
<file path=[Content_Types].xml><?xml version="1.0" encoding="utf-8"?>
<Types xmlns="http://schemas.openxmlformats.org/package/2006/content-types">
  <Override PartName="/xl/charts/chart2.xml" ContentType="application/vnd.openxmlformats-officedocument.drawingml.chart+xml"/>
  <Override PartName="/xl/worksheets/sheet3.xml" ContentType="application/vnd.openxmlformats-officedocument.spreadsheetml.worksheet+xml"/>
  <Override PartName="/xl/charts/chart9.xml" ContentType="application/vnd.openxmlformats-officedocument.drawingml.chart+xml"/>
  <Default Extension="png" ContentType="image/png"/>
  <Default Extension="rels" ContentType="application/vnd.openxmlformats-package.relationships+xml"/>
  <Default Extension="xml" ContentType="application/xml"/>
  <Override PartName="/xl/charts/chart7.xml" ContentType="application/vnd.openxmlformats-officedocument.drawingml.chart+xml"/>
  <Override PartName="/xl/drawings/drawing8.xml" ContentType="application/vnd.openxmlformats-officedocument.drawingml.chartshapes+xml"/>
  <Override PartName="/xl/charts/chart16.xml" ContentType="application/vnd.openxmlformats-officedocument.drawingml.chart+xml"/>
  <Override PartName="/xl/calcChain.xml" ContentType="application/vnd.openxmlformats-officedocument.spreadsheetml.calcChain+xml"/>
  <Override PartName="/xl/worksheets/sheet1.xml" ContentType="application/vnd.openxmlformats-officedocument.spreadsheetml.worksheet+xml"/>
  <Override PartName="/xl/charts/chart5.xml" ContentType="application/vnd.openxmlformats-officedocument.drawingml.chart+xml"/>
  <Override PartName="/xl/drawings/drawing6.xml" ContentType="application/vnd.openxmlformats-officedocument.drawing+xml"/>
  <Override PartName="/xl/worksheets/sheet8.xml" ContentType="application/vnd.openxmlformats-officedocument.spreadsheetml.worksheet+xml"/>
  <Override PartName="/xl/charts/chart14.xml" ContentType="application/vnd.openxmlformats-officedocument.drawingml.chart+xml"/>
  <Override PartName="/xl/charts/chart12.xml" ContentType="application/vnd.openxmlformats-officedocument.drawingml.chart+xml"/>
  <Override PartName="/xl/drawings/drawing4.xml" ContentType="application/vnd.openxmlformats-officedocument.drawingml.chartshapes+xml"/>
  <Override PartName="/xl/worksheets/sheet6.xml" ContentType="application/vnd.openxmlformats-officedocument.spreadsheetml.worksheet+xml"/>
  <Override PartName="/xl/drawings/drawing11.xml" ContentType="application/vnd.openxmlformats-officedocument.drawing+xml"/>
  <Override PartName="/docProps/core.xml" ContentType="application/vnd.openxmlformats-package.core-properties+xml"/>
  <Override PartName="/xl/externalLinks/externalLink1.xml" ContentType="application/vnd.openxmlformats-officedocument.spreadsheetml.externalLink+xml"/>
  <Override PartName="/xl/charts/chart10.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worksheets/sheet4.xml" ContentType="application/vnd.openxmlformats-officedocument.spreadsheetml.worksheet+xml"/>
  <Override PartName="/docProps/app.xml" ContentType="application/vnd.openxmlformats-officedocument.extended-properties+xml"/>
  <Override PartName="/xl/charts/chart1.xml" ContentType="application/vnd.openxmlformats-officedocument.drawingml.chart+xml"/>
  <Default Extension="bin" ContentType="application/vnd.ms-office.vbaProject"/>
  <Override PartName="/xl/charts/chart8.xml" ContentType="application/vnd.openxmlformats-officedocument.drawingml.chart+xml"/>
  <Override PartName="/xl/drawings/drawing9.xml" ContentType="application/vnd.openxmlformats-officedocument.drawing+xml"/>
  <Override PartName="/xl/worksheets/sheet2.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styles.xml" ContentType="application/vnd.openxmlformats-officedocument.spreadsheetml.styles+xml"/>
  <Override PartName="/xl/drawings/drawing7.xml" ContentType="application/vnd.openxmlformats-officedocument.drawing+xml"/>
  <Override PartName="/xl/theme/theme1.xml" ContentType="application/vnd.openxmlformats-officedocument.theme+xml"/>
  <Override PartName="/xl/charts/chart15.xml" ContentType="application/vnd.openxmlformats-officedocument.drawingml.chart+xml"/>
  <Override PartName="/xl/sharedStrings.xml" ContentType="application/vnd.openxmlformats-officedocument.spreadsheetml.sharedStrings+xml"/>
  <Override PartName="/xl/worksheets/sheet7.xml" ContentType="application/vnd.openxmlformats-officedocument.spreadsheetml.worksheet+xml"/>
  <Override PartName="/xl/drawings/drawing5.xml" ContentType="application/vnd.openxmlformats-officedocument.drawingml.chartshapes+xml"/>
  <Override PartName="/xl/charts/chart4.xml" ContentType="application/vnd.openxmlformats-officedocument.drawingml.chart+xml"/>
  <Override PartName="/xl/charts/chart13.xml" ContentType="application/vnd.openxmlformats-officedocument.drawingml.chart+xml"/>
  <Override PartName="/xl/drawings/drawing12.xml" ContentType="application/vnd.openxmlformats-officedocument.drawing+xml"/>
  <Override PartName="/xl/charts/chart11.xml" ContentType="application/vnd.openxmlformats-officedocument.drawingml.chart+xml"/>
  <Override PartName="/xl/workbook.xml" ContentType="application/vnd.ms-excel.sheet.macroEnabled.main+xml"/>
  <Override PartName="/xl/drawings/drawing3.xml" ContentType="application/vnd.openxmlformats-officedocument.drawing+xml"/>
  <Override PartName="/xl/worksheets/sheet5.xml" ContentType="application/vnd.openxmlformats-officedocument.spreadsheetml.worksheet+xml"/>
  <Override PartName="/xl/drawings/drawing10.xml" ContentType="application/vnd.openxmlformats-officedocument.drawing+xml"/>
  <Override PartName="/xl/drawings/drawing1.xml" ContentType="application/vnd.openxmlformats-officedocument.drawing+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codeName="{00000000-0000-0000-0000-000000000000}"/>
  <workbookPr codeName="ThisWorkbook" hidePivotFieldList="1" autoCompressPictures="0"/>
  <bookViews>
    <workbookView xWindow="-60" yWindow="-60" windowWidth="26000" windowHeight="15140" activeTab="6"/>
  </bookViews>
  <sheets>
    <sheet name="Quant Log" sheetId="1" r:id="rId1"/>
    <sheet name="Quant Stats" sheetId="5" r:id="rId2"/>
    <sheet name="Quant Sub Area Stats" sheetId="18" r:id="rId3"/>
    <sheet name="Verbal Log" sheetId="12" r:id="rId4"/>
    <sheet name="Verbal Stats" sheetId="14" r:id="rId5"/>
    <sheet name="Verbal Sub Area Stats" sheetId="20" r:id="rId6"/>
    <sheet name="Planner" sheetId="15" r:id="rId7"/>
    <sheet name="db" sheetId="8" r:id="rId8"/>
    <sheet name="Help" sheetId="2" r:id="rId9"/>
  </sheets>
  <externalReferences>
    <externalReference r:id="rId10"/>
  </externalReferences>
  <definedNames>
    <definedName name="AnsSel">db!$E$5:$E$7</definedName>
    <definedName name="OA">db!$B$5:$B$9</definedName>
    <definedName name="QSubArea">db!$I$5:$I$22</definedName>
    <definedName name="Qtype">db!$C$5:$C$6</definedName>
    <definedName name="Quanta">db!$G$5:$G$14</definedName>
    <definedName name="Source">db!$D$5:$D$22</definedName>
    <definedName name="Timer">'Quant Log'!$V:$V</definedName>
    <definedName name="TimerQ">'Quant Log'!$V$5:$V$1004</definedName>
    <definedName name="TimerV">'Verbal Log'!$V:$V</definedName>
    <definedName name="TypeV">db!$C$7:$C$9</definedName>
    <definedName name="Verbal">db!$H$5:$H$22</definedName>
    <definedName name="VSubArea">db!$J$5:$J$22</definedName>
    <definedName name="Vtype">db!$C$5:$C$6</definedName>
    <definedName name="Why">db!$F$5:$F$8</definedName>
  </definedNames>
  <calcPr calcId="130407" concurrentCalc="0"/>
  <extLst>
    <ext xmlns:mx="http://schemas.microsoft.com/office/mac/excel/2008/main" uri="http://schemas.microsoft.com/office/mac/excel/2008/main">
      <mx:ArchID Flags="2"/>
    </ext>
  </extLst>
</workbook>
</file>

<file path=xl/calcChain.xml><?xml version="1.0" encoding="utf-8"?>
<calcChain xmlns="http://schemas.openxmlformats.org/spreadsheetml/2006/main">
  <c r="C88" i="15"/>
  <c r="D88"/>
  <c r="E88"/>
  <c r="F88"/>
  <c r="G88"/>
  <c r="H88"/>
  <c r="B90"/>
  <c r="C90"/>
  <c r="G34"/>
  <c r="H34"/>
  <c r="B36"/>
  <c r="C36"/>
  <c r="D36"/>
  <c r="E36"/>
  <c r="F36"/>
  <c r="G36"/>
  <c r="H36"/>
  <c r="B38"/>
  <c r="C38"/>
  <c r="D38"/>
  <c r="E38"/>
  <c r="F38"/>
  <c r="G38"/>
  <c r="H38"/>
  <c r="B40"/>
  <c r="C40"/>
  <c r="D40"/>
  <c r="E40"/>
  <c r="F40"/>
  <c r="G40"/>
  <c r="H40"/>
  <c r="B42"/>
  <c r="C42"/>
  <c r="D42"/>
  <c r="E42"/>
  <c r="F42"/>
  <c r="G42"/>
  <c r="B86"/>
  <c r="D90"/>
  <c r="E90"/>
  <c r="F90"/>
  <c r="G90"/>
  <c r="H90"/>
  <c r="B92"/>
  <c r="C92"/>
  <c r="D92"/>
  <c r="E92"/>
  <c r="F92"/>
  <c r="G92"/>
  <c r="H92"/>
  <c r="B94"/>
  <c r="C94"/>
  <c r="D94"/>
  <c r="E94"/>
  <c r="F94"/>
  <c r="G94"/>
  <c r="H94"/>
  <c r="B96"/>
  <c r="C96"/>
  <c r="D96"/>
  <c r="E96"/>
  <c r="G73"/>
  <c r="H73"/>
  <c r="B75"/>
  <c r="C75"/>
  <c r="D75"/>
  <c r="E75"/>
  <c r="F75"/>
  <c r="G75"/>
  <c r="H75"/>
  <c r="B77"/>
  <c r="C77"/>
  <c r="D77"/>
  <c r="E77"/>
  <c r="F77"/>
  <c r="G77"/>
  <c r="H77"/>
  <c r="B79"/>
  <c r="C79"/>
  <c r="D79"/>
  <c r="E79"/>
  <c r="F79"/>
  <c r="G79"/>
  <c r="H79"/>
  <c r="B81"/>
  <c r="C81"/>
  <c r="D81"/>
  <c r="E81"/>
  <c r="F81"/>
  <c r="G81"/>
  <c r="H81"/>
  <c r="B83"/>
  <c r="B71"/>
  <c r="E60"/>
  <c r="F60"/>
  <c r="G60"/>
  <c r="H60"/>
  <c r="B62"/>
  <c r="C62"/>
  <c r="D62"/>
  <c r="E62"/>
  <c r="F62"/>
  <c r="G62"/>
  <c r="H62"/>
  <c r="B64"/>
  <c r="C64"/>
  <c r="D64"/>
  <c r="E64"/>
  <c r="F64"/>
  <c r="G64"/>
  <c r="H64"/>
  <c r="B66"/>
  <c r="C66"/>
  <c r="D66"/>
  <c r="E66"/>
  <c r="F66"/>
  <c r="G66"/>
  <c r="H66"/>
  <c r="B68"/>
  <c r="C68"/>
  <c r="D68"/>
  <c r="E68"/>
  <c r="F68"/>
  <c r="B58"/>
  <c r="C47"/>
  <c r="D47"/>
  <c r="E47"/>
  <c r="F47"/>
  <c r="G47"/>
  <c r="H47"/>
  <c r="B49"/>
  <c r="C49"/>
  <c r="D49"/>
  <c r="E49"/>
  <c r="F49"/>
  <c r="G49"/>
  <c r="H49"/>
  <c r="B51"/>
  <c r="C51"/>
  <c r="D51"/>
  <c r="E51"/>
  <c r="F51"/>
  <c r="G51"/>
  <c r="H51"/>
  <c r="B53"/>
  <c r="C53"/>
  <c r="D53"/>
  <c r="E53"/>
  <c r="F53"/>
  <c r="G53"/>
  <c r="H53"/>
  <c r="B55"/>
  <c r="C55"/>
  <c r="D55"/>
  <c r="B45"/>
  <c r="H42"/>
  <c r="E20"/>
  <c r="F20"/>
  <c r="G20"/>
  <c r="H20"/>
  <c r="B22"/>
  <c r="C22"/>
  <c r="D22"/>
  <c r="E22"/>
  <c r="F22"/>
  <c r="G22"/>
  <c r="H22"/>
  <c r="B24"/>
  <c r="C24"/>
  <c r="D24"/>
  <c r="E24"/>
  <c r="F24"/>
  <c r="G24"/>
  <c r="H24"/>
  <c r="B26"/>
  <c r="C26"/>
  <c r="D26"/>
  <c r="E26"/>
  <c r="F26"/>
  <c r="G26"/>
  <c r="H26"/>
  <c r="B28"/>
  <c r="C28"/>
  <c r="D28"/>
  <c r="E28"/>
  <c r="F28"/>
  <c r="E6"/>
  <c r="F6"/>
  <c r="G6"/>
  <c r="H6"/>
  <c r="B8"/>
  <c r="C8"/>
  <c r="D8"/>
  <c r="E8"/>
  <c r="F8"/>
  <c r="G8"/>
  <c r="H8"/>
  <c r="B10"/>
  <c r="C10"/>
  <c r="D10"/>
  <c r="E10"/>
  <c r="F10"/>
  <c r="G10"/>
  <c r="H10"/>
  <c r="B12"/>
  <c r="C12"/>
  <c r="D12"/>
  <c r="E12"/>
  <c r="F12"/>
  <c r="G12"/>
  <c r="H12"/>
  <c r="B14"/>
  <c r="C14"/>
  <c r="B32"/>
  <c r="B18"/>
  <c r="T6" i="1"/>
  <c r="T5"/>
  <c r="M25"/>
  <c r="P25"/>
  <c r="Q25"/>
  <c r="M24"/>
  <c r="P24"/>
  <c r="Q24"/>
  <c r="M23"/>
  <c r="P23"/>
  <c r="Q23"/>
  <c r="M22"/>
  <c r="P22"/>
  <c r="Q22"/>
  <c r="M21"/>
  <c r="P21"/>
  <c r="Q21"/>
  <c r="M20"/>
  <c r="P20"/>
  <c r="Q20"/>
  <c r="M19"/>
  <c r="P19"/>
  <c r="Q19"/>
  <c r="M18"/>
  <c r="P18"/>
  <c r="Q18"/>
  <c r="Q3"/>
  <c r="M5"/>
  <c r="P5"/>
  <c r="Q5"/>
  <c r="M6"/>
  <c r="P6"/>
  <c r="Q6"/>
  <c r="M7"/>
  <c r="P7"/>
  <c r="Q7"/>
  <c r="M8"/>
  <c r="P8"/>
  <c r="Q8"/>
  <c r="M9"/>
  <c r="P9"/>
  <c r="Q9"/>
  <c r="M10"/>
  <c r="P10"/>
  <c r="Q10"/>
  <c r="M11"/>
  <c r="P11"/>
  <c r="Q11"/>
  <c r="M12"/>
  <c r="P12"/>
  <c r="Q12"/>
  <c r="M13"/>
  <c r="P13"/>
  <c r="Q13"/>
  <c r="M14"/>
  <c r="P14"/>
  <c r="Q14"/>
  <c r="M15"/>
  <c r="P15"/>
  <c r="Q15"/>
  <c r="M16"/>
  <c r="P16"/>
  <c r="Q16"/>
  <c r="M17"/>
  <c r="P17"/>
  <c r="Q17"/>
  <c r="M26"/>
  <c r="P26"/>
  <c r="M27"/>
  <c r="P27"/>
  <c r="M28"/>
  <c r="P28"/>
  <c r="M29"/>
  <c r="P29"/>
  <c r="Q1003"/>
  <c r="Q1002"/>
  <c r="Q1001"/>
  <c r="Q1000"/>
  <c r="Q999"/>
  <c r="Q998"/>
  <c r="Q997"/>
  <c r="Q996"/>
  <c r="Q995"/>
  <c r="Q994"/>
  <c r="Q993"/>
  <c r="Q992"/>
  <c r="Q991"/>
  <c r="Q990"/>
  <c r="Q989"/>
  <c r="Q988"/>
  <c r="Q987"/>
  <c r="Q986"/>
  <c r="Q985"/>
  <c r="Q984"/>
  <c r="Q983"/>
  <c r="Q982"/>
  <c r="Q981"/>
  <c r="Q980"/>
  <c r="Q979"/>
  <c r="Q978"/>
  <c r="Q977"/>
  <c r="Q976"/>
  <c r="Q975"/>
  <c r="Q974"/>
  <c r="Q973"/>
  <c r="Q972"/>
  <c r="Q971"/>
  <c r="Q970"/>
  <c r="Q969"/>
  <c r="Q968"/>
  <c r="Q967"/>
  <c r="Q966"/>
  <c r="Q965"/>
  <c r="Q964"/>
  <c r="Q963"/>
  <c r="Q962"/>
  <c r="Q961"/>
  <c r="Q960"/>
  <c r="Q959"/>
  <c r="Q958"/>
  <c r="Q957"/>
  <c r="Q956"/>
  <c r="Q955"/>
  <c r="Q954"/>
  <c r="Q953"/>
  <c r="Q952"/>
  <c r="Q951"/>
  <c r="Q950"/>
  <c r="Q949"/>
  <c r="Q948"/>
  <c r="Q947"/>
  <c r="Q946"/>
  <c r="Q945"/>
  <c r="Q944"/>
  <c r="Q943"/>
  <c r="Q942"/>
  <c r="Q941"/>
  <c r="Q940"/>
  <c r="Q939"/>
  <c r="Q938"/>
  <c r="Q937"/>
  <c r="Q936"/>
  <c r="Q935"/>
  <c r="Q934"/>
  <c r="Q933"/>
  <c r="Q932"/>
  <c r="Q931"/>
  <c r="Q930"/>
  <c r="Q929"/>
  <c r="Q928"/>
  <c r="Q927"/>
  <c r="Q926"/>
  <c r="Q925"/>
  <c r="Q924"/>
  <c r="Q923"/>
  <c r="Q922"/>
  <c r="Q921"/>
  <c r="Q920"/>
  <c r="Q919"/>
  <c r="Q918"/>
  <c r="Q917"/>
  <c r="Q916"/>
  <c r="Q915"/>
  <c r="Q914"/>
  <c r="Q913"/>
  <c r="Q912"/>
  <c r="Q911"/>
  <c r="Q910"/>
  <c r="Q909"/>
  <c r="Q908"/>
  <c r="Q907"/>
  <c r="Q906"/>
  <c r="Q905"/>
  <c r="Q904"/>
  <c r="Q903"/>
  <c r="Q902"/>
  <c r="Q901"/>
  <c r="Q900"/>
  <c r="Q899"/>
  <c r="Q898"/>
  <c r="Q897"/>
  <c r="Q896"/>
  <c r="Q895"/>
  <c r="Q894"/>
  <c r="Q893"/>
  <c r="Q892"/>
  <c r="Q891"/>
  <c r="Q890"/>
  <c r="Q889"/>
  <c r="Q888"/>
  <c r="Q887"/>
  <c r="Q886"/>
  <c r="Q885"/>
  <c r="Q884"/>
  <c r="Q883"/>
  <c r="Q882"/>
  <c r="Q881"/>
  <c r="Q880"/>
  <c r="Q879"/>
  <c r="Q878"/>
  <c r="Q877"/>
  <c r="Q876"/>
  <c r="Q875"/>
  <c r="Q874"/>
  <c r="Q873"/>
  <c r="Q872"/>
  <c r="Q871"/>
  <c r="Q870"/>
  <c r="Q869"/>
  <c r="Q868"/>
  <c r="Q867"/>
  <c r="Q866"/>
  <c r="Q865"/>
  <c r="Q864"/>
  <c r="Q863"/>
  <c r="Q862"/>
  <c r="Q861"/>
  <c r="Q860"/>
  <c r="Q859"/>
  <c r="Q858"/>
  <c r="Q857"/>
  <c r="Q856"/>
  <c r="Q855"/>
  <c r="Q854"/>
  <c r="Q853"/>
  <c r="Q852"/>
  <c r="Q851"/>
  <c r="Q850"/>
  <c r="Q849"/>
  <c r="Q848"/>
  <c r="Q847"/>
  <c r="Q846"/>
  <c r="Q845"/>
  <c r="Q844"/>
  <c r="Q843"/>
  <c r="Q842"/>
  <c r="Q841"/>
  <c r="Q840"/>
  <c r="Q839"/>
  <c r="Q838"/>
  <c r="Q837"/>
  <c r="Q836"/>
  <c r="Q835"/>
  <c r="Q834"/>
  <c r="Q833"/>
  <c r="Q832"/>
  <c r="Q831"/>
  <c r="Q830"/>
  <c r="Q829"/>
  <c r="Q828"/>
  <c r="Q827"/>
  <c r="Q826"/>
  <c r="Q825"/>
  <c r="Q824"/>
  <c r="Q823"/>
  <c r="Q822"/>
  <c r="Q821"/>
  <c r="Q820"/>
  <c r="Q819"/>
  <c r="Q818"/>
  <c r="Q817"/>
  <c r="Q816"/>
  <c r="Q815"/>
  <c r="Q814"/>
  <c r="Q813"/>
  <c r="Q812"/>
  <c r="Q811"/>
  <c r="Q810"/>
  <c r="Q809"/>
  <c r="Q808"/>
  <c r="Q807"/>
  <c r="Q806"/>
  <c r="Q805"/>
  <c r="Q804"/>
  <c r="Q803"/>
  <c r="Q802"/>
  <c r="Q801"/>
  <c r="Q800"/>
  <c r="Q799"/>
  <c r="Q798"/>
  <c r="Q797"/>
  <c r="Q796"/>
  <c r="Q795"/>
  <c r="Q794"/>
  <c r="Q793"/>
  <c r="Q792"/>
  <c r="Q791"/>
  <c r="Q790"/>
  <c r="Q789"/>
  <c r="Q788"/>
  <c r="Q787"/>
  <c r="Q786"/>
  <c r="Q785"/>
  <c r="Q784"/>
  <c r="Q783"/>
  <c r="Q782"/>
  <c r="Q781"/>
  <c r="Q780"/>
  <c r="Q779"/>
  <c r="Q778"/>
  <c r="Q777"/>
  <c r="Q776"/>
  <c r="Q775"/>
  <c r="Q774"/>
  <c r="Q773"/>
  <c r="Q772"/>
  <c r="Q771"/>
  <c r="Q770"/>
  <c r="Q769"/>
  <c r="Q768"/>
  <c r="Q767"/>
  <c r="Q766"/>
  <c r="Q765"/>
  <c r="Q764"/>
  <c r="Q763"/>
  <c r="Q762"/>
  <c r="Q761"/>
  <c r="Q760"/>
  <c r="Q759"/>
  <c r="Q758"/>
  <c r="Q757"/>
  <c r="Q756"/>
  <c r="Q755"/>
  <c r="Q754"/>
  <c r="Q753"/>
  <c r="Q752"/>
  <c r="Q751"/>
  <c r="Q750"/>
  <c r="Q749"/>
  <c r="Q748"/>
  <c r="Q747"/>
  <c r="Q746"/>
  <c r="Q745"/>
  <c r="Q744"/>
  <c r="Q743"/>
  <c r="Q742"/>
  <c r="Q741"/>
  <c r="Q740"/>
  <c r="Q739"/>
  <c r="Q738"/>
  <c r="Q737"/>
  <c r="Q736"/>
  <c r="Q735"/>
  <c r="Q734"/>
  <c r="Q733"/>
  <c r="Q732"/>
  <c r="Q731"/>
  <c r="Q730"/>
  <c r="Q729"/>
  <c r="Q728"/>
  <c r="Q727"/>
  <c r="Q726"/>
  <c r="Q725"/>
  <c r="Q724"/>
  <c r="Q723"/>
  <c r="Q722"/>
  <c r="Q721"/>
  <c r="Q720"/>
  <c r="Q719"/>
  <c r="Q718"/>
  <c r="Q717"/>
  <c r="Q716"/>
  <c r="Q715"/>
  <c r="Q714"/>
  <c r="Q713"/>
  <c r="Q712"/>
  <c r="Q711"/>
  <c r="Q710"/>
  <c r="Q709"/>
  <c r="Q708"/>
  <c r="Q707"/>
  <c r="Q706"/>
  <c r="Q705"/>
  <c r="Q704"/>
  <c r="Q703"/>
  <c r="Q702"/>
  <c r="Q701"/>
  <c r="Q700"/>
  <c r="Q699"/>
  <c r="Q698"/>
  <c r="Q697"/>
  <c r="Q696"/>
  <c r="Q695"/>
  <c r="Q694"/>
  <c r="Q693"/>
  <c r="Q692"/>
  <c r="Q691"/>
  <c r="Q690"/>
  <c r="Q689"/>
  <c r="Q688"/>
  <c r="Q687"/>
  <c r="Q686"/>
  <c r="Q685"/>
  <c r="Q684"/>
  <c r="Q683"/>
  <c r="Q682"/>
  <c r="Q681"/>
  <c r="Q680"/>
  <c r="Q679"/>
  <c r="Q678"/>
  <c r="Q677"/>
  <c r="Q676"/>
  <c r="Q675"/>
  <c r="Q674"/>
  <c r="Q673"/>
  <c r="Q672"/>
  <c r="Q671"/>
  <c r="Q670"/>
  <c r="Q669"/>
  <c r="Q668"/>
  <c r="Q667"/>
  <c r="Q666"/>
  <c r="Q665"/>
  <c r="Q664"/>
  <c r="Q663"/>
  <c r="Q662"/>
  <c r="Q661"/>
  <c r="Q660"/>
  <c r="Q659"/>
  <c r="Q658"/>
  <c r="Q657"/>
  <c r="Q656"/>
  <c r="Q655"/>
  <c r="Q654"/>
  <c r="Q653"/>
  <c r="Q652"/>
  <c r="Q651"/>
  <c r="Q650"/>
  <c r="Q649"/>
  <c r="Q648"/>
  <c r="Q647"/>
  <c r="Q646"/>
  <c r="Q645"/>
  <c r="Q644"/>
  <c r="Q643"/>
  <c r="Q642"/>
  <c r="Q641"/>
  <c r="Q640"/>
  <c r="Q639"/>
  <c r="Q638"/>
  <c r="Q637"/>
  <c r="Q636"/>
  <c r="Q635"/>
  <c r="Q634"/>
  <c r="Q633"/>
  <c r="Q632"/>
  <c r="Q631"/>
  <c r="Q630"/>
  <c r="Q629"/>
  <c r="Q628"/>
  <c r="Q627"/>
  <c r="Q626"/>
  <c r="Q625"/>
  <c r="Q624"/>
  <c r="Q623"/>
  <c r="Q622"/>
  <c r="Q621"/>
  <c r="Q620"/>
  <c r="Q619"/>
  <c r="Q618"/>
  <c r="Q617"/>
  <c r="Q616"/>
  <c r="Q615"/>
  <c r="Q614"/>
  <c r="Q613"/>
  <c r="Q612"/>
  <c r="Q611"/>
  <c r="Q610"/>
  <c r="Q609"/>
  <c r="Q608"/>
  <c r="Q607"/>
  <c r="Q606"/>
  <c r="Q605"/>
  <c r="Q604"/>
  <c r="Q603"/>
  <c r="Q602"/>
  <c r="Q601"/>
  <c r="Q600"/>
  <c r="Q599"/>
  <c r="Q598"/>
  <c r="Q597"/>
  <c r="Q596"/>
  <c r="Q595"/>
  <c r="Q594"/>
  <c r="Q593"/>
  <c r="Q592"/>
  <c r="Q591"/>
  <c r="Q590"/>
  <c r="Q589"/>
  <c r="Q588"/>
  <c r="Q587"/>
  <c r="Q586"/>
  <c r="Q585"/>
  <c r="Q584"/>
  <c r="Q583"/>
  <c r="Q582"/>
  <c r="Q581"/>
  <c r="Q580"/>
  <c r="Q579"/>
  <c r="Q578"/>
  <c r="Q577"/>
  <c r="Q576"/>
  <c r="Q575"/>
  <c r="Q574"/>
  <c r="Q573"/>
  <c r="Q572"/>
  <c r="Q571"/>
  <c r="Q570"/>
  <c r="Q569"/>
  <c r="Q568"/>
  <c r="Q567"/>
  <c r="Q566"/>
  <c r="Q565"/>
  <c r="Q564"/>
  <c r="Q563"/>
  <c r="Q562"/>
  <c r="Q561"/>
  <c r="Q560"/>
  <c r="Q559"/>
  <c r="Q558"/>
  <c r="Q557"/>
  <c r="Q556"/>
  <c r="Q555"/>
  <c r="Q554"/>
  <c r="Q553"/>
  <c r="Q552"/>
  <c r="Q551"/>
  <c r="Q550"/>
  <c r="Q549"/>
  <c r="Q548"/>
  <c r="Q547"/>
  <c r="Q546"/>
  <c r="Q545"/>
  <c r="Q544"/>
  <c r="Q543"/>
  <c r="Q542"/>
  <c r="Q541"/>
  <c r="Q540"/>
  <c r="Q539"/>
  <c r="Q538"/>
  <c r="Q537"/>
  <c r="Q536"/>
  <c r="Q535"/>
  <c r="Q534"/>
  <c r="Q533"/>
  <c r="Q532"/>
  <c r="Q531"/>
  <c r="Q530"/>
  <c r="Q529"/>
  <c r="Q528"/>
  <c r="Q527"/>
  <c r="Q526"/>
  <c r="Q525"/>
  <c r="Q524"/>
  <c r="Q523"/>
  <c r="Q522"/>
  <c r="Q521"/>
  <c r="Q520"/>
  <c r="Q519"/>
  <c r="Q518"/>
  <c r="Q517"/>
  <c r="Q516"/>
  <c r="Q515"/>
  <c r="Q514"/>
  <c r="Q513"/>
  <c r="Q512"/>
  <c r="Q511"/>
  <c r="Q510"/>
  <c r="Q509"/>
  <c r="Q508"/>
  <c r="Q507"/>
  <c r="Q506"/>
  <c r="Q505"/>
  <c r="Q504"/>
  <c r="Q503"/>
  <c r="Q502"/>
  <c r="Q501"/>
  <c r="Q500"/>
  <c r="Q499"/>
  <c r="Q498"/>
  <c r="Q497"/>
  <c r="Q496"/>
  <c r="Q495"/>
  <c r="Q494"/>
  <c r="Q493"/>
  <c r="Q492"/>
  <c r="Q491"/>
  <c r="Q490"/>
  <c r="Q489"/>
  <c r="Q488"/>
  <c r="Q487"/>
  <c r="Q486"/>
  <c r="Q485"/>
  <c r="Q484"/>
  <c r="Q483"/>
  <c r="Q482"/>
  <c r="Q481"/>
  <c r="Q480"/>
  <c r="Q479"/>
  <c r="Q478"/>
  <c r="Q477"/>
  <c r="Q476"/>
  <c r="Q475"/>
  <c r="Q474"/>
  <c r="Q473"/>
  <c r="Q472"/>
  <c r="Q471"/>
  <c r="Q470"/>
  <c r="Q469"/>
  <c r="Q468"/>
  <c r="Q467"/>
  <c r="Q466"/>
  <c r="Q465"/>
  <c r="Q464"/>
  <c r="Q463"/>
  <c r="Q462"/>
  <c r="Q461"/>
  <c r="Q460"/>
  <c r="Q459"/>
  <c r="Q458"/>
  <c r="Q457"/>
  <c r="Q456"/>
  <c r="Q455"/>
  <c r="Q454"/>
  <c r="Q453"/>
  <c r="Q452"/>
  <c r="Q451"/>
  <c r="Q450"/>
  <c r="Q449"/>
  <c r="Q448"/>
  <c r="Q447"/>
  <c r="Q446"/>
  <c r="Q445"/>
  <c r="Q444"/>
  <c r="Q443"/>
  <c r="Q442"/>
  <c r="Q441"/>
  <c r="Q440"/>
  <c r="Q439"/>
  <c r="Q438"/>
  <c r="Q437"/>
  <c r="Q436"/>
  <c r="Q435"/>
  <c r="Q434"/>
  <c r="Q433"/>
  <c r="Q432"/>
  <c r="Q431"/>
  <c r="Q430"/>
  <c r="Q429"/>
  <c r="Q428"/>
  <c r="Q427"/>
  <c r="Q426"/>
  <c r="Q425"/>
  <c r="Q424"/>
  <c r="Q423"/>
  <c r="Q422"/>
  <c r="Q421"/>
  <c r="Q420"/>
  <c r="Q419"/>
  <c r="Q418"/>
  <c r="Q417"/>
  <c r="Q416"/>
  <c r="Q415"/>
  <c r="Q414"/>
  <c r="Q413"/>
  <c r="Q412"/>
  <c r="Q411"/>
  <c r="Q410"/>
  <c r="Q409"/>
  <c r="Q408"/>
  <c r="Q407"/>
  <c r="Q406"/>
  <c r="Q405"/>
  <c r="Q404"/>
  <c r="M403"/>
  <c r="P403"/>
  <c r="Q403"/>
  <c r="M402"/>
  <c r="P402"/>
  <c r="Q402"/>
  <c r="M401"/>
  <c r="P401"/>
  <c r="Q401"/>
  <c r="M400"/>
  <c r="P400"/>
  <c r="Q400"/>
  <c r="M399"/>
  <c r="P399"/>
  <c r="Q399"/>
  <c r="M398"/>
  <c r="P398"/>
  <c r="Q398"/>
  <c r="M397"/>
  <c r="P397"/>
  <c r="Q397"/>
  <c r="M396"/>
  <c r="P396"/>
  <c r="Q396"/>
  <c r="M395"/>
  <c r="P395"/>
  <c r="Q395"/>
  <c r="M394"/>
  <c r="P394"/>
  <c r="Q394"/>
  <c r="M393"/>
  <c r="P393"/>
  <c r="Q393"/>
  <c r="M392"/>
  <c r="P392"/>
  <c r="Q392"/>
  <c r="M391"/>
  <c r="P391"/>
  <c r="Q391"/>
  <c r="M390"/>
  <c r="P390"/>
  <c r="Q390"/>
  <c r="M389"/>
  <c r="P389"/>
  <c r="Q389"/>
  <c r="M388"/>
  <c r="P388"/>
  <c r="Q388"/>
  <c r="M387"/>
  <c r="P387"/>
  <c r="Q387"/>
  <c r="M386"/>
  <c r="P386"/>
  <c r="Q386"/>
  <c r="M385"/>
  <c r="P385"/>
  <c r="Q385"/>
  <c r="M384"/>
  <c r="P384"/>
  <c r="Q384"/>
  <c r="M383"/>
  <c r="P383"/>
  <c r="Q383"/>
  <c r="M382"/>
  <c r="P382"/>
  <c r="Q382"/>
  <c r="M381"/>
  <c r="P381"/>
  <c r="Q381"/>
  <c r="M380"/>
  <c r="P380"/>
  <c r="Q380"/>
  <c r="M379"/>
  <c r="P379"/>
  <c r="Q379"/>
  <c r="M378"/>
  <c r="P378"/>
  <c r="Q378"/>
  <c r="M377"/>
  <c r="P377"/>
  <c r="Q377"/>
  <c r="M376"/>
  <c r="P376"/>
  <c r="Q376"/>
  <c r="M375"/>
  <c r="P375"/>
  <c r="Q375"/>
  <c r="M374"/>
  <c r="P374"/>
  <c r="Q374"/>
  <c r="M373"/>
  <c r="P373"/>
  <c r="Q373"/>
  <c r="M372"/>
  <c r="P372"/>
  <c r="Q372"/>
  <c r="M371"/>
  <c r="P371"/>
  <c r="Q371"/>
  <c r="M370"/>
  <c r="P370"/>
  <c r="Q370"/>
  <c r="M369"/>
  <c r="P369"/>
  <c r="Q369"/>
  <c r="M368"/>
  <c r="P368"/>
  <c r="Q368"/>
  <c r="M367"/>
  <c r="P367"/>
  <c r="Q367"/>
  <c r="M366"/>
  <c r="P366"/>
  <c r="Q366"/>
  <c r="M365"/>
  <c r="P365"/>
  <c r="Q365"/>
  <c r="M364"/>
  <c r="P364"/>
  <c r="Q364"/>
  <c r="M363"/>
  <c r="P363"/>
  <c r="Q363"/>
  <c r="M362"/>
  <c r="P362"/>
  <c r="Q362"/>
  <c r="M361"/>
  <c r="P361"/>
  <c r="Q361"/>
  <c r="M360"/>
  <c r="P360"/>
  <c r="Q360"/>
  <c r="M359"/>
  <c r="P359"/>
  <c r="Q359"/>
  <c r="M358"/>
  <c r="P358"/>
  <c r="Q358"/>
  <c r="M357"/>
  <c r="P357"/>
  <c r="Q357"/>
  <c r="M356"/>
  <c r="P356"/>
  <c r="Q356"/>
  <c r="M355"/>
  <c r="P355"/>
  <c r="Q355"/>
  <c r="M354"/>
  <c r="P354"/>
  <c r="Q354"/>
  <c r="M353"/>
  <c r="P353"/>
  <c r="Q353"/>
  <c r="M352"/>
  <c r="P352"/>
  <c r="Q352"/>
  <c r="M351"/>
  <c r="P351"/>
  <c r="Q351"/>
  <c r="M350"/>
  <c r="P350"/>
  <c r="Q350"/>
  <c r="M349"/>
  <c r="P349"/>
  <c r="Q349"/>
  <c r="M348"/>
  <c r="P348"/>
  <c r="Q348"/>
  <c r="M347"/>
  <c r="P347"/>
  <c r="Q347"/>
  <c r="M346"/>
  <c r="P346"/>
  <c r="Q346"/>
  <c r="M345"/>
  <c r="P345"/>
  <c r="Q345"/>
  <c r="M344"/>
  <c r="P344"/>
  <c r="Q344"/>
  <c r="M343"/>
  <c r="P343"/>
  <c r="Q343"/>
  <c r="M342"/>
  <c r="P342"/>
  <c r="Q342"/>
  <c r="M341"/>
  <c r="P341"/>
  <c r="Q341"/>
  <c r="M340"/>
  <c r="P340"/>
  <c r="Q340"/>
  <c r="M339"/>
  <c r="P339"/>
  <c r="Q339"/>
  <c r="M338"/>
  <c r="P338"/>
  <c r="Q338"/>
  <c r="M337"/>
  <c r="P337"/>
  <c r="Q337"/>
  <c r="M336"/>
  <c r="P336"/>
  <c r="Q336"/>
  <c r="M335"/>
  <c r="P335"/>
  <c r="Q335"/>
  <c r="M334"/>
  <c r="P334"/>
  <c r="Q334"/>
  <c r="M333"/>
  <c r="P333"/>
  <c r="Q333"/>
  <c r="M332"/>
  <c r="P332"/>
  <c r="Q332"/>
  <c r="M331"/>
  <c r="P331"/>
  <c r="Q331"/>
  <c r="M330"/>
  <c r="P330"/>
  <c r="Q330"/>
  <c r="M329"/>
  <c r="P329"/>
  <c r="Q329"/>
  <c r="M328"/>
  <c r="P328"/>
  <c r="Q328"/>
  <c r="M327"/>
  <c r="P327"/>
  <c r="Q327"/>
  <c r="M326"/>
  <c r="P326"/>
  <c r="Q326"/>
  <c r="M325"/>
  <c r="P325"/>
  <c r="Q325"/>
  <c r="M324"/>
  <c r="P324"/>
  <c r="Q324"/>
  <c r="M323"/>
  <c r="P323"/>
  <c r="Q323"/>
  <c r="M322"/>
  <c r="P322"/>
  <c r="Q322"/>
  <c r="M321"/>
  <c r="P321"/>
  <c r="Q321"/>
  <c r="M320"/>
  <c r="P320"/>
  <c r="Q320"/>
  <c r="M319"/>
  <c r="P319"/>
  <c r="Q319"/>
  <c r="M318"/>
  <c r="P318"/>
  <c r="Q318"/>
  <c r="M317"/>
  <c r="P317"/>
  <c r="Q317"/>
  <c r="M316"/>
  <c r="P316"/>
  <c r="Q316"/>
  <c r="M315"/>
  <c r="P315"/>
  <c r="Q315"/>
  <c r="M314"/>
  <c r="P314"/>
  <c r="Q314"/>
  <c r="M313"/>
  <c r="P313"/>
  <c r="Q313"/>
  <c r="M312"/>
  <c r="P312"/>
  <c r="Q312"/>
  <c r="M311"/>
  <c r="P311"/>
  <c r="Q311"/>
  <c r="M310"/>
  <c r="P310"/>
  <c r="Q310"/>
  <c r="M309"/>
  <c r="P309"/>
  <c r="Q309"/>
  <c r="M308"/>
  <c r="P308"/>
  <c r="Q308"/>
  <c r="M307"/>
  <c r="P307"/>
  <c r="Q307"/>
  <c r="M306"/>
  <c r="P306"/>
  <c r="Q306"/>
  <c r="M305"/>
  <c r="P305"/>
  <c r="Q305"/>
  <c r="M304"/>
  <c r="P304"/>
  <c r="Q304"/>
  <c r="M303"/>
  <c r="P303"/>
  <c r="Q303"/>
  <c r="M302"/>
  <c r="P302"/>
  <c r="Q302"/>
  <c r="M301"/>
  <c r="P301"/>
  <c r="Q301"/>
  <c r="M300"/>
  <c r="P300"/>
  <c r="Q300"/>
  <c r="M299"/>
  <c r="P299"/>
  <c r="Q299"/>
  <c r="M298"/>
  <c r="P298"/>
  <c r="Q298"/>
  <c r="M297"/>
  <c r="P297"/>
  <c r="Q297"/>
  <c r="M296"/>
  <c r="P296"/>
  <c r="Q296"/>
  <c r="M295"/>
  <c r="P295"/>
  <c r="Q295"/>
  <c r="M294"/>
  <c r="P294"/>
  <c r="Q294"/>
  <c r="M293"/>
  <c r="P293"/>
  <c r="Q293"/>
  <c r="M292"/>
  <c r="P292"/>
  <c r="Q292"/>
  <c r="M291"/>
  <c r="P291"/>
  <c r="Q291"/>
  <c r="M290"/>
  <c r="P290"/>
  <c r="Q290"/>
  <c r="M289"/>
  <c r="P289"/>
  <c r="Q289"/>
  <c r="M288"/>
  <c r="P288"/>
  <c r="Q288"/>
  <c r="M287"/>
  <c r="P287"/>
  <c r="Q287"/>
  <c r="M286"/>
  <c r="P286"/>
  <c r="Q286"/>
  <c r="M285"/>
  <c r="P285"/>
  <c r="Q285"/>
  <c r="M284"/>
  <c r="P284"/>
  <c r="Q284"/>
  <c r="M283"/>
  <c r="P283"/>
  <c r="Q283"/>
  <c r="M282"/>
  <c r="P282"/>
  <c r="Q282"/>
  <c r="M281"/>
  <c r="P281"/>
  <c r="Q281"/>
  <c r="M280"/>
  <c r="P280"/>
  <c r="Q280"/>
  <c r="M279"/>
  <c r="P279"/>
  <c r="Q279"/>
  <c r="M278"/>
  <c r="P278"/>
  <c r="Q278"/>
  <c r="M277"/>
  <c r="P277"/>
  <c r="Q277"/>
  <c r="M276"/>
  <c r="P276"/>
  <c r="Q276"/>
  <c r="M275"/>
  <c r="P275"/>
  <c r="Q275"/>
  <c r="M274"/>
  <c r="P274"/>
  <c r="Q274"/>
  <c r="M273"/>
  <c r="P273"/>
  <c r="Q273"/>
  <c r="M272"/>
  <c r="P272"/>
  <c r="Q272"/>
  <c r="M271"/>
  <c r="P271"/>
  <c r="Q271"/>
  <c r="M270"/>
  <c r="P270"/>
  <c r="Q270"/>
  <c r="M269"/>
  <c r="P269"/>
  <c r="Q269"/>
  <c r="M268"/>
  <c r="P268"/>
  <c r="Q268"/>
  <c r="M267"/>
  <c r="P267"/>
  <c r="Q267"/>
  <c r="M266"/>
  <c r="P266"/>
  <c r="Q266"/>
  <c r="M265"/>
  <c r="P265"/>
  <c r="Q265"/>
  <c r="M264"/>
  <c r="P264"/>
  <c r="Q264"/>
  <c r="M263"/>
  <c r="P263"/>
  <c r="Q263"/>
  <c r="M262"/>
  <c r="P262"/>
  <c r="Q262"/>
  <c r="M261"/>
  <c r="P261"/>
  <c r="Q261"/>
  <c r="M260"/>
  <c r="P260"/>
  <c r="Q260"/>
  <c r="M259"/>
  <c r="P259"/>
  <c r="Q259"/>
  <c r="M258"/>
  <c r="P258"/>
  <c r="Q258"/>
  <c r="M257"/>
  <c r="P257"/>
  <c r="Q257"/>
  <c r="M256"/>
  <c r="P256"/>
  <c r="Q256"/>
  <c r="M255"/>
  <c r="P255"/>
  <c r="Q255"/>
  <c r="M254"/>
  <c r="P254"/>
  <c r="Q254"/>
  <c r="M253"/>
  <c r="P253"/>
  <c r="Q253"/>
  <c r="M252"/>
  <c r="P252"/>
  <c r="Q252"/>
  <c r="M251"/>
  <c r="P251"/>
  <c r="Q251"/>
  <c r="M250"/>
  <c r="P250"/>
  <c r="Q250"/>
  <c r="M249"/>
  <c r="P249"/>
  <c r="Q249"/>
  <c r="M248"/>
  <c r="P248"/>
  <c r="Q248"/>
  <c r="M247"/>
  <c r="P247"/>
  <c r="Q247"/>
  <c r="M246"/>
  <c r="P246"/>
  <c r="Q246"/>
  <c r="M245"/>
  <c r="P245"/>
  <c r="Q245"/>
  <c r="M244"/>
  <c r="P244"/>
  <c r="Q244"/>
  <c r="M243"/>
  <c r="P243"/>
  <c r="Q243"/>
  <c r="M242"/>
  <c r="P242"/>
  <c r="Q242"/>
  <c r="M241"/>
  <c r="P241"/>
  <c r="Q241"/>
  <c r="M240"/>
  <c r="P240"/>
  <c r="Q240"/>
  <c r="M239"/>
  <c r="P239"/>
  <c r="Q239"/>
  <c r="M238"/>
  <c r="P238"/>
  <c r="Q238"/>
  <c r="M237"/>
  <c r="P237"/>
  <c r="Q237"/>
  <c r="M236"/>
  <c r="P236"/>
  <c r="Q236"/>
  <c r="M235"/>
  <c r="P235"/>
  <c r="Q235"/>
  <c r="M234"/>
  <c r="P234"/>
  <c r="Q234"/>
  <c r="M233"/>
  <c r="P233"/>
  <c r="Q233"/>
  <c r="M232"/>
  <c r="P232"/>
  <c r="Q232"/>
  <c r="M231"/>
  <c r="P231"/>
  <c r="Q231"/>
  <c r="M230"/>
  <c r="P230"/>
  <c r="Q230"/>
  <c r="M229"/>
  <c r="P229"/>
  <c r="Q229"/>
  <c r="M228"/>
  <c r="P228"/>
  <c r="Q228"/>
  <c r="M227"/>
  <c r="P227"/>
  <c r="Q227"/>
  <c r="M226"/>
  <c r="P226"/>
  <c r="Q226"/>
  <c r="M225"/>
  <c r="P225"/>
  <c r="Q225"/>
  <c r="M224"/>
  <c r="P224"/>
  <c r="Q224"/>
  <c r="M223"/>
  <c r="P223"/>
  <c r="Q223"/>
  <c r="M222"/>
  <c r="P222"/>
  <c r="Q222"/>
  <c r="M221"/>
  <c r="P221"/>
  <c r="Q221"/>
  <c r="M220"/>
  <c r="P220"/>
  <c r="Q220"/>
  <c r="M219"/>
  <c r="P219"/>
  <c r="Q219"/>
  <c r="M218"/>
  <c r="P218"/>
  <c r="Q218"/>
  <c r="M217"/>
  <c r="P217"/>
  <c r="Q217"/>
  <c r="M216"/>
  <c r="P216"/>
  <c r="Q216"/>
  <c r="M215"/>
  <c r="P215"/>
  <c r="Q215"/>
  <c r="M214"/>
  <c r="P214"/>
  <c r="Q214"/>
  <c r="M213"/>
  <c r="P213"/>
  <c r="Q213"/>
  <c r="M212"/>
  <c r="P212"/>
  <c r="Q212"/>
  <c r="M211"/>
  <c r="P211"/>
  <c r="Q211"/>
  <c r="M210"/>
  <c r="P210"/>
  <c r="Q210"/>
  <c r="M209"/>
  <c r="P209"/>
  <c r="Q209"/>
  <c r="M208"/>
  <c r="P208"/>
  <c r="Q208"/>
  <c r="M207"/>
  <c r="P207"/>
  <c r="Q207"/>
  <c r="M206"/>
  <c r="P206"/>
  <c r="Q206"/>
  <c r="M205"/>
  <c r="P205"/>
  <c r="Q205"/>
  <c r="M204"/>
  <c r="P204"/>
  <c r="Q204"/>
  <c r="M203"/>
  <c r="P203"/>
  <c r="Q203"/>
  <c r="M202"/>
  <c r="P202"/>
  <c r="Q202"/>
  <c r="M201"/>
  <c r="P201"/>
  <c r="Q201"/>
  <c r="M200"/>
  <c r="P200"/>
  <c r="Q200"/>
  <c r="M199"/>
  <c r="P199"/>
  <c r="Q199"/>
  <c r="M198"/>
  <c r="P198"/>
  <c r="Q198"/>
  <c r="M197"/>
  <c r="P197"/>
  <c r="Q197"/>
  <c r="M196"/>
  <c r="P196"/>
  <c r="Q196"/>
  <c r="M195"/>
  <c r="P195"/>
  <c r="Q195"/>
  <c r="M194"/>
  <c r="P194"/>
  <c r="Q194"/>
  <c r="M193"/>
  <c r="P193"/>
  <c r="Q193"/>
  <c r="M192"/>
  <c r="P192"/>
  <c r="Q192"/>
  <c r="M191"/>
  <c r="P191"/>
  <c r="Q191"/>
  <c r="M190"/>
  <c r="P190"/>
  <c r="Q190"/>
  <c r="M189"/>
  <c r="P189"/>
  <c r="Q189"/>
  <c r="M188"/>
  <c r="P188"/>
  <c r="Q188"/>
  <c r="M187"/>
  <c r="P187"/>
  <c r="Q187"/>
  <c r="M186"/>
  <c r="P186"/>
  <c r="Q186"/>
  <c r="M185"/>
  <c r="P185"/>
  <c r="Q185"/>
  <c r="M184"/>
  <c r="P184"/>
  <c r="Q184"/>
  <c r="M183"/>
  <c r="P183"/>
  <c r="Q183"/>
  <c r="M182"/>
  <c r="P182"/>
  <c r="Q182"/>
  <c r="M181"/>
  <c r="P181"/>
  <c r="Q181"/>
  <c r="M180"/>
  <c r="P180"/>
  <c r="Q180"/>
  <c r="M179"/>
  <c r="P179"/>
  <c r="Q179"/>
  <c r="M178"/>
  <c r="P178"/>
  <c r="Q178"/>
  <c r="M177"/>
  <c r="P177"/>
  <c r="Q177"/>
  <c r="M176"/>
  <c r="P176"/>
  <c r="Q176"/>
  <c r="M175"/>
  <c r="P175"/>
  <c r="Q175"/>
  <c r="M174"/>
  <c r="P174"/>
  <c r="Q174"/>
  <c r="M173"/>
  <c r="P173"/>
  <c r="Q173"/>
  <c r="M172"/>
  <c r="P172"/>
  <c r="Q172"/>
  <c r="M171"/>
  <c r="P171"/>
  <c r="Q171"/>
  <c r="M170"/>
  <c r="P170"/>
  <c r="Q170"/>
  <c r="M169"/>
  <c r="P169"/>
  <c r="Q169"/>
  <c r="M168"/>
  <c r="P168"/>
  <c r="Q168"/>
  <c r="M167"/>
  <c r="P167"/>
  <c r="Q167"/>
  <c r="M166"/>
  <c r="P166"/>
  <c r="Q166"/>
  <c r="M165"/>
  <c r="P165"/>
  <c r="Q165"/>
  <c r="M164"/>
  <c r="P164"/>
  <c r="Q164"/>
  <c r="M163"/>
  <c r="P163"/>
  <c r="Q163"/>
  <c r="M162"/>
  <c r="P162"/>
  <c r="Q162"/>
  <c r="M161"/>
  <c r="P161"/>
  <c r="Q161"/>
  <c r="M160"/>
  <c r="P160"/>
  <c r="Q160"/>
  <c r="M159"/>
  <c r="P159"/>
  <c r="Q159"/>
  <c r="M158"/>
  <c r="P158"/>
  <c r="Q158"/>
  <c r="M157"/>
  <c r="P157"/>
  <c r="Q157"/>
  <c r="M156"/>
  <c r="P156"/>
  <c r="Q156"/>
  <c r="M155"/>
  <c r="P155"/>
  <c r="Q155"/>
  <c r="M154"/>
  <c r="P154"/>
  <c r="Q154"/>
  <c r="M153"/>
  <c r="P153"/>
  <c r="Q153"/>
  <c r="M152"/>
  <c r="P152"/>
  <c r="Q152"/>
  <c r="M151"/>
  <c r="P151"/>
  <c r="Q151"/>
  <c r="M150"/>
  <c r="P150"/>
  <c r="Q150"/>
  <c r="M149"/>
  <c r="P149"/>
  <c r="Q149"/>
  <c r="M148"/>
  <c r="P148"/>
  <c r="Q148"/>
  <c r="M147"/>
  <c r="P147"/>
  <c r="Q147"/>
  <c r="M146"/>
  <c r="P146"/>
  <c r="Q146"/>
  <c r="M145"/>
  <c r="P145"/>
  <c r="Q145"/>
  <c r="M144"/>
  <c r="P144"/>
  <c r="Q144"/>
  <c r="M143"/>
  <c r="P143"/>
  <c r="Q143"/>
  <c r="M142"/>
  <c r="P142"/>
  <c r="Q142"/>
  <c r="M141"/>
  <c r="P141"/>
  <c r="Q141"/>
  <c r="M140"/>
  <c r="P140"/>
  <c r="Q140"/>
  <c r="M139"/>
  <c r="P139"/>
  <c r="Q139"/>
  <c r="M138"/>
  <c r="P138"/>
  <c r="Q138"/>
  <c r="M137"/>
  <c r="P137"/>
  <c r="Q137"/>
  <c r="M136"/>
  <c r="P136"/>
  <c r="Q136"/>
  <c r="M135"/>
  <c r="P135"/>
  <c r="Q135"/>
  <c r="M134"/>
  <c r="P134"/>
  <c r="Q134"/>
  <c r="M133"/>
  <c r="P133"/>
  <c r="Q133"/>
  <c r="M132"/>
  <c r="P132"/>
  <c r="Q132"/>
  <c r="M131"/>
  <c r="P131"/>
  <c r="Q131"/>
  <c r="M130"/>
  <c r="P130"/>
  <c r="Q130"/>
  <c r="M129"/>
  <c r="P129"/>
  <c r="Q129"/>
  <c r="M128"/>
  <c r="P128"/>
  <c r="Q128"/>
  <c r="M127"/>
  <c r="P127"/>
  <c r="Q127"/>
  <c r="M126"/>
  <c r="P126"/>
  <c r="Q126"/>
  <c r="M125"/>
  <c r="P125"/>
  <c r="Q125"/>
  <c r="M124"/>
  <c r="P124"/>
  <c r="Q124"/>
  <c r="M123"/>
  <c r="P123"/>
  <c r="Q123"/>
  <c r="M122"/>
  <c r="P122"/>
  <c r="Q122"/>
  <c r="M121"/>
  <c r="P121"/>
  <c r="Q121"/>
  <c r="M120"/>
  <c r="P120"/>
  <c r="Q120"/>
  <c r="M119"/>
  <c r="P119"/>
  <c r="Q119"/>
  <c r="M118"/>
  <c r="P118"/>
  <c r="Q118"/>
  <c r="M117"/>
  <c r="P117"/>
  <c r="Q117"/>
  <c r="M116"/>
  <c r="P116"/>
  <c r="Q116"/>
  <c r="M115"/>
  <c r="P115"/>
  <c r="Q115"/>
  <c r="M114"/>
  <c r="P114"/>
  <c r="Q114"/>
  <c r="M113"/>
  <c r="P113"/>
  <c r="Q113"/>
  <c r="M112"/>
  <c r="P112"/>
  <c r="Q112"/>
  <c r="M111"/>
  <c r="P111"/>
  <c r="Q111"/>
  <c r="M110"/>
  <c r="P110"/>
  <c r="Q110"/>
  <c r="M109"/>
  <c r="P109"/>
  <c r="Q109"/>
  <c r="M108"/>
  <c r="P108"/>
  <c r="Q108"/>
  <c r="M107"/>
  <c r="P107"/>
  <c r="Q107"/>
  <c r="M106"/>
  <c r="P106"/>
  <c r="Q106"/>
  <c r="M105"/>
  <c r="P105"/>
  <c r="Q105"/>
  <c r="M104"/>
  <c r="P104"/>
  <c r="Q104"/>
  <c r="M103"/>
  <c r="P103"/>
  <c r="Q103"/>
  <c r="M102"/>
  <c r="P102"/>
  <c r="Q102"/>
  <c r="M101"/>
  <c r="P101"/>
  <c r="Q101"/>
  <c r="M100"/>
  <c r="P100"/>
  <c r="Q100"/>
  <c r="M99"/>
  <c r="P99"/>
  <c r="Q99"/>
  <c r="M98"/>
  <c r="P98"/>
  <c r="Q98"/>
  <c r="M97"/>
  <c r="P97"/>
  <c r="Q97"/>
  <c r="M96"/>
  <c r="P96"/>
  <c r="Q96"/>
  <c r="M95"/>
  <c r="P95"/>
  <c r="Q95"/>
  <c r="M94"/>
  <c r="P94"/>
  <c r="Q94"/>
  <c r="M93"/>
  <c r="P93"/>
  <c r="Q93"/>
  <c r="M92"/>
  <c r="P92"/>
  <c r="Q92"/>
  <c r="M91"/>
  <c r="P91"/>
  <c r="Q91"/>
  <c r="M90"/>
  <c r="P90"/>
  <c r="Q90"/>
  <c r="M89"/>
  <c r="P89"/>
  <c r="Q89"/>
  <c r="M88"/>
  <c r="P88"/>
  <c r="Q88"/>
  <c r="M87"/>
  <c r="P87"/>
  <c r="Q87"/>
  <c r="M86"/>
  <c r="P86"/>
  <c r="Q86"/>
  <c r="M85"/>
  <c r="P85"/>
  <c r="Q85"/>
  <c r="M84"/>
  <c r="P84"/>
  <c r="Q84"/>
  <c r="M83"/>
  <c r="P83"/>
  <c r="Q83"/>
  <c r="M82"/>
  <c r="P82"/>
  <c r="Q82"/>
  <c r="M81"/>
  <c r="P81"/>
  <c r="Q81"/>
  <c r="M80"/>
  <c r="P80"/>
  <c r="Q80"/>
  <c r="M79"/>
  <c r="P79"/>
  <c r="Q79"/>
  <c r="M78"/>
  <c r="P78"/>
  <c r="Q78"/>
  <c r="M77"/>
  <c r="P77"/>
  <c r="Q77"/>
  <c r="M76"/>
  <c r="P76"/>
  <c r="Q76"/>
  <c r="M75"/>
  <c r="P75"/>
  <c r="Q75"/>
  <c r="M74"/>
  <c r="P74"/>
  <c r="Q74"/>
  <c r="M73"/>
  <c r="P73"/>
  <c r="Q73"/>
  <c r="M72"/>
  <c r="P72"/>
  <c r="Q72"/>
  <c r="M71"/>
  <c r="P71"/>
  <c r="Q71"/>
  <c r="M70"/>
  <c r="P70"/>
  <c r="Q70"/>
  <c r="M69"/>
  <c r="P69"/>
  <c r="Q69"/>
  <c r="M68"/>
  <c r="P68"/>
  <c r="Q68"/>
  <c r="M67"/>
  <c r="P67"/>
  <c r="Q67"/>
  <c r="M66"/>
  <c r="P66"/>
  <c r="Q66"/>
  <c r="M65"/>
  <c r="P65"/>
  <c r="Q65"/>
  <c r="M64"/>
  <c r="P64"/>
  <c r="Q64"/>
  <c r="M63"/>
  <c r="P63"/>
  <c r="Q63"/>
  <c r="M62"/>
  <c r="P62"/>
  <c r="Q62"/>
  <c r="M61"/>
  <c r="P61"/>
  <c r="Q61"/>
  <c r="M60"/>
  <c r="P60"/>
  <c r="Q60"/>
  <c r="M59"/>
  <c r="P59"/>
  <c r="Q59"/>
  <c r="M58"/>
  <c r="P58"/>
  <c r="Q58"/>
  <c r="M57"/>
  <c r="P57"/>
  <c r="Q57"/>
  <c r="M56"/>
  <c r="P56"/>
  <c r="Q56"/>
  <c r="M55"/>
  <c r="P55"/>
  <c r="Q55"/>
  <c r="M54"/>
  <c r="P54"/>
  <c r="Q54"/>
  <c r="M53"/>
  <c r="P53"/>
  <c r="Q53"/>
  <c r="M52"/>
  <c r="P52"/>
  <c r="Q52"/>
  <c r="M51"/>
  <c r="P51"/>
  <c r="Q51"/>
  <c r="M50"/>
  <c r="P50"/>
  <c r="Q50"/>
  <c r="M49"/>
  <c r="P49"/>
  <c r="Q49"/>
  <c r="M48"/>
  <c r="P48"/>
  <c r="Q48"/>
  <c r="M47"/>
  <c r="P47"/>
  <c r="Q47"/>
  <c r="M46"/>
  <c r="P46"/>
  <c r="Q46"/>
  <c r="M45"/>
  <c r="P45"/>
  <c r="Q45"/>
  <c r="M44"/>
  <c r="P44"/>
  <c r="Q44"/>
  <c r="M43"/>
  <c r="P43"/>
  <c r="Q43"/>
  <c r="M42"/>
  <c r="P42"/>
  <c r="Q42"/>
  <c r="M41"/>
  <c r="P41"/>
  <c r="Q41"/>
  <c r="M40"/>
  <c r="P40"/>
  <c r="Q40"/>
  <c r="M39"/>
  <c r="P39"/>
  <c r="Q39"/>
  <c r="M38"/>
  <c r="P38"/>
  <c r="Q38"/>
  <c r="M37"/>
  <c r="P37"/>
  <c r="Q37"/>
  <c r="M36"/>
  <c r="P36"/>
  <c r="Q36"/>
  <c r="M35"/>
  <c r="P35"/>
  <c r="Q35"/>
  <c r="M34"/>
  <c r="P34"/>
  <c r="Q34"/>
  <c r="M33"/>
  <c r="P33"/>
  <c r="Q33"/>
  <c r="M32"/>
  <c r="P32"/>
  <c r="Q32"/>
  <c r="M31"/>
  <c r="P31"/>
  <c r="Q31"/>
  <c r="M30"/>
  <c r="P30"/>
  <c r="Q30"/>
  <c r="Q29"/>
  <c r="Q28"/>
  <c r="Q27"/>
  <c r="Q26"/>
  <c r="R6"/>
  <c r="T7"/>
  <c r="R7"/>
  <c r="T8"/>
  <c r="R8"/>
  <c r="T9"/>
  <c r="R9"/>
  <c r="T10"/>
  <c r="R10"/>
  <c r="T11"/>
  <c r="R11"/>
  <c r="T12"/>
  <c r="R12"/>
  <c r="T13"/>
  <c r="R13"/>
  <c r="T14"/>
  <c r="R14"/>
  <c r="T15"/>
  <c r="R15"/>
  <c r="T16"/>
  <c r="R16"/>
  <c r="T17"/>
  <c r="R17"/>
  <c r="T18"/>
  <c r="R18"/>
  <c r="T19"/>
  <c r="R19"/>
  <c r="T20"/>
  <c r="R20"/>
  <c r="T21"/>
  <c r="R21"/>
  <c r="T22"/>
  <c r="R22"/>
  <c r="T23"/>
  <c r="R23"/>
  <c r="T24"/>
  <c r="R24"/>
  <c r="T25"/>
  <c r="R25"/>
  <c r="T26"/>
  <c r="R26"/>
  <c r="T27"/>
  <c r="R27"/>
  <c r="T28"/>
  <c r="R28"/>
  <c r="T29"/>
  <c r="R29"/>
  <c r="T30"/>
  <c r="R30"/>
  <c r="T31"/>
  <c r="R31"/>
  <c r="T32"/>
  <c r="R32"/>
  <c r="T33"/>
  <c r="R33"/>
  <c r="T34"/>
  <c r="R34"/>
  <c r="T35"/>
  <c r="R35"/>
  <c r="T36"/>
  <c r="R36"/>
  <c r="T37"/>
  <c r="R37"/>
  <c r="T38"/>
  <c r="R38"/>
  <c r="T39"/>
  <c r="R39"/>
  <c r="T40"/>
  <c r="R40"/>
  <c r="T41"/>
  <c r="R41"/>
  <c r="T42"/>
  <c r="R42"/>
  <c r="T43"/>
  <c r="R43"/>
  <c r="T44"/>
  <c r="R44"/>
  <c r="T45"/>
  <c r="R45"/>
  <c r="T46"/>
  <c r="R46"/>
  <c r="T47"/>
  <c r="R47"/>
  <c r="T48"/>
  <c r="R48"/>
  <c r="T49"/>
  <c r="R49"/>
  <c r="T50"/>
  <c r="R50"/>
  <c r="T51"/>
  <c r="R51"/>
  <c r="T52"/>
  <c r="R52"/>
  <c r="T53"/>
  <c r="R53"/>
  <c r="T54"/>
  <c r="R54"/>
  <c r="T55"/>
  <c r="R55"/>
  <c r="T56"/>
  <c r="R56"/>
  <c r="T57"/>
  <c r="R57"/>
  <c r="T58"/>
  <c r="R58"/>
  <c r="T59"/>
  <c r="R59"/>
  <c r="T60"/>
  <c r="R60"/>
  <c r="T61"/>
  <c r="R61"/>
  <c r="T62"/>
  <c r="R62"/>
  <c r="T63"/>
  <c r="R63"/>
  <c r="T64"/>
  <c r="R64"/>
  <c r="T65"/>
  <c r="R65"/>
  <c r="T66"/>
  <c r="R66"/>
  <c r="T67"/>
  <c r="R67"/>
  <c r="T68"/>
  <c r="R68"/>
  <c r="T69"/>
  <c r="R69"/>
  <c r="T70"/>
  <c r="R70"/>
  <c r="T71"/>
  <c r="R71"/>
  <c r="T72"/>
  <c r="R72"/>
  <c r="T73"/>
  <c r="R73"/>
  <c r="T74"/>
  <c r="R74"/>
  <c r="T75"/>
  <c r="R75"/>
  <c r="T76"/>
  <c r="R76"/>
  <c r="T77"/>
  <c r="R77"/>
  <c r="T78"/>
  <c r="R78"/>
  <c r="T79"/>
  <c r="R79"/>
  <c r="T80"/>
  <c r="R80"/>
  <c r="T81"/>
  <c r="R81"/>
  <c r="T82"/>
  <c r="R82"/>
  <c r="T83"/>
  <c r="R83"/>
  <c r="T84"/>
  <c r="R84"/>
  <c r="T85"/>
  <c r="R85"/>
  <c r="T86"/>
  <c r="R86"/>
  <c r="T87"/>
  <c r="R87"/>
  <c r="T88"/>
  <c r="R88"/>
  <c r="T89"/>
  <c r="R89"/>
  <c r="T90"/>
  <c r="R90"/>
  <c r="T91"/>
  <c r="R91"/>
  <c r="T92"/>
  <c r="R92"/>
  <c r="T93"/>
  <c r="R93"/>
  <c r="T94"/>
  <c r="R94"/>
  <c r="T95"/>
  <c r="R95"/>
  <c r="T96"/>
  <c r="R96"/>
  <c r="T97"/>
  <c r="R97"/>
  <c r="T98"/>
  <c r="R98"/>
  <c r="T99"/>
  <c r="R99"/>
  <c r="T100"/>
  <c r="R100"/>
  <c r="T101"/>
  <c r="R101"/>
  <c r="T102"/>
  <c r="R102"/>
  <c r="T103"/>
  <c r="R103"/>
  <c r="T104"/>
  <c r="R104"/>
  <c r="T105"/>
  <c r="R105"/>
  <c r="T106"/>
  <c r="R106"/>
  <c r="T107"/>
  <c r="R107"/>
  <c r="T108"/>
  <c r="R108"/>
  <c r="T109"/>
  <c r="R109"/>
  <c r="T110"/>
  <c r="R110"/>
  <c r="T111"/>
  <c r="R111"/>
  <c r="T112"/>
  <c r="R112"/>
  <c r="T113"/>
  <c r="R113"/>
  <c r="T114"/>
  <c r="R114"/>
  <c r="T115"/>
  <c r="R115"/>
  <c r="T116"/>
  <c r="R116"/>
  <c r="T117"/>
  <c r="R117"/>
  <c r="T118"/>
  <c r="R118"/>
  <c r="T119"/>
  <c r="R119"/>
  <c r="T120"/>
  <c r="R120"/>
  <c r="T121"/>
  <c r="R121"/>
  <c r="T122"/>
  <c r="R122"/>
  <c r="T123"/>
  <c r="R123"/>
  <c r="T124"/>
  <c r="R124"/>
  <c r="T125"/>
  <c r="R125"/>
  <c r="T126"/>
  <c r="R126"/>
  <c r="T127"/>
  <c r="R127"/>
  <c r="T128"/>
  <c r="R128"/>
  <c r="T129"/>
  <c r="R129"/>
  <c r="T130"/>
  <c r="R130"/>
  <c r="T131"/>
  <c r="R131"/>
  <c r="T132"/>
  <c r="R132"/>
  <c r="T133"/>
  <c r="R133"/>
  <c r="T134"/>
  <c r="R134"/>
  <c r="T135"/>
  <c r="R135"/>
  <c r="T136"/>
  <c r="R136"/>
  <c r="T137"/>
  <c r="R137"/>
  <c r="T138"/>
  <c r="R138"/>
  <c r="T139"/>
  <c r="R139"/>
  <c r="T140"/>
  <c r="R140"/>
  <c r="T141"/>
  <c r="R141"/>
  <c r="T142"/>
  <c r="R142"/>
  <c r="T143"/>
  <c r="R143"/>
  <c r="T144"/>
  <c r="R144"/>
  <c r="T145"/>
  <c r="R145"/>
  <c r="T146"/>
  <c r="R146"/>
  <c r="T147"/>
  <c r="R147"/>
  <c r="T148"/>
  <c r="R148"/>
  <c r="T149"/>
  <c r="R149"/>
  <c r="T150"/>
  <c r="R150"/>
  <c r="T151"/>
  <c r="R151"/>
  <c r="T152"/>
  <c r="R152"/>
  <c r="T153"/>
  <c r="R153"/>
  <c r="T154"/>
  <c r="R154"/>
  <c r="T155"/>
  <c r="R155"/>
  <c r="T156"/>
  <c r="R156"/>
  <c r="T157"/>
  <c r="R157"/>
  <c r="T158"/>
  <c r="R158"/>
  <c r="T159"/>
  <c r="R159"/>
  <c r="T160"/>
  <c r="R160"/>
  <c r="T161"/>
  <c r="R161"/>
  <c r="T162"/>
  <c r="R162"/>
  <c r="T163"/>
  <c r="R163"/>
  <c r="T164"/>
  <c r="R164"/>
  <c r="T165"/>
  <c r="R165"/>
  <c r="T166"/>
  <c r="R166"/>
  <c r="T167"/>
  <c r="R167"/>
  <c r="T168"/>
  <c r="R168"/>
  <c r="T169"/>
  <c r="R169"/>
  <c r="T170"/>
  <c r="R170"/>
  <c r="T171"/>
  <c r="R171"/>
  <c r="T172"/>
  <c r="R172"/>
  <c r="T173"/>
  <c r="R173"/>
  <c r="T174"/>
  <c r="R174"/>
  <c r="T175"/>
  <c r="R175"/>
  <c r="T176"/>
  <c r="R176"/>
  <c r="T177"/>
  <c r="R177"/>
  <c r="T178"/>
  <c r="R178"/>
  <c r="T179"/>
  <c r="R179"/>
  <c r="T180"/>
  <c r="R180"/>
  <c r="T181"/>
  <c r="R181"/>
  <c r="T182"/>
  <c r="R182"/>
  <c r="T183"/>
  <c r="R183"/>
  <c r="T184"/>
  <c r="R184"/>
  <c r="T185"/>
  <c r="R185"/>
  <c r="T186"/>
  <c r="R186"/>
  <c r="T187"/>
  <c r="R187"/>
  <c r="T188"/>
  <c r="R188"/>
  <c r="T189"/>
  <c r="R189"/>
  <c r="T190"/>
  <c r="R190"/>
  <c r="T191"/>
  <c r="R191"/>
  <c r="T192"/>
  <c r="R192"/>
  <c r="T193"/>
  <c r="R193"/>
  <c r="T194"/>
  <c r="R194"/>
  <c r="T195"/>
  <c r="R195"/>
  <c r="T196"/>
  <c r="R196"/>
  <c r="T197"/>
  <c r="R197"/>
  <c r="T198"/>
  <c r="R198"/>
  <c r="T199"/>
  <c r="R199"/>
  <c r="T200"/>
  <c r="R200"/>
  <c r="T201"/>
  <c r="R201"/>
  <c r="T202"/>
  <c r="R202"/>
  <c r="T203"/>
  <c r="R203"/>
  <c r="T204"/>
  <c r="R204"/>
  <c r="T205"/>
  <c r="R205"/>
  <c r="T206"/>
  <c r="R206"/>
  <c r="T207"/>
  <c r="R207"/>
  <c r="T208"/>
  <c r="R208"/>
  <c r="T209"/>
  <c r="R209"/>
  <c r="T210"/>
  <c r="R210"/>
  <c r="T211"/>
  <c r="R211"/>
  <c r="T212"/>
  <c r="R212"/>
  <c r="T213"/>
  <c r="R213"/>
  <c r="T214"/>
  <c r="R214"/>
  <c r="T215"/>
  <c r="R215"/>
  <c r="T216"/>
  <c r="R216"/>
  <c r="T217"/>
  <c r="R217"/>
  <c r="T218"/>
  <c r="R218"/>
  <c r="T219"/>
  <c r="R219"/>
  <c r="T220"/>
  <c r="R220"/>
  <c r="T221"/>
  <c r="R221"/>
  <c r="T222"/>
  <c r="R222"/>
  <c r="T223"/>
  <c r="R223"/>
  <c r="T224"/>
  <c r="R224"/>
  <c r="T225"/>
  <c r="R225"/>
  <c r="T226"/>
  <c r="R226"/>
  <c r="T227"/>
  <c r="R227"/>
  <c r="T228"/>
  <c r="R228"/>
  <c r="T229"/>
  <c r="R229"/>
  <c r="T230"/>
  <c r="R230"/>
  <c r="T231"/>
  <c r="R231"/>
  <c r="T232"/>
  <c r="R232"/>
  <c r="T233"/>
  <c r="R233"/>
  <c r="T234"/>
  <c r="R234"/>
  <c r="T235"/>
  <c r="R235"/>
  <c r="T236"/>
  <c r="R236"/>
  <c r="T237"/>
  <c r="R237"/>
  <c r="T238"/>
  <c r="R238"/>
  <c r="T239"/>
  <c r="R239"/>
  <c r="T240"/>
  <c r="R240"/>
  <c r="T241"/>
  <c r="R241"/>
  <c r="T242"/>
  <c r="R242"/>
  <c r="T243"/>
  <c r="R243"/>
  <c r="T244"/>
  <c r="R244"/>
  <c r="T245"/>
  <c r="R245"/>
  <c r="T246"/>
  <c r="R246"/>
  <c r="T247"/>
  <c r="R247"/>
  <c r="T248"/>
  <c r="R248"/>
  <c r="T249"/>
  <c r="R249"/>
  <c r="T250"/>
  <c r="R250"/>
  <c r="T251"/>
  <c r="R251"/>
  <c r="T252"/>
  <c r="R252"/>
  <c r="T253"/>
  <c r="R253"/>
  <c r="T254"/>
  <c r="R254"/>
  <c r="T255"/>
  <c r="R255"/>
  <c r="T256"/>
  <c r="R256"/>
  <c r="T257"/>
  <c r="R257"/>
  <c r="T258"/>
  <c r="R258"/>
  <c r="T259"/>
  <c r="R259"/>
  <c r="T260"/>
  <c r="R260"/>
  <c r="T261"/>
  <c r="R261"/>
  <c r="T262"/>
  <c r="R262"/>
  <c r="T263"/>
  <c r="R263"/>
  <c r="T264"/>
  <c r="R264"/>
  <c r="T265"/>
  <c r="R265"/>
  <c r="T266"/>
  <c r="R266"/>
  <c r="T267"/>
  <c r="R267"/>
  <c r="T268"/>
  <c r="R268"/>
  <c r="T269"/>
  <c r="R269"/>
  <c r="T270"/>
  <c r="R270"/>
  <c r="T271"/>
  <c r="R271"/>
  <c r="T272"/>
  <c r="R272"/>
  <c r="T273"/>
  <c r="R273"/>
  <c r="T274"/>
  <c r="R274"/>
  <c r="T275"/>
  <c r="R275"/>
  <c r="T276"/>
  <c r="R276"/>
  <c r="T277"/>
  <c r="R277"/>
  <c r="T278"/>
  <c r="R278"/>
  <c r="T279"/>
  <c r="R279"/>
  <c r="T280"/>
  <c r="R280"/>
  <c r="T281"/>
  <c r="R281"/>
  <c r="T282"/>
  <c r="R282"/>
  <c r="T283"/>
  <c r="R283"/>
  <c r="T284"/>
  <c r="R284"/>
  <c r="T285"/>
  <c r="R285"/>
  <c r="T286"/>
  <c r="R286"/>
  <c r="T287"/>
  <c r="R287"/>
  <c r="T288"/>
  <c r="R288"/>
  <c r="T289"/>
  <c r="R289"/>
  <c r="T290"/>
  <c r="R290"/>
  <c r="T291"/>
  <c r="R291"/>
  <c r="T292"/>
  <c r="R292"/>
  <c r="T293"/>
  <c r="R293"/>
  <c r="T294"/>
  <c r="R294"/>
  <c r="T295"/>
  <c r="R295"/>
  <c r="T296"/>
  <c r="R296"/>
  <c r="T297"/>
  <c r="R297"/>
  <c r="T298"/>
  <c r="R298"/>
  <c r="T299"/>
  <c r="R299"/>
  <c r="T300"/>
  <c r="R300"/>
  <c r="T301"/>
  <c r="R301"/>
  <c r="T302"/>
  <c r="R302"/>
  <c r="T303"/>
  <c r="R303"/>
  <c r="T304"/>
  <c r="R304"/>
  <c r="T305"/>
  <c r="R305"/>
  <c r="T306"/>
  <c r="R306"/>
  <c r="T307"/>
  <c r="R307"/>
  <c r="T308"/>
  <c r="R308"/>
  <c r="T309"/>
  <c r="R309"/>
  <c r="T310"/>
  <c r="R310"/>
  <c r="T311"/>
  <c r="R311"/>
  <c r="T312"/>
  <c r="R312"/>
  <c r="T313"/>
  <c r="R313"/>
  <c r="T314"/>
  <c r="R314"/>
  <c r="T315"/>
  <c r="R315"/>
  <c r="T316"/>
  <c r="R316"/>
  <c r="T317"/>
  <c r="R317"/>
  <c r="T318"/>
  <c r="R318"/>
  <c r="T319"/>
  <c r="R319"/>
  <c r="T320"/>
  <c r="R320"/>
  <c r="T321"/>
  <c r="R321"/>
  <c r="T322"/>
  <c r="R322"/>
  <c r="T323"/>
  <c r="R323"/>
  <c r="T324"/>
  <c r="R324"/>
  <c r="T325"/>
  <c r="R325"/>
  <c r="T326"/>
  <c r="R326"/>
  <c r="T327"/>
  <c r="R327"/>
  <c r="T328"/>
  <c r="R328"/>
  <c r="T329"/>
  <c r="R329"/>
  <c r="T330"/>
  <c r="R330"/>
  <c r="T331"/>
  <c r="R331"/>
  <c r="T332"/>
  <c r="R332"/>
  <c r="T333"/>
  <c r="R333"/>
  <c r="T334"/>
  <c r="R334"/>
  <c r="T335"/>
  <c r="R335"/>
  <c r="T336"/>
  <c r="R336"/>
  <c r="T337"/>
  <c r="R337"/>
  <c r="T338"/>
  <c r="R338"/>
  <c r="T339"/>
  <c r="R339"/>
  <c r="T340"/>
  <c r="R340"/>
  <c r="T341"/>
  <c r="R341"/>
  <c r="T342"/>
  <c r="R342"/>
  <c r="T343"/>
  <c r="R343"/>
  <c r="T344"/>
  <c r="R344"/>
  <c r="T345"/>
  <c r="R345"/>
  <c r="T346"/>
  <c r="R346"/>
  <c r="T347"/>
  <c r="R347"/>
  <c r="T348"/>
  <c r="R348"/>
  <c r="T349"/>
  <c r="R349"/>
  <c r="T350"/>
  <c r="R350"/>
  <c r="T351"/>
  <c r="R351"/>
  <c r="T352"/>
  <c r="R352"/>
  <c r="T353"/>
  <c r="R353"/>
  <c r="T354"/>
  <c r="R354"/>
  <c r="T355"/>
  <c r="R355"/>
  <c r="T356"/>
  <c r="R356"/>
  <c r="T357"/>
  <c r="R357"/>
  <c r="T358"/>
  <c r="R358"/>
  <c r="T359"/>
  <c r="R359"/>
  <c r="T360"/>
  <c r="R360"/>
  <c r="T361"/>
  <c r="R361"/>
  <c r="T362"/>
  <c r="R362"/>
  <c r="T363"/>
  <c r="R363"/>
  <c r="T364"/>
  <c r="R364"/>
  <c r="T365"/>
  <c r="R365"/>
  <c r="T366"/>
  <c r="R366"/>
  <c r="T367"/>
  <c r="R367"/>
  <c r="T368"/>
  <c r="R368"/>
  <c r="T369"/>
  <c r="R369"/>
  <c r="T370"/>
  <c r="R370"/>
  <c r="T371"/>
  <c r="R371"/>
  <c r="T372"/>
  <c r="R372"/>
  <c r="T373"/>
  <c r="R373"/>
  <c r="T374"/>
  <c r="R374"/>
  <c r="T375"/>
  <c r="R375"/>
  <c r="T376"/>
  <c r="R376"/>
  <c r="T377"/>
  <c r="R377"/>
  <c r="T378"/>
  <c r="R378"/>
  <c r="T379"/>
  <c r="R379"/>
  <c r="T380"/>
  <c r="R380"/>
  <c r="T381"/>
  <c r="R381"/>
  <c r="T382"/>
  <c r="R382"/>
  <c r="T383"/>
  <c r="R383"/>
  <c r="T384"/>
  <c r="R384"/>
  <c r="T385"/>
  <c r="R385"/>
  <c r="T386"/>
  <c r="R386"/>
  <c r="T387"/>
  <c r="R387"/>
  <c r="T388"/>
  <c r="R388"/>
  <c r="T389"/>
  <c r="R389"/>
  <c r="T390"/>
  <c r="R390"/>
  <c r="T391"/>
  <c r="R391"/>
  <c r="T392"/>
  <c r="R392"/>
  <c r="T393"/>
  <c r="R393"/>
  <c r="T394"/>
  <c r="R394"/>
  <c r="T395"/>
  <c r="R395"/>
  <c r="T396"/>
  <c r="R396"/>
  <c r="T397"/>
  <c r="R397"/>
  <c r="T398"/>
  <c r="R398"/>
  <c r="T399"/>
  <c r="R399"/>
  <c r="T400"/>
  <c r="R400"/>
  <c r="T401"/>
  <c r="R401"/>
  <c r="T402"/>
  <c r="R402"/>
  <c r="T403"/>
  <c r="R403"/>
  <c r="T404"/>
  <c r="R404"/>
  <c r="T405"/>
  <c r="R405"/>
  <c r="T406"/>
  <c r="R406"/>
  <c r="T407"/>
  <c r="R407"/>
  <c r="T408"/>
  <c r="R408"/>
  <c r="T409"/>
  <c r="R409"/>
  <c r="T410"/>
  <c r="R410"/>
  <c r="T411"/>
  <c r="R411"/>
  <c r="T412"/>
  <c r="R412"/>
  <c r="T413"/>
  <c r="R413"/>
  <c r="T414"/>
  <c r="R414"/>
  <c r="T415"/>
  <c r="R415"/>
  <c r="T416"/>
  <c r="R416"/>
  <c r="T417"/>
  <c r="R417"/>
  <c r="T418"/>
  <c r="R418"/>
  <c r="T419"/>
  <c r="R419"/>
  <c r="T420"/>
  <c r="R420"/>
  <c r="T421"/>
  <c r="R421"/>
  <c r="T422"/>
  <c r="R422"/>
  <c r="T423"/>
  <c r="R423"/>
  <c r="T424"/>
  <c r="R424"/>
  <c r="T425"/>
  <c r="R425"/>
  <c r="T426"/>
  <c r="R426"/>
  <c r="T427"/>
  <c r="R427"/>
  <c r="T428"/>
  <c r="R428"/>
  <c r="T429"/>
  <c r="R429"/>
  <c r="T430"/>
  <c r="R430"/>
  <c r="T431"/>
  <c r="R431"/>
  <c r="T432"/>
  <c r="R432"/>
  <c r="T433"/>
  <c r="R433"/>
  <c r="T434"/>
  <c r="R434"/>
  <c r="T435"/>
  <c r="R435"/>
  <c r="T436"/>
  <c r="R436"/>
  <c r="T437"/>
  <c r="R437"/>
  <c r="T438"/>
  <c r="R438"/>
  <c r="T439"/>
  <c r="R439"/>
  <c r="T440"/>
  <c r="R440"/>
  <c r="T441"/>
  <c r="R441"/>
  <c r="T442"/>
  <c r="R442"/>
  <c r="T443"/>
  <c r="R443"/>
  <c r="T444"/>
  <c r="R444"/>
  <c r="T445"/>
  <c r="R445"/>
  <c r="T446"/>
  <c r="R446"/>
  <c r="T447"/>
  <c r="R447"/>
  <c r="T448"/>
  <c r="R448"/>
  <c r="T449"/>
  <c r="R449"/>
  <c r="T450"/>
  <c r="R450"/>
  <c r="T451"/>
  <c r="R451"/>
  <c r="T452"/>
  <c r="R452"/>
  <c r="T453"/>
  <c r="R453"/>
  <c r="T454"/>
  <c r="R454"/>
  <c r="T455"/>
  <c r="R455"/>
  <c r="T456"/>
  <c r="R456"/>
  <c r="T457"/>
  <c r="R457"/>
  <c r="T458"/>
  <c r="R458"/>
  <c r="T459"/>
  <c r="R459"/>
  <c r="T460"/>
  <c r="R460"/>
  <c r="T461"/>
  <c r="R461"/>
  <c r="T462"/>
  <c r="R462"/>
  <c r="T463"/>
  <c r="R463"/>
  <c r="T464"/>
  <c r="R464"/>
  <c r="T465"/>
  <c r="R465"/>
  <c r="T466"/>
  <c r="R466"/>
  <c r="T467"/>
  <c r="R467"/>
  <c r="T468"/>
  <c r="R468"/>
  <c r="T469"/>
  <c r="R469"/>
  <c r="T470"/>
  <c r="R470"/>
  <c r="T471"/>
  <c r="R471"/>
  <c r="T472"/>
  <c r="R472"/>
  <c r="T473"/>
  <c r="R473"/>
  <c r="T474"/>
  <c r="R474"/>
  <c r="T475"/>
  <c r="R475"/>
  <c r="T476"/>
  <c r="R476"/>
  <c r="T477"/>
  <c r="R477"/>
  <c r="T478"/>
  <c r="R478"/>
  <c r="T479"/>
  <c r="R479"/>
  <c r="T480"/>
  <c r="R480"/>
  <c r="T481"/>
  <c r="R481"/>
  <c r="T482"/>
  <c r="R482"/>
  <c r="T483"/>
  <c r="R483"/>
  <c r="T484"/>
  <c r="R484"/>
  <c r="T485"/>
  <c r="R485"/>
  <c r="T486"/>
  <c r="R486"/>
  <c r="T487"/>
  <c r="R487"/>
  <c r="T488"/>
  <c r="R488"/>
  <c r="T489"/>
  <c r="R489"/>
  <c r="T490"/>
  <c r="R490"/>
  <c r="T491"/>
  <c r="R491"/>
  <c r="T492"/>
  <c r="R492"/>
  <c r="T493"/>
  <c r="R493"/>
  <c r="T494"/>
  <c r="R494"/>
  <c r="T495"/>
  <c r="R495"/>
  <c r="T496"/>
  <c r="R496"/>
  <c r="T497"/>
  <c r="R497"/>
  <c r="T498"/>
  <c r="R498"/>
  <c r="T499"/>
  <c r="R499"/>
  <c r="T500"/>
  <c r="R500"/>
  <c r="T501"/>
  <c r="R501"/>
  <c r="T502"/>
  <c r="R502"/>
  <c r="T503"/>
  <c r="R503"/>
  <c r="T504"/>
  <c r="R504"/>
  <c r="T505"/>
  <c r="R505"/>
  <c r="T506"/>
  <c r="R506"/>
  <c r="T507"/>
  <c r="R507"/>
  <c r="T508"/>
  <c r="R508"/>
  <c r="T509"/>
  <c r="R509"/>
  <c r="T510"/>
  <c r="R510"/>
  <c r="T511"/>
  <c r="R511"/>
  <c r="T512"/>
  <c r="R512"/>
  <c r="T513"/>
  <c r="R513"/>
  <c r="T514"/>
  <c r="R514"/>
  <c r="T515"/>
  <c r="R515"/>
  <c r="T516"/>
  <c r="R516"/>
  <c r="T517"/>
  <c r="R517"/>
  <c r="T518"/>
  <c r="R518"/>
  <c r="T519"/>
  <c r="R519"/>
  <c r="T520"/>
  <c r="R520"/>
  <c r="T521"/>
  <c r="R521"/>
  <c r="T522"/>
  <c r="R522"/>
  <c r="T523"/>
  <c r="R523"/>
  <c r="T524"/>
  <c r="R524"/>
  <c r="T525"/>
  <c r="R525"/>
  <c r="T526"/>
  <c r="R526"/>
  <c r="T527"/>
  <c r="R527"/>
  <c r="T528"/>
  <c r="R528"/>
  <c r="T529"/>
  <c r="R529"/>
  <c r="T530"/>
  <c r="R530"/>
  <c r="T531"/>
  <c r="R531"/>
  <c r="T532"/>
  <c r="R532"/>
  <c r="T533"/>
  <c r="R533"/>
  <c r="T534"/>
  <c r="R534"/>
  <c r="T535"/>
  <c r="R535"/>
  <c r="T536"/>
  <c r="R536"/>
  <c r="T537"/>
  <c r="R537"/>
  <c r="T538"/>
  <c r="R538"/>
  <c r="T539"/>
  <c r="R539"/>
  <c r="T540"/>
  <c r="R540"/>
  <c r="T541"/>
  <c r="R541"/>
  <c r="T542"/>
  <c r="R542"/>
  <c r="T543"/>
  <c r="R543"/>
  <c r="T544"/>
  <c r="R544"/>
  <c r="T545"/>
  <c r="R545"/>
  <c r="T546"/>
  <c r="R546"/>
  <c r="T547"/>
  <c r="R547"/>
  <c r="T548"/>
  <c r="R548"/>
  <c r="T549"/>
  <c r="R549"/>
  <c r="T550"/>
  <c r="R550"/>
  <c r="T551"/>
  <c r="R551"/>
  <c r="T552"/>
  <c r="R552"/>
  <c r="T553"/>
  <c r="R553"/>
  <c r="T554"/>
  <c r="R554"/>
  <c r="T555"/>
  <c r="R555"/>
  <c r="T556"/>
  <c r="R556"/>
  <c r="T557"/>
  <c r="R557"/>
  <c r="T558"/>
  <c r="R558"/>
  <c r="T559"/>
  <c r="R559"/>
  <c r="T560"/>
  <c r="R560"/>
  <c r="T561"/>
  <c r="R561"/>
  <c r="T562"/>
  <c r="R562"/>
  <c r="T563"/>
  <c r="R563"/>
  <c r="T564"/>
  <c r="R564"/>
  <c r="T565"/>
  <c r="R565"/>
  <c r="T566"/>
  <c r="R566"/>
  <c r="T567"/>
  <c r="R567"/>
  <c r="T568"/>
  <c r="R568"/>
  <c r="T569"/>
  <c r="R569"/>
  <c r="T570"/>
  <c r="R570"/>
  <c r="T571"/>
  <c r="R571"/>
  <c r="T572"/>
  <c r="R572"/>
  <c r="T573"/>
  <c r="R573"/>
  <c r="T574"/>
  <c r="R574"/>
  <c r="T575"/>
  <c r="R575"/>
  <c r="T576"/>
  <c r="R576"/>
  <c r="T577"/>
  <c r="R577"/>
  <c r="T578"/>
  <c r="R578"/>
  <c r="T579"/>
  <c r="R579"/>
  <c r="T580"/>
  <c r="R580"/>
  <c r="T581"/>
  <c r="R581"/>
  <c r="T582"/>
  <c r="R582"/>
  <c r="T583"/>
  <c r="R583"/>
  <c r="T584"/>
  <c r="R584"/>
  <c r="T585"/>
  <c r="R585"/>
  <c r="T586"/>
  <c r="R586"/>
  <c r="T587"/>
  <c r="R587"/>
  <c r="T588"/>
  <c r="R588"/>
  <c r="T589"/>
  <c r="R589"/>
  <c r="T590"/>
  <c r="R590"/>
  <c r="T591"/>
  <c r="R591"/>
  <c r="T592"/>
  <c r="R592"/>
  <c r="T593"/>
  <c r="R593"/>
  <c r="T594"/>
  <c r="R594"/>
  <c r="T595"/>
  <c r="R595"/>
  <c r="T596"/>
  <c r="R596"/>
  <c r="T597"/>
  <c r="R597"/>
  <c r="T598"/>
  <c r="R598"/>
  <c r="T599"/>
  <c r="R599"/>
  <c r="T600"/>
  <c r="R600"/>
  <c r="T601"/>
  <c r="R601"/>
  <c r="T602"/>
  <c r="R602"/>
  <c r="T603"/>
  <c r="R603"/>
  <c r="T604"/>
  <c r="R604"/>
  <c r="T605"/>
  <c r="R605"/>
  <c r="T606"/>
  <c r="R606"/>
  <c r="T607"/>
  <c r="R607"/>
  <c r="T608"/>
  <c r="R608"/>
  <c r="T609"/>
  <c r="R609"/>
  <c r="T610"/>
  <c r="R610"/>
  <c r="T611"/>
  <c r="R611"/>
  <c r="T612"/>
  <c r="R612"/>
  <c r="T613"/>
  <c r="R613"/>
  <c r="T614"/>
  <c r="R614"/>
  <c r="T615"/>
  <c r="R615"/>
  <c r="T616"/>
  <c r="R616"/>
  <c r="T617"/>
  <c r="R617"/>
  <c r="T618"/>
  <c r="R618"/>
  <c r="T619"/>
  <c r="R619"/>
  <c r="T620"/>
  <c r="R620"/>
  <c r="T621"/>
  <c r="R621"/>
  <c r="T622"/>
  <c r="R622"/>
  <c r="T623"/>
  <c r="R623"/>
  <c r="T624"/>
  <c r="R624"/>
  <c r="T625"/>
  <c r="R625"/>
  <c r="T626"/>
  <c r="R626"/>
  <c r="T627"/>
  <c r="R627"/>
  <c r="T628"/>
  <c r="R628"/>
  <c r="T629"/>
  <c r="R629"/>
  <c r="T630"/>
  <c r="R630"/>
  <c r="T631"/>
  <c r="R631"/>
  <c r="T632"/>
  <c r="R632"/>
  <c r="T633"/>
  <c r="R633"/>
  <c r="T634"/>
  <c r="R634"/>
  <c r="T635"/>
  <c r="R635"/>
  <c r="T636"/>
  <c r="R636"/>
  <c r="T637"/>
  <c r="R637"/>
  <c r="T638"/>
  <c r="R638"/>
  <c r="T639"/>
  <c r="R639"/>
  <c r="T640"/>
  <c r="R640"/>
  <c r="T641"/>
  <c r="R641"/>
  <c r="T642"/>
  <c r="R642"/>
  <c r="T643"/>
  <c r="R643"/>
  <c r="T644"/>
  <c r="R644"/>
  <c r="T645"/>
  <c r="R645"/>
  <c r="T646"/>
  <c r="R646"/>
  <c r="T647"/>
  <c r="R647"/>
  <c r="T648"/>
  <c r="R648"/>
  <c r="T649"/>
  <c r="R649"/>
  <c r="T650"/>
  <c r="R650"/>
  <c r="T651"/>
  <c r="R651"/>
  <c r="T652"/>
  <c r="R652"/>
  <c r="T653"/>
  <c r="R653"/>
  <c r="T654"/>
  <c r="R654"/>
  <c r="T655"/>
  <c r="R655"/>
  <c r="T656"/>
  <c r="R656"/>
  <c r="T657"/>
  <c r="R657"/>
  <c r="T658"/>
  <c r="R658"/>
  <c r="T659"/>
  <c r="R659"/>
  <c r="T660"/>
  <c r="R660"/>
  <c r="T661"/>
  <c r="R661"/>
  <c r="T662"/>
  <c r="R662"/>
  <c r="T663"/>
  <c r="R663"/>
  <c r="T664"/>
  <c r="R664"/>
  <c r="T665"/>
  <c r="R665"/>
  <c r="T666"/>
  <c r="R666"/>
  <c r="T667"/>
  <c r="R667"/>
  <c r="T668"/>
  <c r="R668"/>
  <c r="T669"/>
  <c r="R669"/>
  <c r="T670"/>
  <c r="R670"/>
  <c r="T671"/>
  <c r="R671"/>
  <c r="T672"/>
  <c r="R672"/>
  <c r="T673"/>
  <c r="R673"/>
  <c r="T674"/>
  <c r="R674"/>
  <c r="T675"/>
  <c r="R675"/>
  <c r="T676"/>
  <c r="R676"/>
  <c r="T677"/>
  <c r="R677"/>
  <c r="T678"/>
  <c r="R678"/>
  <c r="T679"/>
  <c r="R679"/>
  <c r="T680"/>
  <c r="R680"/>
  <c r="T681"/>
  <c r="R681"/>
  <c r="T682"/>
  <c r="R682"/>
  <c r="T683"/>
  <c r="R683"/>
  <c r="T684"/>
  <c r="R684"/>
  <c r="T685"/>
  <c r="R685"/>
  <c r="T686"/>
  <c r="R686"/>
  <c r="T687"/>
  <c r="R687"/>
  <c r="T688"/>
  <c r="R688"/>
  <c r="T689"/>
  <c r="R689"/>
  <c r="T690"/>
  <c r="R690"/>
  <c r="T691"/>
  <c r="R691"/>
  <c r="T692"/>
  <c r="R692"/>
  <c r="T693"/>
  <c r="R693"/>
  <c r="T694"/>
  <c r="R694"/>
  <c r="T695"/>
  <c r="R695"/>
  <c r="T696"/>
  <c r="R696"/>
  <c r="T697"/>
  <c r="R697"/>
  <c r="T698"/>
  <c r="R698"/>
  <c r="T699"/>
  <c r="R699"/>
  <c r="T700"/>
  <c r="R700"/>
  <c r="T701"/>
  <c r="R701"/>
  <c r="T702"/>
  <c r="R702"/>
  <c r="T703"/>
  <c r="R703"/>
  <c r="T704"/>
  <c r="R704"/>
  <c r="T705"/>
  <c r="R705"/>
  <c r="T706"/>
  <c r="R706"/>
  <c r="T707"/>
  <c r="R707"/>
  <c r="T708"/>
  <c r="R708"/>
  <c r="T709"/>
  <c r="R709"/>
  <c r="T710"/>
  <c r="R710"/>
  <c r="T711"/>
  <c r="R711"/>
  <c r="T712"/>
  <c r="R712"/>
  <c r="T713"/>
  <c r="R713"/>
  <c r="T714"/>
  <c r="R714"/>
  <c r="T715"/>
  <c r="R715"/>
  <c r="T716"/>
  <c r="R716"/>
  <c r="T717"/>
  <c r="R717"/>
  <c r="T718"/>
  <c r="R718"/>
  <c r="T719"/>
  <c r="R719"/>
  <c r="T720"/>
  <c r="R720"/>
  <c r="T721"/>
  <c r="R721"/>
  <c r="T722"/>
  <c r="R722"/>
  <c r="T723"/>
  <c r="R723"/>
  <c r="T724"/>
  <c r="R724"/>
  <c r="T725"/>
  <c r="R725"/>
  <c r="T726"/>
  <c r="R726"/>
  <c r="T727"/>
  <c r="R727"/>
  <c r="T728"/>
  <c r="R728"/>
  <c r="T729"/>
  <c r="R729"/>
  <c r="T730"/>
  <c r="R730"/>
  <c r="T731"/>
  <c r="R731"/>
  <c r="T732"/>
  <c r="R732"/>
  <c r="T733"/>
  <c r="R733"/>
  <c r="T734"/>
  <c r="R734"/>
  <c r="T735"/>
  <c r="R735"/>
  <c r="T736"/>
  <c r="R736"/>
  <c r="T737"/>
  <c r="R737"/>
  <c r="T738"/>
  <c r="R738"/>
  <c r="T739"/>
  <c r="R739"/>
  <c r="T740"/>
  <c r="R740"/>
  <c r="T741"/>
  <c r="R741"/>
  <c r="T742"/>
  <c r="R742"/>
  <c r="T743"/>
  <c r="R743"/>
  <c r="T744"/>
  <c r="R744"/>
  <c r="T745"/>
  <c r="R745"/>
  <c r="T746"/>
  <c r="R746"/>
  <c r="T747"/>
  <c r="R747"/>
  <c r="T748"/>
  <c r="R748"/>
  <c r="T749"/>
  <c r="R749"/>
  <c r="T750"/>
  <c r="R750"/>
  <c r="T751"/>
  <c r="R751"/>
  <c r="T752"/>
  <c r="R752"/>
  <c r="T753"/>
  <c r="R753"/>
  <c r="T754"/>
  <c r="R754"/>
  <c r="T755"/>
  <c r="R755"/>
  <c r="T756"/>
  <c r="R756"/>
  <c r="T757"/>
  <c r="R757"/>
  <c r="T758"/>
  <c r="R758"/>
  <c r="T759"/>
  <c r="R759"/>
  <c r="T760"/>
  <c r="R760"/>
  <c r="T761"/>
  <c r="R761"/>
  <c r="T762"/>
  <c r="R762"/>
  <c r="T763"/>
  <c r="R763"/>
  <c r="T764"/>
  <c r="R764"/>
  <c r="T765"/>
  <c r="R765"/>
  <c r="T766"/>
  <c r="R766"/>
  <c r="T767"/>
  <c r="R767"/>
  <c r="T768"/>
  <c r="R768"/>
  <c r="T769"/>
  <c r="R769"/>
  <c r="T770"/>
  <c r="R770"/>
  <c r="T771"/>
  <c r="R771"/>
  <c r="T772"/>
  <c r="R772"/>
  <c r="T773"/>
  <c r="R773"/>
  <c r="T774"/>
  <c r="R774"/>
  <c r="T775"/>
  <c r="R775"/>
  <c r="T776"/>
  <c r="R776"/>
  <c r="T777"/>
  <c r="R777"/>
  <c r="T778"/>
  <c r="R778"/>
  <c r="T779"/>
  <c r="R779"/>
  <c r="T780"/>
  <c r="R780"/>
  <c r="T781"/>
  <c r="R781"/>
  <c r="T782"/>
  <c r="R782"/>
  <c r="T783"/>
  <c r="R783"/>
  <c r="T784"/>
  <c r="R784"/>
  <c r="T785"/>
  <c r="R785"/>
  <c r="T786"/>
  <c r="R786"/>
  <c r="T787"/>
  <c r="R787"/>
  <c r="T788"/>
  <c r="R788"/>
  <c r="T789"/>
  <c r="R789"/>
  <c r="T790"/>
  <c r="R790"/>
  <c r="T791"/>
  <c r="R791"/>
  <c r="T792"/>
  <c r="R792"/>
  <c r="T793"/>
  <c r="R793"/>
  <c r="T794"/>
  <c r="R794"/>
  <c r="T795"/>
  <c r="R795"/>
  <c r="T796"/>
  <c r="R796"/>
  <c r="T797"/>
  <c r="R797"/>
  <c r="T798"/>
  <c r="R798"/>
  <c r="T799"/>
  <c r="R799"/>
  <c r="T800"/>
  <c r="R800"/>
  <c r="T801"/>
  <c r="R801"/>
  <c r="T802"/>
  <c r="R802"/>
  <c r="T803"/>
  <c r="R803"/>
  <c r="T804"/>
  <c r="R804"/>
  <c r="T805"/>
  <c r="R805"/>
  <c r="T806"/>
  <c r="R806"/>
  <c r="T807"/>
  <c r="R807"/>
  <c r="T808"/>
  <c r="R808"/>
  <c r="T809"/>
  <c r="R809"/>
  <c r="T810"/>
  <c r="R810"/>
  <c r="T811"/>
  <c r="R811"/>
  <c r="T812"/>
  <c r="R812"/>
  <c r="T813"/>
  <c r="R813"/>
  <c r="T814"/>
  <c r="R814"/>
  <c r="T815"/>
  <c r="R815"/>
  <c r="T816"/>
  <c r="R816"/>
  <c r="T817"/>
  <c r="R817"/>
  <c r="T818"/>
  <c r="R818"/>
  <c r="T819"/>
  <c r="R819"/>
  <c r="T820"/>
  <c r="R820"/>
  <c r="T821"/>
  <c r="R821"/>
  <c r="T822"/>
  <c r="R822"/>
  <c r="T823"/>
  <c r="R823"/>
  <c r="T824"/>
  <c r="R824"/>
  <c r="T825"/>
  <c r="R825"/>
  <c r="T826"/>
  <c r="R826"/>
  <c r="T827"/>
  <c r="R827"/>
  <c r="T828"/>
  <c r="R828"/>
  <c r="T829"/>
  <c r="R829"/>
  <c r="T830"/>
  <c r="R830"/>
  <c r="T831"/>
  <c r="R831"/>
  <c r="T832"/>
  <c r="R832"/>
  <c r="T833"/>
  <c r="R833"/>
  <c r="T834"/>
  <c r="R834"/>
  <c r="T835"/>
  <c r="R835"/>
  <c r="T836"/>
  <c r="R836"/>
  <c r="T837"/>
  <c r="R837"/>
  <c r="T838"/>
  <c r="R838"/>
  <c r="T839"/>
  <c r="R839"/>
  <c r="T840"/>
  <c r="R840"/>
  <c r="T841"/>
  <c r="R841"/>
  <c r="T842"/>
  <c r="R842"/>
  <c r="T843"/>
  <c r="R843"/>
  <c r="T844"/>
  <c r="R844"/>
  <c r="T845"/>
  <c r="R845"/>
  <c r="T846"/>
  <c r="R846"/>
  <c r="T847"/>
  <c r="R847"/>
  <c r="T848"/>
  <c r="R848"/>
  <c r="T849"/>
  <c r="R849"/>
  <c r="T850"/>
  <c r="R850"/>
  <c r="T851"/>
  <c r="R851"/>
  <c r="T852"/>
  <c r="R852"/>
  <c r="T853"/>
  <c r="R853"/>
  <c r="T854"/>
  <c r="R854"/>
  <c r="T855"/>
  <c r="R855"/>
  <c r="T856"/>
  <c r="R856"/>
  <c r="T857"/>
  <c r="R857"/>
  <c r="T858"/>
  <c r="R858"/>
  <c r="T859"/>
  <c r="R859"/>
  <c r="T860"/>
  <c r="R860"/>
  <c r="T861"/>
  <c r="R861"/>
  <c r="T862"/>
  <c r="R862"/>
  <c r="T863"/>
  <c r="R863"/>
  <c r="T864"/>
  <c r="R864"/>
  <c r="T865"/>
  <c r="R865"/>
  <c r="T866"/>
  <c r="R866"/>
  <c r="T867"/>
  <c r="R867"/>
  <c r="T868"/>
  <c r="R868"/>
  <c r="T869"/>
  <c r="R869"/>
  <c r="T870"/>
  <c r="R870"/>
  <c r="T871"/>
  <c r="R871"/>
  <c r="T872"/>
  <c r="R872"/>
  <c r="T873"/>
  <c r="R873"/>
  <c r="T874"/>
  <c r="R874"/>
  <c r="T875"/>
  <c r="R875"/>
  <c r="T876"/>
  <c r="R876"/>
  <c r="T877"/>
  <c r="R877"/>
  <c r="T878"/>
  <c r="R878"/>
  <c r="T879"/>
  <c r="R879"/>
  <c r="T880"/>
  <c r="R880"/>
  <c r="T881"/>
  <c r="R881"/>
  <c r="T882"/>
  <c r="R882"/>
  <c r="T883"/>
  <c r="R883"/>
  <c r="T884"/>
  <c r="R884"/>
  <c r="T885"/>
  <c r="R885"/>
  <c r="T886"/>
  <c r="R886"/>
  <c r="T887"/>
  <c r="R887"/>
  <c r="T888"/>
  <c r="R888"/>
  <c r="T889"/>
  <c r="R889"/>
  <c r="T890"/>
  <c r="R890"/>
  <c r="T891"/>
  <c r="R891"/>
  <c r="T892"/>
  <c r="R892"/>
  <c r="T893"/>
  <c r="R893"/>
  <c r="T894"/>
  <c r="R894"/>
  <c r="T895"/>
  <c r="R895"/>
  <c r="T896"/>
  <c r="R896"/>
  <c r="T897"/>
  <c r="R897"/>
  <c r="T898"/>
  <c r="R898"/>
  <c r="T899"/>
  <c r="R899"/>
  <c r="T900"/>
  <c r="R900"/>
  <c r="T901"/>
  <c r="R901"/>
  <c r="T902"/>
  <c r="R902"/>
  <c r="T903"/>
  <c r="R903"/>
  <c r="T904"/>
  <c r="R904"/>
  <c r="T905"/>
  <c r="R905"/>
  <c r="T906"/>
  <c r="R906"/>
  <c r="T907"/>
  <c r="R907"/>
  <c r="T908"/>
  <c r="R908"/>
  <c r="T909"/>
  <c r="R909"/>
  <c r="T910"/>
  <c r="R910"/>
  <c r="T911"/>
  <c r="R911"/>
  <c r="T912"/>
  <c r="R912"/>
  <c r="T913"/>
  <c r="R913"/>
  <c r="T914"/>
  <c r="R914"/>
  <c r="T915"/>
  <c r="R915"/>
  <c r="T916"/>
  <c r="R916"/>
  <c r="T917"/>
  <c r="R917"/>
  <c r="T918"/>
  <c r="R918"/>
  <c r="T919"/>
  <c r="R919"/>
  <c r="T920"/>
  <c r="R920"/>
  <c r="T921"/>
  <c r="R921"/>
  <c r="T922"/>
  <c r="R922"/>
  <c r="T923"/>
  <c r="R923"/>
  <c r="T924"/>
  <c r="R924"/>
  <c r="T925"/>
  <c r="R925"/>
  <c r="T926"/>
  <c r="R926"/>
  <c r="T927"/>
  <c r="R927"/>
  <c r="T928"/>
  <c r="R928"/>
  <c r="T929"/>
  <c r="R929"/>
  <c r="T930"/>
  <c r="R930"/>
  <c r="T931"/>
  <c r="R931"/>
  <c r="T932"/>
  <c r="R932"/>
  <c r="T933"/>
  <c r="R933"/>
  <c r="T934"/>
  <c r="R934"/>
  <c r="T935"/>
  <c r="R935"/>
  <c r="T936"/>
  <c r="R936"/>
  <c r="T937"/>
  <c r="R937"/>
  <c r="T938"/>
  <c r="R938"/>
  <c r="T939"/>
  <c r="R939"/>
  <c r="T940"/>
  <c r="R940"/>
  <c r="T941"/>
  <c r="R941"/>
  <c r="T942"/>
  <c r="R942"/>
  <c r="T943"/>
  <c r="R943"/>
  <c r="T944"/>
  <c r="R944"/>
  <c r="T945"/>
  <c r="R945"/>
  <c r="T946"/>
  <c r="R946"/>
  <c r="T947"/>
  <c r="R947"/>
  <c r="T948"/>
  <c r="R948"/>
  <c r="T949"/>
  <c r="R949"/>
  <c r="T950"/>
  <c r="R950"/>
  <c r="T951"/>
  <c r="R951"/>
  <c r="T952"/>
  <c r="R952"/>
  <c r="T953"/>
  <c r="R953"/>
  <c r="T954"/>
  <c r="R954"/>
  <c r="T955"/>
  <c r="R955"/>
  <c r="T956"/>
  <c r="R956"/>
  <c r="T957"/>
  <c r="R957"/>
  <c r="T958"/>
  <c r="R958"/>
  <c r="T959"/>
  <c r="R959"/>
  <c r="T960"/>
  <c r="R960"/>
  <c r="T961"/>
  <c r="R961"/>
  <c r="T962"/>
  <c r="R962"/>
  <c r="T963"/>
  <c r="R963"/>
  <c r="T964"/>
  <c r="R964"/>
  <c r="T965"/>
  <c r="R965"/>
  <c r="T966"/>
  <c r="R966"/>
  <c r="T967"/>
  <c r="R967"/>
  <c r="T968"/>
  <c r="R968"/>
  <c r="T969"/>
  <c r="R969"/>
  <c r="T970"/>
  <c r="R970"/>
  <c r="T971"/>
  <c r="R971"/>
  <c r="T972"/>
  <c r="R972"/>
  <c r="T973"/>
  <c r="R973"/>
  <c r="T974"/>
  <c r="R974"/>
  <c r="T975"/>
  <c r="R975"/>
  <c r="T976"/>
  <c r="R976"/>
  <c r="T977"/>
  <c r="R977"/>
  <c r="T978"/>
  <c r="R978"/>
  <c r="T979"/>
  <c r="R979"/>
  <c r="T980"/>
  <c r="R980"/>
  <c r="T981"/>
  <c r="R981"/>
  <c r="T982"/>
  <c r="R982"/>
  <c r="T983"/>
  <c r="R983"/>
  <c r="T984"/>
  <c r="R984"/>
  <c r="T985"/>
  <c r="R985"/>
  <c r="T986"/>
  <c r="R986"/>
  <c r="T987"/>
  <c r="R987"/>
  <c r="T988"/>
  <c r="R988"/>
  <c r="T989"/>
  <c r="R989"/>
  <c r="T990"/>
  <c r="R990"/>
  <c r="T991"/>
  <c r="R991"/>
  <c r="T992"/>
  <c r="R992"/>
  <c r="T993"/>
  <c r="R993"/>
  <c r="T994"/>
  <c r="R994"/>
  <c r="T995"/>
  <c r="R995"/>
  <c r="T996"/>
  <c r="R996"/>
  <c r="T997"/>
  <c r="R997"/>
  <c r="T998"/>
  <c r="R998"/>
  <c r="T999"/>
  <c r="R999"/>
  <c r="T1000"/>
  <c r="R1000"/>
  <c r="T1001"/>
  <c r="R1001"/>
  <c r="T1002"/>
  <c r="R1002"/>
  <c r="T1003"/>
  <c r="R1003"/>
  <c r="T1004"/>
  <c r="R1004"/>
  <c r="R5"/>
  <c r="U18"/>
  <c r="S20"/>
  <c r="U20"/>
  <c r="U22"/>
  <c r="U24"/>
  <c r="U26"/>
  <c r="U28"/>
  <c r="U30"/>
  <c r="U32"/>
  <c r="U34"/>
  <c r="U36"/>
  <c r="U38"/>
  <c r="U40"/>
  <c r="U42"/>
  <c r="U44"/>
  <c r="U46"/>
  <c r="U48"/>
  <c r="U50"/>
  <c r="U52"/>
  <c r="U54"/>
  <c r="U56"/>
  <c r="U58"/>
  <c r="U60"/>
  <c r="U62"/>
  <c r="U64"/>
  <c r="U66"/>
  <c r="U68"/>
  <c r="U70"/>
  <c r="U72"/>
  <c r="U74"/>
  <c r="U76"/>
  <c r="U78"/>
  <c r="U80"/>
  <c r="U17"/>
  <c r="U19"/>
  <c r="U21"/>
  <c r="U23"/>
  <c r="U25"/>
  <c r="U27"/>
  <c r="U29"/>
  <c r="U31"/>
  <c r="U33"/>
  <c r="U35"/>
  <c r="U37"/>
  <c r="U39"/>
  <c r="U41"/>
  <c r="U43"/>
  <c r="U45"/>
  <c r="U47"/>
  <c r="U49"/>
  <c r="U51"/>
  <c r="U53"/>
  <c r="U55"/>
  <c r="U57"/>
  <c r="U59"/>
  <c r="U61"/>
  <c r="U63"/>
  <c r="U65"/>
  <c r="U67"/>
  <c r="U69"/>
  <c r="U71"/>
  <c r="U73"/>
  <c r="U75"/>
  <c r="U77"/>
  <c r="U79"/>
  <c r="U82"/>
  <c r="U84"/>
  <c r="U86"/>
  <c r="U88"/>
  <c r="U90"/>
  <c r="U92"/>
  <c r="U94"/>
  <c r="U96"/>
  <c r="U98"/>
  <c r="U100"/>
  <c r="U102"/>
  <c r="U104"/>
  <c r="U106"/>
  <c r="U108"/>
  <c r="U110"/>
  <c r="U112"/>
  <c r="U114"/>
  <c r="U116"/>
  <c r="U118"/>
  <c r="U120"/>
  <c r="U122"/>
  <c r="U124"/>
  <c r="U126"/>
  <c r="U128"/>
  <c r="U130"/>
  <c r="U132"/>
  <c r="U134"/>
  <c r="U136"/>
  <c r="U138"/>
  <c r="U140"/>
  <c r="U142"/>
  <c r="U144"/>
  <c r="U146"/>
  <c r="U148"/>
  <c r="U150"/>
  <c r="U152"/>
  <c r="U154"/>
  <c r="U156"/>
  <c r="U158"/>
  <c r="U160"/>
  <c r="U162"/>
  <c r="U164"/>
  <c r="U166"/>
  <c r="U168"/>
  <c r="U170"/>
  <c r="U172"/>
  <c r="U174"/>
  <c r="U176"/>
  <c r="U178"/>
  <c r="U180"/>
  <c r="U182"/>
  <c r="U184"/>
  <c r="U186"/>
  <c r="U188"/>
  <c r="U190"/>
  <c r="U192"/>
  <c r="U194"/>
  <c r="U196"/>
  <c r="U198"/>
  <c r="U200"/>
  <c r="U202"/>
  <c r="U204"/>
  <c r="U206"/>
  <c r="U208"/>
  <c r="U210"/>
  <c r="U212"/>
  <c r="U214"/>
  <c r="U216"/>
  <c r="U218"/>
  <c r="U220"/>
  <c r="U222"/>
  <c r="U224"/>
  <c r="U226"/>
  <c r="U228"/>
  <c r="U230"/>
  <c r="U232"/>
  <c r="U234"/>
  <c r="U236"/>
  <c r="U238"/>
  <c r="U240"/>
  <c r="U242"/>
  <c r="U244"/>
  <c r="U246"/>
  <c r="U248"/>
  <c r="U250"/>
  <c r="U252"/>
  <c r="U254"/>
  <c r="U256"/>
  <c r="U258"/>
  <c r="U260"/>
  <c r="U262"/>
  <c r="U264"/>
  <c r="U266"/>
  <c r="U268"/>
  <c r="U270"/>
  <c r="U272"/>
  <c r="U274"/>
  <c r="U276"/>
  <c r="U278"/>
  <c r="U280"/>
  <c r="U282"/>
  <c r="U284"/>
  <c r="U286"/>
  <c r="U288"/>
  <c r="U290"/>
  <c r="U292"/>
  <c r="U294"/>
  <c r="U296"/>
  <c r="U298"/>
  <c r="U300"/>
  <c r="U302"/>
  <c r="U304"/>
  <c r="U306"/>
  <c r="U308"/>
  <c r="U310"/>
  <c r="U312"/>
  <c r="U314"/>
  <c r="U316"/>
  <c r="U318"/>
  <c r="U320"/>
  <c r="U322"/>
  <c r="U324"/>
  <c r="U326"/>
  <c r="U328"/>
  <c r="U330"/>
  <c r="U332"/>
  <c r="U334"/>
  <c r="U336"/>
  <c r="U338"/>
  <c r="U340"/>
  <c r="U342"/>
  <c r="U344"/>
  <c r="U346"/>
  <c r="U348"/>
  <c r="U350"/>
  <c r="U352"/>
  <c r="U354"/>
  <c r="U356"/>
  <c r="U358"/>
  <c r="U360"/>
  <c r="U362"/>
  <c r="U364"/>
  <c r="U366"/>
  <c r="U368"/>
  <c r="U370"/>
  <c r="U372"/>
  <c r="U374"/>
  <c r="U376"/>
  <c r="U378"/>
  <c r="U380"/>
  <c r="U382"/>
  <c r="U384"/>
  <c r="U386"/>
  <c r="U388"/>
  <c r="U390"/>
  <c r="U392"/>
  <c r="U394"/>
  <c r="U396"/>
  <c r="U398"/>
  <c r="U400"/>
  <c r="U402"/>
  <c r="U404"/>
  <c r="U406"/>
  <c r="U408"/>
  <c r="U410"/>
  <c r="U412"/>
  <c r="U414"/>
  <c r="U416"/>
  <c r="U418"/>
  <c r="U420"/>
  <c r="U422"/>
  <c r="U424"/>
  <c r="U426"/>
  <c r="U428"/>
  <c r="U430"/>
  <c r="U432"/>
  <c r="U434"/>
  <c r="U436"/>
  <c r="U438"/>
  <c r="U440"/>
  <c r="U442"/>
  <c r="U444"/>
  <c r="U446"/>
  <c r="U448"/>
  <c r="U450"/>
  <c r="U452"/>
  <c r="U454"/>
  <c r="U456"/>
  <c r="U458"/>
  <c r="U460"/>
  <c r="U462"/>
  <c r="U464"/>
  <c r="U466"/>
  <c r="U468"/>
  <c r="U470"/>
  <c r="U472"/>
  <c r="U474"/>
  <c r="U476"/>
  <c r="U478"/>
  <c r="U480"/>
  <c r="U482"/>
  <c r="U484"/>
  <c r="U486"/>
  <c r="U488"/>
  <c r="U490"/>
  <c r="U492"/>
  <c r="U494"/>
  <c r="U496"/>
  <c r="U498"/>
  <c r="U500"/>
  <c r="U502"/>
  <c r="U504"/>
  <c r="U506"/>
  <c r="U508"/>
  <c r="U510"/>
  <c r="U512"/>
  <c r="U514"/>
  <c r="U516"/>
  <c r="U518"/>
  <c r="U520"/>
  <c r="U522"/>
  <c r="U524"/>
  <c r="U526"/>
  <c r="U528"/>
  <c r="U530"/>
  <c r="U532"/>
  <c r="U534"/>
  <c r="U536"/>
  <c r="U538"/>
  <c r="U540"/>
  <c r="U542"/>
  <c r="U544"/>
  <c r="U546"/>
  <c r="U548"/>
  <c r="U550"/>
  <c r="U552"/>
  <c r="U554"/>
  <c r="U556"/>
  <c r="U558"/>
  <c r="U560"/>
  <c r="U562"/>
  <c r="U564"/>
  <c r="U566"/>
  <c r="U568"/>
  <c r="U570"/>
  <c r="U572"/>
  <c r="U574"/>
  <c r="U576"/>
  <c r="U578"/>
  <c r="U580"/>
  <c r="U582"/>
  <c r="U584"/>
  <c r="U586"/>
  <c r="U588"/>
  <c r="U590"/>
  <c r="U592"/>
  <c r="U594"/>
  <c r="U596"/>
  <c r="U598"/>
  <c r="U600"/>
  <c r="U602"/>
  <c r="U604"/>
  <c r="U606"/>
  <c r="U608"/>
  <c r="U610"/>
  <c r="U612"/>
  <c r="U614"/>
  <c r="U616"/>
  <c r="U618"/>
  <c r="U620"/>
  <c r="U622"/>
  <c r="U624"/>
  <c r="U626"/>
  <c r="U628"/>
  <c r="U630"/>
  <c r="U632"/>
  <c r="U634"/>
  <c r="U636"/>
  <c r="U638"/>
  <c r="U640"/>
  <c r="U642"/>
  <c r="U644"/>
  <c r="U646"/>
  <c r="U648"/>
  <c r="U650"/>
  <c r="U652"/>
  <c r="U654"/>
  <c r="U656"/>
  <c r="U658"/>
  <c r="U660"/>
  <c r="U662"/>
  <c r="U664"/>
  <c r="U666"/>
  <c r="U668"/>
  <c r="U670"/>
  <c r="U672"/>
  <c r="U674"/>
  <c r="U676"/>
  <c r="U678"/>
  <c r="U680"/>
  <c r="U682"/>
  <c r="U684"/>
  <c r="U686"/>
  <c r="U688"/>
  <c r="U690"/>
  <c r="U692"/>
  <c r="U694"/>
  <c r="U696"/>
  <c r="U698"/>
  <c r="U700"/>
  <c r="U702"/>
  <c r="U704"/>
  <c r="U706"/>
  <c r="U708"/>
  <c r="U710"/>
  <c r="U712"/>
  <c r="U714"/>
  <c r="U716"/>
  <c r="U718"/>
  <c r="U720"/>
  <c r="U722"/>
  <c r="U724"/>
  <c r="U726"/>
  <c r="U728"/>
  <c r="U730"/>
  <c r="U732"/>
  <c r="U734"/>
  <c r="U736"/>
  <c r="U738"/>
  <c r="U740"/>
  <c r="U742"/>
  <c r="U744"/>
  <c r="U746"/>
  <c r="U748"/>
  <c r="U750"/>
  <c r="U752"/>
  <c r="U754"/>
  <c r="U756"/>
  <c r="U758"/>
  <c r="U760"/>
  <c r="U762"/>
  <c r="U764"/>
  <c r="U766"/>
  <c r="U768"/>
  <c r="U770"/>
  <c r="U772"/>
  <c r="U774"/>
  <c r="U776"/>
  <c r="U778"/>
  <c r="U780"/>
  <c r="U782"/>
  <c r="U784"/>
  <c r="U786"/>
  <c r="U788"/>
  <c r="U790"/>
  <c r="U792"/>
  <c r="U794"/>
  <c r="U796"/>
  <c r="U798"/>
  <c r="U800"/>
  <c r="U802"/>
  <c r="U804"/>
  <c r="U806"/>
  <c r="U808"/>
  <c r="U810"/>
  <c r="U812"/>
  <c r="U814"/>
  <c r="U816"/>
  <c r="U818"/>
  <c r="U820"/>
  <c r="U822"/>
  <c r="U824"/>
  <c r="U826"/>
  <c r="U828"/>
  <c r="U830"/>
  <c r="U832"/>
  <c r="U834"/>
  <c r="U836"/>
  <c r="U838"/>
  <c r="U840"/>
  <c r="U842"/>
  <c r="U844"/>
  <c r="U846"/>
  <c r="U848"/>
  <c r="U850"/>
  <c r="U852"/>
  <c r="U854"/>
  <c r="U856"/>
  <c r="U858"/>
  <c r="U860"/>
  <c r="U862"/>
  <c r="U864"/>
  <c r="U866"/>
  <c r="U868"/>
  <c r="U870"/>
  <c r="U872"/>
  <c r="U874"/>
  <c r="U876"/>
  <c r="U878"/>
  <c r="U880"/>
  <c r="U882"/>
  <c r="U884"/>
  <c r="U886"/>
  <c r="U888"/>
  <c r="U890"/>
  <c r="U892"/>
  <c r="U894"/>
  <c r="U896"/>
  <c r="U898"/>
  <c r="U900"/>
  <c r="U902"/>
  <c r="U904"/>
  <c r="U906"/>
  <c r="U908"/>
  <c r="U910"/>
  <c r="U912"/>
  <c r="U914"/>
  <c r="U916"/>
  <c r="U918"/>
  <c r="U920"/>
  <c r="U922"/>
  <c r="U924"/>
  <c r="U926"/>
  <c r="U928"/>
  <c r="U930"/>
  <c r="U932"/>
  <c r="U934"/>
  <c r="U936"/>
  <c r="U938"/>
  <c r="U940"/>
  <c r="U942"/>
  <c r="U944"/>
  <c r="U946"/>
  <c r="U948"/>
  <c r="U950"/>
  <c r="U952"/>
  <c r="U954"/>
  <c r="U956"/>
  <c r="U958"/>
  <c r="U960"/>
  <c r="U962"/>
  <c r="U964"/>
  <c r="U966"/>
  <c r="U968"/>
  <c r="U970"/>
  <c r="U972"/>
  <c r="U974"/>
  <c r="U976"/>
  <c r="U978"/>
  <c r="U980"/>
  <c r="U982"/>
  <c r="U984"/>
  <c r="U986"/>
  <c r="U988"/>
  <c r="U990"/>
  <c r="U992"/>
  <c r="U994"/>
  <c r="U996"/>
  <c r="U998"/>
  <c r="U1000"/>
  <c r="U1002"/>
  <c r="U81"/>
  <c r="U83"/>
  <c r="U85"/>
  <c r="U87"/>
  <c r="U89"/>
  <c r="U91"/>
  <c r="U93"/>
  <c r="U95"/>
  <c r="U97"/>
  <c r="U99"/>
  <c r="U101"/>
  <c r="U103"/>
  <c r="U105"/>
  <c r="U107"/>
  <c r="U109"/>
  <c r="U111"/>
  <c r="U113"/>
  <c r="U115"/>
  <c r="U117"/>
  <c r="U119"/>
  <c r="U121"/>
  <c r="U123"/>
  <c r="U125"/>
  <c r="U127"/>
  <c r="U129"/>
  <c r="U131"/>
  <c r="U133"/>
  <c r="U135"/>
  <c r="U137"/>
  <c r="U139"/>
  <c r="U141"/>
  <c r="U143"/>
  <c r="U145"/>
  <c r="U147"/>
  <c r="U149"/>
  <c r="U151"/>
  <c r="U153"/>
  <c r="U155"/>
  <c r="U157"/>
  <c r="U159"/>
  <c r="U161"/>
  <c r="U163"/>
  <c r="U165"/>
  <c r="U167"/>
  <c r="U169"/>
  <c r="U171"/>
  <c r="U173"/>
  <c r="U175"/>
  <c r="U177"/>
  <c r="U179"/>
  <c r="U181"/>
  <c r="U183"/>
  <c r="U185"/>
  <c r="U187"/>
  <c r="U189"/>
  <c r="U191"/>
  <c r="U193"/>
  <c r="U195"/>
  <c r="U197"/>
  <c r="U199"/>
  <c r="U201"/>
  <c r="U203"/>
  <c r="U205"/>
  <c r="U207"/>
  <c r="U209"/>
  <c r="U211"/>
  <c r="U213"/>
  <c r="U215"/>
  <c r="U217"/>
  <c r="U219"/>
  <c r="U221"/>
  <c r="U223"/>
  <c r="U225"/>
  <c r="U227"/>
  <c r="U229"/>
  <c r="U231"/>
  <c r="U233"/>
  <c r="U235"/>
  <c r="U237"/>
  <c r="U239"/>
  <c r="U241"/>
  <c r="U243"/>
  <c r="U245"/>
  <c r="U247"/>
  <c r="U249"/>
  <c r="U251"/>
  <c r="U253"/>
  <c r="U255"/>
  <c r="U257"/>
  <c r="U259"/>
  <c r="U261"/>
  <c r="U263"/>
  <c r="U265"/>
  <c r="U267"/>
  <c r="U269"/>
  <c r="U271"/>
  <c r="U273"/>
  <c r="U275"/>
  <c r="U277"/>
  <c r="U279"/>
  <c r="U281"/>
  <c r="U283"/>
  <c r="U285"/>
  <c r="U287"/>
  <c r="U289"/>
  <c r="U291"/>
  <c r="U293"/>
  <c r="U295"/>
  <c r="U297"/>
  <c r="U299"/>
  <c r="U301"/>
  <c r="U303"/>
  <c r="U305"/>
  <c r="U307"/>
  <c r="U309"/>
  <c r="U311"/>
  <c r="U313"/>
  <c r="U315"/>
  <c r="U317"/>
  <c r="U319"/>
  <c r="U321"/>
  <c r="U323"/>
  <c r="U325"/>
  <c r="U327"/>
  <c r="U329"/>
  <c r="U331"/>
  <c r="U333"/>
  <c r="U335"/>
  <c r="U337"/>
  <c r="U339"/>
  <c r="U341"/>
  <c r="U343"/>
  <c r="U345"/>
  <c r="U347"/>
  <c r="U349"/>
  <c r="U351"/>
  <c r="U353"/>
  <c r="U355"/>
  <c r="U357"/>
  <c r="U359"/>
  <c r="U361"/>
  <c r="U363"/>
  <c r="U365"/>
  <c r="U367"/>
  <c r="U369"/>
  <c r="U371"/>
  <c r="U373"/>
  <c r="U375"/>
  <c r="U377"/>
  <c r="U379"/>
  <c r="U381"/>
  <c r="U383"/>
  <c r="U385"/>
  <c r="U387"/>
  <c r="U389"/>
  <c r="U391"/>
  <c r="U393"/>
  <c r="U395"/>
  <c r="U397"/>
  <c r="U399"/>
  <c r="U401"/>
  <c r="U403"/>
  <c r="U405"/>
  <c r="U407"/>
  <c r="U409"/>
  <c r="U411"/>
  <c r="U413"/>
  <c r="U415"/>
  <c r="U417"/>
  <c r="U419"/>
  <c r="U421"/>
  <c r="U423"/>
  <c r="U425"/>
  <c r="U427"/>
  <c r="U429"/>
  <c r="U431"/>
  <c r="U433"/>
  <c r="U435"/>
  <c r="U437"/>
  <c r="U439"/>
  <c r="U441"/>
  <c r="U443"/>
  <c r="U445"/>
  <c r="U447"/>
  <c r="U449"/>
  <c r="U451"/>
  <c r="U453"/>
  <c r="U455"/>
  <c r="U457"/>
  <c r="U459"/>
  <c r="U461"/>
  <c r="U463"/>
  <c r="U465"/>
  <c r="U467"/>
  <c r="U469"/>
  <c r="U471"/>
  <c r="U473"/>
  <c r="U475"/>
  <c r="U477"/>
  <c r="U479"/>
  <c r="U481"/>
  <c r="U483"/>
  <c r="U485"/>
  <c r="U487"/>
  <c r="U489"/>
  <c r="U491"/>
  <c r="U493"/>
  <c r="U495"/>
  <c r="U497"/>
  <c r="U499"/>
  <c r="U501"/>
  <c r="U503"/>
  <c r="U505"/>
  <c r="U507"/>
  <c r="U509"/>
  <c r="U511"/>
  <c r="U513"/>
  <c r="U515"/>
  <c r="U517"/>
  <c r="U519"/>
  <c r="U521"/>
  <c r="U523"/>
  <c r="U525"/>
  <c r="U527"/>
  <c r="U529"/>
  <c r="U531"/>
  <c r="U533"/>
  <c r="U535"/>
  <c r="U537"/>
  <c r="U539"/>
  <c r="U541"/>
  <c r="U543"/>
  <c r="U545"/>
  <c r="U547"/>
  <c r="U549"/>
  <c r="U551"/>
  <c r="U553"/>
  <c r="U555"/>
  <c r="U557"/>
  <c r="U559"/>
  <c r="U561"/>
  <c r="U563"/>
  <c r="U565"/>
  <c r="U567"/>
  <c r="U569"/>
  <c r="U571"/>
  <c r="U573"/>
  <c r="U575"/>
  <c r="U577"/>
  <c r="U579"/>
  <c r="U581"/>
  <c r="U583"/>
  <c r="U585"/>
  <c r="U587"/>
  <c r="U589"/>
  <c r="U591"/>
  <c r="U593"/>
  <c r="U595"/>
  <c r="U597"/>
  <c r="U599"/>
  <c r="U601"/>
  <c r="U603"/>
  <c r="U605"/>
  <c r="U607"/>
  <c r="U609"/>
  <c r="U611"/>
  <c r="U613"/>
  <c r="U615"/>
  <c r="U617"/>
  <c r="U619"/>
  <c r="U621"/>
  <c r="U623"/>
  <c r="U625"/>
  <c r="U627"/>
  <c r="U629"/>
  <c r="U631"/>
  <c r="U633"/>
  <c r="U635"/>
  <c r="U637"/>
  <c r="U639"/>
  <c r="U641"/>
  <c r="U643"/>
  <c r="U645"/>
  <c r="U647"/>
  <c r="U649"/>
  <c r="U651"/>
  <c r="U653"/>
  <c r="U655"/>
  <c r="U657"/>
  <c r="U659"/>
  <c r="U661"/>
  <c r="U663"/>
  <c r="U665"/>
  <c r="U667"/>
  <c r="U669"/>
  <c r="U671"/>
  <c r="U673"/>
  <c r="U675"/>
  <c r="U677"/>
  <c r="U679"/>
  <c r="U681"/>
  <c r="U683"/>
  <c r="U685"/>
  <c r="U687"/>
  <c r="U689"/>
  <c r="U691"/>
  <c r="U693"/>
  <c r="U695"/>
  <c r="U697"/>
  <c r="U699"/>
  <c r="U701"/>
  <c r="U703"/>
  <c r="U705"/>
  <c r="U707"/>
  <c r="U709"/>
  <c r="U711"/>
  <c r="U713"/>
  <c r="U715"/>
  <c r="U717"/>
  <c r="U719"/>
  <c r="U721"/>
  <c r="U723"/>
  <c r="U725"/>
  <c r="U727"/>
  <c r="U729"/>
  <c r="U731"/>
  <c r="U733"/>
  <c r="U735"/>
  <c r="U737"/>
  <c r="U739"/>
  <c r="U741"/>
  <c r="U743"/>
  <c r="U745"/>
  <c r="U747"/>
  <c r="U749"/>
  <c r="U751"/>
  <c r="U753"/>
  <c r="U755"/>
  <c r="U757"/>
  <c r="U759"/>
  <c r="U761"/>
  <c r="U763"/>
  <c r="U765"/>
  <c r="U767"/>
  <c r="U769"/>
  <c r="U771"/>
  <c r="U773"/>
  <c r="U775"/>
  <c r="U777"/>
  <c r="U779"/>
  <c r="U781"/>
  <c r="U783"/>
  <c r="U785"/>
  <c r="U787"/>
  <c r="U789"/>
  <c r="U791"/>
  <c r="U793"/>
  <c r="U795"/>
  <c r="U797"/>
  <c r="U799"/>
  <c r="U801"/>
  <c r="U803"/>
  <c r="U805"/>
  <c r="U807"/>
  <c r="U809"/>
  <c r="U811"/>
  <c r="U813"/>
  <c r="U815"/>
  <c r="U817"/>
  <c r="U819"/>
  <c r="U821"/>
  <c r="U823"/>
  <c r="U825"/>
  <c r="U827"/>
  <c r="U829"/>
  <c r="U831"/>
  <c r="U833"/>
  <c r="U835"/>
  <c r="U837"/>
  <c r="U839"/>
  <c r="U841"/>
  <c r="U843"/>
  <c r="U845"/>
  <c r="U847"/>
  <c r="U849"/>
  <c r="U851"/>
  <c r="U853"/>
  <c r="U855"/>
  <c r="U857"/>
  <c r="U859"/>
  <c r="U861"/>
  <c r="U863"/>
  <c r="U865"/>
  <c r="U867"/>
  <c r="U869"/>
  <c r="U871"/>
  <c r="U873"/>
  <c r="U875"/>
  <c r="U877"/>
  <c r="U879"/>
  <c r="U881"/>
  <c r="U883"/>
  <c r="U885"/>
  <c r="U887"/>
  <c r="U889"/>
  <c r="U891"/>
  <c r="U893"/>
  <c r="U895"/>
  <c r="U897"/>
  <c r="U899"/>
  <c r="U901"/>
  <c r="U903"/>
  <c r="U905"/>
  <c r="U907"/>
  <c r="U909"/>
  <c r="U911"/>
  <c r="U913"/>
  <c r="U915"/>
  <c r="U917"/>
  <c r="U919"/>
  <c r="U921"/>
  <c r="U923"/>
  <c r="U925"/>
  <c r="U927"/>
  <c r="U929"/>
  <c r="U931"/>
  <c r="U933"/>
  <c r="U935"/>
  <c r="U937"/>
  <c r="U939"/>
  <c r="U941"/>
  <c r="U943"/>
  <c r="U945"/>
  <c r="U947"/>
  <c r="U949"/>
  <c r="U951"/>
  <c r="U953"/>
  <c r="U955"/>
  <c r="U957"/>
  <c r="U959"/>
  <c r="U961"/>
  <c r="U963"/>
  <c r="U965"/>
  <c r="U967"/>
  <c r="U969"/>
  <c r="U971"/>
  <c r="U973"/>
  <c r="U975"/>
  <c r="U977"/>
  <c r="U979"/>
  <c r="U981"/>
  <c r="U983"/>
  <c r="U985"/>
  <c r="U987"/>
  <c r="U989"/>
  <c r="U991"/>
  <c r="U993"/>
  <c r="U995"/>
  <c r="U997"/>
  <c r="U999"/>
  <c r="U1001"/>
  <c r="U1003"/>
  <c r="S9"/>
  <c r="S10"/>
  <c r="S11"/>
  <c r="S12"/>
  <c r="S13"/>
  <c r="S14"/>
  <c r="S15"/>
  <c r="S16"/>
  <c r="S17"/>
  <c r="S18"/>
  <c r="S19"/>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59"/>
  <c r="S160"/>
  <c r="S161"/>
  <c r="S162"/>
  <c r="S163"/>
  <c r="S164"/>
  <c r="S165"/>
  <c r="S166"/>
  <c r="S167"/>
  <c r="S168"/>
  <c r="S169"/>
  <c r="S170"/>
  <c r="S171"/>
  <c r="S172"/>
  <c r="S173"/>
  <c r="S174"/>
  <c r="S175"/>
  <c r="S176"/>
  <c r="S177"/>
  <c r="S178"/>
  <c r="S179"/>
  <c r="S180"/>
  <c r="S181"/>
  <c r="S182"/>
  <c r="S183"/>
  <c r="S184"/>
  <c r="S185"/>
  <c r="S186"/>
  <c r="S187"/>
  <c r="S188"/>
  <c r="S189"/>
  <c r="S190"/>
  <c r="S191"/>
  <c r="S192"/>
  <c r="S193"/>
  <c r="S194"/>
  <c r="S195"/>
  <c r="S196"/>
  <c r="S197"/>
  <c r="S198"/>
  <c r="S199"/>
  <c r="S200"/>
  <c r="S201"/>
  <c r="S202"/>
  <c r="S203"/>
  <c r="S204"/>
  <c r="S205"/>
  <c r="S206"/>
  <c r="S207"/>
  <c r="S208"/>
  <c r="S209"/>
  <c r="S210"/>
  <c r="S211"/>
  <c r="S212"/>
  <c r="S213"/>
  <c r="S214"/>
  <c r="S215"/>
  <c r="S216"/>
  <c r="S217"/>
  <c r="S218"/>
  <c r="S219"/>
  <c r="S220"/>
  <c r="S221"/>
  <c r="S222"/>
  <c r="S223"/>
  <c r="S224"/>
  <c r="S225"/>
  <c r="S226"/>
  <c r="S227"/>
  <c r="S228"/>
  <c r="S229"/>
  <c r="S230"/>
  <c r="S231"/>
  <c r="S232"/>
  <c r="S233"/>
  <c r="S234"/>
  <c r="S235"/>
  <c r="S236"/>
  <c r="S237"/>
  <c r="S238"/>
  <c r="S239"/>
  <c r="S240"/>
  <c r="S241"/>
  <c r="S242"/>
  <c r="S243"/>
  <c r="S244"/>
  <c r="S245"/>
  <c r="S246"/>
  <c r="S247"/>
  <c r="S248"/>
  <c r="S249"/>
  <c r="S250"/>
  <c r="S251"/>
  <c r="S252"/>
  <c r="S253"/>
  <c r="S254"/>
  <c r="S255"/>
  <c r="S256"/>
  <c r="S257"/>
  <c r="S258"/>
  <c r="S259"/>
  <c r="S260"/>
  <c r="S261"/>
  <c r="S262"/>
  <c r="S263"/>
  <c r="S264"/>
  <c r="S265"/>
  <c r="S266"/>
  <c r="S267"/>
  <c r="S268"/>
  <c r="S269"/>
  <c r="S270"/>
  <c r="S271"/>
  <c r="S272"/>
  <c r="S273"/>
  <c r="S274"/>
  <c r="S275"/>
  <c r="S276"/>
  <c r="S277"/>
  <c r="S278"/>
  <c r="S279"/>
  <c r="S280"/>
  <c r="S281"/>
  <c r="S282"/>
  <c r="S283"/>
  <c r="S284"/>
  <c r="S285"/>
  <c r="S286"/>
  <c r="S287"/>
  <c r="S288"/>
  <c r="S289"/>
  <c r="S290"/>
  <c r="S291"/>
  <c r="S292"/>
  <c r="S293"/>
  <c r="S294"/>
  <c r="S295"/>
  <c r="S296"/>
  <c r="S297"/>
  <c r="S298"/>
  <c r="S299"/>
  <c r="S300"/>
  <c r="S301"/>
  <c r="S302"/>
  <c r="S303"/>
  <c r="S304"/>
  <c r="S305"/>
  <c r="S306"/>
  <c r="S307"/>
  <c r="S308"/>
  <c r="S309"/>
  <c r="S310"/>
  <c r="S311"/>
  <c r="S312"/>
  <c r="S313"/>
  <c r="S314"/>
  <c r="S315"/>
  <c r="S316"/>
  <c r="S317"/>
  <c r="S318"/>
  <c r="S319"/>
  <c r="S320"/>
  <c r="S321"/>
  <c r="S322"/>
  <c r="S323"/>
  <c r="S324"/>
  <c r="S325"/>
  <c r="S326"/>
  <c r="S327"/>
  <c r="S328"/>
  <c r="S329"/>
  <c r="S330"/>
  <c r="S331"/>
  <c r="S332"/>
  <c r="S333"/>
  <c r="S334"/>
  <c r="S335"/>
  <c r="S336"/>
  <c r="S337"/>
  <c r="S338"/>
  <c r="S339"/>
  <c r="S340"/>
  <c r="S341"/>
  <c r="S342"/>
  <c r="S343"/>
  <c r="S344"/>
  <c r="S345"/>
  <c r="S346"/>
  <c r="S347"/>
  <c r="S348"/>
  <c r="S349"/>
  <c r="S350"/>
  <c r="S351"/>
  <c r="S352"/>
  <c r="S353"/>
  <c r="S354"/>
  <c r="S355"/>
  <c r="S356"/>
  <c r="S357"/>
  <c r="S358"/>
  <c r="S359"/>
  <c r="S360"/>
  <c r="S361"/>
  <c r="S362"/>
  <c r="S363"/>
  <c r="S364"/>
  <c r="S365"/>
  <c r="S366"/>
  <c r="S367"/>
  <c r="S368"/>
  <c r="S369"/>
  <c r="S370"/>
  <c r="S371"/>
  <c r="S372"/>
  <c r="S373"/>
  <c r="S374"/>
  <c r="S375"/>
  <c r="S376"/>
  <c r="S377"/>
  <c r="S378"/>
  <c r="S379"/>
  <c r="S380"/>
  <c r="S381"/>
  <c r="S382"/>
  <c r="S383"/>
  <c r="S384"/>
  <c r="S385"/>
  <c r="S386"/>
  <c r="S387"/>
  <c r="S388"/>
  <c r="S389"/>
  <c r="S390"/>
  <c r="S391"/>
  <c r="S392"/>
  <c r="S393"/>
  <c r="S394"/>
  <c r="S395"/>
  <c r="S396"/>
  <c r="S397"/>
  <c r="S398"/>
  <c r="S399"/>
  <c r="S400"/>
  <c r="S401"/>
  <c r="S402"/>
  <c r="S403"/>
  <c r="S404"/>
  <c r="S405"/>
  <c r="S406"/>
  <c r="S407"/>
  <c r="S408"/>
  <c r="S409"/>
  <c r="S410"/>
  <c r="S411"/>
  <c r="S412"/>
  <c r="S413"/>
  <c r="S414"/>
  <c r="S415"/>
  <c r="S416"/>
  <c r="S417"/>
  <c r="S418"/>
  <c r="S419"/>
  <c r="S420"/>
  <c r="S421"/>
  <c r="S422"/>
  <c r="S423"/>
  <c r="S424"/>
  <c r="S425"/>
  <c r="S426"/>
  <c r="S427"/>
  <c r="S428"/>
  <c r="S429"/>
  <c r="S430"/>
  <c r="S431"/>
  <c r="S432"/>
  <c r="S433"/>
  <c r="S434"/>
  <c r="S435"/>
  <c r="S436"/>
  <c r="S437"/>
  <c r="S438"/>
  <c r="S439"/>
  <c r="S440"/>
  <c r="S441"/>
  <c r="S442"/>
  <c r="S443"/>
  <c r="S444"/>
  <c r="S445"/>
  <c r="S446"/>
  <c r="S447"/>
  <c r="S448"/>
  <c r="S449"/>
  <c r="S450"/>
  <c r="S451"/>
  <c r="S452"/>
  <c r="S453"/>
  <c r="S454"/>
  <c r="S455"/>
  <c r="S456"/>
  <c r="S457"/>
  <c r="S458"/>
  <c r="S459"/>
  <c r="S460"/>
  <c r="S461"/>
  <c r="S462"/>
  <c r="S463"/>
  <c r="S464"/>
  <c r="S465"/>
  <c r="S466"/>
  <c r="S467"/>
  <c r="S468"/>
  <c r="S469"/>
  <c r="S470"/>
  <c r="S471"/>
  <c r="S472"/>
  <c r="S473"/>
  <c r="S474"/>
  <c r="S475"/>
  <c r="S476"/>
  <c r="S477"/>
  <c r="S478"/>
  <c r="S479"/>
  <c r="S480"/>
  <c r="S481"/>
  <c r="S482"/>
  <c r="S483"/>
  <c r="S484"/>
  <c r="S485"/>
  <c r="S486"/>
  <c r="S487"/>
  <c r="S488"/>
  <c r="S489"/>
  <c r="S490"/>
  <c r="S491"/>
  <c r="S492"/>
  <c r="S493"/>
  <c r="S494"/>
  <c r="S495"/>
  <c r="S496"/>
  <c r="S497"/>
  <c r="S498"/>
  <c r="S499"/>
  <c r="S500"/>
  <c r="S501"/>
  <c r="S502"/>
  <c r="S503"/>
  <c r="S504"/>
  <c r="S505"/>
  <c r="S506"/>
  <c r="S507"/>
  <c r="S508"/>
  <c r="S509"/>
  <c r="S510"/>
  <c r="S511"/>
  <c r="S512"/>
  <c r="S513"/>
  <c r="S514"/>
  <c r="S515"/>
  <c r="S516"/>
  <c r="S517"/>
  <c r="S518"/>
  <c r="S519"/>
  <c r="S520"/>
  <c r="S521"/>
  <c r="S522"/>
  <c r="S523"/>
  <c r="S524"/>
  <c r="S525"/>
  <c r="S526"/>
  <c r="S527"/>
  <c r="S528"/>
  <c r="S529"/>
  <c r="S530"/>
  <c r="S531"/>
  <c r="S532"/>
  <c r="S533"/>
  <c r="S534"/>
  <c r="S535"/>
  <c r="S536"/>
  <c r="S537"/>
  <c r="S538"/>
  <c r="S539"/>
  <c r="S540"/>
  <c r="S541"/>
  <c r="S542"/>
  <c r="S543"/>
  <c r="S544"/>
  <c r="S545"/>
  <c r="S546"/>
  <c r="S547"/>
  <c r="S548"/>
  <c r="S549"/>
  <c r="S550"/>
  <c r="S551"/>
  <c r="S552"/>
  <c r="S553"/>
  <c r="S554"/>
  <c r="S555"/>
  <c r="S556"/>
  <c r="S557"/>
  <c r="S558"/>
  <c r="S559"/>
  <c r="S560"/>
  <c r="S561"/>
  <c r="S562"/>
  <c r="S563"/>
  <c r="S564"/>
  <c r="S565"/>
  <c r="S566"/>
  <c r="S567"/>
  <c r="S568"/>
  <c r="S569"/>
  <c r="S570"/>
  <c r="S571"/>
  <c r="S572"/>
  <c r="S573"/>
  <c r="S574"/>
  <c r="S575"/>
  <c r="S576"/>
  <c r="S577"/>
  <c r="S578"/>
  <c r="S579"/>
  <c r="S580"/>
  <c r="S581"/>
  <c r="S582"/>
  <c r="S583"/>
  <c r="S584"/>
  <c r="S585"/>
  <c r="S586"/>
  <c r="S587"/>
  <c r="S588"/>
  <c r="S589"/>
  <c r="S590"/>
  <c r="S591"/>
  <c r="S592"/>
  <c r="S593"/>
  <c r="S594"/>
  <c r="S595"/>
  <c r="S596"/>
  <c r="S597"/>
  <c r="S598"/>
  <c r="S599"/>
  <c r="S600"/>
  <c r="S601"/>
  <c r="S602"/>
  <c r="S603"/>
  <c r="S604"/>
  <c r="S605"/>
  <c r="S606"/>
  <c r="S607"/>
  <c r="S608"/>
  <c r="S609"/>
  <c r="S610"/>
  <c r="S611"/>
  <c r="S612"/>
  <c r="S613"/>
  <c r="S614"/>
  <c r="S615"/>
  <c r="S616"/>
  <c r="S617"/>
  <c r="S618"/>
  <c r="S619"/>
  <c r="S620"/>
  <c r="S621"/>
  <c r="S622"/>
  <c r="S623"/>
  <c r="S624"/>
  <c r="S625"/>
  <c r="S626"/>
  <c r="S627"/>
  <c r="S628"/>
  <c r="S629"/>
  <c r="S630"/>
  <c r="S631"/>
  <c r="S632"/>
  <c r="S633"/>
  <c r="S634"/>
  <c r="S635"/>
  <c r="S636"/>
  <c r="S637"/>
  <c r="S638"/>
  <c r="S639"/>
  <c r="S640"/>
  <c r="S641"/>
  <c r="S642"/>
  <c r="S643"/>
  <c r="S644"/>
  <c r="S645"/>
  <c r="S646"/>
  <c r="S647"/>
  <c r="S648"/>
  <c r="S649"/>
  <c r="S650"/>
  <c r="S651"/>
  <c r="S652"/>
  <c r="S653"/>
  <c r="S654"/>
  <c r="S655"/>
  <c r="S656"/>
  <c r="S657"/>
  <c r="S658"/>
  <c r="S659"/>
  <c r="S660"/>
  <c r="S661"/>
  <c r="S662"/>
  <c r="S663"/>
  <c r="S664"/>
  <c r="S665"/>
  <c r="S666"/>
  <c r="S667"/>
  <c r="S668"/>
  <c r="S669"/>
  <c r="S670"/>
  <c r="S671"/>
  <c r="S672"/>
  <c r="S673"/>
  <c r="S674"/>
  <c r="S675"/>
  <c r="S676"/>
  <c r="S677"/>
  <c r="S678"/>
  <c r="S679"/>
  <c r="S680"/>
  <c r="S681"/>
  <c r="S682"/>
  <c r="S683"/>
  <c r="S684"/>
  <c r="S685"/>
  <c r="S686"/>
  <c r="S687"/>
  <c r="S688"/>
  <c r="S689"/>
  <c r="S690"/>
  <c r="S691"/>
  <c r="S692"/>
  <c r="S693"/>
  <c r="S694"/>
  <c r="S695"/>
  <c r="S696"/>
  <c r="S697"/>
  <c r="S698"/>
  <c r="S699"/>
  <c r="S700"/>
  <c r="S701"/>
  <c r="S702"/>
  <c r="S703"/>
  <c r="S704"/>
  <c r="S705"/>
  <c r="S706"/>
  <c r="S707"/>
  <c r="S708"/>
  <c r="S709"/>
  <c r="S710"/>
  <c r="S711"/>
  <c r="S712"/>
  <c r="S713"/>
  <c r="S714"/>
  <c r="S715"/>
  <c r="S716"/>
  <c r="S717"/>
  <c r="S718"/>
  <c r="S719"/>
  <c r="S720"/>
  <c r="S721"/>
  <c r="S722"/>
  <c r="S723"/>
  <c r="S724"/>
  <c r="S725"/>
  <c r="S726"/>
  <c r="S727"/>
  <c r="S728"/>
  <c r="S729"/>
  <c r="S730"/>
  <c r="S731"/>
  <c r="S732"/>
  <c r="S733"/>
  <c r="S734"/>
  <c r="S735"/>
  <c r="S736"/>
  <c r="S737"/>
  <c r="S738"/>
  <c r="S739"/>
  <c r="S740"/>
  <c r="S741"/>
  <c r="S742"/>
  <c r="S743"/>
  <c r="S744"/>
  <c r="S745"/>
  <c r="S746"/>
  <c r="S747"/>
  <c r="S748"/>
  <c r="S749"/>
  <c r="S750"/>
  <c r="S751"/>
  <c r="S752"/>
  <c r="S753"/>
  <c r="S754"/>
  <c r="S755"/>
  <c r="S756"/>
  <c r="S757"/>
  <c r="S758"/>
  <c r="S759"/>
  <c r="S760"/>
  <c r="S761"/>
  <c r="S762"/>
  <c r="S763"/>
  <c r="S764"/>
  <c r="S765"/>
  <c r="S766"/>
  <c r="S767"/>
  <c r="S768"/>
  <c r="S769"/>
  <c r="S770"/>
  <c r="S771"/>
  <c r="S772"/>
  <c r="S773"/>
  <c r="S774"/>
  <c r="S775"/>
  <c r="S776"/>
  <c r="S777"/>
  <c r="S778"/>
  <c r="S779"/>
  <c r="S780"/>
  <c r="S781"/>
  <c r="S782"/>
  <c r="S783"/>
  <c r="S784"/>
  <c r="S785"/>
  <c r="S786"/>
  <c r="S787"/>
  <c r="S788"/>
  <c r="S789"/>
  <c r="S790"/>
  <c r="S791"/>
  <c r="S792"/>
  <c r="S793"/>
  <c r="S794"/>
  <c r="S795"/>
  <c r="S796"/>
  <c r="S797"/>
  <c r="S798"/>
  <c r="S799"/>
  <c r="S800"/>
  <c r="S801"/>
  <c r="S802"/>
  <c r="S803"/>
  <c r="S804"/>
  <c r="S805"/>
  <c r="S806"/>
  <c r="S807"/>
  <c r="S808"/>
  <c r="S809"/>
  <c r="S810"/>
  <c r="S811"/>
  <c r="S812"/>
  <c r="S813"/>
  <c r="S814"/>
  <c r="S815"/>
  <c r="S816"/>
  <c r="S817"/>
  <c r="S818"/>
  <c r="S819"/>
  <c r="S820"/>
  <c r="S821"/>
  <c r="S822"/>
  <c r="S823"/>
  <c r="S824"/>
  <c r="S825"/>
  <c r="S826"/>
  <c r="S827"/>
  <c r="S828"/>
  <c r="S829"/>
  <c r="S830"/>
  <c r="S831"/>
  <c r="S832"/>
  <c r="S833"/>
  <c r="S834"/>
  <c r="S835"/>
  <c r="S836"/>
  <c r="S837"/>
  <c r="S838"/>
  <c r="S839"/>
  <c r="S840"/>
  <c r="S841"/>
  <c r="S842"/>
  <c r="S843"/>
  <c r="S844"/>
  <c r="S845"/>
  <c r="S846"/>
  <c r="S847"/>
  <c r="S848"/>
  <c r="S849"/>
  <c r="S850"/>
  <c r="S851"/>
  <c r="S852"/>
  <c r="S853"/>
  <c r="S854"/>
  <c r="S855"/>
  <c r="S856"/>
  <c r="S857"/>
  <c r="S858"/>
  <c r="S859"/>
  <c r="S860"/>
  <c r="S861"/>
  <c r="S862"/>
  <c r="S863"/>
  <c r="S864"/>
  <c r="S865"/>
  <c r="S866"/>
  <c r="S867"/>
  <c r="S868"/>
  <c r="S869"/>
  <c r="S870"/>
  <c r="S871"/>
  <c r="S872"/>
  <c r="S873"/>
  <c r="S874"/>
  <c r="S875"/>
  <c r="S876"/>
  <c r="S877"/>
  <c r="S878"/>
  <c r="S879"/>
  <c r="S880"/>
  <c r="S881"/>
  <c r="S882"/>
  <c r="S883"/>
  <c r="S884"/>
  <c r="S885"/>
  <c r="S886"/>
  <c r="S887"/>
  <c r="S888"/>
  <c r="S889"/>
  <c r="S890"/>
  <c r="S891"/>
  <c r="S892"/>
  <c r="S893"/>
  <c r="S894"/>
  <c r="S895"/>
  <c r="S896"/>
  <c r="S897"/>
  <c r="S898"/>
  <c r="S899"/>
  <c r="S900"/>
  <c r="S901"/>
  <c r="S902"/>
  <c r="S903"/>
  <c r="S904"/>
  <c r="S905"/>
  <c r="S906"/>
  <c r="S907"/>
  <c r="S908"/>
  <c r="S909"/>
  <c r="S910"/>
  <c r="S911"/>
  <c r="S912"/>
  <c r="S913"/>
  <c r="S914"/>
  <c r="S915"/>
  <c r="S916"/>
  <c r="S917"/>
  <c r="S918"/>
  <c r="S919"/>
  <c r="S920"/>
  <c r="S921"/>
  <c r="S922"/>
  <c r="S923"/>
  <c r="S924"/>
  <c r="S925"/>
  <c r="S926"/>
  <c r="S927"/>
  <c r="S928"/>
  <c r="S929"/>
  <c r="S930"/>
  <c r="S931"/>
  <c r="S932"/>
  <c r="S933"/>
  <c r="S934"/>
  <c r="S935"/>
  <c r="S936"/>
  <c r="S937"/>
  <c r="S938"/>
  <c r="S939"/>
  <c r="S940"/>
  <c r="S941"/>
  <c r="S942"/>
  <c r="S943"/>
  <c r="S944"/>
  <c r="S945"/>
  <c r="S946"/>
  <c r="S947"/>
  <c r="S948"/>
  <c r="S949"/>
  <c r="S950"/>
  <c r="S951"/>
  <c r="S952"/>
  <c r="S953"/>
  <c r="S954"/>
  <c r="S955"/>
  <c r="S956"/>
  <c r="S957"/>
  <c r="S958"/>
  <c r="S959"/>
  <c r="S960"/>
  <c r="S961"/>
  <c r="S962"/>
  <c r="S963"/>
  <c r="S964"/>
  <c r="S965"/>
  <c r="S966"/>
  <c r="S967"/>
  <c r="S968"/>
  <c r="S969"/>
  <c r="S970"/>
  <c r="S971"/>
  <c r="S972"/>
  <c r="S973"/>
  <c r="S974"/>
  <c r="S975"/>
  <c r="S976"/>
  <c r="S977"/>
  <c r="S978"/>
  <c r="S979"/>
  <c r="S980"/>
  <c r="S981"/>
  <c r="S982"/>
  <c r="S983"/>
  <c r="S984"/>
  <c r="S985"/>
  <c r="S986"/>
  <c r="S987"/>
  <c r="S988"/>
  <c r="S989"/>
  <c r="S990"/>
  <c r="S991"/>
  <c r="S992"/>
  <c r="S993"/>
  <c r="S994"/>
  <c r="S995"/>
  <c r="S996"/>
  <c r="S997"/>
  <c r="S998"/>
  <c r="S999"/>
  <c r="S1000"/>
  <c r="S1001"/>
  <c r="S1002"/>
  <c r="S1003"/>
  <c r="S1004"/>
  <c r="S6"/>
  <c r="S7"/>
  <c r="S8"/>
  <c r="S5"/>
  <c r="M406"/>
  <c r="P406"/>
  <c r="M414"/>
  <c r="P414"/>
  <c r="M422"/>
  <c r="P422"/>
  <c r="M430"/>
  <c r="P430"/>
  <c r="M438"/>
  <c r="P438"/>
  <c r="M446"/>
  <c r="P446"/>
  <c r="M454"/>
  <c r="P454"/>
  <c r="M462"/>
  <c r="P462"/>
  <c r="M470"/>
  <c r="P470"/>
  <c r="M478"/>
  <c r="P478"/>
  <c r="M486"/>
  <c r="P486"/>
  <c r="M494"/>
  <c r="P494"/>
  <c r="M502"/>
  <c r="P502"/>
  <c r="M510"/>
  <c r="P510"/>
  <c r="M518"/>
  <c r="P518"/>
  <c r="M526"/>
  <c r="P526"/>
  <c r="M534"/>
  <c r="P534"/>
  <c r="M542"/>
  <c r="P542"/>
  <c r="M550"/>
  <c r="P550"/>
  <c r="M558"/>
  <c r="P558"/>
  <c r="M566"/>
  <c r="P566"/>
  <c r="M574"/>
  <c r="P574"/>
  <c r="M582"/>
  <c r="P582"/>
  <c r="M590"/>
  <c r="P590"/>
  <c r="M598"/>
  <c r="P598"/>
  <c r="M606"/>
  <c r="P606"/>
  <c r="M614"/>
  <c r="P614"/>
  <c r="M622"/>
  <c r="P622"/>
  <c r="M630"/>
  <c r="P630"/>
  <c r="M638"/>
  <c r="P638"/>
  <c r="M646"/>
  <c r="P646"/>
  <c r="M654"/>
  <c r="P654"/>
  <c r="M662"/>
  <c r="P662"/>
  <c r="M670"/>
  <c r="P670"/>
  <c r="M678"/>
  <c r="P678"/>
  <c r="M686"/>
  <c r="P686"/>
  <c r="M694"/>
  <c r="P694"/>
  <c r="M702"/>
  <c r="P702"/>
  <c r="M710"/>
  <c r="P710"/>
  <c r="M718"/>
  <c r="P718"/>
  <c r="M726"/>
  <c r="P726"/>
  <c r="M734"/>
  <c r="P734"/>
  <c r="M742"/>
  <c r="P742"/>
  <c r="M750"/>
  <c r="P750"/>
  <c r="M758"/>
  <c r="P758"/>
  <c r="M766"/>
  <c r="P766"/>
  <c r="M774"/>
  <c r="P774"/>
  <c r="M782"/>
  <c r="P782"/>
  <c r="M790"/>
  <c r="P790"/>
  <c r="M798"/>
  <c r="P798"/>
  <c r="M806"/>
  <c r="P806"/>
  <c r="M814"/>
  <c r="P814"/>
  <c r="M822"/>
  <c r="P822"/>
  <c r="M830"/>
  <c r="P830"/>
  <c r="M838"/>
  <c r="P838"/>
  <c r="M846"/>
  <c r="P846"/>
  <c r="M854"/>
  <c r="P854"/>
  <c r="M862"/>
  <c r="P862"/>
  <c r="M870"/>
  <c r="P870"/>
  <c r="M878"/>
  <c r="P878"/>
  <c r="M886"/>
  <c r="P886"/>
  <c r="M894"/>
  <c r="P894"/>
  <c r="M902"/>
  <c r="P902"/>
  <c r="M910"/>
  <c r="P910"/>
  <c r="M918"/>
  <c r="P918"/>
  <c r="M926"/>
  <c r="P926"/>
  <c r="M934"/>
  <c r="P934"/>
  <c r="M942"/>
  <c r="P942"/>
  <c r="M950"/>
  <c r="P950"/>
  <c r="M958"/>
  <c r="P958"/>
  <c r="M966"/>
  <c r="P966"/>
  <c r="M974"/>
  <c r="P974"/>
  <c r="M982"/>
  <c r="P982"/>
  <c r="M990"/>
  <c r="P990"/>
  <c r="M998"/>
  <c r="P998"/>
  <c r="U16"/>
  <c r="M404"/>
  <c r="P404"/>
  <c r="M405"/>
  <c r="P405"/>
  <c r="M407"/>
  <c r="P407"/>
  <c r="M408"/>
  <c r="P408"/>
  <c r="M409"/>
  <c r="P409"/>
  <c r="M410"/>
  <c r="P410"/>
  <c r="M411"/>
  <c r="P411"/>
  <c r="M412"/>
  <c r="P412"/>
  <c r="M413"/>
  <c r="P413"/>
  <c r="M415"/>
  <c r="P415"/>
  <c r="M416"/>
  <c r="P416"/>
  <c r="M417"/>
  <c r="P417"/>
  <c r="M418"/>
  <c r="P418"/>
  <c r="M419"/>
  <c r="P419"/>
  <c r="M420"/>
  <c r="P420"/>
  <c r="M421"/>
  <c r="P421"/>
  <c r="M423"/>
  <c r="P423"/>
  <c r="M424"/>
  <c r="P424"/>
  <c r="M425"/>
  <c r="P425"/>
  <c r="M426"/>
  <c r="P426"/>
  <c r="M427"/>
  <c r="P427"/>
  <c r="M428"/>
  <c r="P428"/>
  <c r="M429"/>
  <c r="P429"/>
  <c r="M431"/>
  <c r="P431"/>
  <c r="M432"/>
  <c r="P432"/>
  <c r="M433"/>
  <c r="P433"/>
  <c r="M434"/>
  <c r="P434"/>
  <c r="M435"/>
  <c r="P435"/>
  <c r="M436"/>
  <c r="P436"/>
  <c r="M437"/>
  <c r="P437"/>
  <c r="M439"/>
  <c r="P439"/>
  <c r="M440"/>
  <c r="P440"/>
  <c r="M441"/>
  <c r="P441"/>
  <c r="M442"/>
  <c r="P442"/>
  <c r="M443"/>
  <c r="P443"/>
  <c r="M444"/>
  <c r="P444"/>
  <c r="M445"/>
  <c r="P445"/>
  <c r="M447"/>
  <c r="P447"/>
  <c r="M448"/>
  <c r="P448"/>
  <c r="M449"/>
  <c r="P449"/>
  <c r="M450"/>
  <c r="P450"/>
  <c r="M451"/>
  <c r="P451"/>
  <c r="M452"/>
  <c r="P452"/>
  <c r="M453"/>
  <c r="P453"/>
  <c r="M455"/>
  <c r="P455"/>
  <c r="M456"/>
  <c r="P456"/>
  <c r="M457"/>
  <c r="P457"/>
  <c r="M458"/>
  <c r="P458"/>
  <c r="M459"/>
  <c r="P459"/>
  <c r="M460"/>
  <c r="P460"/>
  <c r="M461"/>
  <c r="P461"/>
  <c r="M463"/>
  <c r="P463"/>
  <c r="M464"/>
  <c r="P464"/>
  <c r="M465"/>
  <c r="P465"/>
  <c r="M466"/>
  <c r="P466"/>
  <c r="M467"/>
  <c r="P467"/>
  <c r="M468"/>
  <c r="P468"/>
  <c r="M469"/>
  <c r="P469"/>
  <c r="M471"/>
  <c r="P471"/>
  <c r="M472"/>
  <c r="P472"/>
  <c r="M473"/>
  <c r="P473"/>
  <c r="M474"/>
  <c r="P474"/>
  <c r="M475"/>
  <c r="P475"/>
  <c r="M476"/>
  <c r="P476"/>
  <c r="M477"/>
  <c r="P477"/>
  <c r="M479"/>
  <c r="P479"/>
  <c r="M480"/>
  <c r="P480"/>
  <c r="M481"/>
  <c r="P481"/>
  <c r="M482"/>
  <c r="P482"/>
  <c r="M483"/>
  <c r="P483"/>
  <c r="M484"/>
  <c r="P484"/>
  <c r="M485"/>
  <c r="P485"/>
  <c r="M487"/>
  <c r="P487"/>
  <c r="M488"/>
  <c r="P488"/>
  <c r="M489"/>
  <c r="P489"/>
  <c r="M490"/>
  <c r="P490"/>
  <c r="M491"/>
  <c r="P491"/>
  <c r="M492"/>
  <c r="P492"/>
  <c r="M493"/>
  <c r="P493"/>
  <c r="M495"/>
  <c r="P495"/>
  <c r="M496"/>
  <c r="P496"/>
  <c r="M497"/>
  <c r="P497"/>
  <c r="M498"/>
  <c r="P498"/>
  <c r="M499"/>
  <c r="P499"/>
  <c r="M500"/>
  <c r="P500"/>
  <c r="M501"/>
  <c r="P501"/>
  <c r="M503"/>
  <c r="P503"/>
  <c r="M504"/>
  <c r="P504"/>
  <c r="M505"/>
  <c r="P505"/>
  <c r="M506"/>
  <c r="P506"/>
  <c r="M507"/>
  <c r="P507"/>
  <c r="M508"/>
  <c r="P508"/>
  <c r="M509"/>
  <c r="P509"/>
  <c r="M511"/>
  <c r="P511"/>
  <c r="M512"/>
  <c r="P512"/>
  <c r="M513"/>
  <c r="P513"/>
  <c r="M514"/>
  <c r="P514"/>
  <c r="M515"/>
  <c r="P515"/>
  <c r="M516"/>
  <c r="P516"/>
  <c r="M517"/>
  <c r="P517"/>
  <c r="M519"/>
  <c r="P519"/>
  <c r="M520"/>
  <c r="P520"/>
  <c r="M521"/>
  <c r="P521"/>
  <c r="M522"/>
  <c r="P522"/>
  <c r="M523"/>
  <c r="P523"/>
  <c r="M524"/>
  <c r="P524"/>
  <c r="M525"/>
  <c r="P525"/>
  <c r="M527"/>
  <c r="P527"/>
  <c r="M528"/>
  <c r="P528"/>
  <c r="M529"/>
  <c r="P529"/>
  <c r="M530"/>
  <c r="P530"/>
  <c r="M531"/>
  <c r="P531"/>
  <c r="M532"/>
  <c r="P532"/>
  <c r="M533"/>
  <c r="P533"/>
  <c r="M535"/>
  <c r="P535"/>
  <c r="M536"/>
  <c r="P536"/>
  <c r="M537"/>
  <c r="P537"/>
  <c r="M538"/>
  <c r="P538"/>
  <c r="M539"/>
  <c r="P539"/>
  <c r="M540"/>
  <c r="P540"/>
  <c r="M541"/>
  <c r="P541"/>
  <c r="M543"/>
  <c r="P543"/>
  <c r="M544"/>
  <c r="P544"/>
  <c r="M545"/>
  <c r="P545"/>
  <c r="M546"/>
  <c r="P546"/>
  <c r="M547"/>
  <c r="P547"/>
  <c r="M548"/>
  <c r="P548"/>
  <c r="M549"/>
  <c r="P549"/>
  <c r="M551"/>
  <c r="P551"/>
  <c r="M552"/>
  <c r="P552"/>
  <c r="M553"/>
  <c r="P553"/>
  <c r="M554"/>
  <c r="P554"/>
  <c r="M555"/>
  <c r="P555"/>
  <c r="M556"/>
  <c r="P556"/>
  <c r="M557"/>
  <c r="P557"/>
  <c r="M559"/>
  <c r="P559"/>
  <c r="M560"/>
  <c r="P560"/>
  <c r="M561"/>
  <c r="P561"/>
  <c r="M562"/>
  <c r="P562"/>
  <c r="M563"/>
  <c r="P563"/>
  <c r="M564"/>
  <c r="P564"/>
  <c r="M565"/>
  <c r="P565"/>
  <c r="M567"/>
  <c r="P567"/>
  <c r="M568"/>
  <c r="P568"/>
  <c r="M569"/>
  <c r="P569"/>
  <c r="M570"/>
  <c r="P570"/>
  <c r="M571"/>
  <c r="P571"/>
  <c r="M572"/>
  <c r="P572"/>
  <c r="M573"/>
  <c r="P573"/>
  <c r="M575"/>
  <c r="P575"/>
  <c r="M576"/>
  <c r="P576"/>
  <c r="M577"/>
  <c r="P577"/>
  <c r="M578"/>
  <c r="P578"/>
  <c r="M579"/>
  <c r="P579"/>
  <c r="M580"/>
  <c r="P580"/>
  <c r="M581"/>
  <c r="P581"/>
  <c r="M583"/>
  <c r="P583"/>
  <c r="M584"/>
  <c r="P584"/>
  <c r="M585"/>
  <c r="P585"/>
  <c r="M586"/>
  <c r="P586"/>
  <c r="M587"/>
  <c r="P587"/>
  <c r="M588"/>
  <c r="P588"/>
  <c r="M589"/>
  <c r="P589"/>
  <c r="M591"/>
  <c r="P591"/>
  <c r="M592"/>
  <c r="P592"/>
  <c r="M593"/>
  <c r="P593"/>
  <c r="M594"/>
  <c r="P594"/>
  <c r="M595"/>
  <c r="P595"/>
  <c r="M596"/>
  <c r="P596"/>
  <c r="M597"/>
  <c r="P597"/>
  <c r="M599"/>
  <c r="P599"/>
  <c r="M600"/>
  <c r="P600"/>
  <c r="M601"/>
  <c r="P601"/>
  <c r="M602"/>
  <c r="P602"/>
  <c r="M603"/>
  <c r="P603"/>
  <c r="M604"/>
  <c r="P604"/>
  <c r="M605"/>
  <c r="P605"/>
  <c r="M607"/>
  <c r="P607"/>
  <c r="M608"/>
  <c r="P608"/>
  <c r="M609"/>
  <c r="P609"/>
  <c r="M610"/>
  <c r="P610"/>
  <c r="M611"/>
  <c r="P611"/>
  <c r="M612"/>
  <c r="P612"/>
  <c r="M613"/>
  <c r="P613"/>
  <c r="M615"/>
  <c r="P615"/>
  <c r="M616"/>
  <c r="P616"/>
  <c r="M617"/>
  <c r="P617"/>
  <c r="M618"/>
  <c r="P618"/>
  <c r="M619"/>
  <c r="P619"/>
  <c r="M620"/>
  <c r="P620"/>
  <c r="M621"/>
  <c r="P621"/>
  <c r="M623"/>
  <c r="P623"/>
  <c r="M624"/>
  <c r="P624"/>
  <c r="M625"/>
  <c r="P625"/>
  <c r="M626"/>
  <c r="P626"/>
  <c r="M627"/>
  <c r="P627"/>
  <c r="M628"/>
  <c r="P628"/>
  <c r="M629"/>
  <c r="P629"/>
  <c r="M631"/>
  <c r="P631"/>
  <c r="M632"/>
  <c r="P632"/>
  <c r="M633"/>
  <c r="P633"/>
  <c r="M634"/>
  <c r="P634"/>
  <c r="M635"/>
  <c r="P635"/>
  <c r="M636"/>
  <c r="P636"/>
  <c r="M637"/>
  <c r="P637"/>
  <c r="M639"/>
  <c r="P639"/>
  <c r="M640"/>
  <c r="P640"/>
  <c r="M641"/>
  <c r="P641"/>
  <c r="M642"/>
  <c r="P642"/>
  <c r="M643"/>
  <c r="P643"/>
  <c r="M644"/>
  <c r="P644"/>
  <c r="M645"/>
  <c r="P645"/>
  <c r="M647"/>
  <c r="P647"/>
  <c r="M648"/>
  <c r="P648"/>
  <c r="M649"/>
  <c r="P649"/>
  <c r="M650"/>
  <c r="P650"/>
  <c r="M651"/>
  <c r="P651"/>
  <c r="M652"/>
  <c r="P652"/>
  <c r="M653"/>
  <c r="P653"/>
  <c r="M655"/>
  <c r="P655"/>
  <c r="M656"/>
  <c r="P656"/>
  <c r="M657"/>
  <c r="P657"/>
  <c r="M658"/>
  <c r="P658"/>
  <c r="M659"/>
  <c r="P659"/>
  <c r="M660"/>
  <c r="P660"/>
  <c r="M661"/>
  <c r="P661"/>
  <c r="M663"/>
  <c r="P663"/>
  <c r="M664"/>
  <c r="P664"/>
  <c r="M665"/>
  <c r="P665"/>
  <c r="M666"/>
  <c r="P666"/>
  <c r="M667"/>
  <c r="P667"/>
  <c r="M668"/>
  <c r="P668"/>
  <c r="M669"/>
  <c r="P669"/>
  <c r="M671"/>
  <c r="P671"/>
  <c r="M672"/>
  <c r="P672"/>
  <c r="M673"/>
  <c r="P673"/>
  <c r="M674"/>
  <c r="P674"/>
  <c r="M675"/>
  <c r="P675"/>
  <c r="M676"/>
  <c r="P676"/>
  <c r="M677"/>
  <c r="P677"/>
  <c r="M679"/>
  <c r="P679"/>
  <c r="M680"/>
  <c r="P680"/>
  <c r="M681"/>
  <c r="P681"/>
  <c r="M682"/>
  <c r="P682"/>
  <c r="M683"/>
  <c r="P683"/>
  <c r="M684"/>
  <c r="P684"/>
  <c r="M685"/>
  <c r="P685"/>
  <c r="M687"/>
  <c r="P687"/>
  <c r="M688"/>
  <c r="P688"/>
  <c r="M689"/>
  <c r="P689"/>
  <c r="M690"/>
  <c r="P690"/>
  <c r="M691"/>
  <c r="P691"/>
  <c r="M692"/>
  <c r="P692"/>
  <c r="M693"/>
  <c r="P693"/>
  <c r="M695"/>
  <c r="P695"/>
  <c r="M696"/>
  <c r="P696"/>
  <c r="M697"/>
  <c r="P697"/>
  <c r="M698"/>
  <c r="P698"/>
  <c r="M699"/>
  <c r="P699"/>
  <c r="M700"/>
  <c r="P700"/>
  <c r="M701"/>
  <c r="P701"/>
  <c r="M703"/>
  <c r="P703"/>
  <c r="M704"/>
  <c r="P704"/>
  <c r="M705"/>
  <c r="P705"/>
  <c r="M706"/>
  <c r="P706"/>
  <c r="M707"/>
  <c r="P707"/>
  <c r="M708"/>
  <c r="P708"/>
  <c r="M709"/>
  <c r="P709"/>
  <c r="M711"/>
  <c r="P711"/>
  <c r="M712"/>
  <c r="P712"/>
  <c r="M713"/>
  <c r="P713"/>
  <c r="M714"/>
  <c r="P714"/>
  <c r="M715"/>
  <c r="P715"/>
  <c r="M716"/>
  <c r="P716"/>
  <c r="M717"/>
  <c r="P717"/>
  <c r="M719"/>
  <c r="P719"/>
  <c r="M720"/>
  <c r="P720"/>
  <c r="M721"/>
  <c r="P721"/>
  <c r="M722"/>
  <c r="P722"/>
  <c r="M723"/>
  <c r="P723"/>
  <c r="M724"/>
  <c r="P724"/>
  <c r="M725"/>
  <c r="P725"/>
  <c r="M727"/>
  <c r="P727"/>
  <c r="M728"/>
  <c r="P728"/>
  <c r="M729"/>
  <c r="P729"/>
  <c r="M730"/>
  <c r="P730"/>
  <c r="M731"/>
  <c r="P731"/>
  <c r="M732"/>
  <c r="P732"/>
  <c r="M733"/>
  <c r="P733"/>
  <c r="M735"/>
  <c r="P735"/>
  <c r="M736"/>
  <c r="P736"/>
  <c r="M737"/>
  <c r="P737"/>
  <c r="M738"/>
  <c r="P738"/>
  <c r="M739"/>
  <c r="P739"/>
  <c r="M740"/>
  <c r="P740"/>
  <c r="M741"/>
  <c r="P741"/>
  <c r="M743"/>
  <c r="P743"/>
  <c r="M744"/>
  <c r="P744"/>
  <c r="M745"/>
  <c r="P745"/>
  <c r="M746"/>
  <c r="P746"/>
  <c r="M747"/>
  <c r="P747"/>
  <c r="M748"/>
  <c r="P748"/>
  <c r="M749"/>
  <c r="P749"/>
  <c r="M751"/>
  <c r="P751"/>
  <c r="M752"/>
  <c r="P752"/>
  <c r="M753"/>
  <c r="P753"/>
  <c r="M754"/>
  <c r="P754"/>
  <c r="M755"/>
  <c r="P755"/>
  <c r="M756"/>
  <c r="P756"/>
  <c r="M757"/>
  <c r="P757"/>
  <c r="M759"/>
  <c r="P759"/>
  <c r="M760"/>
  <c r="P760"/>
  <c r="M761"/>
  <c r="P761"/>
  <c r="M762"/>
  <c r="P762"/>
  <c r="M763"/>
  <c r="P763"/>
  <c r="M764"/>
  <c r="P764"/>
  <c r="M765"/>
  <c r="P765"/>
  <c r="M767"/>
  <c r="P767"/>
  <c r="M768"/>
  <c r="P768"/>
  <c r="M769"/>
  <c r="P769"/>
  <c r="M770"/>
  <c r="P770"/>
  <c r="M771"/>
  <c r="P771"/>
  <c r="M772"/>
  <c r="P772"/>
  <c r="M773"/>
  <c r="P773"/>
  <c r="M775"/>
  <c r="P775"/>
  <c r="M776"/>
  <c r="P776"/>
  <c r="M777"/>
  <c r="P777"/>
  <c r="M778"/>
  <c r="P778"/>
  <c r="M779"/>
  <c r="P779"/>
  <c r="M780"/>
  <c r="P780"/>
  <c r="M781"/>
  <c r="P781"/>
  <c r="M783"/>
  <c r="P783"/>
  <c r="M784"/>
  <c r="P784"/>
  <c r="M785"/>
  <c r="P785"/>
  <c r="M786"/>
  <c r="P786"/>
  <c r="M787"/>
  <c r="P787"/>
  <c r="M788"/>
  <c r="P788"/>
  <c r="M789"/>
  <c r="P789"/>
  <c r="M791"/>
  <c r="P791"/>
  <c r="M792"/>
  <c r="P792"/>
  <c r="M793"/>
  <c r="P793"/>
  <c r="M794"/>
  <c r="P794"/>
  <c r="M795"/>
  <c r="P795"/>
  <c r="M796"/>
  <c r="P796"/>
  <c r="M797"/>
  <c r="P797"/>
  <c r="M799"/>
  <c r="P799"/>
  <c r="M800"/>
  <c r="P800"/>
  <c r="M801"/>
  <c r="P801"/>
  <c r="M802"/>
  <c r="P802"/>
  <c r="M803"/>
  <c r="P803"/>
  <c r="M804"/>
  <c r="P804"/>
  <c r="M805"/>
  <c r="P805"/>
  <c r="M807"/>
  <c r="P807"/>
  <c r="M808"/>
  <c r="P808"/>
  <c r="M809"/>
  <c r="P809"/>
  <c r="M810"/>
  <c r="P810"/>
  <c r="M811"/>
  <c r="P811"/>
  <c r="M812"/>
  <c r="P812"/>
  <c r="M813"/>
  <c r="P813"/>
  <c r="M815"/>
  <c r="P815"/>
  <c r="M816"/>
  <c r="P816"/>
  <c r="M817"/>
  <c r="P817"/>
  <c r="M818"/>
  <c r="P818"/>
  <c r="M819"/>
  <c r="P819"/>
  <c r="M820"/>
  <c r="P820"/>
  <c r="M821"/>
  <c r="P821"/>
  <c r="M823"/>
  <c r="P823"/>
  <c r="M824"/>
  <c r="P824"/>
  <c r="M825"/>
  <c r="P825"/>
  <c r="M826"/>
  <c r="P826"/>
  <c r="M827"/>
  <c r="P827"/>
  <c r="M828"/>
  <c r="P828"/>
  <c r="M829"/>
  <c r="P829"/>
  <c r="M831"/>
  <c r="P831"/>
  <c r="M832"/>
  <c r="P832"/>
  <c r="M833"/>
  <c r="P833"/>
  <c r="M834"/>
  <c r="P834"/>
  <c r="M835"/>
  <c r="P835"/>
  <c r="M836"/>
  <c r="P836"/>
  <c r="M837"/>
  <c r="P837"/>
  <c r="M839"/>
  <c r="P839"/>
  <c r="M840"/>
  <c r="P840"/>
  <c r="M841"/>
  <c r="P841"/>
  <c r="M842"/>
  <c r="P842"/>
  <c r="M843"/>
  <c r="P843"/>
  <c r="M844"/>
  <c r="P844"/>
  <c r="M845"/>
  <c r="P845"/>
  <c r="M847"/>
  <c r="P847"/>
  <c r="M848"/>
  <c r="P848"/>
  <c r="M849"/>
  <c r="P849"/>
  <c r="M850"/>
  <c r="P850"/>
  <c r="M851"/>
  <c r="P851"/>
  <c r="M852"/>
  <c r="P852"/>
  <c r="M853"/>
  <c r="P853"/>
  <c r="M855"/>
  <c r="P855"/>
  <c r="M856"/>
  <c r="P856"/>
  <c r="M857"/>
  <c r="P857"/>
  <c r="M858"/>
  <c r="P858"/>
  <c r="M859"/>
  <c r="P859"/>
  <c r="M860"/>
  <c r="P860"/>
  <c r="M861"/>
  <c r="P861"/>
  <c r="M863"/>
  <c r="P863"/>
  <c r="M864"/>
  <c r="P864"/>
  <c r="M865"/>
  <c r="P865"/>
  <c r="M866"/>
  <c r="P866"/>
  <c r="M867"/>
  <c r="P867"/>
  <c r="M868"/>
  <c r="P868"/>
  <c r="M869"/>
  <c r="P869"/>
  <c r="M871"/>
  <c r="P871"/>
  <c r="M872"/>
  <c r="P872"/>
  <c r="M873"/>
  <c r="P873"/>
  <c r="M874"/>
  <c r="P874"/>
  <c r="M875"/>
  <c r="P875"/>
  <c r="M876"/>
  <c r="P876"/>
  <c r="M877"/>
  <c r="P877"/>
  <c r="M879"/>
  <c r="P879"/>
  <c r="M880"/>
  <c r="P880"/>
  <c r="M881"/>
  <c r="P881"/>
  <c r="M882"/>
  <c r="P882"/>
  <c r="M883"/>
  <c r="P883"/>
  <c r="M884"/>
  <c r="P884"/>
  <c r="M885"/>
  <c r="P885"/>
  <c r="M887"/>
  <c r="P887"/>
  <c r="M888"/>
  <c r="P888"/>
  <c r="M889"/>
  <c r="P889"/>
  <c r="M890"/>
  <c r="P890"/>
  <c r="M891"/>
  <c r="P891"/>
  <c r="M892"/>
  <c r="P892"/>
  <c r="M893"/>
  <c r="P893"/>
  <c r="M895"/>
  <c r="P895"/>
  <c r="M896"/>
  <c r="P896"/>
  <c r="M897"/>
  <c r="P897"/>
  <c r="M898"/>
  <c r="P898"/>
  <c r="M899"/>
  <c r="P899"/>
  <c r="M900"/>
  <c r="P900"/>
  <c r="M901"/>
  <c r="P901"/>
  <c r="M903"/>
  <c r="P903"/>
  <c r="M904"/>
  <c r="P904"/>
  <c r="M905"/>
  <c r="P905"/>
  <c r="M906"/>
  <c r="P906"/>
  <c r="M907"/>
  <c r="P907"/>
  <c r="M908"/>
  <c r="P908"/>
  <c r="M909"/>
  <c r="P909"/>
  <c r="M911"/>
  <c r="P911"/>
  <c r="M912"/>
  <c r="P912"/>
  <c r="M913"/>
  <c r="P913"/>
  <c r="M914"/>
  <c r="P914"/>
  <c r="M915"/>
  <c r="P915"/>
  <c r="M916"/>
  <c r="P916"/>
  <c r="M917"/>
  <c r="P917"/>
  <c r="M919"/>
  <c r="P919"/>
  <c r="M920"/>
  <c r="P920"/>
  <c r="M921"/>
  <c r="P921"/>
  <c r="M922"/>
  <c r="P922"/>
  <c r="M923"/>
  <c r="P923"/>
  <c r="M924"/>
  <c r="P924"/>
  <c r="M925"/>
  <c r="P925"/>
  <c r="M927"/>
  <c r="P927"/>
  <c r="M928"/>
  <c r="P928"/>
  <c r="M929"/>
  <c r="P929"/>
  <c r="M930"/>
  <c r="P930"/>
  <c r="M931"/>
  <c r="P931"/>
  <c r="M932"/>
  <c r="P932"/>
  <c r="M933"/>
  <c r="P933"/>
  <c r="M935"/>
  <c r="P935"/>
  <c r="M936"/>
  <c r="P936"/>
  <c r="M937"/>
  <c r="P937"/>
  <c r="M938"/>
  <c r="P938"/>
  <c r="M939"/>
  <c r="P939"/>
  <c r="M940"/>
  <c r="P940"/>
  <c r="M941"/>
  <c r="P941"/>
  <c r="M943"/>
  <c r="P943"/>
  <c r="M944"/>
  <c r="P944"/>
  <c r="M945"/>
  <c r="P945"/>
  <c r="M946"/>
  <c r="P946"/>
  <c r="M947"/>
  <c r="P947"/>
  <c r="M948"/>
  <c r="P948"/>
  <c r="M949"/>
  <c r="P949"/>
  <c r="M951"/>
  <c r="P951"/>
  <c r="M952"/>
  <c r="P952"/>
  <c r="M953"/>
  <c r="P953"/>
  <c r="M954"/>
  <c r="P954"/>
  <c r="M955"/>
  <c r="P955"/>
  <c r="M956"/>
  <c r="P956"/>
  <c r="M957"/>
  <c r="P957"/>
  <c r="M959"/>
  <c r="P959"/>
  <c r="M960"/>
  <c r="P960"/>
  <c r="M961"/>
  <c r="P961"/>
  <c r="M962"/>
  <c r="P962"/>
  <c r="M963"/>
  <c r="P963"/>
  <c r="M964"/>
  <c r="P964"/>
  <c r="M965"/>
  <c r="P965"/>
  <c r="M967"/>
  <c r="P967"/>
  <c r="M968"/>
  <c r="P968"/>
  <c r="M969"/>
  <c r="P969"/>
  <c r="M970"/>
  <c r="P970"/>
  <c r="M971"/>
  <c r="P971"/>
  <c r="M972"/>
  <c r="P972"/>
  <c r="M973"/>
  <c r="P973"/>
  <c r="M975"/>
  <c r="P975"/>
  <c r="M976"/>
  <c r="P976"/>
  <c r="M977"/>
  <c r="P977"/>
  <c r="M978"/>
  <c r="P978"/>
  <c r="M979"/>
  <c r="P979"/>
  <c r="M980"/>
  <c r="P980"/>
  <c r="M981"/>
  <c r="P981"/>
  <c r="M983"/>
  <c r="P983"/>
  <c r="M984"/>
  <c r="P984"/>
  <c r="M985"/>
  <c r="P985"/>
  <c r="M986"/>
  <c r="P986"/>
  <c r="M987"/>
  <c r="P987"/>
  <c r="M988"/>
  <c r="P988"/>
  <c r="M989"/>
  <c r="P989"/>
  <c r="M991"/>
  <c r="P991"/>
  <c r="M992"/>
  <c r="P992"/>
  <c r="M993"/>
  <c r="P993"/>
  <c r="M994"/>
  <c r="P994"/>
  <c r="M995"/>
  <c r="P995"/>
  <c r="M996"/>
  <c r="P996"/>
  <c r="M997"/>
  <c r="P997"/>
  <c r="M999"/>
  <c r="P999"/>
  <c r="M1000"/>
  <c r="P1000"/>
  <c r="M1001"/>
  <c r="P1001"/>
  <c r="M1002"/>
  <c r="P1002"/>
  <c r="M1003"/>
  <c r="P1003"/>
  <c r="P1004"/>
  <c r="Q1004"/>
  <c r="U1004"/>
  <c r="U15"/>
  <c r="U14"/>
  <c r="U13"/>
  <c r="U12"/>
  <c r="U11"/>
  <c r="U10"/>
  <c r="U9"/>
  <c r="U8"/>
  <c r="U7"/>
  <c r="U6"/>
  <c r="U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6"/>
  <c r="B107"/>
  <c r="B108"/>
  <c r="B109"/>
  <c r="B110"/>
  <c r="B111"/>
  <c r="B112"/>
  <c r="B113"/>
  <c r="B114"/>
  <c r="B115"/>
  <c r="B116"/>
  <c r="B117"/>
  <c r="B118"/>
  <c r="B119"/>
  <c r="B121"/>
  <c r="B122"/>
  <c r="B123"/>
  <c r="B124"/>
  <c r="B125"/>
  <c r="B127"/>
  <c r="B128"/>
  <c r="B129"/>
  <c r="B130"/>
  <c r="B131"/>
  <c r="B132"/>
  <c r="B133"/>
  <c r="B134"/>
  <c r="B135"/>
  <c r="B137"/>
  <c r="B138"/>
  <c r="B139"/>
  <c r="B140"/>
  <c r="B141"/>
  <c r="B142"/>
  <c r="B143"/>
  <c r="B144"/>
  <c r="B145"/>
  <c r="B146"/>
  <c r="B147"/>
  <c r="B148"/>
  <c r="B149"/>
  <c r="B150"/>
  <c r="B151"/>
  <c r="B153"/>
  <c r="B154"/>
  <c r="B155"/>
  <c r="B156"/>
  <c r="B157"/>
  <c r="B158"/>
  <c r="B159"/>
  <c r="B160"/>
  <c r="B161"/>
  <c r="B162"/>
  <c r="B163"/>
  <c r="B164"/>
  <c r="B165"/>
  <c r="B166"/>
  <c r="B167"/>
  <c r="B168"/>
  <c r="B169"/>
  <c r="B170"/>
  <c r="B171"/>
  <c r="B172"/>
  <c r="B173"/>
  <c r="B174"/>
  <c r="B175"/>
  <c r="B176"/>
  <c r="B177"/>
  <c r="B178"/>
  <c r="B179"/>
  <c r="B180"/>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2"/>
  <c r="B223"/>
  <c r="B224"/>
  <c r="B225"/>
  <c r="B226"/>
  <c r="B227"/>
  <c r="B228"/>
  <c r="B229"/>
  <c r="B230"/>
  <c r="B231"/>
  <c r="B232"/>
  <c r="B233"/>
  <c r="B234"/>
  <c r="B235"/>
  <c r="B236"/>
  <c r="B238"/>
  <c r="B239"/>
  <c r="B240"/>
  <c r="B241"/>
  <c r="B242"/>
  <c r="B243"/>
  <c r="B244"/>
  <c r="B245"/>
  <c r="B246"/>
  <c r="B247"/>
  <c r="B248"/>
  <c r="B249"/>
  <c r="B250"/>
  <c r="B251"/>
  <c r="B252"/>
  <c r="B253"/>
  <c r="B254"/>
  <c r="B255"/>
  <c r="B256"/>
  <c r="B258"/>
  <c r="B259"/>
  <c r="B260"/>
  <c r="B261"/>
  <c r="B262"/>
  <c r="B263"/>
  <c r="B264"/>
  <c r="B265"/>
  <c r="B266"/>
  <c r="B267"/>
  <c r="B268"/>
  <c r="B269"/>
  <c r="B270"/>
  <c r="B271"/>
  <c r="B272"/>
  <c r="B274"/>
  <c r="B275"/>
  <c r="B276"/>
  <c r="B277"/>
  <c r="B278"/>
  <c r="B279"/>
  <c r="B280"/>
  <c r="B281"/>
  <c r="B282"/>
  <c r="B283"/>
  <c r="B284"/>
  <c r="B285"/>
  <c r="B286"/>
  <c r="B287"/>
  <c r="B288"/>
  <c r="B289"/>
  <c r="B290"/>
  <c r="B291"/>
  <c r="B292"/>
  <c r="B294"/>
  <c r="B295"/>
  <c r="B296"/>
  <c r="B297"/>
  <c r="B298"/>
  <c r="B299"/>
  <c r="B300"/>
  <c r="B301"/>
  <c r="B302"/>
  <c r="B304"/>
  <c r="B305"/>
  <c r="B306"/>
  <c r="B307"/>
  <c r="B308"/>
  <c r="B309"/>
  <c r="B310"/>
  <c r="B311"/>
  <c r="B312"/>
  <c r="B314"/>
  <c r="B315"/>
  <c r="B316"/>
  <c r="B317"/>
  <c r="B318"/>
  <c r="B319"/>
  <c r="B320"/>
  <c r="B321"/>
  <c r="B322"/>
  <c r="B323"/>
  <c r="B325"/>
  <c r="B326"/>
  <c r="B327"/>
  <c r="B328"/>
  <c r="B329"/>
  <c r="B330"/>
  <c r="B331"/>
  <c r="B332"/>
  <c r="B333"/>
  <c r="B334"/>
  <c r="B335"/>
  <c r="B337"/>
  <c r="B338"/>
  <c r="B339"/>
  <c r="B340"/>
  <c r="B341"/>
  <c r="B342"/>
  <c r="B343"/>
  <c r="B344"/>
  <c r="B345"/>
  <c r="B346"/>
  <c r="B347"/>
  <c r="B348"/>
  <c r="B349"/>
  <c r="B351"/>
  <c r="B352"/>
  <c r="B353"/>
  <c r="B354"/>
  <c r="B355"/>
  <c r="B356"/>
  <c r="B357"/>
  <c r="B358"/>
  <c r="B359"/>
  <c r="B360"/>
  <c r="B361"/>
  <c r="B362"/>
  <c r="B364"/>
  <c r="B365"/>
  <c r="B366"/>
  <c r="B367"/>
  <c r="B368"/>
  <c r="B369"/>
  <c r="B370"/>
  <c r="B371"/>
  <c r="B372"/>
  <c r="B373"/>
  <c r="B374"/>
  <c r="B375"/>
  <c r="B376"/>
  <c r="B377"/>
  <c r="B378"/>
  <c r="B379"/>
  <c r="B380"/>
  <c r="B381"/>
  <c r="B382"/>
  <c r="B383"/>
  <c r="B384"/>
  <c r="B385"/>
  <c r="B386"/>
  <c r="B387"/>
  <c r="B389"/>
  <c r="B390"/>
  <c r="B391"/>
  <c r="B392"/>
  <c r="B393"/>
  <c r="B394"/>
  <c r="B395"/>
  <c r="B396"/>
  <c r="B397"/>
  <c r="B398"/>
  <c r="B399"/>
  <c r="B400"/>
  <c r="B401"/>
  <c r="B402"/>
  <c r="B403"/>
  <c r="B404"/>
  <c r="B405"/>
  <c r="B406"/>
  <c r="B407"/>
  <c r="B408"/>
  <c r="B409"/>
  <c r="B410"/>
  <c r="B411"/>
  <c r="B412"/>
  <c r="B413"/>
  <c r="B414"/>
  <c r="B415"/>
  <c r="B416"/>
  <c r="B417"/>
  <c r="B418"/>
  <c r="B419"/>
  <c r="B420"/>
  <c r="B421"/>
  <c r="B422"/>
  <c r="B423"/>
  <c r="B424"/>
  <c r="B425"/>
  <c r="B426"/>
  <c r="B427"/>
  <c r="B428"/>
  <c r="B429"/>
  <c r="B430"/>
  <c r="B431"/>
  <c r="B432"/>
  <c r="B433"/>
  <c r="B434"/>
  <c r="B435"/>
  <c r="B436"/>
  <c r="B437"/>
  <c r="B438"/>
  <c r="B439"/>
  <c r="B440"/>
  <c r="B441"/>
  <c r="B442"/>
  <c r="B443"/>
  <c r="B444"/>
  <c r="B445"/>
  <c r="B446"/>
  <c r="B447"/>
  <c r="B448"/>
  <c r="B449"/>
  <c r="B450"/>
  <c r="B451"/>
  <c r="B452"/>
  <c r="B453"/>
  <c r="B454"/>
  <c r="B455"/>
  <c r="B456"/>
  <c r="B457"/>
  <c r="B458"/>
  <c r="B459"/>
  <c r="B460"/>
  <c r="B461"/>
  <c r="B462"/>
  <c r="B463"/>
  <c r="B464"/>
  <c r="B465"/>
  <c r="B466"/>
  <c r="B467"/>
  <c r="B468"/>
  <c r="B469"/>
  <c r="B470"/>
  <c r="B471"/>
  <c r="B472"/>
  <c r="B473"/>
  <c r="B474"/>
  <c r="B475"/>
  <c r="B476"/>
  <c r="B477"/>
  <c r="B478"/>
  <c r="B479"/>
  <c r="B480"/>
  <c r="B481"/>
  <c r="B482"/>
  <c r="B483"/>
  <c r="B484"/>
  <c r="B485"/>
  <c r="B486"/>
  <c r="B487"/>
  <c r="B488"/>
  <c r="B489"/>
  <c r="B490"/>
  <c r="B491"/>
  <c r="B492"/>
  <c r="B493"/>
  <c r="B494"/>
  <c r="B495"/>
  <c r="B496"/>
  <c r="B497"/>
  <c r="B498"/>
  <c r="B499"/>
  <c r="B500"/>
  <c r="B501"/>
  <c r="B502"/>
  <c r="B503"/>
  <c r="B504"/>
  <c r="B505"/>
  <c r="B506"/>
  <c r="B507"/>
  <c r="B508"/>
  <c r="B509"/>
  <c r="B510"/>
  <c r="B511"/>
  <c r="B512"/>
  <c r="B513"/>
  <c r="B514"/>
  <c r="B515"/>
  <c r="B516"/>
  <c r="B517"/>
  <c r="B518"/>
  <c r="B519"/>
  <c r="B520"/>
  <c r="B521"/>
  <c r="B522"/>
  <c r="B523"/>
  <c r="B524"/>
  <c r="B525"/>
  <c r="B526"/>
  <c r="B527"/>
  <c r="B528"/>
  <c r="B529"/>
  <c r="B530"/>
  <c r="B531"/>
  <c r="B532"/>
  <c r="B533"/>
  <c r="B534"/>
  <c r="B535"/>
  <c r="B536"/>
  <c r="B537"/>
  <c r="B538"/>
  <c r="B539"/>
  <c r="B540"/>
  <c r="B541"/>
  <c r="B542"/>
  <c r="B543"/>
  <c r="B544"/>
  <c r="B545"/>
  <c r="B546"/>
  <c r="B547"/>
  <c r="B548"/>
  <c r="B549"/>
  <c r="B550"/>
  <c r="B551"/>
  <c r="B552"/>
  <c r="B553"/>
  <c r="B554"/>
  <c r="B555"/>
  <c r="B556"/>
  <c r="B557"/>
  <c r="B558"/>
  <c r="B559"/>
  <c r="B560"/>
  <c r="B561"/>
  <c r="B562"/>
  <c r="B563"/>
  <c r="B564"/>
  <c r="B565"/>
  <c r="B566"/>
  <c r="B567"/>
  <c r="B568"/>
  <c r="B569"/>
  <c r="B570"/>
  <c r="B571"/>
  <c r="B572"/>
  <c r="B573"/>
  <c r="B574"/>
  <c r="B575"/>
  <c r="B576"/>
  <c r="B577"/>
  <c r="B578"/>
  <c r="B579"/>
  <c r="B580"/>
  <c r="B581"/>
  <c r="B582"/>
  <c r="B583"/>
  <c r="B584"/>
  <c r="B585"/>
  <c r="B586"/>
  <c r="B587"/>
  <c r="B588"/>
  <c r="B589"/>
  <c r="B590"/>
  <c r="B591"/>
  <c r="B592"/>
  <c r="B593"/>
  <c r="B594"/>
  <c r="B595"/>
  <c r="B596"/>
  <c r="B597"/>
  <c r="B598"/>
  <c r="B599"/>
  <c r="B600"/>
  <c r="B601"/>
  <c r="B602"/>
  <c r="B603"/>
  <c r="B604"/>
  <c r="B605"/>
  <c r="B606"/>
  <c r="B607"/>
  <c r="B608"/>
  <c r="B609"/>
  <c r="B610"/>
  <c r="B611"/>
  <c r="B612"/>
  <c r="B613"/>
  <c r="B614"/>
  <c r="B615"/>
  <c r="B616"/>
  <c r="B617"/>
  <c r="B618"/>
  <c r="B619"/>
  <c r="B620"/>
  <c r="B621"/>
  <c r="B622"/>
  <c r="B623"/>
  <c r="B624"/>
  <c r="B625"/>
  <c r="B626"/>
  <c r="B627"/>
  <c r="B628"/>
  <c r="B629"/>
  <c r="B630"/>
  <c r="B631"/>
  <c r="B632"/>
  <c r="B633"/>
  <c r="B634"/>
  <c r="B635"/>
  <c r="B636"/>
  <c r="B637"/>
  <c r="B638"/>
  <c r="B639"/>
  <c r="B640"/>
  <c r="B641"/>
  <c r="B642"/>
  <c r="B643"/>
  <c r="B644"/>
  <c r="B645"/>
  <c r="B646"/>
  <c r="B647"/>
  <c r="B648"/>
  <c r="B649"/>
  <c r="B650"/>
  <c r="B651"/>
  <c r="B652"/>
  <c r="B653"/>
  <c r="B654"/>
  <c r="B655"/>
  <c r="B656"/>
  <c r="B657"/>
  <c r="B658"/>
  <c r="B659"/>
  <c r="B660"/>
  <c r="B661"/>
  <c r="B662"/>
  <c r="B663"/>
  <c r="B664"/>
  <c r="B665"/>
  <c r="B666"/>
  <c r="B667"/>
  <c r="B668"/>
  <c r="B669"/>
  <c r="B670"/>
  <c r="B671"/>
  <c r="B672"/>
  <c r="B673"/>
  <c r="B674"/>
  <c r="B675"/>
  <c r="B676"/>
  <c r="B677"/>
  <c r="B678"/>
  <c r="B679"/>
  <c r="B680"/>
  <c r="B681"/>
  <c r="B682"/>
  <c r="B683"/>
  <c r="B684"/>
  <c r="B685"/>
  <c r="B686"/>
  <c r="B687"/>
  <c r="B688"/>
  <c r="B689"/>
  <c r="B690"/>
  <c r="B691"/>
  <c r="B692"/>
  <c r="B693"/>
  <c r="B694"/>
  <c r="B695"/>
  <c r="B696"/>
  <c r="B697"/>
  <c r="B698"/>
  <c r="B699"/>
  <c r="B700"/>
  <c r="B701"/>
  <c r="B702"/>
  <c r="B703"/>
  <c r="B704"/>
  <c r="B705"/>
  <c r="B706"/>
  <c r="B707"/>
  <c r="B708"/>
  <c r="B709"/>
  <c r="B710"/>
  <c r="B711"/>
  <c r="B712"/>
  <c r="B713"/>
  <c r="B714"/>
  <c r="B715"/>
  <c r="B716"/>
  <c r="B717"/>
  <c r="B718"/>
  <c r="B719"/>
  <c r="B720"/>
  <c r="B721"/>
  <c r="B722"/>
  <c r="B723"/>
  <c r="B724"/>
  <c r="B725"/>
  <c r="B726"/>
  <c r="B727"/>
  <c r="B728"/>
  <c r="B729"/>
  <c r="B730"/>
  <c r="B731"/>
  <c r="B732"/>
  <c r="B733"/>
  <c r="B734"/>
  <c r="B735"/>
  <c r="B736"/>
  <c r="B737"/>
  <c r="B738"/>
  <c r="B739"/>
  <c r="B740"/>
  <c r="B741"/>
  <c r="B742"/>
  <c r="B743"/>
  <c r="B744"/>
  <c r="B745"/>
  <c r="B746"/>
  <c r="B747"/>
  <c r="B748"/>
  <c r="B749"/>
  <c r="B750"/>
  <c r="B751"/>
  <c r="B752"/>
  <c r="B753"/>
  <c r="B754"/>
  <c r="B755"/>
  <c r="B756"/>
  <c r="B757"/>
  <c r="B758"/>
  <c r="B759"/>
  <c r="B760"/>
  <c r="B761"/>
  <c r="B762"/>
  <c r="B763"/>
  <c r="B764"/>
  <c r="B765"/>
  <c r="B766"/>
  <c r="B767"/>
  <c r="B768"/>
  <c r="B769"/>
  <c r="B770"/>
  <c r="B771"/>
  <c r="B772"/>
  <c r="B773"/>
  <c r="B774"/>
  <c r="B775"/>
  <c r="B776"/>
  <c r="B777"/>
  <c r="B778"/>
  <c r="B779"/>
  <c r="B780"/>
  <c r="B781"/>
  <c r="B782"/>
  <c r="B783"/>
  <c r="B784"/>
  <c r="B785"/>
  <c r="B786"/>
  <c r="B787"/>
  <c r="B788"/>
  <c r="B789"/>
  <c r="B790"/>
  <c r="B791"/>
  <c r="B792"/>
  <c r="B793"/>
  <c r="B794"/>
  <c r="B795"/>
  <c r="B796"/>
  <c r="B797"/>
  <c r="B798"/>
  <c r="B799"/>
  <c r="B800"/>
  <c r="B801"/>
  <c r="B802"/>
  <c r="B803"/>
  <c r="B804"/>
  <c r="B805"/>
  <c r="B806"/>
  <c r="B807"/>
  <c r="B808"/>
  <c r="B809"/>
  <c r="B810"/>
  <c r="B811"/>
  <c r="B812"/>
  <c r="B813"/>
  <c r="B814"/>
  <c r="B815"/>
  <c r="B816"/>
  <c r="B817"/>
  <c r="B818"/>
  <c r="B819"/>
  <c r="B820"/>
  <c r="B821"/>
  <c r="B822"/>
  <c r="B823"/>
  <c r="B824"/>
  <c r="B825"/>
  <c r="B826"/>
  <c r="B827"/>
  <c r="B828"/>
  <c r="B829"/>
  <c r="B830"/>
  <c r="B831"/>
  <c r="B832"/>
  <c r="B833"/>
  <c r="B834"/>
  <c r="B835"/>
  <c r="B836"/>
  <c r="B837"/>
  <c r="B838"/>
  <c r="B839"/>
  <c r="B840"/>
  <c r="B841"/>
  <c r="B842"/>
  <c r="B843"/>
  <c r="B844"/>
  <c r="B845"/>
  <c r="B846"/>
  <c r="B847"/>
  <c r="B848"/>
  <c r="B849"/>
  <c r="B850"/>
  <c r="B851"/>
  <c r="B852"/>
  <c r="B853"/>
  <c r="B854"/>
  <c r="B855"/>
  <c r="B856"/>
  <c r="B857"/>
  <c r="B858"/>
  <c r="B859"/>
  <c r="B860"/>
  <c r="B861"/>
  <c r="B862"/>
  <c r="B863"/>
  <c r="B864"/>
  <c r="B865"/>
  <c r="B866"/>
  <c r="B867"/>
  <c r="B868"/>
  <c r="B869"/>
  <c r="B870"/>
  <c r="B871"/>
  <c r="B872"/>
  <c r="B873"/>
  <c r="B874"/>
  <c r="B875"/>
  <c r="B876"/>
  <c r="B877"/>
  <c r="B878"/>
  <c r="B879"/>
  <c r="B880"/>
  <c r="B881"/>
  <c r="B882"/>
  <c r="B883"/>
  <c r="B884"/>
  <c r="B885"/>
  <c r="B886"/>
  <c r="B887"/>
  <c r="B888"/>
  <c r="B889"/>
  <c r="B890"/>
  <c r="B891"/>
  <c r="B892"/>
  <c r="B893"/>
  <c r="B894"/>
  <c r="B895"/>
  <c r="B896"/>
  <c r="B897"/>
  <c r="B898"/>
  <c r="B899"/>
  <c r="B900"/>
  <c r="B901"/>
  <c r="B902"/>
  <c r="B903"/>
  <c r="B904"/>
  <c r="B905"/>
  <c r="B906"/>
  <c r="B907"/>
  <c r="B908"/>
  <c r="B909"/>
  <c r="B910"/>
  <c r="B911"/>
  <c r="B912"/>
  <c r="B913"/>
  <c r="B914"/>
  <c r="B915"/>
  <c r="B916"/>
  <c r="B917"/>
  <c r="B918"/>
  <c r="B919"/>
  <c r="B920"/>
  <c r="B921"/>
  <c r="B922"/>
  <c r="B923"/>
  <c r="B924"/>
  <c r="B925"/>
  <c r="B926"/>
  <c r="B927"/>
  <c r="B928"/>
  <c r="B929"/>
  <c r="B930"/>
  <c r="B931"/>
  <c r="B932"/>
  <c r="B933"/>
  <c r="B934"/>
  <c r="B935"/>
  <c r="B936"/>
  <c r="B937"/>
  <c r="B938"/>
  <c r="B939"/>
  <c r="B940"/>
  <c r="B941"/>
  <c r="B942"/>
  <c r="B943"/>
  <c r="B944"/>
  <c r="B945"/>
  <c r="B946"/>
  <c r="B947"/>
  <c r="B948"/>
  <c r="B949"/>
  <c r="B950"/>
  <c r="B951"/>
  <c r="B952"/>
  <c r="B953"/>
  <c r="B954"/>
  <c r="B955"/>
  <c r="B956"/>
  <c r="B957"/>
  <c r="B958"/>
  <c r="B959"/>
  <c r="B960"/>
  <c r="B961"/>
  <c r="B962"/>
  <c r="B963"/>
  <c r="B964"/>
  <c r="B965"/>
  <c r="B966"/>
  <c r="B967"/>
  <c r="B968"/>
  <c r="B969"/>
  <c r="B970"/>
  <c r="B971"/>
  <c r="B972"/>
  <c r="B973"/>
  <c r="B974"/>
  <c r="B975"/>
  <c r="B976"/>
  <c r="B977"/>
  <c r="B978"/>
  <c r="B979"/>
  <c r="B980"/>
  <c r="B981"/>
  <c r="B982"/>
  <c r="B983"/>
  <c r="B984"/>
  <c r="B985"/>
  <c r="B986"/>
  <c r="B987"/>
  <c r="B988"/>
  <c r="B989"/>
  <c r="B990"/>
  <c r="B991"/>
  <c r="B992"/>
  <c r="B993"/>
  <c r="B994"/>
  <c r="B995"/>
  <c r="B996"/>
  <c r="B997"/>
  <c r="B998"/>
  <c r="B999"/>
  <c r="B1000"/>
  <c r="B1001"/>
  <c r="B1002"/>
  <c r="B1003"/>
  <c r="B1004"/>
  <c r="B43" i="5"/>
  <c r="B120"/>
  <c r="B44"/>
  <c r="B121"/>
  <c r="B45"/>
  <c r="B122"/>
  <c r="B46"/>
  <c r="B123"/>
  <c r="B47"/>
  <c r="B124"/>
  <c r="B48"/>
  <c r="B125"/>
  <c r="B49"/>
  <c r="B126"/>
  <c r="B50"/>
  <c r="B127"/>
  <c r="B51"/>
  <c r="B128"/>
  <c r="B52"/>
  <c r="B129"/>
  <c r="B130"/>
  <c r="P42" a="1"/>
  <c r="P130"/>
  <c r="D130"/>
  <c r="N24"/>
  <c r="B41"/>
  <c r="Z53"/>
  <c r="Q53"/>
  <c r="R53"/>
  <c r="S53"/>
  <c r="T53"/>
  <c r="U53"/>
  <c r="V53"/>
  <c r="W53"/>
  <c r="X53"/>
  <c r="Y53"/>
  <c r="P53"/>
  <c r="Z43"/>
  <c r="Y44"/>
  <c r="Y45"/>
  <c r="Y46"/>
  <c r="Y47"/>
  <c r="Y48"/>
  <c r="Y49"/>
  <c r="Y50"/>
  <c r="Y51"/>
  <c r="Y52"/>
  <c r="X44"/>
  <c r="X45"/>
  <c r="X46"/>
  <c r="X47"/>
  <c r="X48"/>
  <c r="X49"/>
  <c r="X50"/>
  <c r="X51"/>
  <c r="X52"/>
  <c r="W44"/>
  <c r="W45"/>
  <c r="W46"/>
  <c r="W47"/>
  <c r="W48"/>
  <c r="W49"/>
  <c r="W50"/>
  <c r="W51"/>
  <c r="W52"/>
  <c r="V44"/>
  <c r="V45"/>
  <c r="V46"/>
  <c r="V47"/>
  <c r="V48"/>
  <c r="V49"/>
  <c r="V50"/>
  <c r="V51"/>
  <c r="V52"/>
  <c r="U44"/>
  <c r="U45"/>
  <c r="U46"/>
  <c r="U47"/>
  <c r="U48"/>
  <c r="U49"/>
  <c r="U50"/>
  <c r="U51"/>
  <c r="U52"/>
  <c r="T44"/>
  <c r="T45"/>
  <c r="T46"/>
  <c r="T47"/>
  <c r="T48"/>
  <c r="T49"/>
  <c r="T50"/>
  <c r="T51"/>
  <c r="T52"/>
  <c r="S44"/>
  <c r="S45"/>
  <c r="S46"/>
  <c r="S47"/>
  <c r="S48"/>
  <c r="S49"/>
  <c r="S50"/>
  <c r="S51"/>
  <c r="S52"/>
  <c r="R44"/>
  <c r="R45"/>
  <c r="R46"/>
  <c r="R47"/>
  <c r="R48"/>
  <c r="R49"/>
  <c r="R50"/>
  <c r="R51"/>
  <c r="R52"/>
  <c r="Q44"/>
  <c r="Q45"/>
  <c r="Q46"/>
  <c r="Q47"/>
  <c r="Q48"/>
  <c r="Q49"/>
  <c r="Q50"/>
  <c r="Q51"/>
  <c r="Q52"/>
  <c r="Q43"/>
  <c r="R43"/>
  <c r="S43"/>
  <c r="T43"/>
  <c r="U43"/>
  <c r="V43"/>
  <c r="W43"/>
  <c r="X43"/>
  <c r="Y43"/>
  <c r="P44"/>
  <c r="P45"/>
  <c r="P46"/>
  <c r="P47"/>
  <c r="P48"/>
  <c r="P49"/>
  <c r="P50"/>
  <c r="P51"/>
  <c r="P52"/>
  <c r="P43"/>
  <c r="Z44"/>
  <c r="N44"/>
  <c r="Z45"/>
  <c r="N45"/>
  <c r="Z46"/>
  <c r="N46"/>
  <c r="Z47"/>
  <c r="N47"/>
  <c r="Z48"/>
  <c r="N48"/>
  <c r="Z49"/>
  <c r="N49"/>
  <c r="Z50"/>
  <c r="N50"/>
  <c r="Z51"/>
  <c r="N51"/>
  <c r="Z52"/>
  <c r="N52"/>
  <c r="N53"/>
  <c r="N42"/>
  <c r="X42"/>
  <c r="W42"/>
  <c r="V42"/>
  <c r="U42"/>
  <c r="T42"/>
  <c r="S42"/>
  <c r="R42"/>
  <c r="Q42"/>
  <c r="P42"/>
  <c r="Y42"/>
  <c r="D42"/>
  <c r="P119"/>
  <c r="D119"/>
  <c r="Q119"/>
  <c r="E119"/>
  <c r="B88"/>
  <c r="B56"/>
  <c r="D43"/>
  <c r="Z100"/>
  <c r="B90"/>
  <c r="Z90"/>
  <c r="B105"/>
  <c r="B106"/>
  <c r="B107"/>
  <c r="B108"/>
  <c r="B109"/>
  <c r="B110"/>
  <c r="B111"/>
  <c r="B112"/>
  <c r="B113"/>
  <c r="B114"/>
  <c r="B115"/>
  <c r="E41"/>
  <c r="F41"/>
  <c r="G41"/>
  <c r="H41"/>
  <c r="I41"/>
  <c r="J41"/>
  <c r="K41"/>
  <c r="L41"/>
  <c r="M41"/>
  <c r="N41"/>
  <c r="Z115"/>
  <c r="N115"/>
  <c r="G25"/>
  <c r="N100"/>
  <c r="B91"/>
  <c r="B92"/>
  <c r="B93"/>
  <c r="B94"/>
  <c r="B95"/>
  <c r="B96"/>
  <c r="B97"/>
  <c r="B98"/>
  <c r="B99"/>
  <c r="B100"/>
  <c r="G24"/>
  <c r="G8"/>
  <c r="F24"/>
  <c r="Z130"/>
  <c r="N130"/>
  <c r="Z119"/>
  <c r="F25"/>
  <c r="M9"/>
  <c r="M25"/>
  <c r="M10"/>
  <c r="M26"/>
  <c r="M11"/>
  <c r="M27"/>
  <c r="M12"/>
  <c r="M28"/>
  <c r="M13"/>
  <c r="M29"/>
  <c r="M14"/>
  <c r="M30"/>
  <c r="M15"/>
  <c r="M31"/>
  <c r="M16"/>
  <c r="M32"/>
  <c r="M17"/>
  <c r="M33"/>
  <c r="M8"/>
  <c r="M24"/>
  <c r="B83"/>
  <c r="N72"/>
  <c r="N119"/>
  <c r="Z104"/>
  <c r="Z89"/>
  <c r="N89"/>
  <c r="N57"/>
  <c r="N104"/>
  <c r="Z68"/>
  <c r="N68"/>
  <c r="B68"/>
  <c r="Y100"/>
  <c r="M100"/>
  <c r="B74"/>
  <c r="B78"/>
  <c r="B81"/>
  <c r="B82"/>
  <c r="B80"/>
  <c r="Y125"/>
  <c r="M125"/>
  <c r="B76"/>
  <c r="Y123"/>
  <c r="M123"/>
  <c r="Y129"/>
  <c r="M129"/>
  <c r="Y121"/>
  <c r="M121"/>
  <c r="Y119"/>
  <c r="M119"/>
  <c r="Y130"/>
  <c r="M130"/>
  <c r="Y72"/>
  <c r="M72"/>
  <c r="Y113"/>
  <c r="M113"/>
  <c r="Y109"/>
  <c r="M109"/>
  <c r="Z112"/>
  <c r="N112"/>
  <c r="Z108"/>
  <c r="N108"/>
  <c r="Y115"/>
  <c r="M115"/>
  <c r="Y89"/>
  <c r="M89"/>
  <c r="M42"/>
  <c r="Y104"/>
  <c r="M104"/>
  <c r="Z98"/>
  <c r="N98"/>
  <c r="Z96"/>
  <c r="N96"/>
  <c r="Y94"/>
  <c r="M94"/>
  <c r="Y92"/>
  <c r="M92"/>
  <c r="Y57"/>
  <c r="M57"/>
  <c r="Z99"/>
  <c r="N99"/>
  <c r="B67"/>
  <c r="B65"/>
  <c r="B63"/>
  <c r="B61"/>
  <c r="B59"/>
  <c r="Z121"/>
  <c r="N121"/>
  <c r="Z123"/>
  <c r="N123"/>
  <c r="Z129"/>
  <c r="N129"/>
  <c r="Z95"/>
  <c r="N95"/>
  <c r="Y99"/>
  <c r="M99"/>
  <c r="Y108"/>
  <c r="M108"/>
  <c r="Y112"/>
  <c r="M112"/>
  <c r="Z109"/>
  <c r="N109"/>
  <c r="Z113"/>
  <c r="N113"/>
  <c r="Z92"/>
  <c r="N92"/>
  <c r="Z94"/>
  <c r="N94"/>
  <c r="Y96"/>
  <c r="M96"/>
  <c r="Y98"/>
  <c r="M98"/>
  <c r="Z106"/>
  <c r="N106"/>
  <c r="Y106"/>
  <c r="M106"/>
  <c r="Z110"/>
  <c r="N110"/>
  <c r="Y110"/>
  <c r="M110"/>
  <c r="Z114"/>
  <c r="N114"/>
  <c r="Y114"/>
  <c r="M114"/>
  <c r="Y105"/>
  <c r="M105"/>
  <c r="Z105"/>
  <c r="N105"/>
  <c r="N90"/>
  <c r="Y90"/>
  <c r="M90"/>
  <c r="Y93"/>
  <c r="M93"/>
  <c r="Z125"/>
  <c r="N125"/>
  <c r="Z91"/>
  <c r="N91"/>
  <c r="Z93"/>
  <c r="N93"/>
  <c r="Y95"/>
  <c r="M95"/>
  <c r="B60"/>
  <c r="B62"/>
  <c r="B64"/>
  <c r="B66"/>
  <c r="Q104"/>
  <c r="E104"/>
  <c r="Q121"/>
  <c r="E121"/>
  <c r="Q123"/>
  <c r="E123"/>
  <c r="Q125"/>
  <c r="E125"/>
  <c r="Q129"/>
  <c r="E129"/>
  <c r="Q93"/>
  <c r="E93"/>
  <c r="Q99"/>
  <c r="E99"/>
  <c r="Q112"/>
  <c r="E112"/>
  <c r="Q109"/>
  <c r="E109"/>
  <c r="Q92"/>
  <c r="E92"/>
  <c r="Q98"/>
  <c r="E98"/>
  <c r="Q106"/>
  <c r="E106"/>
  <c r="Q114"/>
  <c r="E114"/>
  <c r="Q105"/>
  <c r="E105"/>
  <c r="Q111"/>
  <c r="E111"/>
  <c r="Q100"/>
  <c r="E100"/>
  <c r="Q108"/>
  <c r="E108"/>
  <c r="Q113"/>
  <c r="E113"/>
  <c r="Q90"/>
  <c r="E90"/>
  <c r="Q94"/>
  <c r="E94"/>
  <c r="Q96"/>
  <c r="E96"/>
  <c r="Q110"/>
  <c r="E110"/>
  <c r="Q107"/>
  <c r="E107"/>
  <c r="U95"/>
  <c r="I95"/>
  <c r="P90"/>
  <c r="R95"/>
  <c r="F95"/>
  <c r="Q95"/>
  <c r="E95"/>
  <c r="V95"/>
  <c r="J95"/>
  <c r="B77"/>
  <c r="B79"/>
  <c r="P93"/>
  <c r="D93"/>
  <c r="T93"/>
  <c r="H93"/>
  <c r="X93"/>
  <c r="L93"/>
  <c r="S93"/>
  <c r="G93"/>
  <c r="W93"/>
  <c r="K93"/>
  <c r="W90"/>
  <c r="K90"/>
  <c r="B58"/>
  <c r="B73"/>
  <c r="P73"/>
  <c r="D73"/>
  <c r="P127"/>
  <c r="D127"/>
  <c r="W127"/>
  <c r="K127"/>
  <c r="V127"/>
  <c r="J127"/>
  <c r="Y127"/>
  <c r="M127"/>
  <c r="Z127"/>
  <c r="N127"/>
  <c r="S127"/>
  <c r="G127"/>
  <c r="R127"/>
  <c r="F127"/>
  <c r="X127"/>
  <c r="L127"/>
  <c r="U127"/>
  <c r="I127"/>
  <c r="T127"/>
  <c r="H127"/>
  <c r="Q127"/>
  <c r="E127"/>
  <c r="B75"/>
  <c r="R91"/>
  <c r="F91"/>
  <c r="V91"/>
  <c r="J91"/>
  <c r="Q91"/>
  <c r="E91"/>
  <c r="U91"/>
  <c r="I91"/>
  <c r="Y91"/>
  <c r="M91"/>
  <c r="U81"/>
  <c r="I81"/>
  <c r="U79"/>
  <c r="I79"/>
  <c r="U77"/>
  <c r="I77"/>
  <c r="U75"/>
  <c r="I75"/>
  <c r="U73"/>
  <c r="I73"/>
  <c r="P82"/>
  <c r="D82"/>
  <c r="P80"/>
  <c r="D80"/>
  <c r="P78"/>
  <c r="D78"/>
  <c r="P76"/>
  <c r="D76"/>
  <c r="T81"/>
  <c r="H81"/>
  <c r="T79"/>
  <c r="H79"/>
  <c r="T77"/>
  <c r="H77"/>
  <c r="T75"/>
  <c r="H75"/>
  <c r="X81"/>
  <c r="L81"/>
  <c r="X79"/>
  <c r="L79"/>
  <c r="X77"/>
  <c r="L77"/>
  <c r="X75"/>
  <c r="L75"/>
  <c r="S81"/>
  <c r="G81"/>
  <c r="S79"/>
  <c r="G79"/>
  <c r="S77"/>
  <c r="G77"/>
  <c r="S75"/>
  <c r="G75"/>
  <c r="W82"/>
  <c r="K82"/>
  <c r="W79"/>
  <c r="K79"/>
  <c r="W78"/>
  <c r="K78"/>
  <c r="W75"/>
  <c r="K75"/>
  <c r="R74"/>
  <c r="F74"/>
  <c r="R81"/>
  <c r="F81"/>
  <c r="R80"/>
  <c r="F80"/>
  <c r="R79"/>
  <c r="F79"/>
  <c r="R78"/>
  <c r="F78"/>
  <c r="V82"/>
  <c r="J82"/>
  <c r="V81"/>
  <c r="J81"/>
  <c r="V80"/>
  <c r="J80"/>
  <c r="V79"/>
  <c r="J79"/>
  <c r="V78"/>
  <c r="J78"/>
  <c r="V77"/>
  <c r="J77"/>
  <c r="V76"/>
  <c r="J76"/>
  <c r="V75"/>
  <c r="J75"/>
  <c r="V74"/>
  <c r="J74"/>
  <c r="Y82"/>
  <c r="M82"/>
  <c r="Y81"/>
  <c r="M81"/>
  <c r="Y80"/>
  <c r="M80"/>
  <c r="Y79"/>
  <c r="M79"/>
  <c r="Y78"/>
  <c r="M78"/>
  <c r="Y77"/>
  <c r="M77"/>
  <c r="Y76"/>
  <c r="M76"/>
  <c r="Y75"/>
  <c r="M75"/>
  <c r="Y74"/>
  <c r="M74"/>
  <c r="U83"/>
  <c r="I83"/>
  <c r="T83"/>
  <c r="H83"/>
  <c r="X83"/>
  <c r="L83"/>
  <c r="W83"/>
  <c r="K83"/>
  <c r="R83"/>
  <c r="F83"/>
  <c r="V83"/>
  <c r="J83"/>
  <c r="Y83"/>
  <c r="M83"/>
  <c r="D51"/>
  <c r="F51"/>
  <c r="H51"/>
  <c r="J51"/>
  <c r="L51"/>
  <c r="E51"/>
  <c r="G51"/>
  <c r="I51"/>
  <c r="K51"/>
  <c r="M51"/>
  <c r="D47"/>
  <c r="F47"/>
  <c r="H47"/>
  <c r="J47"/>
  <c r="L47"/>
  <c r="E47"/>
  <c r="G47"/>
  <c r="I47"/>
  <c r="K47"/>
  <c r="M47"/>
  <c r="F43"/>
  <c r="H43"/>
  <c r="J43"/>
  <c r="L43"/>
  <c r="E43"/>
  <c r="G43"/>
  <c r="I43"/>
  <c r="K43"/>
  <c r="M43"/>
  <c r="P68"/>
  <c r="D68"/>
  <c r="D53"/>
  <c r="H53"/>
  <c r="X68"/>
  <c r="L68"/>
  <c r="E52"/>
  <c r="G52"/>
  <c r="I52"/>
  <c r="K52"/>
  <c r="M52"/>
  <c r="D50"/>
  <c r="F50"/>
  <c r="H50"/>
  <c r="J50"/>
  <c r="L50"/>
  <c r="E48"/>
  <c r="G48"/>
  <c r="I48"/>
  <c r="K48"/>
  <c r="M48"/>
  <c r="D46"/>
  <c r="F46"/>
  <c r="H46"/>
  <c r="J46"/>
  <c r="L46"/>
  <c r="E44"/>
  <c r="G44"/>
  <c r="I44"/>
  <c r="K44"/>
  <c r="M44"/>
  <c r="S68"/>
  <c r="G68"/>
  <c r="G53"/>
  <c r="R68"/>
  <c r="F68"/>
  <c r="J53"/>
  <c r="Y68"/>
  <c r="M68"/>
  <c r="M53"/>
  <c r="Z73"/>
  <c r="N73"/>
  <c r="Q73"/>
  <c r="E73"/>
  <c r="Z75"/>
  <c r="N75"/>
  <c r="Q75"/>
  <c r="E75"/>
  <c r="Z77"/>
  <c r="N77"/>
  <c r="Q77"/>
  <c r="E77"/>
  <c r="Z79"/>
  <c r="N79"/>
  <c r="Q79"/>
  <c r="E79"/>
  <c r="Z81"/>
  <c r="N81"/>
  <c r="Q81"/>
  <c r="E81"/>
  <c r="Q74"/>
  <c r="E74"/>
  <c r="Z64"/>
  <c r="N64"/>
  <c r="Z60"/>
  <c r="N60"/>
  <c r="W63"/>
  <c r="K63"/>
  <c r="S63"/>
  <c r="G63"/>
  <c r="X63"/>
  <c r="L63"/>
  <c r="V63"/>
  <c r="J63"/>
  <c r="Y67"/>
  <c r="M67"/>
  <c r="W67"/>
  <c r="K67"/>
  <c r="S67"/>
  <c r="G67"/>
  <c r="X67"/>
  <c r="L67"/>
  <c r="T67"/>
  <c r="H67"/>
  <c r="P67"/>
  <c r="D67"/>
  <c r="U58"/>
  <c r="I58"/>
  <c r="Q58"/>
  <c r="E58"/>
  <c r="Z58"/>
  <c r="N58"/>
  <c r="X58"/>
  <c r="L58"/>
  <c r="T58"/>
  <c r="H58"/>
  <c r="W62"/>
  <c r="K62"/>
  <c r="S62"/>
  <c r="G62"/>
  <c r="X62"/>
  <c r="L62"/>
  <c r="R62"/>
  <c r="F62"/>
  <c r="Y59"/>
  <c r="M59"/>
  <c r="U59"/>
  <c r="I59"/>
  <c r="Q59"/>
  <c r="E59"/>
  <c r="V59"/>
  <c r="J59"/>
  <c r="R59"/>
  <c r="F59"/>
  <c r="Y61"/>
  <c r="M61"/>
  <c r="U61"/>
  <c r="I61"/>
  <c r="Q61"/>
  <c r="E61"/>
  <c r="V61"/>
  <c r="J61"/>
  <c r="R61"/>
  <c r="F61"/>
  <c r="Y65"/>
  <c r="M65"/>
  <c r="U65"/>
  <c r="I65"/>
  <c r="Q65"/>
  <c r="E65"/>
  <c r="V65"/>
  <c r="J65"/>
  <c r="R65"/>
  <c r="F65"/>
  <c r="Y60"/>
  <c r="M60"/>
  <c r="U60"/>
  <c r="I60"/>
  <c r="Q60"/>
  <c r="E60"/>
  <c r="T60"/>
  <c r="H60"/>
  <c r="P60"/>
  <c r="D60"/>
  <c r="W64"/>
  <c r="K64"/>
  <c r="S64"/>
  <c r="G64"/>
  <c r="X64"/>
  <c r="L64"/>
  <c r="T64"/>
  <c r="H64"/>
  <c r="P64"/>
  <c r="D64"/>
  <c r="W66"/>
  <c r="K66"/>
  <c r="S66"/>
  <c r="G66"/>
  <c r="X66"/>
  <c r="L66"/>
  <c r="T66"/>
  <c r="H66"/>
  <c r="P66"/>
  <c r="D66"/>
  <c r="U82"/>
  <c r="I82"/>
  <c r="U80"/>
  <c r="I80"/>
  <c r="U78"/>
  <c r="I78"/>
  <c r="U76"/>
  <c r="I76"/>
  <c r="U74"/>
  <c r="I74"/>
  <c r="P74"/>
  <c r="D74"/>
  <c r="P81"/>
  <c r="D81"/>
  <c r="P79"/>
  <c r="D79"/>
  <c r="P77"/>
  <c r="D77"/>
  <c r="P75"/>
  <c r="D75"/>
  <c r="T82"/>
  <c r="H82"/>
  <c r="T80"/>
  <c r="H80"/>
  <c r="T78"/>
  <c r="H78"/>
  <c r="T76"/>
  <c r="H76"/>
  <c r="T74"/>
  <c r="H74"/>
  <c r="X82"/>
  <c r="L82"/>
  <c r="X80"/>
  <c r="L80"/>
  <c r="X78"/>
  <c r="L78"/>
  <c r="X76"/>
  <c r="L76"/>
  <c r="X74"/>
  <c r="L74"/>
  <c r="S82"/>
  <c r="G82"/>
  <c r="S80"/>
  <c r="G80"/>
  <c r="S78"/>
  <c r="G78"/>
  <c r="S76"/>
  <c r="G76"/>
  <c r="S74"/>
  <c r="G74"/>
  <c r="W81"/>
  <c r="K81"/>
  <c r="W80"/>
  <c r="K80"/>
  <c r="W77"/>
  <c r="K77"/>
  <c r="W76"/>
  <c r="K76"/>
  <c r="W74"/>
  <c r="K74"/>
  <c r="R73"/>
  <c r="F73"/>
  <c r="R82"/>
  <c r="F82"/>
  <c r="R77"/>
  <c r="F77"/>
  <c r="R76"/>
  <c r="F76"/>
  <c r="R75"/>
  <c r="F75"/>
  <c r="S83"/>
  <c r="G83"/>
  <c r="N11"/>
  <c r="D49"/>
  <c r="F49"/>
  <c r="H49"/>
  <c r="J49"/>
  <c r="L49"/>
  <c r="E49"/>
  <c r="G49"/>
  <c r="I49"/>
  <c r="K49"/>
  <c r="M49"/>
  <c r="D45"/>
  <c r="F45"/>
  <c r="H45"/>
  <c r="J45"/>
  <c r="L45"/>
  <c r="E45"/>
  <c r="G45"/>
  <c r="I45"/>
  <c r="K45"/>
  <c r="M45"/>
  <c r="U68"/>
  <c r="I68"/>
  <c r="I53"/>
  <c r="T68"/>
  <c r="H68"/>
  <c r="L53"/>
  <c r="D52"/>
  <c r="F52"/>
  <c r="H52"/>
  <c r="J52"/>
  <c r="L52"/>
  <c r="E50"/>
  <c r="G50"/>
  <c r="I50"/>
  <c r="K50"/>
  <c r="M50"/>
  <c r="D48"/>
  <c r="F48"/>
  <c r="H48"/>
  <c r="J48"/>
  <c r="L48"/>
  <c r="E46"/>
  <c r="G46"/>
  <c r="I46"/>
  <c r="K46"/>
  <c r="M46"/>
  <c r="D44"/>
  <c r="F44"/>
  <c r="H44"/>
  <c r="J44"/>
  <c r="L44"/>
  <c r="W68"/>
  <c r="K68"/>
  <c r="K53"/>
  <c r="F53"/>
  <c r="V68"/>
  <c r="J68"/>
  <c r="Z74"/>
  <c r="N74"/>
  <c r="Q76"/>
  <c r="E76"/>
  <c r="Z76"/>
  <c r="N76"/>
  <c r="Z78"/>
  <c r="N78"/>
  <c r="Q78"/>
  <c r="E78"/>
  <c r="Q80"/>
  <c r="E80"/>
  <c r="Z80"/>
  <c r="N80"/>
  <c r="Z82"/>
  <c r="N82"/>
  <c r="Q82"/>
  <c r="E82"/>
  <c r="Z67"/>
  <c r="N67"/>
  <c r="Z65"/>
  <c r="N65"/>
  <c r="Z63"/>
  <c r="N63"/>
  <c r="Z61"/>
  <c r="N61"/>
  <c r="Z59"/>
  <c r="N59"/>
  <c r="Z66"/>
  <c r="N66"/>
  <c r="Z62"/>
  <c r="N62"/>
  <c r="N43"/>
  <c r="Y63"/>
  <c r="M63"/>
  <c r="U63"/>
  <c r="I63"/>
  <c r="Q63"/>
  <c r="E63"/>
  <c r="T63"/>
  <c r="H63"/>
  <c r="R63"/>
  <c r="F63"/>
  <c r="P63"/>
  <c r="D63"/>
  <c r="U67"/>
  <c r="I67"/>
  <c r="Q67"/>
  <c r="E67"/>
  <c r="V67"/>
  <c r="J67"/>
  <c r="R67"/>
  <c r="F67"/>
  <c r="Y58"/>
  <c r="M58"/>
  <c r="W58"/>
  <c r="K58"/>
  <c r="S58"/>
  <c r="G58"/>
  <c r="R58"/>
  <c r="F58"/>
  <c r="V58"/>
  <c r="J58"/>
  <c r="P58"/>
  <c r="D58"/>
  <c r="Y62"/>
  <c r="M62"/>
  <c r="U62"/>
  <c r="I62"/>
  <c r="Q62"/>
  <c r="E62"/>
  <c r="V62"/>
  <c r="J62"/>
  <c r="T62"/>
  <c r="H62"/>
  <c r="P62"/>
  <c r="D62"/>
  <c r="W59"/>
  <c r="K59"/>
  <c r="S59"/>
  <c r="G59"/>
  <c r="X59"/>
  <c r="L59"/>
  <c r="T59"/>
  <c r="H59"/>
  <c r="P59"/>
  <c r="D59"/>
  <c r="W61"/>
  <c r="K61"/>
  <c r="S61"/>
  <c r="G61"/>
  <c r="X61"/>
  <c r="L61"/>
  <c r="T61"/>
  <c r="H61"/>
  <c r="P61"/>
  <c r="D61"/>
  <c r="W65"/>
  <c r="K65"/>
  <c r="S65"/>
  <c r="G65"/>
  <c r="X65"/>
  <c r="L65"/>
  <c r="T65"/>
  <c r="H65"/>
  <c r="P65"/>
  <c r="D65"/>
  <c r="W60"/>
  <c r="K60"/>
  <c r="S60"/>
  <c r="G60"/>
  <c r="X60"/>
  <c r="L60"/>
  <c r="V60"/>
  <c r="J60"/>
  <c r="R60"/>
  <c r="F60"/>
  <c r="Y64"/>
  <c r="M64"/>
  <c r="U64"/>
  <c r="I64"/>
  <c r="Q64"/>
  <c r="E64"/>
  <c r="V64"/>
  <c r="J64"/>
  <c r="R64"/>
  <c r="F64"/>
  <c r="Y66"/>
  <c r="M66"/>
  <c r="U66"/>
  <c r="I66"/>
  <c r="Q66"/>
  <c r="E66"/>
  <c r="V66"/>
  <c r="J66"/>
  <c r="R66"/>
  <c r="F66"/>
  <c r="Z83"/>
  <c r="N83"/>
  <c r="U128"/>
  <c r="I128"/>
  <c r="P128"/>
  <c r="D128"/>
  <c r="T128"/>
  <c r="H128"/>
  <c r="X128"/>
  <c r="L128"/>
  <c r="S128"/>
  <c r="G128"/>
  <c r="R128"/>
  <c r="F128"/>
  <c r="V128"/>
  <c r="J128"/>
  <c r="Y128"/>
  <c r="M128"/>
  <c r="W128"/>
  <c r="K128"/>
  <c r="Z128"/>
  <c r="N128"/>
  <c r="Q128"/>
  <c r="E128"/>
  <c r="U126"/>
  <c r="I126"/>
  <c r="T126"/>
  <c r="H126"/>
  <c r="X126"/>
  <c r="L126"/>
  <c r="S126"/>
  <c r="G126"/>
  <c r="R126"/>
  <c r="F126"/>
  <c r="V126"/>
  <c r="J126"/>
  <c r="Y126"/>
  <c r="M126"/>
  <c r="P126"/>
  <c r="D126"/>
  <c r="W126"/>
  <c r="K126"/>
  <c r="Z126"/>
  <c r="N126"/>
  <c r="Q126"/>
  <c r="E126"/>
  <c r="U124"/>
  <c r="I124"/>
  <c r="T124"/>
  <c r="H124"/>
  <c r="X124"/>
  <c r="L124"/>
  <c r="S124"/>
  <c r="G124"/>
  <c r="R124"/>
  <c r="F124"/>
  <c r="V124"/>
  <c r="J124"/>
  <c r="Y124"/>
  <c r="M124"/>
  <c r="P124"/>
  <c r="D124"/>
  <c r="W124"/>
  <c r="K124"/>
  <c r="Z124"/>
  <c r="N124"/>
  <c r="Q124"/>
  <c r="E124"/>
  <c r="U122"/>
  <c r="I122"/>
  <c r="X122"/>
  <c r="L122"/>
  <c r="S122"/>
  <c r="G122"/>
  <c r="R122"/>
  <c r="F122"/>
  <c r="V122"/>
  <c r="J122"/>
  <c r="Y122"/>
  <c r="M122"/>
  <c r="T122"/>
  <c r="H122"/>
  <c r="W122"/>
  <c r="K122"/>
  <c r="P122"/>
  <c r="D122"/>
  <c r="Z122"/>
  <c r="N122"/>
  <c r="Q122"/>
  <c r="E122"/>
  <c r="U120"/>
  <c r="I120"/>
  <c r="X120"/>
  <c r="L120"/>
  <c r="S120"/>
  <c r="G120"/>
  <c r="R120"/>
  <c r="F120"/>
  <c r="V120"/>
  <c r="J120"/>
  <c r="Y120"/>
  <c r="M120"/>
  <c r="T120"/>
  <c r="H120"/>
  <c r="W120"/>
  <c r="K120"/>
  <c r="Z120"/>
  <c r="N120"/>
  <c r="Q120"/>
  <c r="E120"/>
  <c r="N13"/>
  <c r="Q57"/>
  <c r="E57"/>
  <c r="E42"/>
  <c r="Q89"/>
  <c r="E89"/>
  <c r="E53"/>
  <c r="Q68"/>
  <c r="E68"/>
  <c r="Q115"/>
  <c r="E115"/>
  <c r="Q72"/>
  <c r="E72"/>
  <c r="Q83"/>
  <c r="E83"/>
  <c r="N9"/>
  <c r="Q130"/>
  <c r="E130"/>
  <c r="N25"/>
  <c r="P83"/>
  <c r="D83"/>
  <c r="N8"/>
  <c r="Z107"/>
  <c r="N107"/>
  <c r="Y107"/>
  <c r="M107"/>
  <c r="Z111"/>
  <c r="N111"/>
  <c r="Y111"/>
  <c r="M111"/>
  <c r="P120"/>
  <c r="D120"/>
  <c r="S129"/>
  <c r="G129"/>
  <c r="S123"/>
  <c r="G123"/>
  <c r="S130"/>
  <c r="G130"/>
  <c r="N27"/>
  <c r="S100"/>
  <c r="G100"/>
  <c r="G42"/>
  <c r="S57"/>
  <c r="G57"/>
  <c r="S91"/>
  <c r="G91"/>
  <c r="S99"/>
  <c r="G99"/>
  <c r="S112"/>
  <c r="G112"/>
  <c r="S109"/>
  <c r="G109"/>
  <c r="S90"/>
  <c r="G90"/>
  <c r="S94"/>
  <c r="G94"/>
  <c r="S96"/>
  <c r="G96"/>
  <c r="S110"/>
  <c r="G110"/>
  <c r="S107"/>
  <c r="G107"/>
  <c r="S114"/>
  <c r="G114"/>
  <c r="S105"/>
  <c r="G105"/>
  <c r="S125"/>
  <c r="G125"/>
  <c r="S119"/>
  <c r="G119"/>
  <c r="S72"/>
  <c r="G72"/>
  <c r="S115"/>
  <c r="G115"/>
  <c r="S89"/>
  <c r="G89"/>
  <c r="S104"/>
  <c r="G104"/>
  <c r="S121"/>
  <c r="G121"/>
  <c r="S95"/>
  <c r="G95"/>
  <c r="S108"/>
  <c r="G108"/>
  <c r="S113"/>
  <c r="G113"/>
  <c r="S92"/>
  <c r="G92"/>
  <c r="S98"/>
  <c r="G98"/>
  <c r="S106"/>
  <c r="G106"/>
  <c r="S111"/>
  <c r="G111"/>
  <c r="R130"/>
  <c r="F130"/>
  <c r="N26"/>
  <c r="R119"/>
  <c r="F119"/>
  <c r="R123"/>
  <c r="F123"/>
  <c r="R100"/>
  <c r="F100"/>
  <c r="F42"/>
  <c r="R57"/>
  <c r="F57"/>
  <c r="R93"/>
  <c r="F93"/>
  <c r="R99"/>
  <c r="F99"/>
  <c r="R108"/>
  <c r="F108"/>
  <c r="R112"/>
  <c r="F112"/>
  <c r="R109"/>
  <c r="F109"/>
  <c r="R113"/>
  <c r="F113"/>
  <c r="R114"/>
  <c r="F114"/>
  <c r="R105"/>
  <c r="F105"/>
  <c r="R111"/>
  <c r="F111"/>
  <c r="R129"/>
  <c r="F129"/>
  <c r="R125"/>
  <c r="F125"/>
  <c r="R121"/>
  <c r="F121"/>
  <c r="R72"/>
  <c r="F72"/>
  <c r="R115"/>
  <c r="F115"/>
  <c r="R104"/>
  <c r="F104"/>
  <c r="R89"/>
  <c r="F89"/>
  <c r="R90"/>
  <c r="F90"/>
  <c r="R92"/>
  <c r="F92"/>
  <c r="R94"/>
  <c r="F94"/>
  <c r="R96"/>
  <c r="F96"/>
  <c r="R98"/>
  <c r="F98"/>
  <c r="R106"/>
  <c r="F106"/>
  <c r="R110"/>
  <c r="F110"/>
  <c r="R107"/>
  <c r="F107"/>
  <c r="W129"/>
  <c r="K129"/>
  <c r="W125"/>
  <c r="K125"/>
  <c r="W121"/>
  <c r="K121"/>
  <c r="W115"/>
  <c r="K115"/>
  <c r="W89"/>
  <c r="K89"/>
  <c r="W104"/>
  <c r="K104"/>
  <c r="W109"/>
  <c r="K109"/>
  <c r="W113"/>
  <c r="K113"/>
  <c r="W96"/>
  <c r="K96"/>
  <c r="W98"/>
  <c r="K98"/>
  <c r="W105"/>
  <c r="K105"/>
  <c r="W111"/>
  <c r="K111"/>
  <c r="W123"/>
  <c r="K123"/>
  <c r="W119"/>
  <c r="K119"/>
  <c r="W130"/>
  <c r="K130"/>
  <c r="W72"/>
  <c r="K72"/>
  <c r="W100"/>
  <c r="K100"/>
  <c r="K42"/>
  <c r="W57"/>
  <c r="K57"/>
  <c r="W91"/>
  <c r="K91"/>
  <c r="W95"/>
  <c r="K95"/>
  <c r="W99"/>
  <c r="K99"/>
  <c r="W108"/>
  <c r="K108"/>
  <c r="W112"/>
  <c r="K112"/>
  <c r="W92"/>
  <c r="K92"/>
  <c r="W94"/>
  <c r="K94"/>
  <c r="W106"/>
  <c r="K106"/>
  <c r="W110"/>
  <c r="K110"/>
  <c r="W114"/>
  <c r="K114"/>
  <c r="W107"/>
  <c r="K107"/>
  <c r="V130"/>
  <c r="J130"/>
  <c r="V119"/>
  <c r="J119"/>
  <c r="V123"/>
  <c r="J123"/>
  <c r="V100"/>
  <c r="J100"/>
  <c r="V115"/>
  <c r="J115"/>
  <c r="J42"/>
  <c r="V89"/>
  <c r="J89"/>
  <c r="V93"/>
  <c r="J93"/>
  <c r="V90"/>
  <c r="J90"/>
  <c r="V129"/>
  <c r="J129"/>
  <c r="V125"/>
  <c r="J125"/>
  <c r="V121"/>
  <c r="J121"/>
  <c r="V72"/>
  <c r="J72"/>
  <c r="V104"/>
  <c r="J104"/>
  <c r="V57"/>
  <c r="J57"/>
  <c r="V99"/>
  <c r="J99"/>
  <c r="V108"/>
  <c r="J108"/>
  <c r="V112"/>
  <c r="J112"/>
  <c r="V109"/>
  <c r="J109"/>
  <c r="V113"/>
  <c r="J113"/>
  <c r="V92"/>
  <c r="J92"/>
  <c r="V94"/>
  <c r="J94"/>
  <c r="V96"/>
  <c r="J96"/>
  <c r="V98"/>
  <c r="J98"/>
  <c r="V106"/>
  <c r="J106"/>
  <c r="V110"/>
  <c r="J110"/>
  <c r="V114"/>
  <c r="J114"/>
  <c r="V105"/>
  <c r="J105"/>
  <c r="V107"/>
  <c r="J107"/>
  <c r="V111"/>
  <c r="J111"/>
  <c r="T119"/>
  <c r="H119"/>
  <c r="T72"/>
  <c r="H72"/>
  <c r="T100"/>
  <c r="H100"/>
  <c r="T115"/>
  <c r="H115"/>
  <c r="H42"/>
  <c r="T89"/>
  <c r="H89"/>
  <c r="T123"/>
  <c r="H123"/>
  <c r="T121"/>
  <c r="H121"/>
  <c r="T91"/>
  <c r="H91"/>
  <c r="T108"/>
  <c r="H108"/>
  <c r="T109"/>
  <c r="H109"/>
  <c r="T94"/>
  <c r="H94"/>
  <c r="T98"/>
  <c r="H98"/>
  <c r="T110"/>
  <c r="H110"/>
  <c r="T105"/>
  <c r="H105"/>
  <c r="T111"/>
  <c r="H111"/>
  <c r="T130"/>
  <c r="H130"/>
  <c r="N28"/>
  <c r="T104"/>
  <c r="H104"/>
  <c r="T57"/>
  <c r="H57"/>
  <c r="T129"/>
  <c r="H129"/>
  <c r="T125"/>
  <c r="H125"/>
  <c r="T95"/>
  <c r="H95"/>
  <c r="T99"/>
  <c r="H99"/>
  <c r="T112"/>
  <c r="H112"/>
  <c r="T113"/>
  <c r="H113"/>
  <c r="T90"/>
  <c r="H90"/>
  <c r="T92"/>
  <c r="H92"/>
  <c r="T96"/>
  <c r="H96"/>
  <c r="T106"/>
  <c r="H106"/>
  <c r="T114"/>
  <c r="H114"/>
  <c r="T107"/>
  <c r="H107"/>
  <c r="U129"/>
  <c r="I129"/>
  <c r="U123"/>
  <c r="I123"/>
  <c r="U130"/>
  <c r="I130"/>
  <c r="N29"/>
  <c r="U72"/>
  <c r="I72"/>
  <c r="U115"/>
  <c r="I115"/>
  <c r="U100"/>
  <c r="I100"/>
  <c r="U89"/>
  <c r="I89"/>
  <c r="I42"/>
  <c r="U121"/>
  <c r="I121"/>
  <c r="U99"/>
  <c r="I99"/>
  <c r="U112"/>
  <c r="I112"/>
  <c r="U109"/>
  <c r="I109"/>
  <c r="U92"/>
  <c r="I92"/>
  <c r="U98"/>
  <c r="I98"/>
  <c r="U106"/>
  <c r="I106"/>
  <c r="U114"/>
  <c r="I114"/>
  <c r="U105"/>
  <c r="I105"/>
  <c r="U111"/>
  <c r="I111"/>
  <c r="U125"/>
  <c r="I125"/>
  <c r="U119"/>
  <c r="I119"/>
  <c r="U104"/>
  <c r="I104"/>
  <c r="U57"/>
  <c r="I57"/>
  <c r="U93"/>
  <c r="I93"/>
  <c r="U108"/>
  <c r="I108"/>
  <c r="U113"/>
  <c r="I113"/>
  <c r="U90"/>
  <c r="I90"/>
  <c r="U94"/>
  <c r="I94"/>
  <c r="U96"/>
  <c r="I96"/>
  <c r="U110"/>
  <c r="I110"/>
  <c r="U107"/>
  <c r="I107"/>
  <c r="X123"/>
  <c r="L123"/>
  <c r="X115"/>
  <c r="L115"/>
  <c r="X104"/>
  <c r="L104"/>
  <c r="X89"/>
  <c r="L89"/>
  <c r="X121"/>
  <c r="L121"/>
  <c r="X108"/>
  <c r="L108"/>
  <c r="X109"/>
  <c r="L109"/>
  <c r="X94"/>
  <c r="L94"/>
  <c r="X98"/>
  <c r="L98"/>
  <c r="X110"/>
  <c r="L110"/>
  <c r="X105"/>
  <c r="L105"/>
  <c r="X111"/>
  <c r="L111"/>
  <c r="X130"/>
  <c r="L130"/>
  <c r="X119"/>
  <c r="L119"/>
  <c r="X72"/>
  <c r="L72"/>
  <c r="X100"/>
  <c r="L100"/>
  <c r="L42"/>
  <c r="X57"/>
  <c r="L57"/>
  <c r="X129"/>
  <c r="L129"/>
  <c r="X125"/>
  <c r="L125"/>
  <c r="X91"/>
  <c r="L91"/>
  <c r="X95"/>
  <c r="L95"/>
  <c r="X99"/>
  <c r="L99"/>
  <c r="X112"/>
  <c r="L112"/>
  <c r="X113"/>
  <c r="L113"/>
  <c r="X90"/>
  <c r="L90"/>
  <c r="X92"/>
  <c r="L92"/>
  <c r="X96"/>
  <c r="L96"/>
  <c r="X106"/>
  <c r="L106"/>
  <c r="X114"/>
  <c r="L114"/>
  <c r="X107"/>
  <c r="L107"/>
  <c r="P121"/>
  <c r="D121"/>
  <c r="P100"/>
  <c r="D100"/>
  <c r="P104"/>
  <c r="D104"/>
  <c r="P89"/>
  <c r="D89"/>
  <c r="P129"/>
  <c r="D129"/>
  <c r="P125"/>
  <c r="D125"/>
  <c r="P95"/>
  <c r="D95"/>
  <c r="P108"/>
  <c r="D108"/>
  <c r="P109"/>
  <c r="D109"/>
  <c r="D90"/>
  <c r="P94"/>
  <c r="D94"/>
  <c r="P98"/>
  <c r="D98"/>
  <c r="P110"/>
  <c r="D110"/>
  <c r="P105"/>
  <c r="D105"/>
  <c r="P111"/>
  <c r="D111"/>
  <c r="P72"/>
  <c r="D72"/>
  <c r="P115"/>
  <c r="D115"/>
  <c r="P57"/>
  <c r="D57"/>
  <c r="P123"/>
  <c r="D123"/>
  <c r="P91"/>
  <c r="D91"/>
  <c r="P99"/>
  <c r="D99"/>
  <c r="P112"/>
  <c r="D112"/>
  <c r="P113"/>
  <c r="D113"/>
  <c r="P92"/>
  <c r="D92"/>
  <c r="P96"/>
  <c r="D96"/>
  <c r="P106"/>
  <c r="D106"/>
  <c r="P114"/>
  <c r="D114"/>
  <c r="P107"/>
  <c r="D107"/>
  <c r="N12"/>
  <c r="Y73"/>
  <c r="M73"/>
  <c r="S73"/>
  <c r="G73"/>
  <c r="T73"/>
  <c r="H73"/>
  <c r="Z97"/>
  <c r="N97"/>
  <c r="W97"/>
  <c r="K97"/>
  <c r="S97"/>
  <c r="G97"/>
  <c r="X97"/>
  <c r="L97"/>
  <c r="T97"/>
  <c r="H97"/>
  <c r="P97"/>
  <c r="D97"/>
  <c r="Y97"/>
  <c r="M97"/>
  <c r="U97"/>
  <c r="I97"/>
  <c r="Q97"/>
  <c r="E97"/>
  <c r="V97"/>
  <c r="J97"/>
  <c r="R97"/>
  <c r="F97"/>
  <c r="N10"/>
  <c r="V73"/>
  <c r="J73"/>
  <c r="W73"/>
  <c r="K73"/>
  <c r="X73"/>
  <c r="L73"/>
  <c r="N14"/>
  <c r="N30"/>
  <c r="N15"/>
  <c r="N31"/>
  <c r="N16"/>
  <c r="N32"/>
  <c r="N17"/>
  <c r="N33"/>
  <c r="G9"/>
  <c r="B44" i="18"/>
  <c r="B41"/>
  <c r="AP44"/>
  <c r="V44"/>
  <c r="B45"/>
  <c r="AP45"/>
  <c r="V45"/>
  <c r="B46"/>
  <c r="AP46"/>
  <c r="V46"/>
  <c r="B47"/>
  <c r="AP47"/>
  <c r="V47"/>
  <c r="B48"/>
  <c r="AP48"/>
  <c r="V48"/>
  <c r="B49"/>
  <c r="AP49"/>
  <c r="V49"/>
  <c r="B50"/>
  <c r="AP50"/>
  <c r="V50"/>
  <c r="B51"/>
  <c r="AP51"/>
  <c r="V51"/>
  <c r="B52"/>
  <c r="AP52"/>
  <c r="V52"/>
  <c r="B43"/>
  <c r="B120"/>
  <c r="B121"/>
  <c r="B122"/>
  <c r="B123"/>
  <c r="B124"/>
  <c r="B125"/>
  <c r="B126"/>
  <c r="B127"/>
  <c r="B128"/>
  <c r="B129"/>
  <c r="B130"/>
  <c r="E41"/>
  <c r="F41"/>
  <c r="G41"/>
  <c r="H41"/>
  <c r="I41"/>
  <c r="J41"/>
  <c r="K41"/>
  <c r="L41"/>
  <c r="M41"/>
  <c r="N41"/>
  <c r="O41"/>
  <c r="P41"/>
  <c r="Q41"/>
  <c r="R41"/>
  <c r="S41"/>
  <c r="T41"/>
  <c r="U41"/>
  <c r="X42" a="1"/>
  <c r="AO130"/>
  <c r="U130"/>
  <c r="S25"/>
  <c r="AN130"/>
  <c r="T130"/>
  <c r="S24"/>
  <c r="AM130"/>
  <c r="S130"/>
  <c r="S23"/>
  <c r="AL130"/>
  <c r="R130"/>
  <c r="S22"/>
  <c r="AK130"/>
  <c r="Q130"/>
  <c r="S21"/>
  <c r="AJ130"/>
  <c r="P130"/>
  <c r="S20"/>
  <c r="AI130"/>
  <c r="O130"/>
  <c r="S19"/>
  <c r="AH130"/>
  <c r="N130"/>
  <c r="S18"/>
  <c r="AG130"/>
  <c r="M130"/>
  <c r="S17"/>
  <c r="AF130"/>
  <c r="L130"/>
  <c r="S16"/>
  <c r="AE130"/>
  <c r="K130"/>
  <c r="S15"/>
  <c r="AD130"/>
  <c r="J130"/>
  <c r="S14"/>
  <c r="AC130"/>
  <c r="I130"/>
  <c r="S13"/>
  <c r="AB130"/>
  <c r="H130"/>
  <c r="S12"/>
  <c r="AA130"/>
  <c r="G130"/>
  <c r="S11"/>
  <c r="Z130"/>
  <c r="F130"/>
  <c r="S10"/>
  <c r="Y130"/>
  <c r="E130"/>
  <c r="S9"/>
  <c r="X130"/>
  <c r="D130"/>
  <c r="S8"/>
  <c r="R9"/>
  <c r="R10"/>
  <c r="R11"/>
  <c r="R12"/>
  <c r="R13"/>
  <c r="R14"/>
  <c r="R15"/>
  <c r="R16"/>
  <c r="R17"/>
  <c r="R18"/>
  <c r="R19"/>
  <c r="R20"/>
  <c r="R21"/>
  <c r="R22"/>
  <c r="R23"/>
  <c r="R24"/>
  <c r="R25"/>
  <c r="R8"/>
  <c r="B73"/>
  <c r="B74"/>
  <c r="B75"/>
  <c r="B76"/>
  <c r="B77"/>
  <c r="B78"/>
  <c r="B79"/>
  <c r="B80"/>
  <c r="B81"/>
  <c r="B82"/>
  <c r="B83"/>
  <c r="AO83"/>
  <c r="U83"/>
  <c r="N25"/>
  <c r="AN83"/>
  <c r="T83"/>
  <c r="N24"/>
  <c r="AM83"/>
  <c r="S83"/>
  <c r="N23"/>
  <c r="AL83"/>
  <c r="R83"/>
  <c r="N22"/>
  <c r="AK83"/>
  <c r="Q83"/>
  <c r="N21"/>
  <c r="AJ83"/>
  <c r="P83"/>
  <c r="N20"/>
  <c r="AI83"/>
  <c r="O83"/>
  <c r="N19"/>
  <c r="AH83"/>
  <c r="N83"/>
  <c r="N18"/>
  <c r="AG83"/>
  <c r="M83"/>
  <c r="N17"/>
  <c r="AF83"/>
  <c r="L83"/>
  <c r="N16"/>
  <c r="AE83"/>
  <c r="K83"/>
  <c r="N15"/>
  <c r="AD83"/>
  <c r="J83"/>
  <c r="N14"/>
  <c r="AC83"/>
  <c r="I83"/>
  <c r="N13"/>
  <c r="AB83"/>
  <c r="H83"/>
  <c r="N12"/>
  <c r="AA83"/>
  <c r="G83"/>
  <c r="N11"/>
  <c r="Z83"/>
  <c r="F83"/>
  <c r="N10"/>
  <c r="Y83"/>
  <c r="E83"/>
  <c r="N9"/>
  <c r="X83"/>
  <c r="D83"/>
  <c r="N8"/>
  <c r="M9"/>
  <c r="M10"/>
  <c r="M11"/>
  <c r="M12"/>
  <c r="M13"/>
  <c r="M14"/>
  <c r="M15"/>
  <c r="M16"/>
  <c r="M17"/>
  <c r="M18"/>
  <c r="M19"/>
  <c r="M20"/>
  <c r="M21"/>
  <c r="M22"/>
  <c r="M23"/>
  <c r="M24"/>
  <c r="M25"/>
  <c r="M8"/>
  <c r="V41"/>
  <c r="AP53"/>
  <c r="V53"/>
  <c r="G8"/>
  <c r="V119"/>
  <c r="V104"/>
  <c r="V89"/>
  <c r="V72"/>
  <c r="V57"/>
  <c r="V42"/>
  <c r="AP121"/>
  <c r="V121"/>
  <c r="AP122"/>
  <c r="V122"/>
  <c r="AP123"/>
  <c r="V123"/>
  <c r="AP124"/>
  <c r="V124"/>
  <c r="AP125"/>
  <c r="V125"/>
  <c r="AP126"/>
  <c r="V126"/>
  <c r="AP127"/>
  <c r="V127"/>
  <c r="AP128"/>
  <c r="V128"/>
  <c r="AP129"/>
  <c r="V129"/>
  <c r="AP130"/>
  <c r="V130"/>
  <c r="AP120"/>
  <c r="V120"/>
  <c r="AO121"/>
  <c r="AO122"/>
  <c r="AO123"/>
  <c r="AO124"/>
  <c r="AO125"/>
  <c r="AO126"/>
  <c r="AO127"/>
  <c r="AO128"/>
  <c r="AO129"/>
  <c r="AN121"/>
  <c r="AN122"/>
  <c r="AN123"/>
  <c r="AN124"/>
  <c r="AN125"/>
  <c r="AN126"/>
  <c r="AN127"/>
  <c r="AN128"/>
  <c r="AN129"/>
  <c r="AM121"/>
  <c r="AM122"/>
  <c r="AM123"/>
  <c r="AM124"/>
  <c r="AM125"/>
  <c r="AM126"/>
  <c r="AM127"/>
  <c r="AM128"/>
  <c r="AM129"/>
  <c r="AL121"/>
  <c r="AL122"/>
  <c r="AL123"/>
  <c r="AL124"/>
  <c r="AL125"/>
  <c r="AL126"/>
  <c r="AL127"/>
  <c r="AL128"/>
  <c r="AL129"/>
  <c r="AK121"/>
  <c r="AK122"/>
  <c r="AK123"/>
  <c r="AK124"/>
  <c r="AK125"/>
  <c r="AK126"/>
  <c r="AK127"/>
  <c r="AK128"/>
  <c r="AK129"/>
  <c r="AJ121"/>
  <c r="AJ122"/>
  <c r="AJ123"/>
  <c r="AJ124"/>
  <c r="AJ125"/>
  <c r="AJ126"/>
  <c r="AJ127"/>
  <c r="AJ128"/>
  <c r="AJ129"/>
  <c r="AI121"/>
  <c r="AI122"/>
  <c r="AI123"/>
  <c r="AI124"/>
  <c r="AI125"/>
  <c r="AI126"/>
  <c r="AI127"/>
  <c r="AI128"/>
  <c r="AI129"/>
  <c r="AH121"/>
  <c r="AH122"/>
  <c r="AH123"/>
  <c r="AH124"/>
  <c r="AH125"/>
  <c r="AH126"/>
  <c r="AH127"/>
  <c r="AH128"/>
  <c r="AH129"/>
  <c r="AG121"/>
  <c r="AG122"/>
  <c r="AG123"/>
  <c r="AG124"/>
  <c r="AG125"/>
  <c r="AG126"/>
  <c r="AG127"/>
  <c r="AG128"/>
  <c r="AG129"/>
  <c r="AF121"/>
  <c r="AF122"/>
  <c r="AF123"/>
  <c r="AF124"/>
  <c r="AF125"/>
  <c r="AF126"/>
  <c r="AF127"/>
  <c r="AF128"/>
  <c r="AF129"/>
  <c r="AE121"/>
  <c r="AE122"/>
  <c r="AE123"/>
  <c r="AE124"/>
  <c r="AE125"/>
  <c r="AE126"/>
  <c r="AE127"/>
  <c r="AE128"/>
  <c r="AE129"/>
  <c r="AD121"/>
  <c r="AD122"/>
  <c r="AD123"/>
  <c r="AD124"/>
  <c r="AD125"/>
  <c r="AD126"/>
  <c r="AD127"/>
  <c r="AD128"/>
  <c r="AD129"/>
  <c r="AC121"/>
  <c r="AC122"/>
  <c r="AC123"/>
  <c r="AC124"/>
  <c r="AC125"/>
  <c r="AC126"/>
  <c r="AC127"/>
  <c r="AC128"/>
  <c r="AC129"/>
  <c r="AB121"/>
  <c r="AB122"/>
  <c r="AB123"/>
  <c r="AB124"/>
  <c r="AB125"/>
  <c r="AB126"/>
  <c r="AB127"/>
  <c r="AB128"/>
  <c r="AB129"/>
  <c r="AA121"/>
  <c r="AA122"/>
  <c r="AA123"/>
  <c r="AA124"/>
  <c r="AA125"/>
  <c r="AA126"/>
  <c r="AA127"/>
  <c r="AA128"/>
  <c r="AA129"/>
  <c r="Z121"/>
  <c r="Z122"/>
  <c r="Z123"/>
  <c r="Z124"/>
  <c r="Z125"/>
  <c r="Z126"/>
  <c r="Z127"/>
  <c r="Z128"/>
  <c r="Z129"/>
  <c r="Y121"/>
  <c r="Y122"/>
  <c r="Y123"/>
  <c r="Y124"/>
  <c r="Y125"/>
  <c r="Y126"/>
  <c r="Y127"/>
  <c r="Y128"/>
  <c r="Y129"/>
  <c r="X121"/>
  <c r="X122"/>
  <c r="X123"/>
  <c r="X124"/>
  <c r="X125"/>
  <c r="X126"/>
  <c r="X127"/>
  <c r="X128"/>
  <c r="X129"/>
  <c r="Y120"/>
  <c r="Z120"/>
  <c r="AA120"/>
  <c r="AB120"/>
  <c r="AC120"/>
  <c r="AD120"/>
  <c r="AE120"/>
  <c r="AF120"/>
  <c r="AG120"/>
  <c r="AH120"/>
  <c r="AI120"/>
  <c r="AJ120"/>
  <c r="AK120"/>
  <c r="AL120"/>
  <c r="AM120"/>
  <c r="AN120"/>
  <c r="AO120"/>
  <c r="X120"/>
  <c r="AP115"/>
  <c r="Y115"/>
  <c r="Z115"/>
  <c r="AA115"/>
  <c r="AB115"/>
  <c r="AC115"/>
  <c r="AD115"/>
  <c r="AE115"/>
  <c r="AF115"/>
  <c r="AG115"/>
  <c r="AH115"/>
  <c r="AI115"/>
  <c r="AJ115"/>
  <c r="AK115"/>
  <c r="AL115"/>
  <c r="AM115"/>
  <c r="AN115"/>
  <c r="AO115"/>
  <c r="X115"/>
  <c r="B106"/>
  <c r="AP106"/>
  <c r="B107"/>
  <c r="AP107"/>
  <c r="B108"/>
  <c r="AP108"/>
  <c r="B109"/>
  <c r="AP109"/>
  <c r="B110"/>
  <c r="AP110"/>
  <c r="B111"/>
  <c r="AP111"/>
  <c r="B112"/>
  <c r="AP112"/>
  <c r="B113"/>
  <c r="AP113"/>
  <c r="B114"/>
  <c r="AP114"/>
  <c r="B105"/>
  <c r="AP105"/>
  <c r="AO106"/>
  <c r="AO107"/>
  <c r="AO108"/>
  <c r="AO109"/>
  <c r="AO110"/>
  <c r="AO111"/>
  <c r="AO112"/>
  <c r="AO113"/>
  <c r="AO114"/>
  <c r="AN106"/>
  <c r="AN107"/>
  <c r="AN108"/>
  <c r="AN109"/>
  <c r="AN110"/>
  <c r="AN111"/>
  <c r="AN112"/>
  <c r="AN113"/>
  <c r="AN114"/>
  <c r="AM106"/>
  <c r="AM107"/>
  <c r="AM108"/>
  <c r="AM109"/>
  <c r="AM110"/>
  <c r="AM111"/>
  <c r="AM112"/>
  <c r="AM113"/>
  <c r="AM114"/>
  <c r="AL106"/>
  <c r="AL107"/>
  <c r="AL108"/>
  <c r="AL109"/>
  <c r="AL110"/>
  <c r="AL111"/>
  <c r="AL112"/>
  <c r="AL113"/>
  <c r="AL114"/>
  <c r="AK106"/>
  <c r="AK107"/>
  <c r="AK108"/>
  <c r="AK109"/>
  <c r="AK110"/>
  <c r="AK111"/>
  <c r="AK112"/>
  <c r="AK113"/>
  <c r="AK114"/>
  <c r="AJ106"/>
  <c r="AJ107"/>
  <c r="AJ108"/>
  <c r="AJ109"/>
  <c r="AJ110"/>
  <c r="AJ111"/>
  <c r="AJ112"/>
  <c r="AJ113"/>
  <c r="AJ114"/>
  <c r="AI106"/>
  <c r="AI107"/>
  <c r="AI108"/>
  <c r="AI109"/>
  <c r="AI110"/>
  <c r="AI111"/>
  <c r="AI112"/>
  <c r="AI113"/>
  <c r="AI114"/>
  <c r="AH106"/>
  <c r="AH107"/>
  <c r="AH108"/>
  <c r="AH109"/>
  <c r="AH110"/>
  <c r="AH111"/>
  <c r="AH112"/>
  <c r="AH113"/>
  <c r="AH114"/>
  <c r="AG106"/>
  <c r="AG107"/>
  <c r="AG108"/>
  <c r="AG109"/>
  <c r="AG110"/>
  <c r="AG111"/>
  <c r="AG112"/>
  <c r="AG113"/>
  <c r="AG114"/>
  <c r="AF106"/>
  <c r="AF107"/>
  <c r="AF108"/>
  <c r="AF109"/>
  <c r="AF110"/>
  <c r="AF111"/>
  <c r="AF112"/>
  <c r="AF113"/>
  <c r="AF114"/>
  <c r="AE106"/>
  <c r="AE107"/>
  <c r="AE108"/>
  <c r="AE109"/>
  <c r="AE110"/>
  <c r="AE111"/>
  <c r="AE112"/>
  <c r="AE113"/>
  <c r="AE114"/>
  <c r="AD106"/>
  <c r="AD107"/>
  <c r="AD108"/>
  <c r="AD109"/>
  <c r="AD110"/>
  <c r="AD111"/>
  <c r="AD112"/>
  <c r="AD113"/>
  <c r="AD114"/>
  <c r="AC106"/>
  <c r="AC107"/>
  <c r="AC108"/>
  <c r="AC109"/>
  <c r="AC110"/>
  <c r="AC111"/>
  <c r="AC112"/>
  <c r="AC113"/>
  <c r="AC114"/>
  <c r="AB106"/>
  <c r="AB107"/>
  <c r="AB108"/>
  <c r="AB109"/>
  <c r="AB110"/>
  <c r="AB111"/>
  <c r="AB112"/>
  <c r="AB113"/>
  <c r="AB114"/>
  <c r="AA106"/>
  <c r="AA107"/>
  <c r="AA108"/>
  <c r="AA109"/>
  <c r="AA110"/>
  <c r="AA111"/>
  <c r="AA112"/>
  <c r="AA113"/>
  <c r="AA114"/>
  <c r="Z106"/>
  <c r="Z107"/>
  <c r="Z108"/>
  <c r="Z109"/>
  <c r="Z110"/>
  <c r="Z111"/>
  <c r="Z112"/>
  <c r="Z113"/>
  <c r="Z114"/>
  <c r="Y106"/>
  <c r="Y107"/>
  <c r="Y108"/>
  <c r="Y109"/>
  <c r="Y110"/>
  <c r="Y111"/>
  <c r="Y112"/>
  <c r="Y113"/>
  <c r="Y114"/>
  <c r="Y105"/>
  <c r="Z105"/>
  <c r="AA105"/>
  <c r="AB105"/>
  <c r="AC105"/>
  <c r="AD105"/>
  <c r="AE105"/>
  <c r="AF105"/>
  <c r="AG105"/>
  <c r="AH105"/>
  <c r="AI105"/>
  <c r="AJ105"/>
  <c r="AK105"/>
  <c r="AL105"/>
  <c r="AM105"/>
  <c r="AN105"/>
  <c r="AO105"/>
  <c r="X106"/>
  <c r="X107"/>
  <c r="X108"/>
  <c r="X109"/>
  <c r="X110"/>
  <c r="X111"/>
  <c r="X112"/>
  <c r="X113"/>
  <c r="X114"/>
  <c r="X105"/>
  <c r="V106"/>
  <c r="V107"/>
  <c r="V108"/>
  <c r="V109"/>
  <c r="V110"/>
  <c r="V111"/>
  <c r="V112"/>
  <c r="V113"/>
  <c r="V114"/>
  <c r="V115"/>
  <c r="V105"/>
  <c r="B88"/>
  <c r="AP100"/>
  <c r="B91"/>
  <c r="AP91"/>
  <c r="B92"/>
  <c r="AP92"/>
  <c r="B93"/>
  <c r="AP93"/>
  <c r="B94"/>
  <c r="AP94"/>
  <c r="B95"/>
  <c r="AP95"/>
  <c r="B96"/>
  <c r="AP96"/>
  <c r="B97"/>
  <c r="AP97"/>
  <c r="B98"/>
  <c r="AP98"/>
  <c r="B99"/>
  <c r="AP99"/>
  <c r="B90"/>
  <c r="AP90"/>
  <c r="Y100"/>
  <c r="Z100"/>
  <c r="AA100"/>
  <c r="AB100"/>
  <c r="AC100"/>
  <c r="AD100"/>
  <c r="AE100"/>
  <c r="AF100"/>
  <c r="AG100"/>
  <c r="AH100"/>
  <c r="AI100"/>
  <c r="AJ100"/>
  <c r="AK100"/>
  <c r="AL100"/>
  <c r="AM100"/>
  <c r="AN100"/>
  <c r="AO100"/>
  <c r="X100"/>
  <c r="AO91"/>
  <c r="AO92"/>
  <c r="AO93"/>
  <c r="AO94"/>
  <c r="AO95"/>
  <c r="AO96"/>
  <c r="AO97"/>
  <c r="AO98"/>
  <c r="AO99"/>
  <c r="AN91"/>
  <c r="AN92"/>
  <c r="AN93"/>
  <c r="AN94"/>
  <c r="AN95"/>
  <c r="AN96"/>
  <c r="AN97"/>
  <c r="AN98"/>
  <c r="AN99"/>
  <c r="AM91"/>
  <c r="AM92"/>
  <c r="AM93"/>
  <c r="AM94"/>
  <c r="AM95"/>
  <c r="AM96"/>
  <c r="AM97"/>
  <c r="AM98"/>
  <c r="AM99"/>
  <c r="AL91"/>
  <c r="AL92"/>
  <c r="AL93"/>
  <c r="AL94"/>
  <c r="AL95"/>
  <c r="AL96"/>
  <c r="AL97"/>
  <c r="AL98"/>
  <c r="AL99"/>
  <c r="AK91"/>
  <c r="AK92"/>
  <c r="AK93"/>
  <c r="AK94"/>
  <c r="AK95"/>
  <c r="AK96"/>
  <c r="AK97"/>
  <c r="AK98"/>
  <c r="AK99"/>
  <c r="AJ91"/>
  <c r="AJ92"/>
  <c r="AJ93"/>
  <c r="AJ94"/>
  <c r="AJ95"/>
  <c r="AJ96"/>
  <c r="AJ97"/>
  <c r="AJ98"/>
  <c r="AJ99"/>
  <c r="AI91"/>
  <c r="AI92"/>
  <c r="AI93"/>
  <c r="AI94"/>
  <c r="AI95"/>
  <c r="AI96"/>
  <c r="AI97"/>
  <c r="AI98"/>
  <c r="AI99"/>
  <c r="AH91"/>
  <c r="AH92"/>
  <c r="AH93"/>
  <c r="AH94"/>
  <c r="AH95"/>
  <c r="AH96"/>
  <c r="AH97"/>
  <c r="AH98"/>
  <c r="AH99"/>
  <c r="AG91"/>
  <c r="AG92"/>
  <c r="AG93"/>
  <c r="AG94"/>
  <c r="AG95"/>
  <c r="AG96"/>
  <c r="AG97"/>
  <c r="AG98"/>
  <c r="AG99"/>
  <c r="AF91"/>
  <c r="AF92"/>
  <c r="AF93"/>
  <c r="AF94"/>
  <c r="AF95"/>
  <c r="AF96"/>
  <c r="AF97"/>
  <c r="AF98"/>
  <c r="AF99"/>
  <c r="AE91"/>
  <c r="AE92"/>
  <c r="AE93"/>
  <c r="AE94"/>
  <c r="AE95"/>
  <c r="AE96"/>
  <c r="AE97"/>
  <c r="AE98"/>
  <c r="AE99"/>
  <c r="AD91"/>
  <c r="AD92"/>
  <c r="AD93"/>
  <c r="AD94"/>
  <c r="AD95"/>
  <c r="AD96"/>
  <c r="AD97"/>
  <c r="AD98"/>
  <c r="AD99"/>
  <c r="AC91"/>
  <c r="AC92"/>
  <c r="AC93"/>
  <c r="AC94"/>
  <c r="AC95"/>
  <c r="AC96"/>
  <c r="AC97"/>
  <c r="AC98"/>
  <c r="AC99"/>
  <c r="AB91"/>
  <c r="AB92"/>
  <c r="AB93"/>
  <c r="AB94"/>
  <c r="AB95"/>
  <c r="AB96"/>
  <c r="AB97"/>
  <c r="AB98"/>
  <c r="AB99"/>
  <c r="AA91"/>
  <c r="AA92"/>
  <c r="AA93"/>
  <c r="AA94"/>
  <c r="AA95"/>
  <c r="AA96"/>
  <c r="AA97"/>
  <c r="AA98"/>
  <c r="AA99"/>
  <c r="Z91"/>
  <c r="Z92"/>
  <c r="Z93"/>
  <c r="Z94"/>
  <c r="Z95"/>
  <c r="Z96"/>
  <c r="Z97"/>
  <c r="Z98"/>
  <c r="Z99"/>
  <c r="Y91"/>
  <c r="Y92"/>
  <c r="Y93"/>
  <c r="Y94"/>
  <c r="Y95"/>
  <c r="Y96"/>
  <c r="Y97"/>
  <c r="Y98"/>
  <c r="Y99"/>
  <c r="X91"/>
  <c r="X92"/>
  <c r="X93"/>
  <c r="X94"/>
  <c r="X95"/>
  <c r="X96"/>
  <c r="X97"/>
  <c r="X98"/>
  <c r="X99"/>
  <c r="Y90"/>
  <c r="Z90"/>
  <c r="AA90"/>
  <c r="AB90"/>
  <c r="AC90"/>
  <c r="AD90"/>
  <c r="AE90"/>
  <c r="AF90"/>
  <c r="AG90"/>
  <c r="AH90"/>
  <c r="AI90"/>
  <c r="AJ90"/>
  <c r="AK90"/>
  <c r="AL90"/>
  <c r="AM90"/>
  <c r="AN90"/>
  <c r="AO90"/>
  <c r="X90"/>
  <c r="V100"/>
  <c r="V91"/>
  <c r="V92"/>
  <c r="V93"/>
  <c r="V94"/>
  <c r="V95"/>
  <c r="V96"/>
  <c r="V97"/>
  <c r="V98"/>
  <c r="V99"/>
  <c r="V90"/>
  <c r="AP74"/>
  <c r="V74"/>
  <c r="AP75"/>
  <c r="V75"/>
  <c r="AP76"/>
  <c r="V76"/>
  <c r="AP77"/>
  <c r="V77"/>
  <c r="AP78"/>
  <c r="V78"/>
  <c r="AP79"/>
  <c r="V79"/>
  <c r="AP80"/>
  <c r="V80"/>
  <c r="AP81"/>
  <c r="V81"/>
  <c r="AP82"/>
  <c r="V82"/>
  <c r="AP73"/>
  <c r="V73"/>
  <c r="AP83"/>
  <c r="V83"/>
  <c r="AO74"/>
  <c r="AO75"/>
  <c r="AO76"/>
  <c r="AO77"/>
  <c r="AO78"/>
  <c r="AO79"/>
  <c r="AO80"/>
  <c r="AO81"/>
  <c r="AO82"/>
  <c r="AN74"/>
  <c r="AN75"/>
  <c r="AN76"/>
  <c r="AN77"/>
  <c r="AN78"/>
  <c r="AN79"/>
  <c r="AN80"/>
  <c r="AN81"/>
  <c r="AN82"/>
  <c r="AM74"/>
  <c r="AM75"/>
  <c r="AM76"/>
  <c r="AM77"/>
  <c r="AM78"/>
  <c r="AM79"/>
  <c r="AM80"/>
  <c r="AM81"/>
  <c r="AM82"/>
  <c r="AL74"/>
  <c r="AL75"/>
  <c r="AL76"/>
  <c r="AL77"/>
  <c r="AL78"/>
  <c r="AL79"/>
  <c r="AL80"/>
  <c r="AL81"/>
  <c r="AL82"/>
  <c r="AK74"/>
  <c r="AK75"/>
  <c r="AK76"/>
  <c r="AK77"/>
  <c r="AK78"/>
  <c r="AK79"/>
  <c r="AK80"/>
  <c r="AK81"/>
  <c r="AK82"/>
  <c r="AJ74"/>
  <c r="AJ75"/>
  <c r="AJ76"/>
  <c r="AJ77"/>
  <c r="AJ78"/>
  <c r="AJ79"/>
  <c r="AJ80"/>
  <c r="AJ81"/>
  <c r="AJ82"/>
  <c r="AI74"/>
  <c r="AI75"/>
  <c r="AI76"/>
  <c r="AI77"/>
  <c r="AI78"/>
  <c r="AI79"/>
  <c r="AI80"/>
  <c r="AI81"/>
  <c r="AI82"/>
  <c r="AH74"/>
  <c r="AH75"/>
  <c r="AH76"/>
  <c r="AH77"/>
  <c r="AH78"/>
  <c r="AH79"/>
  <c r="AH80"/>
  <c r="AH81"/>
  <c r="AH82"/>
  <c r="AG74"/>
  <c r="AG75"/>
  <c r="AG76"/>
  <c r="AG77"/>
  <c r="AG78"/>
  <c r="AG79"/>
  <c r="AG80"/>
  <c r="AG81"/>
  <c r="AG82"/>
  <c r="AF74"/>
  <c r="AF75"/>
  <c r="AF76"/>
  <c r="AF77"/>
  <c r="AF78"/>
  <c r="AF79"/>
  <c r="AF80"/>
  <c r="AF81"/>
  <c r="AF82"/>
  <c r="AE74"/>
  <c r="AE75"/>
  <c r="AE76"/>
  <c r="AE77"/>
  <c r="AE78"/>
  <c r="AE79"/>
  <c r="AE80"/>
  <c r="AE81"/>
  <c r="AE82"/>
  <c r="AD74"/>
  <c r="AD75"/>
  <c r="AD76"/>
  <c r="AD77"/>
  <c r="AD78"/>
  <c r="AD79"/>
  <c r="AD80"/>
  <c r="AD81"/>
  <c r="AD82"/>
  <c r="AC74"/>
  <c r="AC75"/>
  <c r="AC76"/>
  <c r="AC77"/>
  <c r="AC78"/>
  <c r="AC79"/>
  <c r="AC80"/>
  <c r="AC81"/>
  <c r="AC82"/>
  <c r="AB74"/>
  <c r="AB75"/>
  <c r="AB76"/>
  <c r="AB77"/>
  <c r="AB78"/>
  <c r="AB79"/>
  <c r="AB80"/>
  <c r="AB81"/>
  <c r="AB82"/>
  <c r="AA74"/>
  <c r="AA75"/>
  <c r="AA76"/>
  <c r="AA77"/>
  <c r="AA78"/>
  <c r="AA79"/>
  <c r="AA80"/>
  <c r="AA81"/>
  <c r="AA82"/>
  <c r="Z74"/>
  <c r="Z75"/>
  <c r="Z76"/>
  <c r="Z77"/>
  <c r="Z78"/>
  <c r="Z79"/>
  <c r="Z80"/>
  <c r="Z81"/>
  <c r="Z82"/>
  <c r="Y74"/>
  <c r="Y75"/>
  <c r="Y76"/>
  <c r="Y77"/>
  <c r="Y78"/>
  <c r="Y79"/>
  <c r="Y80"/>
  <c r="Y81"/>
  <c r="Y82"/>
  <c r="X74"/>
  <c r="X75"/>
  <c r="X76"/>
  <c r="X77"/>
  <c r="X78"/>
  <c r="X79"/>
  <c r="X80"/>
  <c r="X81"/>
  <c r="X82"/>
  <c r="Y73"/>
  <c r="Z73"/>
  <c r="AA73"/>
  <c r="AB73"/>
  <c r="AC73"/>
  <c r="AD73"/>
  <c r="AE73"/>
  <c r="AF73"/>
  <c r="AG73"/>
  <c r="AH73"/>
  <c r="AI73"/>
  <c r="AJ73"/>
  <c r="AK73"/>
  <c r="AL73"/>
  <c r="AM73"/>
  <c r="AN73"/>
  <c r="AO73"/>
  <c r="X73"/>
  <c r="B56"/>
  <c r="AP68"/>
  <c r="V68"/>
  <c r="B59"/>
  <c r="AP59"/>
  <c r="V59"/>
  <c r="B60"/>
  <c r="AP60"/>
  <c r="V60"/>
  <c r="B61"/>
  <c r="AP61"/>
  <c r="V61"/>
  <c r="B62"/>
  <c r="AP62"/>
  <c r="V62"/>
  <c r="B63"/>
  <c r="AP63"/>
  <c r="V63"/>
  <c r="B64"/>
  <c r="AP64"/>
  <c r="V64"/>
  <c r="B65"/>
  <c r="AP65"/>
  <c r="V65"/>
  <c r="B66"/>
  <c r="AP66"/>
  <c r="V66"/>
  <c r="B67"/>
  <c r="AP67"/>
  <c r="V67"/>
  <c r="B58"/>
  <c r="AP58"/>
  <c r="V58"/>
  <c r="Y68"/>
  <c r="Z68"/>
  <c r="AA68"/>
  <c r="AB68"/>
  <c r="AC68"/>
  <c r="AD68"/>
  <c r="AE68"/>
  <c r="AF68"/>
  <c r="AG68"/>
  <c r="AH68"/>
  <c r="AI68"/>
  <c r="AJ68"/>
  <c r="AK68"/>
  <c r="AL68"/>
  <c r="AM68"/>
  <c r="AN68"/>
  <c r="AO68"/>
  <c r="X68"/>
  <c r="AO59"/>
  <c r="AO60"/>
  <c r="AO61"/>
  <c r="AO62"/>
  <c r="AO63"/>
  <c r="AO64"/>
  <c r="AO65"/>
  <c r="AO66"/>
  <c r="AO67"/>
  <c r="AN59"/>
  <c r="AN60"/>
  <c r="AN61"/>
  <c r="AN62"/>
  <c r="AN63"/>
  <c r="AN64"/>
  <c r="AN65"/>
  <c r="AN66"/>
  <c r="AN67"/>
  <c r="AM59"/>
  <c r="AM60"/>
  <c r="AM61"/>
  <c r="AM62"/>
  <c r="AM63"/>
  <c r="AM64"/>
  <c r="AM65"/>
  <c r="AM66"/>
  <c r="AM67"/>
  <c r="AL59"/>
  <c r="AL60"/>
  <c r="AL61"/>
  <c r="AL62"/>
  <c r="AL63"/>
  <c r="AL64"/>
  <c r="AL65"/>
  <c r="AL66"/>
  <c r="AL67"/>
  <c r="AK59"/>
  <c r="AK60"/>
  <c r="AK61"/>
  <c r="AK62"/>
  <c r="AK63"/>
  <c r="AK64"/>
  <c r="AK65"/>
  <c r="AK66"/>
  <c r="AK67"/>
  <c r="AJ59"/>
  <c r="AJ60"/>
  <c r="AJ61"/>
  <c r="AJ62"/>
  <c r="AJ63"/>
  <c r="AJ64"/>
  <c r="AJ65"/>
  <c r="AJ66"/>
  <c r="AJ67"/>
  <c r="AI59"/>
  <c r="AI60"/>
  <c r="AI61"/>
  <c r="AI62"/>
  <c r="AI63"/>
  <c r="AI64"/>
  <c r="AI65"/>
  <c r="AI66"/>
  <c r="AI67"/>
  <c r="AH59"/>
  <c r="AH60"/>
  <c r="AH61"/>
  <c r="AH62"/>
  <c r="AH63"/>
  <c r="AH64"/>
  <c r="AH65"/>
  <c r="AH66"/>
  <c r="AH67"/>
  <c r="AG59"/>
  <c r="AG60"/>
  <c r="AG61"/>
  <c r="AG62"/>
  <c r="AG63"/>
  <c r="AG64"/>
  <c r="AG65"/>
  <c r="AG66"/>
  <c r="AG67"/>
  <c r="AF59"/>
  <c r="AF60"/>
  <c r="AF61"/>
  <c r="AF62"/>
  <c r="AF63"/>
  <c r="AF64"/>
  <c r="AF65"/>
  <c r="AF66"/>
  <c r="AF67"/>
  <c r="AE59"/>
  <c r="AE60"/>
  <c r="AE61"/>
  <c r="AE62"/>
  <c r="AE63"/>
  <c r="AE64"/>
  <c r="AE65"/>
  <c r="AE66"/>
  <c r="AE67"/>
  <c r="AD59"/>
  <c r="AD60"/>
  <c r="AD61"/>
  <c r="AD62"/>
  <c r="AD63"/>
  <c r="AD64"/>
  <c r="AD65"/>
  <c r="AD66"/>
  <c r="AD67"/>
  <c r="AC59"/>
  <c r="AC60"/>
  <c r="AC61"/>
  <c r="AC62"/>
  <c r="AC63"/>
  <c r="AC64"/>
  <c r="AC65"/>
  <c r="AC66"/>
  <c r="AC67"/>
  <c r="AB59"/>
  <c r="AB60"/>
  <c r="AB61"/>
  <c r="AB62"/>
  <c r="AB63"/>
  <c r="AB64"/>
  <c r="AB65"/>
  <c r="AB66"/>
  <c r="AB67"/>
  <c r="AA59"/>
  <c r="AA60"/>
  <c r="AA61"/>
  <c r="AA62"/>
  <c r="AA63"/>
  <c r="AA64"/>
  <c r="AA65"/>
  <c r="AA66"/>
  <c r="AA67"/>
  <c r="Z59"/>
  <c r="Z60"/>
  <c r="Z61"/>
  <c r="Z62"/>
  <c r="Z63"/>
  <c r="Z64"/>
  <c r="Z65"/>
  <c r="Z66"/>
  <c r="Z67"/>
  <c r="Y59"/>
  <c r="Y60"/>
  <c r="Y61"/>
  <c r="Y62"/>
  <c r="Y63"/>
  <c r="Y64"/>
  <c r="Y65"/>
  <c r="Y66"/>
  <c r="Y67"/>
  <c r="X59"/>
  <c r="X60"/>
  <c r="X61"/>
  <c r="X62"/>
  <c r="X63"/>
  <c r="X64"/>
  <c r="X65"/>
  <c r="X66"/>
  <c r="X67"/>
  <c r="Y58"/>
  <c r="Z58"/>
  <c r="AA58"/>
  <c r="AB58"/>
  <c r="AC58"/>
  <c r="AD58"/>
  <c r="AE58"/>
  <c r="AF58"/>
  <c r="AG58"/>
  <c r="AH58"/>
  <c r="AI58"/>
  <c r="AJ58"/>
  <c r="AK58"/>
  <c r="AL58"/>
  <c r="AM58"/>
  <c r="AN58"/>
  <c r="AO58"/>
  <c r="X58"/>
  <c r="Y53"/>
  <c r="Z53"/>
  <c r="AA53"/>
  <c r="AB53"/>
  <c r="AC53"/>
  <c r="AD53"/>
  <c r="AE53"/>
  <c r="AF53"/>
  <c r="AG53"/>
  <c r="AH53"/>
  <c r="AI53"/>
  <c r="AJ53"/>
  <c r="AK53"/>
  <c r="AL53"/>
  <c r="AM53"/>
  <c r="AN53"/>
  <c r="AO53"/>
  <c r="X53"/>
  <c r="AO44"/>
  <c r="AO45"/>
  <c r="AO46"/>
  <c r="AO47"/>
  <c r="AO48"/>
  <c r="AO49"/>
  <c r="AO50"/>
  <c r="AO51"/>
  <c r="AO52"/>
  <c r="AN44"/>
  <c r="AN45"/>
  <c r="AN46"/>
  <c r="AN47"/>
  <c r="AN48"/>
  <c r="AN49"/>
  <c r="AN50"/>
  <c r="AN51"/>
  <c r="AN52"/>
  <c r="AM44"/>
  <c r="AM45"/>
  <c r="AM46"/>
  <c r="AM47"/>
  <c r="AM48"/>
  <c r="AM49"/>
  <c r="AM50"/>
  <c r="AM51"/>
  <c r="AM52"/>
  <c r="AL44"/>
  <c r="AL45"/>
  <c r="AL46"/>
  <c r="AL47"/>
  <c r="AL48"/>
  <c r="AL49"/>
  <c r="AL50"/>
  <c r="AL51"/>
  <c r="AL52"/>
  <c r="AK44"/>
  <c r="AK45"/>
  <c r="AK46"/>
  <c r="AK47"/>
  <c r="AK48"/>
  <c r="AK49"/>
  <c r="AK50"/>
  <c r="AK51"/>
  <c r="AK52"/>
  <c r="AJ44"/>
  <c r="AJ45"/>
  <c r="AJ46"/>
  <c r="AJ47"/>
  <c r="AJ48"/>
  <c r="AJ49"/>
  <c r="AJ50"/>
  <c r="AJ51"/>
  <c r="AJ52"/>
  <c r="AI44"/>
  <c r="AI45"/>
  <c r="AI46"/>
  <c r="AI47"/>
  <c r="AI48"/>
  <c r="AI49"/>
  <c r="AI50"/>
  <c r="AI51"/>
  <c r="AI52"/>
  <c r="AH44"/>
  <c r="AH45"/>
  <c r="AH46"/>
  <c r="AH47"/>
  <c r="AH48"/>
  <c r="AH49"/>
  <c r="AH50"/>
  <c r="AH51"/>
  <c r="AH52"/>
  <c r="AG44"/>
  <c r="AG45"/>
  <c r="AG46"/>
  <c r="AG47"/>
  <c r="AG48"/>
  <c r="AG49"/>
  <c r="AG50"/>
  <c r="AG51"/>
  <c r="AG52"/>
  <c r="AF44"/>
  <c r="AF45"/>
  <c r="AF46"/>
  <c r="AF47"/>
  <c r="AF48"/>
  <c r="AF49"/>
  <c r="AF50"/>
  <c r="AF51"/>
  <c r="AF52"/>
  <c r="AE44"/>
  <c r="AE45"/>
  <c r="AE46"/>
  <c r="AE47"/>
  <c r="AE48"/>
  <c r="AE49"/>
  <c r="AE50"/>
  <c r="AE51"/>
  <c r="AE52"/>
  <c r="AD44"/>
  <c r="AD45"/>
  <c r="AD46"/>
  <c r="AD47"/>
  <c r="AD48"/>
  <c r="AD49"/>
  <c r="AD50"/>
  <c r="AD51"/>
  <c r="AD52"/>
  <c r="AC44"/>
  <c r="AC45"/>
  <c r="AC46"/>
  <c r="AC47"/>
  <c r="AC48"/>
  <c r="AC49"/>
  <c r="AC50"/>
  <c r="AC51"/>
  <c r="AC52"/>
  <c r="AB44"/>
  <c r="AB45"/>
  <c r="AB46"/>
  <c r="AB47"/>
  <c r="AB48"/>
  <c r="AB49"/>
  <c r="AB50"/>
  <c r="AB51"/>
  <c r="AB52"/>
  <c r="AA44"/>
  <c r="AA45"/>
  <c r="AA46"/>
  <c r="AA47"/>
  <c r="AA48"/>
  <c r="AA49"/>
  <c r="AA50"/>
  <c r="AA51"/>
  <c r="AA52"/>
  <c r="Z44"/>
  <c r="Z45"/>
  <c r="Z46"/>
  <c r="Z47"/>
  <c r="Z48"/>
  <c r="Z49"/>
  <c r="Z50"/>
  <c r="Z51"/>
  <c r="Z52"/>
  <c r="Y44"/>
  <c r="Y45"/>
  <c r="Y46"/>
  <c r="Y47"/>
  <c r="Y48"/>
  <c r="Y49"/>
  <c r="Y50"/>
  <c r="Y51"/>
  <c r="Y52"/>
  <c r="X44"/>
  <c r="X45"/>
  <c r="X46"/>
  <c r="X47"/>
  <c r="X48"/>
  <c r="X49"/>
  <c r="X50"/>
  <c r="X51"/>
  <c r="X52"/>
  <c r="Y43"/>
  <c r="Z43"/>
  <c r="AA43"/>
  <c r="AB43"/>
  <c r="AC43"/>
  <c r="AD43"/>
  <c r="AE43"/>
  <c r="AF43"/>
  <c r="AG43"/>
  <c r="AH43"/>
  <c r="AI43"/>
  <c r="AJ43"/>
  <c r="AK43"/>
  <c r="AL43"/>
  <c r="AM43"/>
  <c r="AN43"/>
  <c r="AO43"/>
  <c r="X43"/>
  <c r="AP43"/>
  <c r="V43"/>
  <c r="X119" a="1"/>
  <c r="X119"/>
  <c r="Y119"/>
  <c r="Z119"/>
  <c r="AA119"/>
  <c r="AB119"/>
  <c r="AC119"/>
  <c r="AD119"/>
  <c r="AE119"/>
  <c r="AF119"/>
  <c r="AG119"/>
  <c r="AH119"/>
  <c r="AI119"/>
  <c r="AJ119"/>
  <c r="AK119"/>
  <c r="AL119"/>
  <c r="AM119"/>
  <c r="AN119"/>
  <c r="AO119"/>
  <c r="X104" a="1"/>
  <c r="X104"/>
  <c r="Y104"/>
  <c r="Z104"/>
  <c r="AA104"/>
  <c r="AB104"/>
  <c r="AC104"/>
  <c r="AD104"/>
  <c r="AE104"/>
  <c r="AF104"/>
  <c r="AG104"/>
  <c r="AH104"/>
  <c r="AI104"/>
  <c r="AJ104"/>
  <c r="AK104"/>
  <c r="AL104"/>
  <c r="AM104"/>
  <c r="AN104"/>
  <c r="AO104"/>
  <c r="X89" a="1"/>
  <c r="X89"/>
  <c r="Y89"/>
  <c r="Z89"/>
  <c r="AA89"/>
  <c r="AB89"/>
  <c r="AC89"/>
  <c r="AD89"/>
  <c r="AE89"/>
  <c r="AF89"/>
  <c r="AG89"/>
  <c r="AH89"/>
  <c r="AI89"/>
  <c r="AJ89"/>
  <c r="AK89"/>
  <c r="AL89"/>
  <c r="AM89"/>
  <c r="AN89"/>
  <c r="AO89"/>
  <c r="X72" a="1"/>
  <c r="X72"/>
  <c r="Y72"/>
  <c r="Z72"/>
  <c r="AA72"/>
  <c r="AB72"/>
  <c r="AC72"/>
  <c r="AD72"/>
  <c r="AE72"/>
  <c r="AF72"/>
  <c r="AG72"/>
  <c r="AH72"/>
  <c r="AI72"/>
  <c r="AJ72"/>
  <c r="AK72"/>
  <c r="AL72"/>
  <c r="AM72"/>
  <c r="AN72"/>
  <c r="AO72"/>
  <c r="X57" a="1"/>
  <c r="X57"/>
  <c r="Y57"/>
  <c r="Z57"/>
  <c r="AA57"/>
  <c r="AB57"/>
  <c r="AC57"/>
  <c r="AD57"/>
  <c r="AE57"/>
  <c r="AF57"/>
  <c r="AG57"/>
  <c r="AH57"/>
  <c r="AI57"/>
  <c r="AJ57"/>
  <c r="AK57"/>
  <c r="AL57"/>
  <c r="AM57"/>
  <c r="AN57"/>
  <c r="AO57"/>
  <c r="X42"/>
  <c r="Y42"/>
  <c r="Z42"/>
  <c r="AA42"/>
  <c r="AB42"/>
  <c r="AC42"/>
  <c r="AD42"/>
  <c r="AE42"/>
  <c r="AF42"/>
  <c r="AG42"/>
  <c r="AH42"/>
  <c r="AI42"/>
  <c r="AJ42"/>
  <c r="AK42"/>
  <c r="AL42"/>
  <c r="AM42"/>
  <c r="AN42"/>
  <c r="AO42"/>
  <c r="N129"/>
  <c r="O129"/>
  <c r="P129"/>
  <c r="Q129"/>
  <c r="R129"/>
  <c r="S129"/>
  <c r="T129"/>
  <c r="U129"/>
  <c r="N128"/>
  <c r="O128"/>
  <c r="P128"/>
  <c r="Q128"/>
  <c r="R128"/>
  <c r="S128"/>
  <c r="T128"/>
  <c r="U128"/>
  <c r="N127"/>
  <c r="O127"/>
  <c r="P127"/>
  <c r="Q127"/>
  <c r="R127"/>
  <c r="S127"/>
  <c r="T127"/>
  <c r="U127"/>
  <c r="N126"/>
  <c r="O126"/>
  <c r="P126"/>
  <c r="Q126"/>
  <c r="R126"/>
  <c r="S126"/>
  <c r="T126"/>
  <c r="U126"/>
  <c r="N125"/>
  <c r="O125"/>
  <c r="P125"/>
  <c r="Q125"/>
  <c r="R125"/>
  <c r="S125"/>
  <c r="T125"/>
  <c r="U125"/>
  <c r="N124"/>
  <c r="O124"/>
  <c r="P124"/>
  <c r="Q124"/>
  <c r="R124"/>
  <c r="S124"/>
  <c r="T124"/>
  <c r="U124"/>
  <c r="N123"/>
  <c r="O123"/>
  <c r="P123"/>
  <c r="Q123"/>
  <c r="R123"/>
  <c r="S123"/>
  <c r="T123"/>
  <c r="U123"/>
  <c r="N122"/>
  <c r="O122"/>
  <c r="P122"/>
  <c r="Q122"/>
  <c r="R122"/>
  <c r="S122"/>
  <c r="T122"/>
  <c r="U122"/>
  <c r="N121"/>
  <c r="O121"/>
  <c r="P121"/>
  <c r="Q121"/>
  <c r="R121"/>
  <c r="S121"/>
  <c r="T121"/>
  <c r="U121"/>
  <c r="N120"/>
  <c r="O120"/>
  <c r="P120"/>
  <c r="Q120"/>
  <c r="R120"/>
  <c r="S120"/>
  <c r="T120"/>
  <c r="U120"/>
  <c r="N115"/>
  <c r="O115"/>
  <c r="P115"/>
  <c r="Q115"/>
  <c r="R115"/>
  <c r="S115"/>
  <c r="T115"/>
  <c r="U115"/>
  <c r="N114"/>
  <c r="O114"/>
  <c r="P114"/>
  <c r="Q114"/>
  <c r="R114"/>
  <c r="S114"/>
  <c r="T114"/>
  <c r="U114"/>
  <c r="N113"/>
  <c r="O113"/>
  <c r="P113"/>
  <c r="Q113"/>
  <c r="R113"/>
  <c r="S113"/>
  <c r="T113"/>
  <c r="U113"/>
  <c r="N112"/>
  <c r="O112"/>
  <c r="P112"/>
  <c r="Q112"/>
  <c r="R112"/>
  <c r="S112"/>
  <c r="T112"/>
  <c r="U112"/>
  <c r="N111"/>
  <c r="O111"/>
  <c r="P111"/>
  <c r="Q111"/>
  <c r="R111"/>
  <c r="S111"/>
  <c r="T111"/>
  <c r="U111"/>
  <c r="N110"/>
  <c r="O110"/>
  <c r="P110"/>
  <c r="Q110"/>
  <c r="R110"/>
  <c r="S110"/>
  <c r="T110"/>
  <c r="U110"/>
  <c r="N109"/>
  <c r="O109"/>
  <c r="P109"/>
  <c r="Q109"/>
  <c r="R109"/>
  <c r="S109"/>
  <c r="T109"/>
  <c r="U109"/>
  <c r="N108"/>
  <c r="O108"/>
  <c r="P108"/>
  <c r="Q108"/>
  <c r="R108"/>
  <c r="S108"/>
  <c r="T108"/>
  <c r="U108"/>
  <c r="N107"/>
  <c r="O107"/>
  <c r="P107"/>
  <c r="Q107"/>
  <c r="R107"/>
  <c r="S107"/>
  <c r="T107"/>
  <c r="U107"/>
  <c r="N106"/>
  <c r="O106"/>
  <c r="P106"/>
  <c r="Q106"/>
  <c r="R106"/>
  <c r="S106"/>
  <c r="T106"/>
  <c r="U106"/>
  <c r="N105"/>
  <c r="O105"/>
  <c r="P105"/>
  <c r="Q105"/>
  <c r="R105"/>
  <c r="S105"/>
  <c r="T105"/>
  <c r="U105"/>
  <c r="N100"/>
  <c r="O100"/>
  <c r="P100"/>
  <c r="Q100"/>
  <c r="R100"/>
  <c r="S100"/>
  <c r="T100"/>
  <c r="U100"/>
  <c r="N99"/>
  <c r="O99"/>
  <c r="P99"/>
  <c r="Q99"/>
  <c r="R99"/>
  <c r="S99"/>
  <c r="T99"/>
  <c r="U99"/>
  <c r="N98"/>
  <c r="O98"/>
  <c r="P98"/>
  <c r="Q98"/>
  <c r="R98"/>
  <c r="S98"/>
  <c r="T98"/>
  <c r="U98"/>
  <c r="N97"/>
  <c r="O97"/>
  <c r="P97"/>
  <c r="Q97"/>
  <c r="R97"/>
  <c r="S97"/>
  <c r="T97"/>
  <c r="U97"/>
  <c r="N96"/>
  <c r="O96"/>
  <c r="P96"/>
  <c r="Q96"/>
  <c r="R96"/>
  <c r="S96"/>
  <c r="T96"/>
  <c r="U96"/>
  <c r="N95"/>
  <c r="O95"/>
  <c r="P95"/>
  <c r="Q95"/>
  <c r="R95"/>
  <c r="S95"/>
  <c r="T95"/>
  <c r="U95"/>
  <c r="N94"/>
  <c r="O94"/>
  <c r="P94"/>
  <c r="Q94"/>
  <c r="R94"/>
  <c r="S94"/>
  <c r="T94"/>
  <c r="U94"/>
  <c r="N93"/>
  <c r="O93"/>
  <c r="P93"/>
  <c r="Q93"/>
  <c r="R93"/>
  <c r="S93"/>
  <c r="T93"/>
  <c r="U93"/>
  <c r="N92"/>
  <c r="O92"/>
  <c r="P92"/>
  <c r="Q92"/>
  <c r="R92"/>
  <c r="S92"/>
  <c r="T92"/>
  <c r="U92"/>
  <c r="N91"/>
  <c r="O91"/>
  <c r="P91"/>
  <c r="Q91"/>
  <c r="R91"/>
  <c r="S91"/>
  <c r="T91"/>
  <c r="U91"/>
  <c r="N90"/>
  <c r="O90"/>
  <c r="P90"/>
  <c r="Q90"/>
  <c r="R90"/>
  <c r="S90"/>
  <c r="T90"/>
  <c r="U90"/>
  <c r="N82"/>
  <c r="O82"/>
  <c r="P82"/>
  <c r="Q82"/>
  <c r="R82"/>
  <c r="S82"/>
  <c r="T82"/>
  <c r="U82"/>
  <c r="N81"/>
  <c r="O81"/>
  <c r="P81"/>
  <c r="Q81"/>
  <c r="R81"/>
  <c r="S81"/>
  <c r="T81"/>
  <c r="U81"/>
  <c r="N80"/>
  <c r="O80"/>
  <c r="P80"/>
  <c r="Q80"/>
  <c r="R80"/>
  <c r="S80"/>
  <c r="T80"/>
  <c r="U80"/>
  <c r="N79"/>
  <c r="O79"/>
  <c r="P79"/>
  <c r="Q79"/>
  <c r="R79"/>
  <c r="S79"/>
  <c r="T79"/>
  <c r="U79"/>
  <c r="N78"/>
  <c r="O78"/>
  <c r="P78"/>
  <c r="Q78"/>
  <c r="R78"/>
  <c r="S78"/>
  <c r="T78"/>
  <c r="U78"/>
  <c r="N77"/>
  <c r="O77"/>
  <c r="P77"/>
  <c r="Q77"/>
  <c r="R77"/>
  <c r="S77"/>
  <c r="T77"/>
  <c r="U77"/>
  <c r="N76"/>
  <c r="O76"/>
  <c r="P76"/>
  <c r="Q76"/>
  <c r="R76"/>
  <c r="S76"/>
  <c r="T76"/>
  <c r="U76"/>
  <c r="N75"/>
  <c r="O75"/>
  <c r="P75"/>
  <c r="Q75"/>
  <c r="R75"/>
  <c r="S75"/>
  <c r="T75"/>
  <c r="U75"/>
  <c r="N74"/>
  <c r="O74"/>
  <c r="P74"/>
  <c r="Q74"/>
  <c r="R74"/>
  <c r="S74"/>
  <c r="T74"/>
  <c r="U74"/>
  <c r="N73"/>
  <c r="O73"/>
  <c r="P73"/>
  <c r="Q73"/>
  <c r="R73"/>
  <c r="S73"/>
  <c r="T73"/>
  <c r="U73"/>
  <c r="N68"/>
  <c r="O68"/>
  <c r="P68"/>
  <c r="Q68"/>
  <c r="R68"/>
  <c r="S68"/>
  <c r="T68"/>
  <c r="U68"/>
  <c r="N67"/>
  <c r="O67"/>
  <c r="P67"/>
  <c r="Q67"/>
  <c r="R67"/>
  <c r="S67"/>
  <c r="T67"/>
  <c r="U67"/>
  <c r="N66"/>
  <c r="O66"/>
  <c r="P66"/>
  <c r="Q66"/>
  <c r="R66"/>
  <c r="S66"/>
  <c r="T66"/>
  <c r="U66"/>
  <c r="N65"/>
  <c r="O65"/>
  <c r="P65"/>
  <c r="Q65"/>
  <c r="R65"/>
  <c r="S65"/>
  <c r="T65"/>
  <c r="U65"/>
  <c r="N64"/>
  <c r="O64"/>
  <c r="P64"/>
  <c r="Q64"/>
  <c r="R64"/>
  <c r="S64"/>
  <c r="T64"/>
  <c r="U64"/>
  <c r="N63"/>
  <c r="O63"/>
  <c r="P63"/>
  <c r="Q63"/>
  <c r="R63"/>
  <c r="S63"/>
  <c r="T63"/>
  <c r="U63"/>
  <c r="N62"/>
  <c r="O62"/>
  <c r="P62"/>
  <c r="Q62"/>
  <c r="R62"/>
  <c r="S62"/>
  <c r="T62"/>
  <c r="U62"/>
  <c r="N61"/>
  <c r="O61"/>
  <c r="P61"/>
  <c r="Q61"/>
  <c r="R61"/>
  <c r="S61"/>
  <c r="T61"/>
  <c r="U61"/>
  <c r="N60"/>
  <c r="O60"/>
  <c r="P60"/>
  <c r="Q60"/>
  <c r="R60"/>
  <c r="S60"/>
  <c r="T60"/>
  <c r="U60"/>
  <c r="N59"/>
  <c r="O59"/>
  <c r="P59"/>
  <c r="Q59"/>
  <c r="R59"/>
  <c r="S59"/>
  <c r="T59"/>
  <c r="U59"/>
  <c r="N58"/>
  <c r="O58"/>
  <c r="P58"/>
  <c r="Q58"/>
  <c r="R58"/>
  <c r="S58"/>
  <c r="T58"/>
  <c r="U58"/>
  <c r="U119"/>
  <c r="T119"/>
  <c r="S119"/>
  <c r="R119"/>
  <c r="Q119"/>
  <c r="P119"/>
  <c r="O119"/>
  <c r="N119"/>
  <c r="U104"/>
  <c r="T104"/>
  <c r="S104"/>
  <c r="R104"/>
  <c r="Q104"/>
  <c r="P104"/>
  <c r="O104"/>
  <c r="N104"/>
  <c r="U89"/>
  <c r="T89"/>
  <c r="S89"/>
  <c r="R89"/>
  <c r="Q89"/>
  <c r="P89"/>
  <c r="O89"/>
  <c r="N89"/>
  <c r="U72"/>
  <c r="T72"/>
  <c r="S72"/>
  <c r="R72"/>
  <c r="Q72"/>
  <c r="P72"/>
  <c r="O72"/>
  <c r="N72"/>
  <c r="N57"/>
  <c r="O57"/>
  <c r="P57"/>
  <c r="Q57"/>
  <c r="R57"/>
  <c r="S57"/>
  <c r="T57"/>
  <c r="U57"/>
  <c r="N53"/>
  <c r="O53"/>
  <c r="P53"/>
  <c r="Q53"/>
  <c r="R53"/>
  <c r="S53"/>
  <c r="T53"/>
  <c r="U53"/>
  <c r="N52"/>
  <c r="O52"/>
  <c r="P52"/>
  <c r="Q52"/>
  <c r="R52"/>
  <c r="S52"/>
  <c r="T52"/>
  <c r="U52"/>
  <c r="N51"/>
  <c r="O51"/>
  <c r="P51"/>
  <c r="Q51"/>
  <c r="R51"/>
  <c r="S51"/>
  <c r="T51"/>
  <c r="U51"/>
  <c r="N50"/>
  <c r="O50"/>
  <c r="P50"/>
  <c r="Q50"/>
  <c r="R50"/>
  <c r="S50"/>
  <c r="T50"/>
  <c r="U50"/>
  <c r="N49"/>
  <c r="O49"/>
  <c r="P49"/>
  <c r="Q49"/>
  <c r="R49"/>
  <c r="S49"/>
  <c r="T49"/>
  <c r="U49"/>
  <c r="N48"/>
  <c r="O48"/>
  <c r="P48"/>
  <c r="Q48"/>
  <c r="R48"/>
  <c r="S48"/>
  <c r="T48"/>
  <c r="U48"/>
  <c r="N47"/>
  <c r="O47"/>
  <c r="P47"/>
  <c r="Q47"/>
  <c r="R47"/>
  <c r="S47"/>
  <c r="T47"/>
  <c r="U47"/>
  <c r="N46"/>
  <c r="O46"/>
  <c r="P46"/>
  <c r="Q46"/>
  <c r="R46"/>
  <c r="S46"/>
  <c r="T46"/>
  <c r="U46"/>
  <c r="N45"/>
  <c r="O45"/>
  <c r="P45"/>
  <c r="Q45"/>
  <c r="R45"/>
  <c r="S45"/>
  <c r="T45"/>
  <c r="U45"/>
  <c r="N44"/>
  <c r="O44"/>
  <c r="P44"/>
  <c r="Q44"/>
  <c r="R44"/>
  <c r="S44"/>
  <c r="T44"/>
  <c r="U44"/>
  <c r="N43"/>
  <c r="O43"/>
  <c r="P43"/>
  <c r="Q43"/>
  <c r="R43"/>
  <c r="S43"/>
  <c r="T43"/>
  <c r="U43"/>
  <c r="U42"/>
  <c r="T42"/>
  <c r="S42"/>
  <c r="R42"/>
  <c r="Q42"/>
  <c r="P42"/>
  <c r="O42"/>
  <c r="N42"/>
  <c r="M42"/>
  <c r="M129"/>
  <c r="L129"/>
  <c r="K129"/>
  <c r="J129"/>
  <c r="I129"/>
  <c r="H129"/>
  <c r="G129"/>
  <c r="F129"/>
  <c r="E129"/>
  <c r="D129"/>
  <c r="M128"/>
  <c r="L128"/>
  <c r="K128"/>
  <c r="J128"/>
  <c r="I128"/>
  <c r="H128"/>
  <c r="G128"/>
  <c r="F128"/>
  <c r="E128"/>
  <c r="D128"/>
  <c r="M127"/>
  <c r="L127"/>
  <c r="K127"/>
  <c r="J127"/>
  <c r="I127"/>
  <c r="H127"/>
  <c r="G127"/>
  <c r="F127"/>
  <c r="E127"/>
  <c r="D127"/>
  <c r="M126"/>
  <c r="L126"/>
  <c r="K126"/>
  <c r="J126"/>
  <c r="I126"/>
  <c r="H126"/>
  <c r="G126"/>
  <c r="F126"/>
  <c r="E126"/>
  <c r="D126"/>
  <c r="M125"/>
  <c r="L125"/>
  <c r="K125"/>
  <c r="J125"/>
  <c r="I125"/>
  <c r="H125"/>
  <c r="G125"/>
  <c r="F125"/>
  <c r="E125"/>
  <c r="D125"/>
  <c r="M124"/>
  <c r="L124"/>
  <c r="K124"/>
  <c r="J124"/>
  <c r="I124"/>
  <c r="H124"/>
  <c r="G124"/>
  <c r="F124"/>
  <c r="E124"/>
  <c r="D124"/>
  <c r="M123"/>
  <c r="L123"/>
  <c r="K123"/>
  <c r="J123"/>
  <c r="I123"/>
  <c r="H123"/>
  <c r="G123"/>
  <c r="F123"/>
  <c r="E123"/>
  <c r="D123"/>
  <c r="M122"/>
  <c r="L122"/>
  <c r="K122"/>
  <c r="J122"/>
  <c r="I122"/>
  <c r="H122"/>
  <c r="G122"/>
  <c r="F122"/>
  <c r="E122"/>
  <c r="D122"/>
  <c r="M121"/>
  <c r="L121"/>
  <c r="K121"/>
  <c r="J121"/>
  <c r="I121"/>
  <c r="H121"/>
  <c r="G121"/>
  <c r="F121"/>
  <c r="E121"/>
  <c r="D121"/>
  <c r="M120"/>
  <c r="L120"/>
  <c r="K120"/>
  <c r="J120"/>
  <c r="I120"/>
  <c r="H120"/>
  <c r="G120"/>
  <c r="F120"/>
  <c r="E120"/>
  <c r="D120"/>
  <c r="M119"/>
  <c r="L119"/>
  <c r="K119"/>
  <c r="J119"/>
  <c r="I119"/>
  <c r="H119"/>
  <c r="G119"/>
  <c r="F119"/>
  <c r="E119"/>
  <c r="D119"/>
  <c r="M115"/>
  <c r="L115"/>
  <c r="K115"/>
  <c r="J115"/>
  <c r="I115"/>
  <c r="H115"/>
  <c r="G115"/>
  <c r="F115"/>
  <c r="E115"/>
  <c r="D115"/>
  <c r="B115"/>
  <c r="M114"/>
  <c r="L114"/>
  <c r="K114"/>
  <c r="J114"/>
  <c r="I114"/>
  <c r="H114"/>
  <c r="G114"/>
  <c r="F114"/>
  <c r="E114"/>
  <c r="D114"/>
  <c r="M113"/>
  <c r="L113"/>
  <c r="K113"/>
  <c r="J113"/>
  <c r="I113"/>
  <c r="H113"/>
  <c r="G113"/>
  <c r="F113"/>
  <c r="E113"/>
  <c r="D113"/>
  <c r="M112"/>
  <c r="L112"/>
  <c r="K112"/>
  <c r="J112"/>
  <c r="I112"/>
  <c r="H112"/>
  <c r="G112"/>
  <c r="F112"/>
  <c r="E112"/>
  <c r="D112"/>
  <c r="M111"/>
  <c r="L111"/>
  <c r="K111"/>
  <c r="J111"/>
  <c r="I111"/>
  <c r="H111"/>
  <c r="G111"/>
  <c r="F111"/>
  <c r="E111"/>
  <c r="D111"/>
  <c r="M110"/>
  <c r="L110"/>
  <c r="K110"/>
  <c r="J110"/>
  <c r="I110"/>
  <c r="H110"/>
  <c r="G110"/>
  <c r="F110"/>
  <c r="E110"/>
  <c r="D110"/>
  <c r="M109"/>
  <c r="L109"/>
  <c r="K109"/>
  <c r="J109"/>
  <c r="I109"/>
  <c r="H109"/>
  <c r="G109"/>
  <c r="F109"/>
  <c r="E109"/>
  <c r="D109"/>
  <c r="M108"/>
  <c r="L108"/>
  <c r="K108"/>
  <c r="J108"/>
  <c r="I108"/>
  <c r="H108"/>
  <c r="G108"/>
  <c r="F108"/>
  <c r="E108"/>
  <c r="D108"/>
  <c r="M107"/>
  <c r="L107"/>
  <c r="K107"/>
  <c r="J107"/>
  <c r="I107"/>
  <c r="H107"/>
  <c r="G107"/>
  <c r="F107"/>
  <c r="E107"/>
  <c r="D107"/>
  <c r="M106"/>
  <c r="L106"/>
  <c r="K106"/>
  <c r="J106"/>
  <c r="I106"/>
  <c r="H106"/>
  <c r="G106"/>
  <c r="F106"/>
  <c r="E106"/>
  <c r="D106"/>
  <c r="M105"/>
  <c r="L105"/>
  <c r="K105"/>
  <c r="J105"/>
  <c r="I105"/>
  <c r="H105"/>
  <c r="G105"/>
  <c r="F105"/>
  <c r="E105"/>
  <c r="D105"/>
  <c r="M104"/>
  <c r="L104"/>
  <c r="K104"/>
  <c r="J104"/>
  <c r="I104"/>
  <c r="H104"/>
  <c r="G104"/>
  <c r="F104"/>
  <c r="E104"/>
  <c r="D104"/>
  <c r="M100"/>
  <c r="L100"/>
  <c r="K100"/>
  <c r="J100"/>
  <c r="I100"/>
  <c r="H100"/>
  <c r="G100"/>
  <c r="F100"/>
  <c r="E100"/>
  <c r="D100"/>
  <c r="B100"/>
  <c r="M99"/>
  <c r="L99"/>
  <c r="K99"/>
  <c r="J99"/>
  <c r="I99"/>
  <c r="H99"/>
  <c r="G99"/>
  <c r="F99"/>
  <c r="E99"/>
  <c r="D99"/>
  <c r="M98"/>
  <c r="L98"/>
  <c r="K98"/>
  <c r="J98"/>
  <c r="I98"/>
  <c r="H98"/>
  <c r="G98"/>
  <c r="F98"/>
  <c r="E98"/>
  <c r="D98"/>
  <c r="M97"/>
  <c r="L97"/>
  <c r="K97"/>
  <c r="J97"/>
  <c r="I97"/>
  <c r="H97"/>
  <c r="G97"/>
  <c r="F97"/>
  <c r="E97"/>
  <c r="D97"/>
  <c r="M96"/>
  <c r="L96"/>
  <c r="K96"/>
  <c r="J96"/>
  <c r="I96"/>
  <c r="H96"/>
  <c r="G96"/>
  <c r="F96"/>
  <c r="E96"/>
  <c r="D96"/>
  <c r="M95"/>
  <c r="L95"/>
  <c r="K95"/>
  <c r="J95"/>
  <c r="I95"/>
  <c r="H95"/>
  <c r="G95"/>
  <c r="F95"/>
  <c r="E95"/>
  <c r="D95"/>
  <c r="M94"/>
  <c r="L94"/>
  <c r="K94"/>
  <c r="J94"/>
  <c r="I94"/>
  <c r="H94"/>
  <c r="G94"/>
  <c r="F94"/>
  <c r="E94"/>
  <c r="D94"/>
  <c r="M93"/>
  <c r="L93"/>
  <c r="K93"/>
  <c r="J93"/>
  <c r="I93"/>
  <c r="H93"/>
  <c r="G93"/>
  <c r="F93"/>
  <c r="E93"/>
  <c r="D93"/>
  <c r="M92"/>
  <c r="L92"/>
  <c r="K92"/>
  <c r="J92"/>
  <c r="I92"/>
  <c r="H92"/>
  <c r="G92"/>
  <c r="F92"/>
  <c r="E92"/>
  <c r="D92"/>
  <c r="M91"/>
  <c r="L91"/>
  <c r="K91"/>
  <c r="J91"/>
  <c r="I91"/>
  <c r="H91"/>
  <c r="G91"/>
  <c r="F91"/>
  <c r="E91"/>
  <c r="D91"/>
  <c r="M90"/>
  <c r="L90"/>
  <c r="K90"/>
  <c r="J90"/>
  <c r="I90"/>
  <c r="H90"/>
  <c r="G90"/>
  <c r="F90"/>
  <c r="E90"/>
  <c r="D90"/>
  <c r="M89"/>
  <c r="L89"/>
  <c r="K89"/>
  <c r="J89"/>
  <c r="I89"/>
  <c r="H89"/>
  <c r="G89"/>
  <c r="F89"/>
  <c r="E89"/>
  <c r="D89"/>
  <c r="M82"/>
  <c r="L82"/>
  <c r="K82"/>
  <c r="J82"/>
  <c r="I82"/>
  <c r="H82"/>
  <c r="G82"/>
  <c r="F82"/>
  <c r="E82"/>
  <c r="D82"/>
  <c r="M81"/>
  <c r="L81"/>
  <c r="K81"/>
  <c r="J81"/>
  <c r="I81"/>
  <c r="H81"/>
  <c r="G81"/>
  <c r="F81"/>
  <c r="E81"/>
  <c r="D81"/>
  <c r="M80"/>
  <c r="L80"/>
  <c r="K80"/>
  <c r="J80"/>
  <c r="I80"/>
  <c r="H80"/>
  <c r="G80"/>
  <c r="F80"/>
  <c r="E80"/>
  <c r="D80"/>
  <c r="M79"/>
  <c r="L79"/>
  <c r="K79"/>
  <c r="J79"/>
  <c r="I79"/>
  <c r="H79"/>
  <c r="G79"/>
  <c r="F79"/>
  <c r="E79"/>
  <c r="D79"/>
  <c r="M78"/>
  <c r="L78"/>
  <c r="K78"/>
  <c r="J78"/>
  <c r="I78"/>
  <c r="H78"/>
  <c r="G78"/>
  <c r="F78"/>
  <c r="E78"/>
  <c r="D78"/>
  <c r="M77"/>
  <c r="L77"/>
  <c r="K77"/>
  <c r="J77"/>
  <c r="I77"/>
  <c r="H77"/>
  <c r="G77"/>
  <c r="F77"/>
  <c r="E77"/>
  <c r="D77"/>
  <c r="M76"/>
  <c r="L76"/>
  <c r="K76"/>
  <c r="J76"/>
  <c r="I76"/>
  <c r="H76"/>
  <c r="G76"/>
  <c r="F76"/>
  <c r="E76"/>
  <c r="D76"/>
  <c r="M75"/>
  <c r="L75"/>
  <c r="K75"/>
  <c r="J75"/>
  <c r="I75"/>
  <c r="H75"/>
  <c r="G75"/>
  <c r="F75"/>
  <c r="E75"/>
  <c r="D75"/>
  <c r="M74"/>
  <c r="L74"/>
  <c r="K74"/>
  <c r="J74"/>
  <c r="I74"/>
  <c r="H74"/>
  <c r="G74"/>
  <c r="F74"/>
  <c r="E74"/>
  <c r="D74"/>
  <c r="M73"/>
  <c r="L73"/>
  <c r="K73"/>
  <c r="J73"/>
  <c r="I73"/>
  <c r="H73"/>
  <c r="G73"/>
  <c r="F73"/>
  <c r="E73"/>
  <c r="D73"/>
  <c r="M72"/>
  <c r="L72"/>
  <c r="K72"/>
  <c r="J72"/>
  <c r="I72"/>
  <c r="H72"/>
  <c r="G72"/>
  <c r="F72"/>
  <c r="E72"/>
  <c r="D72"/>
  <c r="M68"/>
  <c r="L68"/>
  <c r="K68"/>
  <c r="J68"/>
  <c r="I68"/>
  <c r="H68"/>
  <c r="G68"/>
  <c r="F68"/>
  <c r="E68"/>
  <c r="D68"/>
  <c r="B68"/>
  <c r="M67"/>
  <c r="L67"/>
  <c r="K67"/>
  <c r="J67"/>
  <c r="I67"/>
  <c r="H67"/>
  <c r="G67"/>
  <c r="F67"/>
  <c r="E67"/>
  <c r="D67"/>
  <c r="M66"/>
  <c r="L66"/>
  <c r="K66"/>
  <c r="J66"/>
  <c r="I66"/>
  <c r="H66"/>
  <c r="G66"/>
  <c r="F66"/>
  <c r="E66"/>
  <c r="D66"/>
  <c r="M65"/>
  <c r="L65"/>
  <c r="K65"/>
  <c r="J65"/>
  <c r="I65"/>
  <c r="H65"/>
  <c r="G65"/>
  <c r="F65"/>
  <c r="E65"/>
  <c r="D65"/>
  <c r="M64"/>
  <c r="L64"/>
  <c r="K64"/>
  <c r="J64"/>
  <c r="I64"/>
  <c r="H64"/>
  <c r="G64"/>
  <c r="F64"/>
  <c r="E64"/>
  <c r="D64"/>
  <c r="M63"/>
  <c r="L63"/>
  <c r="K63"/>
  <c r="J63"/>
  <c r="I63"/>
  <c r="H63"/>
  <c r="G63"/>
  <c r="F63"/>
  <c r="E63"/>
  <c r="D63"/>
  <c r="M62"/>
  <c r="L62"/>
  <c r="K62"/>
  <c r="J62"/>
  <c r="I62"/>
  <c r="H62"/>
  <c r="G62"/>
  <c r="F62"/>
  <c r="E62"/>
  <c r="D62"/>
  <c r="M61"/>
  <c r="L61"/>
  <c r="K61"/>
  <c r="J61"/>
  <c r="I61"/>
  <c r="H61"/>
  <c r="G61"/>
  <c r="F61"/>
  <c r="E61"/>
  <c r="D61"/>
  <c r="M60"/>
  <c r="L60"/>
  <c r="K60"/>
  <c r="J60"/>
  <c r="I60"/>
  <c r="H60"/>
  <c r="G60"/>
  <c r="F60"/>
  <c r="E60"/>
  <c r="D60"/>
  <c r="M59"/>
  <c r="L59"/>
  <c r="K59"/>
  <c r="J59"/>
  <c r="I59"/>
  <c r="H59"/>
  <c r="G59"/>
  <c r="F59"/>
  <c r="E59"/>
  <c r="D59"/>
  <c r="M58"/>
  <c r="L58"/>
  <c r="K58"/>
  <c r="J58"/>
  <c r="I58"/>
  <c r="H58"/>
  <c r="G58"/>
  <c r="F58"/>
  <c r="E58"/>
  <c r="D58"/>
  <c r="M57"/>
  <c r="L57"/>
  <c r="K57"/>
  <c r="J57"/>
  <c r="I57"/>
  <c r="H57"/>
  <c r="G57"/>
  <c r="F57"/>
  <c r="E57"/>
  <c r="D57"/>
  <c r="M53"/>
  <c r="L53"/>
  <c r="K53"/>
  <c r="J53"/>
  <c r="I53"/>
  <c r="H53"/>
  <c r="G53"/>
  <c r="F53"/>
  <c r="E53"/>
  <c r="D53"/>
  <c r="M52"/>
  <c r="L52"/>
  <c r="K52"/>
  <c r="J52"/>
  <c r="I52"/>
  <c r="H52"/>
  <c r="G52"/>
  <c r="F52"/>
  <c r="E52"/>
  <c r="D52"/>
  <c r="M51"/>
  <c r="L51"/>
  <c r="K51"/>
  <c r="J51"/>
  <c r="I51"/>
  <c r="H51"/>
  <c r="G51"/>
  <c r="F51"/>
  <c r="E51"/>
  <c r="D51"/>
  <c r="M50"/>
  <c r="L50"/>
  <c r="K50"/>
  <c r="J50"/>
  <c r="I50"/>
  <c r="H50"/>
  <c r="G50"/>
  <c r="F50"/>
  <c r="E50"/>
  <c r="D50"/>
  <c r="M49"/>
  <c r="L49"/>
  <c r="K49"/>
  <c r="J49"/>
  <c r="I49"/>
  <c r="H49"/>
  <c r="G49"/>
  <c r="F49"/>
  <c r="E49"/>
  <c r="D49"/>
  <c r="M48"/>
  <c r="L48"/>
  <c r="K48"/>
  <c r="J48"/>
  <c r="I48"/>
  <c r="H48"/>
  <c r="G48"/>
  <c r="F48"/>
  <c r="E48"/>
  <c r="D48"/>
  <c r="M47"/>
  <c r="L47"/>
  <c r="K47"/>
  <c r="J47"/>
  <c r="I47"/>
  <c r="H47"/>
  <c r="G47"/>
  <c r="F47"/>
  <c r="E47"/>
  <c r="D47"/>
  <c r="M46"/>
  <c r="L46"/>
  <c r="K46"/>
  <c r="J46"/>
  <c r="I46"/>
  <c r="H46"/>
  <c r="G46"/>
  <c r="F46"/>
  <c r="E46"/>
  <c r="D46"/>
  <c r="M45"/>
  <c r="L45"/>
  <c r="K45"/>
  <c r="J45"/>
  <c r="I45"/>
  <c r="H45"/>
  <c r="G45"/>
  <c r="F45"/>
  <c r="E45"/>
  <c r="D45"/>
  <c r="M44"/>
  <c r="L44"/>
  <c r="K44"/>
  <c r="J44"/>
  <c r="I44"/>
  <c r="H44"/>
  <c r="G44"/>
  <c r="F44"/>
  <c r="E44"/>
  <c r="D44"/>
  <c r="M43"/>
  <c r="L43"/>
  <c r="K43"/>
  <c r="J43"/>
  <c r="I43"/>
  <c r="H43"/>
  <c r="G43"/>
  <c r="F43"/>
  <c r="E43"/>
  <c r="D43"/>
  <c r="L42"/>
  <c r="K42"/>
  <c r="J42"/>
  <c r="I42"/>
  <c r="H42"/>
  <c r="G42"/>
  <c r="F42"/>
  <c r="E42"/>
  <c r="D42"/>
  <c r="G25"/>
  <c r="F25"/>
  <c r="G24"/>
  <c r="F24"/>
  <c r="G9"/>
  <c r="V6" i="12"/>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44"/>
  <c r="V145"/>
  <c r="V146"/>
  <c r="V147"/>
  <c r="V148"/>
  <c r="V149"/>
  <c r="V150"/>
  <c r="V151"/>
  <c r="V152"/>
  <c r="V153"/>
  <c r="V154"/>
  <c r="V155"/>
  <c r="V156"/>
  <c r="V157"/>
  <c r="V158"/>
  <c r="V159"/>
  <c r="V160"/>
  <c r="V161"/>
  <c r="V162"/>
  <c r="V163"/>
  <c r="V164"/>
  <c r="V165"/>
  <c r="V166"/>
  <c r="V167"/>
  <c r="V168"/>
  <c r="V169"/>
  <c r="V170"/>
  <c r="V171"/>
  <c r="V172"/>
  <c r="V173"/>
  <c r="V174"/>
  <c r="V175"/>
  <c r="V176"/>
  <c r="V177"/>
  <c r="V178"/>
  <c r="V179"/>
  <c r="V180"/>
  <c r="V181"/>
  <c r="V182"/>
  <c r="V183"/>
  <c r="V184"/>
  <c r="V185"/>
  <c r="V186"/>
  <c r="V187"/>
  <c r="V188"/>
  <c r="V189"/>
  <c r="V190"/>
  <c r="V191"/>
  <c r="V192"/>
  <c r="V193"/>
  <c r="V194"/>
  <c r="V195"/>
  <c r="V196"/>
  <c r="V197"/>
  <c r="V198"/>
  <c r="V199"/>
  <c r="V200"/>
  <c r="V201"/>
  <c r="V202"/>
  <c r="V203"/>
  <c r="V204"/>
  <c r="V205"/>
  <c r="V206"/>
  <c r="V207"/>
  <c r="V208"/>
  <c r="V209"/>
  <c r="V210"/>
  <c r="V211"/>
  <c r="V212"/>
  <c r="V213"/>
  <c r="V214"/>
  <c r="V215"/>
  <c r="V216"/>
  <c r="V217"/>
  <c r="V218"/>
  <c r="V219"/>
  <c r="V220"/>
  <c r="V221"/>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1"/>
  <c r="V262"/>
  <c r="V263"/>
  <c r="V264"/>
  <c r="V265"/>
  <c r="V266"/>
  <c r="V267"/>
  <c r="V268"/>
  <c r="V269"/>
  <c r="V270"/>
  <c r="V271"/>
  <c r="V272"/>
  <c r="V273"/>
  <c r="V274"/>
  <c r="V275"/>
  <c r="V276"/>
  <c r="V277"/>
  <c r="V278"/>
  <c r="V279"/>
  <c r="V280"/>
  <c r="V281"/>
  <c r="V282"/>
  <c r="V283"/>
  <c r="V284"/>
  <c r="V285"/>
  <c r="V286"/>
  <c r="V287"/>
  <c r="V288"/>
  <c r="V289"/>
  <c r="V290"/>
  <c r="V291"/>
  <c r="V292"/>
  <c r="V293"/>
  <c r="V294"/>
  <c r="V295"/>
  <c r="V296"/>
  <c r="V297"/>
  <c r="V298"/>
  <c r="V299"/>
  <c r="V300"/>
  <c r="V301"/>
  <c r="V302"/>
  <c r="V303"/>
  <c r="V304"/>
  <c r="V305"/>
  <c r="V306"/>
  <c r="V307"/>
  <c r="V308"/>
  <c r="V309"/>
  <c r="V310"/>
  <c r="V311"/>
  <c r="V312"/>
  <c r="V313"/>
  <c r="V314"/>
  <c r="V315"/>
  <c r="V316"/>
  <c r="V317"/>
  <c r="V318"/>
  <c r="V319"/>
  <c r="V320"/>
  <c r="V321"/>
  <c r="V322"/>
  <c r="V323"/>
  <c r="V324"/>
  <c r="V325"/>
  <c r="V326"/>
  <c r="V327"/>
  <c r="V328"/>
  <c r="V329"/>
  <c r="V330"/>
  <c r="V331"/>
  <c r="V332"/>
  <c r="V333"/>
  <c r="V334"/>
  <c r="V335"/>
  <c r="V336"/>
  <c r="V337"/>
  <c r="V338"/>
  <c r="V339"/>
  <c r="V340"/>
  <c r="V341"/>
  <c r="V342"/>
  <c r="V343"/>
  <c r="V344"/>
  <c r="V345"/>
  <c r="V346"/>
  <c r="V347"/>
  <c r="V348"/>
  <c r="V349"/>
  <c r="V350"/>
  <c r="V351"/>
  <c r="V352"/>
  <c r="V353"/>
  <c r="V354"/>
  <c r="V355"/>
  <c r="V356"/>
  <c r="V357"/>
  <c r="V358"/>
  <c r="V359"/>
  <c r="V360"/>
  <c r="V361"/>
  <c r="V362"/>
  <c r="V363"/>
  <c r="V364"/>
  <c r="V365"/>
  <c r="V366"/>
  <c r="V367"/>
  <c r="V368"/>
  <c r="V369"/>
  <c r="V370"/>
  <c r="V371"/>
  <c r="V372"/>
  <c r="V373"/>
  <c r="V374"/>
  <c r="V375"/>
  <c r="V376"/>
  <c r="V377"/>
  <c r="V378"/>
  <c r="V379"/>
  <c r="V380"/>
  <c r="V381"/>
  <c r="V382"/>
  <c r="V383"/>
  <c r="V384"/>
  <c r="V385"/>
  <c r="V386"/>
  <c r="V387"/>
  <c r="V388"/>
  <c r="V389"/>
  <c r="V390"/>
  <c r="V391"/>
  <c r="V392"/>
  <c r="V393"/>
  <c r="V394"/>
  <c r="V395"/>
  <c r="V396"/>
  <c r="V397"/>
  <c r="V398"/>
  <c r="V399"/>
  <c r="V400"/>
  <c r="V401"/>
  <c r="V402"/>
  <c r="V403"/>
  <c r="V404"/>
  <c r="V405"/>
  <c r="V406"/>
  <c r="V407"/>
  <c r="V408"/>
  <c r="V409"/>
  <c r="V410"/>
  <c r="V411"/>
  <c r="V412"/>
  <c r="V413"/>
  <c r="V414"/>
  <c r="V415"/>
  <c r="V416"/>
  <c r="V417"/>
  <c r="V418"/>
  <c r="V419"/>
  <c r="V420"/>
  <c r="V421"/>
  <c r="V422"/>
  <c r="V423"/>
  <c r="V424"/>
  <c r="V425"/>
  <c r="V426"/>
  <c r="V427"/>
  <c r="V428"/>
  <c r="V429"/>
  <c r="V430"/>
  <c r="V431"/>
  <c r="V432"/>
  <c r="V433"/>
  <c r="V434"/>
  <c r="V435"/>
  <c r="V436"/>
  <c r="V437"/>
  <c r="V438"/>
  <c r="V439"/>
  <c r="V440"/>
  <c r="V441"/>
  <c r="V442"/>
  <c r="V443"/>
  <c r="V444"/>
  <c r="V445"/>
  <c r="V446"/>
  <c r="V447"/>
  <c r="V448"/>
  <c r="V449"/>
  <c r="V450"/>
  <c r="V451"/>
  <c r="V452"/>
  <c r="V453"/>
  <c r="V454"/>
  <c r="V455"/>
  <c r="V456"/>
  <c r="V457"/>
  <c r="V458"/>
  <c r="V459"/>
  <c r="V460"/>
  <c r="V461"/>
  <c r="V462"/>
  <c r="V463"/>
  <c r="V464"/>
  <c r="V465"/>
  <c r="V466"/>
  <c r="V467"/>
  <c r="V468"/>
  <c r="V469"/>
  <c r="V470"/>
  <c r="V471"/>
  <c r="V472"/>
  <c r="V473"/>
  <c r="V474"/>
  <c r="V475"/>
  <c r="V476"/>
  <c r="V477"/>
  <c r="V478"/>
  <c r="V479"/>
  <c r="V480"/>
  <c r="V481"/>
  <c r="V482"/>
  <c r="V483"/>
  <c r="V484"/>
  <c r="V485"/>
  <c r="V486"/>
  <c r="V487"/>
  <c r="V488"/>
  <c r="V489"/>
  <c r="V490"/>
  <c r="V491"/>
  <c r="V492"/>
  <c r="V493"/>
  <c r="V494"/>
  <c r="V495"/>
  <c r="V496"/>
  <c r="V497"/>
  <c r="V498"/>
  <c r="V499"/>
  <c r="V500"/>
  <c r="V501"/>
  <c r="V502"/>
  <c r="V503"/>
  <c r="V504"/>
  <c r="V505"/>
  <c r="V506"/>
  <c r="V507"/>
  <c r="V508"/>
  <c r="V509"/>
  <c r="V510"/>
  <c r="V511"/>
  <c r="V512"/>
  <c r="V513"/>
  <c r="V514"/>
  <c r="V515"/>
  <c r="V516"/>
  <c r="V517"/>
  <c r="V518"/>
  <c r="V519"/>
  <c r="V520"/>
  <c r="V521"/>
  <c r="V522"/>
  <c r="V523"/>
  <c r="V524"/>
  <c r="V525"/>
  <c r="V526"/>
  <c r="V527"/>
  <c r="V528"/>
  <c r="V529"/>
  <c r="V530"/>
  <c r="V531"/>
  <c r="V532"/>
  <c r="V533"/>
  <c r="V534"/>
  <c r="V535"/>
  <c r="V536"/>
  <c r="V537"/>
  <c r="V538"/>
  <c r="V539"/>
  <c r="V540"/>
  <c r="V541"/>
  <c r="V542"/>
  <c r="V543"/>
  <c r="V544"/>
  <c r="V545"/>
  <c r="V546"/>
  <c r="V547"/>
  <c r="V548"/>
  <c r="V549"/>
  <c r="V550"/>
  <c r="V551"/>
  <c r="V552"/>
  <c r="V553"/>
  <c r="V554"/>
  <c r="V555"/>
  <c r="V556"/>
  <c r="V557"/>
  <c r="V558"/>
  <c r="V559"/>
  <c r="V560"/>
  <c r="V561"/>
  <c r="V562"/>
  <c r="V563"/>
  <c r="V564"/>
  <c r="V565"/>
  <c r="V566"/>
  <c r="V567"/>
  <c r="V568"/>
  <c r="V569"/>
  <c r="V570"/>
  <c r="V571"/>
  <c r="V572"/>
  <c r="V573"/>
  <c r="V574"/>
  <c r="V575"/>
  <c r="V576"/>
  <c r="V577"/>
  <c r="V578"/>
  <c r="V579"/>
  <c r="V580"/>
  <c r="V581"/>
  <c r="V582"/>
  <c r="V583"/>
  <c r="V584"/>
  <c r="V585"/>
  <c r="V586"/>
  <c r="V587"/>
  <c r="V588"/>
  <c r="V589"/>
  <c r="V590"/>
  <c r="V591"/>
  <c r="V592"/>
  <c r="V593"/>
  <c r="V594"/>
  <c r="V595"/>
  <c r="V596"/>
  <c r="V597"/>
  <c r="V598"/>
  <c r="V599"/>
  <c r="V600"/>
  <c r="V601"/>
  <c r="V602"/>
  <c r="V603"/>
  <c r="V604"/>
  <c r="V605"/>
  <c r="V606"/>
  <c r="V607"/>
  <c r="V608"/>
  <c r="V609"/>
  <c r="V610"/>
  <c r="V611"/>
  <c r="V612"/>
  <c r="V613"/>
  <c r="V614"/>
  <c r="V615"/>
  <c r="V616"/>
  <c r="V617"/>
  <c r="V618"/>
  <c r="V619"/>
  <c r="V620"/>
  <c r="V621"/>
  <c r="V622"/>
  <c r="V623"/>
  <c r="V624"/>
  <c r="V625"/>
  <c r="V626"/>
  <c r="V627"/>
  <c r="V628"/>
  <c r="V629"/>
  <c r="V630"/>
  <c r="V631"/>
  <c r="V632"/>
  <c r="V633"/>
  <c r="V634"/>
  <c r="V635"/>
  <c r="V636"/>
  <c r="V637"/>
  <c r="V638"/>
  <c r="V639"/>
  <c r="V640"/>
  <c r="V641"/>
  <c r="V642"/>
  <c r="V643"/>
  <c r="V644"/>
  <c r="V645"/>
  <c r="V646"/>
  <c r="V647"/>
  <c r="V648"/>
  <c r="V649"/>
  <c r="V650"/>
  <c r="V651"/>
  <c r="V652"/>
  <c r="V653"/>
  <c r="V654"/>
  <c r="V655"/>
  <c r="V656"/>
  <c r="V657"/>
  <c r="V658"/>
  <c r="V659"/>
  <c r="V660"/>
  <c r="V661"/>
  <c r="V662"/>
  <c r="V663"/>
  <c r="V664"/>
  <c r="V665"/>
  <c r="V666"/>
  <c r="V667"/>
  <c r="V668"/>
  <c r="V669"/>
  <c r="V670"/>
  <c r="V671"/>
  <c r="V672"/>
  <c r="V673"/>
  <c r="V674"/>
  <c r="V675"/>
  <c r="V676"/>
  <c r="V677"/>
  <c r="V678"/>
  <c r="V679"/>
  <c r="V680"/>
  <c r="V681"/>
  <c r="V682"/>
  <c r="V683"/>
  <c r="V684"/>
  <c r="V685"/>
  <c r="V686"/>
  <c r="V687"/>
  <c r="V688"/>
  <c r="V689"/>
  <c r="V690"/>
  <c r="V691"/>
  <c r="V692"/>
  <c r="V693"/>
  <c r="V694"/>
  <c r="V695"/>
  <c r="V696"/>
  <c r="V697"/>
  <c r="V698"/>
  <c r="V699"/>
  <c r="V700"/>
  <c r="V701"/>
  <c r="V702"/>
  <c r="V703"/>
  <c r="V704"/>
  <c r="V705"/>
  <c r="V706"/>
  <c r="V707"/>
  <c r="V708"/>
  <c r="V709"/>
  <c r="V710"/>
  <c r="V711"/>
  <c r="V712"/>
  <c r="V713"/>
  <c r="V714"/>
  <c r="V715"/>
  <c r="V716"/>
  <c r="V717"/>
  <c r="V718"/>
  <c r="V719"/>
  <c r="V720"/>
  <c r="V721"/>
  <c r="V722"/>
  <c r="V723"/>
  <c r="V724"/>
  <c r="V725"/>
  <c r="V726"/>
  <c r="V727"/>
  <c r="V728"/>
  <c r="V729"/>
  <c r="V730"/>
  <c r="V731"/>
  <c r="V732"/>
  <c r="V733"/>
  <c r="V734"/>
  <c r="V735"/>
  <c r="V736"/>
  <c r="V737"/>
  <c r="V738"/>
  <c r="V739"/>
  <c r="V740"/>
  <c r="V741"/>
  <c r="V742"/>
  <c r="V743"/>
  <c r="V744"/>
  <c r="V745"/>
  <c r="V746"/>
  <c r="V747"/>
  <c r="V748"/>
  <c r="V749"/>
  <c r="V750"/>
  <c r="V751"/>
  <c r="V752"/>
  <c r="V753"/>
  <c r="V754"/>
  <c r="V755"/>
  <c r="V756"/>
  <c r="V757"/>
  <c r="V758"/>
  <c r="V759"/>
  <c r="V760"/>
  <c r="V761"/>
  <c r="V762"/>
  <c r="V763"/>
  <c r="V764"/>
  <c r="V765"/>
  <c r="V766"/>
  <c r="V767"/>
  <c r="V768"/>
  <c r="V769"/>
  <c r="V770"/>
  <c r="V771"/>
  <c r="V772"/>
  <c r="V773"/>
  <c r="V774"/>
  <c r="V775"/>
  <c r="V776"/>
  <c r="V777"/>
  <c r="V778"/>
  <c r="V779"/>
  <c r="V780"/>
  <c r="V781"/>
  <c r="V782"/>
  <c r="V783"/>
  <c r="V784"/>
  <c r="V785"/>
  <c r="V786"/>
  <c r="V787"/>
  <c r="V788"/>
  <c r="V789"/>
  <c r="V790"/>
  <c r="V791"/>
  <c r="V792"/>
  <c r="V793"/>
  <c r="V794"/>
  <c r="V795"/>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44"/>
  <c r="V845"/>
  <c r="V846"/>
  <c r="V847"/>
  <c r="V848"/>
  <c r="V849"/>
  <c r="V850"/>
  <c r="V851"/>
  <c r="V852"/>
  <c r="V853"/>
  <c r="V854"/>
  <c r="V855"/>
  <c r="V856"/>
  <c r="V857"/>
  <c r="V858"/>
  <c r="V859"/>
  <c r="V860"/>
  <c r="V861"/>
  <c r="V862"/>
  <c r="V863"/>
  <c r="V864"/>
  <c r="V865"/>
  <c r="V866"/>
  <c r="V867"/>
  <c r="V868"/>
  <c r="V869"/>
  <c r="V870"/>
  <c r="V871"/>
  <c r="V872"/>
  <c r="V873"/>
  <c r="V874"/>
  <c r="V875"/>
  <c r="V876"/>
  <c r="V877"/>
  <c r="V878"/>
  <c r="V879"/>
  <c r="V880"/>
  <c r="V881"/>
  <c r="V882"/>
  <c r="V883"/>
  <c r="V884"/>
  <c r="V885"/>
  <c r="V886"/>
  <c r="V887"/>
  <c r="V888"/>
  <c r="V889"/>
  <c r="V890"/>
  <c r="V891"/>
  <c r="V892"/>
  <c r="V893"/>
  <c r="V894"/>
  <c r="V895"/>
  <c r="V896"/>
  <c r="V897"/>
  <c r="V898"/>
  <c r="V899"/>
  <c r="V900"/>
  <c r="V901"/>
  <c r="V902"/>
  <c r="V903"/>
  <c r="V904"/>
  <c r="V905"/>
  <c r="V906"/>
  <c r="V907"/>
  <c r="V908"/>
  <c r="V909"/>
  <c r="V910"/>
  <c r="V911"/>
  <c r="V912"/>
  <c r="V913"/>
  <c r="V914"/>
  <c r="V915"/>
  <c r="V916"/>
  <c r="V917"/>
  <c r="V918"/>
  <c r="V919"/>
  <c r="V920"/>
  <c r="V921"/>
  <c r="V922"/>
  <c r="V923"/>
  <c r="V924"/>
  <c r="V925"/>
  <c r="V926"/>
  <c r="V927"/>
  <c r="V928"/>
  <c r="V929"/>
  <c r="V930"/>
  <c r="V931"/>
  <c r="V932"/>
  <c r="V933"/>
  <c r="V934"/>
  <c r="V935"/>
  <c r="V936"/>
  <c r="V937"/>
  <c r="V938"/>
  <c r="V939"/>
  <c r="V940"/>
  <c r="V941"/>
  <c r="V942"/>
  <c r="V943"/>
  <c r="V944"/>
  <c r="V945"/>
  <c r="V946"/>
  <c r="V947"/>
  <c r="V948"/>
  <c r="V949"/>
  <c r="V950"/>
  <c r="V951"/>
  <c r="V952"/>
  <c r="V953"/>
  <c r="V954"/>
  <c r="V955"/>
  <c r="V956"/>
  <c r="V957"/>
  <c r="V958"/>
  <c r="V959"/>
  <c r="V960"/>
  <c r="V961"/>
  <c r="V962"/>
  <c r="V963"/>
  <c r="V964"/>
  <c r="V965"/>
  <c r="V966"/>
  <c r="V967"/>
  <c r="V968"/>
  <c r="V969"/>
  <c r="V970"/>
  <c r="V971"/>
  <c r="V972"/>
  <c r="V973"/>
  <c r="V974"/>
  <c r="V975"/>
  <c r="V976"/>
  <c r="V977"/>
  <c r="V978"/>
  <c r="V979"/>
  <c r="V980"/>
  <c r="V981"/>
  <c r="V982"/>
  <c r="V983"/>
  <c r="V984"/>
  <c r="V985"/>
  <c r="V986"/>
  <c r="V987"/>
  <c r="V988"/>
  <c r="V989"/>
  <c r="V990"/>
  <c r="V991"/>
  <c r="V992"/>
  <c r="V993"/>
  <c r="V994"/>
  <c r="V995"/>
  <c r="V996"/>
  <c r="V997"/>
  <c r="V998"/>
  <c r="V999"/>
  <c r="V1000"/>
  <c r="V1001"/>
  <c r="V1002"/>
  <c r="V1003"/>
  <c r="V1004"/>
  <c r="V5"/>
  <c r="M7"/>
  <c r="P7"/>
  <c r="Q7"/>
  <c r="M6"/>
  <c r="P6"/>
  <c r="Q6"/>
  <c r="M5"/>
  <c r="P5"/>
  <c r="M8"/>
  <c r="P8"/>
  <c r="Q8"/>
  <c r="M9"/>
  <c r="P9"/>
  <c r="Q9"/>
  <c r="M10"/>
  <c r="P10"/>
  <c r="Q10"/>
  <c r="M11"/>
  <c r="P11"/>
  <c r="Q11"/>
  <c r="M12"/>
  <c r="P12"/>
  <c r="Q12"/>
  <c r="M13"/>
  <c r="P13"/>
  <c r="Q13"/>
  <c r="M14"/>
  <c r="P14"/>
  <c r="Q14"/>
  <c r="M15"/>
  <c r="P15"/>
  <c r="Q15"/>
  <c r="M16"/>
  <c r="P16"/>
  <c r="Q16"/>
  <c r="M17"/>
  <c r="P17"/>
  <c r="Q17"/>
  <c r="M18"/>
  <c r="P18"/>
  <c r="Q18"/>
  <c r="M21"/>
  <c r="P21"/>
  <c r="M22"/>
  <c r="P22"/>
  <c r="M23"/>
  <c r="P23"/>
  <c r="M24"/>
  <c r="P24"/>
  <c r="M25"/>
  <c r="P25"/>
  <c r="M20"/>
  <c r="P20"/>
  <c r="M19"/>
  <c r="P19"/>
  <c r="P1004"/>
  <c r="Q1004"/>
  <c r="T1004"/>
  <c r="R1004"/>
  <c r="S1004"/>
  <c r="U1004"/>
  <c r="Q1003"/>
  <c r="T1003"/>
  <c r="R1003"/>
  <c r="U1003"/>
  <c r="S1003"/>
  <c r="M1003"/>
  <c r="P1003"/>
  <c r="Q1002"/>
  <c r="T1002"/>
  <c r="R1002"/>
  <c r="U1002"/>
  <c r="S1002"/>
  <c r="M1002"/>
  <c r="P1002"/>
  <c r="Q1001"/>
  <c r="T1001"/>
  <c r="R1001"/>
  <c r="U1001"/>
  <c r="S1001"/>
  <c r="M1001"/>
  <c r="P1001"/>
  <c r="Q1000"/>
  <c r="T1000"/>
  <c r="R1000"/>
  <c r="U1000"/>
  <c r="S1000"/>
  <c r="M1000"/>
  <c r="P1000"/>
  <c r="Q999"/>
  <c r="T999"/>
  <c r="R999"/>
  <c r="U999"/>
  <c r="S999"/>
  <c r="M999"/>
  <c r="P999"/>
  <c r="Q998"/>
  <c r="T998"/>
  <c r="R998"/>
  <c r="U998"/>
  <c r="S998"/>
  <c r="M998"/>
  <c r="P998"/>
  <c r="Q997"/>
  <c r="T997"/>
  <c r="R997"/>
  <c r="U997"/>
  <c r="S997"/>
  <c r="M997"/>
  <c r="P997"/>
  <c r="Q996"/>
  <c r="T996"/>
  <c r="R996"/>
  <c r="U996"/>
  <c r="S996"/>
  <c r="M996"/>
  <c r="P996"/>
  <c r="Q995"/>
  <c r="T995"/>
  <c r="R995"/>
  <c r="U995"/>
  <c r="S995"/>
  <c r="M995"/>
  <c r="P995"/>
  <c r="Q994"/>
  <c r="T994"/>
  <c r="R994"/>
  <c r="U994"/>
  <c r="S994"/>
  <c r="M994"/>
  <c r="P994"/>
  <c r="Q993"/>
  <c r="T993"/>
  <c r="R993"/>
  <c r="U993"/>
  <c r="S993"/>
  <c r="M993"/>
  <c r="P993"/>
  <c r="Q992"/>
  <c r="T992"/>
  <c r="R992"/>
  <c r="U992"/>
  <c r="S992"/>
  <c r="M992"/>
  <c r="P992"/>
  <c r="Q991"/>
  <c r="T991"/>
  <c r="R991"/>
  <c r="U991"/>
  <c r="S991"/>
  <c r="M991"/>
  <c r="P991"/>
  <c r="Q990"/>
  <c r="T990"/>
  <c r="R990"/>
  <c r="U990"/>
  <c r="S990"/>
  <c r="M990"/>
  <c r="P990"/>
  <c r="Q989"/>
  <c r="T989"/>
  <c r="R989"/>
  <c r="U989"/>
  <c r="S989"/>
  <c r="M989"/>
  <c r="P989"/>
  <c r="Q988"/>
  <c r="T988"/>
  <c r="R988"/>
  <c r="U988"/>
  <c r="S988"/>
  <c r="M988"/>
  <c r="P988"/>
  <c r="Q987"/>
  <c r="T987"/>
  <c r="R987"/>
  <c r="U987"/>
  <c r="S987"/>
  <c r="M987"/>
  <c r="P987"/>
  <c r="Q986"/>
  <c r="T986"/>
  <c r="R986"/>
  <c r="U986"/>
  <c r="S986"/>
  <c r="M986"/>
  <c r="P986"/>
  <c r="Q985"/>
  <c r="T985"/>
  <c r="R985"/>
  <c r="U985"/>
  <c r="S985"/>
  <c r="M985"/>
  <c r="P985"/>
  <c r="Q984"/>
  <c r="T984"/>
  <c r="R984"/>
  <c r="U984"/>
  <c r="S984"/>
  <c r="M984"/>
  <c r="P984"/>
  <c r="Q983"/>
  <c r="T983"/>
  <c r="R983"/>
  <c r="U983"/>
  <c r="S983"/>
  <c r="M983"/>
  <c r="P983"/>
  <c r="Q982"/>
  <c r="T982"/>
  <c r="R982"/>
  <c r="U982"/>
  <c r="S982"/>
  <c r="M982"/>
  <c r="P982"/>
  <c r="Q981"/>
  <c r="T981"/>
  <c r="R981"/>
  <c r="U981"/>
  <c r="S981"/>
  <c r="M981"/>
  <c r="P981"/>
  <c r="Q980"/>
  <c r="T980"/>
  <c r="R980"/>
  <c r="U980"/>
  <c r="S980"/>
  <c r="M980"/>
  <c r="P980"/>
  <c r="Q979"/>
  <c r="T979"/>
  <c r="R979"/>
  <c r="U979"/>
  <c r="S979"/>
  <c r="M979"/>
  <c r="P979"/>
  <c r="Q978"/>
  <c r="T978"/>
  <c r="R978"/>
  <c r="U978"/>
  <c r="S978"/>
  <c r="M978"/>
  <c r="P978"/>
  <c r="Q977"/>
  <c r="T977"/>
  <c r="R977"/>
  <c r="U977"/>
  <c r="S977"/>
  <c r="M977"/>
  <c r="P977"/>
  <c r="Q976"/>
  <c r="T976"/>
  <c r="R976"/>
  <c r="U976"/>
  <c r="S976"/>
  <c r="M976"/>
  <c r="P976"/>
  <c r="Q975"/>
  <c r="T975"/>
  <c r="R975"/>
  <c r="U975"/>
  <c r="S975"/>
  <c r="M975"/>
  <c r="P975"/>
  <c r="Q974"/>
  <c r="T974"/>
  <c r="R974"/>
  <c r="U974"/>
  <c r="S974"/>
  <c r="M974"/>
  <c r="P974"/>
  <c r="Q973"/>
  <c r="T973"/>
  <c r="R973"/>
  <c r="U973"/>
  <c r="S973"/>
  <c r="M973"/>
  <c r="P973"/>
  <c r="Q972"/>
  <c r="T972"/>
  <c r="R972"/>
  <c r="U972"/>
  <c r="S972"/>
  <c r="M972"/>
  <c r="P972"/>
  <c r="Q971"/>
  <c r="T971"/>
  <c r="R971"/>
  <c r="U971"/>
  <c r="S971"/>
  <c r="M971"/>
  <c r="P971"/>
  <c r="Q970"/>
  <c r="T970"/>
  <c r="R970"/>
  <c r="U970"/>
  <c r="S970"/>
  <c r="M970"/>
  <c r="P970"/>
  <c r="Q969"/>
  <c r="T969"/>
  <c r="R969"/>
  <c r="U969"/>
  <c r="S969"/>
  <c r="M969"/>
  <c r="P969"/>
  <c r="Q968"/>
  <c r="T968"/>
  <c r="R968"/>
  <c r="U968"/>
  <c r="S968"/>
  <c r="M968"/>
  <c r="P968"/>
  <c r="Q967"/>
  <c r="T967"/>
  <c r="R967"/>
  <c r="U967"/>
  <c r="S967"/>
  <c r="M967"/>
  <c r="P967"/>
  <c r="Q966"/>
  <c r="T966"/>
  <c r="R966"/>
  <c r="U966"/>
  <c r="S966"/>
  <c r="M966"/>
  <c r="P966"/>
  <c r="Q965"/>
  <c r="T965"/>
  <c r="R965"/>
  <c r="U965"/>
  <c r="S965"/>
  <c r="M965"/>
  <c r="P965"/>
  <c r="Q964"/>
  <c r="T964"/>
  <c r="R964"/>
  <c r="U964"/>
  <c r="S964"/>
  <c r="M964"/>
  <c r="P964"/>
  <c r="Q963"/>
  <c r="T963"/>
  <c r="R963"/>
  <c r="U963"/>
  <c r="S963"/>
  <c r="M963"/>
  <c r="P963"/>
  <c r="Q962"/>
  <c r="T962"/>
  <c r="R962"/>
  <c r="U962"/>
  <c r="S962"/>
  <c r="M962"/>
  <c r="P962"/>
  <c r="Q961"/>
  <c r="T961"/>
  <c r="R961"/>
  <c r="U961"/>
  <c r="S961"/>
  <c r="M961"/>
  <c r="P961"/>
  <c r="Q960"/>
  <c r="T960"/>
  <c r="R960"/>
  <c r="U960"/>
  <c r="S960"/>
  <c r="M960"/>
  <c r="P960"/>
  <c r="Q959"/>
  <c r="T959"/>
  <c r="R959"/>
  <c r="U959"/>
  <c r="S959"/>
  <c r="M959"/>
  <c r="P959"/>
  <c r="Q958"/>
  <c r="T958"/>
  <c r="R958"/>
  <c r="U958"/>
  <c r="S958"/>
  <c r="M958"/>
  <c r="P958"/>
  <c r="Q957"/>
  <c r="T957"/>
  <c r="R957"/>
  <c r="U957"/>
  <c r="S957"/>
  <c r="M957"/>
  <c r="P957"/>
  <c r="Q956"/>
  <c r="T956"/>
  <c r="R956"/>
  <c r="U956"/>
  <c r="S956"/>
  <c r="M956"/>
  <c r="P956"/>
  <c r="Q955"/>
  <c r="T955"/>
  <c r="R955"/>
  <c r="U955"/>
  <c r="S955"/>
  <c r="M955"/>
  <c r="P955"/>
  <c r="Q954"/>
  <c r="T954"/>
  <c r="R954"/>
  <c r="U954"/>
  <c r="S954"/>
  <c r="M954"/>
  <c r="P954"/>
  <c r="Q953"/>
  <c r="T953"/>
  <c r="R953"/>
  <c r="U953"/>
  <c r="S953"/>
  <c r="M953"/>
  <c r="P953"/>
  <c r="Q952"/>
  <c r="T952"/>
  <c r="R952"/>
  <c r="U952"/>
  <c r="S952"/>
  <c r="M952"/>
  <c r="P952"/>
  <c r="Q951"/>
  <c r="T951"/>
  <c r="R951"/>
  <c r="U951"/>
  <c r="S951"/>
  <c r="M951"/>
  <c r="P951"/>
  <c r="Q950"/>
  <c r="T950"/>
  <c r="R950"/>
  <c r="U950"/>
  <c r="S950"/>
  <c r="M950"/>
  <c r="P950"/>
  <c r="Q949"/>
  <c r="T949"/>
  <c r="R949"/>
  <c r="U949"/>
  <c r="S949"/>
  <c r="M949"/>
  <c r="P949"/>
  <c r="Q948"/>
  <c r="T948"/>
  <c r="R948"/>
  <c r="U948"/>
  <c r="S948"/>
  <c r="M948"/>
  <c r="P948"/>
  <c r="Q947"/>
  <c r="T947"/>
  <c r="R947"/>
  <c r="U947"/>
  <c r="S947"/>
  <c r="M947"/>
  <c r="P947"/>
  <c r="Q946"/>
  <c r="T946"/>
  <c r="R946"/>
  <c r="U946"/>
  <c r="S946"/>
  <c r="M946"/>
  <c r="P946"/>
  <c r="Q945"/>
  <c r="T945"/>
  <c r="R945"/>
  <c r="U945"/>
  <c r="S945"/>
  <c r="M945"/>
  <c r="P945"/>
  <c r="Q944"/>
  <c r="T944"/>
  <c r="R944"/>
  <c r="U944"/>
  <c r="S944"/>
  <c r="M944"/>
  <c r="P944"/>
  <c r="Q943"/>
  <c r="T943"/>
  <c r="R943"/>
  <c r="U943"/>
  <c r="S943"/>
  <c r="M943"/>
  <c r="P943"/>
  <c r="Q942"/>
  <c r="T942"/>
  <c r="R942"/>
  <c r="U942"/>
  <c r="S942"/>
  <c r="M942"/>
  <c r="P942"/>
  <c r="Q941"/>
  <c r="T941"/>
  <c r="R941"/>
  <c r="U941"/>
  <c r="S941"/>
  <c r="M941"/>
  <c r="P941"/>
  <c r="Q940"/>
  <c r="T940"/>
  <c r="R940"/>
  <c r="U940"/>
  <c r="S940"/>
  <c r="M940"/>
  <c r="P940"/>
  <c r="Q939"/>
  <c r="T939"/>
  <c r="R939"/>
  <c r="U939"/>
  <c r="S939"/>
  <c r="M939"/>
  <c r="P939"/>
  <c r="Q938"/>
  <c r="T938"/>
  <c r="R938"/>
  <c r="U938"/>
  <c r="S938"/>
  <c r="M938"/>
  <c r="P938"/>
  <c r="Q937"/>
  <c r="T937"/>
  <c r="R937"/>
  <c r="U937"/>
  <c r="S937"/>
  <c r="M937"/>
  <c r="P937"/>
  <c r="Q936"/>
  <c r="T936"/>
  <c r="R936"/>
  <c r="U936"/>
  <c r="S936"/>
  <c r="M936"/>
  <c r="P936"/>
  <c r="Q935"/>
  <c r="T935"/>
  <c r="R935"/>
  <c r="U935"/>
  <c r="S935"/>
  <c r="M935"/>
  <c r="P935"/>
  <c r="Q934"/>
  <c r="T934"/>
  <c r="R934"/>
  <c r="U934"/>
  <c r="S934"/>
  <c r="M934"/>
  <c r="P934"/>
  <c r="Q933"/>
  <c r="T933"/>
  <c r="R933"/>
  <c r="U933"/>
  <c r="S933"/>
  <c r="M933"/>
  <c r="P933"/>
  <c r="Q932"/>
  <c r="T932"/>
  <c r="R932"/>
  <c r="U932"/>
  <c r="S932"/>
  <c r="M932"/>
  <c r="P932"/>
  <c r="Q931"/>
  <c r="T931"/>
  <c r="R931"/>
  <c r="U931"/>
  <c r="S931"/>
  <c r="M931"/>
  <c r="P931"/>
  <c r="Q930"/>
  <c r="T930"/>
  <c r="R930"/>
  <c r="U930"/>
  <c r="S930"/>
  <c r="M930"/>
  <c r="P930"/>
  <c r="Q929"/>
  <c r="T929"/>
  <c r="R929"/>
  <c r="U929"/>
  <c r="S929"/>
  <c r="M929"/>
  <c r="P929"/>
  <c r="Q928"/>
  <c r="T928"/>
  <c r="R928"/>
  <c r="U928"/>
  <c r="S928"/>
  <c r="M928"/>
  <c r="P928"/>
  <c r="Q927"/>
  <c r="T927"/>
  <c r="R927"/>
  <c r="U927"/>
  <c r="S927"/>
  <c r="M927"/>
  <c r="P927"/>
  <c r="Q926"/>
  <c r="T926"/>
  <c r="R926"/>
  <c r="U926"/>
  <c r="S926"/>
  <c r="M926"/>
  <c r="P926"/>
  <c r="Q925"/>
  <c r="T925"/>
  <c r="R925"/>
  <c r="U925"/>
  <c r="S925"/>
  <c r="M925"/>
  <c r="P925"/>
  <c r="Q924"/>
  <c r="T924"/>
  <c r="R924"/>
  <c r="U924"/>
  <c r="S924"/>
  <c r="M924"/>
  <c r="P924"/>
  <c r="Q923"/>
  <c r="T923"/>
  <c r="R923"/>
  <c r="U923"/>
  <c r="S923"/>
  <c r="M923"/>
  <c r="P923"/>
  <c r="Q922"/>
  <c r="T922"/>
  <c r="R922"/>
  <c r="U922"/>
  <c r="S922"/>
  <c r="M922"/>
  <c r="P922"/>
  <c r="Q921"/>
  <c r="T921"/>
  <c r="R921"/>
  <c r="U921"/>
  <c r="S921"/>
  <c r="M921"/>
  <c r="P921"/>
  <c r="Q920"/>
  <c r="T920"/>
  <c r="R920"/>
  <c r="U920"/>
  <c r="S920"/>
  <c r="M920"/>
  <c r="P920"/>
  <c r="Q919"/>
  <c r="T919"/>
  <c r="R919"/>
  <c r="U919"/>
  <c r="S919"/>
  <c r="M919"/>
  <c r="P919"/>
  <c r="Q918"/>
  <c r="T918"/>
  <c r="R918"/>
  <c r="U918"/>
  <c r="S918"/>
  <c r="M918"/>
  <c r="P918"/>
  <c r="Q917"/>
  <c r="T917"/>
  <c r="R917"/>
  <c r="U917"/>
  <c r="S917"/>
  <c r="M917"/>
  <c r="P917"/>
  <c r="Q916"/>
  <c r="T916"/>
  <c r="R916"/>
  <c r="U916"/>
  <c r="S916"/>
  <c r="M916"/>
  <c r="P916"/>
  <c r="Q915"/>
  <c r="T915"/>
  <c r="R915"/>
  <c r="U915"/>
  <c r="S915"/>
  <c r="M915"/>
  <c r="P915"/>
  <c r="Q914"/>
  <c r="T914"/>
  <c r="R914"/>
  <c r="U914"/>
  <c r="S914"/>
  <c r="M914"/>
  <c r="P914"/>
  <c r="Q913"/>
  <c r="T913"/>
  <c r="R913"/>
  <c r="U913"/>
  <c r="S913"/>
  <c r="M913"/>
  <c r="P913"/>
  <c r="Q912"/>
  <c r="T912"/>
  <c r="R912"/>
  <c r="U912"/>
  <c r="S912"/>
  <c r="M912"/>
  <c r="P912"/>
  <c r="Q911"/>
  <c r="T911"/>
  <c r="R911"/>
  <c r="U911"/>
  <c r="S911"/>
  <c r="M911"/>
  <c r="P911"/>
  <c r="Q910"/>
  <c r="T910"/>
  <c r="R910"/>
  <c r="U910"/>
  <c r="S910"/>
  <c r="M910"/>
  <c r="P910"/>
  <c r="Q909"/>
  <c r="T909"/>
  <c r="R909"/>
  <c r="U909"/>
  <c r="S909"/>
  <c r="M909"/>
  <c r="P909"/>
  <c r="Q908"/>
  <c r="T908"/>
  <c r="R908"/>
  <c r="U908"/>
  <c r="S908"/>
  <c r="M908"/>
  <c r="P908"/>
  <c r="Q907"/>
  <c r="T907"/>
  <c r="R907"/>
  <c r="U907"/>
  <c r="S907"/>
  <c r="M907"/>
  <c r="P907"/>
  <c r="Q906"/>
  <c r="T906"/>
  <c r="R906"/>
  <c r="U906"/>
  <c r="S906"/>
  <c r="M906"/>
  <c r="P906"/>
  <c r="Q905"/>
  <c r="T905"/>
  <c r="R905"/>
  <c r="U905"/>
  <c r="S905"/>
  <c r="M905"/>
  <c r="P905"/>
  <c r="Q904"/>
  <c r="T904"/>
  <c r="R904"/>
  <c r="U904"/>
  <c r="S904"/>
  <c r="M904"/>
  <c r="P904"/>
  <c r="Q903"/>
  <c r="T903"/>
  <c r="R903"/>
  <c r="U903"/>
  <c r="S903"/>
  <c r="M903"/>
  <c r="P903"/>
  <c r="Q902"/>
  <c r="T902"/>
  <c r="R902"/>
  <c r="U902"/>
  <c r="S902"/>
  <c r="M902"/>
  <c r="P902"/>
  <c r="Q901"/>
  <c r="T901"/>
  <c r="R901"/>
  <c r="U901"/>
  <c r="S901"/>
  <c r="M901"/>
  <c r="P901"/>
  <c r="Q900"/>
  <c r="T900"/>
  <c r="R900"/>
  <c r="U900"/>
  <c r="S900"/>
  <c r="M900"/>
  <c r="P900"/>
  <c r="Q899"/>
  <c r="T899"/>
  <c r="R899"/>
  <c r="U899"/>
  <c r="S899"/>
  <c r="M899"/>
  <c r="P899"/>
  <c r="Q898"/>
  <c r="T898"/>
  <c r="R898"/>
  <c r="U898"/>
  <c r="S898"/>
  <c r="M898"/>
  <c r="P898"/>
  <c r="Q897"/>
  <c r="T897"/>
  <c r="R897"/>
  <c r="U897"/>
  <c r="S897"/>
  <c r="M897"/>
  <c r="P897"/>
  <c r="Q896"/>
  <c r="T896"/>
  <c r="R896"/>
  <c r="U896"/>
  <c r="S896"/>
  <c r="M896"/>
  <c r="P896"/>
  <c r="Q895"/>
  <c r="T895"/>
  <c r="R895"/>
  <c r="U895"/>
  <c r="S895"/>
  <c r="M895"/>
  <c r="P895"/>
  <c r="Q894"/>
  <c r="T894"/>
  <c r="R894"/>
  <c r="U894"/>
  <c r="S894"/>
  <c r="M894"/>
  <c r="P894"/>
  <c r="Q893"/>
  <c r="T893"/>
  <c r="R893"/>
  <c r="U893"/>
  <c r="S893"/>
  <c r="M893"/>
  <c r="P893"/>
  <c r="Q892"/>
  <c r="T892"/>
  <c r="R892"/>
  <c r="U892"/>
  <c r="S892"/>
  <c r="M892"/>
  <c r="P892"/>
  <c r="Q891"/>
  <c r="T891"/>
  <c r="R891"/>
  <c r="U891"/>
  <c r="S891"/>
  <c r="M891"/>
  <c r="P891"/>
  <c r="Q890"/>
  <c r="T890"/>
  <c r="R890"/>
  <c r="U890"/>
  <c r="S890"/>
  <c r="M890"/>
  <c r="P890"/>
  <c r="Q889"/>
  <c r="T889"/>
  <c r="R889"/>
  <c r="U889"/>
  <c r="S889"/>
  <c r="M889"/>
  <c r="P889"/>
  <c r="Q888"/>
  <c r="T888"/>
  <c r="R888"/>
  <c r="U888"/>
  <c r="S888"/>
  <c r="M888"/>
  <c r="P888"/>
  <c r="Q887"/>
  <c r="T887"/>
  <c r="R887"/>
  <c r="U887"/>
  <c r="S887"/>
  <c r="M887"/>
  <c r="P887"/>
  <c r="Q886"/>
  <c r="T886"/>
  <c r="R886"/>
  <c r="U886"/>
  <c r="S886"/>
  <c r="M886"/>
  <c r="P886"/>
  <c r="Q885"/>
  <c r="T885"/>
  <c r="R885"/>
  <c r="U885"/>
  <c r="S885"/>
  <c r="M885"/>
  <c r="P885"/>
  <c r="Q884"/>
  <c r="T884"/>
  <c r="R884"/>
  <c r="U884"/>
  <c r="S884"/>
  <c r="M884"/>
  <c r="P884"/>
  <c r="Q883"/>
  <c r="T883"/>
  <c r="R883"/>
  <c r="U883"/>
  <c r="S883"/>
  <c r="M883"/>
  <c r="P883"/>
  <c r="Q882"/>
  <c r="T882"/>
  <c r="R882"/>
  <c r="U882"/>
  <c r="S882"/>
  <c r="M882"/>
  <c r="P882"/>
  <c r="Q881"/>
  <c r="T881"/>
  <c r="R881"/>
  <c r="U881"/>
  <c r="S881"/>
  <c r="M881"/>
  <c r="P881"/>
  <c r="Q880"/>
  <c r="T880"/>
  <c r="R880"/>
  <c r="U880"/>
  <c r="S880"/>
  <c r="M880"/>
  <c r="P880"/>
  <c r="Q879"/>
  <c r="T879"/>
  <c r="R879"/>
  <c r="U879"/>
  <c r="S879"/>
  <c r="M879"/>
  <c r="P879"/>
  <c r="Q878"/>
  <c r="T878"/>
  <c r="R878"/>
  <c r="U878"/>
  <c r="S878"/>
  <c r="M878"/>
  <c r="P878"/>
  <c r="Q877"/>
  <c r="T877"/>
  <c r="R877"/>
  <c r="U877"/>
  <c r="S877"/>
  <c r="M877"/>
  <c r="P877"/>
  <c r="Q876"/>
  <c r="T876"/>
  <c r="R876"/>
  <c r="U876"/>
  <c r="S876"/>
  <c r="M876"/>
  <c r="P876"/>
  <c r="Q875"/>
  <c r="T875"/>
  <c r="R875"/>
  <c r="U875"/>
  <c r="S875"/>
  <c r="M875"/>
  <c r="P875"/>
  <c r="Q874"/>
  <c r="T874"/>
  <c r="R874"/>
  <c r="U874"/>
  <c r="S874"/>
  <c r="M874"/>
  <c r="P874"/>
  <c r="Q873"/>
  <c r="T873"/>
  <c r="R873"/>
  <c r="U873"/>
  <c r="S873"/>
  <c r="M873"/>
  <c r="P873"/>
  <c r="Q872"/>
  <c r="T872"/>
  <c r="R872"/>
  <c r="U872"/>
  <c r="S872"/>
  <c r="M872"/>
  <c r="P872"/>
  <c r="Q871"/>
  <c r="T871"/>
  <c r="R871"/>
  <c r="U871"/>
  <c r="S871"/>
  <c r="M871"/>
  <c r="P871"/>
  <c r="Q870"/>
  <c r="T870"/>
  <c r="R870"/>
  <c r="U870"/>
  <c r="S870"/>
  <c r="M870"/>
  <c r="P870"/>
  <c r="Q869"/>
  <c r="T869"/>
  <c r="R869"/>
  <c r="U869"/>
  <c r="S869"/>
  <c r="M869"/>
  <c r="P869"/>
  <c r="Q868"/>
  <c r="T868"/>
  <c r="R868"/>
  <c r="U868"/>
  <c r="S868"/>
  <c r="M868"/>
  <c r="P868"/>
  <c r="Q867"/>
  <c r="T867"/>
  <c r="R867"/>
  <c r="U867"/>
  <c r="S867"/>
  <c r="M867"/>
  <c r="P867"/>
  <c r="Q866"/>
  <c r="T866"/>
  <c r="R866"/>
  <c r="U866"/>
  <c r="S866"/>
  <c r="M866"/>
  <c r="P866"/>
  <c r="Q865"/>
  <c r="T865"/>
  <c r="R865"/>
  <c r="U865"/>
  <c r="S865"/>
  <c r="M865"/>
  <c r="P865"/>
  <c r="Q864"/>
  <c r="T864"/>
  <c r="R864"/>
  <c r="U864"/>
  <c r="S864"/>
  <c r="M864"/>
  <c r="P864"/>
  <c r="Q863"/>
  <c r="T863"/>
  <c r="R863"/>
  <c r="U863"/>
  <c r="S863"/>
  <c r="M863"/>
  <c r="P863"/>
  <c r="Q862"/>
  <c r="T862"/>
  <c r="R862"/>
  <c r="U862"/>
  <c r="S862"/>
  <c r="M862"/>
  <c r="P862"/>
  <c r="Q861"/>
  <c r="T861"/>
  <c r="R861"/>
  <c r="U861"/>
  <c r="S861"/>
  <c r="M861"/>
  <c r="P861"/>
  <c r="Q860"/>
  <c r="T860"/>
  <c r="R860"/>
  <c r="U860"/>
  <c r="S860"/>
  <c r="M860"/>
  <c r="P860"/>
  <c r="Q859"/>
  <c r="T859"/>
  <c r="R859"/>
  <c r="U859"/>
  <c r="S859"/>
  <c r="M859"/>
  <c r="P859"/>
  <c r="Q858"/>
  <c r="T858"/>
  <c r="R858"/>
  <c r="U858"/>
  <c r="S858"/>
  <c r="M858"/>
  <c r="P858"/>
  <c r="Q857"/>
  <c r="T857"/>
  <c r="R857"/>
  <c r="U857"/>
  <c r="S857"/>
  <c r="M857"/>
  <c r="P857"/>
  <c r="Q856"/>
  <c r="T856"/>
  <c r="R856"/>
  <c r="U856"/>
  <c r="S856"/>
  <c r="M856"/>
  <c r="P856"/>
  <c r="Q855"/>
  <c r="T855"/>
  <c r="R855"/>
  <c r="U855"/>
  <c r="S855"/>
  <c r="M855"/>
  <c r="P855"/>
  <c r="Q854"/>
  <c r="T854"/>
  <c r="R854"/>
  <c r="U854"/>
  <c r="S854"/>
  <c r="M854"/>
  <c r="P854"/>
  <c r="Q853"/>
  <c r="T853"/>
  <c r="R853"/>
  <c r="U853"/>
  <c r="S853"/>
  <c r="M853"/>
  <c r="P853"/>
  <c r="Q852"/>
  <c r="T852"/>
  <c r="R852"/>
  <c r="U852"/>
  <c r="S852"/>
  <c r="M852"/>
  <c r="P852"/>
  <c r="Q851"/>
  <c r="T851"/>
  <c r="R851"/>
  <c r="U851"/>
  <c r="S851"/>
  <c r="M851"/>
  <c r="P851"/>
  <c r="Q850"/>
  <c r="T850"/>
  <c r="R850"/>
  <c r="U850"/>
  <c r="S850"/>
  <c r="M850"/>
  <c r="P850"/>
  <c r="Q849"/>
  <c r="T849"/>
  <c r="R849"/>
  <c r="U849"/>
  <c r="S849"/>
  <c r="M849"/>
  <c r="P849"/>
  <c r="Q848"/>
  <c r="T848"/>
  <c r="R848"/>
  <c r="U848"/>
  <c r="S848"/>
  <c r="M848"/>
  <c r="P848"/>
  <c r="Q847"/>
  <c r="T847"/>
  <c r="R847"/>
  <c r="U847"/>
  <c r="S847"/>
  <c r="M847"/>
  <c r="P847"/>
  <c r="Q846"/>
  <c r="T846"/>
  <c r="R846"/>
  <c r="U846"/>
  <c r="S846"/>
  <c r="M846"/>
  <c r="P846"/>
  <c r="Q845"/>
  <c r="T845"/>
  <c r="R845"/>
  <c r="U845"/>
  <c r="S845"/>
  <c r="M845"/>
  <c r="P845"/>
  <c r="Q844"/>
  <c r="T844"/>
  <c r="R844"/>
  <c r="U844"/>
  <c r="S844"/>
  <c r="M844"/>
  <c r="P844"/>
  <c r="Q843"/>
  <c r="T843"/>
  <c r="R843"/>
  <c r="U843"/>
  <c r="S843"/>
  <c r="M843"/>
  <c r="P843"/>
  <c r="Q842"/>
  <c r="T842"/>
  <c r="R842"/>
  <c r="U842"/>
  <c r="S842"/>
  <c r="M842"/>
  <c r="P842"/>
  <c r="Q841"/>
  <c r="T841"/>
  <c r="R841"/>
  <c r="U841"/>
  <c r="S841"/>
  <c r="M841"/>
  <c r="P841"/>
  <c r="Q840"/>
  <c r="T840"/>
  <c r="R840"/>
  <c r="U840"/>
  <c r="S840"/>
  <c r="M840"/>
  <c r="P840"/>
  <c r="Q839"/>
  <c r="T839"/>
  <c r="R839"/>
  <c r="U839"/>
  <c r="S839"/>
  <c r="M839"/>
  <c r="P839"/>
  <c r="Q838"/>
  <c r="T838"/>
  <c r="R838"/>
  <c r="U838"/>
  <c r="S838"/>
  <c r="M838"/>
  <c r="P838"/>
  <c r="Q837"/>
  <c r="T837"/>
  <c r="R837"/>
  <c r="U837"/>
  <c r="S837"/>
  <c r="M837"/>
  <c r="P837"/>
  <c r="Q836"/>
  <c r="T836"/>
  <c r="R836"/>
  <c r="U836"/>
  <c r="S836"/>
  <c r="M836"/>
  <c r="P836"/>
  <c r="Q835"/>
  <c r="T835"/>
  <c r="R835"/>
  <c r="U835"/>
  <c r="S835"/>
  <c r="M835"/>
  <c r="P835"/>
  <c r="Q834"/>
  <c r="T834"/>
  <c r="R834"/>
  <c r="U834"/>
  <c r="S834"/>
  <c r="M834"/>
  <c r="P834"/>
  <c r="Q833"/>
  <c r="T833"/>
  <c r="R833"/>
  <c r="U833"/>
  <c r="S833"/>
  <c r="M833"/>
  <c r="P833"/>
  <c r="Q832"/>
  <c r="T832"/>
  <c r="R832"/>
  <c r="U832"/>
  <c r="S832"/>
  <c r="M832"/>
  <c r="P832"/>
  <c r="Q831"/>
  <c r="T831"/>
  <c r="R831"/>
  <c r="U831"/>
  <c r="S831"/>
  <c r="M831"/>
  <c r="P831"/>
  <c r="Q830"/>
  <c r="T830"/>
  <c r="R830"/>
  <c r="U830"/>
  <c r="S830"/>
  <c r="M830"/>
  <c r="P830"/>
  <c r="Q829"/>
  <c r="T829"/>
  <c r="R829"/>
  <c r="U829"/>
  <c r="S829"/>
  <c r="M829"/>
  <c r="P829"/>
  <c r="Q828"/>
  <c r="T828"/>
  <c r="R828"/>
  <c r="U828"/>
  <c r="S828"/>
  <c r="M828"/>
  <c r="P828"/>
  <c r="Q827"/>
  <c r="T827"/>
  <c r="R827"/>
  <c r="U827"/>
  <c r="S827"/>
  <c r="M827"/>
  <c r="P827"/>
  <c r="Q826"/>
  <c r="T826"/>
  <c r="R826"/>
  <c r="U826"/>
  <c r="S826"/>
  <c r="M826"/>
  <c r="P826"/>
  <c r="Q825"/>
  <c r="T825"/>
  <c r="R825"/>
  <c r="U825"/>
  <c r="S825"/>
  <c r="M825"/>
  <c r="P825"/>
  <c r="Q824"/>
  <c r="T824"/>
  <c r="R824"/>
  <c r="U824"/>
  <c r="S824"/>
  <c r="M824"/>
  <c r="P824"/>
  <c r="Q823"/>
  <c r="T823"/>
  <c r="R823"/>
  <c r="U823"/>
  <c r="S823"/>
  <c r="M823"/>
  <c r="P823"/>
  <c r="Q822"/>
  <c r="T822"/>
  <c r="R822"/>
  <c r="U822"/>
  <c r="S822"/>
  <c r="M822"/>
  <c r="P822"/>
  <c r="Q821"/>
  <c r="T821"/>
  <c r="R821"/>
  <c r="U821"/>
  <c r="S821"/>
  <c r="M821"/>
  <c r="P821"/>
  <c r="Q820"/>
  <c r="T820"/>
  <c r="R820"/>
  <c r="U820"/>
  <c r="S820"/>
  <c r="M820"/>
  <c r="P820"/>
  <c r="Q819"/>
  <c r="T819"/>
  <c r="R819"/>
  <c r="U819"/>
  <c r="S819"/>
  <c r="M819"/>
  <c r="P819"/>
  <c r="Q818"/>
  <c r="T818"/>
  <c r="R818"/>
  <c r="U818"/>
  <c r="S818"/>
  <c r="M818"/>
  <c r="P818"/>
  <c r="Q817"/>
  <c r="T817"/>
  <c r="R817"/>
  <c r="U817"/>
  <c r="S817"/>
  <c r="M817"/>
  <c r="P817"/>
  <c r="Q816"/>
  <c r="T816"/>
  <c r="R816"/>
  <c r="U816"/>
  <c r="S816"/>
  <c r="M816"/>
  <c r="P816"/>
  <c r="Q815"/>
  <c r="T815"/>
  <c r="R815"/>
  <c r="U815"/>
  <c r="S815"/>
  <c r="M815"/>
  <c r="P815"/>
  <c r="Q814"/>
  <c r="T814"/>
  <c r="R814"/>
  <c r="U814"/>
  <c r="S814"/>
  <c r="M814"/>
  <c r="P814"/>
  <c r="Q813"/>
  <c r="T813"/>
  <c r="R813"/>
  <c r="U813"/>
  <c r="S813"/>
  <c r="M813"/>
  <c r="P813"/>
  <c r="Q812"/>
  <c r="T812"/>
  <c r="R812"/>
  <c r="U812"/>
  <c r="S812"/>
  <c r="M812"/>
  <c r="P812"/>
  <c r="Q811"/>
  <c r="T811"/>
  <c r="R811"/>
  <c r="U811"/>
  <c r="S811"/>
  <c r="M811"/>
  <c r="P811"/>
  <c r="Q810"/>
  <c r="T810"/>
  <c r="R810"/>
  <c r="U810"/>
  <c r="S810"/>
  <c r="M810"/>
  <c r="P810"/>
  <c r="Q809"/>
  <c r="T809"/>
  <c r="R809"/>
  <c r="U809"/>
  <c r="S809"/>
  <c r="M809"/>
  <c r="P809"/>
  <c r="Q808"/>
  <c r="T808"/>
  <c r="R808"/>
  <c r="U808"/>
  <c r="S808"/>
  <c r="M808"/>
  <c r="P808"/>
  <c r="Q807"/>
  <c r="T807"/>
  <c r="R807"/>
  <c r="U807"/>
  <c r="S807"/>
  <c r="M807"/>
  <c r="P807"/>
  <c r="Q806"/>
  <c r="T806"/>
  <c r="R806"/>
  <c r="U806"/>
  <c r="S806"/>
  <c r="M806"/>
  <c r="P806"/>
  <c r="Q805"/>
  <c r="T805"/>
  <c r="R805"/>
  <c r="U805"/>
  <c r="S805"/>
  <c r="M805"/>
  <c r="P805"/>
  <c r="Q804"/>
  <c r="T804"/>
  <c r="R804"/>
  <c r="U804"/>
  <c r="S804"/>
  <c r="M804"/>
  <c r="P804"/>
  <c r="Q803"/>
  <c r="T803"/>
  <c r="R803"/>
  <c r="U803"/>
  <c r="S803"/>
  <c r="M803"/>
  <c r="P803"/>
  <c r="Q802"/>
  <c r="T802"/>
  <c r="R802"/>
  <c r="U802"/>
  <c r="S802"/>
  <c r="M802"/>
  <c r="P802"/>
  <c r="Q801"/>
  <c r="T801"/>
  <c r="R801"/>
  <c r="U801"/>
  <c r="S801"/>
  <c r="M801"/>
  <c r="P801"/>
  <c r="Q800"/>
  <c r="T800"/>
  <c r="R800"/>
  <c r="U800"/>
  <c r="S800"/>
  <c r="M800"/>
  <c r="P800"/>
  <c r="Q799"/>
  <c r="T799"/>
  <c r="R799"/>
  <c r="U799"/>
  <c r="S799"/>
  <c r="M799"/>
  <c r="P799"/>
  <c r="Q798"/>
  <c r="T798"/>
  <c r="R798"/>
  <c r="U798"/>
  <c r="S798"/>
  <c r="M798"/>
  <c r="P798"/>
  <c r="Q797"/>
  <c r="T797"/>
  <c r="R797"/>
  <c r="U797"/>
  <c r="S797"/>
  <c r="M797"/>
  <c r="P797"/>
  <c r="Q796"/>
  <c r="T796"/>
  <c r="R796"/>
  <c r="U796"/>
  <c r="S796"/>
  <c r="M796"/>
  <c r="P796"/>
  <c r="Q795"/>
  <c r="T795"/>
  <c r="R795"/>
  <c r="U795"/>
  <c r="S795"/>
  <c r="M795"/>
  <c r="P795"/>
  <c r="Q794"/>
  <c r="T794"/>
  <c r="R794"/>
  <c r="U794"/>
  <c r="S794"/>
  <c r="M794"/>
  <c r="P794"/>
  <c r="Q793"/>
  <c r="T793"/>
  <c r="R793"/>
  <c r="U793"/>
  <c r="S793"/>
  <c r="M793"/>
  <c r="P793"/>
  <c r="Q792"/>
  <c r="T792"/>
  <c r="R792"/>
  <c r="U792"/>
  <c r="S792"/>
  <c r="M792"/>
  <c r="P792"/>
  <c r="Q791"/>
  <c r="T791"/>
  <c r="R791"/>
  <c r="U791"/>
  <c r="S791"/>
  <c r="M791"/>
  <c r="P791"/>
  <c r="Q790"/>
  <c r="T790"/>
  <c r="R790"/>
  <c r="U790"/>
  <c r="S790"/>
  <c r="M790"/>
  <c r="P790"/>
  <c r="Q789"/>
  <c r="T789"/>
  <c r="R789"/>
  <c r="U789"/>
  <c r="S789"/>
  <c r="M789"/>
  <c r="P789"/>
  <c r="Q788"/>
  <c r="T788"/>
  <c r="R788"/>
  <c r="U788"/>
  <c r="S788"/>
  <c r="M788"/>
  <c r="P788"/>
  <c r="Q787"/>
  <c r="T787"/>
  <c r="R787"/>
  <c r="U787"/>
  <c r="S787"/>
  <c r="M787"/>
  <c r="P787"/>
  <c r="Q786"/>
  <c r="T786"/>
  <c r="R786"/>
  <c r="U786"/>
  <c r="S786"/>
  <c r="M786"/>
  <c r="P786"/>
  <c r="Q785"/>
  <c r="T785"/>
  <c r="R785"/>
  <c r="U785"/>
  <c r="S785"/>
  <c r="M785"/>
  <c r="P785"/>
  <c r="Q784"/>
  <c r="T784"/>
  <c r="R784"/>
  <c r="U784"/>
  <c r="S784"/>
  <c r="M784"/>
  <c r="P784"/>
  <c r="Q783"/>
  <c r="T783"/>
  <c r="R783"/>
  <c r="U783"/>
  <c r="S783"/>
  <c r="M783"/>
  <c r="P783"/>
  <c r="Q782"/>
  <c r="T782"/>
  <c r="R782"/>
  <c r="U782"/>
  <c r="S782"/>
  <c r="M782"/>
  <c r="P782"/>
  <c r="Q781"/>
  <c r="T781"/>
  <c r="R781"/>
  <c r="U781"/>
  <c r="S781"/>
  <c r="M781"/>
  <c r="P781"/>
  <c r="Q780"/>
  <c r="T780"/>
  <c r="R780"/>
  <c r="U780"/>
  <c r="S780"/>
  <c r="M780"/>
  <c r="P780"/>
  <c r="Q779"/>
  <c r="T779"/>
  <c r="R779"/>
  <c r="U779"/>
  <c r="S779"/>
  <c r="M779"/>
  <c r="P779"/>
  <c r="Q778"/>
  <c r="T778"/>
  <c r="R778"/>
  <c r="U778"/>
  <c r="S778"/>
  <c r="M778"/>
  <c r="P778"/>
  <c r="Q777"/>
  <c r="T777"/>
  <c r="R777"/>
  <c r="U777"/>
  <c r="S777"/>
  <c r="M777"/>
  <c r="P777"/>
  <c r="Q776"/>
  <c r="T776"/>
  <c r="R776"/>
  <c r="U776"/>
  <c r="S776"/>
  <c r="M776"/>
  <c r="P776"/>
  <c r="Q775"/>
  <c r="T775"/>
  <c r="R775"/>
  <c r="U775"/>
  <c r="S775"/>
  <c r="M775"/>
  <c r="P775"/>
  <c r="Q774"/>
  <c r="T774"/>
  <c r="R774"/>
  <c r="U774"/>
  <c r="S774"/>
  <c r="M774"/>
  <c r="P774"/>
  <c r="Q773"/>
  <c r="T773"/>
  <c r="R773"/>
  <c r="U773"/>
  <c r="S773"/>
  <c r="M773"/>
  <c r="P773"/>
  <c r="Q772"/>
  <c r="T772"/>
  <c r="R772"/>
  <c r="U772"/>
  <c r="S772"/>
  <c r="M772"/>
  <c r="P772"/>
  <c r="Q771"/>
  <c r="T771"/>
  <c r="R771"/>
  <c r="U771"/>
  <c r="S771"/>
  <c r="M771"/>
  <c r="P771"/>
  <c r="Q770"/>
  <c r="T770"/>
  <c r="R770"/>
  <c r="U770"/>
  <c r="S770"/>
  <c r="M770"/>
  <c r="P770"/>
  <c r="Q769"/>
  <c r="T769"/>
  <c r="R769"/>
  <c r="U769"/>
  <c r="S769"/>
  <c r="M769"/>
  <c r="P769"/>
  <c r="Q768"/>
  <c r="T768"/>
  <c r="R768"/>
  <c r="U768"/>
  <c r="S768"/>
  <c r="M768"/>
  <c r="P768"/>
  <c r="Q767"/>
  <c r="T767"/>
  <c r="R767"/>
  <c r="U767"/>
  <c r="S767"/>
  <c r="M767"/>
  <c r="P767"/>
  <c r="Q766"/>
  <c r="T766"/>
  <c r="R766"/>
  <c r="U766"/>
  <c r="S766"/>
  <c r="M766"/>
  <c r="P766"/>
  <c r="Q765"/>
  <c r="T765"/>
  <c r="R765"/>
  <c r="U765"/>
  <c r="S765"/>
  <c r="M765"/>
  <c r="P765"/>
  <c r="Q764"/>
  <c r="T764"/>
  <c r="R764"/>
  <c r="U764"/>
  <c r="S764"/>
  <c r="M764"/>
  <c r="P764"/>
  <c r="Q763"/>
  <c r="T763"/>
  <c r="R763"/>
  <c r="U763"/>
  <c r="S763"/>
  <c r="M763"/>
  <c r="P763"/>
  <c r="Q762"/>
  <c r="T762"/>
  <c r="R762"/>
  <c r="U762"/>
  <c r="S762"/>
  <c r="M762"/>
  <c r="P762"/>
  <c r="Q761"/>
  <c r="T761"/>
  <c r="R761"/>
  <c r="U761"/>
  <c r="S761"/>
  <c r="M761"/>
  <c r="P761"/>
  <c r="Q760"/>
  <c r="T760"/>
  <c r="R760"/>
  <c r="U760"/>
  <c r="S760"/>
  <c r="M760"/>
  <c r="P760"/>
  <c r="Q759"/>
  <c r="T759"/>
  <c r="R759"/>
  <c r="U759"/>
  <c r="S759"/>
  <c r="M759"/>
  <c r="P759"/>
  <c r="Q758"/>
  <c r="T758"/>
  <c r="R758"/>
  <c r="U758"/>
  <c r="S758"/>
  <c r="M758"/>
  <c r="P758"/>
  <c r="Q757"/>
  <c r="T757"/>
  <c r="R757"/>
  <c r="U757"/>
  <c r="S757"/>
  <c r="M757"/>
  <c r="P757"/>
  <c r="Q756"/>
  <c r="T756"/>
  <c r="R756"/>
  <c r="U756"/>
  <c r="S756"/>
  <c r="M756"/>
  <c r="P756"/>
  <c r="Q755"/>
  <c r="T755"/>
  <c r="R755"/>
  <c r="U755"/>
  <c r="S755"/>
  <c r="M755"/>
  <c r="P755"/>
  <c r="Q754"/>
  <c r="T754"/>
  <c r="R754"/>
  <c r="U754"/>
  <c r="S754"/>
  <c r="M754"/>
  <c r="P754"/>
  <c r="Q753"/>
  <c r="T753"/>
  <c r="R753"/>
  <c r="U753"/>
  <c r="S753"/>
  <c r="M753"/>
  <c r="P753"/>
  <c r="Q752"/>
  <c r="T752"/>
  <c r="R752"/>
  <c r="U752"/>
  <c r="S752"/>
  <c r="M752"/>
  <c r="P752"/>
  <c r="Q751"/>
  <c r="T751"/>
  <c r="R751"/>
  <c r="U751"/>
  <c r="S751"/>
  <c r="M751"/>
  <c r="P751"/>
  <c r="Q750"/>
  <c r="T750"/>
  <c r="R750"/>
  <c r="U750"/>
  <c r="S750"/>
  <c r="M750"/>
  <c r="P750"/>
  <c r="Q749"/>
  <c r="T749"/>
  <c r="R749"/>
  <c r="U749"/>
  <c r="S749"/>
  <c r="M749"/>
  <c r="P749"/>
  <c r="Q748"/>
  <c r="T748"/>
  <c r="R748"/>
  <c r="U748"/>
  <c r="S748"/>
  <c r="M748"/>
  <c r="P748"/>
  <c r="Q747"/>
  <c r="T747"/>
  <c r="R747"/>
  <c r="U747"/>
  <c r="S747"/>
  <c r="M747"/>
  <c r="P747"/>
  <c r="Q746"/>
  <c r="T746"/>
  <c r="R746"/>
  <c r="U746"/>
  <c r="S746"/>
  <c r="M746"/>
  <c r="P746"/>
  <c r="Q745"/>
  <c r="T745"/>
  <c r="R745"/>
  <c r="U745"/>
  <c r="S745"/>
  <c r="M745"/>
  <c r="P745"/>
  <c r="Q744"/>
  <c r="T744"/>
  <c r="R744"/>
  <c r="U744"/>
  <c r="S744"/>
  <c r="M744"/>
  <c r="P744"/>
  <c r="Q743"/>
  <c r="T743"/>
  <c r="R743"/>
  <c r="U743"/>
  <c r="S743"/>
  <c r="M743"/>
  <c r="P743"/>
  <c r="Q742"/>
  <c r="T742"/>
  <c r="R742"/>
  <c r="U742"/>
  <c r="S742"/>
  <c r="M742"/>
  <c r="P742"/>
  <c r="Q741"/>
  <c r="T741"/>
  <c r="R741"/>
  <c r="U741"/>
  <c r="S741"/>
  <c r="M741"/>
  <c r="P741"/>
  <c r="Q740"/>
  <c r="T740"/>
  <c r="R740"/>
  <c r="U740"/>
  <c r="S740"/>
  <c r="M740"/>
  <c r="P740"/>
  <c r="Q739"/>
  <c r="T739"/>
  <c r="R739"/>
  <c r="U739"/>
  <c r="S739"/>
  <c r="M739"/>
  <c r="P739"/>
  <c r="Q738"/>
  <c r="T738"/>
  <c r="R738"/>
  <c r="U738"/>
  <c r="S738"/>
  <c r="M738"/>
  <c r="P738"/>
  <c r="Q737"/>
  <c r="T737"/>
  <c r="R737"/>
  <c r="U737"/>
  <c r="S737"/>
  <c r="M737"/>
  <c r="P737"/>
  <c r="Q736"/>
  <c r="T736"/>
  <c r="R736"/>
  <c r="U736"/>
  <c r="S736"/>
  <c r="M736"/>
  <c r="P736"/>
  <c r="Q735"/>
  <c r="T735"/>
  <c r="R735"/>
  <c r="U735"/>
  <c r="S735"/>
  <c r="M735"/>
  <c r="P735"/>
  <c r="Q734"/>
  <c r="T734"/>
  <c r="R734"/>
  <c r="U734"/>
  <c r="S734"/>
  <c r="M734"/>
  <c r="P734"/>
  <c r="Q733"/>
  <c r="T733"/>
  <c r="R733"/>
  <c r="U733"/>
  <c r="S733"/>
  <c r="M733"/>
  <c r="P733"/>
  <c r="Q732"/>
  <c r="T732"/>
  <c r="R732"/>
  <c r="U732"/>
  <c r="S732"/>
  <c r="M732"/>
  <c r="P732"/>
  <c r="Q731"/>
  <c r="T731"/>
  <c r="R731"/>
  <c r="U731"/>
  <c r="S731"/>
  <c r="M731"/>
  <c r="P731"/>
  <c r="Q730"/>
  <c r="T730"/>
  <c r="R730"/>
  <c r="U730"/>
  <c r="S730"/>
  <c r="M730"/>
  <c r="P730"/>
  <c r="Q729"/>
  <c r="T729"/>
  <c r="R729"/>
  <c r="U729"/>
  <c r="S729"/>
  <c r="M729"/>
  <c r="P729"/>
  <c r="Q728"/>
  <c r="T728"/>
  <c r="R728"/>
  <c r="U728"/>
  <c r="S728"/>
  <c r="M728"/>
  <c r="P728"/>
  <c r="Q727"/>
  <c r="T727"/>
  <c r="R727"/>
  <c r="U727"/>
  <c r="S727"/>
  <c r="M727"/>
  <c r="P727"/>
  <c r="Q726"/>
  <c r="T726"/>
  <c r="R726"/>
  <c r="U726"/>
  <c r="S726"/>
  <c r="M726"/>
  <c r="P726"/>
  <c r="Q725"/>
  <c r="T725"/>
  <c r="R725"/>
  <c r="U725"/>
  <c r="S725"/>
  <c r="M725"/>
  <c r="P725"/>
  <c r="Q724"/>
  <c r="T724"/>
  <c r="R724"/>
  <c r="U724"/>
  <c r="S724"/>
  <c r="M724"/>
  <c r="P724"/>
  <c r="Q723"/>
  <c r="T723"/>
  <c r="R723"/>
  <c r="U723"/>
  <c r="S723"/>
  <c r="M723"/>
  <c r="P723"/>
  <c r="Q722"/>
  <c r="T722"/>
  <c r="R722"/>
  <c r="U722"/>
  <c r="S722"/>
  <c r="M722"/>
  <c r="P722"/>
  <c r="Q721"/>
  <c r="T721"/>
  <c r="R721"/>
  <c r="U721"/>
  <c r="S721"/>
  <c r="M721"/>
  <c r="P721"/>
  <c r="Q720"/>
  <c r="T720"/>
  <c r="R720"/>
  <c r="U720"/>
  <c r="S720"/>
  <c r="M720"/>
  <c r="P720"/>
  <c r="Q719"/>
  <c r="T719"/>
  <c r="R719"/>
  <c r="U719"/>
  <c r="S719"/>
  <c r="M719"/>
  <c r="P719"/>
  <c r="Q718"/>
  <c r="T718"/>
  <c r="R718"/>
  <c r="U718"/>
  <c r="S718"/>
  <c r="M718"/>
  <c r="P718"/>
  <c r="Q717"/>
  <c r="T717"/>
  <c r="R717"/>
  <c r="U717"/>
  <c r="S717"/>
  <c r="M717"/>
  <c r="P717"/>
  <c r="Q716"/>
  <c r="T716"/>
  <c r="R716"/>
  <c r="U716"/>
  <c r="S716"/>
  <c r="M716"/>
  <c r="P716"/>
  <c r="Q715"/>
  <c r="T715"/>
  <c r="R715"/>
  <c r="U715"/>
  <c r="S715"/>
  <c r="M715"/>
  <c r="P715"/>
  <c r="Q714"/>
  <c r="T714"/>
  <c r="R714"/>
  <c r="U714"/>
  <c r="S714"/>
  <c r="M714"/>
  <c r="P714"/>
  <c r="Q713"/>
  <c r="T713"/>
  <c r="R713"/>
  <c r="U713"/>
  <c r="S713"/>
  <c r="M713"/>
  <c r="P713"/>
  <c r="Q712"/>
  <c r="T712"/>
  <c r="R712"/>
  <c r="U712"/>
  <c r="S712"/>
  <c r="M712"/>
  <c r="P712"/>
  <c r="Q711"/>
  <c r="T711"/>
  <c r="R711"/>
  <c r="U711"/>
  <c r="S711"/>
  <c r="M711"/>
  <c r="P711"/>
  <c r="Q710"/>
  <c r="T710"/>
  <c r="R710"/>
  <c r="U710"/>
  <c r="S710"/>
  <c r="M710"/>
  <c r="P710"/>
  <c r="Q709"/>
  <c r="T709"/>
  <c r="R709"/>
  <c r="U709"/>
  <c r="S709"/>
  <c r="M709"/>
  <c r="P709"/>
  <c r="Q708"/>
  <c r="T708"/>
  <c r="R708"/>
  <c r="U708"/>
  <c r="S708"/>
  <c r="M708"/>
  <c r="P708"/>
  <c r="Q707"/>
  <c r="T707"/>
  <c r="R707"/>
  <c r="U707"/>
  <c r="S707"/>
  <c r="M707"/>
  <c r="P707"/>
  <c r="Q706"/>
  <c r="T706"/>
  <c r="R706"/>
  <c r="U706"/>
  <c r="S706"/>
  <c r="M706"/>
  <c r="P706"/>
  <c r="Q705"/>
  <c r="T705"/>
  <c r="R705"/>
  <c r="U705"/>
  <c r="S705"/>
  <c r="M705"/>
  <c r="P705"/>
  <c r="Q704"/>
  <c r="T704"/>
  <c r="R704"/>
  <c r="U704"/>
  <c r="S704"/>
  <c r="M704"/>
  <c r="P704"/>
  <c r="Q703"/>
  <c r="T703"/>
  <c r="R703"/>
  <c r="U703"/>
  <c r="S703"/>
  <c r="M703"/>
  <c r="P703"/>
  <c r="Q702"/>
  <c r="T702"/>
  <c r="R702"/>
  <c r="U702"/>
  <c r="S702"/>
  <c r="M702"/>
  <c r="P702"/>
  <c r="Q701"/>
  <c r="T701"/>
  <c r="R701"/>
  <c r="U701"/>
  <c r="S701"/>
  <c r="M701"/>
  <c r="P701"/>
  <c r="Q700"/>
  <c r="T700"/>
  <c r="R700"/>
  <c r="U700"/>
  <c r="S700"/>
  <c r="M700"/>
  <c r="P700"/>
  <c r="Q699"/>
  <c r="T699"/>
  <c r="R699"/>
  <c r="U699"/>
  <c r="S699"/>
  <c r="M699"/>
  <c r="P699"/>
  <c r="Q698"/>
  <c r="T698"/>
  <c r="R698"/>
  <c r="U698"/>
  <c r="S698"/>
  <c r="M698"/>
  <c r="P698"/>
  <c r="Q697"/>
  <c r="T697"/>
  <c r="R697"/>
  <c r="U697"/>
  <c r="S697"/>
  <c r="M697"/>
  <c r="P697"/>
  <c r="Q696"/>
  <c r="T696"/>
  <c r="R696"/>
  <c r="U696"/>
  <c r="S696"/>
  <c r="M696"/>
  <c r="P696"/>
  <c r="Q695"/>
  <c r="T695"/>
  <c r="R695"/>
  <c r="U695"/>
  <c r="S695"/>
  <c r="M695"/>
  <c r="P695"/>
  <c r="Q694"/>
  <c r="T694"/>
  <c r="R694"/>
  <c r="U694"/>
  <c r="S694"/>
  <c r="M694"/>
  <c r="P694"/>
  <c r="Q693"/>
  <c r="T693"/>
  <c r="R693"/>
  <c r="U693"/>
  <c r="S693"/>
  <c r="M693"/>
  <c r="P693"/>
  <c r="Q692"/>
  <c r="T692"/>
  <c r="R692"/>
  <c r="U692"/>
  <c r="S692"/>
  <c r="M692"/>
  <c r="P692"/>
  <c r="Q691"/>
  <c r="T691"/>
  <c r="R691"/>
  <c r="U691"/>
  <c r="S691"/>
  <c r="M691"/>
  <c r="P691"/>
  <c r="Q690"/>
  <c r="T690"/>
  <c r="R690"/>
  <c r="U690"/>
  <c r="S690"/>
  <c r="M690"/>
  <c r="P690"/>
  <c r="Q689"/>
  <c r="T689"/>
  <c r="R689"/>
  <c r="U689"/>
  <c r="S689"/>
  <c r="M689"/>
  <c r="P689"/>
  <c r="Q688"/>
  <c r="T688"/>
  <c r="R688"/>
  <c r="U688"/>
  <c r="S688"/>
  <c r="M688"/>
  <c r="P688"/>
  <c r="Q687"/>
  <c r="T687"/>
  <c r="R687"/>
  <c r="U687"/>
  <c r="S687"/>
  <c r="M687"/>
  <c r="P687"/>
  <c r="Q686"/>
  <c r="T686"/>
  <c r="R686"/>
  <c r="U686"/>
  <c r="S686"/>
  <c r="M686"/>
  <c r="P686"/>
  <c r="Q685"/>
  <c r="T685"/>
  <c r="R685"/>
  <c r="U685"/>
  <c r="S685"/>
  <c r="M685"/>
  <c r="P685"/>
  <c r="Q684"/>
  <c r="T684"/>
  <c r="R684"/>
  <c r="U684"/>
  <c r="S684"/>
  <c r="M684"/>
  <c r="P684"/>
  <c r="Q683"/>
  <c r="T683"/>
  <c r="R683"/>
  <c r="U683"/>
  <c r="S683"/>
  <c r="M683"/>
  <c r="P683"/>
  <c r="Q682"/>
  <c r="T682"/>
  <c r="R682"/>
  <c r="U682"/>
  <c r="S682"/>
  <c r="M682"/>
  <c r="P682"/>
  <c r="Q681"/>
  <c r="T681"/>
  <c r="R681"/>
  <c r="U681"/>
  <c r="S681"/>
  <c r="M681"/>
  <c r="P681"/>
  <c r="Q680"/>
  <c r="T680"/>
  <c r="R680"/>
  <c r="U680"/>
  <c r="S680"/>
  <c r="M680"/>
  <c r="P680"/>
  <c r="Q679"/>
  <c r="T679"/>
  <c r="R679"/>
  <c r="U679"/>
  <c r="S679"/>
  <c r="M679"/>
  <c r="P679"/>
  <c r="Q678"/>
  <c r="T678"/>
  <c r="R678"/>
  <c r="U678"/>
  <c r="S678"/>
  <c r="M678"/>
  <c r="P678"/>
  <c r="Q677"/>
  <c r="T677"/>
  <c r="R677"/>
  <c r="U677"/>
  <c r="S677"/>
  <c r="M677"/>
  <c r="P677"/>
  <c r="Q676"/>
  <c r="T676"/>
  <c r="R676"/>
  <c r="U676"/>
  <c r="S676"/>
  <c r="M676"/>
  <c r="P676"/>
  <c r="Q675"/>
  <c r="T675"/>
  <c r="R675"/>
  <c r="U675"/>
  <c r="S675"/>
  <c r="M675"/>
  <c r="P675"/>
  <c r="Q674"/>
  <c r="T674"/>
  <c r="R674"/>
  <c r="U674"/>
  <c r="S674"/>
  <c r="M674"/>
  <c r="P674"/>
  <c r="Q673"/>
  <c r="T673"/>
  <c r="R673"/>
  <c r="U673"/>
  <c r="S673"/>
  <c r="M673"/>
  <c r="P673"/>
  <c r="Q672"/>
  <c r="T672"/>
  <c r="R672"/>
  <c r="U672"/>
  <c r="S672"/>
  <c r="M672"/>
  <c r="P672"/>
  <c r="Q671"/>
  <c r="T671"/>
  <c r="R671"/>
  <c r="U671"/>
  <c r="S671"/>
  <c r="M671"/>
  <c r="P671"/>
  <c r="Q670"/>
  <c r="T670"/>
  <c r="R670"/>
  <c r="U670"/>
  <c r="S670"/>
  <c r="M670"/>
  <c r="P670"/>
  <c r="Q669"/>
  <c r="T669"/>
  <c r="R669"/>
  <c r="U669"/>
  <c r="S669"/>
  <c r="M669"/>
  <c r="P669"/>
  <c r="Q668"/>
  <c r="T668"/>
  <c r="R668"/>
  <c r="U668"/>
  <c r="S668"/>
  <c r="M668"/>
  <c r="P668"/>
  <c r="Q667"/>
  <c r="T667"/>
  <c r="R667"/>
  <c r="U667"/>
  <c r="S667"/>
  <c r="M667"/>
  <c r="P667"/>
  <c r="Q666"/>
  <c r="T666"/>
  <c r="R666"/>
  <c r="U666"/>
  <c r="S666"/>
  <c r="M666"/>
  <c r="P666"/>
  <c r="Q665"/>
  <c r="T665"/>
  <c r="R665"/>
  <c r="U665"/>
  <c r="S665"/>
  <c r="M665"/>
  <c r="P665"/>
  <c r="Q664"/>
  <c r="T664"/>
  <c r="R664"/>
  <c r="U664"/>
  <c r="S664"/>
  <c r="M664"/>
  <c r="P664"/>
  <c r="Q663"/>
  <c r="T663"/>
  <c r="R663"/>
  <c r="U663"/>
  <c r="S663"/>
  <c r="M663"/>
  <c r="P663"/>
  <c r="Q662"/>
  <c r="T662"/>
  <c r="R662"/>
  <c r="U662"/>
  <c r="S662"/>
  <c r="M662"/>
  <c r="P662"/>
  <c r="Q661"/>
  <c r="T661"/>
  <c r="R661"/>
  <c r="U661"/>
  <c r="S661"/>
  <c r="M661"/>
  <c r="P661"/>
  <c r="Q660"/>
  <c r="T660"/>
  <c r="R660"/>
  <c r="U660"/>
  <c r="S660"/>
  <c r="M660"/>
  <c r="P660"/>
  <c r="Q659"/>
  <c r="T659"/>
  <c r="R659"/>
  <c r="U659"/>
  <c r="S659"/>
  <c r="M659"/>
  <c r="P659"/>
  <c r="Q658"/>
  <c r="T658"/>
  <c r="R658"/>
  <c r="U658"/>
  <c r="S658"/>
  <c r="M658"/>
  <c r="P658"/>
  <c r="Q657"/>
  <c r="T657"/>
  <c r="R657"/>
  <c r="U657"/>
  <c r="S657"/>
  <c r="M657"/>
  <c r="P657"/>
  <c r="Q656"/>
  <c r="T656"/>
  <c r="R656"/>
  <c r="U656"/>
  <c r="S656"/>
  <c r="M656"/>
  <c r="P656"/>
  <c r="Q655"/>
  <c r="T655"/>
  <c r="R655"/>
  <c r="U655"/>
  <c r="S655"/>
  <c r="M655"/>
  <c r="P655"/>
  <c r="Q654"/>
  <c r="T654"/>
  <c r="R654"/>
  <c r="U654"/>
  <c r="S654"/>
  <c r="M654"/>
  <c r="P654"/>
  <c r="Q653"/>
  <c r="T653"/>
  <c r="R653"/>
  <c r="U653"/>
  <c r="S653"/>
  <c r="M653"/>
  <c r="P653"/>
  <c r="Q652"/>
  <c r="T652"/>
  <c r="R652"/>
  <c r="U652"/>
  <c r="S652"/>
  <c r="M652"/>
  <c r="P652"/>
  <c r="Q651"/>
  <c r="T651"/>
  <c r="R651"/>
  <c r="U651"/>
  <c r="S651"/>
  <c r="M651"/>
  <c r="P651"/>
  <c r="Q650"/>
  <c r="T650"/>
  <c r="R650"/>
  <c r="U650"/>
  <c r="S650"/>
  <c r="M650"/>
  <c r="P650"/>
  <c r="Q649"/>
  <c r="T649"/>
  <c r="R649"/>
  <c r="U649"/>
  <c r="S649"/>
  <c r="M649"/>
  <c r="P649"/>
  <c r="Q648"/>
  <c r="T648"/>
  <c r="R648"/>
  <c r="U648"/>
  <c r="S648"/>
  <c r="M648"/>
  <c r="P648"/>
  <c r="Q647"/>
  <c r="T647"/>
  <c r="R647"/>
  <c r="U647"/>
  <c r="S647"/>
  <c r="M647"/>
  <c r="P647"/>
  <c r="Q646"/>
  <c r="T646"/>
  <c r="R646"/>
  <c r="U646"/>
  <c r="S646"/>
  <c r="M646"/>
  <c r="P646"/>
  <c r="Q645"/>
  <c r="T645"/>
  <c r="R645"/>
  <c r="U645"/>
  <c r="S645"/>
  <c r="M645"/>
  <c r="P645"/>
  <c r="Q644"/>
  <c r="T644"/>
  <c r="R644"/>
  <c r="U644"/>
  <c r="S644"/>
  <c r="M644"/>
  <c r="P644"/>
  <c r="Q643"/>
  <c r="T643"/>
  <c r="R643"/>
  <c r="U643"/>
  <c r="S643"/>
  <c r="M643"/>
  <c r="P643"/>
  <c r="Q642"/>
  <c r="T642"/>
  <c r="R642"/>
  <c r="U642"/>
  <c r="S642"/>
  <c r="M642"/>
  <c r="P642"/>
  <c r="Q641"/>
  <c r="T641"/>
  <c r="R641"/>
  <c r="U641"/>
  <c r="S641"/>
  <c r="M641"/>
  <c r="P641"/>
  <c r="Q640"/>
  <c r="T640"/>
  <c r="R640"/>
  <c r="U640"/>
  <c r="S640"/>
  <c r="M640"/>
  <c r="P640"/>
  <c r="Q639"/>
  <c r="T639"/>
  <c r="R639"/>
  <c r="U639"/>
  <c r="S639"/>
  <c r="M639"/>
  <c r="P639"/>
  <c r="Q638"/>
  <c r="T638"/>
  <c r="R638"/>
  <c r="U638"/>
  <c r="S638"/>
  <c r="M638"/>
  <c r="P638"/>
  <c r="Q637"/>
  <c r="T637"/>
  <c r="R637"/>
  <c r="U637"/>
  <c r="S637"/>
  <c r="M637"/>
  <c r="P637"/>
  <c r="Q636"/>
  <c r="T636"/>
  <c r="R636"/>
  <c r="U636"/>
  <c r="S636"/>
  <c r="M636"/>
  <c r="P636"/>
  <c r="Q635"/>
  <c r="T635"/>
  <c r="R635"/>
  <c r="U635"/>
  <c r="S635"/>
  <c r="M635"/>
  <c r="P635"/>
  <c r="Q634"/>
  <c r="T634"/>
  <c r="R634"/>
  <c r="U634"/>
  <c r="S634"/>
  <c r="M634"/>
  <c r="P634"/>
  <c r="Q633"/>
  <c r="T633"/>
  <c r="R633"/>
  <c r="U633"/>
  <c r="S633"/>
  <c r="M633"/>
  <c r="P633"/>
  <c r="Q632"/>
  <c r="T632"/>
  <c r="R632"/>
  <c r="U632"/>
  <c r="S632"/>
  <c r="M632"/>
  <c r="P632"/>
  <c r="Q631"/>
  <c r="T631"/>
  <c r="R631"/>
  <c r="U631"/>
  <c r="S631"/>
  <c r="M631"/>
  <c r="P631"/>
  <c r="Q630"/>
  <c r="T630"/>
  <c r="R630"/>
  <c r="U630"/>
  <c r="S630"/>
  <c r="M630"/>
  <c r="P630"/>
  <c r="Q629"/>
  <c r="T629"/>
  <c r="R629"/>
  <c r="U629"/>
  <c r="S629"/>
  <c r="M629"/>
  <c r="P629"/>
  <c r="Q628"/>
  <c r="T628"/>
  <c r="R628"/>
  <c r="U628"/>
  <c r="S628"/>
  <c r="M628"/>
  <c r="P628"/>
  <c r="Q627"/>
  <c r="T627"/>
  <c r="R627"/>
  <c r="U627"/>
  <c r="S627"/>
  <c r="M627"/>
  <c r="P627"/>
  <c r="Q626"/>
  <c r="T626"/>
  <c r="R626"/>
  <c r="U626"/>
  <c r="S626"/>
  <c r="M626"/>
  <c r="P626"/>
  <c r="Q625"/>
  <c r="T625"/>
  <c r="R625"/>
  <c r="U625"/>
  <c r="S625"/>
  <c r="M625"/>
  <c r="P625"/>
  <c r="Q624"/>
  <c r="T624"/>
  <c r="R624"/>
  <c r="U624"/>
  <c r="S624"/>
  <c r="M624"/>
  <c r="P624"/>
  <c r="Q623"/>
  <c r="T623"/>
  <c r="R623"/>
  <c r="U623"/>
  <c r="S623"/>
  <c r="M623"/>
  <c r="P623"/>
  <c r="Q622"/>
  <c r="T622"/>
  <c r="R622"/>
  <c r="U622"/>
  <c r="S622"/>
  <c r="M622"/>
  <c r="P622"/>
  <c r="Q621"/>
  <c r="T621"/>
  <c r="R621"/>
  <c r="U621"/>
  <c r="S621"/>
  <c r="M621"/>
  <c r="P621"/>
  <c r="Q620"/>
  <c r="T620"/>
  <c r="R620"/>
  <c r="U620"/>
  <c r="S620"/>
  <c r="M620"/>
  <c r="P620"/>
  <c r="Q619"/>
  <c r="T619"/>
  <c r="R619"/>
  <c r="U619"/>
  <c r="S619"/>
  <c r="M619"/>
  <c r="P619"/>
  <c r="Q618"/>
  <c r="T618"/>
  <c r="R618"/>
  <c r="U618"/>
  <c r="S618"/>
  <c r="M618"/>
  <c r="P618"/>
  <c r="Q617"/>
  <c r="T617"/>
  <c r="R617"/>
  <c r="U617"/>
  <c r="S617"/>
  <c r="M617"/>
  <c r="P617"/>
  <c r="Q616"/>
  <c r="T616"/>
  <c r="R616"/>
  <c r="U616"/>
  <c r="S616"/>
  <c r="M616"/>
  <c r="P616"/>
  <c r="Q615"/>
  <c r="T615"/>
  <c r="R615"/>
  <c r="U615"/>
  <c r="S615"/>
  <c r="M615"/>
  <c r="P615"/>
  <c r="Q614"/>
  <c r="T614"/>
  <c r="R614"/>
  <c r="U614"/>
  <c r="S614"/>
  <c r="M614"/>
  <c r="P614"/>
  <c r="Q613"/>
  <c r="T613"/>
  <c r="R613"/>
  <c r="U613"/>
  <c r="S613"/>
  <c r="M613"/>
  <c r="P613"/>
  <c r="Q612"/>
  <c r="T612"/>
  <c r="R612"/>
  <c r="U612"/>
  <c r="S612"/>
  <c r="M612"/>
  <c r="P612"/>
  <c r="Q611"/>
  <c r="T611"/>
  <c r="R611"/>
  <c r="U611"/>
  <c r="S611"/>
  <c r="M611"/>
  <c r="P611"/>
  <c r="Q610"/>
  <c r="T610"/>
  <c r="R610"/>
  <c r="U610"/>
  <c r="S610"/>
  <c r="M610"/>
  <c r="P610"/>
  <c r="Q609"/>
  <c r="T609"/>
  <c r="R609"/>
  <c r="U609"/>
  <c r="S609"/>
  <c r="M609"/>
  <c r="P609"/>
  <c r="Q608"/>
  <c r="T608"/>
  <c r="R608"/>
  <c r="U608"/>
  <c r="S608"/>
  <c r="M608"/>
  <c r="P608"/>
  <c r="Q607"/>
  <c r="T607"/>
  <c r="R607"/>
  <c r="U607"/>
  <c r="S607"/>
  <c r="M607"/>
  <c r="P607"/>
  <c r="Q606"/>
  <c r="T606"/>
  <c r="R606"/>
  <c r="U606"/>
  <c r="S606"/>
  <c r="M606"/>
  <c r="P606"/>
  <c r="Q605"/>
  <c r="T605"/>
  <c r="R605"/>
  <c r="U605"/>
  <c r="S605"/>
  <c r="M605"/>
  <c r="P605"/>
  <c r="Q604"/>
  <c r="T604"/>
  <c r="R604"/>
  <c r="U604"/>
  <c r="S604"/>
  <c r="M604"/>
  <c r="P604"/>
  <c r="Q603"/>
  <c r="T603"/>
  <c r="R603"/>
  <c r="U603"/>
  <c r="S603"/>
  <c r="M603"/>
  <c r="P603"/>
  <c r="Q602"/>
  <c r="T602"/>
  <c r="R602"/>
  <c r="U602"/>
  <c r="S602"/>
  <c r="M602"/>
  <c r="P602"/>
  <c r="Q601"/>
  <c r="T601"/>
  <c r="R601"/>
  <c r="U601"/>
  <c r="S601"/>
  <c r="M601"/>
  <c r="P601"/>
  <c r="Q600"/>
  <c r="T600"/>
  <c r="R600"/>
  <c r="U600"/>
  <c r="S600"/>
  <c r="M600"/>
  <c r="P600"/>
  <c r="Q599"/>
  <c r="T599"/>
  <c r="R599"/>
  <c r="U599"/>
  <c r="S599"/>
  <c r="M599"/>
  <c r="P599"/>
  <c r="Q598"/>
  <c r="T598"/>
  <c r="R598"/>
  <c r="U598"/>
  <c r="S598"/>
  <c r="M598"/>
  <c r="P598"/>
  <c r="Q597"/>
  <c r="T597"/>
  <c r="R597"/>
  <c r="U597"/>
  <c r="S597"/>
  <c r="M597"/>
  <c r="P597"/>
  <c r="Q596"/>
  <c r="T596"/>
  <c r="R596"/>
  <c r="U596"/>
  <c r="S596"/>
  <c r="M596"/>
  <c r="P596"/>
  <c r="Q595"/>
  <c r="T595"/>
  <c r="R595"/>
  <c r="U595"/>
  <c r="S595"/>
  <c r="M595"/>
  <c r="P595"/>
  <c r="Q594"/>
  <c r="T594"/>
  <c r="R594"/>
  <c r="U594"/>
  <c r="S594"/>
  <c r="M594"/>
  <c r="P594"/>
  <c r="Q593"/>
  <c r="T593"/>
  <c r="R593"/>
  <c r="U593"/>
  <c r="S593"/>
  <c r="M593"/>
  <c r="P593"/>
  <c r="Q592"/>
  <c r="T592"/>
  <c r="R592"/>
  <c r="U592"/>
  <c r="S592"/>
  <c r="M592"/>
  <c r="P592"/>
  <c r="Q591"/>
  <c r="T591"/>
  <c r="R591"/>
  <c r="U591"/>
  <c r="S591"/>
  <c r="M591"/>
  <c r="P591"/>
  <c r="Q590"/>
  <c r="T590"/>
  <c r="R590"/>
  <c r="U590"/>
  <c r="S590"/>
  <c r="M590"/>
  <c r="P590"/>
  <c r="Q589"/>
  <c r="T589"/>
  <c r="R589"/>
  <c r="U589"/>
  <c r="S589"/>
  <c r="M589"/>
  <c r="P589"/>
  <c r="Q588"/>
  <c r="T588"/>
  <c r="R588"/>
  <c r="U588"/>
  <c r="S588"/>
  <c r="M588"/>
  <c r="P588"/>
  <c r="Q587"/>
  <c r="T587"/>
  <c r="R587"/>
  <c r="U587"/>
  <c r="S587"/>
  <c r="M587"/>
  <c r="P587"/>
  <c r="Q586"/>
  <c r="T586"/>
  <c r="R586"/>
  <c r="U586"/>
  <c r="S586"/>
  <c r="M586"/>
  <c r="P586"/>
  <c r="Q585"/>
  <c r="T585"/>
  <c r="R585"/>
  <c r="U585"/>
  <c r="S585"/>
  <c r="M585"/>
  <c r="P585"/>
  <c r="Q584"/>
  <c r="T584"/>
  <c r="R584"/>
  <c r="U584"/>
  <c r="S584"/>
  <c r="M584"/>
  <c r="P584"/>
  <c r="Q583"/>
  <c r="T583"/>
  <c r="R583"/>
  <c r="U583"/>
  <c r="S583"/>
  <c r="M583"/>
  <c r="P583"/>
  <c r="Q582"/>
  <c r="T582"/>
  <c r="R582"/>
  <c r="U582"/>
  <c r="S582"/>
  <c r="M582"/>
  <c r="P582"/>
  <c r="Q581"/>
  <c r="T581"/>
  <c r="R581"/>
  <c r="U581"/>
  <c r="S581"/>
  <c r="M581"/>
  <c r="P581"/>
  <c r="Q580"/>
  <c r="T580"/>
  <c r="R580"/>
  <c r="U580"/>
  <c r="S580"/>
  <c r="M580"/>
  <c r="P580"/>
  <c r="Q579"/>
  <c r="T579"/>
  <c r="R579"/>
  <c r="U579"/>
  <c r="S579"/>
  <c r="M579"/>
  <c r="P579"/>
  <c r="Q578"/>
  <c r="T578"/>
  <c r="R578"/>
  <c r="U578"/>
  <c r="S578"/>
  <c r="M578"/>
  <c r="P578"/>
  <c r="Q577"/>
  <c r="T577"/>
  <c r="R577"/>
  <c r="U577"/>
  <c r="S577"/>
  <c r="M577"/>
  <c r="P577"/>
  <c r="Q576"/>
  <c r="T576"/>
  <c r="R576"/>
  <c r="U576"/>
  <c r="S576"/>
  <c r="M576"/>
  <c r="P576"/>
  <c r="Q575"/>
  <c r="T575"/>
  <c r="R575"/>
  <c r="U575"/>
  <c r="S575"/>
  <c r="M575"/>
  <c r="P575"/>
  <c r="Q574"/>
  <c r="T574"/>
  <c r="R574"/>
  <c r="U574"/>
  <c r="S574"/>
  <c r="M574"/>
  <c r="P574"/>
  <c r="Q573"/>
  <c r="T573"/>
  <c r="R573"/>
  <c r="U573"/>
  <c r="S573"/>
  <c r="M573"/>
  <c r="P573"/>
  <c r="Q572"/>
  <c r="T572"/>
  <c r="R572"/>
  <c r="U572"/>
  <c r="S572"/>
  <c r="M572"/>
  <c r="P572"/>
  <c r="Q571"/>
  <c r="T571"/>
  <c r="R571"/>
  <c r="U571"/>
  <c r="S571"/>
  <c r="M571"/>
  <c r="P571"/>
  <c r="Q570"/>
  <c r="T570"/>
  <c r="R570"/>
  <c r="U570"/>
  <c r="S570"/>
  <c r="M570"/>
  <c r="P570"/>
  <c r="Q569"/>
  <c r="T569"/>
  <c r="R569"/>
  <c r="U569"/>
  <c r="S569"/>
  <c r="M569"/>
  <c r="P569"/>
  <c r="Q568"/>
  <c r="T568"/>
  <c r="R568"/>
  <c r="U568"/>
  <c r="S568"/>
  <c r="M568"/>
  <c r="P568"/>
  <c r="Q567"/>
  <c r="T567"/>
  <c r="R567"/>
  <c r="U567"/>
  <c r="S567"/>
  <c r="M567"/>
  <c r="P567"/>
  <c r="Q566"/>
  <c r="T566"/>
  <c r="R566"/>
  <c r="U566"/>
  <c r="S566"/>
  <c r="M566"/>
  <c r="P566"/>
  <c r="Q565"/>
  <c r="T565"/>
  <c r="R565"/>
  <c r="U565"/>
  <c r="S565"/>
  <c r="M565"/>
  <c r="P565"/>
  <c r="Q564"/>
  <c r="T564"/>
  <c r="R564"/>
  <c r="U564"/>
  <c r="S564"/>
  <c r="M564"/>
  <c r="P564"/>
  <c r="Q563"/>
  <c r="T563"/>
  <c r="R563"/>
  <c r="U563"/>
  <c r="S563"/>
  <c r="M563"/>
  <c r="P563"/>
  <c r="Q562"/>
  <c r="T562"/>
  <c r="R562"/>
  <c r="U562"/>
  <c r="S562"/>
  <c r="M562"/>
  <c r="P562"/>
  <c r="Q561"/>
  <c r="T561"/>
  <c r="R561"/>
  <c r="U561"/>
  <c r="S561"/>
  <c r="M561"/>
  <c r="P561"/>
  <c r="Q560"/>
  <c r="T560"/>
  <c r="R560"/>
  <c r="U560"/>
  <c r="S560"/>
  <c r="M560"/>
  <c r="P560"/>
  <c r="Q559"/>
  <c r="T559"/>
  <c r="R559"/>
  <c r="U559"/>
  <c r="S559"/>
  <c r="M559"/>
  <c r="P559"/>
  <c r="Q558"/>
  <c r="T558"/>
  <c r="R558"/>
  <c r="U558"/>
  <c r="S558"/>
  <c r="M558"/>
  <c r="P558"/>
  <c r="Q557"/>
  <c r="T557"/>
  <c r="R557"/>
  <c r="U557"/>
  <c r="S557"/>
  <c r="M557"/>
  <c r="P557"/>
  <c r="Q556"/>
  <c r="T556"/>
  <c r="R556"/>
  <c r="U556"/>
  <c r="S556"/>
  <c r="M556"/>
  <c r="P556"/>
  <c r="Q555"/>
  <c r="T555"/>
  <c r="R555"/>
  <c r="U555"/>
  <c r="S555"/>
  <c r="M555"/>
  <c r="P555"/>
  <c r="Q554"/>
  <c r="T554"/>
  <c r="R554"/>
  <c r="U554"/>
  <c r="S554"/>
  <c r="M554"/>
  <c r="P554"/>
  <c r="Q553"/>
  <c r="T553"/>
  <c r="R553"/>
  <c r="U553"/>
  <c r="S553"/>
  <c r="M553"/>
  <c r="P553"/>
  <c r="Q552"/>
  <c r="T552"/>
  <c r="R552"/>
  <c r="U552"/>
  <c r="S552"/>
  <c r="M552"/>
  <c r="P552"/>
  <c r="Q551"/>
  <c r="T551"/>
  <c r="R551"/>
  <c r="U551"/>
  <c r="S551"/>
  <c r="M551"/>
  <c r="P551"/>
  <c r="Q550"/>
  <c r="T550"/>
  <c r="R550"/>
  <c r="U550"/>
  <c r="S550"/>
  <c r="M550"/>
  <c r="P550"/>
  <c r="Q549"/>
  <c r="T549"/>
  <c r="R549"/>
  <c r="U549"/>
  <c r="S549"/>
  <c r="M549"/>
  <c r="P549"/>
  <c r="Q548"/>
  <c r="T548"/>
  <c r="R548"/>
  <c r="U548"/>
  <c r="S548"/>
  <c r="M548"/>
  <c r="P548"/>
  <c r="Q547"/>
  <c r="T547"/>
  <c r="R547"/>
  <c r="U547"/>
  <c r="S547"/>
  <c r="M547"/>
  <c r="P547"/>
  <c r="Q546"/>
  <c r="T546"/>
  <c r="R546"/>
  <c r="U546"/>
  <c r="S546"/>
  <c r="M546"/>
  <c r="P546"/>
  <c r="Q545"/>
  <c r="T545"/>
  <c r="R545"/>
  <c r="U545"/>
  <c r="S545"/>
  <c r="M545"/>
  <c r="P545"/>
  <c r="Q544"/>
  <c r="T544"/>
  <c r="R544"/>
  <c r="U544"/>
  <c r="S544"/>
  <c r="M544"/>
  <c r="P544"/>
  <c r="Q543"/>
  <c r="T543"/>
  <c r="R543"/>
  <c r="U543"/>
  <c r="S543"/>
  <c r="M543"/>
  <c r="P543"/>
  <c r="Q542"/>
  <c r="T542"/>
  <c r="R542"/>
  <c r="U542"/>
  <c r="S542"/>
  <c r="M542"/>
  <c r="P542"/>
  <c r="Q541"/>
  <c r="T541"/>
  <c r="R541"/>
  <c r="U541"/>
  <c r="S541"/>
  <c r="M541"/>
  <c r="P541"/>
  <c r="Q540"/>
  <c r="T540"/>
  <c r="R540"/>
  <c r="U540"/>
  <c r="S540"/>
  <c r="M540"/>
  <c r="P540"/>
  <c r="Q539"/>
  <c r="T539"/>
  <c r="R539"/>
  <c r="U539"/>
  <c r="S539"/>
  <c r="M539"/>
  <c r="P539"/>
  <c r="Q538"/>
  <c r="T538"/>
  <c r="R538"/>
  <c r="U538"/>
  <c r="S538"/>
  <c r="M538"/>
  <c r="P538"/>
  <c r="Q537"/>
  <c r="T537"/>
  <c r="R537"/>
  <c r="U537"/>
  <c r="S537"/>
  <c r="M537"/>
  <c r="P537"/>
  <c r="Q536"/>
  <c r="T536"/>
  <c r="R536"/>
  <c r="U536"/>
  <c r="S536"/>
  <c r="M536"/>
  <c r="P536"/>
  <c r="Q535"/>
  <c r="T535"/>
  <c r="R535"/>
  <c r="U535"/>
  <c r="S535"/>
  <c r="M535"/>
  <c r="P535"/>
  <c r="Q534"/>
  <c r="T534"/>
  <c r="R534"/>
  <c r="U534"/>
  <c r="S534"/>
  <c r="M534"/>
  <c r="P534"/>
  <c r="Q533"/>
  <c r="T533"/>
  <c r="R533"/>
  <c r="U533"/>
  <c r="S533"/>
  <c r="M533"/>
  <c r="P533"/>
  <c r="Q532"/>
  <c r="T532"/>
  <c r="R532"/>
  <c r="U532"/>
  <c r="S532"/>
  <c r="M532"/>
  <c r="P532"/>
  <c r="Q531"/>
  <c r="T531"/>
  <c r="R531"/>
  <c r="U531"/>
  <c r="S531"/>
  <c r="M531"/>
  <c r="P531"/>
  <c r="Q530"/>
  <c r="T530"/>
  <c r="R530"/>
  <c r="U530"/>
  <c r="S530"/>
  <c r="M530"/>
  <c r="P530"/>
  <c r="Q529"/>
  <c r="T529"/>
  <c r="R529"/>
  <c r="U529"/>
  <c r="S529"/>
  <c r="M529"/>
  <c r="P529"/>
  <c r="Q528"/>
  <c r="T528"/>
  <c r="R528"/>
  <c r="U528"/>
  <c r="S528"/>
  <c r="M528"/>
  <c r="P528"/>
  <c r="Q527"/>
  <c r="T527"/>
  <c r="R527"/>
  <c r="U527"/>
  <c r="S527"/>
  <c r="M527"/>
  <c r="P527"/>
  <c r="Q526"/>
  <c r="T526"/>
  <c r="R526"/>
  <c r="U526"/>
  <c r="S526"/>
  <c r="M526"/>
  <c r="P526"/>
  <c r="Q525"/>
  <c r="T525"/>
  <c r="R525"/>
  <c r="U525"/>
  <c r="S525"/>
  <c r="M525"/>
  <c r="P525"/>
  <c r="Q524"/>
  <c r="T524"/>
  <c r="R524"/>
  <c r="U524"/>
  <c r="S524"/>
  <c r="M524"/>
  <c r="P524"/>
  <c r="Q523"/>
  <c r="T523"/>
  <c r="R523"/>
  <c r="U523"/>
  <c r="S523"/>
  <c r="M523"/>
  <c r="P523"/>
  <c r="Q522"/>
  <c r="T522"/>
  <c r="R522"/>
  <c r="U522"/>
  <c r="S522"/>
  <c r="M522"/>
  <c r="P522"/>
  <c r="Q521"/>
  <c r="T521"/>
  <c r="R521"/>
  <c r="U521"/>
  <c r="S521"/>
  <c r="M521"/>
  <c r="P521"/>
  <c r="Q520"/>
  <c r="T520"/>
  <c r="R520"/>
  <c r="U520"/>
  <c r="S520"/>
  <c r="M520"/>
  <c r="P520"/>
  <c r="Q519"/>
  <c r="T519"/>
  <c r="R519"/>
  <c r="U519"/>
  <c r="S519"/>
  <c r="M519"/>
  <c r="P519"/>
  <c r="Q518"/>
  <c r="T518"/>
  <c r="R518"/>
  <c r="U518"/>
  <c r="S518"/>
  <c r="M518"/>
  <c r="P518"/>
  <c r="Q517"/>
  <c r="T517"/>
  <c r="R517"/>
  <c r="U517"/>
  <c r="S517"/>
  <c r="M517"/>
  <c r="P517"/>
  <c r="Q516"/>
  <c r="T516"/>
  <c r="R516"/>
  <c r="U516"/>
  <c r="S516"/>
  <c r="M516"/>
  <c r="P516"/>
  <c r="Q515"/>
  <c r="T515"/>
  <c r="R515"/>
  <c r="U515"/>
  <c r="S515"/>
  <c r="M515"/>
  <c r="P515"/>
  <c r="Q514"/>
  <c r="T514"/>
  <c r="R514"/>
  <c r="U514"/>
  <c r="S514"/>
  <c r="M514"/>
  <c r="P514"/>
  <c r="Q513"/>
  <c r="T513"/>
  <c r="R513"/>
  <c r="U513"/>
  <c r="S513"/>
  <c r="M513"/>
  <c r="P513"/>
  <c r="Q512"/>
  <c r="T512"/>
  <c r="R512"/>
  <c r="U512"/>
  <c r="S512"/>
  <c r="M512"/>
  <c r="P512"/>
  <c r="Q511"/>
  <c r="T511"/>
  <c r="R511"/>
  <c r="U511"/>
  <c r="S511"/>
  <c r="M511"/>
  <c r="P511"/>
  <c r="Q510"/>
  <c r="T510"/>
  <c r="R510"/>
  <c r="U510"/>
  <c r="S510"/>
  <c r="M510"/>
  <c r="P510"/>
  <c r="Q509"/>
  <c r="T509"/>
  <c r="R509"/>
  <c r="U509"/>
  <c r="S509"/>
  <c r="M509"/>
  <c r="P509"/>
  <c r="Q508"/>
  <c r="T508"/>
  <c r="R508"/>
  <c r="U508"/>
  <c r="S508"/>
  <c r="M508"/>
  <c r="P508"/>
  <c r="Q507"/>
  <c r="T507"/>
  <c r="R507"/>
  <c r="U507"/>
  <c r="S507"/>
  <c r="M507"/>
  <c r="P507"/>
  <c r="Q506"/>
  <c r="T506"/>
  <c r="R506"/>
  <c r="U506"/>
  <c r="S506"/>
  <c r="M506"/>
  <c r="P506"/>
  <c r="Q505"/>
  <c r="T505"/>
  <c r="R505"/>
  <c r="U505"/>
  <c r="S505"/>
  <c r="M505"/>
  <c r="P505"/>
  <c r="Q504"/>
  <c r="T504"/>
  <c r="R504"/>
  <c r="U504"/>
  <c r="S504"/>
  <c r="M504"/>
  <c r="P504"/>
  <c r="Q503"/>
  <c r="T503"/>
  <c r="R503"/>
  <c r="U503"/>
  <c r="S503"/>
  <c r="M503"/>
  <c r="P503"/>
  <c r="Q502"/>
  <c r="T502"/>
  <c r="R502"/>
  <c r="U502"/>
  <c r="S502"/>
  <c r="M502"/>
  <c r="P502"/>
  <c r="Q501"/>
  <c r="T501"/>
  <c r="R501"/>
  <c r="U501"/>
  <c r="S501"/>
  <c r="M501"/>
  <c r="P501"/>
  <c r="Q500"/>
  <c r="T500"/>
  <c r="R500"/>
  <c r="U500"/>
  <c r="S500"/>
  <c r="M500"/>
  <c r="P500"/>
  <c r="Q499"/>
  <c r="T499"/>
  <c r="R499"/>
  <c r="U499"/>
  <c r="S499"/>
  <c r="M499"/>
  <c r="P499"/>
  <c r="Q498"/>
  <c r="T498"/>
  <c r="R498"/>
  <c r="U498"/>
  <c r="S498"/>
  <c r="M498"/>
  <c r="P498"/>
  <c r="Q497"/>
  <c r="T497"/>
  <c r="R497"/>
  <c r="U497"/>
  <c r="S497"/>
  <c r="M497"/>
  <c r="P497"/>
  <c r="Q496"/>
  <c r="T496"/>
  <c r="R496"/>
  <c r="U496"/>
  <c r="S496"/>
  <c r="M496"/>
  <c r="P496"/>
  <c r="Q495"/>
  <c r="T495"/>
  <c r="R495"/>
  <c r="U495"/>
  <c r="S495"/>
  <c r="M495"/>
  <c r="P495"/>
  <c r="Q494"/>
  <c r="T494"/>
  <c r="R494"/>
  <c r="U494"/>
  <c r="S494"/>
  <c r="M494"/>
  <c r="P494"/>
  <c r="Q493"/>
  <c r="T493"/>
  <c r="R493"/>
  <c r="U493"/>
  <c r="S493"/>
  <c r="M493"/>
  <c r="P493"/>
  <c r="Q492"/>
  <c r="T492"/>
  <c r="R492"/>
  <c r="U492"/>
  <c r="S492"/>
  <c r="M492"/>
  <c r="P492"/>
  <c r="Q491"/>
  <c r="T491"/>
  <c r="R491"/>
  <c r="U491"/>
  <c r="S491"/>
  <c r="M491"/>
  <c r="P491"/>
  <c r="Q490"/>
  <c r="T490"/>
  <c r="R490"/>
  <c r="U490"/>
  <c r="S490"/>
  <c r="M490"/>
  <c r="P490"/>
  <c r="Q489"/>
  <c r="T489"/>
  <c r="R489"/>
  <c r="U489"/>
  <c r="S489"/>
  <c r="M489"/>
  <c r="P489"/>
  <c r="Q488"/>
  <c r="T488"/>
  <c r="R488"/>
  <c r="U488"/>
  <c r="S488"/>
  <c r="M488"/>
  <c r="P488"/>
  <c r="Q487"/>
  <c r="T487"/>
  <c r="R487"/>
  <c r="U487"/>
  <c r="S487"/>
  <c r="M487"/>
  <c r="P487"/>
  <c r="Q486"/>
  <c r="T486"/>
  <c r="R486"/>
  <c r="U486"/>
  <c r="S486"/>
  <c r="M486"/>
  <c r="P486"/>
  <c r="Q485"/>
  <c r="T485"/>
  <c r="R485"/>
  <c r="U485"/>
  <c r="S485"/>
  <c r="M485"/>
  <c r="P485"/>
  <c r="Q484"/>
  <c r="T484"/>
  <c r="R484"/>
  <c r="U484"/>
  <c r="S484"/>
  <c r="M484"/>
  <c r="P484"/>
  <c r="Q483"/>
  <c r="T483"/>
  <c r="R483"/>
  <c r="U483"/>
  <c r="S483"/>
  <c r="M483"/>
  <c r="P483"/>
  <c r="Q482"/>
  <c r="T482"/>
  <c r="R482"/>
  <c r="U482"/>
  <c r="S482"/>
  <c r="M482"/>
  <c r="P482"/>
  <c r="Q481"/>
  <c r="T481"/>
  <c r="R481"/>
  <c r="U481"/>
  <c r="S481"/>
  <c r="M481"/>
  <c r="P481"/>
  <c r="Q480"/>
  <c r="T480"/>
  <c r="R480"/>
  <c r="U480"/>
  <c r="S480"/>
  <c r="M480"/>
  <c r="P480"/>
  <c r="Q479"/>
  <c r="T479"/>
  <c r="R479"/>
  <c r="U479"/>
  <c r="S479"/>
  <c r="M479"/>
  <c r="P479"/>
  <c r="Q478"/>
  <c r="T478"/>
  <c r="R478"/>
  <c r="U478"/>
  <c r="S478"/>
  <c r="M478"/>
  <c r="P478"/>
  <c r="Q477"/>
  <c r="T477"/>
  <c r="R477"/>
  <c r="U477"/>
  <c r="S477"/>
  <c r="M477"/>
  <c r="P477"/>
  <c r="Q476"/>
  <c r="T476"/>
  <c r="R476"/>
  <c r="U476"/>
  <c r="S476"/>
  <c r="M476"/>
  <c r="P476"/>
  <c r="Q475"/>
  <c r="T475"/>
  <c r="R475"/>
  <c r="U475"/>
  <c r="S475"/>
  <c r="M475"/>
  <c r="P475"/>
  <c r="Q474"/>
  <c r="T474"/>
  <c r="R474"/>
  <c r="U474"/>
  <c r="S474"/>
  <c r="M474"/>
  <c r="P474"/>
  <c r="Q473"/>
  <c r="T473"/>
  <c r="R473"/>
  <c r="U473"/>
  <c r="S473"/>
  <c r="M473"/>
  <c r="P473"/>
  <c r="Q472"/>
  <c r="T472"/>
  <c r="R472"/>
  <c r="U472"/>
  <c r="S472"/>
  <c r="M472"/>
  <c r="P472"/>
  <c r="Q471"/>
  <c r="T471"/>
  <c r="R471"/>
  <c r="U471"/>
  <c r="S471"/>
  <c r="M471"/>
  <c r="P471"/>
  <c r="Q470"/>
  <c r="T470"/>
  <c r="R470"/>
  <c r="U470"/>
  <c r="S470"/>
  <c r="M470"/>
  <c r="P470"/>
  <c r="Q469"/>
  <c r="T469"/>
  <c r="R469"/>
  <c r="U469"/>
  <c r="S469"/>
  <c r="M469"/>
  <c r="P469"/>
  <c r="Q468"/>
  <c r="T468"/>
  <c r="R468"/>
  <c r="U468"/>
  <c r="S468"/>
  <c r="M468"/>
  <c r="P468"/>
  <c r="Q467"/>
  <c r="T467"/>
  <c r="R467"/>
  <c r="U467"/>
  <c r="S467"/>
  <c r="M467"/>
  <c r="P467"/>
  <c r="Q466"/>
  <c r="T466"/>
  <c r="R466"/>
  <c r="U466"/>
  <c r="S466"/>
  <c r="M466"/>
  <c r="P466"/>
  <c r="Q465"/>
  <c r="T465"/>
  <c r="R465"/>
  <c r="U465"/>
  <c r="S465"/>
  <c r="M465"/>
  <c r="P465"/>
  <c r="Q464"/>
  <c r="T464"/>
  <c r="R464"/>
  <c r="U464"/>
  <c r="S464"/>
  <c r="M464"/>
  <c r="P464"/>
  <c r="Q463"/>
  <c r="T463"/>
  <c r="R463"/>
  <c r="U463"/>
  <c r="S463"/>
  <c r="M463"/>
  <c r="P463"/>
  <c r="Q462"/>
  <c r="T462"/>
  <c r="R462"/>
  <c r="U462"/>
  <c r="S462"/>
  <c r="M462"/>
  <c r="P462"/>
  <c r="Q461"/>
  <c r="T461"/>
  <c r="R461"/>
  <c r="U461"/>
  <c r="S461"/>
  <c r="M461"/>
  <c r="P461"/>
  <c r="Q460"/>
  <c r="T460"/>
  <c r="R460"/>
  <c r="U460"/>
  <c r="S460"/>
  <c r="M460"/>
  <c r="P460"/>
  <c r="Q459"/>
  <c r="T459"/>
  <c r="R459"/>
  <c r="U459"/>
  <c r="S459"/>
  <c r="M459"/>
  <c r="P459"/>
  <c r="Q458"/>
  <c r="T458"/>
  <c r="R458"/>
  <c r="U458"/>
  <c r="S458"/>
  <c r="M458"/>
  <c r="P458"/>
  <c r="Q457"/>
  <c r="T457"/>
  <c r="R457"/>
  <c r="U457"/>
  <c r="S457"/>
  <c r="M457"/>
  <c r="P457"/>
  <c r="Q456"/>
  <c r="T456"/>
  <c r="R456"/>
  <c r="U456"/>
  <c r="S456"/>
  <c r="M456"/>
  <c r="P456"/>
  <c r="Q455"/>
  <c r="T455"/>
  <c r="R455"/>
  <c r="U455"/>
  <c r="S455"/>
  <c r="M455"/>
  <c r="P455"/>
  <c r="Q454"/>
  <c r="T454"/>
  <c r="R454"/>
  <c r="U454"/>
  <c r="S454"/>
  <c r="M454"/>
  <c r="P454"/>
  <c r="Q453"/>
  <c r="T453"/>
  <c r="R453"/>
  <c r="U453"/>
  <c r="S453"/>
  <c r="M453"/>
  <c r="P453"/>
  <c r="Q452"/>
  <c r="T452"/>
  <c r="R452"/>
  <c r="U452"/>
  <c r="S452"/>
  <c r="M452"/>
  <c r="P452"/>
  <c r="Q451"/>
  <c r="T451"/>
  <c r="R451"/>
  <c r="U451"/>
  <c r="S451"/>
  <c r="M451"/>
  <c r="P451"/>
  <c r="Q450"/>
  <c r="T450"/>
  <c r="R450"/>
  <c r="U450"/>
  <c r="S450"/>
  <c r="M450"/>
  <c r="P450"/>
  <c r="Q449"/>
  <c r="T449"/>
  <c r="R449"/>
  <c r="U449"/>
  <c r="S449"/>
  <c r="M449"/>
  <c r="P449"/>
  <c r="Q448"/>
  <c r="T448"/>
  <c r="R448"/>
  <c r="U448"/>
  <c r="S448"/>
  <c r="M448"/>
  <c r="P448"/>
  <c r="Q447"/>
  <c r="T447"/>
  <c r="R447"/>
  <c r="U447"/>
  <c r="S447"/>
  <c r="M447"/>
  <c r="P447"/>
  <c r="Q446"/>
  <c r="T446"/>
  <c r="R446"/>
  <c r="U446"/>
  <c r="S446"/>
  <c r="M446"/>
  <c r="P446"/>
  <c r="Q445"/>
  <c r="T445"/>
  <c r="R445"/>
  <c r="U445"/>
  <c r="S445"/>
  <c r="M445"/>
  <c r="P445"/>
  <c r="Q444"/>
  <c r="T444"/>
  <c r="R444"/>
  <c r="U444"/>
  <c r="S444"/>
  <c r="M444"/>
  <c r="P444"/>
  <c r="Q443"/>
  <c r="T443"/>
  <c r="R443"/>
  <c r="U443"/>
  <c r="S443"/>
  <c r="M443"/>
  <c r="P443"/>
  <c r="Q442"/>
  <c r="T442"/>
  <c r="R442"/>
  <c r="U442"/>
  <c r="S442"/>
  <c r="M442"/>
  <c r="P442"/>
  <c r="Q441"/>
  <c r="T441"/>
  <c r="R441"/>
  <c r="U441"/>
  <c r="S441"/>
  <c r="M441"/>
  <c r="P441"/>
  <c r="Q440"/>
  <c r="T440"/>
  <c r="R440"/>
  <c r="U440"/>
  <c r="S440"/>
  <c r="M440"/>
  <c r="P440"/>
  <c r="Q439"/>
  <c r="T439"/>
  <c r="R439"/>
  <c r="U439"/>
  <c r="S439"/>
  <c r="M439"/>
  <c r="P439"/>
  <c r="Q438"/>
  <c r="T438"/>
  <c r="R438"/>
  <c r="U438"/>
  <c r="S438"/>
  <c r="M438"/>
  <c r="P438"/>
  <c r="Q437"/>
  <c r="T437"/>
  <c r="R437"/>
  <c r="U437"/>
  <c r="S437"/>
  <c r="M437"/>
  <c r="P437"/>
  <c r="Q436"/>
  <c r="T436"/>
  <c r="R436"/>
  <c r="U436"/>
  <c r="S436"/>
  <c r="M436"/>
  <c r="P436"/>
  <c r="Q435"/>
  <c r="T435"/>
  <c r="R435"/>
  <c r="U435"/>
  <c r="S435"/>
  <c r="M435"/>
  <c r="P435"/>
  <c r="Q434"/>
  <c r="T434"/>
  <c r="R434"/>
  <c r="U434"/>
  <c r="S434"/>
  <c r="M434"/>
  <c r="P434"/>
  <c r="Q433"/>
  <c r="T433"/>
  <c r="R433"/>
  <c r="U433"/>
  <c r="S433"/>
  <c r="M433"/>
  <c r="P433"/>
  <c r="Q432"/>
  <c r="T432"/>
  <c r="R432"/>
  <c r="U432"/>
  <c r="S432"/>
  <c r="M432"/>
  <c r="P432"/>
  <c r="Q431"/>
  <c r="T431"/>
  <c r="R431"/>
  <c r="U431"/>
  <c r="S431"/>
  <c r="M431"/>
  <c r="P431"/>
  <c r="Q430"/>
  <c r="T430"/>
  <c r="R430"/>
  <c r="U430"/>
  <c r="S430"/>
  <c r="M430"/>
  <c r="P430"/>
  <c r="Q429"/>
  <c r="T429"/>
  <c r="R429"/>
  <c r="U429"/>
  <c r="S429"/>
  <c r="M429"/>
  <c r="P429"/>
  <c r="Q428"/>
  <c r="T428"/>
  <c r="R428"/>
  <c r="U428"/>
  <c r="S428"/>
  <c r="M428"/>
  <c r="P428"/>
  <c r="Q427"/>
  <c r="T427"/>
  <c r="R427"/>
  <c r="U427"/>
  <c r="S427"/>
  <c r="M427"/>
  <c r="P427"/>
  <c r="Q426"/>
  <c r="T426"/>
  <c r="R426"/>
  <c r="U426"/>
  <c r="S426"/>
  <c r="M426"/>
  <c r="P426"/>
  <c r="Q425"/>
  <c r="T425"/>
  <c r="R425"/>
  <c r="U425"/>
  <c r="S425"/>
  <c r="M425"/>
  <c r="P425"/>
  <c r="Q424"/>
  <c r="T424"/>
  <c r="R424"/>
  <c r="U424"/>
  <c r="S424"/>
  <c r="M424"/>
  <c r="P424"/>
  <c r="Q423"/>
  <c r="T423"/>
  <c r="R423"/>
  <c r="U423"/>
  <c r="S423"/>
  <c r="M423"/>
  <c r="P423"/>
  <c r="Q422"/>
  <c r="T422"/>
  <c r="R422"/>
  <c r="U422"/>
  <c r="S422"/>
  <c r="M422"/>
  <c r="P422"/>
  <c r="Q421"/>
  <c r="T421"/>
  <c r="R421"/>
  <c r="U421"/>
  <c r="S421"/>
  <c r="M421"/>
  <c r="P421"/>
  <c r="Q420"/>
  <c r="T420"/>
  <c r="R420"/>
  <c r="U420"/>
  <c r="S420"/>
  <c r="M420"/>
  <c r="P420"/>
  <c r="Q419"/>
  <c r="T419"/>
  <c r="R419"/>
  <c r="U419"/>
  <c r="S419"/>
  <c r="M419"/>
  <c r="P419"/>
  <c r="Q418"/>
  <c r="T418"/>
  <c r="R418"/>
  <c r="U418"/>
  <c r="S418"/>
  <c r="M418"/>
  <c r="P418"/>
  <c r="Q417"/>
  <c r="T417"/>
  <c r="R417"/>
  <c r="U417"/>
  <c r="S417"/>
  <c r="M417"/>
  <c r="P417"/>
  <c r="Q416"/>
  <c r="T416"/>
  <c r="R416"/>
  <c r="U416"/>
  <c r="S416"/>
  <c r="M416"/>
  <c r="P416"/>
  <c r="Q415"/>
  <c r="T415"/>
  <c r="R415"/>
  <c r="U415"/>
  <c r="S415"/>
  <c r="M415"/>
  <c r="P415"/>
  <c r="Q414"/>
  <c r="T414"/>
  <c r="R414"/>
  <c r="U414"/>
  <c r="S414"/>
  <c r="M414"/>
  <c r="P414"/>
  <c r="Q413"/>
  <c r="T413"/>
  <c r="R413"/>
  <c r="U413"/>
  <c r="S413"/>
  <c r="M413"/>
  <c r="P413"/>
  <c r="Q412"/>
  <c r="T412"/>
  <c r="R412"/>
  <c r="U412"/>
  <c r="S412"/>
  <c r="M412"/>
  <c r="P412"/>
  <c r="Q411"/>
  <c r="T411"/>
  <c r="R411"/>
  <c r="U411"/>
  <c r="S411"/>
  <c r="M411"/>
  <c r="P411"/>
  <c r="Q410"/>
  <c r="T410"/>
  <c r="R410"/>
  <c r="U410"/>
  <c r="S410"/>
  <c r="M410"/>
  <c r="P410"/>
  <c r="Q409"/>
  <c r="T409"/>
  <c r="R409"/>
  <c r="U409"/>
  <c r="S409"/>
  <c r="M409"/>
  <c r="P409"/>
  <c r="Q408"/>
  <c r="T408"/>
  <c r="R408"/>
  <c r="U408"/>
  <c r="S408"/>
  <c r="M408"/>
  <c r="P408"/>
  <c r="Q407"/>
  <c r="T407"/>
  <c r="R407"/>
  <c r="U407"/>
  <c r="S407"/>
  <c r="M407"/>
  <c r="P407"/>
  <c r="Q406"/>
  <c r="T406"/>
  <c r="R406"/>
  <c r="U406"/>
  <c r="S406"/>
  <c r="M406"/>
  <c r="P406"/>
  <c r="Q405"/>
  <c r="T405"/>
  <c r="R405"/>
  <c r="U405"/>
  <c r="S405"/>
  <c r="M405"/>
  <c r="P405"/>
  <c r="Q404"/>
  <c r="T404"/>
  <c r="R404"/>
  <c r="U404"/>
  <c r="S404"/>
  <c r="M404"/>
  <c r="P404"/>
  <c r="Q403"/>
  <c r="T403"/>
  <c r="R403"/>
  <c r="U403"/>
  <c r="S403"/>
  <c r="M403"/>
  <c r="P403"/>
  <c r="Q402"/>
  <c r="T402"/>
  <c r="R402"/>
  <c r="U402"/>
  <c r="S402"/>
  <c r="M402"/>
  <c r="P402"/>
  <c r="Q401"/>
  <c r="T401"/>
  <c r="R401"/>
  <c r="U401"/>
  <c r="S401"/>
  <c r="M401"/>
  <c r="P401"/>
  <c r="Q400"/>
  <c r="T400"/>
  <c r="R400"/>
  <c r="U400"/>
  <c r="S400"/>
  <c r="M400"/>
  <c r="P400"/>
  <c r="Q399"/>
  <c r="T399"/>
  <c r="R399"/>
  <c r="U399"/>
  <c r="S399"/>
  <c r="M399"/>
  <c r="P399"/>
  <c r="Q398"/>
  <c r="T398"/>
  <c r="R398"/>
  <c r="U398"/>
  <c r="S398"/>
  <c r="M398"/>
  <c r="P398"/>
  <c r="Q397"/>
  <c r="T397"/>
  <c r="R397"/>
  <c r="U397"/>
  <c r="S397"/>
  <c r="M397"/>
  <c r="P397"/>
  <c r="Q396"/>
  <c r="T396"/>
  <c r="R396"/>
  <c r="U396"/>
  <c r="S396"/>
  <c r="M396"/>
  <c r="P396"/>
  <c r="Q395"/>
  <c r="T395"/>
  <c r="R395"/>
  <c r="U395"/>
  <c r="S395"/>
  <c r="M395"/>
  <c r="P395"/>
  <c r="Q394"/>
  <c r="T394"/>
  <c r="R394"/>
  <c r="U394"/>
  <c r="S394"/>
  <c r="M394"/>
  <c r="P394"/>
  <c r="Q393"/>
  <c r="T393"/>
  <c r="R393"/>
  <c r="U393"/>
  <c r="S393"/>
  <c r="M393"/>
  <c r="P393"/>
  <c r="Q392"/>
  <c r="T392"/>
  <c r="R392"/>
  <c r="U392"/>
  <c r="S392"/>
  <c r="M392"/>
  <c r="P392"/>
  <c r="Q391"/>
  <c r="T391"/>
  <c r="R391"/>
  <c r="U391"/>
  <c r="S391"/>
  <c r="M391"/>
  <c r="P391"/>
  <c r="Q390"/>
  <c r="T390"/>
  <c r="R390"/>
  <c r="U390"/>
  <c r="S390"/>
  <c r="M390"/>
  <c r="P390"/>
  <c r="Q389"/>
  <c r="T389"/>
  <c r="R389"/>
  <c r="U389"/>
  <c r="S389"/>
  <c r="M389"/>
  <c r="P389"/>
  <c r="Q388"/>
  <c r="T388"/>
  <c r="R388"/>
  <c r="U388"/>
  <c r="S388"/>
  <c r="M388"/>
  <c r="P388"/>
  <c r="Q387"/>
  <c r="T387"/>
  <c r="R387"/>
  <c r="U387"/>
  <c r="S387"/>
  <c r="M387"/>
  <c r="P387"/>
  <c r="Q386"/>
  <c r="T386"/>
  <c r="R386"/>
  <c r="U386"/>
  <c r="S386"/>
  <c r="M386"/>
  <c r="P386"/>
  <c r="Q385"/>
  <c r="T385"/>
  <c r="R385"/>
  <c r="U385"/>
  <c r="S385"/>
  <c r="M385"/>
  <c r="P385"/>
  <c r="Q384"/>
  <c r="T384"/>
  <c r="R384"/>
  <c r="U384"/>
  <c r="S384"/>
  <c r="M384"/>
  <c r="P384"/>
  <c r="Q383"/>
  <c r="T383"/>
  <c r="R383"/>
  <c r="U383"/>
  <c r="S383"/>
  <c r="M383"/>
  <c r="P383"/>
  <c r="Q382"/>
  <c r="T382"/>
  <c r="R382"/>
  <c r="U382"/>
  <c r="S382"/>
  <c r="M382"/>
  <c r="P382"/>
  <c r="Q381"/>
  <c r="T381"/>
  <c r="R381"/>
  <c r="U381"/>
  <c r="S381"/>
  <c r="M381"/>
  <c r="P381"/>
  <c r="Q380"/>
  <c r="T380"/>
  <c r="R380"/>
  <c r="U380"/>
  <c r="S380"/>
  <c r="M380"/>
  <c r="P380"/>
  <c r="Q379"/>
  <c r="T379"/>
  <c r="R379"/>
  <c r="U379"/>
  <c r="S379"/>
  <c r="M379"/>
  <c r="P379"/>
  <c r="Q378"/>
  <c r="T378"/>
  <c r="R378"/>
  <c r="U378"/>
  <c r="S378"/>
  <c r="M378"/>
  <c r="P378"/>
  <c r="Q377"/>
  <c r="T377"/>
  <c r="R377"/>
  <c r="U377"/>
  <c r="S377"/>
  <c r="M377"/>
  <c r="P377"/>
  <c r="Q376"/>
  <c r="T376"/>
  <c r="R376"/>
  <c r="U376"/>
  <c r="S376"/>
  <c r="M376"/>
  <c r="P376"/>
  <c r="Q375"/>
  <c r="T375"/>
  <c r="R375"/>
  <c r="U375"/>
  <c r="S375"/>
  <c r="M375"/>
  <c r="P375"/>
  <c r="Q374"/>
  <c r="T374"/>
  <c r="R374"/>
  <c r="U374"/>
  <c r="S374"/>
  <c r="M374"/>
  <c r="P374"/>
  <c r="Q373"/>
  <c r="T373"/>
  <c r="R373"/>
  <c r="U373"/>
  <c r="S373"/>
  <c r="M373"/>
  <c r="P373"/>
  <c r="Q372"/>
  <c r="T372"/>
  <c r="R372"/>
  <c r="U372"/>
  <c r="S372"/>
  <c r="M372"/>
  <c r="P372"/>
  <c r="Q371"/>
  <c r="T371"/>
  <c r="R371"/>
  <c r="U371"/>
  <c r="S371"/>
  <c r="M371"/>
  <c r="P371"/>
  <c r="Q370"/>
  <c r="T370"/>
  <c r="R370"/>
  <c r="U370"/>
  <c r="S370"/>
  <c r="M370"/>
  <c r="P370"/>
  <c r="Q369"/>
  <c r="T369"/>
  <c r="R369"/>
  <c r="U369"/>
  <c r="S369"/>
  <c r="M369"/>
  <c r="P369"/>
  <c r="Q368"/>
  <c r="T368"/>
  <c r="R368"/>
  <c r="U368"/>
  <c r="S368"/>
  <c r="M368"/>
  <c r="P368"/>
  <c r="Q367"/>
  <c r="T367"/>
  <c r="R367"/>
  <c r="U367"/>
  <c r="S367"/>
  <c r="M367"/>
  <c r="P367"/>
  <c r="Q366"/>
  <c r="T366"/>
  <c r="R366"/>
  <c r="U366"/>
  <c r="S366"/>
  <c r="M366"/>
  <c r="P366"/>
  <c r="Q365"/>
  <c r="T365"/>
  <c r="R365"/>
  <c r="U365"/>
  <c r="S365"/>
  <c r="M365"/>
  <c r="P365"/>
  <c r="Q364"/>
  <c r="T364"/>
  <c r="R364"/>
  <c r="U364"/>
  <c r="S364"/>
  <c r="M364"/>
  <c r="P364"/>
  <c r="Q363"/>
  <c r="T363"/>
  <c r="R363"/>
  <c r="U363"/>
  <c r="S363"/>
  <c r="M363"/>
  <c r="P363"/>
  <c r="Q362"/>
  <c r="T362"/>
  <c r="R362"/>
  <c r="U362"/>
  <c r="S362"/>
  <c r="M362"/>
  <c r="P362"/>
  <c r="Q361"/>
  <c r="T361"/>
  <c r="R361"/>
  <c r="U361"/>
  <c r="S361"/>
  <c r="M361"/>
  <c r="P361"/>
  <c r="Q360"/>
  <c r="T360"/>
  <c r="R360"/>
  <c r="U360"/>
  <c r="S360"/>
  <c r="M360"/>
  <c r="P360"/>
  <c r="Q359"/>
  <c r="T359"/>
  <c r="R359"/>
  <c r="U359"/>
  <c r="S359"/>
  <c r="M359"/>
  <c r="P359"/>
  <c r="Q358"/>
  <c r="T358"/>
  <c r="R358"/>
  <c r="U358"/>
  <c r="S358"/>
  <c r="M358"/>
  <c r="P358"/>
  <c r="Q357"/>
  <c r="T357"/>
  <c r="R357"/>
  <c r="U357"/>
  <c r="S357"/>
  <c r="M357"/>
  <c r="P357"/>
  <c r="Q356"/>
  <c r="T356"/>
  <c r="R356"/>
  <c r="U356"/>
  <c r="S356"/>
  <c r="M356"/>
  <c r="P356"/>
  <c r="Q355"/>
  <c r="T355"/>
  <c r="R355"/>
  <c r="U355"/>
  <c r="S355"/>
  <c r="M355"/>
  <c r="P355"/>
  <c r="Q354"/>
  <c r="T354"/>
  <c r="R354"/>
  <c r="U354"/>
  <c r="S354"/>
  <c r="M354"/>
  <c r="P354"/>
  <c r="Q353"/>
  <c r="T353"/>
  <c r="R353"/>
  <c r="U353"/>
  <c r="S353"/>
  <c r="M353"/>
  <c r="P353"/>
  <c r="Q352"/>
  <c r="T352"/>
  <c r="R352"/>
  <c r="U352"/>
  <c r="S352"/>
  <c r="M352"/>
  <c r="P352"/>
  <c r="Q351"/>
  <c r="T351"/>
  <c r="R351"/>
  <c r="U351"/>
  <c r="S351"/>
  <c r="M351"/>
  <c r="P351"/>
  <c r="Q350"/>
  <c r="T350"/>
  <c r="R350"/>
  <c r="U350"/>
  <c r="S350"/>
  <c r="M350"/>
  <c r="P350"/>
  <c r="Q349"/>
  <c r="T349"/>
  <c r="R349"/>
  <c r="U349"/>
  <c r="S349"/>
  <c r="M349"/>
  <c r="P349"/>
  <c r="Q348"/>
  <c r="T348"/>
  <c r="R348"/>
  <c r="U348"/>
  <c r="S348"/>
  <c r="M348"/>
  <c r="P348"/>
  <c r="Q347"/>
  <c r="T347"/>
  <c r="R347"/>
  <c r="U347"/>
  <c r="S347"/>
  <c r="M347"/>
  <c r="P347"/>
  <c r="Q346"/>
  <c r="T346"/>
  <c r="R346"/>
  <c r="U346"/>
  <c r="S346"/>
  <c r="M346"/>
  <c r="P346"/>
  <c r="Q345"/>
  <c r="T345"/>
  <c r="R345"/>
  <c r="U345"/>
  <c r="S345"/>
  <c r="M345"/>
  <c r="P345"/>
  <c r="Q344"/>
  <c r="T344"/>
  <c r="R344"/>
  <c r="U344"/>
  <c r="S344"/>
  <c r="M344"/>
  <c r="P344"/>
  <c r="Q343"/>
  <c r="T343"/>
  <c r="R343"/>
  <c r="U343"/>
  <c r="S343"/>
  <c r="M343"/>
  <c r="P343"/>
  <c r="Q342"/>
  <c r="T342"/>
  <c r="R342"/>
  <c r="U342"/>
  <c r="S342"/>
  <c r="M342"/>
  <c r="P342"/>
  <c r="Q341"/>
  <c r="T341"/>
  <c r="R341"/>
  <c r="U341"/>
  <c r="S341"/>
  <c r="M341"/>
  <c r="P341"/>
  <c r="Q340"/>
  <c r="T340"/>
  <c r="R340"/>
  <c r="U340"/>
  <c r="S340"/>
  <c r="M340"/>
  <c r="P340"/>
  <c r="Q339"/>
  <c r="T339"/>
  <c r="R339"/>
  <c r="U339"/>
  <c r="S339"/>
  <c r="M339"/>
  <c r="P339"/>
  <c r="Q338"/>
  <c r="T338"/>
  <c r="R338"/>
  <c r="U338"/>
  <c r="S338"/>
  <c r="M338"/>
  <c r="P338"/>
  <c r="Q337"/>
  <c r="T337"/>
  <c r="R337"/>
  <c r="U337"/>
  <c r="S337"/>
  <c r="M337"/>
  <c r="P337"/>
  <c r="Q336"/>
  <c r="T336"/>
  <c r="R336"/>
  <c r="U336"/>
  <c r="S336"/>
  <c r="M336"/>
  <c r="P336"/>
  <c r="Q335"/>
  <c r="T335"/>
  <c r="R335"/>
  <c r="U335"/>
  <c r="S335"/>
  <c r="M335"/>
  <c r="P335"/>
  <c r="Q334"/>
  <c r="T334"/>
  <c r="R334"/>
  <c r="U334"/>
  <c r="S334"/>
  <c r="M334"/>
  <c r="P334"/>
  <c r="Q333"/>
  <c r="T333"/>
  <c r="R333"/>
  <c r="U333"/>
  <c r="S333"/>
  <c r="M333"/>
  <c r="P333"/>
  <c r="Q332"/>
  <c r="T332"/>
  <c r="R332"/>
  <c r="U332"/>
  <c r="S332"/>
  <c r="M332"/>
  <c r="P332"/>
  <c r="Q331"/>
  <c r="T331"/>
  <c r="R331"/>
  <c r="U331"/>
  <c r="S331"/>
  <c r="M331"/>
  <c r="P331"/>
  <c r="Q330"/>
  <c r="T330"/>
  <c r="R330"/>
  <c r="U330"/>
  <c r="S330"/>
  <c r="M330"/>
  <c r="P330"/>
  <c r="Q329"/>
  <c r="T329"/>
  <c r="R329"/>
  <c r="U329"/>
  <c r="S329"/>
  <c r="M329"/>
  <c r="P329"/>
  <c r="M328"/>
  <c r="P328"/>
  <c r="Q328"/>
  <c r="T328"/>
  <c r="R328"/>
  <c r="U328"/>
  <c r="S328"/>
  <c r="M327"/>
  <c r="P327"/>
  <c r="Q327"/>
  <c r="T327"/>
  <c r="R327"/>
  <c r="U327"/>
  <c r="S327"/>
  <c r="M326"/>
  <c r="P326"/>
  <c r="Q326"/>
  <c r="T326"/>
  <c r="R326"/>
  <c r="U326"/>
  <c r="S326"/>
  <c r="M325"/>
  <c r="P325"/>
  <c r="Q325"/>
  <c r="T325"/>
  <c r="R325"/>
  <c r="U325"/>
  <c r="S325"/>
  <c r="M324"/>
  <c r="P324"/>
  <c r="Q324"/>
  <c r="T324"/>
  <c r="R324"/>
  <c r="U324"/>
  <c r="S324"/>
  <c r="M323"/>
  <c r="P323"/>
  <c r="Q323"/>
  <c r="T323"/>
  <c r="R323"/>
  <c r="U323"/>
  <c r="S323"/>
  <c r="M322"/>
  <c r="P322"/>
  <c r="Q322"/>
  <c r="T322"/>
  <c r="R322"/>
  <c r="U322"/>
  <c r="S322"/>
  <c r="M321"/>
  <c r="P321"/>
  <c r="Q321"/>
  <c r="T321"/>
  <c r="R321"/>
  <c r="U321"/>
  <c r="S321"/>
  <c r="M320"/>
  <c r="P320"/>
  <c r="Q320"/>
  <c r="T320"/>
  <c r="R320"/>
  <c r="U320"/>
  <c r="S320"/>
  <c r="M319"/>
  <c r="P319"/>
  <c r="Q319"/>
  <c r="T319"/>
  <c r="R319"/>
  <c r="U319"/>
  <c r="S319"/>
  <c r="M318"/>
  <c r="P318"/>
  <c r="Q318"/>
  <c r="T318"/>
  <c r="R318"/>
  <c r="U318"/>
  <c r="S318"/>
  <c r="M317"/>
  <c r="P317"/>
  <c r="Q317"/>
  <c r="T317"/>
  <c r="R317"/>
  <c r="U317"/>
  <c r="S317"/>
  <c r="M316"/>
  <c r="P316"/>
  <c r="Q316"/>
  <c r="T316"/>
  <c r="R316"/>
  <c r="U316"/>
  <c r="S316"/>
  <c r="M315"/>
  <c r="P315"/>
  <c r="Q315"/>
  <c r="T315"/>
  <c r="R315"/>
  <c r="U315"/>
  <c r="S315"/>
  <c r="M314"/>
  <c r="P314"/>
  <c r="Q314"/>
  <c r="T314"/>
  <c r="R314"/>
  <c r="U314"/>
  <c r="S314"/>
  <c r="M313"/>
  <c r="P313"/>
  <c r="Q313"/>
  <c r="T313"/>
  <c r="R313"/>
  <c r="U313"/>
  <c r="S313"/>
  <c r="M312"/>
  <c r="P312"/>
  <c r="Q312"/>
  <c r="T312"/>
  <c r="R312"/>
  <c r="U312"/>
  <c r="S312"/>
  <c r="M311"/>
  <c r="P311"/>
  <c r="Q311"/>
  <c r="T311"/>
  <c r="R311"/>
  <c r="U311"/>
  <c r="S311"/>
  <c r="M310"/>
  <c r="P310"/>
  <c r="Q310"/>
  <c r="T310"/>
  <c r="R310"/>
  <c r="U310"/>
  <c r="S310"/>
  <c r="M309"/>
  <c r="P309"/>
  <c r="Q309"/>
  <c r="T309"/>
  <c r="R309"/>
  <c r="U309"/>
  <c r="S309"/>
  <c r="M308"/>
  <c r="P308"/>
  <c r="Q308"/>
  <c r="T308"/>
  <c r="R308"/>
  <c r="U308"/>
  <c r="S308"/>
  <c r="M307"/>
  <c r="P307"/>
  <c r="Q307"/>
  <c r="T307"/>
  <c r="R307"/>
  <c r="U307"/>
  <c r="S307"/>
  <c r="M306"/>
  <c r="P306"/>
  <c r="Q306"/>
  <c r="T306"/>
  <c r="R306"/>
  <c r="U306"/>
  <c r="S306"/>
  <c r="M305"/>
  <c r="P305"/>
  <c r="Q305"/>
  <c r="T305"/>
  <c r="R305"/>
  <c r="U305"/>
  <c r="S305"/>
  <c r="M304"/>
  <c r="P304"/>
  <c r="Q304"/>
  <c r="T304"/>
  <c r="R304"/>
  <c r="U304"/>
  <c r="S304"/>
  <c r="M303"/>
  <c r="P303"/>
  <c r="Q303"/>
  <c r="T303"/>
  <c r="R303"/>
  <c r="U303"/>
  <c r="S303"/>
  <c r="M302"/>
  <c r="P302"/>
  <c r="Q302"/>
  <c r="T302"/>
  <c r="R302"/>
  <c r="U302"/>
  <c r="S302"/>
  <c r="M301"/>
  <c r="P301"/>
  <c r="Q301"/>
  <c r="T301"/>
  <c r="R301"/>
  <c r="U301"/>
  <c r="S301"/>
  <c r="M300"/>
  <c r="P300"/>
  <c r="Q300"/>
  <c r="T300"/>
  <c r="R300"/>
  <c r="U300"/>
  <c r="S300"/>
  <c r="M299"/>
  <c r="P299"/>
  <c r="Q299"/>
  <c r="T299"/>
  <c r="R299"/>
  <c r="U299"/>
  <c r="S299"/>
  <c r="M298"/>
  <c r="P298"/>
  <c r="Q298"/>
  <c r="T298"/>
  <c r="R298"/>
  <c r="U298"/>
  <c r="S298"/>
  <c r="M297"/>
  <c r="P297"/>
  <c r="Q297"/>
  <c r="T297"/>
  <c r="R297"/>
  <c r="U297"/>
  <c r="S297"/>
  <c r="M296"/>
  <c r="P296"/>
  <c r="Q296"/>
  <c r="T296"/>
  <c r="R296"/>
  <c r="U296"/>
  <c r="S296"/>
  <c r="M295"/>
  <c r="P295"/>
  <c r="Q295"/>
  <c r="T295"/>
  <c r="R295"/>
  <c r="U295"/>
  <c r="S295"/>
  <c r="M294"/>
  <c r="P294"/>
  <c r="Q294"/>
  <c r="T294"/>
  <c r="R294"/>
  <c r="U294"/>
  <c r="S294"/>
  <c r="M293"/>
  <c r="P293"/>
  <c r="Q293"/>
  <c r="T293"/>
  <c r="R293"/>
  <c r="U293"/>
  <c r="S293"/>
  <c r="M292"/>
  <c r="P292"/>
  <c r="Q292"/>
  <c r="T292"/>
  <c r="R292"/>
  <c r="U292"/>
  <c r="S292"/>
  <c r="M291"/>
  <c r="P291"/>
  <c r="Q291"/>
  <c r="T291"/>
  <c r="R291"/>
  <c r="U291"/>
  <c r="S291"/>
  <c r="M290"/>
  <c r="P290"/>
  <c r="Q290"/>
  <c r="T290"/>
  <c r="R290"/>
  <c r="U290"/>
  <c r="S290"/>
  <c r="M289"/>
  <c r="P289"/>
  <c r="Q289"/>
  <c r="T289"/>
  <c r="R289"/>
  <c r="U289"/>
  <c r="S289"/>
  <c r="M288"/>
  <c r="P288"/>
  <c r="Q288"/>
  <c r="T288"/>
  <c r="R288"/>
  <c r="U288"/>
  <c r="S288"/>
  <c r="M287"/>
  <c r="P287"/>
  <c r="Q287"/>
  <c r="T287"/>
  <c r="R287"/>
  <c r="U287"/>
  <c r="S287"/>
  <c r="M286"/>
  <c r="P286"/>
  <c r="Q286"/>
  <c r="T286"/>
  <c r="R286"/>
  <c r="U286"/>
  <c r="S286"/>
  <c r="M285"/>
  <c r="P285"/>
  <c r="Q285"/>
  <c r="T285"/>
  <c r="R285"/>
  <c r="U285"/>
  <c r="S285"/>
  <c r="M284"/>
  <c r="P284"/>
  <c r="Q284"/>
  <c r="T284"/>
  <c r="R284"/>
  <c r="U284"/>
  <c r="S284"/>
  <c r="M283"/>
  <c r="P283"/>
  <c r="Q283"/>
  <c r="T283"/>
  <c r="R283"/>
  <c r="U283"/>
  <c r="S283"/>
  <c r="M282"/>
  <c r="P282"/>
  <c r="Q282"/>
  <c r="T282"/>
  <c r="R282"/>
  <c r="U282"/>
  <c r="S282"/>
  <c r="M281"/>
  <c r="P281"/>
  <c r="Q281"/>
  <c r="T281"/>
  <c r="R281"/>
  <c r="U281"/>
  <c r="S281"/>
  <c r="M280"/>
  <c r="P280"/>
  <c r="Q280"/>
  <c r="T280"/>
  <c r="R280"/>
  <c r="U280"/>
  <c r="S280"/>
  <c r="M279"/>
  <c r="P279"/>
  <c r="Q279"/>
  <c r="T279"/>
  <c r="R279"/>
  <c r="U279"/>
  <c r="S279"/>
  <c r="M278"/>
  <c r="P278"/>
  <c r="Q278"/>
  <c r="T278"/>
  <c r="R278"/>
  <c r="U278"/>
  <c r="S278"/>
  <c r="M277"/>
  <c r="P277"/>
  <c r="Q277"/>
  <c r="T277"/>
  <c r="R277"/>
  <c r="U277"/>
  <c r="S277"/>
  <c r="M276"/>
  <c r="P276"/>
  <c r="Q276"/>
  <c r="T276"/>
  <c r="R276"/>
  <c r="U276"/>
  <c r="S276"/>
  <c r="M275"/>
  <c r="P275"/>
  <c r="Q275"/>
  <c r="T275"/>
  <c r="R275"/>
  <c r="U275"/>
  <c r="S275"/>
  <c r="M274"/>
  <c r="P274"/>
  <c r="Q274"/>
  <c r="T274"/>
  <c r="R274"/>
  <c r="U274"/>
  <c r="S274"/>
  <c r="M273"/>
  <c r="P273"/>
  <c r="Q273"/>
  <c r="T273"/>
  <c r="R273"/>
  <c r="U273"/>
  <c r="S273"/>
  <c r="M272"/>
  <c r="P272"/>
  <c r="Q272"/>
  <c r="T272"/>
  <c r="R272"/>
  <c r="U272"/>
  <c r="S272"/>
  <c r="M271"/>
  <c r="P271"/>
  <c r="Q271"/>
  <c r="T271"/>
  <c r="R271"/>
  <c r="U271"/>
  <c r="S271"/>
  <c r="M270"/>
  <c r="P270"/>
  <c r="Q270"/>
  <c r="T270"/>
  <c r="R270"/>
  <c r="U270"/>
  <c r="S270"/>
  <c r="M269"/>
  <c r="P269"/>
  <c r="Q269"/>
  <c r="T269"/>
  <c r="R269"/>
  <c r="U269"/>
  <c r="S269"/>
  <c r="M268"/>
  <c r="P268"/>
  <c r="Q268"/>
  <c r="T268"/>
  <c r="R268"/>
  <c r="U268"/>
  <c r="S268"/>
  <c r="M267"/>
  <c r="P267"/>
  <c r="Q267"/>
  <c r="T267"/>
  <c r="R267"/>
  <c r="U267"/>
  <c r="S267"/>
  <c r="M266"/>
  <c r="P266"/>
  <c r="Q266"/>
  <c r="T266"/>
  <c r="R266"/>
  <c r="U266"/>
  <c r="S266"/>
  <c r="M265"/>
  <c r="P265"/>
  <c r="Q265"/>
  <c r="T265"/>
  <c r="R265"/>
  <c r="U265"/>
  <c r="S265"/>
  <c r="M264"/>
  <c r="P264"/>
  <c r="Q264"/>
  <c r="T264"/>
  <c r="R264"/>
  <c r="U264"/>
  <c r="S264"/>
  <c r="M263"/>
  <c r="P263"/>
  <c r="Q263"/>
  <c r="T263"/>
  <c r="R263"/>
  <c r="U263"/>
  <c r="S263"/>
  <c r="M262"/>
  <c r="P262"/>
  <c r="Q262"/>
  <c r="T262"/>
  <c r="R262"/>
  <c r="U262"/>
  <c r="S262"/>
  <c r="M261"/>
  <c r="P261"/>
  <c r="Q261"/>
  <c r="T261"/>
  <c r="R261"/>
  <c r="U261"/>
  <c r="S261"/>
  <c r="M260"/>
  <c r="P260"/>
  <c r="Q260"/>
  <c r="T260"/>
  <c r="R260"/>
  <c r="U260"/>
  <c r="S260"/>
  <c r="M259"/>
  <c r="P259"/>
  <c r="Q259"/>
  <c r="T259"/>
  <c r="R259"/>
  <c r="U259"/>
  <c r="S259"/>
  <c r="M258"/>
  <c r="P258"/>
  <c r="Q258"/>
  <c r="T258"/>
  <c r="R258"/>
  <c r="U258"/>
  <c r="S258"/>
  <c r="M257"/>
  <c r="P257"/>
  <c r="Q257"/>
  <c r="T257"/>
  <c r="R257"/>
  <c r="U257"/>
  <c r="S257"/>
  <c r="M256"/>
  <c r="P256"/>
  <c r="Q256"/>
  <c r="T256"/>
  <c r="R256"/>
  <c r="U256"/>
  <c r="S256"/>
  <c r="M255"/>
  <c r="P255"/>
  <c r="Q255"/>
  <c r="T255"/>
  <c r="R255"/>
  <c r="U255"/>
  <c r="S255"/>
  <c r="M254"/>
  <c r="P254"/>
  <c r="Q254"/>
  <c r="T254"/>
  <c r="R254"/>
  <c r="U254"/>
  <c r="S254"/>
  <c r="M253"/>
  <c r="P253"/>
  <c r="Q253"/>
  <c r="T253"/>
  <c r="R253"/>
  <c r="U253"/>
  <c r="S253"/>
  <c r="M252"/>
  <c r="P252"/>
  <c r="Q252"/>
  <c r="T252"/>
  <c r="R252"/>
  <c r="U252"/>
  <c r="S252"/>
  <c r="M251"/>
  <c r="P251"/>
  <c r="Q251"/>
  <c r="T251"/>
  <c r="R251"/>
  <c r="U251"/>
  <c r="S251"/>
  <c r="M250"/>
  <c r="P250"/>
  <c r="Q250"/>
  <c r="T250"/>
  <c r="R250"/>
  <c r="U250"/>
  <c r="S250"/>
  <c r="M249"/>
  <c r="P249"/>
  <c r="Q249"/>
  <c r="T249"/>
  <c r="R249"/>
  <c r="U249"/>
  <c r="S249"/>
  <c r="M248"/>
  <c r="P248"/>
  <c r="Q248"/>
  <c r="T248"/>
  <c r="R248"/>
  <c r="U248"/>
  <c r="S248"/>
  <c r="M247"/>
  <c r="P247"/>
  <c r="Q247"/>
  <c r="T247"/>
  <c r="R247"/>
  <c r="U247"/>
  <c r="S247"/>
  <c r="M246"/>
  <c r="P246"/>
  <c r="Q246"/>
  <c r="T246"/>
  <c r="R246"/>
  <c r="U246"/>
  <c r="S246"/>
  <c r="M245"/>
  <c r="P245"/>
  <c r="Q245"/>
  <c r="T245"/>
  <c r="R245"/>
  <c r="U245"/>
  <c r="S245"/>
  <c r="M244"/>
  <c r="P244"/>
  <c r="Q244"/>
  <c r="T244"/>
  <c r="R244"/>
  <c r="U244"/>
  <c r="S244"/>
  <c r="M243"/>
  <c r="P243"/>
  <c r="Q243"/>
  <c r="T243"/>
  <c r="R243"/>
  <c r="U243"/>
  <c r="S243"/>
  <c r="M242"/>
  <c r="P242"/>
  <c r="Q242"/>
  <c r="T242"/>
  <c r="R242"/>
  <c r="U242"/>
  <c r="S242"/>
  <c r="M241"/>
  <c r="P241"/>
  <c r="Q241"/>
  <c r="T241"/>
  <c r="R241"/>
  <c r="U241"/>
  <c r="S241"/>
  <c r="M240"/>
  <c r="P240"/>
  <c r="Q240"/>
  <c r="T240"/>
  <c r="R240"/>
  <c r="U240"/>
  <c r="S240"/>
  <c r="M239"/>
  <c r="P239"/>
  <c r="Q239"/>
  <c r="T239"/>
  <c r="R239"/>
  <c r="U239"/>
  <c r="S239"/>
  <c r="M238"/>
  <c r="P238"/>
  <c r="Q238"/>
  <c r="T238"/>
  <c r="R238"/>
  <c r="U238"/>
  <c r="S238"/>
  <c r="M237"/>
  <c r="P237"/>
  <c r="Q237"/>
  <c r="T237"/>
  <c r="R237"/>
  <c r="U237"/>
  <c r="S237"/>
  <c r="M236"/>
  <c r="P236"/>
  <c r="Q236"/>
  <c r="T236"/>
  <c r="R236"/>
  <c r="U236"/>
  <c r="S236"/>
  <c r="M235"/>
  <c r="P235"/>
  <c r="Q235"/>
  <c r="T235"/>
  <c r="R235"/>
  <c r="U235"/>
  <c r="S235"/>
  <c r="M234"/>
  <c r="P234"/>
  <c r="Q234"/>
  <c r="T234"/>
  <c r="R234"/>
  <c r="U234"/>
  <c r="S234"/>
  <c r="M233"/>
  <c r="P233"/>
  <c r="Q233"/>
  <c r="T233"/>
  <c r="R233"/>
  <c r="U233"/>
  <c r="S233"/>
  <c r="M232"/>
  <c r="P232"/>
  <c r="Q232"/>
  <c r="T232"/>
  <c r="R232"/>
  <c r="U232"/>
  <c r="S232"/>
  <c r="M231"/>
  <c r="P231"/>
  <c r="Q231"/>
  <c r="T231"/>
  <c r="R231"/>
  <c r="U231"/>
  <c r="S231"/>
  <c r="M230"/>
  <c r="P230"/>
  <c r="Q230"/>
  <c r="T230"/>
  <c r="R230"/>
  <c r="U230"/>
  <c r="S230"/>
  <c r="M229"/>
  <c r="P229"/>
  <c r="Q229"/>
  <c r="T229"/>
  <c r="R229"/>
  <c r="U229"/>
  <c r="S229"/>
  <c r="M228"/>
  <c r="P228"/>
  <c r="Q228"/>
  <c r="T228"/>
  <c r="R228"/>
  <c r="U228"/>
  <c r="S228"/>
  <c r="M227"/>
  <c r="P227"/>
  <c r="Q227"/>
  <c r="T227"/>
  <c r="R227"/>
  <c r="U227"/>
  <c r="S227"/>
  <c r="M226"/>
  <c r="P226"/>
  <c r="Q226"/>
  <c r="T226"/>
  <c r="R226"/>
  <c r="U226"/>
  <c r="S226"/>
  <c r="M225"/>
  <c r="P225"/>
  <c r="Q225"/>
  <c r="T225"/>
  <c r="R225"/>
  <c r="U225"/>
  <c r="S225"/>
  <c r="M224"/>
  <c r="P224"/>
  <c r="Q224"/>
  <c r="T224"/>
  <c r="R224"/>
  <c r="U224"/>
  <c r="S224"/>
  <c r="M223"/>
  <c r="P223"/>
  <c r="Q223"/>
  <c r="T223"/>
  <c r="R223"/>
  <c r="U223"/>
  <c r="S223"/>
  <c r="M222"/>
  <c r="P222"/>
  <c r="Q222"/>
  <c r="T222"/>
  <c r="R222"/>
  <c r="U222"/>
  <c r="S222"/>
  <c r="M221"/>
  <c r="P221"/>
  <c r="Q221"/>
  <c r="T221"/>
  <c r="R221"/>
  <c r="U221"/>
  <c r="S221"/>
  <c r="M220"/>
  <c r="P220"/>
  <c r="Q220"/>
  <c r="T220"/>
  <c r="R220"/>
  <c r="U220"/>
  <c r="S220"/>
  <c r="M219"/>
  <c r="P219"/>
  <c r="Q219"/>
  <c r="T219"/>
  <c r="R219"/>
  <c r="U219"/>
  <c r="S219"/>
  <c r="M218"/>
  <c r="P218"/>
  <c r="Q218"/>
  <c r="T218"/>
  <c r="R218"/>
  <c r="U218"/>
  <c r="S218"/>
  <c r="M217"/>
  <c r="P217"/>
  <c r="Q217"/>
  <c r="T217"/>
  <c r="R217"/>
  <c r="U217"/>
  <c r="S217"/>
  <c r="M216"/>
  <c r="P216"/>
  <c r="Q216"/>
  <c r="T216"/>
  <c r="R216"/>
  <c r="U216"/>
  <c r="S216"/>
  <c r="M215"/>
  <c r="P215"/>
  <c r="Q215"/>
  <c r="T215"/>
  <c r="R215"/>
  <c r="U215"/>
  <c r="S215"/>
  <c r="M214"/>
  <c r="P214"/>
  <c r="Q214"/>
  <c r="T214"/>
  <c r="R214"/>
  <c r="U214"/>
  <c r="S214"/>
  <c r="M213"/>
  <c r="P213"/>
  <c r="Q213"/>
  <c r="T213"/>
  <c r="R213"/>
  <c r="U213"/>
  <c r="S213"/>
  <c r="M212"/>
  <c r="P212"/>
  <c r="Q212"/>
  <c r="T212"/>
  <c r="R212"/>
  <c r="U212"/>
  <c r="S212"/>
  <c r="M211"/>
  <c r="P211"/>
  <c r="Q211"/>
  <c r="T211"/>
  <c r="R211"/>
  <c r="U211"/>
  <c r="S211"/>
  <c r="M210"/>
  <c r="P210"/>
  <c r="Q210"/>
  <c r="T210"/>
  <c r="R210"/>
  <c r="U210"/>
  <c r="S210"/>
  <c r="M209"/>
  <c r="P209"/>
  <c r="Q209"/>
  <c r="T209"/>
  <c r="R209"/>
  <c r="U209"/>
  <c r="S209"/>
  <c r="M208"/>
  <c r="P208"/>
  <c r="Q208"/>
  <c r="T208"/>
  <c r="R208"/>
  <c r="U208"/>
  <c r="S208"/>
  <c r="M207"/>
  <c r="P207"/>
  <c r="Q207"/>
  <c r="T207"/>
  <c r="R207"/>
  <c r="U207"/>
  <c r="S207"/>
  <c r="M206"/>
  <c r="P206"/>
  <c r="Q206"/>
  <c r="T206"/>
  <c r="R206"/>
  <c r="U206"/>
  <c r="S206"/>
  <c r="M205"/>
  <c r="P205"/>
  <c r="Q205"/>
  <c r="T205"/>
  <c r="R205"/>
  <c r="U205"/>
  <c r="S205"/>
  <c r="M204"/>
  <c r="P204"/>
  <c r="Q204"/>
  <c r="T204"/>
  <c r="R204"/>
  <c r="U204"/>
  <c r="S204"/>
  <c r="M203"/>
  <c r="P203"/>
  <c r="Q203"/>
  <c r="T203"/>
  <c r="R203"/>
  <c r="U203"/>
  <c r="S203"/>
  <c r="M202"/>
  <c r="P202"/>
  <c r="Q202"/>
  <c r="T202"/>
  <c r="R202"/>
  <c r="U202"/>
  <c r="S202"/>
  <c r="M201"/>
  <c r="P201"/>
  <c r="Q201"/>
  <c r="T201"/>
  <c r="R201"/>
  <c r="U201"/>
  <c r="S201"/>
  <c r="M200"/>
  <c r="P200"/>
  <c r="Q200"/>
  <c r="T200"/>
  <c r="R200"/>
  <c r="U200"/>
  <c r="S200"/>
  <c r="M199"/>
  <c r="P199"/>
  <c r="Q199"/>
  <c r="T199"/>
  <c r="R199"/>
  <c r="U199"/>
  <c r="S199"/>
  <c r="M198"/>
  <c r="P198"/>
  <c r="Q198"/>
  <c r="T198"/>
  <c r="R198"/>
  <c r="U198"/>
  <c r="S198"/>
  <c r="M197"/>
  <c r="P197"/>
  <c r="Q197"/>
  <c r="T197"/>
  <c r="R197"/>
  <c r="U197"/>
  <c r="S197"/>
  <c r="M196"/>
  <c r="P196"/>
  <c r="Q196"/>
  <c r="T196"/>
  <c r="R196"/>
  <c r="U196"/>
  <c r="S196"/>
  <c r="M195"/>
  <c r="P195"/>
  <c r="Q195"/>
  <c r="T195"/>
  <c r="R195"/>
  <c r="U195"/>
  <c r="S195"/>
  <c r="M194"/>
  <c r="P194"/>
  <c r="Q194"/>
  <c r="T194"/>
  <c r="R194"/>
  <c r="U194"/>
  <c r="S194"/>
  <c r="M193"/>
  <c r="P193"/>
  <c r="Q193"/>
  <c r="T193"/>
  <c r="R193"/>
  <c r="U193"/>
  <c r="S193"/>
  <c r="M192"/>
  <c r="P192"/>
  <c r="Q192"/>
  <c r="T192"/>
  <c r="R192"/>
  <c r="U192"/>
  <c r="S192"/>
  <c r="M191"/>
  <c r="P191"/>
  <c r="Q191"/>
  <c r="T191"/>
  <c r="R191"/>
  <c r="U191"/>
  <c r="S191"/>
  <c r="M190"/>
  <c r="P190"/>
  <c r="Q190"/>
  <c r="T190"/>
  <c r="R190"/>
  <c r="U190"/>
  <c r="S190"/>
  <c r="M189"/>
  <c r="P189"/>
  <c r="Q189"/>
  <c r="T189"/>
  <c r="R189"/>
  <c r="U189"/>
  <c r="S189"/>
  <c r="M188"/>
  <c r="P188"/>
  <c r="Q188"/>
  <c r="T188"/>
  <c r="R188"/>
  <c r="U188"/>
  <c r="S188"/>
  <c r="M187"/>
  <c r="P187"/>
  <c r="Q187"/>
  <c r="T187"/>
  <c r="R187"/>
  <c r="U187"/>
  <c r="S187"/>
  <c r="M186"/>
  <c r="P186"/>
  <c r="Q186"/>
  <c r="T186"/>
  <c r="R186"/>
  <c r="U186"/>
  <c r="S186"/>
  <c r="M185"/>
  <c r="P185"/>
  <c r="Q185"/>
  <c r="T185"/>
  <c r="R185"/>
  <c r="U185"/>
  <c r="S185"/>
  <c r="M184"/>
  <c r="P184"/>
  <c r="Q184"/>
  <c r="T184"/>
  <c r="R184"/>
  <c r="U184"/>
  <c r="S184"/>
  <c r="M183"/>
  <c r="P183"/>
  <c r="Q183"/>
  <c r="T183"/>
  <c r="R183"/>
  <c r="U183"/>
  <c r="S183"/>
  <c r="M182"/>
  <c r="P182"/>
  <c r="Q182"/>
  <c r="T182"/>
  <c r="R182"/>
  <c r="U182"/>
  <c r="S182"/>
  <c r="M181"/>
  <c r="P181"/>
  <c r="Q181"/>
  <c r="T181"/>
  <c r="R181"/>
  <c r="U181"/>
  <c r="S181"/>
  <c r="M180"/>
  <c r="P180"/>
  <c r="Q180"/>
  <c r="T180"/>
  <c r="R180"/>
  <c r="U180"/>
  <c r="S180"/>
  <c r="M179"/>
  <c r="P179"/>
  <c r="Q179"/>
  <c r="T179"/>
  <c r="R179"/>
  <c r="U179"/>
  <c r="S179"/>
  <c r="M178"/>
  <c r="P178"/>
  <c r="Q178"/>
  <c r="T178"/>
  <c r="R178"/>
  <c r="U178"/>
  <c r="S178"/>
  <c r="M177"/>
  <c r="P177"/>
  <c r="Q177"/>
  <c r="T177"/>
  <c r="R177"/>
  <c r="U177"/>
  <c r="S177"/>
  <c r="M176"/>
  <c r="P176"/>
  <c r="Q176"/>
  <c r="T176"/>
  <c r="R176"/>
  <c r="U176"/>
  <c r="S176"/>
  <c r="M175"/>
  <c r="P175"/>
  <c r="Q175"/>
  <c r="T175"/>
  <c r="R175"/>
  <c r="U175"/>
  <c r="S175"/>
  <c r="M174"/>
  <c r="P174"/>
  <c r="Q174"/>
  <c r="T174"/>
  <c r="R174"/>
  <c r="U174"/>
  <c r="S174"/>
  <c r="M173"/>
  <c r="P173"/>
  <c r="Q173"/>
  <c r="T173"/>
  <c r="R173"/>
  <c r="U173"/>
  <c r="S173"/>
  <c r="M172"/>
  <c r="P172"/>
  <c r="Q172"/>
  <c r="T172"/>
  <c r="R172"/>
  <c r="U172"/>
  <c r="S172"/>
  <c r="M171"/>
  <c r="P171"/>
  <c r="Q171"/>
  <c r="T171"/>
  <c r="R171"/>
  <c r="U171"/>
  <c r="S171"/>
  <c r="M170"/>
  <c r="P170"/>
  <c r="Q170"/>
  <c r="T170"/>
  <c r="R170"/>
  <c r="U170"/>
  <c r="S170"/>
  <c r="M169"/>
  <c r="P169"/>
  <c r="Q169"/>
  <c r="T169"/>
  <c r="R169"/>
  <c r="U169"/>
  <c r="S169"/>
  <c r="M168"/>
  <c r="P168"/>
  <c r="Q168"/>
  <c r="T168"/>
  <c r="R168"/>
  <c r="U168"/>
  <c r="S168"/>
  <c r="M167"/>
  <c r="P167"/>
  <c r="Q167"/>
  <c r="T167"/>
  <c r="R167"/>
  <c r="U167"/>
  <c r="S167"/>
  <c r="M166"/>
  <c r="P166"/>
  <c r="Q166"/>
  <c r="T166"/>
  <c r="R166"/>
  <c r="U166"/>
  <c r="S166"/>
  <c r="M165"/>
  <c r="P165"/>
  <c r="Q165"/>
  <c r="T165"/>
  <c r="R165"/>
  <c r="U165"/>
  <c r="S165"/>
  <c r="M164"/>
  <c r="P164"/>
  <c r="Q164"/>
  <c r="T164"/>
  <c r="R164"/>
  <c r="U164"/>
  <c r="S164"/>
  <c r="M163"/>
  <c r="P163"/>
  <c r="Q163"/>
  <c r="T163"/>
  <c r="R163"/>
  <c r="U163"/>
  <c r="S163"/>
  <c r="M162"/>
  <c r="P162"/>
  <c r="Q162"/>
  <c r="T162"/>
  <c r="R162"/>
  <c r="U162"/>
  <c r="S162"/>
  <c r="M161"/>
  <c r="P161"/>
  <c r="Q161"/>
  <c r="T161"/>
  <c r="R161"/>
  <c r="U161"/>
  <c r="S161"/>
  <c r="M160"/>
  <c r="P160"/>
  <c r="Q160"/>
  <c r="T160"/>
  <c r="R160"/>
  <c r="U160"/>
  <c r="S160"/>
  <c r="M159"/>
  <c r="P159"/>
  <c r="Q159"/>
  <c r="T159"/>
  <c r="R159"/>
  <c r="U159"/>
  <c r="S159"/>
  <c r="M158"/>
  <c r="P158"/>
  <c r="Q158"/>
  <c r="T158"/>
  <c r="R158"/>
  <c r="U158"/>
  <c r="S158"/>
  <c r="M157"/>
  <c r="P157"/>
  <c r="Q157"/>
  <c r="T157"/>
  <c r="R157"/>
  <c r="U157"/>
  <c r="S157"/>
  <c r="M156"/>
  <c r="P156"/>
  <c r="Q156"/>
  <c r="T156"/>
  <c r="R156"/>
  <c r="U156"/>
  <c r="S156"/>
  <c r="M155"/>
  <c r="P155"/>
  <c r="Q155"/>
  <c r="T155"/>
  <c r="R155"/>
  <c r="U155"/>
  <c r="S155"/>
  <c r="M154"/>
  <c r="P154"/>
  <c r="Q154"/>
  <c r="T154"/>
  <c r="R154"/>
  <c r="U154"/>
  <c r="S154"/>
  <c r="M153"/>
  <c r="P153"/>
  <c r="Q153"/>
  <c r="T153"/>
  <c r="R153"/>
  <c r="U153"/>
  <c r="S153"/>
  <c r="M152"/>
  <c r="P152"/>
  <c r="Q152"/>
  <c r="T152"/>
  <c r="R152"/>
  <c r="U152"/>
  <c r="S152"/>
  <c r="M151"/>
  <c r="P151"/>
  <c r="Q151"/>
  <c r="T151"/>
  <c r="R151"/>
  <c r="U151"/>
  <c r="S151"/>
  <c r="M150"/>
  <c r="P150"/>
  <c r="Q150"/>
  <c r="T150"/>
  <c r="R150"/>
  <c r="U150"/>
  <c r="S150"/>
  <c r="M149"/>
  <c r="P149"/>
  <c r="Q149"/>
  <c r="T149"/>
  <c r="R149"/>
  <c r="U149"/>
  <c r="S149"/>
  <c r="M148"/>
  <c r="P148"/>
  <c r="Q148"/>
  <c r="T148"/>
  <c r="R148"/>
  <c r="U148"/>
  <c r="S148"/>
  <c r="M147"/>
  <c r="P147"/>
  <c r="Q147"/>
  <c r="T147"/>
  <c r="R147"/>
  <c r="U147"/>
  <c r="S147"/>
  <c r="M146"/>
  <c r="P146"/>
  <c r="Q146"/>
  <c r="T146"/>
  <c r="R146"/>
  <c r="U146"/>
  <c r="S146"/>
  <c r="M145"/>
  <c r="P145"/>
  <c r="Q145"/>
  <c r="T145"/>
  <c r="R145"/>
  <c r="U145"/>
  <c r="S145"/>
  <c r="M144"/>
  <c r="P144"/>
  <c r="Q144"/>
  <c r="T144"/>
  <c r="R144"/>
  <c r="U144"/>
  <c r="S144"/>
  <c r="M143"/>
  <c r="P143"/>
  <c r="Q143"/>
  <c r="T143"/>
  <c r="R143"/>
  <c r="U143"/>
  <c r="S143"/>
  <c r="M142"/>
  <c r="P142"/>
  <c r="Q142"/>
  <c r="T142"/>
  <c r="R142"/>
  <c r="U142"/>
  <c r="S142"/>
  <c r="M141"/>
  <c r="P141"/>
  <c r="Q141"/>
  <c r="T141"/>
  <c r="R141"/>
  <c r="U141"/>
  <c r="S141"/>
  <c r="M140"/>
  <c r="P140"/>
  <c r="Q140"/>
  <c r="T140"/>
  <c r="R140"/>
  <c r="U140"/>
  <c r="S140"/>
  <c r="M139"/>
  <c r="P139"/>
  <c r="Q139"/>
  <c r="T139"/>
  <c r="R139"/>
  <c r="U139"/>
  <c r="S139"/>
  <c r="M138"/>
  <c r="P138"/>
  <c r="Q138"/>
  <c r="T138"/>
  <c r="R138"/>
  <c r="U138"/>
  <c r="S138"/>
  <c r="M137"/>
  <c r="P137"/>
  <c r="Q137"/>
  <c r="T137"/>
  <c r="R137"/>
  <c r="U137"/>
  <c r="S137"/>
  <c r="M136"/>
  <c r="P136"/>
  <c r="Q136"/>
  <c r="T136"/>
  <c r="R136"/>
  <c r="U136"/>
  <c r="S136"/>
  <c r="M135"/>
  <c r="P135"/>
  <c r="Q135"/>
  <c r="T135"/>
  <c r="R135"/>
  <c r="U135"/>
  <c r="S135"/>
  <c r="M134"/>
  <c r="P134"/>
  <c r="Q134"/>
  <c r="T134"/>
  <c r="R134"/>
  <c r="U134"/>
  <c r="S134"/>
  <c r="M133"/>
  <c r="P133"/>
  <c r="Q133"/>
  <c r="T133"/>
  <c r="R133"/>
  <c r="U133"/>
  <c r="S133"/>
  <c r="M132"/>
  <c r="P132"/>
  <c r="Q132"/>
  <c r="T132"/>
  <c r="R132"/>
  <c r="U132"/>
  <c r="S132"/>
  <c r="M131"/>
  <c r="P131"/>
  <c r="Q131"/>
  <c r="T131"/>
  <c r="R131"/>
  <c r="U131"/>
  <c r="S131"/>
  <c r="M130"/>
  <c r="P130"/>
  <c r="Q130"/>
  <c r="T130"/>
  <c r="R130"/>
  <c r="U130"/>
  <c r="S130"/>
  <c r="M129"/>
  <c r="P129"/>
  <c r="Q129"/>
  <c r="T129"/>
  <c r="R129"/>
  <c r="U129"/>
  <c r="S129"/>
  <c r="M128"/>
  <c r="P128"/>
  <c r="Q128"/>
  <c r="T128"/>
  <c r="R128"/>
  <c r="U128"/>
  <c r="S128"/>
  <c r="M127"/>
  <c r="P127"/>
  <c r="Q127"/>
  <c r="T127"/>
  <c r="R127"/>
  <c r="U127"/>
  <c r="S127"/>
  <c r="M126"/>
  <c r="P126"/>
  <c r="Q126"/>
  <c r="T126"/>
  <c r="R126"/>
  <c r="U126"/>
  <c r="S126"/>
  <c r="M125"/>
  <c r="P125"/>
  <c r="Q125"/>
  <c r="T125"/>
  <c r="R125"/>
  <c r="U125"/>
  <c r="S125"/>
  <c r="M124"/>
  <c r="P124"/>
  <c r="Q124"/>
  <c r="T124"/>
  <c r="R124"/>
  <c r="U124"/>
  <c r="S124"/>
  <c r="M123"/>
  <c r="P123"/>
  <c r="Q123"/>
  <c r="T123"/>
  <c r="R123"/>
  <c r="U123"/>
  <c r="S123"/>
  <c r="M122"/>
  <c r="P122"/>
  <c r="Q122"/>
  <c r="T122"/>
  <c r="R122"/>
  <c r="U122"/>
  <c r="S122"/>
  <c r="M121"/>
  <c r="P121"/>
  <c r="Q121"/>
  <c r="T121"/>
  <c r="R121"/>
  <c r="U121"/>
  <c r="S121"/>
  <c r="M120"/>
  <c r="P120"/>
  <c r="Q120"/>
  <c r="T120"/>
  <c r="R120"/>
  <c r="U120"/>
  <c r="S120"/>
  <c r="M119"/>
  <c r="P119"/>
  <c r="Q119"/>
  <c r="T119"/>
  <c r="R119"/>
  <c r="U119"/>
  <c r="S119"/>
  <c r="M118"/>
  <c r="P118"/>
  <c r="Q118"/>
  <c r="T118"/>
  <c r="R118"/>
  <c r="U118"/>
  <c r="S118"/>
  <c r="M117"/>
  <c r="P117"/>
  <c r="Q117"/>
  <c r="T117"/>
  <c r="R117"/>
  <c r="U117"/>
  <c r="S117"/>
  <c r="M116"/>
  <c r="P116"/>
  <c r="Q116"/>
  <c r="T116"/>
  <c r="R116"/>
  <c r="U116"/>
  <c r="S116"/>
  <c r="M115"/>
  <c r="P115"/>
  <c r="Q115"/>
  <c r="T115"/>
  <c r="R115"/>
  <c r="U115"/>
  <c r="S115"/>
  <c r="M114"/>
  <c r="P114"/>
  <c r="Q114"/>
  <c r="T114"/>
  <c r="R114"/>
  <c r="U114"/>
  <c r="S114"/>
  <c r="M113"/>
  <c r="P113"/>
  <c r="Q113"/>
  <c r="T113"/>
  <c r="R113"/>
  <c r="U113"/>
  <c r="S113"/>
  <c r="M112"/>
  <c r="P112"/>
  <c r="Q112"/>
  <c r="T112"/>
  <c r="R112"/>
  <c r="U112"/>
  <c r="S112"/>
  <c r="M111"/>
  <c r="P111"/>
  <c r="Q111"/>
  <c r="T111"/>
  <c r="R111"/>
  <c r="U111"/>
  <c r="S111"/>
  <c r="M110"/>
  <c r="P110"/>
  <c r="Q110"/>
  <c r="T110"/>
  <c r="R110"/>
  <c r="U110"/>
  <c r="S110"/>
  <c r="M109"/>
  <c r="P109"/>
  <c r="Q109"/>
  <c r="T109"/>
  <c r="R109"/>
  <c r="U109"/>
  <c r="S109"/>
  <c r="M108"/>
  <c r="P108"/>
  <c r="Q108"/>
  <c r="T108"/>
  <c r="R108"/>
  <c r="U108"/>
  <c r="S108"/>
  <c r="M107"/>
  <c r="P107"/>
  <c r="Q107"/>
  <c r="T107"/>
  <c r="R107"/>
  <c r="U107"/>
  <c r="S107"/>
  <c r="M106"/>
  <c r="P106"/>
  <c r="Q106"/>
  <c r="T106"/>
  <c r="R106"/>
  <c r="U106"/>
  <c r="S106"/>
  <c r="M105"/>
  <c r="P105"/>
  <c r="Q105"/>
  <c r="T105"/>
  <c r="R105"/>
  <c r="U105"/>
  <c r="S105"/>
  <c r="M104"/>
  <c r="P104"/>
  <c r="Q104"/>
  <c r="T104"/>
  <c r="R104"/>
  <c r="U104"/>
  <c r="S104"/>
  <c r="M103"/>
  <c r="P103"/>
  <c r="Q103"/>
  <c r="T103"/>
  <c r="R103"/>
  <c r="U103"/>
  <c r="S103"/>
  <c r="M102"/>
  <c r="P102"/>
  <c r="Q102"/>
  <c r="T102"/>
  <c r="R102"/>
  <c r="U102"/>
  <c r="S102"/>
  <c r="M101"/>
  <c r="P101"/>
  <c r="Q101"/>
  <c r="T101"/>
  <c r="R101"/>
  <c r="U101"/>
  <c r="S101"/>
  <c r="M100"/>
  <c r="P100"/>
  <c r="Q100"/>
  <c r="T100"/>
  <c r="R100"/>
  <c r="U100"/>
  <c r="S100"/>
  <c r="M99"/>
  <c r="P99"/>
  <c r="Q99"/>
  <c r="T99"/>
  <c r="R99"/>
  <c r="U99"/>
  <c r="S99"/>
  <c r="M98"/>
  <c r="P98"/>
  <c r="Q98"/>
  <c r="T98"/>
  <c r="R98"/>
  <c r="U98"/>
  <c r="S98"/>
  <c r="M97"/>
  <c r="P97"/>
  <c r="Q97"/>
  <c r="T97"/>
  <c r="R97"/>
  <c r="U97"/>
  <c r="S97"/>
  <c r="M96"/>
  <c r="P96"/>
  <c r="Q96"/>
  <c r="T96"/>
  <c r="R96"/>
  <c r="U96"/>
  <c r="S96"/>
  <c r="M95"/>
  <c r="P95"/>
  <c r="Q95"/>
  <c r="T95"/>
  <c r="R95"/>
  <c r="U95"/>
  <c r="S95"/>
  <c r="M94"/>
  <c r="P94"/>
  <c r="Q94"/>
  <c r="T94"/>
  <c r="R94"/>
  <c r="U94"/>
  <c r="S94"/>
  <c r="M93"/>
  <c r="P93"/>
  <c r="Q93"/>
  <c r="T93"/>
  <c r="R93"/>
  <c r="U93"/>
  <c r="S93"/>
  <c r="M92"/>
  <c r="P92"/>
  <c r="Q92"/>
  <c r="T92"/>
  <c r="R92"/>
  <c r="U92"/>
  <c r="S92"/>
  <c r="M91"/>
  <c r="P91"/>
  <c r="Q91"/>
  <c r="T91"/>
  <c r="R91"/>
  <c r="U91"/>
  <c r="S91"/>
  <c r="M90"/>
  <c r="P90"/>
  <c r="Q90"/>
  <c r="T90"/>
  <c r="R90"/>
  <c r="U90"/>
  <c r="S90"/>
  <c r="M89"/>
  <c r="P89"/>
  <c r="Q89"/>
  <c r="T89"/>
  <c r="R89"/>
  <c r="U89"/>
  <c r="S89"/>
  <c r="M88"/>
  <c r="P88"/>
  <c r="Q88"/>
  <c r="T88"/>
  <c r="R88"/>
  <c r="U88"/>
  <c r="S88"/>
  <c r="M87"/>
  <c r="P87"/>
  <c r="Q87"/>
  <c r="T87"/>
  <c r="R87"/>
  <c r="U87"/>
  <c r="S87"/>
  <c r="M86"/>
  <c r="P86"/>
  <c r="Q86"/>
  <c r="T86"/>
  <c r="R86"/>
  <c r="U86"/>
  <c r="S86"/>
  <c r="M85"/>
  <c r="P85"/>
  <c r="Q85"/>
  <c r="T85"/>
  <c r="R85"/>
  <c r="U85"/>
  <c r="S85"/>
  <c r="M84"/>
  <c r="P84"/>
  <c r="Q84"/>
  <c r="T84"/>
  <c r="R84"/>
  <c r="U84"/>
  <c r="S84"/>
  <c r="M83"/>
  <c r="P83"/>
  <c r="Q83"/>
  <c r="T83"/>
  <c r="R83"/>
  <c r="U83"/>
  <c r="S83"/>
  <c r="M82"/>
  <c r="P82"/>
  <c r="Q82"/>
  <c r="T82"/>
  <c r="R82"/>
  <c r="U82"/>
  <c r="S82"/>
  <c r="M81"/>
  <c r="P81"/>
  <c r="Q81"/>
  <c r="T81"/>
  <c r="R81"/>
  <c r="U81"/>
  <c r="S81"/>
  <c r="M80"/>
  <c r="P80"/>
  <c r="Q80"/>
  <c r="T80"/>
  <c r="R80"/>
  <c r="U80"/>
  <c r="S80"/>
  <c r="M79"/>
  <c r="P79"/>
  <c r="Q79"/>
  <c r="T79"/>
  <c r="R79"/>
  <c r="U79"/>
  <c r="S79"/>
  <c r="M78"/>
  <c r="P78"/>
  <c r="Q78"/>
  <c r="T78"/>
  <c r="R78"/>
  <c r="U78"/>
  <c r="S78"/>
  <c r="M77"/>
  <c r="P77"/>
  <c r="Q77"/>
  <c r="T77"/>
  <c r="R77"/>
  <c r="U77"/>
  <c r="S77"/>
  <c r="M76"/>
  <c r="P76"/>
  <c r="Q76"/>
  <c r="T76"/>
  <c r="R76"/>
  <c r="U76"/>
  <c r="S76"/>
  <c r="M75"/>
  <c r="P75"/>
  <c r="Q75"/>
  <c r="T75"/>
  <c r="R75"/>
  <c r="U75"/>
  <c r="S75"/>
  <c r="M74"/>
  <c r="P74"/>
  <c r="Q74"/>
  <c r="T74"/>
  <c r="R74"/>
  <c r="U74"/>
  <c r="S74"/>
  <c r="M73"/>
  <c r="P73"/>
  <c r="Q73"/>
  <c r="T73"/>
  <c r="R73"/>
  <c r="U73"/>
  <c r="S73"/>
  <c r="M72"/>
  <c r="P72"/>
  <c r="Q72"/>
  <c r="T72"/>
  <c r="R72"/>
  <c r="U72"/>
  <c r="S72"/>
  <c r="M71"/>
  <c r="P71"/>
  <c r="Q71"/>
  <c r="T71"/>
  <c r="R71"/>
  <c r="U71"/>
  <c r="S71"/>
  <c r="M70"/>
  <c r="P70"/>
  <c r="Q70"/>
  <c r="T70"/>
  <c r="R70"/>
  <c r="U70"/>
  <c r="S70"/>
  <c r="M69"/>
  <c r="P69"/>
  <c r="Q69"/>
  <c r="T69"/>
  <c r="R69"/>
  <c r="U69"/>
  <c r="S69"/>
  <c r="M68"/>
  <c r="P68"/>
  <c r="Q68"/>
  <c r="T68"/>
  <c r="R68"/>
  <c r="U68"/>
  <c r="S68"/>
  <c r="M67"/>
  <c r="P67"/>
  <c r="Q67"/>
  <c r="T67"/>
  <c r="R67"/>
  <c r="U67"/>
  <c r="S67"/>
  <c r="M66"/>
  <c r="P66"/>
  <c r="Q66"/>
  <c r="T66"/>
  <c r="R66"/>
  <c r="U66"/>
  <c r="S66"/>
  <c r="M65"/>
  <c r="P65"/>
  <c r="Q65"/>
  <c r="T65"/>
  <c r="R65"/>
  <c r="U65"/>
  <c r="S65"/>
  <c r="M64"/>
  <c r="P64"/>
  <c r="Q64"/>
  <c r="T64"/>
  <c r="R64"/>
  <c r="U64"/>
  <c r="S64"/>
  <c r="M63"/>
  <c r="P63"/>
  <c r="Q63"/>
  <c r="T63"/>
  <c r="R63"/>
  <c r="U63"/>
  <c r="S63"/>
  <c r="M62"/>
  <c r="P62"/>
  <c r="Q62"/>
  <c r="T62"/>
  <c r="R62"/>
  <c r="U62"/>
  <c r="S62"/>
  <c r="M61"/>
  <c r="P61"/>
  <c r="Q61"/>
  <c r="T61"/>
  <c r="R61"/>
  <c r="U61"/>
  <c r="S61"/>
  <c r="M60"/>
  <c r="P60"/>
  <c r="Q60"/>
  <c r="T60"/>
  <c r="R60"/>
  <c r="U60"/>
  <c r="S60"/>
  <c r="M59"/>
  <c r="P59"/>
  <c r="Q59"/>
  <c r="T59"/>
  <c r="R59"/>
  <c r="U59"/>
  <c r="S59"/>
  <c r="M58"/>
  <c r="P58"/>
  <c r="Q58"/>
  <c r="T58"/>
  <c r="R58"/>
  <c r="U58"/>
  <c r="S58"/>
  <c r="M57"/>
  <c r="P57"/>
  <c r="Q57"/>
  <c r="T57"/>
  <c r="R57"/>
  <c r="U57"/>
  <c r="S57"/>
  <c r="M56"/>
  <c r="P56"/>
  <c r="Q56"/>
  <c r="T56"/>
  <c r="R56"/>
  <c r="U56"/>
  <c r="S56"/>
  <c r="M55"/>
  <c r="P55"/>
  <c r="Q55"/>
  <c r="T55"/>
  <c r="R55"/>
  <c r="U55"/>
  <c r="S55"/>
  <c r="M54"/>
  <c r="P54"/>
  <c r="Q54"/>
  <c r="T54"/>
  <c r="R54"/>
  <c r="U54"/>
  <c r="S54"/>
  <c r="M53"/>
  <c r="P53"/>
  <c r="Q53"/>
  <c r="T53"/>
  <c r="R53"/>
  <c r="U53"/>
  <c r="S53"/>
  <c r="M52"/>
  <c r="P52"/>
  <c r="Q52"/>
  <c r="T52"/>
  <c r="R52"/>
  <c r="U52"/>
  <c r="S52"/>
  <c r="M51"/>
  <c r="P51"/>
  <c r="Q51"/>
  <c r="T51"/>
  <c r="R51"/>
  <c r="U51"/>
  <c r="S51"/>
  <c r="M50"/>
  <c r="P50"/>
  <c r="Q50"/>
  <c r="T50"/>
  <c r="R50"/>
  <c r="U50"/>
  <c r="S50"/>
  <c r="M49"/>
  <c r="P49"/>
  <c r="Q49"/>
  <c r="T49"/>
  <c r="R49"/>
  <c r="U49"/>
  <c r="S49"/>
  <c r="M48"/>
  <c r="P48"/>
  <c r="Q48"/>
  <c r="T48"/>
  <c r="R48"/>
  <c r="U48"/>
  <c r="S48"/>
  <c r="M47"/>
  <c r="P47"/>
  <c r="Q47"/>
  <c r="T47"/>
  <c r="R47"/>
  <c r="U47"/>
  <c r="S47"/>
  <c r="M46"/>
  <c r="P46"/>
  <c r="Q46"/>
  <c r="T46"/>
  <c r="R46"/>
  <c r="U46"/>
  <c r="S46"/>
  <c r="M45"/>
  <c r="P45"/>
  <c r="Q45"/>
  <c r="T45"/>
  <c r="R45"/>
  <c r="U45"/>
  <c r="S45"/>
  <c r="M44"/>
  <c r="P44"/>
  <c r="Q44"/>
  <c r="T44"/>
  <c r="R44"/>
  <c r="U44"/>
  <c r="S44"/>
  <c r="M43"/>
  <c r="P43"/>
  <c r="Q43"/>
  <c r="T43"/>
  <c r="R43"/>
  <c r="U43"/>
  <c r="S43"/>
  <c r="M42"/>
  <c r="P42"/>
  <c r="Q42"/>
  <c r="T42"/>
  <c r="R42"/>
  <c r="U42"/>
  <c r="S42"/>
  <c r="M41"/>
  <c r="P41"/>
  <c r="Q41"/>
  <c r="T41"/>
  <c r="R41"/>
  <c r="U41"/>
  <c r="S41"/>
  <c r="M40"/>
  <c r="P40"/>
  <c r="Q40"/>
  <c r="T40"/>
  <c r="R40"/>
  <c r="U40"/>
  <c r="S40"/>
  <c r="M39"/>
  <c r="P39"/>
  <c r="Q39"/>
  <c r="T39"/>
  <c r="R39"/>
  <c r="U39"/>
  <c r="S39"/>
  <c r="M38"/>
  <c r="P38"/>
  <c r="Q38"/>
  <c r="T38"/>
  <c r="R38"/>
  <c r="U38"/>
  <c r="S38"/>
  <c r="M37"/>
  <c r="P37"/>
  <c r="Q37"/>
  <c r="T37"/>
  <c r="R37"/>
  <c r="U37"/>
  <c r="S37"/>
  <c r="M36"/>
  <c r="P36"/>
  <c r="Q36"/>
  <c r="T36"/>
  <c r="R36"/>
  <c r="U36"/>
  <c r="S36"/>
  <c r="M35"/>
  <c r="P35"/>
  <c r="Q35"/>
  <c r="T35"/>
  <c r="R35"/>
  <c r="U35"/>
  <c r="S35"/>
  <c r="M34"/>
  <c r="P34"/>
  <c r="Q34"/>
  <c r="T34"/>
  <c r="R34"/>
  <c r="U34"/>
  <c r="S34"/>
  <c r="M33"/>
  <c r="P33"/>
  <c r="Q33"/>
  <c r="T33"/>
  <c r="R33"/>
  <c r="U33"/>
  <c r="S33"/>
  <c r="M32"/>
  <c r="P32"/>
  <c r="Q32"/>
  <c r="T32"/>
  <c r="R32"/>
  <c r="U32"/>
  <c r="S32"/>
  <c r="M31"/>
  <c r="P31"/>
  <c r="Q31"/>
  <c r="T31"/>
  <c r="R31"/>
  <c r="U31"/>
  <c r="S31"/>
  <c r="M30"/>
  <c r="P30"/>
  <c r="Q30"/>
  <c r="T30"/>
  <c r="R30"/>
  <c r="U30"/>
  <c r="S30"/>
  <c r="T29"/>
  <c r="R29"/>
  <c r="U29"/>
  <c r="S29"/>
  <c r="M29"/>
  <c r="P29"/>
  <c r="Q29"/>
  <c r="T28"/>
  <c r="R28"/>
  <c r="U28"/>
  <c r="S28"/>
  <c r="M28"/>
  <c r="P28"/>
  <c r="Q28"/>
  <c r="T27"/>
  <c r="R27"/>
  <c r="U27"/>
  <c r="S27"/>
  <c r="M27"/>
  <c r="P27"/>
  <c r="Q27"/>
  <c r="T26"/>
  <c r="R26"/>
  <c r="U26"/>
  <c r="S26"/>
  <c r="M26"/>
  <c r="P26"/>
  <c r="Q26"/>
  <c r="Q25"/>
  <c r="T25"/>
  <c r="R25"/>
  <c r="U25"/>
  <c r="S25"/>
  <c r="Q24"/>
  <c r="T24"/>
  <c r="R24"/>
  <c r="U24"/>
  <c r="S24"/>
  <c r="Q23"/>
  <c r="T23"/>
  <c r="R23"/>
  <c r="U23"/>
  <c r="S23"/>
  <c r="Q22"/>
  <c r="T22"/>
  <c r="R22"/>
  <c r="U22"/>
  <c r="S22"/>
  <c r="Q21"/>
  <c r="T21"/>
  <c r="R21"/>
  <c r="U21"/>
  <c r="S21"/>
  <c r="Q20"/>
  <c r="T20"/>
  <c r="R20"/>
  <c r="U20"/>
  <c r="S20"/>
  <c r="Q19"/>
  <c r="T19"/>
  <c r="R19"/>
  <c r="U19"/>
  <c r="S19"/>
  <c r="T18"/>
  <c r="R18"/>
  <c r="U18"/>
  <c r="S18"/>
  <c r="T17"/>
  <c r="R17"/>
  <c r="U17"/>
  <c r="S17"/>
  <c r="T16"/>
  <c r="R16"/>
  <c r="U16"/>
  <c r="S16"/>
  <c r="T15"/>
  <c r="R15"/>
  <c r="S15"/>
  <c r="U15"/>
  <c r="T14"/>
  <c r="R14"/>
  <c r="U14"/>
  <c r="S14"/>
  <c r="T13"/>
  <c r="R13"/>
  <c r="S13"/>
  <c r="U13"/>
  <c r="T12"/>
  <c r="R12"/>
  <c r="S12"/>
  <c r="U12"/>
  <c r="T11"/>
  <c r="R11"/>
  <c r="S11"/>
  <c r="U11"/>
  <c r="T10"/>
  <c r="R10"/>
  <c r="S10"/>
  <c r="U10"/>
  <c r="T9"/>
  <c r="R9"/>
  <c r="S9"/>
  <c r="U9"/>
  <c r="T8"/>
  <c r="R8"/>
  <c r="U8"/>
  <c r="S8"/>
  <c r="T7"/>
  <c r="R7"/>
  <c r="U7"/>
  <c r="S7"/>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8"/>
  <c r="B203"/>
  <c r="B329"/>
  <c r="B330"/>
  <c r="B331"/>
  <c r="B332"/>
  <c r="B333"/>
  <c r="B334"/>
  <c r="B335"/>
  <c r="B336"/>
  <c r="B337"/>
  <c r="B338"/>
  <c r="B339"/>
  <c r="B340"/>
  <c r="B341"/>
  <c r="B342"/>
  <c r="B343"/>
  <c r="B344"/>
  <c r="B345"/>
  <c r="B346"/>
  <c r="B347"/>
  <c r="B348"/>
  <c r="B349"/>
  <c r="B350"/>
  <c r="B351"/>
  <c r="B352"/>
  <c r="B353"/>
  <c r="B354"/>
  <c r="B355"/>
  <c r="B356"/>
  <c r="B357"/>
  <c r="B358"/>
  <c r="B359"/>
  <c r="B360"/>
  <c r="B361"/>
  <c r="B362"/>
  <c r="B363"/>
  <c r="B364"/>
  <c r="B365"/>
  <c r="B366"/>
  <c r="B367"/>
  <c r="B368"/>
  <c r="B369"/>
  <c r="B370"/>
  <c r="B371"/>
  <c r="B372"/>
  <c r="B373"/>
  <c r="B374"/>
  <c r="B375"/>
  <c r="B376"/>
  <c r="B377"/>
  <c r="B378"/>
  <c r="B379"/>
  <c r="B380"/>
  <c r="B381"/>
  <c r="B382"/>
  <c r="B383"/>
  <c r="B384"/>
  <c r="B385"/>
  <c r="B386"/>
  <c r="B387"/>
  <c r="B388"/>
  <c r="B389"/>
  <c r="B390"/>
  <c r="B391"/>
  <c r="B392"/>
  <c r="B393"/>
  <c r="B394"/>
  <c r="B395"/>
  <c r="B396"/>
  <c r="B397"/>
  <c r="B398"/>
  <c r="B399"/>
  <c r="B400"/>
  <c r="B401"/>
  <c r="B402"/>
  <c r="B403"/>
  <c r="B404"/>
  <c r="B405"/>
  <c r="B406"/>
  <c r="B407"/>
  <c r="B408"/>
  <c r="B409"/>
  <c r="B410"/>
  <c r="B411"/>
  <c r="B412"/>
  <c r="B413"/>
  <c r="B414"/>
  <c r="B415"/>
  <c r="B416"/>
  <c r="B417"/>
  <c r="B418"/>
  <c r="B419"/>
  <c r="B420"/>
  <c r="B421"/>
  <c r="B422"/>
  <c r="B423"/>
  <c r="B424"/>
  <c r="B425"/>
  <c r="B426"/>
  <c r="B427"/>
  <c r="B428"/>
  <c r="B429"/>
  <c r="B430"/>
  <c r="B431"/>
  <c r="B432"/>
  <c r="B433"/>
  <c r="B434"/>
  <c r="B435"/>
  <c r="B436"/>
  <c r="B437"/>
  <c r="B438"/>
  <c r="B439"/>
  <c r="B440"/>
  <c r="B441"/>
  <c r="B442"/>
  <c r="B443"/>
  <c r="B444"/>
  <c r="B445"/>
  <c r="B446"/>
  <c r="B447"/>
  <c r="B448"/>
  <c r="B449"/>
  <c r="B450"/>
  <c r="B451"/>
  <c r="B452"/>
  <c r="B453"/>
  <c r="B454"/>
  <c r="B455"/>
  <c r="B456"/>
  <c r="B457"/>
  <c r="B458"/>
  <c r="B459"/>
  <c r="B460"/>
  <c r="B461"/>
  <c r="B462"/>
  <c r="B463"/>
  <c r="B464"/>
  <c r="B465"/>
  <c r="B466"/>
  <c r="B467"/>
  <c r="B468"/>
  <c r="B469"/>
  <c r="B470"/>
  <c r="B471"/>
  <c r="B472"/>
  <c r="B473"/>
  <c r="B474"/>
  <c r="B475"/>
  <c r="B476"/>
  <c r="B477"/>
  <c r="B478"/>
  <c r="B479"/>
  <c r="B480"/>
  <c r="B481"/>
  <c r="B482"/>
  <c r="B483"/>
  <c r="B484"/>
  <c r="B485"/>
  <c r="B486"/>
  <c r="B487"/>
  <c r="B488"/>
  <c r="B489"/>
  <c r="B490"/>
  <c r="B491"/>
  <c r="B492"/>
  <c r="B493"/>
  <c r="B494"/>
  <c r="B495"/>
  <c r="B496"/>
  <c r="B497"/>
  <c r="B498"/>
  <c r="B499"/>
  <c r="B500"/>
  <c r="B501"/>
  <c r="B502"/>
  <c r="B503"/>
  <c r="B504"/>
  <c r="B505"/>
  <c r="B506"/>
  <c r="B507"/>
  <c r="B508"/>
  <c r="B509"/>
  <c r="B510"/>
  <c r="B511"/>
  <c r="B512"/>
  <c r="B513"/>
  <c r="B514"/>
  <c r="B515"/>
  <c r="B516"/>
  <c r="B517"/>
  <c r="B518"/>
  <c r="B519"/>
  <c r="B520"/>
  <c r="B521"/>
  <c r="B522"/>
  <c r="B523"/>
  <c r="B524"/>
  <c r="B525"/>
  <c r="B526"/>
  <c r="B527"/>
  <c r="B528"/>
  <c r="B529"/>
  <c r="B530"/>
  <c r="B531"/>
  <c r="B532"/>
  <c r="B533"/>
  <c r="B534"/>
  <c r="B535"/>
  <c r="B536"/>
  <c r="B537"/>
  <c r="B538"/>
  <c r="B539"/>
  <c r="B540"/>
  <c r="B541"/>
  <c r="B542"/>
  <c r="B543"/>
  <c r="B544"/>
  <c r="B545"/>
  <c r="B546"/>
  <c r="B547"/>
  <c r="B548"/>
  <c r="B549"/>
  <c r="B550"/>
  <c r="B551"/>
  <c r="B552"/>
  <c r="B553"/>
  <c r="B554"/>
  <c r="B555"/>
  <c r="B556"/>
  <c r="B557"/>
  <c r="B558"/>
  <c r="B559"/>
  <c r="B560"/>
  <c r="B561"/>
  <c r="B562"/>
  <c r="B563"/>
  <c r="B564"/>
  <c r="B565"/>
  <c r="B566"/>
  <c r="B567"/>
  <c r="B568"/>
  <c r="B569"/>
  <c r="B570"/>
  <c r="B571"/>
  <c r="B572"/>
  <c r="B573"/>
  <c r="B574"/>
  <c r="B575"/>
  <c r="B576"/>
  <c r="B577"/>
  <c r="B578"/>
  <c r="B579"/>
  <c r="B580"/>
  <c r="B581"/>
  <c r="B582"/>
  <c r="B583"/>
  <c r="B584"/>
  <c r="B585"/>
  <c r="B586"/>
  <c r="B587"/>
  <c r="B588"/>
  <c r="B589"/>
  <c r="B590"/>
  <c r="B591"/>
  <c r="B592"/>
  <c r="B593"/>
  <c r="B594"/>
  <c r="B595"/>
  <c r="B596"/>
  <c r="B597"/>
  <c r="B598"/>
  <c r="B599"/>
  <c r="B600"/>
  <c r="B601"/>
  <c r="B602"/>
  <c r="B603"/>
  <c r="B604"/>
  <c r="B605"/>
  <c r="B606"/>
  <c r="B607"/>
  <c r="B608"/>
  <c r="B609"/>
  <c r="B610"/>
  <c r="B611"/>
  <c r="B612"/>
  <c r="B613"/>
  <c r="B614"/>
  <c r="B615"/>
  <c r="B616"/>
  <c r="B617"/>
  <c r="B618"/>
  <c r="B619"/>
  <c r="B620"/>
  <c r="B621"/>
  <c r="B622"/>
  <c r="B623"/>
  <c r="B624"/>
  <c r="B625"/>
  <c r="B626"/>
  <c r="B627"/>
  <c r="B628"/>
  <c r="B629"/>
  <c r="B630"/>
  <c r="B631"/>
  <c r="B632"/>
  <c r="B633"/>
  <c r="B634"/>
  <c r="B635"/>
  <c r="B636"/>
  <c r="B637"/>
  <c r="B638"/>
  <c r="B639"/>
  <c r="B640"/>
  <c r="B641"/>
  <c r="B642"/>
  <c r="B643"/>
  <c r="B644"/>
  <c r="B645"/>
  <c r="B646"/>
  <c r="B647"/>
  <c r="B648"/>
  <c r="B649"/>
  <c r="B650"/>
  <c r="B651"/>
  <c r="B652"/>
  <c r="B653"/>
  <c r="B654"/>
  <c r="B655"/>
  <c r="B656"/>
  <c r="B657"/>
  <c r="B658"/>
  <c r="B659"/>
  <c r="B660"/>
  <c r="B661"/>
  <c r="B662"/>
  <c r="B663"/>
  <c r="B664"/>
  <c r="B665"/>
  <c r="B666"/>
  <c r="B667"/>
  <c r="B668"/>
  <c r="B669"/>
  <c r="B670"/>
  <c r="B671"/>
  <c r="B672"/>
  <c r="B673"/>
  <c r="B674"/>
  <c r="B675"/>
  <c r="B676"/>
  <c r="B677"/>
  <c r="B678"/>
  <c r="B679"/>
  <c r="B680"/>
  <c r="B681"/>
  <c r="B682"/>
  <c r="B683"/>
  <c r="B684"/>
  <c r="B685"/>
  <c r="B686"/>
  <c r="B687"/>
  <c r="B688"/>
  <c r="B689"/>
  <c r="B690"/>
  <c r="B691"/>
  <c r="B692"/>
  <c r="B693"/>
  <c r="B694"/>
  <c r="B695"/>
  <c r="B696"/>
  <c r="B697"/>
  <c r="B698"/>
  <c r="B699"/>
  <c r="B700"/>
  <c r="B701"/>
  <c r="B702"/>
  <c r="B703"/>
  <c r="B704"/>
  <c r="B705"/>
  <c r="B706"/>
  <c r="B707"/>
  <c r="B708"/>
  <c r="B709"/>
  <c r="B710"/>
  <c r="B711"/>
  <c r="B712"/>
  <c r="B713"/>
  <c r="B714"/>
  <c r="B715"/>
  <c r="B716"/>
  <c r="B717"/>
  <c r="B718"/>
  <c r="B719"/>
  <c r="B720"/>
  <c r="B721"/>
  <c r="B722"/>
  <c r="B723"/>
  <c r="B724"/>
  <c r="B725"/>
  <c r="B726"/>
  <c r="B727"/>
  <c r="B728"/>
  <c r="B729"/>
  <c r="B730"/>
  <c r="B731"/>
  <c r="B732"/>
  <c r="B733"/>
  <c r="B734"/>
  <c r="B735"/>
  <c r="B736"/>
  <c r="B737"/>
  <c r="B738"/>
  <c r="B739"/>
  <c r="B740"/>
  <c r="B741"/>
  <c r="B742"/>
  <c r="B743"/>
  <c r="B744"/>
  <c r="B745"/>
  <c r="B746"/>
  <c r="B747"/>
  <c r="B748"/>
  <c r="B749"/>
  <c r="B750"/>
  <c r="B751"/>
  <c r="B752"/>
  <c r="B753"/>
  <c r="B754"/>
  <c r="B755"/>
  <c r="B756"/>
  <c r="B757"/>
  <c r="B758"/>
  <c r="B759"/>
  <c r="B760"/>
  <c r="B761"/>
  <c r="B762"/>
  <c r="B763"/>
  <c r="B764"/>
  <c r="B765"/>
  <c r="B766"/>
  <c r="B767"/>
  <c r="B768"/>
  <c r="B769"/>
  <c r="B770"/>
  <c r="B771"/>
  <c r="B772"/>
  <c r="B773"/>
  <c r="B774"/>
  <c r="B775"/>
  <c r="B776"/>
  <c r="B777"/>
  <c r="B778"/>
  <c r="B779"/>
  <c r="B780"/>
  <c r="B781"/>
  <c r="B782"/>
  <c r="B783"/>
  <c r="B784"/>
  <c r="B785"/>
  <c r="B786"/>
  <c r="B787"/>
  <c r="B788"/>
  <c r="B789"/>
  <c r="B790"/>
  <c r="B791"/>
  <c r="B792"/>
  <c r="B793"/>
  <c r="B794"/>
  <c r="B795"/>
  <c r="B796"/>
  <c r="B797"/>
  <c r="B798"/>
  <c r="B799"/>
  <c r="B800"/>
  <c r="B801"/>
  <c r="B802"/>
  <c r="B803"/>
  <c r="B804"/>
  <c r="B805"/>
  <c r="B806"/>
  <c r="B807"/>
  <c r="B808"/>
  <c r="B809"/>
  <c r="B810"/>
  <c r="B811"/>
  <c r="B812"/>
  <c r="B813"/>
  <c r="B814"/>
  <c r="B815"/>
  <c r="B816"/>
  <c r="B817"/>
  <c r="B818"/>
  <c r="B819"/>
  <c r="B820"/>
  <c r="B821"/>
  <c r="B822"/>
  <c r="B823"/>
  <c r="B824"/>
  <c r="B825"/>
  <c r="B826"/>
  <c r="B827"/>
  <c r="B828"/>
  <c r="B829"/>
  <c r="B830"/>
  <c r="B831"/>
  <c r="B832"/>
  <c r="B833"/>
  <c r="B834"/>
  <c r="B835"/>
  <c r="B836"/>
  <c r="B837"/>
  <c r="B838"/>
  <c r="B839"/>
  <c r="B840"/>
  <c r="B841"/>
  <c r="B842"/>
  <c r="B843"/>
  <c r="B844"/>
  <c r="B845"/>
  <c r="B846"/>
  <c r="B847"/>
  <c r="B848"/>
  <c r="B849"/>
  <c r="B850"/>
  <c r="B851"/>
  <c r="B852"/>
  <c r="B853"/>
  <c r="B854"/>
  <c r="B855"/>
  <c r="B856"/>
  <c r="B857"/>
  <c r="B858"/>
  <c r="B859"/>
  <c r="B860"/>
  <c r="B861"/>
  <c r="B862"/>
  <c r="B863"/>
  <c r="B864"/>
  <c r="B865"/>
  <c r="B866"/>
  <c r="B867"/>
  <c r="B868"/>
  <c r="B869"/>
  <c r="B870"/>
  <c r="B871"/>
  <c r="B872"/>
  <c r="B873"/>
  <c r="B874"/>
  <c r="B875"/>
  <c r="B876"/>
  <c r="B877"/>
  <c r="B878"/>
  <c r="B879"/>
  <c r="B880"/>
  <c r="B881"/>
  <c r="B882"/>
  <c r="B883"/>
  <c r="B884"/>
  <c r="B885"/>
  <c r="B886"/>
  <c r="B887"/>
  <c r="B888"/>
  <c r="B889"/>
  <c r="B890"/>
  <c r="B891"/>
  <c r="B892"/>
  <c r="B893"/>
  <c r="B894"/>
  <c r="B895"/>
  <c r="B896"/>
  <c r="B897"/>
  <c r="B898"/>
  <c r="B899"/>
  <c r="B900"/>
  <c r="B901"/>
  <c r="B902"/>
  <c r="B903"/>
  <c r="B904"/>
  <c r="B905"/>
  <c r="B906"/>
  <c r="B907"/>
  <c r="B908"/>
  <c r="B909"/>
  <c r="B910"/>
  <c r="B911"/>
  <c r="B912"/>
  <c r="B913"/>
  <c r="B914"/>
  <c r="B915"/>
  <c r="B916"/>
  <c r="B917"/>
  <c r="B918"/>
  <c r="B919"/>
  <c r="B920"/>
  <c r="B921"/>
  <c r="B922"/>
  <c r="B923"/>
  <c r="B924"/>
  <c r="B925"/>
  <c r="B926"/>
  <c r="B927"/>
  <c r="B928"/>
  <c r="B929"/>
  <c r="B930"/>
  <c r="B931"/>
  <c r="B932"/>
  <c r="B933"/>
  <c r="B934"/>
  <c r="B935"/>
  <c r="B936"/>
  <c r="B937"/>
  <c r="B938"/>
  <c r="B939"/>
  <c r="B940"/>
  <c r="B941"/>
  <c r="B942"/>
  <c r="B943"/>
  <c r="B944"/>
  <c r="B945"/>
  <c r="B946"/>
  <c r="B947"/>
  <c r="B948"/>
  <c r="B949"/>
  <c r="B950"/>
  <c r="B951"/>
  <c r="B952"/>
  <c r="B953"/>
  <c r="B954"/>
  <c r="B955"/>
  <c r="B956"/>
  <c r="B957"/>
  <c r="B958"/>
  <c r="B959"/>
  <c r="B960"/>
  <c r="B961"/>
  <c r="B962"/>
  <c r="B963"/>
  <c r="B964"/>
  <c r="B965"/>
  <c r="B966"/>
  <c r="B967"/>
  <c r="B968"/>
  <c r="B969"/>
  <c r="B970"/>
  <c r="B971"/>
  <c r="B972"/>
  <c r="B973"/>
  <c r="B974"/>
  <c r="B975"/>
  <c r="B976"/>
  <c r="B977"/>
  <c r="B978"/>
  <c r="B979"/>
  <c r="B980"/>
  <c r="B981"/>
  <c r="B982"/>
  <c r="B983"/>
  <c r="B984"/>
  <c r="B985"/>
  <c r="B986"/>
  <c r="B987"/>
  <c r="B988"/>
  <c r="B989"/>
  <c r="B990"/>
  <c r="B991"/>
  <c r="B992"/>
  <c r="B993"/>
  <c r="B994"/>
  <c r="B995"/>
  <c r="B996"/>
  <c r="B997"/>
  <c r="B998"/>
  <c r="B999"/>
  <c r="B1000"/>
  <c r="B1001"/>
  <c r="B1002"/>
  <c r="B1003"/>
  <c r="B1004"/>
  <c r="T6"/>
  <c r="R6"/>
  <c r="U6"/>
  <c r="S6"/>
  <c r="U5"/>
  <c r="T5"/>
  <c r="S5"/>
  <c r="R5"/>
  <c r="Q5"/>
  <c r="AP158" i="14"/>
  <c r="X42" a="1"/>
  <c r="X98"/>
  <c r="D98"/>
  <c r="B43"/>
  <c r="B88"/>
  <c r="B44"/>
  <c r="B89"/>
  <c r="B45"/>
  <c r="B90"/>
  <c r="B46"/>
  <c r="B91"/>
  <c r="B47"/>
  <c r="B92"/>
  <c r="B48"/>
  <c r="B93"/>
  <c r="B49"/>
  <c r="B94"/>
  <c r="B50"/>
  <c r="B95"/>
  <c r="B51"/>
  <c r="B96"/>
  <c r="B52"/>
  <c r="B97"/>
  <c r="B98"/>
  <c r="X88"/>
  <c r="D88"/>
  <c r="O14"/>
  <c r="Y97"/>
  <c r="E97"/>
  <c r="Z97"/>
  <c r="F97"/>
  <c r="AA97"/>
  <c r="G97"/>
  <c r="AB97"/>
  <c r="H97"/>
  <c r="AC97"/>
  <c r="I97"/>
  <c r="AD97"/>
  <c r="J97"/>
  <c r="AE97"/>
  <c r="K97"/>
  <c r="AF97"/>
  <c r="L97"/>
  <c r="AG97"/>
  <c r="M97"/>
  <c r="AH97"/>
  <c r="N97"/>
  <c r="AI97"/>
  <c r="O97"/>
  <c r="AJ97"/>
  <c r="P97"/>
  <c r="AK97"/>
  <c r="Q97"/>
  <c r="AL97"/>
  <c r="R97"/>
  <c r="AM97"/>
  <c r="S97"/>
  <c r="AN97"/>
  <c r="T97"/>
  <c r="AO97"/>
  <c r="U97"/>
  <c r="Y96"/>
  <c r="E96"/>
  <c r="Z96"/>
  <c r="F96"/>
  <c r="AA96"/>
  <c r="G96"/>
  <c r="AB96"/>
  <c r="H96"/>
  <c r="AC96"/>
  <c r="I96"/>
  <c r="AD96"/>
  <c r="J96"/>
  <c r="AE96"/>
  <c r="K96"/>
  <c r="AF96"/>
  <c r="L96"/>
  <c r="AG96"/>
  <c r="M96"/>
  <c r="AH96"/>
  <c r="N96"/>
  <c r="AI96"/>
  <c r="O96"/>
  <c r="AJ96"/>
  <c r="P96"/>
  <c r="AK96"/>
  <c r="Q96"/>
  <c r="AL96"/>
  <c r="R96"/>
  <c r="AM96"/>
  <c r="S96"/>
  <c r="AN96"/>
  <c r="T96"/>
  <c r="AO96"/>
  <c r="U96"/>
  <c r="Y95"/>
  <c r="E95"/>
  <c r="Z95"/>
  <c r="F95"/>
  <c r="AA95"/>
  <c r="G95"/>
  <c r="AB95"/>
  <c r="H95"/>
  <c r="AC95"/>
  <c r="I95"/>
  <c r="AD95"/>
  <c r="J95"/>
  <c r="AE95"/>
  <c r="K95"/>
  <c r="AF95"/>
  <c r="L95"/>
  <c r="AG95"/>
  <c r="M95"/>
  <c r="AH95"/>
  <c r="N95"/>
  <c r="AI95"/>
  <c r="O95"/>
  <c r="AJ95"/>
  <c r="P95"/>
  <c r="AK95"/>
  <c r="Q95"/>
  <c r="AL95"/>
  <c r="R95"/>
  <c r="AM95"/>
  <c r="S95"/>
  <c r="AN95"/>
  <c r="T95"/>
  <c r="AO95"/>
  <c r="U95"/>
  <c r="Y94"/>
  <c r="E94"/>
  <c r="Z94"/>
  <c r="F94"/>
  <c r="AA94"/>
  <c r="G94"/>
  <c r="AB94"/>
  <c r="H94"/>
  <c r="AC94"/>
  <c r="I94"/>
  <c r="AD94"/>
  <c r="J94"/>
  <c r="AE94"/>
  <c r="K94"/>
  <c r="AF94"/>
  <c r="L94"/>
  <c r="AG94"/>
  <c r="M94"/>
  <c r="AH94"/>
  <c r="N94"/>
  <c r="AI94"/>
  <c r="O94"/>
  <c r="AJ94"/>
  <c r="P94"/>
  <c r="AK94"/>
  <c r="Q94"/>
  <c r="AL94"/>
  <c r="R94"/>
  <c r="AM94"/>
  <c r="S94"/>
  <c r="AN94"/>
  <c r="T94"/>
  <c r="AO94"/>
  <c r="U94"/>
  <c r="Y93"/>
  <c r="E93"/>
  <c r="Z93"/>
  <c r="F93"/>
  <c r="AA93"/>
  <c r="G93"/>
  <c r="AB93"/>
  <c r="H93"/>
  <c r="AC93"/>
  <c r="I93"/>
  <c r="AD93"/>
  <c r="J93"/>
  <c r="AE93"/>
  <c r="K93"/>
  <c r="AF93"/>
  <c r="L93"/>
  <c r="AG93"/>
  <c r="M93"/>
  <c r="AH93"/>
  <c r="N93"/>
  <c r="AI93"/>
  <c r="O93"/>
  <c r="AJ93"/>
  <c r="P93"/>
  <c r="AK93"/>
  <c r="Q93"/>
  <c r="AL93"/>
  <c r="R93"/>
  <c r="AM93"/>
  <c r="S93"/>
  <c r="AN93"/>
  <c r="T93"/>
  <c r="AO93"/>
  <c r="U93"/>
  <c r="Y92"/>
  <c r="E92"/>
  <c r="Z92"/>
  <c r="F92"/>
  <c r="AA92"/>
  <c r="G92"/>
  <c r="AB92"/>
  <c r="H92"/>
  <c r="AC92"/>
  <c r="I92"/>
  <c r="AD92"/>
  <c r="J92"/>
  <c r="AE92"/>
  <c r="K92"/>
  <c r="AF92"/>
  <c r="L92"/>
  <c r="AG92"/>
  <c r="M92"/>
  <c r="AH92"/>
  <c r="N92"/>
  <c r="AI92"/>
  <c r="O92"/>
  <c r="AJ92"/>
  <c r="P92"/>
  <c r="AK92"/>
  <c r="Q92"/>
  <c r="AL92"/>
  <c r="R92"/>
  <c r="AM92"/>
  <c r="S92"/>
  <c r="AN92"/>
  <c r="T92"/>
  <c r="AO92"/>
  <c r="U92"/>
  <c r="Y91"/>
  <c r="E91"/>
  <c r="Z91"/>
  <c r="F91"/>
  <c r="AA91"/>
  <c r="G91"/>
  <c r="AB91"/>
  <c r="H91"/>
  <c r="AC91"/>
  <c r="I91"/>
  <c r="AD91"/>
  <c r="J91"/>
  <c r="AE91"/>
  <c r="K91"/>
  <c r="AF91"/>
  <c r="L91"/>
  <c r="AG91"/>
  <c r="M91"/>
  <c r="AH91"/>
  <c r="N91"/>
  <c r="AI91"/>
  <c r="O91"/>
  <c r="AJ91"/>
  <c r="P91"/>
  <c r="AK91"/>
  <c r="Q91"/>
  <c r="AL91"/>
  <c r="R91"/>
  <c r="AM91"/>
  <c r="S91"/>
  <c r="AN91"/>
  <c r="T91"/>
  <c r="AO91"/>
  <c r="U91"/>
  <c r="Y90"/>
  <c r="E90"/>
  <c r="Z90"/>
  <c r="F90"/>
  <c r="AA90"/>
  <c r="G90"/>
  <c r="AB90"/>
  <c r="H90"/>
  <c r="AC90"/>
  <c r="I90"/>
  <c r="AD90"/>
  <c r="J90"/>
  <c r="AE90"/>
  <c r="K90"/>
  <c r="AF90"/>
  <c r="L90"/>
  <c r="AG90"/>
  <c r="M90"/>
  <c r="AH90"/>
  <c r="N90"/>
  <c r="AI90"/>
  <c r="O90"/>
  <c r="AJ90"/>
  <c r="P90"/>
  <c r="AK90"/>
  <c r="Q90"/>
  <c r="AL90"/>
  <c r="R90"/>
  <c r="AM90"/>
  <c r="S90"/>
  <c r="AN90"/>
  <c r="T90"/>
  <c r="AO90"/>
  <c r="U90"/>
  <c r="Y89"/>
  <c r="E89"/>
  <c r="Z89"/>
  <c r="F89"/>
  <c r="AA89"/>
  <c r="G89"/>
  <c r="AB89"/>
  <c r="H89"/>
  <c r="AC89"/>
  <c r="I89"/>
  <c r="AD89"/>
  <c r="J89"/>
  <c r="AE89"/>
  <c r="K89"/>
  <c r="AF89"/>
  <c r="L89"/>
  <c r="AG89"/>
  <c r="M89"/>
  <c r="AH89"/>
  <c r="N89"/>
  <c r="AI89"/>
  <c r="O89"/>
  <c r="AJ89"/>
  <c r="P89"/>
  <c r="AK89"/>
  <c r="Q89"/>
  <c r="AL89"/>
  <c r="R89"/>
  <c r="AM89"/>
  <c r="S89"/>
  <c r="AN89"/>
  <c r="T89"/>
  <c r="AO89"/>
  <c r="U89"/>
  <c r="Y88"/>
  <c r="E88"/>
  <c r="Z88"/>
  <c r="F88"/>
  <c r="AA88"/>
  <c r="G88"/>
  <c r="AB88"/>
  <c r="H88"/>
  <c r="AC88"/>
  <c r="I88"/>
  <c r="AD88"/>
  <c r="J88"/>
  <c r="AE88"/>
  <c r="K88"/>
  <c r="AF88"/>
  <c r="L88"/>
  <c r="AG88"/>
  <c r="M88"/>
  <c r="AH88"/>
  <c r="N88"/>
  <c r="AI88"/>
  <c r="O88"/>
  <c r="AJ88"/>
  <c r="P88"/>
  <c r="AK88"/>
  <c r="Q88"/>
  <c r="AL88"/>
  <c r="R88"/>
  <c r="AM88"/>
  <c r="S88"/>
  <c r="AN88"/>
  <c r="T88"/>
  <c r="AO88"/>
  <c r="U88"/>
  <c r="X87" a="1"/>
  <c r="H87"/>
  <c r="X102" a="1"/>
  <c r="D102"/>
  <c r="D87"/>
  <c r="E87"/>
  <c r="F87"/>
  <c r="G87"/>
  <c r="AG98"/>
  <c r="M98"/>
  <c r="E41"/>
  <c r="F41"/>
  <c r="G41"/>
  <c r="H41"/>
  <c r="I41"/>
  <c r="J41"/>
  <c r="K41"/>
  <c r="L41"/>
  <c r="M41"/>
  <c r="O23"/>
  <c r="AG158"/>
  <c r="M158"/>
  <c r="B148"/>
  <c r="B149"/>
  <c r="B150"/>
  <c r="B151"/>
  <c r="B152"/>
  <c r="B153"/>
  <c r="B154"/>
  <c r="B155"/>
  <c r="B156"/>
  <c r="B157"/>
  <c r="B158"/>
  <c r="AG148"/>
  <c r="M148"/>
  <c r="R23"/>
  <c r="Y98"/>
  <c r="E98"/>
  <c r="O15"/>
  <c r="Z98"/>
  <c r="F98"/>
  <c r="O16"/>
  <c r="AA98"/>
  <c r="G98"/>
  <c r="O17"/>
  <c r="AB98"/>
  <c r="H98"/>
  <c r="O18"/>
  <c r="AC98"/>
  <c r="I98"/>
  <c r="O19"/>
  <c r="AD98"/>
  <c r="J98"/>
  <c r="O20"/>
  <c r="AE98"/>
  <c r="K98"/>
  <c r="O21"/>
  <c r="AF98"/>
  <c r="L98"/>
  <c r="O22"/>
  <c r="N41"/>
  <c r="AH98"/>
  <c r="N98"/>
  <c r="O24"/>
  <c r="O41"/>
  <c r="AI98"/>
  <c r="O98"/>
  <c r="O25"/>
  <c r="P41"/>
  <c r="AJ98"/>
  <c r="P98"/>
  <c r="O26"/>
  <c r="Q41"/>
  <c r="AK98"/>
  <c r="Q98"/>
  <c r="O27"/>
  <c r="R41"/>
  <c r="AL98"/>
  <c r="R98"/>
  <c r="O28"/>
  <c r="S41"/>
  <c r="AM98"/>
  <c r="S98"/>
  <c r="O29"/>
  <c r="T41"/>
  <c r="AN98"/>
  <c r="T98"/>
  <c r="O30"/>
  <c r="U41"/>
  <c r="AO98"/>
  <c r="U98"/>
  <c r="O31"/>
  <c r="X158"/>
  <c r="D158"/>
  <c r="X148"/>
  <c r="D148"/>
  <c r="R14"/>
  <c r="B41"/>
  <c r="X43"/>
  <c r="D43"/>
  <c r="B73"/>
  <c r="B71"/>
  <c r="AH73"/>
  <c r="N73"/>
  <c r="AI73"/>
  <c r="O73"/>
  <c r="AJ73"/>
  <c r="P73"/>
  <c r="AK73"/>
  <c r="Q73"/>
  <c r="AL73"/>
  <c r="R73"/>
  <c r="AM73"/>
  <c r="S73"/>
  <c r="AN73"/>
  <c r="T73"/>
  <c r="AO73"/>
  <c r="U73"/>
  <c r="AG73"/>
  <c r="M73"/>
  <c r="AP143"/>
  <c r="B56"/>
  <c r="AP128"/>
  <c r="AP113"/>
  <c r="B118"/>
  <c r="AP118"/>
  <c r="V128"/>
  <c r="B119"/>
  <c r="B120"/>
  <c r="B121"/>
  <c r="B122"/>
  <c r="B123"/>
  <c r="B124"/>
  <c r="B125"/>
  <c r="B126"/>
  <c r="B127"/>
  <c r="B128"/>
  <c r="E116"/>
  <c r="F116"/>
  <c r="G116"/>
  <c r="H116"/>
  <c r="I116"/>
  <c r="J116"/>
  <c r="K116"/>
  <c r="L116"/>
  <c r="M116"/>
  <c r="N116"/>
  <c r="O116"/>
  <c r="P116"/>
  <c r="Q116"/>
  <c r="R116"/>
  <c r="S116"/>
  <c r="T116"/>
  <c r="U116"/>
  <c r="V116"/>
  <c r="J38"/>
  <c r="B104"/>
  <c r="AP104"/>
  <c r="B105"/>
  <c r="AP105"/>
  <c r="B106"/>
  <c r="AP106"/>
  <c r="B107"/>
  <c r="AP107"/>
  <c r="B108"/>
  <c r="AP108"/>
  <c r="B109"/>
  <c r="AP109"/>
  <c r="B110"/>
  <c r="AP110"/>
  <c r="B111"/>
  <c r="AP111"/>
  <c r="B112"/>
  <c r="AP112"/>
  <c r="B103"/>
  <c r="AP103"/>
  <c r="B134"/>
  <c r="AP134"/>
  <c r="B135"/>
  <c r="AP135"/>
  <c r="B136"/>
  <c r="AP136"/>
  <c r="B137"/>
  <c r="AP137"/>
  <c r="B138"/>
  <c r="AP138"/>
  <c r="B139"/>
  <c r="AP139"/>
  <c r="B140"/>
  <c r="AP140"/>
  <c r="B141"/>
  <c r="AP141"/>
  <c r="B142"/>
  <c r="AP142"/>
  <c r="B133"/>
  <c r="AP133"/>
  <c r="AP119"/>
  <c r="AP120"/>
  <c r="AP121"/>
  <c r="AP122"/>
  <c r="AP123"/>
  <c r="AP124"/>
  <c r="AP125"/>
  <c r="AP126"/>
  <c r="AP127"/>
  <c r="V121"/>
  <c r="V113"/>
  <c r="B113"/>
  <c r="E101"/>
  <c r="F101"/>
  <c r="G101"/>
  <c r="H101"/>
  <c r="I101"/>
  <c r="J101"/>
  <c r="K101"/>
  <c r="L101"/>
  <c r="M101"/>
  <c r="N101"/>
  <c r="O101"/>
  <c r="P101"/>
  <c r="Q101"/>
  <c r="R101"/>
  <c r="S101"/>
  <c r="T101"/>
  <c r="U101"/>
  <c r="V101"/>
  <c r="J37"/>
  <c r="E131"/>
  <c r="F131"/>
  <c r="G131"/>
  <c r="H131"/>
  <c r="I131"/>
  <c r="J131"/>
  <c r="K131"/>
  <c r="L131"/>
  <c r="M131"/>
  <c r="N131"/>
  <c r="O131"/>
  <c r="P131"/>
  <c r="Q131"/>
  <c r="R131"/>
  <c r="S131"/>
  <c r="T131"/>
  <c r="U131"/>
  <c r="V131"/>
  <c r="B101"/>
  <c r="X104"/>
  <c r="D104"/>
  <c r="V143"/>
  <c r="B143"/>
  <c r="E71"/>
  <c r="F71"/>
  <c r="G71"/>
  <c r="H71"/>
  <c r="I71"/>
  <c r="J71"/>
  <c r="K71"/>
  <c r="L71"/>
  <c r="M71"/>
  <c r="N71"/>
  <c r="O71"/>
  <c r="P71"/>
  <c r="Q71"/>
  <c r="R71"/>
  <c r="S71"/>
  <c r="T71"/>
  <c r="U71"/>
  <c r="V71"/>
  <c r="J39"/>
  <c r="V158"/>
  <c r="Q16"/>
  <c r="Q17"/>
  <c r="Q18"/>
  <c r="Q19"/>
  <c r="Q20"/>
  <c r="Q21"/>
  <c r="Q22"/>
  <c r="Q23"/>
  <c r="Q24"/>
  <c r="Q25"/>
  <c r="Q26"/>
  <c r="Q27"/>
  <c r="Q28"/>
  <c r="Q29"/>
  <c r="Q30"/>
  <c r="Q31"/>
  <c r="Q15"/>
  <c r="Q14"/>
  <c r="N14"/>
  <c r="I39"/>
  <c r="I37"/>
  <c r="I38"/>
  <c r="V147"/>
  <c r="X147" a="1"/>
  <c r="AN147"/>
  <c r="T147"/>
  <c r="V132"/>
  <c r="X132" a="1"/>
  <c r="AN132"/>
  <c r="T132"/>
  <c r="V117"/>
  <c r="X117" a="1"/>
  <c r="AN117"/>
  <c r="T117"/>
  <c r="AN102"/>
  <c r="T102"/>
  <c r="V102"/>
  <c r="X87"/>
  <c r="B131"/>
  <c r="B82"/>
  <c r="B81"/>
  <c r="B80"/>
  <c r="B79"/>
  <c r="B78"/>
  <c r="B77"/>
  <c r="B76"/>
  <c r="B75"/>
  <c r="B74"/>
  <c r="X42"/>
  <c r="V41"/>
  <c r="N29"/>
  <c r="N30"/>
  <c r="N31"/>
  <c r="N28"/>
  <c r="N26"/>
  <c r="N27"/>
  <c r="N24"/>
  <c r="N25"/>
  <c r="V42"/>
  <c r="V87"/>
  <c r="B58"/>
  <c r="B59"/>
  <c r="B60"/>
  <c r="B61"/>
  <c r="B62"/>
  <c r="B63"/>
  <c r="B64"/>
  <c r="B65"/>
  <c r="B66"/>
  <c r="B67"/>
  <c r="E56"/>
  <c r="F56"/>
  <c r="G56"/>
  <c r="H56"/>
  <c r="I56"/>
  <c r="J56"/>
  <c r="K56"/>
  <c r="L56"/>
  <c r="M56"/>
  <c r="N56"/>
  <c r="O56"/>
  <c r="P56"/>
  <c r="Q56"/>
  <c r="R56"/>
  <c r="S56"/>
  <c r="T56"/>
  <c r="U56"/>
  <c r="V56"/>
  <c r="B116"/>
  <c r="X72" a="1"/>
  <c r="X72"/>
  <c r="D72"/>
  <c r="V72"/>
  <c r="V57"/>
  <c r="X57" a="1"/>
  <c r="X57"/>
  <c r="D57"/>
  <c r="AA42"/>
  <c r="AI42"/>
  <c r="N15"/>
  <c r="N16"/>
  <c r="N17"/>
  <c r="N18"/>
  <c r="N19"/>
  <c r="N20"/>
  <c r="N21"/>
  <c r="N22"/>
  <c r="N23"/>
  <c r="O42"/>
  <c r="AI158"/>
  <c r="O158"/>
  <c r="AI128"/>
  <c r="O128"/>
  <c r="AI113"/>
  <c r="O113"/>
  <c r="G42"/>
  <c r="AA158"/>
  <c r="G158"/>
  <c r="AA128"/>
  <c r="G128"/>
  <c r="AA113"/>
  <c r="G113"/>
  <c r="X128"/>
  <c r="D128"/>
  <c r="X113"/>
  <c r="D113"/>
  <c r="Y147"/>
  <c r="AA147"/>
  <c r="AC147"/>
  <c r="AE147"/>
  <c r="K147"/>
  <c r="AG147"/>
  <c r="M147"/>
  <c r="AI147"/>
  <c r="O147"/>
  <c r="AK147"/>
  <c r="Q147"/>
  <c r="AM147"/>
  <c r="S147"/>
  <c r="AO147"/>
  <c r="U147"/>
  <c r="X147"/>
  <c r="Z147"/>
  <c r="AB147"/>
  <c r="AD147"/>
  <c r="J147"/>
  <c r="AF147"/>
  <c r="AH147"/>
  <c r="N147"/>
  <c r="AJ147"/>
  <c r="P147"/>
  <c r="AL147"/>
  <c r="R147"/>
  <c r="Y132"/>
  <c r="AA132"/>
  <c r="AC132"/>
  <c r="AE132"/>
  <c r="K132"/>
  <c r="AG132"/>
  <c r="AI132"/>
  <c r="O132"/>
  <c r="AK132"/>
  <c r="Q132"/>
  <c r="AM132"/>
  <c r="S132"/>
  <c r="AO132"/>
  <c r="U132"/>
  <c r="X132"/>
  <c r="Z132"/>
  <c r="AB132"/>
  <c r="AD132"/>
  <c r="J132"/>
  <c r="AF132"/>
  <c r="L132"/>
  <c r="AH132"/>
  <c r="N132"/>
  <c r="AJ132"/>
  <c r="P132"/>
  <c r="AL132"/>
  <c r="R132"/>
  <c r="Y117"/>
  <c r="AA117"/>
  <c r="AC117"/>
  <c r="AE117"/>
  <c r="K117"/>
  <c r="AG117"/>
  <c r="AI117"/>
  <c r="O117"/>
  <c r="AK117"/>
  <c r="Q117"/>
  <c r="AM117"/>
  <c r="S117"/>
  <c r="AO117"/>
  <c r="U117"/>
  <c r="X117"/>
  <c r="Z117"/>
  <c r="AB117"/>
  <c r="AD117"/>
  <c r="J117"/>
  <c r="AF117"/>
  <c r="L117"/>
  <c r="AH117"/>
  <c r="N117"/>
  <c r="AJ117"/>
  <c r="P117"/>
  <c r="AL117"/>
  <c r="R117"/>
  <c r="Y102"/>
  <c r="E102"/>
  <c r="AA102"/>
  <c r="G102"/>
  <c r="AC102"/>
  <c r="I102"/>
  <c r="AE102"/>
  <c r="K102"/>
  <c r="AG102"/>
  <c r="M102"/>
  <c r="AI102"/>
  <c r="O102"/>
  <c r="AK102"/>
  <c r="Q102"/>
  <c r="AM102"/>
  <c r="S102"/>
  <c r="AO102"/>
  <c r="U102"/>
  <c r="X102"/>
  <c r="Z102"/>
  <c r="F102"/>
  <c r="AB102"/>
  <c r="H102"/>
  <c r="AD102"/>
  <c r="J102"/>
  <c r="AF102"/>
  <c r="L102"/>
  <c r="AH102"/>
  <c r="N102"/>
  <c r="AJ102"/>
  <c r="P102"/>
  <c r="AL102"/>
  <c r="R102"/>
  <c r="AM42"/>
  <c r="AE42"/>
  <c r="AE133"/>
  <c r="K133"/>
  <c r="AO57"/>
  <c r="U57"/>
  <c r="AM57"/>
  <c r="S57"/>
  <c r="AK57"/>
  <c r="Q57"/>
  <c r="AI57"/>
  <c r="O57"/>
  <c r="AG57"/>
  <c r="M57"/>
  <c r="AE57"/>
  <c r="K57"/>
  <c r="AC57"/>
  <c r="I57"/>
  <c r="AA57"/>
  <c r="G57"/>
  <c r="Y57"/>
  <c r="E57"/>
  <c r="AN57"/>
  <c r="T57"/>
  <c r="AL57"/>
  <c r="R57"/>
  <c r="AJ57"/>
  <c r="P57"/>
  <c r="AH57"/>
  <c r="N57"/>
  <c r="AF57"/>
  <c r="L57"/>
  <c r="AD57"/>
  <c r="J57"/>
  <c r="AB57"/>
  <c r="H57"/>
  <c r="Z57"/>
  <c r="F57"/>
  <c r="AM87"/>
  <c r="S87"/>
  <c r="AO42"/>
  <c r="AK42"/>
  <c r="AG42"/>
  <c r="AC42"/>
  <c r="Y42"/>
  <c r="AE87"/>
  <c r="K87"/>
  <c r="L147"/>
  <c r="D42"/>
  <c r="X58"/>
  <c r="G147"/>
  <c r="G132"/>
  <c r="M132"/>
  <c r="AN42"/>
  <c r="AN133"/>
  <c r="T133"/>
  <c r="AL42"/>
  <c r="AJ42"/>
  <c r="AJ133"/>
  <c r="P133"/>
  <c r="AH42"/>
  <c r="AF42"/>
  <c r="AF133"/>
  <c r="L133"/>
  <c r="AD42"/>
  <c r="AB42"/>
  <c r="AB133"/>
  <c r="H133"/>
  <c r="Z42"/>
  <c r="AI87"/>
  <c r="O87"/>
  <c r="AA87"/>
  <c r="Y61"/>
  <c r="AO87"/>
  <c r="U87"/>
  <c r="AK87"/>
  <c r="Q87"/>
  <c r="AG87"/>
  <c r="M87"/>
  <c r="AC87"/>
  <c r="I87"/>
  <c r="Y87"/>
  <c r="AN87"/>
  <c r="AL87"/>
  <c r="AJ87"/>
  <c r="AH87"/>
  <c r="AF87"/>
  <c r="AD87"/>
  <c r="AB87"/>
  <c r="Z87"/>
  <c r="T87"/>
  <c r="R87"/>
  <c r="P87"/>
  <c r="N87"/>
  <c r="L87"/>
  <c r="J87"/>
  <c r="AN72"/>
  <c r="T72"/>
  <c r="AF72"/>
  <c r="L72"/>
  <c r="AJ72"/>
  <c r="P72"/>
  <c r="AB72"/>
  <c r="H72"/>
  <c r="AL72"/>
  <c r="R72"/>
  <c r="AH72"/>
  <c r="N72"/>
  <c r="AD72"/>
  <c r="J72"/>
  <c r="Z72"/>
  <c r="F72"/>
  <c r="AO72"/>
  <c r="U72"/>
  <c r="AM72"/>
  <c r="S72"/>
  <c r="AK72"/>
  <c r="Q72"/>
  <c r="AI72"/>
  <c r="O72"/>
  <c r="AG72"/>
  <c r="M72"/>
  <c r="AE72"/>
  <c r="K72"/>
  <c r="AC72"/>
  <c r="I72"/>
  <c r="AA72"/>
  <c r="G72"/>
  <c r="Y72"/>
  <c r="E72"/>
  <c r="AF43"/>
  <c r="L43"/>
  <c r="AB43"/>
  <c r="H43"/>
  <c r="Z43"/>
  <c r="F43"/>
  <c r="AP52"/>
  <c r="V52"/>
  <c r="AP48"/>
  <c r="V48"/>
  <c r="AP44"/>
  <c r="V44"/>
  <c r="X49"/>
  <c r="D49"/>
  <c r="X45"/>
  <c r="D45"/>
  <c r="AP46"/>
  <c r="V46"/>
  <c r="X47"/>
  <c r="D47"/>
  <c r="X44"/>
  <c r="D44"/>
  <c r="AP50"/>
  <c r="V50"/>
  <c r="X51"/>
  <c r="D51"/>
  <c r="AL74"/>
  <c r="R74"/>
  <c r="AH74"/>
  <c r="N74"/>
  <c r="AF75"/>
  <c r="L75"/>
  <c r="AD74"/>
  <c r="J74"/>
  <c r="AB75"/>
  <c r="H75"/>
  <c r="AP67"/>
  <c r="V67"/>
  <c r="AP65"/>
  <c r="V65"/>
  <c r="AP63"/>
  <c r="V63"/>
  <c r="AP61"/>
  <c r="V61"/>
  <c r="AP59"/>
  <c r="V59"/>
  <c r="AP43"/>
  <c r="V43"/>
  <c r="X53"/>
  <c r="D53"/>
  <c r="AP51"/>
  <c r="V51"/>
  <c r="AP49"/>
  <c r="V49"/>
  <c r="AP47"/>
  <c r="V47"/>
  <c r="AP45"/>
  <c r="V45"/>
  <c r="X52"/>
  <c r="D52"/>
  <c r="X50"/>
  <c r="D50"/>
  <c r="X48"/>
  <c r="D48"/>
  <c r="X46"/>
  <c r="D46"/>
  <c r="AP66"/>
  <c r="V66"/>
  <c r="AP64"/>
  <c r="V64"/>
  <c r="AP62"/>
  <c r="V62"/>
  <c r="AP60"/>
  <c r="V60"/>
  <c r="AP58"/>
  <c r="V58"/>
  <c r="AJ61"/>
  <c r="P61"/>
  <c r="AH61"/>
  <c r="N61"/>
  <c r="AF61"/>
  <c r="L61"/>
  <c r="AD61"/>
  <c r="J61"/>
  <c r="AB61"/>
  <c r="H61"/>
  <c r="Z61"/>
  <c r="F61"/>
  <c r="X61"/>
  <c r="D61"/>
  <c r="AN60"/>
  <c r="T60"/>
  <c r="AL60"/>
  <c r="R60"/>
  <c r="U42"/>
  <c r="AO83"/>
  <c r="U83"/>
  <c r="AO82"/>
  <c r="U82"/>
  <c r="AO81"/>
  <c r="U81"/>
  <c r="AO80"/>
  <c r="U80"/>
  <c r="AO79"/>
  <c r="U79"/>
  <c r="AO78"/>
  <c r="U78"/>
  <c r="AO77"/>
  <c r="U77"/>
  <c r="AO76"/>
  <c r="U76"/>
  <c r="AO75"/>
  <c r="U75"/>
  <c r="AO74"/>
  <c r="U74"/>
  <c r="AO68"/>
  <c r="U68"/>
  <c r="AO67"/>
  <c r="U67"/>
  <c r="AO66"/>
  <c r="U66"/>
  <c r="AO65"/>
  <c r="U65"/>
  <c r="AO64"/>
  <c r="U64"/>
  <c r="AO63"/>
  <c r="U63"/>
  <c r="AO62"/>
  <c r="U62"/>
  <c r="AO61"/>
  <c r="U61"/>
  <c r="AO60"/>
  <c r="U60"/>
  <c r="AO59"/>
  <c r="U59"/>
  <c r="AO58"/>
  <c r="U58"/>
  <c r="AM82"/>
  <c r="S82"/>
  <c r="AM81"/>
  <c r="S81"/>
  <c r="AM80"/>
  <c r="S80"/>
  <c r="AM79"/>
  <c r="S79"/>
  <c r="AM78"/>
  <c r="S78"/>
  <c r="AM77"/>
  <c r="S77"/>
  <c r="AM76"/>
  <c r="S76"/>
  <c r="AM75"/>
  <c r="S75"/>
  <c r="AM74"/>
  <c r="S74"/>
  <c r="AM83"/>
  <c r="S83"/>
  <c r="AM68"/>
  <c r="S68"/>
  <c r="AM67"/>
  <c r="S67"/>
  <c r="AM66"/>
  <c r="S66"/>
  <c r="AM65"/>
  <c r="S65"/>
  <c r="AM64"/>
  <c r="S64"/>
  <c r="AM63"/>
  <c r="S63"/>
  <c r="AM62"/>
  <c r="S62"/>
  <c r="AM61"/>
  <c r="S61"/>
  <c r="AM60"/>
  <c r="S60"/>
  <c r="AM59"/>
  <c r="S59"/>
  <c r="AM58"/>
  <c r="S58"/>
  <c r="AK83"/>
  <c r="Q83"/>
  <c r="AK82"/>
  <c r="Q82"/>
  <c r="AK81"/>
  <c r="Q81"/>
  <c r="AK80"/>
  <c r="Q80"/>
  <c r="AK79"/>
  <c r="Q79"/>
  <c r="AK78"/>
  <c r="Q78"/>
  <c r="AK77"/>
  <c r="Q77"/>
  <c r="AK76"/>
  <c r="Q76"/>
  <c r="AK75"/>
  <c r="Q75"/>
  <c r="AK74"/>
  <c r="Q74"/>
  <c r="AK68"/>
  <c r="Q68"/>
  <c r="AK67"/>
  <c r="Q67"/>
  <c r="AK66"/>
  <c r="Q66"/>
  <c r="AK65"/>
  <c r="Q65"/>
  <c r="AK64"/>
  <c r="Q64"/>
  <c r="AK63"/>
  <c r="Q63"/>
  <c r="AK62"/>
  <c r="Q62"/>
  <c r="AK61"/>
  <c r="Q61"/>
  <c r="AK60"/>
  <c r="Q60"/>
  <c r="AK59"/>
  <c r="Q59"/>
  <c r="AK58"/>
  <c r="Q58"/>
  <c r="AI83"/>
  <c r="O83"/>
  <c r="AI82"/>
  <c r="O82"/>
  <c r="AI81"/>
  <c r="O81"/>
  <c r="AI80"/>
  <c r="O80"/>
  <c r="AI79"/>
  <c r="O79"/>
  <c r="AI78"/>
  <c r="O78"/>
  <c r="AI77"/>
  <c r="O77"/>
  <c r="AI76"/>
  <c r="O76"/>
  <c r="AI75"/>
  <c r="O75"/>
  <c r="AI74"/>
  <c r="O74"/>
  <c r="AI68"/>
  <c r="O68"/>
  <c r="AI67"/>
  <c r="O67"/>
  <c r="AI66"/>
  <c r="O66"/>
  <c r="AI65"/>
  <c r="O65"/>
  <c r="AI64"/>
  <c r="O64"/>
  <c r="AI63"/>
  <c r="O63"/>
  <c r="AI62"/>
  <c r="O62"/>
  <c r="AI61"/>
  <c r="O61"/>
  <c r="AI60"/>
  <c r="O60"/>
  <c r="AI59"/>
  <c r="O59"/>
  <c r="AI58"/>
  <c r="O58"/>
  <c r="AG83"/>
  <c r="M83"/>
  <c r="AG82"/>
  <c r="M82"/>
  <c r="AG81"/>
  <c r="M81"/>
  <c r="AG80"/>
  <c r="M80"/>
  <c r="AG79"/>
  <c r="M79"/>
  <c r="AG78"/>
  <c r="M78"/>
  <c r="AG77"/>
  <c r="M77"/>
  <c r="AG76"/>
  <c r="M76"/>
  <c r="AG75"/>
  <c r="M75"/>
  <c r="AG74"/>
  <c r="M74"/>
  <c r="AG68"/>
  <c r="M68"/>
  <c r="AG67"/>
  <c r="M67"/>
  <c r="AG66"/>
  <c r="M66"/>
  <c r="AG65"/>
  <c r="M65"/>
  <c r="AG64"/>
  <c r="M64"/>
  <c r="AG63"/>
  <c r="M63"/>
  <c r="AG62"/>
  <c r="M62"/>
  <c r="AG61"/>
  <c r="M61"/>
  <c r="AG60"/>
  <c r="M60"/>
  <c r="AG59"/>
  <c r="M59"/>
  <c r="AG58"/>
  <c r="M58"/>
  <c r="AE83"/>
  <c r="K83"/>
  <c r="AE82"/>
  <c r="K82"/>
  <c r="AE81"/>
  <c r="K81"/>
  <c r="AE80"/>
  <c r="K80"/>
  <c r="AE79"/>
  <c r="K79"/>
  <c r="AE78"/>
  <c r="K78"/>
  <c r="AE77"/>
  <c r="K77"/>
  <c r="AE76"/>
  <c r="K76"/>
  <c r="AE75"/>
  <c r="K75"/>
  <c r="AE74"/>
  <c r="K74"/>
  <c r="AE73"/>
  <c r="K73"/>
  <c r="AE68"/>
  <c r="K68"/>
  <c r="AE67"/>
  <c r="K67"/>
  <c r="AE66"/>
  <c r="K66"/>
  <c r="AE65"/>
  <c r="K65"/>
  <c r="AE64"/>
  <c r="K64"/>
  <c r="AE63"/>
  <c r="K63"/>
  <c r="AE62"/>
  <c r="K62"/>
  <c r="AE61"/>
  <c r="K61"/>
  <c r="AE60"/>
  <c r="K60"/>
  <c r="AE59"/>
  <c r="K59"/>
  <c r="AE58"/>
  <c r="K58"/>
  <c r="AC83"/>
  <c r="I83"/>
  <c r="AC82"/>
  <c r="I82"/>
  <c r="AC81"/>
  <c r="I81"/>
  <c r="AC80"/>
  <c r="I80"/>
  <c r="AC79"/>
  <c r="I79"/>
  <c r="AC78"/>
  <c r="I78"/>
  <c r="AC77"/>
  <c r="I77"/>
  <c r="AC76"/>
  <c r="I76"/>
  <c r="AC75"/>
  <c r="I75"/>
  <c r="AC74"/>
  <c r="I74"/>
  <c r="AC73"/>
  <c r="I73"/>
  <c r="AC68"/>
  <c r="I68"/>
  <c r="AC67"/>
  <c r="I67"/>
  <c r="AC66"/>
  <c r="I66"/>
  <c r="AC65"/>
  <c r="I65"/>
  <c r="AC64"/>
  <c r="I64"/>
  <c r="AC63"/>
  <c r="I63"/>
  <c r="AC62"/>
  <c r="I62"/>
  <c r="AC61"/>
  <c r="I61"/>
  <c r="AC60"/>
  <c r="I60"/>
  <c r="AC59"/>
  <c r="I59"/>
  <c r="AC58"/>
  <c r="I58"/>
  <c r="AA83"/>
  <c r="G83"/>
  <c r="AA82"/>
  <c r="G82"/>
  <c r="AA81"/>
  <c r="G81"/>
  <c r="AA80"/>
  <c r="G80"/>
  <c r="AA79"/>
  <c r="G79"/>
  <c r="AA78"/>
  <c r="G78"/>
  <c r="AA77"/>
  <c r="G77"/>
  <c r="AA76"/>
  <c r="G76"/>
  <c r="AA75"/>
  <c r="G75"/>
  <c r="AA74"/>
  <c r="G74"/>
  <c r="AA73"/>
  <c r="G73"/>
  <c r="AA68"/>
  <c r="G68"/>
  <c r="AA67"/>
  <c r="G67"/>
  <c r="AA66"/>
  <c r="G66"/>
  <c r="AA65"/>
  <c r="G65"/>
  <c r="AA64"/>
  <c r="G64"/>
  <c r="AA63"/>
  <c r="G63"/>
  <c r="AA62"/>
  <c r="G62"/>
  <c r="AA61"/>
  <c r="G61"/>
  <c r="AA60"/>
  <c r="G60"/>
  <c r="AA59"/>
  <c r="G59"/>
  <c r="AA58"/>
  <c r="G58"/>
  <c r="Y83"/>
  <c r="E83"/>
  <c r="Y82"/>
  <c r="E82"/>
  <c r="Y81"/>
  <c r="E81"/>
  <c r="Y80"/>
  <c r="E80"/>
  <c r="Y79"/>
  <c r="E79"/>
  <c r="Y78"/>
  <c r="E78"/>
  <c r="Y77"/>
  <c r="E77"/>
  <c r="Y76"/>
  <c r="E76"/>
  <c r="Y75"/>
  <c r="E75"/>
  <c r="Y74"/>
  <c r="E74"/>
  <c r="Y73"/>
  <c r="E73"/>
  <c r="Y68"/>
  <c r="E68"/>
  <c r="Y67"/>
  <c r="E67"/>
  <c r="Y66"/>
  <c r="E66"/>
  <c r="Y65"/>
  <c r="E65"/>
  <c r="Y64"/>
  <c r="E64"/>
  <c r="Y63"/>
  <c r="E63"/>
  <c r="Y62"/>
  <c r="E62"/>
  <c r="E61"/>
  <c r="Y60"/>
  <c r="E60"/>
  <c r="Y59"/>
  <c r="E59"/>
  <c r="Y58"/>
  <c r="E58"/>
  <c r="E42"/>
  <c r="I42"/>
  <c r="M42"/>
  <c r="Q42"/>
  <c r="Y43"/>
  <c r="E43"/>
  <c r="AA43"/>
  <c r="G43"/>
  <c r="AC43"/>
  <c r="I43"/>
  <c r="AE43"/>
  <c r="K43"/>
  <c r="AG43"/>
  <c r="M43"/>
  <c r="AI43"/>
  <c r="O43"/>
  <c r="AK43"/>
  <c r="Q43"/>
  <c r="AM43"/>
  <c r="S43"/>
  <c r="AO43"/>
  <c r="U43"/>
  <c r="Z44"/>
  <c r="F44"/>
  <c r="AB44"/>
  <c r="H44"/>
  <c r="AD44"/>
  <c r="J44"/>
  <c r="AF44"/>
  <c r="L44"/>
  <c r="AH44"/>
  <c r="N44"/>
  <c r="AJ44"/>
  <c r="P44"/>
  <c r="AL44"/>
  <c r="R44"/>
  <c r="AN44"/>
  <c r="T44"/>
  <c r="Y45"/>
  <c r="E45"/>
  <c r="AA45"/>
  <c r="G45"/>
  <c r="AC45"/>
  <c r="I45"/>
  <c r="AE45"/>
  <c r="K45"/>
  <c r="AG45"/>
  <c r="M45"/>
  <c r="AI45"/>
  <c r="O45"/>
  <c r="AK45"/>
  <c r="Q45"/>
  <c r="AM45"/>
  <c r="S45"/>
  <c r="AO45"/>
  <c r="U45"/>
  <c r="Z46"/>
  <c r="F46"/>
  <c r="AB46"/>
  <c r="H46"/>
  <c r="AD46"/>
  <c r="J46"/>
  <c r="AF46"/>
  <c r="L46"/>
  <c r="AH46"/>
  <c r="N46"/>
  <c r="AJ46"/>
  <c r="P46"/>
  <c r="AL46"/>
  <c r="R46"/>
  <c r="AN46"/>
  <c r="T46"/>
  <c r="Y47"/>
  <c r="E47"/>
  <c r="AA47"/>
  <c r="G47"/>
  <c r="AC47"/>
  <c r="I47"/>
  <c r="AE47"/>
  <c r="K47"/>
  <c r="AG47"/>
  <c r="M47"/>
  <c r="AI47"/>
  <c r="O47"/>
  <c r="AK47"/>
  <c r="Q47"/>
  <c r="AM47"/>
  <c r="S47"/>
  <c r="AO47"/>
  <c r="U47"/>
  <c r="Z48"/>
  <c r="F48"/>
  <c r="AB48"/>
  <c r="H48"/>
  <c r="AD48"/>
  <c r="J48"/>
  <c r="AF48"/>
  <c r="L48"/>
  <c r="AH48"/>
  <c r="N48"/>
  <c r="AJ48"/>
  <c r="P48"/>
  <c r="AL48"/>
  <c r="R48"/>
  <c r="AN48"/>
  <c r="T48"/>
  <c r="Y49"/>
  <c r="E49"/>
  <c r="AA49"/>
  <c r="G49"/>
  <c r="AC49"/>
  <c r="I49"/>
  <c r="AE49"/>
  <c r="K49"/>
  <c r="AG49"/>
  <c r="M49"/>
  <c r="AI49"/>
  <c r="O49"/>
  <c r="AK49"/>
  <c r="Q49"/>
  <c r="AM49"/>
  <c r="S49"/>
  <c r="AO49"/>
  <c r="U49"/>
  <c r="Z50"/>
  <c r="F50"/>
  <c r="AB50"/>
  <c r="H50"/>
  <c r="AD50"/>
  <c r="J50"/>
  <c r="AF50"/>
  <c r="L50"/>
  <c r="AH50"/>
  <c r="N50"/>
  <c r="AJ50"/>
  <c r="P50"/>
  <c r="AL50"/>
  <c r="R50"/>
  <c r="AN50"/>
  <c r="T50"/>
  <c r="Y51"/>
  <c r="E51"/>
  <c r="AA51"/>
  <c r="G51"/>
  <c r="AC51"/>
  <c r="I51"/>
  <c r="AE51"/>
  <c r="K51"/>
  <c r="AG51"/>
  <c r="M51"/>
  <c r="AI51"/>
  <c r="O51"/>
  <c r="AK51"/>
  <c r="Q51"/>
  <c r="AM51"/>
  <c r="S51"/>
  <c r="AO51"/>
  <c r="U51"/>
  <c r="Z52"/>
  <c r="F52"/>
  <c r="AB52"/>
  <c r="H52"/>
  <c r="AD52"/>
  <c r="J52"/>
  <c r="AF52"/>
  <c r="L52"/>
  <c r="AH52"/>
  <c r="N52"/>
  <c r="AJ52"/>
  <c r="P52"/>
  <c r="AL52"/>
  <c r="R52"/>
  <c r="AN52"/>
  <c r="T52"/>
  <c r="Y53"/>
  <c r="E53"/>
  <c r="AA53"/>
  <c r="G53"/>
  <c r="AC53"/>
  <c r="I53"/>
  <c r="AE53"/>
  <c r="K53"/>
  <c r="AG53"/>
  <c r="M53"/>
  <c r="AI53"/>
  <c r="O53"/>
  <c r="AK53"/>
  <c r="Q53"/>
  <c r="AM53"/>
  <c r="S53"/>
  <c r="AO53"/>
  <c r="U53"/>
  <c r="AP53"/>
  <c r="V53"/>
  <c r="G8"/>
  <c r="D58"/>
  <c r="AB58"/>
  <c r="H58"/>
  <c r="AF58"/>
  <c r="L58"/>
  <c r="AJ58"/>
  <c r="P58"/>
  <c r="AN58"/>
  <c r="T58"/>
  <c r="Z59"/>
  <c r="F59"/>
  <c r="AD59"/>
  <c r="J59"/>
  <c r="AH59"/>
  <c r="N59"/>
  <c r="AL59"/>
  <c r="R59"/>
  <c r="X60"/>
  <c r="D60"/>
  <c r="AB60"/>
  <c r="H60"/>
  <c r="AF60"/>
  <c r="L60"/>
  <c r="AJ60"/>
  <c r="P60"/>
  <c r="Z74"/>
  <c r="F74"/>
  <c r="X75"/>
  <c r="D75"/>
  <c r="AH43"/>
  <c r="N43"/>
  <c r="AJ43"/>
  <c r="P43"/>
  <c r="AL43"/>
  <c r="R43"/>
  <c r="AN43"/>
  <c r="T43"/>
  <c r="Y44"/>
  <c r="E44"/>
  <c r="AA44"/>
  <c r="G44"/>
  <c r="AC44"/>
  <c r="I44"/>
  <c r="AE44"/>
  <c r="K44"/>
  <c r="AG44"/>
  <c r="M44"/>
  <c r="AI44"/>
  <c r="O44"/>
  <c r="AK44"/>
  <c r="Q44"/>
  <c r="AM44"/>
  <c r="S44"/>
  <c r="AO44"/>
  <c r="U44"/>
  <c r="Z45"/>
  <c r="F45"/>
  <c r="AB45"/>
  <c r="H45"/>
  <c r="AD45"/>
  <c r="J45"/>
  <c r="AF45"/>
  <c r="L45"/>
  <c r="AH45"/>
  <c r="N45"/>
  <c r="AJ45"/>
  <c r="P45"/>
  <c r="AL45"/>
  <c r="R45"/>
  <c r="AN45"/>
  <c r="T45"/>
  <c r="Y46"/>
  <c r="E46"/>
  <c r="AA46"/>
  <c r="G46"/>
  <c r="AC46"/>
  <c r="I46"/>
  <c r="AE46"/>
  <c r="K46"/>
  <c r="AG46"/>
  <c r="M46"/>
  <c r="AI46"/>
  <c r="O46"/>
  <c r="AK46"/>
  <c r="Q46"/>
  <c r="AM46"/>
  <c r="S46"/>
  <c r="AO46"/>
  <c r="U46"/>
  <c r="Z47"/>
  <c r="F47"/>
  <c r="AB47"/>
  <c r="H47"/>
  <c r="AD47"/>
  <c r="J47"/>
  <c r="AF47"/>
  <c r="L47"/>
  <c r="AH47"/>
  <c r="N47"/>
  <c r="AJ47"/>
  <c r="P47"/>
  <c r="AL47"/>
  <c r="R47"/>
  <c r="AN47"/>
  <c r="T47"/>
  <c r="Y48"/>
  <c r="E48"/>
  <c r="AA48"/>
  <c r="G48"/>
  <c r="AC48"/>
  <c r="I48"/>
  <c r="AE48"/>
  <c r="K48"/>
  <c r="AG48"/>
  <c r="M48"/>
  <c r="AI48"/>
  <c r="O48"/>
  <c r="AK48"/>
  <c r="Q48"/>
  <c r="AM48"/>
  <c r="S48"/>
  <c r="AO48"/>
  <c r="U48"/>
  <c r="Z49"/>
  <c r="F49"/>
  <c r="AB49"/>
  <c r="H49"/>
  <c r="AD49"/>
  <c r="J49"/>
  <c r="AF49"/>
  <c r="L49"/>
  <c r="AH49"/>
  <c r="N49"/>
  <c r="AJ49"/>
  <c r="P49"/>
  <c r="AL49"/>
  <c r="R49"/>
  <c r="AN49"/>
  <c r="T49"/>
  <c r="Y50"/>
  <c r="E50"/>
  <c r="AA50"/>
  <c r="G50"/>
  <c r="AC50"/>
  <c r="I50"/>
  <c r="AE50"/>
  <c r="K50"/>
  <c r="AG50"/>
  <c r="M50"/>
  <c r="AI50"/>
  <c r="O50"/>
  <c r="AK50"/>
  <c r="Q50"/>
  <c r="AM50"/>
  <c r="S50"/>
  <c r="AO50"/>
  <c r="U50"/>
  <c r="Z51"/>
  <c r="F51"/>
  <c r="AB51"/>
  <c r="H51"/>
  <c r="AD51"/>
  <c r="J51"/>
  <c r="AF51"/>
  <c r="L51"/>
  <c r="AH51"/>
  <c r="N51"/>
  <c r="AJ51"/>
  <c r="P51"/>
  <c r="AL51"/>
  <c r="R51"/>
  <c r="AN51"/>
  <c r="T51"/>
  <c r="Y52"/>
  <c r="E52"/>
  <c r="AA52"/>
  <c r="G52"/>
  <c r="AC52"/>
  <c r="I52"/>
  <c r="AE52"/>
  <c r="K52"/>
  <c r="AG52"/>
  <c r="M52"/>
  <c r="AI52"/>
  <c r="O52"/>
  <c r="AK52"/>
  <c r="Q52"/>
  <c r="AM52"/>
  <c r="S52"/>
  <c r="AO52"/>
  <c r="U52"/>
  <c r="Z53"/>
  <c r="F53"/>
  <c r="AB53"/>
  <c r="H53"/>
  <c r="AD53"/>
  <c r="J53"/>
  <c r="AF53"/>
  <c r="L53"/>
  <c r="AH53"/>
  <c r="N53"/>
  <c r="AJ53"/>
  <c r="P53"/>
  <c r="AL53"/>
  <c r="R53"/>
  <c r="AN53"/>
  <c r="T53"/>
  <c r="Z58"/>
  <c r="F58"/>
  <c r="AD58"/>
  <c r="J58"/>
  <c r="AH58"/>
  <c r="N58"/>
  <c r="AL58"/>
  <c r="R58"/>
  <c r="X59"/>
  <c r="D59"/>
  <c r="AB59"/>
  <c r="H59"/>
  <c r="AF59"/>
  <c r="L59"/>
  <c r="AJ59"/>
  <c r="P59"/>
  <c r="AN59"/>
  <c r="T59"/>
  <c r="Z60"/>
  <c r="F60"/>
  <c r="AD60"/>
  <c r="J60"/>
  <c r="AH60"/>
  <c r="N60"/>
  <c r="AL61"/>
  <c r="R61"/>
  <c r="AN61"/>
  <c r="T61"/>
  <c r="X62"/>
  <c r="D62"/>
  <c r="Z62"/>
  <c r="F62"/>
  <c r="AB62"/>
  <c r="H62"/>
  <c r="AD62"/>
  <c r="J62"/>
  <c r="AF62"/>
  <c r="L62"/>
  <c r="AH62"/>
  <c r="N62"/>
  <c r="AJ62"/>
  <c r="P62"/>
  <c r="AL62"/>
  <c r="R62"/>
  <c r="AN62"/>
  <c r="T62"/>
  <c r="X63"/>
  <c r="D63"/>
  <c r="Z63"/>
  <c r="F63"/>
  <c r="AB63"/>
  <c r="H63"/>
  <c r="AD63"/>
  <c r="J63"/>
  <c r="AF63"/>
  <c r="L63"/>
  <c r="AH63"/>
  <c r="N63"/>
  <c r="AJ63"/>
  <c r="P63"/>
  <c r="AL63"/>
  <c r="R63"/>
  <c r="AN63"/>
  <c r="T63"/>
  <c r="X64"/>
  <c r="D64"/>
  <c r="Z64"/>
  <c r="F64"/>
  <c r="AB64"/>
  <c r="H64"/>
  <c r="AD64"/>
  <c r="J64"/>
  <c r="AF64"/>
  <c r="L64"/>
  <c r="AH64"/>
  <c r="N64"/>
  <c r="AJ64"/>
  <c r="P64"/>
  <c r="AL64"/>
  <c r="R64"/>
  <c r="AN64"/>
  <c r="T64"/>
  <c r="X65"/>
  <c r="D65"/>
  <c r="Z65"/>
  <c r="F65"/>
  <c r="AB65"/>
  <c r="H65"/>
  <c r="AD65"/>
  <c r="J65"/>
  <c r="AF65"/>
  <c r="L65"/>
  <c r="AH65"/>
  <c r="N65"/>
  <c r="AJ65"/>
  <c r="P65"/>
  <c r="AL65"/>
  <c r="R65"/>
  <c r="AN65"/>
  <c r="T65"/>
  <c r="X66"/>
  <c r="D66"/>
  <c r="Z66"/>
  <c r="F66"/>
  <c r="AB66"/>
  <c r="H66"/>
  <c r="AD66"/>
  <c r="J66"/>
  <c r="AF66"/>
  <c r="L66"/>
  <c r="AH66"/>
  <c r="N66"/>
  <c r="AJ66"/>
  <c r="P66"/>
  <c r="AL66"/>
  <c r="R66"/>
  <c r="AN66"/>
  <c r="T66"/>
  <c r="X67"/>
  <c r="D67"/>
  <c r="Z67"/>
  <c r="F67"/>
  <c r="AB67"/>
  <c r="H67"/>
  <c r="AD67"/>
  <c r="J67"/>
  <c r="AF67"/>
  <c r="L67"/>
  <c r="AH67"/>
  <c r="N67"/>
  <c r="AJ67"/>
  <c r="P67"/>
  <c r="AL67"/>
  <c r="R67"/>
  <c r="AN67"/>
  <c r="T67"/>
  <c r="X68"/>
  <c r="D68"/>
  <c r="Z68"/>
  <c r="F68"/>
  <c r="AB68"/>
  <c r="H68"/>
  <c r="AD68"/>
  <c r="J68"/>
  <c r="AF68"/>
  <c r="L68"/>
  <c r="AH68"/>
  <c r="N68"/>
  <c r="AJ68"/>
  <c r="P68"/>
  <c r="AL68"/>
  <c r="R68"/>
  <c r="AN68"/>
  <c r="T68"/>
  <c r="X73"/>
  <c r="D73"/>
  <c r="AB73"/>
  <c r="H73"/>
  <c r="AF73"/>
  <c r="L73"/>
  <c r="T42"/>
  <c r="AN83"/>
  <c r="T83"/>
  <c r="AN82"/>
  <c r="T82"/>
  <c r="AN81"/>
  <c r="T81"/>
  <c r="AN80"/>
  <c r="T80"/>
  <c r="AN79"/>
  <c r="T79"/>
  <c r="AN78"/>
  <c r="T78"/>
  <c r="AN77"/>
  <c r="T77"/>
  <c r="AN76"/>
  <c r="T76"/>
  <c r="AN75"/>
  <c r="T75"/>
  <c r="AL83"/>
  <c r="R83"/>
  <c r="AL82"/>
  <c r="R82"/>
  <c r="AL81"/>
  <c r="R81"/>
  <c r="AL80"/>
  <c r="R80"/>
  <c r="AL79"/>
  <c r="R79"/>
  <c r="AL78"/>
  <c r="R78"/>
  <c r="AL77"/>
  <c r="R77"/>
  <c r="AL76"/>
  <c r="R76"/>
  <c r="AL75"/>
  <c r="R75"/>
  <c r="AJ83"/>
  <c r="P83"/>
  <c r="AJ82"/>
  <c r="P82"/>
  <c r="AJ81"/>
  <c r="P81"/>
  <c r="AJ80"/>
  <c r="P80"/>
  <c r="AJ79"/>
  <c r="P79"/>
  <c r="AJ78"/>
  <c r="P78"/>
  <c r="AJ77"/>
  <c r="P77"/>
  <c r="AJ76"/>
  <c r="P76"/>
  <c r="AJ75"/>
  <c r="P75"/>
  <c r="AH83"/>
  <c r="N83"/>
  <c r="AH82"/>
  <c r="N82"/>
  <c r="AH81"/>
  <c r="N81"/>
  <c r="AH80"/>
  <c r="N80"/>
  <c r="AH79"/>
  <c r="N79"/>
  <c r="AH78"/>
  <c r="N78"/>
  <c r="AH77"/>
  <c r="N77"/>
  <c r="AH76"/>
  <c r="N76"/>
  <c r="AH75"/>
  <c r="N75"/>
  <c r="AF83"/>
  <c r="L83"/>
  <c r="AF82"/>
  <c r="L82"/>
  <c r="AF81"/>
  <c r="L81"/>
  <c r="AF80"/>
  <c r="L80"/>
  <c r="AF79"/>
  <c r="L79"/>
  <c r="AF78"/>
  <c r="L78"/>
  <c r="AF77"/>
  <c r="L77"/>
  <c r="AF76"/>
  <c r="L76"/>
  <c r="AD83"/>
  <c r="J83"/>
  <c r="AD82"/>
  <c r="J82"/>
  <c r="AD81"/>
  <c r="J81"/>
  <c r="AD80"/>
  <c r="J80"/>
  <c r="AD79"/>
  <c r="J79"/>
  <c r="AD78"/>
  <c r="J78"/>
  <c r="AD77"/>
  <c r="J77"/>
  <c r="AD76"/>
  <c r="J76"/>
  <c r="AB83"/>
  <c r="H83"/>
  <c r="AB82"/>
  <c r="H82"/>
  <c r="AB81"/>
  <c r="H81"/>
  <c r="AB80"/>
  <c r="H80"/>
  <c r="AB79"/>
  <c r="H79"/>
  <c r="AB78"/>
  <c r="H78"/>
  <c r="AB77"/>
  <c r="H77"/>
  <c r="AB76"/>
  <c r="H76"/>
  <c r="Z83"/>
  <c r="F83"/>
  <c r="Z82"/>
  <c r="F82"/>
  <c r="Z81"/>
  <c r="F81"/>
  <c r="Z80"/>
  <c r="F80"/>
  <c r="Z79"/>
  <c r="F79"/>
  <c r="Z78"/>
  <c r="F78"/>
  <c r="Z77"/>
  <c r="F77"/>
  <c r="Z76"/>
  <c r="F76"/>
  <c r="X83"/>
  <c r="D83"/>
  <c r="X82"/>
  <c r="D82"/>
  <c r="X81"/>
  <c r="D81"/>
  <c r="X80"/>
  <c r="D80"/>
  <c r="X79"/>
  <c r="D79"/>
  <c r="X78"/>
  <c r="D78"/>
  <c r="X77"/>
  <c r="D77"/>
  <c r="X76"/>
  <c r="D76"/>
  <c r="F42"/>
  <c r="H42"/>
  <c r="J42"/>
  <c r="L42"/>
  <c r="N42"/>
  <c r="P42"/>
  <c r="R42"/>
  <c r="Z73"/>
  <c r="F73"/>
  <c r="AD73"/>
  <c r="J73"/>
  <c r="X74"/>
  <c r="D74"/>
  <c r="AB74"/>
  <c r="H74"/>
  <c r="AF74"/>
  <c r="L74"/>
  <c r="AJ74"/>
  <c r="P74"/>
  <c r="AN74"/>
  <c r="T74"/>
  <c r="Z75"/>
  <c r="F75"/>
  <c r="AD75"/>
  <c r="J75"/>
  <c r="AP89"/>
  <c r="X89"/>
  <c r="D89"/>
  <c r="AP91"/>
  <c r="X91"/>
  <c r="D91"/>
  <c r="AP93"/>
  <c r="X93"/>
  <c r="D93"/>
  <c r="AP95"/>
  <c r="X95"/>
  <c r="D95"/>
  <c r="AP97"/>
  <c r="X97"/>
  <c r="D97"/>
  <c r="AP83"/>
  <c r="V83"/>
  <c r="G10"/>
  <c r="AP81"/>
  <c r="V81"/>
  <c r="AP79"/>
  <c r="V79"/>
  <c r="AP77"/>
  <c r="V77"/>
  <c r="AP75"/>
  <c r="V75"/>
  <c r="AP73"/>
  <c r="V73"/>
  <c r="AP98"/>
  <c r="V98"/>
  <c r="AP74"/>
  <c r="V74"/>
  <c r="AP76"/>
  <c r="V76"/>
  <c r="AP78"/>
  <c r="V78"/>
  <c r="AP80"/>
  <c r="V80"/>
  <c r="AP82"/>
  <c r="V82"/>
  <c r="AP88"/>
  <c r="AP90"/>
  <c r="X90"/>
  <c r="D90"/>
  <c r="AP92"/>
  <c r="X92"/>
  <c r="D92"/>
  <c r="AP94"/>
  <c r="X94"/>
  <c r="D94"/>
  <c r="AP96"/>
  <c r="X96"/>
  <c r="D96"/>
  <c r="AP68"/>
  <c r="V68"/>
  <c r="G9"/>
  <c r="X142"/>
  <c r="D142"/>
  <c r="Z142"/>
  <c r="F142"/>
  <c r="AB142"/>
  <c r="H142"/>
  <c r="AD142"/>
  <c r="J142"/>
  <c r="AF142"/>
  <c r="L142"/>
  <c r="AH142"/>
  <c r="N142"/>
  <c r="AJ142"/>
  <c r="P142"/>
  <c r="AL142"/>
  <c r="R142"/>
  <c r="AN142"/>
  <c r="T142"/>
  <c r="V142"/>
  <c r="Y142"/>
  <c r="E142"/>
  <c r="AA142"/>
  <c r="G142"/>
  <c r="AC142"/>
  <c r="I142"/>
  <c r="AE142"/>
  <c r="K142"/>
  <c r="AG142"/>
  <c r="M142"/>
  <c r="AI142"/>
  <c r="O142"/>
  <c r="AK142"/>
  <c r="Q142"/>
  <c r="AM142"/>
  <c r="S142"/>
  <c r="AO142"/>
  <c r="U142"/>
  <c r="X138"/>
  <c r="D138"/>
  <c r="Z138"/>
  <c r="F138"/>
  <c r="AB138"/>
  <c r="H138"/>
  <c r="AD138"/>
  <c r="J138"/>
  <c r="AF138"/>
  <c r="L138"/>
  <c r="AH138"/>
  <c r="N138"/>
  <c r="AJ138"/>
  <c r="P138"/>
  <c r="AL138"/>
  <c r="R138"/>
  <c r="AN138"/>
  <c r="T138"/>
  <c r="V138"/>
  <c r="Y138"/>
  <c r="E138"/>
  <c r="AA138"/>
  <c r="G138"/>
  <c r="AC138"/>
  <c r="I138"/>
  <c r="AE138"/>
  <c r="K138"/>
  <c r="AG138"/>
  <c r="M138"/>
  <c r="AI138"/>
  <c r="O138"/>
  <c r="AK138"/>
  <c r="Q138"/>
  <c r="AM138"/>
  <c r="S138"/>
  <c r="AO138"/>
  <c r="U138"/>
  <c r="Y155"/>
  <c r="E155"/>
  <c r="AA155"/>
  <c r="G155"/>
  <c r="AC155"/>
  <c r="I155"/>
  <c r="AE155"/>
  <c r="K155"/>
  <c r="AG155"/>
  <c r="M155"/>
  <c r="AI155"/>
  <c r="O155"/>
  <c r="AK155"/>
  <c r="Q155"/>
  <c r="AM155"/>
  <c r="S155"/>
  <c r="AO155"/>
  <c r="U155"/>
  <c r="X155"/>
  <c r="D155"/>
  <c r="Z155"/>
  <c r="F155"/>
  <c r="AB155"/>
  <c r="H155"/>
  <c r="AD155"/>
  <c r="J155"/>
  <c r="AF155"/>
  <c r="L155"/>
  <c r="AH155"/>
  <c r="N155"/>
  <c r="AJ155"/>
  <c r="P155"/>
  <c r="AL155"/>
  <c r="R155"/>
  <c r="AN155"/>
  <c r="T155"/>
  <c r="AP155"/>
  <c r="V155"/>
  <c r="Y127"/>
  <c r="E127"/>
  <c r="AA127"/>
  <c r="G127"/>
  <c r="AC127"/>
  <c r="I127"/>
  <c r="AE127"/>
  <c r="K127"/>
  <c r="AG127"/>
  <c r="M127"/>
  <c r="AI127"/>
  <c r="O127"/>
  <c r="AK127"/>
  <c r="Q127"/>
  <c r="AM127"/>
  <c r="S127"/>
  <c r="AO127"/>
  <c r="U127"/>
  <c r="X127"/>
  <c r="D127"/>
  <c r="Z127"/>
  <c r="F127"/>
  <c r="AB127"/>
  <c r="H127"/>
  <c r="AD127"/>
  <c r="J127"/>
  <c r="AF127"/>
  <c r="L127"/>
  <c r="AH127"/>
  <c r="N127"/>
  <c r="AJ127"/>
  <c r="P127"/>
  <c r="AL127"/>
  <c r="R127"/>
  <c r="AN127"/>
  <c r="T127"/>
  <c r="V127"/>
  <c r="Y125"/>
  <c r="E125"/>
  <c r="AA125"/>
  <c r="G125"/>
  <c r="AC125"/>
  <c r="I125"/>
  <c r="AE125"/>
  <c r="K125"/>
  <c r="AG125"/>
  <c r="M125"/>
  <c r="AI125"/>
  <c r="O125"/>
  <c r="AK125"/>
  <c r="Q125"/>
  <c r="AM125"/>
  <c r="S125"/>
  <c r="AO125"/>
  <c r="U125"/>
  <c r="X125"/>
  <c r="D125"/>
  <c r="Z125"/>
  <c r="F125"/>
  <c r="AB125"/>
  <c r="H125"/>
  <c r="AD125"/>
  <c r="J125"/>
  <c r="AF125"/>
  <c r="L125"/>
  <c r="AH125"/>
  <c r="N125"/>
  <c r="AJ125"/>
  <c r="P125"/>
  <c r="AL125"/>
  <c r="R125"/>
  <c r="AN125"/>
  <c r="T125"/>
  <c r="V125"/>
  <c r="Y123"/>
  <c r="E123"/>
  <c r="AA123"/>
  <c r="G123"/>
  <c r="AC123"/>
  <c r="I123"/>
  <c r="AE123"/>
  <c r="K123"/>
  <c r="X123"/>
  <c r="D123"/>
  <c r="Z123"/>
  <c r="F123"/>
  <c r="AB123"/>
  <c r="H123"/>
  <c r="AD123"/>
  <c r="J123"/>
  <c r="AF123"/>
  <c r="L123"/>
  <c r="AH123"/>
  <c r="N123"/>
  <c r="AI123"/>
  <c r="O123"/>
  <c r="AK123"/>
  <c r="Q123"/>
  <c r="AM123"/>
  <c r="S123"/>
  <c r="AO123"/>
  <c r="U123"/>
  <c r="AG123"/>
  <c r="M123"/>
  <c r="AJ123"/>
  <c r="P123"/>
  <c r="AL123"/>
  <c r="R123"/>
  <c r="AN123"/>
  <c r="T123"/>
  <c r="V123"/>
  <c r="Y121"/>
  <c r="E121"/>
  <c r="AA121"/>
  <c r="G121"/>
  <c r="AC121"/>
  <c r="I121"/>
  <c r="AE121"/>
  <c r="K121"/>
  <c r="AG121"/>
  <c r="M121"/>
  <c r="AI121"/>
  <c r="O121"/>
  <c r="AK121"/>
  <c r="Q121"/>
  <c r="AM121"/>
  <c r="S121"/>
  <c r="AO121"/>
  <c r="U121"/>
  <c r="X121"/>
  <c r="D121"/>
  <c r="Z121"/>
  <c r="F121"/>
  <c r="AB121"/>
  <c r="H121"/>
  <c r="AD121"/>
  <c r="J121"/>
  <c r="AF121"/>
  <c r="L121"/>
  <c r="AH121"/>
  <c r="N121"/>
  <c r="AJ121"/>
  <c r="P121"/>
  <c r="AL121"/>
  <c r="R121"/>
  <c r="AN121"/>
  <c r="T121"/>
  <c r="Y119"/>
  <c r="E119"/>
  <c r="AA119"/>
  <c r="G119"/>
  <c r="AC119"/>
  <c r="I119"/>
  <c r="AE119"/>
  <c r="K119"/>
  <c r="AG119"/>
  <c r="M119"/>
  <c r="AI119"/>
  <c r="O119"/>
  <c r="AK119"/>
  <c r="Q119"/>
  <c r="AM119"/>
  <c r="S119"/>
  <c r="AO119"/>
  <c r="U119"/>
  <c r="X119"/>
  <c r="D119"/>
  <c r="Z119"/>
  <c r="F119"/>
  <c r="AB119"/>
  <c r="H119"/>
  <c r="AD119"/>
  <c r="J119"/>
  <c r="AF119"/>
  <c r="L119"/>
  <c r="AH119"/>
  <c r="N119"/>
  <c r="AJ119"/>
  <c r="P119"/>
  <c r="AL119"/>
  <c r="R119"/>
  <c r="AN119"/>
  <c r="T119"/>
  <c r="V119"/>
  <c r="Y112"/>
  <c r="E112"/>
  <c r="AA112"/>
  <c r="G112"/>
  <c r="AC112"/>
  <c r="I112"/>
  <c r="AE112"/>
  <c r="K112"/>
  <c r="AG112"/>
  <c r="M112"/>
  <c r="AI112"/>
  <c r="O112"/>
  <c r="AK112"/>
  <c r="Q112"/>
  <c r="AM112"/>
  <c r="S112"/>
  <c r="AO112"/>
  <c r="U112"/>
  <c r="X112"/>
  <c r="D112"/>
  <c r="Z112"/>
  <c r="F112"/>
  <c r="AB112"/>
  <c r="H112"/>
  <c r="AD112"/>
  <c r="J112"/>
  <c r="AF112"/>
  <c r="L112"/>
  <c r="AH112"/>
  <c r="N112"/>
  <c r="AJ112"/>
  <c r="P112"/>
  <c r="AL112"/>
  <c r="R112"/>
  <c r="AN112"/>
  <c r="T112"/>
  <c r="V112"/>
  <c r="Y110"/>
  <c r="E110"/>
  <c r="AA110"/>
  <c r="G110"/>
  <c r="AC110"/>
  <c r="I110"/>
  <c r="AE110"/>
  <c r="K110"/>
  <c r="AG110"/>
  <c r="M110"/>
  <c r="AI110"/>
  <c r="O110"/>
  <c r="AK110"/>
  <c r="Q110"/>
  <c r="AM110"/>
  <c r="S110"/>
  <c r="AO110"/>
  <c r="U110"/>
  <c r="X110"/>
  <c r="D110"/>
  <c r="Z110"/>
  <c r="F110"/>
  <c r="AB110"/>
  <c r="H110"/>
  <c r="AD110"/>
  <c r="J110"/>
  <c r="AF110"/>
  <c r="L110"/>
  <c r="AH110"/>
  <c r="N110"/>
  <c r="AJ110"/>
  <c r="P110"/>
  <c r="AL110"/>
  <c r="R110"/>
  <c r="AN110"/>
  <c r="T110"/>
  <c r="V110"/>
  <c r="Y108"/>
  <c r="E108"/>
  <c r="AA108"/>
  <c r="G108"/>
  <c r="AC108"/>
  <c r="I108"/>
  <c r="AE108"/>
  <c r="K108"/>
  <c r="AG108"/>
  <c r="M108"/>
  <c r="AI108"/>
  <c r="O108"/>
  <c r="AK108"/>
  <c r="Q108"/>
  <c r="AM108"/>
  <c r="S108"/>
  <c r="AO108"/>
  <c r="U108"/>
  <c r="X108"/>
  <c r="D108"/>
  <c r="Z108"/>
  <c r="F108"/>
  <c r="AB108"/>
  <c r="H108"/>
  <c r="AD108"/>
  <c r="J108"/>
  <c r="AF108"/>
  <c r="L108"/>
  <c r="AH108"/>
  <c r="N108"/>
  <c r="AJ108"/>
  <c r="P108"/>
  <c r="AL108"/>
  <c r="R108"/>
  <c r="AN108"/>
  <c r="T108"/>
  <c r="V108"/>
  <c r="Y106"/>
  <c r="E106"/>
  <c r="AA106"/>
  <c r="G106"/>
  <c r="AC106"/>
  <c r="I106"/>
  <c r="AE106"/>
  <c r="K106"/>
  <c r="AG106"/>
  <c r="M106"/>
  <c r="AI106"/>
  <c r="O106"/>
  <c r="AK106"/>
  <c r="Q106"/>
  <c r="AM106"/>
  <c r="S106"/>
  <c r="AO106"/>
  <c r="U106"/>
  <c r="X106"/>
  <c r="D106"/>
  <c r="Z106"/>
  <c r="F106"/>
  <c r="AB106"/>
  <c r="H106"/>
  <c r="AD106"/>
  <c r="J106"/>
  <c r="AF106"/>
  <c r="L106"/>
  <c r="AH106"/>
  <c r="N106"/>
  <c r="AJ106"/>
  <c r="P106"/>
  <c r="AL106"/>
  <c r="R106"/>
  <c r="AN106"/>
  <c r="T106"/>
  <c r="V106"/>
  <c r="Z158"/>
  <c r="F158"/>
  <c r="Z148"/>
  <c r="F148"/>
  <c r="R16"/>
  <c r="Z134"/>
  <c r="F134"/>
  <c r="Z128"/>
  <c r="F128"/>
  <c r="Z113"/>
  <c r="F113"/>
  <c r="AD43"/>
  <c r="J43"/>
  <c r="AD158"/>
  <c r="J158"/>
  <c r="AD148"/>
  <c r="J148"/>
  <c r="R20"/>
  <c r="AD134"/>
  <c r="J134"/>
  <c r="AD128"/>
  <c r="J128"/>
  <c r="AD113"/>
  <c r="J113"/>
  <c r="AH158"/>
  <c r="N158"/>
  <c r="AH148"/>
  <c r="N148"/>
  <c r="R24"/>
  <c r="AH134"/>
  <c r="N134"/>
  <c r="AH128"/>
  <c r="N128"/>
  <c r="AH113"/>
  <c r="N113"/>
  <c r="AL158"/>
  <c r="R158"/>
  <c r="AL148"/>
  <c r="R148"/>
  <c r="R28"/>
  <c r="AL134"/>
  <c r="R134"/>
  <c r="AL128"/>
  <c r="R128"/>
  <c r="AL113"/>
  <c r="R113"/>
  <c r="Y143"/>
  <c r="E143"/>
  <c r="AA143"/>
  <c r="G143"/>
  <c r="AC143"/>
  <c r="I143"/>
  <c r="AE143"/>
  <c r="K143"/>
  <c r="AG143"/>
  <c r="M143"/>
  <c r="AI143"/>
  <c r="O143"/>
  <c r="AK143"/>
  <c r="Q143"/>
  <c r="AM143"/>
  <c r="S143"/>
  <c r="AO143"/>
  <c r="U143"/>
  <c r="X143"/>
  <c r="D143"/>
  <c r="Z143"/>
  <c r="F143"/>
  <c r="AB143"/>
  <c r="H143"/>
  <c r="AD143"/>
  <c r="J143"/>
  <c r="AF143"/>
  <c r="L143"/>
  <c r="AH143"/>
  <c r="N143"/>
  <c r="AJ143"/>
  <c r="P143"/>
  <c r="AL143"/>
  <c r="R143"/>
  <c r="AN143"/>
  <c r="T143"/>
  <c r="Y139"/>
  <c r="E139"/>
  <c r="AA139"/>
  <c r="G139"/>
  <c r="AC139"/>
  <c r="I139"/>
  <c r="AE139"/>
  <c r="K139"/>
  <c r="AG139"/>
  <c r="M139"/>
  <c r="AI139"/>
  <c r="O139"/>
  <c r="AK139"/>
  <c r="Q139"/>
  <c r="AM139"/>
  <c r="S139"/>
  <c r="AO139"/>
  <c r="U139"/>
  <c r="X139"/>
  <c r="D139"/>
  <c r="Z139"/>
  <c r="F139"/>
  <c r="AB139"/>
  <c r="H139"/>
  <c r="AD139"/>
  <c r="J139"/>
  <c r="AF139"/>
  <c r="L139"/>
  <c r="AH139"/>
  <c r="N139"/>
  <c r="AJ139"/>
  <c r="P139"/>
  <c r="AL139"/>
  <c r="R139"/>
  <c r="AN139"/>
  <c r="T139"/>
  <c r="V139"/>
  <c r="V134"/>
  <c r="Y135"/>
  <c r="E135"/>
  <c r="AA135"/>
  <c r="G135"/>
  <c r="AC135"/>
  <c r="I135"/>
  <c r="AE135"/>
  <c r="K135"/>
  <c r="AG135"/>
  <c r="M135"/>
  <c r="AI135"/>
  <c r="O135"/>
  <c r="AK135"/>
  <c r="Q135"/>
  <c r="AM135"/>
  <c r="S135"/>
  <c r="AO135"/>
  <c r="U135"/>
  <c r="X135"/>
  <c r="D135"/>
  <c r="Z135"/>
  <c r="F135"/>
  <c r="AB135"/>
  <c r="H135"/>
  <c r="AD135"/>
  <c r="J135"/>
  <c r="AF135"/>
  <c r="L135"/>
  <c r="AH135"/>
  <c r="N135"/>
  <c r="AJ135"/>
  <c r="P135"/>
  <c r="AL135"/>
  <c r="R135"/>
  <c r="AN135"/>
  <c r="T135"/>
  <c r="V135"/>
  <c r="X156"/>
  <c r="D156"/>
  <c r="Z156"/>
  <c r="F156"/>
  <c r="AB156"/>
  <c r="H156"/>
  <c r="AD156"/>
  <c r="J156"/>
  <c r="AF156"/>
  <c r="L156"/>
  <c r="AH156"/>
  <c r="N156"/>
  <c r="AJ156"/>
  <c r="P156"/>
  <c r="AL156"/>
  <c r="R156"/>
  <c r="AN156"/>
  <c r="T156"/>
  <c r="AP156"/>
  <c r="V156"/>
  <c r="Y156"/>
  <c r="E156"/>
  <c r="AA156"/>
  <c r="G156"/>
  <c r="AC156"/>
  <c r="I156"/>
  <c r="AE156"/>
  <c r="K156"/>
  <c r="AG156"/>
  <c r="M156"/>
  <c r="AI156"/>
  <c r="O156"/>
  <c r="AK156"/>
  <c r="Q156"/>
  <c r="AM156"/>
  <c r="S156"/>
  <c r="AO156"/>
  <c r="U156"/>
  <c r="X152"/>
  <c r="D152"/>
  <c r="Z152"/>
  <c r="F152"/>
  <c r="AB152"/>
  <c r="H152"/>
  <c r="AD152"/>
  <c r="J152"/>
  <c r="AF152"/>
  <c r="L152"/>
  <c r="AH152"/>
  <c r="N152"/>
  <c r="AJ152"/>
  <c r="P152"/>
  <c r="AL152"/>
  <c r="R152"/>
  <c r="AN152"/>
  <c r="T152"/>
  <c r="AP152"/>
  <c r="V152"/>
  <c r="Y152"/>
  <c r="E152"/>
  <c r="AA152"/>
  <c r="G152"/>
  <c r="AC152"/>
  <c r="I152"/>
  <c r="AE152"/>
  <c r="K152"/>
  <c r="AG152"/>
  <c r="M152"/>
  <c r="AI152"/>
  <c r="O152"/>
  <c r="AK152"/>
  <c r="Q152"/>
  <c r="AM152"/>
  <c r="S152"/>
  <c r="AO152"/>
  <c r="U152"/>
  <c r="X150"/>
  <c r="D150"/>
  <c r="Z150"/>
  <c r="F150"/>
  <c r="AB150"/>
  <c r="H150"/>
  <c r="AD150"/>
  <c r="J150"/>
  <c r="AF150"/>
  <c r="L150"/>
  <c r="AH150"/>
  <c r="N150"/>
  <c r="AJ150"/>
  <c r="P150"/>
  <c r="AL150"/>
  <c r="R150"/>
  <c r="AN150"/>
  <c r="T150"/>
  <c r="AP150"/>
  <c r="V150"/>
  <c r="Y150"/>
  <c r="E150"/>
  <c r="AA150"/>
  <c r="G150"/>
  <c r="AC150"/>
  <c r="I150"/>
  <c r="AE150"/>
  <c r="K150"/>
  <c r="AG150"/>
  <c r="M150"/>
  <c r="AI150"/>
  <c r="O150"/>
  <c r="AK150"/>
  <c r="Q150"/>
  <c r="AM150"/>
  <c r="S150"/>
  <c r="AO150"/>
  <c r="U150"/>
  <c r="AA148"/>
  <c r="G148"/>
  <c r="R17"/>
  <c r="Y148"/>
  <c r="E148"/>
  <c r="AC148"/>
  <c r="I148"/>
  <c r="AE148"/>
  <c r="K148"/>
  <c r="AI148"/>
  <c r="O148"/>
  <c r="AK148"/>
  <c r="Q148"/>
  <c r="AM148"/>
  <c r="S148"/>
  <c r="AO148"/>
  <c r="U148"/>
  <c r="AB148"/>
  <c r="H148"/>
  <c r="AF148"/>
  <c r="L148"/>
  <c r="AJ148"/>
  <c r="P148"/>
  <c r="AN148"/>
  <c r="T148"/>
  <c r="AP148"/>
  <c r="V148"/>
  <c r="AC158"/>
  <c r="I158"/>
  <c r="R19"/>
  <c r="AC134"/>
  <c r="I134"/>
  <c r="AC128"/>
  <c r="I128"/>
  <c r="AC113"/>
  <c r="I113"/>
  <c r="AK158"/>
  <c r="Q158"/>
  <c r="R27"/>
  <c r="AK134"/>
  <c r="Q134"/>
  <c r="AK128"/>
  <c r="Q128"/>
  <c r="AK113"/>
  <c r="Q113"/>
  <c r="S42"/>
  <c r="AM158"/>
  <c r="S158"/>
  <c r="R29"/>
  <c r="AM134"/>
  <c r="S134"/>
  <c r="AM128"/>
  <c r="S128"/>
  <c r="AM113"/>
  <c r="S113"/>
  <c r="AA134"/>
  <c r="G134"/>
  <c r="X133"/>
  <c r="D133"/>
  <c r="AM133"/>
  <c r="S133"/>
  <c r="AI133"/>
  <c r="O133"/>
  <c r="AA133"/>
  <c r="G133"/>
  <c r="AI134"/>
  <c r="O134"/>
  <c r="X140"/>
  <c r="D140"/>
  <c r="Z140"/>
  <c r="F140"/>
  <c r="AB140"/>
  <c r="H140"/>
  <c r="AD140"/>
  <c r="J140"/>
  <c r="AF140"/>
  <c r="L140"/>
  <c r="AH140"/>
  <c r="N140"/>
  <c r="AJ140"/>
  <c r="P140"/>
  <c r="AL140"/>
  <c r="R140"/>
  <c r="AN140"/>
  <c r="T140"/>
  <c r="V140"/>
  <c r="Y140"/>
  <c r="E140"/>
  <c r="AA140"/>
  <c r="G140"/>
  <c r="AC140"/>
  <c r="I140"/>
  <c r="AE140"/>
  <c r="K140"/>
  <c r="AG140"/>
  <c r="M140"/>
  <c r="AI140"/>
  <c r="O140"/>
  <c r="AK140"/>
  <c r="Q140"/>
  <c r="AM140"/>
  <c r="S140"/>
  <c r="AO140"/>
  <c r="U140"/>
  <c r="X136"/>
  <c r="D136"/>
  <c r="Z136"/>
  <c r="F136"/>
  <c r="AB136"/>
  <c r="H136"/>
  <c r="AD136"/>
  <c r="J136"/>
  <c r="AF136"/>
  <c r="L136"/>
  <c r="AH136"/>
  <c r="N136"/>
  <c r="AJ136"/>
  <c r="P136"/>
  <c r="AL136"/>
  <c r="R136"/>
  <c r="AN136"/>
  <c r="T136"/>
  <c r="V136"/>
  <c r="Y136"/>
  <c r="E136"/>
  <c r="AA136"/>
  <c r="G136"/>
  <c r="AC136"/>
  <c r="I136"/>
  <c r="AE136"/>
  <c r="K136"/>
  <c r="AG136"/>
  <c r="M136"/>
  <c r="AI136"/>
  <c r="O136"/>
  <c r="AK136"/>
  <c r="Q136"/>
  <c r="AM136"/>
  <c r="S136"/>
  <c r="AO136"/>
  <c r="U136"/>
  <c r="X154"/>
  <c r="D154"/>
  <c r="Z154"/>
  <c r="F154"/>
  <c r="AB154"/>
  <c r="H154"/>
  <c r="AD154"/>
  <c r="J154"/>
  <c r="AF154"/>
  <c r="L154"/>
  <c r="AH154"/>
  <c r="N154"/>
  <c r="AJ154"/>
  <c r="P154"/>
  <c r="AL154"/>
  <c r="R154"/>
  <c r="AN154"/>
  <c r="T154"/>
  <c r="AP154"/>
  <c r="V154"/>
  <c r="Y154"/>
  <c r="E154"/>
  <c r="AA154"/>
  <c r="G154"/>
  <c r="AC154"/>
  <c r="I154"/>
  <c r="AE154"/>
  <c r="K154"/>
  <c r="AG154"/>
  <c r="M154"/>
  <c r="AI154"/>
  <c r="O154"/>
  <c r="AK154"/>
  <c r="Q154"/>
  <c r="AM154"/>
  <c r="S154"/>
  <c r="AO154"/>
  <c r="U154"/>
  <c r="X126"/>
  <c r="D126"/>
  <c r="Z126"/>
  <c r="F126"/>
  <c r="AB126"/>
  <c r="H126"/>
  <c r="AD126"/>
  <c r="J126"/>
  <c r="AF126"/>
  <c r="L126"/>
  <c r="AH126"/>
  <c r="N126"/>
  <c r="AJ126"/>
  <c r="P126"/>
  <c r="AL126"/>
  <c r="R126"/>
  <c r="AN126"/>
  <c r="T126"/>
  <c r="V126"/>
  <c r="Y126"/>
  <c r="E126"/>
  <c r="AA126"/>
  <c r="G126"/>
  <c r="AC126"/>
  <c r="I126"/>
  <c r="AE126"/>
  <c r="K126"/>
  <c r="AG126"/>
  <c r="M126"/>
  <c r="AI126"/>
  <c r="O126"/>
  <c r="AK126"/>
  <c r="Q126"/>
  <c r="AM126"/>
  <c r="S126"/>
  <c r="AO126"/>
  <c r="U126"/>
  <c r="X124"/>
  <c r="D124"/>
  <c r="Z124"/>
  <c r="F124"/>
  <c r="AB124"/>
  <c r="H124"/>
  <c r="AD124"/>
  <c r="J124"/>
  <c r="AF124"/>
  <c r="L124"/>
  <c r="AH124"/>
  <c r="N124"/>
  <c r="AJ124"/>
  <c r="P124"/>
  <c r="AL124"/>
  <c r="R124"/>
  <c r="AN124"/>
  <c r="T124"/>
  <c r="V124"/>
  <c r="Y124"/>
  <c r="E124"/>
  <c r="AA124"/>
  <c r="G124"/>
  <c r="AC124"/>
  <c r="I124"/>
  <c r="AE124"/>
  <c r="K124"/>
  <c r="AG124"/>
  <c r="M124"/>
  <c r="AI124"/>
  <c r="O124"/>
  <c r="AK124"/>
  <c r="Q124"/>
  <c r="AM124"/>
  <c r="S124"/>
  <c r="AO124"/>
  <c r="U124"/>
  <c r="X122"/>
  <c r="D122"/>
  <c r="Z122"/>
  <c r="F122"/>
  <c r="AB122"/>
  <c r="H122"/>
  <c r="AD122"/>
  <c r="J122"/>
  <c r="AF122"/>
  <c r="L122"/>
  <c r="AH122"/>
  <c r="N122"/>
  <c r="AJ122"/>
  <c r="P122"/>
  <c r="AL122"/>
  <c r="R122"/>
  <c r="AN122"/>
  <c r="T122"/>
  <c r="V122"/>
  <c r="Y122"/>
  <c r="E122"/>
  <c r="AA122"/>
  <c r="G122"/>
  <c r="AC122"/>
  <c r="I122"/>
  <c r="AE122"/>
  <c r="K122"/>
  <c r="AG122"/>
  <c r="M122"/>
  <c r="AI122"/>
  <c r="O122"/>
  <c r="AK122"/>
  <c r="Q122"/>
  <c r="AM122"/>
  <c r="S122"/>
  <c r="AO122"/>
  <c r="U122"/>
  <c r="X120"/>
  <c r="D120"/>
  <c r="Z120"/>
  <c r="F120"/>
  <c r="AB120"/>
  <c r="H120"/>
  <c r="AD120"/>
  <c r="J120"/>
  <c r="AF120"/>
  <c r="L120"/>
  <c r="AH120"/>
  <c r="N120"/>
  <c r="AJ120"/>
  <c r="P120"/>
  <c r="AL120"/>
  <c r="R120"/>
  <c r="AN120"/>
  <c r="T120"/>
  <c r="V120"/>
  <c r="Y120"/>
  <c r="E120"/>
  <c r="AA120"/>
  <c r="G120"/>
  <c r="AC120"/>
  <c r="I120"/>
  <c r="AE120"/>
  <c r="K120"/>
  <c r="AG120"/>
  <c r="M120"/>
  <c r="AI120"/>
  <c r="O120"/>
  <c r="AK120"/>
  <c r="Q120"/>
  <c r="AM120"/>
  <c r="S120"/>
  <c r="AO120"/>
  <c r="U120"/>
  <c r="Z118"/>
  <c r="F118"/>
  <c r="AB118"/>
  <c r="H118"/>
  <c r="AD118"/>
  <c r="J118"/>
  <c r="AF118"/>
  <c r="L118"/>
  <c r="AH118"/>
  <c r="N118"/>
  <c r="AJ118"/>
  <c r="P118"/>
  <c r="AL118"/>
  <c r="R118"/>
  <c r="AN118"/>
  <c r="T118"/>
  <c r="V118"/>
  <c r="Y118"/>
  <c r="E118"/>
  <c r="AA118"/>
  <c r="G118"/>
  <c r="AC118"/>
  <c r="I118"/>
  <c r="AE118"/>
  <c r="K118"/>
  <c r="AG118"/>
  <c r="M118"/>
  <c r="AI118"/>
  <c r="O118"/>
  <c r="AK118"/>
  <c r="Q118"/>
  <c r="AM118"/>
  <c r="S118"/>
  <c r="AO118"/>
  <c r="U118"/>
  <c r="X118"/>
  <c r="D118"/>
  <c r="X111"/>
  <c r="D111"/>
  <c r="Z111"/>
  <c r="F111"/>
  <c r="AB111"/>
  <c r="H111"/>
  <c r="AD111"/>
  <c r="J111"/>
  <c r="AF111"/>
  <c r="L111"/>
  <c r="AH111"/>
  <c r="N111"/>
  <c r="AJ111"/>
  <c r="P111"/>
  <c r="AL111"/>
  <c r="R111"/>
  <c r="AN111"/>
  <c r="T111"/>
  <c r="V111"/>
  <c r="Y111"/>
  <c r="E111"/>
  <c r="AA111"/>
  <c r="G111"/>
  <c r="AC111"/>
  <c r="I111"/>
  <c r="AE111"/>
  <c r="K111"/>
  <c r="AG111"/>
  <c r="M111"/>
  <c r="AI111"/>
  <c r="O111"/>
  <c r="AK111"/>
  <c r="Q111"/>
  <c r="AM111"/>
  <c r="S111"/>
  <c r="AO111"/>
  <c r="U111"/>
  <c r="X109"/>
  <c r="D109"/>
  <c r="Z109"/>
  <c r="F109"/>
  <c r="AB109"/>
  <c r="H109"/>
  <c r="AD109"/>
  <c r="J109"/>
  <c r="AF109"/>
  <c r="L109"/>
  <c r="AH109"/>
  <c r="N109"/>
  <c r="AJ109"/>
  <c r="P109"/>
  <c r="AL109"/>
  <c r="R109"/>
  <c r="AN109"/>
  <c r="T109"/>
  <c r="V109"/>
  <c r="Y109"/>
  <c r="E109"/>
  <c r="AA109"/>
  <c r="G109"/>
  <c r="AC109"/>
  <c r="I109"/>
  <c r="AE109"/>
  <c r="K109"/>
  <c r="AG109"/>
  <c r="M109"/>
  <c r="AI109"/>
  <c r="O109"/>
  <c r="AK109"/>
  <c r="Q109"/>
  <c r="AM109"/>
  <c r="S109"/>
  <c r="AO109"/>
  <c r="U109"/>
  <c r="X107"/>
  <c r="D107"/>
  <c r="Z107"/>
  <c r="F107"/>
  <c r="AB107"/>
  <c r="H107"/>
  <c r="AD107"/>
  <c r="J107"/>
  <c r="AF107"/>
  <c r="L107"/>
  <c r="AH107"/>
  <c r="N107"/>
  <c r="AJ107"/>
  <c r="P107"/>
  <c r="AL107"/>
  <c r="R107"/>
  <c r="AN107"/>
  <c r="T107"/>
  <c r="V107"/>
  <c r="Y107"/>
  <c r="E107"/>
  <c r="AA107"/>
  <c r="G107"/>
  <c r="AC107"/>
  <c r="I107"/>
  <c r="AE107"/>
  <c r="K107"/>
  <c r="AG107"/>
  <c r="M107"/>
  <c r="AI107"/>
  <c r="O107"/>
  <c r="AK107"/>
  <c r="Q107"/>
  <c r="AM107"/>
  <c r="S107"/>
  <c r="AO107"/>
  <c r="U107"/>
  <c r="X105"/>
  <c r="D105"/>
  <c r="Z105"/>
  <c r="F105"/>
  <c r="AB105"/>
  <c r="H105"/>
  <c r="AD105"/>
  <c r="J105"/>
  <c r="AF105"/>
  <c r="L105"/>
  <c r="AH105"/>
  <c r="N105"/>
  <c r="AJ105"/>
  <c r="P105"/>
  <c r="AL105"/>
  <c r="R105"/>
  <c r="AN105"/>
  <c r="T105"/>
  <c r="V105"/>
  <c r="Y105"/>
  <c r="E105"/>
  <c r="AA105"/>
  <c r="G105"/>
  <c r="AC105"/>
  <c r="I105"/>
  <c r="AE105"/>
  <c r="K105"/>
  <c r="AG105"/>
  <c r="M105"/>
  <c r="AI105"/>
  <c r="O105"/>
  <c r="AK105"/>
  <c r="Q105"/>
  <c r="AM105"/>
  <c r="S105"/>
  <c r="AO105"/>
  <c r="U105"/>
  <c r="AB158"/>
  <c r="H158"/>
  <c r="R18"/>
  <c r="AB134"/>
  <c r="H134"/>
  <c r="AB128"/>
  <c r="H128"/>
  <c r="AB113"/>
  <c r="H113"/>
  <c r="AF158"/>
  <c r="L158"/>
  <c r="R22"/>
  <c r="AF134"/>
  <c r="L134"/>
  <c r="AF128"/>
  <c r="L128"/>
  <c r="AF113"/>
  <c r="L113"/>
  <c r="AJ158"/>
  <c r="P158"/>
  <c r="R26"/>
  <c r="AJ134"/>
  <c r="P134"/>
  <c r="AJ128"/>
  <c r="P128"/>
  <c r="AJ113"/>
  <c r="P113"/>
  <c r="AN158"/>
  <c r="T158"/>
  <c r="R30"/>
  <c r="AN134"/>
  <c r="T134"/>
  <c r="AN128"/>
  <c r="T128"/>
  <c r="AN113"/>
  <c r="T113"/>
  <c r="Y141"/>
  <c r="E141"/>
  <c r="AA141"/>
  <c r="G141"/>
  <c r="AC141"/>
  <c r="I141"/>
  <c r="AE141"/>
  <c r="K141"/>
  <c r="AG141"/>
  <c r="M141"/>
  <c r="AI141"/>
  <c r="O141"/>
  <c r="AK141"/>
  <c r="Q141"/>
  <c r="AM141"/>
  <c r="S141"/>
  <c r="AO141"/>
  <c r="U141"/>
  <c r="X141"/>
  <c r="D141"/>
  <c r="Z141"/>
  <c r="F141"/>
  <c r="AB141"/>
  <c r="H141"/>
  <c r="AD141"/>
  <c r="J141"/>
  <c r="AF141"/>
  <c r="L141"/>
  <c r="AH141"/>
  <c r="N141"/>
  <c r="AJ141"/>
  <c r="P141"/>
  <c r="AL141"/>
  <c r="R141"/>
  <c r="AN141"/>
  <c r="T141"/>
  <c r="V141"/>
  <c r="Y137"/>
  <c r="E137"/>
  <c r="AA137"/>
  <c r="G137"/>
  <c r="AC137"/>
  <c r="I137"/>
  <c r="AE137"/>
  <c r="K137"/>
  <c r="AG137"/>
  <c r="M137"/>
  <c r="AI137"/>
  <c r="O137"/>
  <c r="AK137"/>
  <c r="Q137"/>
  <c r="AM137"/>
  <c r="S137"/>
  <c r="AO137"/>
  <c r="U137"/>
  <c r="X137"/>
  <c r="D137"/>
  <c r="Z137"/>
  <c r="F137"/>
  <c r="AB137"/>
  <c r="H137"/>
  <c r="AD137"/>
  <c r="J137"/>
  <c r="AF137"/>
  <c r="L137"/>
  <c r="AH137"/>
  <c r="N137"/>
  <c r="AJ137"/>
  <c r="P137"/>
  <c r="AL137"/>
  <c r="R137"/>
  <c r="AN137"/>
  <c r="T137"/>
  <c r="V137"/>
  <c r="Y157"/>
  <c r="E157"/>
  <c r="AA157"/>
  <c r="G157"/>
  <c r="AC157"/>
  <c r="I157"/>
  <c r="AE157"/>
  <c r="K157"/>
  <c r="AG157"/>
  <c r="M157"/>
  <c r="AI157"/>
  <c r="O157"/>
  <c r="AK157"/>
  <c r="Q157"/>
  <c r="AM157"/>
  <c r="S157"/>
  <c r="AO157"/>
  <c r="U157"/>
  <c r="X157"/>
  <c r="D157"/>
  <c r="Z157"/>
  <c r="F157"/>
  <c r="AB157"/>
  <c r="H157"/>
  <c r="AD157"/>
  <c r="J157"/>
  <c r="AF157"/>
  <c r="L157"/>
  <c r="AH157"/>
  <c r="N157"/>
  <c r="AJ157"/>
  <c r="P157"/>
  <c r="AL157"/>
  <c r="R157"/>
  <c r="AN157"/>
  <c r="T157"/>
  <c r="AP157"/>
  <c r="V157"/>
  <c r="Y153"/>
  <c r="E153"/>
  <c r="AA153"/>
  <c r="G153"/>
  <c r="AC153"/>
  <c r="I153"/>
  <c r="AE153"/>
  <c r="K153"/>
  <c r="AG153"/>
  <c r="M153"/>
  <c r="AI153"/>
  <c r="O153"/>
  <c r="AK153"/>
  <c r="Q153"/>
  <c r="AM153"/>
  <c r="S153"/>
  <c r="AO153"/>
  <c r="U153"/>
  <c r="X153"/>
  <c r="D153"/>
  <c r="Z153"/>
  <c r="F153"/>
  <c r="AB153"/>
  <c r="H153"/>
  <c r="AD153"/>
  <c r="J153"/>
  <c r="AF153"/>
  <c r="L153"/>
  <c r="AH153"/>
  <c r="N153"/>
  <c r="AJ153"/>
  <c r="P153"/>
  <c r="AL153"/>
  <c r="R153"/>
  <c r="AN153"/>
  <c r="T153"/>
  <c r="AP153"/>
  <c r="V153"/>
  <c r="Y151"/>
  <c r="E151"/>
  <c r="AA151"/>
  <c r="G151"/>
  <c r="AC151"/>
  <c r="I151"/>
  <c r="AE151"/>
  <c r="K151"/>
  <c r="AG151"/>
  <c r="M151"/>
  <c r="AI151"/>
  <c r="O151"/>
  <c r="AK151"/>
  <c r="Q151"/>
  <c r="AM151"/>
  <c r="S151"/>
  <c r="AO151"/>
  <c r="U151"/>
  <c r="X151"/>
  <c r="D151"/>
  <c r="Z151"/>
  <c r="F151"/>
  <c r="AB151"/>
  <c r="H151"/>
  <c r="AD151"/>
  <c r="J151"/>
  <c r="AF151"/>
  <c r="L151"/>
  <c r="AH151"/>
  <c r="N151"/>
  <c r="AJ151"/>
  <c r="P151"/>
  <c r="AL151"/>
  <c r="R151"/>
  <c r="AN151"/>
  <c r="T151"/>
  <c r="AP151"/>
  <c r="V151"/>
  <c r="Y149"/>
  <c r="E149"/>
  <c r="AA149"/>
  <c r="G149"/>
  <c r="AC149"/>
  <c r="I149"/>
  <c r="AE149"/>
  <c r="K149"/>
  <c r="AG149"/>
  <c r="M149"/>
  <c r="AI149"/>
  <c r="O149"/>
  <c r="AK149"/>
  <c r="Q149"/>
  <c r="AM149"/>
  <c r="S149"/>
  <c r="AO149"/>
  <c r="U149"/>
  <c r="X149"/>
  <c r="D149"/>
  <c r="Z149"/>
  <c r="F149"/>
  <c r="AB149"/>
  <c r="H149"/>
  <c r="AD149"/>
  <c r="J149"/>
  <c r="AF149"/>
  <c r="L149"/>
  <c r="AH149"/>
  <c r="N149"/>
  <c r="AJ149"/>
  <c r="P149"/>
  <c r="AL149"/>
  <c r="R149"/>
  <c r="AN149"/>
  <c r="T149"/>
  <c r="AP149"/>
  <c r="V149"/>
  <c r="Y104"/>
  <c r="E104"/>
  <c r="AA104"/>
  <c r="G104"/>
  <c r="AC104"/>
  <c r="I104"/>
  <c r="AE104"/>
  <c r="K104"/>
  <c r="AG104"/>
  <c r="M104"/>
  <c r="AI104"/>
  <c r="O104"/>
  <c r="AK104"/>
  <c r="Q104"/>
  <c r="AM104"/>
  <c r="S104"/>
  <c r="AO104"/>
  <c r="U104"/>
  <c r="Z104"/>
  <c r="F104"/>
  <c r="AB104"/>
  <c r="H104"/>
  <c r="AD104"/>
  <c r="J104"/>
  <c r="AF104"/>
  <c r="L104"/>
  <c r="AH104"/>
  <c r="N104"/>
  <c r="AJ104"/>
  <c r="P104"/>
  <c r="AL104"/>
  <c r="R104"/>
  <c r="AN104"/>
  <c r="T104"/>
  <c r="V104"/>
  <c r="M117"/>
  <c r="Y158"/>
  <c r="E158"/>
  <c r="R15"/>
  <c r="Y134"/>
  <c r="E134"/>
  <c r="Y128"/>
  <c r="E128"/>
  <c r="Y113"/>
  <c r="E113"/>
  <c r="AG134"/>
  <c r="M134"/>
  <c r="AG128"/>
  <c r="M128"/>
  <c r="AG113"/>
  <c r="M113"/>
  <c r="AO158"/>
  <c r="U158"/>
  <c r="R31"/>
  <c r="AO134"/>
  <c r="U134"/>
  <c r="AO128"/>
  <c r="U128"/>
  <c r="AO113"/>
  <c r="U113"/>
  <c r="Z103"/>
  <c r="F103"/>
  <c r="AB103"/>
  <c r="H103"/>
  <c r="AD103"/>
  <c r="J103"/>
  <c r="Y103"/>
  <c r="E103"/>
  <c r="AA103"/>
  <c r="G103"/>
  <c r="AC103"/>
  <c r="I103"/>
  <c r="AE103"/>
  <c r="K103"/>
  <c r="AG103"/>
  <c r="M103"/>
  <c r="AI103"/>
  <c r="O103"/>
  <c r="AK103"/>
  <c r="Q103"/>
  <c r="AM103"/>
  <c r="S103"/>
  <c r="AO103"/>
  <c r="U103"/>
  <c r="X103"/>
  <c r="D103"/>
  <c r="AH103"/>
  <c r="N103"/>
  <c r="AL103"/>
  <c r="R103"/>
  <c r="V103"/>
  <c r="AF103"/>
  <c r="L103"/>
  <c r="AJ103"/>
  <c r="P103"/>
  <c r="AN103"/>
  <c r="T103"/>
  <c r="K42"/>
  <c r="AE158"/>
  <c r="K158"/>
  <c r="R21"/>
  <c r="AE134"/>
  <c r="K134"/>
  <c r="AE128"/>
  <c r="K128"/>
  <c r="AE113"/>
  <c r="K113"/>
  <c r="X134"/>
  <c r="D134"/>
  <c r="V133"/>
  <c r="AL133"/>
  <c r="R133"/>
  <c r="AH133"/>
  <c r="N133"/>
  <c r="AD133"/>
  <c r="J133"/>
  <c r="Z133"/>
  <c r="F133"/>
  <c r="AO133"/>
  <c r="U133"/>
  <c r="AK133"/>
  <c r="Q133"/>
  <c r="AG133"/>
  <c r="M133"/>
  <c r="AC133"/>
  <c r="I133"/>
  <c r="Y133"/>
  <c r="E133"/>
  <c r="R25"/>
  <c r="G117"/>
  <c r="D132"/>
  <c r="D147"/>
  <c r="D117"/>
  <c r="H132"/>
  <c r="H147"/>
  <c r="H117"/>
  <c r="I117"/>
  <c r="I132"/>
  <c r="I147"/>
  <c r="F132"/>
  <c r="F147"/>
  <c r="F117"/>
  <c r="E117"/>
  <c r="E132"/>
  <c r="E147"/>
  <c r="V94"/>
  <c r="V90"/>
  <c r="V88"/>
  <c r="V95"/>
  <c r="V93"/>
  <c r="V91"/>
  <c r="V89"/>
  <c r="V92"/>
  <c r="V96"/>
  <c r="V97"/>
  <c r="Q15" i="20"/>
  <c r="Q16"/>
  <c r="Q17"/>
  <c r="Q18"/>
  <c r="Q19"/>
  <c r="Q20"/>
  <c r="Q21"/>
  <c r="Q22"/>
  <c r="Q23"/>
  <c r="Q24"/>
  <c r="Q25"/>
  <c r="Q26"/>
  <c r="Q27"/>
  <c r="Q28"/>
  <c r="Q29"/>
  <c r="Q30"/>
  <c r="Q31"/>
  <c r="Q14"/>
  <c r="N16"/>
  <c r="N17"/>
  <c r="N18"/>
  <c r="N19"/>
  <c r="N20"/>
  <c r="N21"/>
  <c r="N22"/>
  <c r="N23"/>
  <c r="N24"/>
  <c r="N25"/>
  <c r="N26"/>
  <c r="N27"/>
  <c r="N28"/>
  <c r="N29"/>
  <c r="N30"/>
  <c r="N31"/>
  <c r="N15"/>
  <c r="N14"/>
  <c r="B44"/>
  <c r="B149"/>
  <c r="X42" a="1"/>
  <c r="X149"/>
  <c r="Y149"/>
  <c r="Z149"/>
  <c r="AA149"/>
  <c r="AB149"/>
  <c r="AC149"/>
  <c r="AD149"/>
  <c r="AE149"/>
  <c r="AF149"/>
  <c r="AG149"/>
  <c r="AH149"/>
  <c r="AI149"/>
  <c r="AJ149"/>
  <c r="AK149"/>
  <c r="AL149"/>
  <c r="AM149"/>
  <c r="AN149"/>
  <c r="AO149"/>
  <c r="B45"/>
  <c r="B150"/>
  <c r="X150"/>
  <c r="Y150"/>
  <c r="Z150"/>
  <c r="AA150"/>
  <c r="AB150"/>
  <c r="AC150"/>
  <c r="AD150"/>
  <c r="AE150"/>
  <c r="AF150"/>
  <c r="AG150"/>
  <c r="AH150"/>
  <c r="AI150"/>
  <c r="AJ150"/>
  <c r="AK150"/>
  <c r="AL150"/>
  <c r="AM150"/>
  <c r="AN150"/>
  <c r="AO150"/>
  <c r="B46"/>
  <c r="B151"/>
  <c r="X151"/>
  <c r="Y151"/>
  <c r="Z151"/>
  <c r="AA151"/>
  <c r="AB151"/>
  <c r="AC151"/>
  <c r="AD151"/>
  <c r="AE151"/>
  <c r="AF151"/>
  <c r="AG151"/>
  <c r="AH151"/>
  <c r="AI151"/>
  <c r="AJ151"/>
  <c r="AK151"/>
  <c r="AL151"/>
  <c r="AM151"/>
  <c r="AN151"/>
  <c r="AO151"/>
  <c r="B47"/>
  <c r="B152"/>
  <c r="X152"/>
  <c r="Y152"/>
  <c r="Z152"/>
  <c r="AA152"/>
  <c r="AB152"/>
  <c r="AC152"/>
  <c r="AD152"/>
  <c r="AE152"/>
  <c r="AF152"/>
  <c r="AG152"/>
  <c r="AH152"/>
  <c r="AI152"/>
  <c r="AJ152"/>
  <c r="AK152"/>
  <c r="AL152"/>
  <c r="AM152"/>
  <c r="AN152"/>
  <c r="AO152"/>
  <c r="B48"/>
  <c r="B153"/>
  <c r="X153"/>
  <c r="Y153"/>
  <c r="Z153"/>
  <c r="AA153"/>
  <c r="AB153"/>
  <c r="AC153"/>
  <c r="AD153"/>
  <c r="AE153"/>
  <c r="AF153"/>
  <c r="AG153"/>
  <c r="AH153"/>
  <c r="AI153"/>
  <c r="AJ153"/>
  <c r="AK153"/>
  <c r="AL153"/>
  <c r="AM153"/>
  <c r="AN153"/>
  <c r="AO153"/>
  <c r="B49"/>
  <c r="B154"/>
  <c r="X154"/>
  <c r="Y154"/>
  <c r="Z154"/>
  <c r="AA154"/>
  <c r="AB154"/>
  <c r="AC154"/>
  <c r="AD154"/>
  <c r="AE154"/>
  <c r="AF154"/>
  <c r="AG154"/>
  <c r="AH154"/>
  <c r="AI154"/>
  <c r="AJ154"/>
  <c r="AK154"/>
  <c r="AL154"/>
  <c r="AM154"/>
  <c r="AN154"/>
  <c r="AO154"/>
  <c r="B50"/>
  <c r="B155"/>
  <c r="X155"/>
  <c r="Y155"/>
  <c r="Z155"/>
  <c r="AA155"/>
  <c r="AB155"/>
  <c r="AC155"/>
  <c r="AD155"/>
  <c r="AE155"/>
  <c r="AF155"/>
  <c r="AG155"/>
  <c r="AH155"/>
  <c r="AI155"/>
  <c r="AJ155"/>
  <c r="AK155"/>
  <c r="AL155"/>
  <c r="AM155"/>
  <c r="AN155"/>
  <c r="AO155"/>
  <c r="B51"/>
  <c r="B156"/>
  <c r="X156"/>
  <c r="Y156"/>
  <c r="Z156"/>
  <c r="AA156"/>
  <c r="AB156"/>
  <c r="AC156"/>
  <c r="AD156"/>
  <c r="AE156"/>
  <c r="AF156"/>
  <c r="AG156"/>
  <c r="AH156"/>
  <c r="AI156"/>
  <c r="AJ156"/>
  <c r="AK156"/>
  <c r="AL156"/>
  <c r="AM156"/>
  <c r="AN156"/>
  <c r="AO156"/>
  <c r="B52"/>
  <c r="B157"/>
  <c r="X157"/>
  <c r="Y157"/>
  <c r="Z157"/>
  <c r="AA157"/>
  <c r="AB157"/>
  <c r="AC157"/>
  <c r="AD157"/>
  <c r="AE157"/>
  <c r="AF157"/>
  <c r="AG157"/>
  <c r="AH157"/>
  <c r="AI157"/>
  <c r="AJ157"/>
  <c r="AK157"/>
  <c r="AL157"/>
  <c r="AM157"/>
  <c r="AN157"/>
  <c r="AO157"/>
  <c r="B43"/>
  <c r="B148"/>
  <c r="Y148"/>
  <c r="Z148"/>
  <c r="AA148"/>
  <c r="AB148"/>
  <c r="AC148"/>
  <c r="AD148"/>
  <c r="AE148"/>
  <c r="AF148"/>
  <c r="AG148"/>
  <c r="AH148"/>
  <c r="AI148"/>
  <c r="AJ148"/>
  <c r="AK148"/>
  <c r="AL148"/>
  <c r="AM148"/>
  <c r="AN148"/>
  <c r="AO148"/>
  <c r="X148"/>
  <c r="B134"/>
  <c r="B71"/>
  <c r="B131"/>
  <c r="AF134"/>
  <c r="B135"/>
  <c r="AF135"/>
  <c r="B136"/>
  <c r="AF136"/>
  <c r="B137"/>
  <c r="AF137"/>
  <c r="B138"/>
  <c r="AF138"/>
  <c r="B139"/>
  <c r="AF139"/>
  <c r="B140"/>
  <c r="AF140"/>
  <c r="B141"/>
  <c r="AF141"/>
  <c r="B142"/>
  <c r="AF142"/>
  <c r="AE134"/>
  <c r="AE135"/>
  <c r="AE136"/>
  <c r="AE137"/>
  <c r="AE138"/>
  <c r="AE139"/>
  <c r="AE140"/>
  <c r="AE141"/>
  <c r="AE142"/>
  <c r="AD134"/>
  <c r="AD135"/>
  <c r="AD136"/>
  <c r="AD137"/>
  <c r="AD138"/>
  <c r="AD139"/>
  <c r="AD140"/>
  <c r="AD141"/>
  <c r="AD142"/>
  <c r="AC134"/>
  <c r="AC135"/>
  <c r="AC136"/>
  <c r="AC137"/>
  <c r="AC138"/>
  <c r="AC139"/>
  <c r="AC140"/>
  <c r="AC141"/>
  <c r="AC142"/>
  <c r="AB134"/>
  <c r="AB135"/>
  <c r="AB136"/>
  <c r="AB137"/>
  <c r="AB138"/>
  <c r="AB139"/>
  <c r="AB140"/>
  <c r="AB141"/>
  <c r="AB142"/>
  <c r="AA134"/>
  <c r="AA135"/>
  <c r="AA136"/>
  <c r="AA137"/>
  <c r="AA138"/>
  <c r="AA139"/>
  <c r="AA140"/>
  <c r="AA141"/>
  <c r="AA142"/>
  <c r="Z134"/>
  <c r="Z135"/>
  <c r="Z136"/>
  <c r="Z137"/>
  <c r="Z138"/>
  <c r="Z139"/>
  <c r="Z140"/>
  <c r="Z141"/>
  <c r="Z142"/>
  <c r="Y134"/>
  <c r="Y135"/>
  <c r="Y136"/>
  <c r="Y137"/>
  <c r="Y138"/>
  <c r="Y139"/>
  <c r="Y140"/>
  <c r="Y141"/>
  <c r="Y142"/>
  <c r="AG134"/>
  <c r="AH134"/>
  <c r="AI134"/>
  <c r="AJ134"/>
  <c r="AK134"/>
  <c r="AL134"/>
  <c r="AM134"/>
  <c r="AN134"/>
  <c r="AO134"/>
  <c r="AG135"/>
  <c r="AH135"/>
  <c r="AI135"/>
  <c r="AJ135"/>
  <c r="AK135"/>
  <c r="AL135"/>
  <c r="AM135"/>
  <c r="AN135"/>
  <c r="AO135"/>
  <c r="AG136"/>
  <c r="AH136"/>
  <c r="AI136"/>
  <c r="AJ136"/>
  <c r="AK136"/>
  <c r="AL136"/>
  <c r="AM136"/>
  <c r="AN136"/>
  <c r="AO136"/>
  <c r="AG137"/>
  <c r="AH137"/>
  <c r="AI137"/>
  <c r="AJ137"/>
  <c r="AK137"/>
  <c r="AL137"/>
  <c r="AM137"/>
  <c r="AN137"/>
  <c r="AO137"/>
  <c r="AG138"/>
  <c r="AH138"/>
  <c r="AI138"/>
  <c r="AJ138"/>
  <c r="AK138"/>
  <c r="AL138"/>
  <c r="AM138"/>
  <c r="AN138"/>
  <c r="AO138"/>
  <c r="AG139"/>
  <c r="AH139"/>
  <c r="AI139"/>
  <c r="AJ139"/>
  <c r="AK139"/>
  <c r="AL139"/>
  <c r="AM139"/>
  <c r="AN139"/>
  <c r="AO139"/>
  <c r="AG140"/>
  <c r="AH140"/>
  <c r="AI140"/>
  <c r="AJ140"/>
  <c r="AK140"/>
  <c r="AL140"/>
  <c r="AM140"/>
  <c r="AN140"/>
  <c r="AO140"/>
  <c r="AG141"/>
  <c r="AH141"/>
  <c r="AI141"/>
  <c r="AJ141"/>
  <c r="AK141"/>
  <c r="AL141"/>
  <c r="AM141"/>
  <c r="AN141"/>
  <c r="AO141"/>
  <c r="AG142"/>
  <c r="AH142"/>
  <c r="AI142"/>
  <c r="AJ142"/>
  <c r="AK142"/>
  <c r="AL142"/>
  <c r="AM142"/>
  <c r="AN142"/>
  <c r="AO142"/>
  <c r="B133"/>
  <c r="Z133"/>
  <c r="AA133"/>
  <c r="AB133"/>
  <c r="AC133"/>
  <c r="AD133"/>
  <c r="AE133"/>
  <c r="AF133"/>
  <c r="AG133"/>
  <c r="AH133"/>
  <c r="AI133"/>
  <c r="AJ133"/>
  <c r="AK133"/>
  <c r="AL133"/>
  <c r="AM133"/>
  <c r="AN133"/>
  <c r="AO133"/>
  <c r="X134"/>
  <c r="X135"/>
  <c r="X136"/>
  <c r="X137"/>
  <c r="X138"/>
  <c r="X139"/>
  <c r="X140"/>
  <c r="X141"/>
  <c r="X142"/>
  <c r="Y133"/>
  <c r="X133"/>
  <c r="AP149"/>
  <c r="AP150"/>
  <c r="AP151"/>
  <c r="AP152"/>
  <c r="AP153"/>
  <c r="AP154"/>
  <c r="AP155"/>
  <c r="AP156"/>
  <c r="AP157"/>
  <c r="AP148"/>
  <c r="AP158"/>
  <c r="Y158"/>
  <c r="Z158"/>
  <c r="AA158"/>
  <c r="AB158"/>
  <c r="AC158"/>
  <c r="AD158"/>
  <c r="AE158"/>
  <c r="AF158"/>
  <c r="AG158"/>
  <c r="AH158"/>
  <c r="AI158"/>
  <c r="AJ158"/>
  <c r="AK158"/>
  <c r="AL158"/>
  <c r="AM158"/>
  <c r="AN158"/>
  <c r="AO158"/>
  <c r="X158"/>
  <c r="Y143"/>
  <c r="Z143"/>
  <c r="AA143"/>
  <c r="AB143"/>
  <c r="AC143"/>
  <c r="AD143"/>
  <c r="AE143"/>
  <c r="AF143"/>
  <c r="AG143"/>
  <c r="AH143"/>
  <c r="AI143"/>
  <c r="AJ143"/>
  <c r="AK143"/>
  <c r="AL143"/>
  <c r="AM143"/>
  <c r="AN143"/>
  <c r="AO143"/>
  <c r="X143"/>
  <c r="B128"/>
  <c r="B56"/>
  <c r="B116"/>
  <c r="Y128"/>
  <c r="Z128"/>
  <c r="AA128"/>
  <c r="AB128"/>
  <c r="AC128"/>
  <c r="AD128"/>
  <c r="AE128"/>
  <c r="AF128"/>
  <c r="AG128"/>
  <c r="AH128"/>
  <c r="AI128"/>
  <c r="AJ128"/>
  <c r="AK128"/>
  <c r="AL128"/>
  <c r="AM128"/>
  <c r="AN128"/>
  <c r="AO128"/>
  <c r="X128"/>
  <c r="B119"/>
  <c r="X119"/>
  <c r="Y119"/>
  <c r="Z119"/>
  <c r="AA119"/>
  <c r="AB119"/>
  <c r="AC119"/>
  <c r="AD119"/>
  <c r="AE119"/>
  <c r="AF119"/>
  <c r="AG119"/>
  <c r="AH119"/>
  <c r="AI119"/>
  <c r="AJ119"/>
  <c r="AK119"/>
  <c r="AL119"/>
  <c r="AM119"/>
  <c r="AN119"/>
  <c r="AO119"/>
  <c r="B120"/>
  <c r="X120"/>
  <c r="Y120"/>
  <c r="Z120"/>
  <c r="AA120"/>
  <c r="AB120"/>
  <c r="AC120"/>
  <c r="AD120"/>
  <c r="AE120"/>
  <c r="AF120"/>
  <c r="AG120"/>
  <c r="AH120"/>
  <c r="AI120"/>
  <c r="AJ120"/>
  <c r="AK120"/>
  <c r="AL120"/>
  <c r="AM120"/>
  <c r="AN120"/>
  <c r="AO120"/>
  <c r="B121"/>
  <c r="X121"/>
  <c r="Y121"/>
  <c r="Z121"/>
  <c r="AA121"/>
  <c r="AB121"/>
  <c r="AC121"/>
  <c r="AD121"/>
  <c r="AE121"/>
  <c r="AF121"/>
  <c r="AG121"/>
  <c r="AH121"/>
  <c r="AI121"/>
  <c r="AJ121"/>
  <c r="AK121"/>
  <c r="AL121"/>
  <c r="AM121"/>
  <c r="AN121"/>
  <c r="AO121"/>
  <c r="B122"/>
  <c r="X122"/>
  <c r="Y122"/>
  <c r="Z122"/>
  <c r="AA122"/>
  <c r="AB122"/>
  <c r="AC122"/>
  <c r="AD122"/>
  <c r="AE122"/>
  <c r="AF122"/>
  <c r="AG122"/>
  <c r="AH122"/>
  <c r="AI122"/>
  <c r="AJ122"/>
  <c r="AK122"/>
  <c r="AL122"/>
  <c r="AM122"/>
  <c r="AN122"/>
  <c r="AO122"/>
  <c r="B123"/>
  <c r="X123"/>
  <c r="Y123"/>
  <c r="Z123"/>
  <c r="AA123"/>
  <c r="AB123"/>
  <c r="AC123"/>
  <c r="AD123"/>
  <c r="AE123"/>
  <c r="AF123"/>
  <c r="AG123"/>
  <c r="AH123"/>
  <c r="AI123"/>
  <c r="AJ123"/>
  <c r="AK123"/>
  <c r="AL123"/>
  <c r="AM123"/>
  <c r="AN123"/>
  <c r="AO123"/>
  <c r="B124"/>
  <c r="X124"/>
  <c r="Y124"/>
  <c r="Z124"/>
  <c r="AA124"/>
  <c r="AB124"/>
  <c r="AC124"/>
  <c r="AD124"/>
  <c r="AE124"/>
  <c r="AF124"/>
  <c r="AG124"/>
  <c r="AH124"/>
  <c r="AI124"/>
  <c r="AJ124"/>
  <c r="AK124"/>
  <c r="AL124"/>
  <c r="AM124"/>
  <c r="AN124"/>
  <c r="AO124"/>
  <c r="B125"/>
  <c r="X125"/>
  <c r="Y125"/>
  <c r="Z125"/>
  <c r="AA125"/>
  <c r="AB125"/>
  <c r="AC125"/>
  <c r="AD125"/>
  <c r="AE125"/>
  <c r="AF125"/>
  <c r="AG125"/>
  <c r="AH125"/>
  <c r="AI125"/>
  <c r="AJ125"/>
  <c r="AK125"/>
  <c r="AL125"/>
  <c r="AM125"/>
  <c r="AN125"/>
  <c r="AO125"/>
  <c r="B126"/>
  <c r="X126"/>
  <c r="Y126"/>
  <c r="Z126"/>
  <c r="AA126"/>
  <c r="AB126"/>
  <c r="AC126"/>
  <c r="AD126"/>
  <c r="AE126"/>
  <c r="AF126"/>
  <c r="AG126"/>
  <c r="AH126"/>
  <c r="AI126"/>
  <c r="AJ126"/>
  <c r="AK126"/>
  <c r="AL126"/>
  <c r="AM126"/>
  <c r="AN126"/>
  <c r="AO126"/>
  <c r="B127"/>
  <c r="X127"/>
  <c r="Y127"/>
  <c r="Z127"/>
  <c r="AA127"/>
  <c r="AB127"/>
  <c r="AC127"/>
  <c r="AD127"/>
  <c r="AE127"/>
  <c r="AF127"/>
  <c r="AG127"/>
  <c r="AH127"/>
  <c r="AI127"/>
  <c r="AJ127"/>
  <c r="AK127"/>
  <c r="AL127"/>
  <c r="AM127"/>
  <c r="AN127"/>
  <c r="AO127"/>
  <c r="B118"/>
  <c r="Y118"/>
  <c r="Z118"/>
  <c r="AA118"/>
  <c r="AB118"/>
  <c r="AC118"/>
  <c r="AD118"/>
  <c r="AE118"/>
  <c r="AF118"/>
  <c r="AG118"/>
  <c r="AH118"/>
  <c r="AI118"/>
  <c r="AJ118"/>
  <c r="AK118"/>
  <c r="AL118"/>
  <c r="AM118"/>
  <c r="AN118"/>
  <c r="AO118"/>
  <c r="X118"/>
  <c r="B113"/>
  <c r="B41"/>
  <c r="B101"/>
  <c r="Y113"/>
  <c r="Z113"/>
  <c r="AA113"/>
  <c r="AB113"/>
  <c r="AC113"/>
  <c r="AD113"/>
  <c r="AE113"/>
  <c r="AF113"/>
  <c r="AG113"/>
  <c r="AH113"/>
  <c r="AI113"/>
  <c r="AJ113"/>
  <c r="AK113"/>
  <c r="AL113"/>
  <c r="AM113"/>
  <c r="AN113"/>
  <c r="AO113"/>
  <c r="X113"/>
  <c r="B104"/>
  <c r="X104"/>
  <c r="Y104"/>
  <c r="Z104"/>
  <c r="AA104"/>
  <c r="AB104"/>
  <c r="AC104"/>
  <c r="AD104"/>
  <c r="AE104"/>
  <c r="AF104"/>
  <c r="AG104"/>
  <c r="AH104"/>
  <c r="AI104"/>
  <c r="AJ104"/>
  <c r="AK104"/>
  <c r="AL104"/>
  <c r="AM104"/>
  <c r="AN104"/>
  <c r="AO104"/>
  <c r="B105"/>
  <c r="X105"/>
  <c r="Y105"/>
  <c r="Z105"/>
  <c r="AA105"/>
  <c r="AB105"/>
  <c r="AC105"/>
  <c r="AD105"/>
  <c r="AE105"/>
  <c r="AF105"/>
  <c r="AG105"/>
  <c r="AH105"/>
  <c r="AI105"/>
  <c r="AJ105"/>
  <c r="AK105"/>
  <c r="AL105"/>
  <c r="AM105"/>
  <c r="AN105"/>
  <c r="AO105"/>
  <c r="B106"/>
  <c r="X106"/>
  <c r="Y106"/>
  <c r="Z106"/>
  <c r="AA106"/>
  <c r="AB106"/>
  <c r="AC106"/>
  <c r="AD106"/>
  <c r="AE106"/>
  <c r="AF106"/>
  <c r="AG106"/>
  <c r="AH106"/>
  <c r="AI106"/>
  <c r="AJ106"/>
  <c r="AK106"/>
  <c r="AL106"/>
  <c r="AM106"/>
  <c r="AN106"/>
  <c r="AO106"/>
  <c r="B107"/>
  <c r="X107"/>
  <c r="Y107"/>
  <c r="Z107"/>
  <c r="AA107"/>
  <c r="AB107"/>
  <c r="AC107"/>
  <c r="AD107"/>
  <c r="AE107"/>
  <c r="AF107"/>
  <c r="AG107"/>
  <c r="AH107"/>
  <c r="AI107"/>
  <c r="AJ107"/>
  <c r="AK107"/>
  <c r="AL107"/>
  <c r="AM107"/>
  <c r="AN107"/>
  <c r="AO107"/>
  <c r="B108"/>
  <c r="X108"/>
  <c r="Y108"/>
  <c r="Z108"/>
  <c r="AA108"/>
  <c r="AB108"/>
  <c r="AC108"/>
  <c r="AD108"/>
  <c r="AE108"/>
  <c r="AF108"/>
  <c r="AG108"/>
  <c r="AH108"/>
  <c r="AI108"/>
  <c r="AJ108"/>
  <c r="AK108"/>
  <c r="AL108"/>
  <c r="AM108"/>
  <c r="AN108"/>
  <c r="AO108"/>
  <c r="B109"/>
  <c r="X109"/>
  <c r="Y109"/>
  <c r="Z109"/>
  <c r="AA109"/>
  <c r="AB109"/>
  <c r="AC109"/>
  <c r="AD109"/>
  <c r="AE109"/>
  <c r="AF109"/>
  <c r="AG109"/>
  <c r="AH109"/>
  <c r="AI109"/>
  <c r="AJ109"/>
  <c r="AK109"/>
  <c r="AL109"/>
  <c r="AM109"/>
  <c r="AN109"/>
  <c r="AO109"/>
  <c r="B110"/>
  <c r="X110"/>
  <c r="Y110"/>
  <c r="Z110"/>
  <c r="AA110"/>
  <c r="AB110"/>
  <c r="AC110"/>
  <c r="AD110"/>
  <c r="AE110"/>
  <c r="AF110"/>
  <c r="AG110"/>
  <c r="AH110"/>
  <c r="AI110"/>
  <c r="AJ110"/>
  <c r="AK110"/>
  <c r="AL110"/>
  <c r="AM110"/>
  <c r="AN110"/>
  <c r="AO110"/>
  <c r="B111"/>
  <c r="X111"/>
  <c r="Y111"/>
  <c r="Z111"/>
  <c r="AA111"/>
  <c r="AB111"/>
  <c r="AC111"/>
  <c r="AD111"/>
  <c r="AE111"/>
  <c r="AF111"/>
  <c r="AG111"/>
  <c r="AH111"/>
  <c r="AI111"/>
  <c r="AJ111"/>
  <c r="AK111"/>
  <c r="AL111"/>
  <c r="AM111"/>
  <c r="AN111"/>
  <c r="AO111"/>
  <c r="B112"/>
  <c r="X112"/>
  <c r="Y112"/>
  <c r="Z112"/>
  <c r="AA112"/>
  <c r="AB112"/>
  <c r="AC112"/>
  <c r="AD112"/>
  <c r="AE112"/>
  <c r="AF112"/>
  <c r="AG112"/>
  <c r="AH112"/>
  <c r="AI112"/>
  <c r="AJ112"/>
  <c r="AK112"/>
  <c r="AL112"/>
  <c r="AM112"/>
  <c r="AN112"/>
  <c r="AO112"/>
  <c r="B103"/>
  <c r="Y103"/>
  <c r="Z103"/>
  <c r="AA103"/>
  <c r="AB103"/>
  <c r="AC103"/>
  <c r="AD103"/>
  <c r="AE103"/>
  <c r="AF103"/>
  <c r="AG103"/>
  <c r="AH103"/>
  <c r="AI103"/>
  <c r="AJ103"/>
  <c r="AK103"/>
  <c r="AL103"/>
  <c r="AM103"/>
  <c r="AN103"/>
  <c r="AO103"/>
  <c r="X103"/>
  <c r="Y98"/>
  <c r="Z98"/>
  <c r="AA98"/>
  <c r="AB98"/>
  <c r="AC98"/>
  <c r="AD98"/>
  <c r="AE98"/>
  <c r="AF98"/>
  <c r="AG98"/>
  <c r="AH98"/>
  <c r="AI98"/>
  <c r="AJ98"/>
  <c r="AK98"/>
  <c r="AL98"/>
  <c r="AM98"/>
  <c r="AN98"/>
  <c r="AO98"/>
  <c r="X98"/>
  <c r="B89"/>
  <c r="X89"/>
  <c r="Y89"/>
  <c r="Z89"/>
  <c r="AA89"/>
  <c r="AB89"/>
  <c r="AC89"/>
  <c r="AD89"/>
  <c r="AE89"/>
  <c r="AF89"/>
  <c r="AG89"/>
  <c r="AH89"/>
  <c r="AI89"/>
  <c r="AJ89"/>
  <c r="AK89"/>
  <c r="AL89"/>
  <c r="AM89"/>
  <c r="AN89"/>
  <c r="AO89"/>
  <c r="B90"/>
  <c r="X90"/>
  <c r="Y90"/>
  <c r="Z90"/>
  <c r="AA90"/>
  <c r="AB90"/>
  <c r="AC90"/>
  <c r="AD90"/>
  <c r="AE90"/>
  <c r="AF90"/>
  <c r="AG90"/>
  <c r="AH90"/>
  <c r="AI90"/>
  <c r="AJ90"/>
  <c r="AK90"/>
  <c r="AL90"/>
  <c r="AM90"/>
  <c r="AN90"/>
  <c r="AO90"/>
  <c r="B91"/>
  <c r="X91"/>
  <c r="Y91"/>
  <c r="Z91"/>
  <c r="AA91"/>
  <c r="AB91"/>
  <c r="AC91"/>
  <c r="AD91"/>
  <c r="AE91"/>
  <c r="AF91"/>
  <c r="AG91"/>
  <c r="AH91"/>
  <c r="AI91"/>
  <c r="AJ91"/>
  <c r="AK91"/>
  <c r="AL91"/>
  <c r="AM91"/>
  <c r="AN91"/>
  <c r="AO91"/>
  <c r="B92"/>
  <c r="X92"/>
  <c r="Y92"/>
  <c r="Z92"/>
  <c r="AA92"/>
  <c r="AB92"/>
  <c r="AC92"/>
  <c r="AD92"/>
  <c r="AE92"/>
  <c r="AF92"/>
  <c r="AG92"/>
  <c r="AH92"/>
  <c r="AI92"/>
  <c r="AJ92"/>
  <c r="AK92"/>
  <c r="AL92"/>
  <c r="AM92"/>
  <c r="AN92"/>
  <c r="AO92"/>
  <c r="B93"/>
  <c r="X93"/>
  <c r="Y93"/>
  <c r="Z93"/>
  <c r="AA93"/>
  <c r="AB93"/>
  <c r="AC93"/>
  <c r="AD93"/>
  <c r="AE93"/>
  <c r="AF93"/>
  <c r="AG93"/>
  <c r="AH93"/>
  <c r="AI93"/>
  <c r="AJ93"/>
  <c r="AK93"/>
  <c r="AL93"/>
  <c r="AM93"/>
  <c r="AN93"/>
  <c r="AO93"/>
  <c r="B94"/>
  <c r="X94"/>
  <c r="Y94"/>
  <c r="Z94"/>
  <c r="AA94"/>
  <c r="AB94"/>
  <c r="AC94"/>
  <c r="AD94"/>
  <c r="AE94"/>
  <c r="AF94"/>
  <c r="AG94"/>
  <c r="AH94"/>
  <c r="AI94"/>
  <c r="AJ94"/>
  <c r="AK94"/>
  <c r="AL94"/>
  <c r="AM94"/>
  <c r="AN94"/>
  <c r="AO94"/>
  <c r="B95"/>
  <c r="X95"/>
  <c r="Y95"/>
  <c r="Z95"/>
  <c r="AA95"/>
  <c r="AB95"/>
  <c r="AC95"/>
  <c r="AD95"/>
  <c r="AE95"/>
  <c r="AF95"/>
  <c r="AG95"/>
  <c r="AH95"/>
  <c r="AI95"/>
  <c r="AJ95"/>
  <c r="AK95"/>
  <c r="AL95"/>
  <c r="AM95"/>
  <c r="AN95"/>
  <c r="AO95"/>
  <c r="B96"/>
  <c r="X96"/>
  <c r="Y96"/>
  <c r="Z96"/>
  <c r="AA96"/>
  <c r="AB96"/>
  <c r="AC96"/>
  <c r="AD96"/>
  <c r="AE96"/>
  <c r="AF96"/>
  <c r="AG96"/>
  <c r="AH96"/>
  <c r="AI96"/>
  <c r="AJ96"/>
  <c r="AK96"/>
  <c r="AL96"/>
  <c r="AM96"/>
  <c r="AN96"/>
  <c r="AO96"/>
  <c r="B97"/>
  <c r="X97"/>
  <c r="Y97"/>
  <c r="Z97"/>
  <c r="AA97"/>
  <c r="AB97"/>
  <c r="AC97"/>
  <c r="AD97"/>
  <c r="AE97"/>
  <c r="AF97"/>
  <c r="AG97"/>
  <c r="AH97"/>
  <c r="AI97"/>
  <c r="AJ97"/>
  <c r="AK97"/>
  <c r="AL97"/>
  <c r="AM97"/>
  <c r="AN97"/>
  <c r="AO97"/>
  <c r="B88"/>
  <c r="Y88"/>
  <c r="Z88"/>
  <c r="AA88"/>
  <c r="AB88"/>
  <c r="AC88"/>
  <c r="AD88"/>
  <c r="AE88"/>
  <c r="AF88"/>
  <c r="AG88"/>
  <c r="AH88"/>
  <c r="AI88"/>
  <c r="AJ88"/>
  <c r="AK88"/>
  <c r="AL88"/>
  <c r="AM88"/>
  <c r="AN88"/>
  <c r="AO88"/>
  <c r="X88"/>
  <c r="Y83"/>
  <c r="Z83"/>
  <c r="AA83"/>
  <c r="AB83"/>
  <c r="AC83"/>
  <c r="AD83"/>
  <c r="AE83"/>
  <c r="AF83"/>
  <c r="AG83"/>
  <c r="AH83"/>
  <c r="AI83"/>
  <c r="AJ83"/>
  <c r="AK83"/>
  <c r="AL83"/>
  <c r="AM83"/>
  <c r="AN83"/>
  <c r="AO83"/>
  <c r="X83"/>
  <c r="B74"/>
  <c r="X74"/>
  <c r="Y74"/>
  <c r="Z74"/>
  <c r="AA74"/>
  <c r="AB74"/>
  <c r="AC74"/>
  <c r="AD74"/>
  <c r="AE74"/>
  <c r="AF74"/>
  <c r="AG74"/>
  <c r="AH74"/>
  <c r="AI74"/>
  <c r="AJ74"/>
  <c r="AK74"/>
  <c r="AL74"/>
  <c r="AM74"/>
  <c r="AN74"/>
  <c r="AO74"/>
  <c r="B75"/>
  <c r="X75"/>
  <c r="Y75"/>
  <c r="Z75"/>
  <c r="AA75"/>
  <c r="AB75"/>
  <c r="AC75"/>
  <c r="AD75"/>
  <c r="AE75"/>
  <c r="AF75"/>
  <c r="AG75"/>
  <c r="AH75"/>
  <c r="AI75"/>
  <c r="AJ75"/>
  <c r="AK75"/>
  <c r="AL75"/>
  <c r="AM75"/>
  <c r="AN75"/>
  <c r="AO75"/>
  <c r="B76"/>
  <c r="X76"/>
  <c r="Y76"/>
  <c r="Z76"/>
  <c r="AA76"/>
  <c r="AB76"/>
  <c r="AC76"/>
  <c r="AD76"/>
  <c r="AE76"/>
  <c r="AF76"/>
  <c r="AG76"/>
  <c r="AH76"/>
  <c r="AI76"/>
  <c r="AJ76"/>
  <c r="AK76"/>
  <c r="AL76"/>
  <c r="AM76"/>
  <c r="AN76"/>
  <c r="AO76"/>
  <c r="B77"/>
  <c r="X77"/>
  <c r="Y77"/>
  <c r="Z77"/>
  <c r="AA77"/>
  <c r="AB77"/>
  <c r="AC77"/>
  <c r="AD77"/>
  <c r="AE77"/>
  <c r="AF77"/>
  <c r="AG77"/>
  <c r="AH77"/>
  <c r="AI77"/>
  <c r="AJ77"/>
  <c r="AK77"/>
  <c r="AL77"/>
  <c r="AM77"/>
  <c r="AN77"/>
  <c r="AO77"/>
  <c r="B78"/>
  <c r="X78"/>
  <c r="Y78"/>
  <c r="Z78"/>
  <c r="AA78"/>
  <c r="AB78"/>
  <c r="AC78"/>
  <c r="AD78"/>
  <c r="AE78"/>
  <c r="AF78"/>
  <c r="AG78"/>
  <c r="AH78"/>
  <c r="AI78"/>
  <c r="AJ78"/>
  <c r="AK78"/>
  <c r="AL78"/>
  <c r="AM78"/>
  <c r="AN78"/>
  <c r="AO78"/>
  <c r="B79"/>
  <c r="X79"/>
  <c r="Y79"/>
  <c r="Z79"/>
  <c r="AA79"/>
  <c r="AB79"/>
  <c r="AC79"/>
  <c r="AD79"/>
  <c r="AE79"/>
  <c r="AF79"/>
  <c r="AG79"/>
  <c r="AH79"/>
  <c r="AI79"/>
  <c r="AJ79"/>
  <c r="AK79"/>
  <c r="AL79"/>
  <c r="AM79"/>
  <c r="AN79"/>
  <c r="AO79"/>
  <c r="B80"/>
  <c r="X80"/>
  <c r="Y80"/>
  <c r="Z80"/>
  <c r="AA80"/>
  <c r="AB80"/>
  <c r="AC80"/>
  <c r="AD80"/>
  <c r="AE80"/>
  <c r="AF80"/>
  <c r="AG80"/>
  <c r="AH80"/>
  <c r="AI80"/>
  <c r="AJ80"/>
  <c r="AK80"/>
  <c r="AL80"/>
  <c r="AM80"/>
  <c r="AN80"/>
  <c r="AO80"/>
  <c r="B81"/>
  <c r="X81"/>
  <c r="Y81"/>
  <c r="Z81"/>
  <c r="AA81"/>
  <c r="AB81"/>
  <c r="AC81"/>
  <c r="AD81"/>
  <c r="AE81"/>
  <c r="AF81"/>
  <c r="AG81"/>
  <c r="AH81"/>
  <c r="AI81"/>
  <c r="AJ81"/>
  <c r="AK81"/>
  <c r="AL81"/>
  <c r="AM81"/>
  <c r="AN81"/>
  <c r="AO81"/>
  <c r="B82"/>
  <c r="X82"/>
  <c r="Y82"/>
  <c r="Z82"/>
  <c r="AA82"/>
  <c r="AB82"/>
  <c r="AC82"/>
  <c r="AD82"/>
  <c r="AE82"/>
  <c r="AF82"/>
  <c r="AG82"/>
  <c r="AH82"/>
  <c r="AI82"/>
  <c r="AJ82"/>
  <c r="AK82"/>
  <c r="AL82"/>
  <c r="AM82"/>
  <c r="AN82"/>
  <c r="AO82"/>
  <c r="B73"/>
  <c r="Y73"/>
  <c r="Z73"/>
  <c r="AA73"/>
  <c r="AB73"/>
  <c r="AC73"/>
  <c r="AD73"/>
  <c r="AE73"/>
  <c r="AF73"/>
  <c r="AG73"/>
  <c r="AH73"/>
  <c r="AI73"/>
  <c r="AJ73"/>
  <c r="AK73"/>
  <c r="AL73"/>
  <c r="AM73"/>
  <c r="AN73"/>
  <c r="AO73"/>
  <c r="X73"/>
  <c r="Y68"/>
  <c r="Z68"/>
  <c r="AA68"/>
  <c r="AB68"/>
  <c r="AC68"/>
  <c r="AD68"/>
  <c r="AE68"/>
  <c r="AF68"/>
  <c r="AG68"/>
  <c r="AH68"/>
  <c r="AI68"/>
  <c r="AJ68"/>
  <c r="AK68"/>
  <c r="AL68"/>
  <c r="AM68"/>
  <c r="AN68"/>
  <c r="AO68"/>
  <c r="X68"/>
  <c r="B59"/>
  <c r="X59"/>
  <c r="Y59"/>
  <c r="Z59"/>
  <c r="AA59"/>
  <c r="AB59"/>
  <c r="AC59"/>
  <c r="AD59"/>
  <c r="AE59"/>
  <c r="AF59"/>
  <c r="AG59"/>
  <c r="AH59"/>
  <c r="AI59"/>
  <c r="AJ59"/>
  <c r="AK59"/>
  <c r="AL59"/>
  <c r="AM59"/>
  <c r="AN59"/>
  <c r="AO59"/>
  <c r="B60"/>
  <c r="X60"/>
  <c r="Y60"/>
  <c r="Z60"/>
  <c r="AA60"/>
  <c r="AB60"/>
  <c r="AC60"/>
  <c r="AD60"/>
  <c r="AE60"/>
  <c r="AF60"/>
  <c r="AG60"/>
  <c r="AH60"/>
  <c r="AI60"/>
  <c r="AJ60"/>
  <c r="AK60"/>
  <c r="AL60"/>
  <c r="AM60"/>
  <c r="AN60"/>
  <c r="AO60"/>
  <c r="B61"/>
  <c r="X61"/>
  <c r="Y61"/>
  <c r="Z61"/>
  <c r="AA61"/>
  <c r="AB61"/>
  <c r="AC61"/>
  <c r="AD61"/>
  <c r="AE61"/>
  <c r="AF61"/>
  <c r="AG61"/>
  <c r="AH61"/>
  <c r="AI61"/>
  <c r="AJ61"/>
  <c r="AK61"/>
  <c r="AL61"/>
  <c r="AM61"/>
  <c r="AN61"/>
  <c r="AO61"/>
  <c r="B62"/>
  <c r="X62"/>
  <c r="Y62"/>
  <c r="Z62"/>
  <c r="AA62"/>
  <c r="AB62"/>
  <c r="AC62"/>
  <c r="AD62"/>
  <c r="AE62"/>
  <c r="AF62"/>
  <c r="AG62"/>
  <c r="AH62"/>
  <c r="AI62"/>
  <c r="AJ62"/>
  <c r="AK62"/>
  <c r="AL62"/>
  <c r="AM62"/>
  <c r="AN62"/>
  <c r="AO62"/>
  <c r="B63"/>
  <c r="X63"/>
  <c r="Y63"/>
  <c r="Z63"/>
  <c r="AA63"/>
  <c r="AB63"/>
  <c r="AC63"/>
  <c r="AD63"/>
  <c r="AE63"/>
  <c r="AF63"/>
  <c r="AG63"/>
  <c r="AH63"/>
  <c r="AI63"/>
  <c r="AJ63"/>
  <c r="AK63"/>
  <c r="AL63"/>
  <c r="AM63"/>
  <c r="AN63"/>
  <c r="AO63"/>
  <c r="B64"/>
  <c r="X64"/>
  <c r="Y64"/>
  <c r="Z64"/>
  <c r="AA64"/>
  <c r="AB64"/>
  <c r="AC64"/>
  <c r="AD64"/>
  <c r="AE64"/>
  <c r="AF64"/>
  <c r="AG64"/>
  <c r="AH64"/>
  <c r="AI64"/>
  <c r="AJ64"/>
  <c r="AK64"/>
  <c r="AL64"/>
  <c r="AM64"/>
  <c r="AN64"/>
  <c r="AO64"/>
  <c r="B65"/>
  <c r="X65"/>
  <c r="Y65"/>
  <c r="Z65"/>
  <c r="AA65"/>
  <c r="AB65"/>
  <c r="AC65"/>
  <c r="AD65"/>
  <c r="AE65"/>
  <c r="AF65"/>
  <c r="AG65"/>
  <c r="AH65"/>
  <c r="AI65"/>
  <c r="AJ65"/>
  <c r="AK65"/>
  <c r="AL65"/>
  <c r="AM65"/>
  <c r="AN65"/>
  <c r="AO65"/>
  <c r="B66"/>
  <c r="X66"/>
  <c r="Y66"/>
  <c r="Z66"/>
  <c r="AA66"/>
  <c r="AB66"/>
  <c r="AC66"/>
  <c r="AD66"/>
  <c r="AE66"/>
  <c r="AF66"/>
  <c r="AG66"/>
  <c r="AH66"/>
  <c r="AI66"/>
  <c r="AJ66"/>
  <c r="AK66"/>
  <c r="AL66"/>
  <c r="AM66"/>
  <c r="AN66"/>
  <c r="AO66"/>
  <c r="B67"/>
  <c r="X67"/>
  <c r="Y67"/>
  <c r="Z67"/>
  <c r="AA67"/>
  <c r="AB67"/>
  <c r="AC67"/>
  <c r="AD67"/>
  <c r="AE67"/>
  <c r="AF67"/>
  <c r="AG67"/>
  <c r="AH67"/>
  <c r="AI67"/>
  <c r="AJ67"/>
  <c r="AK67"/>
  <c r="AL67"/>
  <c r="AM67"/>
  <c r="AN67"/>
  <c r="AO67"/>
  <c r="B58"/>
  <c r="Y58"/>
  <c r="Z58"/>
  <c r="AA58"/>
  <c r="AB58"/>
  <c r="AC58"/>
  <c r="AD58"/>
  <c r="AE58"/>
  <c r="AF58"/>
  <c r="AG58"/>
  <c r="AH58"/>
  <c r="AI58"/>
  <c r="AJ58"/>
  <c r="AK58"/>
  <c r="AL58"/>
  <c r="AM58"/>
  <c r="AN58"/>
  <c r="AO58"/>
  <c r="X58"/>
  <c r="Y53"/>
  <c r="Z53"/>
  <c r="AA53"/>
  <c r="AB53"/>
  <c r="AC53"/>
  <c r="AD53"/>
  <c r="AE53"/>
  <c r="AF53"/>
  <c r="AG53"/>
  <c r="AH53"/>
  <c r="AI53"/>
  <c r="AJ53"/>
  <c r="AK53"/>
  <c r="AL53"/>
  <c r="AM53"/>
  <c r="AN53"/>
  <c r="AO53"/>
  <c r="X53"/>
  <c r="Y43"/>
  <c r="Z43"/>
  <c r="AA43"/>
  <c r="AB43"/>
  <c r="AC43"/>
  <c r="AD43"/>
  <c r="AE43"/>
  <c r="AF43"/>
  <c r="AG43"/>
  <c r="AH43"/>
  <c r="AI43"/>
  <c r="AJ43"/>
  <c r="AK43"/>
  <c r="AL43"/>
  <c r="AM43"/>
  <c r="AN43"/>
  <c r="AO43"/>
  <c r="X44"/>
  <c r="Y44"/>
  <c r="Z44"/>
  <c r="AA44"/>
  <c r="AB44"/>
  <c r="AC44"/>
  <c r="AD44"/>
  <c r="AE44"/>
  <c r="AF44"/>
  <c r="AG44"/>
  <c r="AH44"/>
  <c r="AI44"/>
  <c r="AJ44"/>
  <c r="AK44"/>
  <c r="AL44"/>
  <c r="AM44"/>
  <c r="AN44"/>
  <c r="AO44"/>
  <c r="X45"/>
  <c r="Y45"/>
  <c r="Z45"/>
  <c r="AA45"/>
  <c r="AB45"/>
  <c r="AC45"/>
  <c r="AD45"/>
  <c r="AE45"/>
  <c r="AF45"/>
  <c r="AG45"/>
  <c r="AH45"/>
  <c r="AI45"/>
  <c r="AJ45"/>
  <c r="AK45"/>
  <c r="AL45"/>
  <c r="AM45"/>
  <c r="AN45"/>
  <c r="AO45"/>
  <c r="X46"/>
  <c r="Y46"/>
  <c r="Z46"/>
  <c r="AA46"/>
  <c r="AB46"/>
  <c r="AC46"/>
  <c r="AD46"/>
  <c r="AE46"/>
  <c r="AF46"/>
  <c r="AG46"/>
  <c r="AH46"/>
  <c r="AI46"/>
  <c r="AJ46"/>
  <c r="AK46"/>
  <c r="AL46"/>
  <c r="AM46"/>
  <c r="AN46"/>
  <c r="AO46"/>
  <c r="X47"/>
  <c r="Y47"/>
  <c r="Z47"/>
  <c r="AA47"/>
  <c r="AB47"/>
  <c r="AC47"/>
  <c r="AD47"/>
  <c r="AE47"/>
  <c r="AF47"/>
  <c r="AG47"/>
  <c r="AH47"/>
  <c r="AI47"/>
  <c r="AJ47"/>
  <c r="AK47"/>
  <c r="AL47"/>
  <c r="AM47"/>
  <c r="AN47"/>
  <c r="AO47"/>
  <c r="X48"/>
  <c r="Y48"/>
  <c r="Z48"/>
  <c r="AA48"/>
  <c r="AB48"/>
  <c r="AC48"/>
  <c r="AD48"/>
  <c r="AE48"/>
  <c r="AF48"/>
  <c r="AG48"/>
  <c r="AH48"/>
  <c r="AI48"/>
  <c r="AJ48"/>
  <c r="AK48"/>
  <c r="AL48"/>
  <c r="AM48"/>
  <c r="AN48"/>
  <c r="AO48"/>
  <c r="X49"/>
  <c r="Y49"/>
  <c r="Z49"/>
  <c r="AA49"/>
  <c r="AB49"/>
  <c r="AC49"/>
  <c r="AD49"/>
  <c r="AE49"/>
  <c r="AF49"/>
  <c r="AG49"/>
  <c r="AH49"/>
  <c r="AI49"/>
  <c r="AJ49"/>
  <c r="AK49"/>
  <c r="AL49"/>
  <c r="AM49"/>
  <c r="AN49"/>
  <c r="AO49"/>
  <c r="X50"/>
  <c r="Y50"/>
  <c r="Z50"/>
  <c r="AA50"/>
  <c r="AB50"/>
  <c r="AC50"/>
  <c r="AD50"/>
  <c r="AE50"/>
  <c r="AF50"/>
  <c r="AG50"/>
  <c r="AH50"/>
  <c r="AI50"/>
  <c r="AJ50"/>
  <c r="AK50"/>
  <c r="AL50"/>
  <c r="AM50"/>
  <c r="AN50"/>
  <c r="AO50"/>
  <c r="X51"/>
  <c r="Y51"/>
  <c r="Z51"/>
  <c r="AA51"/>
  <c r="AB51"/>
  <c r="AC51"/>
  <c r="AD51"/>
  <c r="AE51"/>
  <c r="AF51"/>
  <c r="AG51"/>
  <c r="AH51"/>
  <c r="AI51"/>
  <c r="AJ51"/>
  <c r="AK51"/>
  <c r="AL51"/>
  <c r="AM51"/>
  <c r="AN51"/>
  <c r="AO51"/>
  <c r="X52"/>
  <c r="Y52"/>
  <c r="Z52"/>
  <c r="AA52"/>
  <c r="AB52"/>
  <c r="AC52"/>
  <c r="AD52"/>
  <c r="AE52"/>
  <c r="AF52"/>
  <c r="AG52"/>
  <c r="AH52"/>
  <c r="AI52"/>
  <c r="AJ52"/>
  <c r="AK52"/>
  <c r="AL52"/>
  <c r="AM52"/>
  <c r="AN52"/>
  <c r="AO52"/>
  <c r="X43"/>
  <c r="X147" a="1"/>
  <c r="X147"/>
  <c r="Y147"/>
  <c r="Z147"/>
  <c r="AA147"/>
  <c r="AB147"/>
  <c r="AC147"/>
  <c r="AD147"/>
  <c r="AE147"/>
  <c r="AF147"/>
  <c r="AG147"/>
  <c r="AH147"/>
  <c r="AI147"/>
  <c r="AJ147"/>
  <c r="AK147"/>
  <c r="AL147"/>
  <c r="AM147"/>
  <c r="AN147"/>
  <c r="AO147"/>
  <c r="X132" a="1"/>
  <c r="X132"/>
  <c r="Y132"/>
  <c r="Z132"/>
  <c r="AA132"/>
  <c r="AB132"/>
  <c r="AC132"/>
  <c r="AD132"/>
  <c r="AE132"/>
  <c r="AF132"/>
  <c r="AG132"/>
  <c r="AH132"/>
  <c r="AI132"/>
  <c r="AJ132"/>
  <c r="AK132"/>
  <c r="AL132"/>
  <c r="AM132"/>
  <c r="AN132"/>
  <c r="AO132"/>
  <c r="X117" a="1"/>
  <c r="X117"/>
  <c r="Y117"/>
  <c r="Z117"/>
  <c r="AA117"/>
  <c r="AB117"/>
  <c r="AC117"/>
  <c r="AD117"/>
  <c r="AE117"/>
  <c r="AF117"/>
  <c r="AG117"/>
  <c r="AH117"/>
  <c r="AI117"/>
  <c r="AJ117"/>
  <c r="AK117"/>
  <c r="AL117"/>
  <c r="AM117"/>
  <c r="AN117"/>
  <c r="AO117"/>
  <c r="X102" a="1"/>
  <c r="X102"/>
  <c r="Y102"/>
  <c r="Z102"/>
  <c r="AA102"/>
  <c r="AB102"/>
  <c r="AC102"/>
  <c r="AD102"/>
  <c r="AE102"/>
  <c r="AF102"/>
  <c r="AG102"/>
  <c r="AH102"/>
  <c r="AI102"/>
  <c r="AJ102"/>
  <c r="AK102"/>
  <c r="AL102"/>
  <c r="AM102"/>
  <c r="AN102"/>
  <c r="AO102"/>
  <c r="X87" a="1"/>
  <c r="X87"/>
  <c r="Y87"/>
  <c r="Z87"/>
  <c r="AA87"/>
  <c r="AB87"/>
  <c r="AC87"/>
  <c r="AD87"/>
  <c r="AE87"/>
  <c r="AF87"/>
  <c r="AG87"/>
  <c r="AH87"/>
  <c r="AI87"/>
  <c r="AJ87"/>
  <c r="AK87"/>
  <c r="AL87"/>
  <c r="AM87"/>
  <c r="AN87"/>
  <c r="AO87"/>
  <c r="X72" a="1"/>
  <c r="X72"/>
  <c r="Y72"/>
  <c r="Z72"/>
  <c r="AA72"/>
  <c r="AB72"/>
  <c r="AC72"/>
  <c r="AD72"/>
  <c r="AE72"/>
  <c r="AF72"/>
  <c r="AG72"/>
  <c r="AH72"/>
  <c r="AI72"/>
  <c r="AJ72"/>
  <c r="AK72"/>
  <c r="AL72"/>
  <c r="AM72"/>
  <c r="AN72"/>
  <c r="AO72"/>
  <c r="X57" a="1"/>
  <c r="X57"/>
  <c r="Y57"/>
  <c r="Z57"/>
  <c r="AA57"/>
  <c r="AB57"/>
  <c r="AC57"/>
  <c r="AD57"/>
  <c r="AE57"/>
  <c r="AF57"/>
  <c r="AG57"/>
  <c r="AH57"/>
  <c r="AI57"/>
  <c r="AJ57"/>
  <c r="AK57"/>
  <c r="AL57"/>
  <c r="AM57"/>
  <c r="AN57"/>
  <c r="AO57"/>
  <c r="X42"/>
  <c r="Y42"/>
  <c r="Z42"/>
  <c r="AA42"/>
  <c r="AB42"/>
  <c r="AC42"/>
  <c r="AD42"/>
  <c r="AE42"/>
  <c r="AF42"/>
  <c r="AG42"/>
  <c r="AH42"/>
  <c r="AI42"/>
  <c r="AJ42"/>
  <c r="AK42"/>
  <c r="AL42"/>
  <c r="AM42"/>
  <c r="AN42"/>
  <c r="AO42"/>
  <c r="T42"/>
  <c r="V158"/>
  <c r="U158"/>
  <c r="T158"/>
  <c r="S158"/>
  <c r="R158"/>
  <c r="Q158"/>
  <c r="P158"/>
  <c r="O158"/>
  <c r="N158"/>
  <c r="M158"/>
  <c r="L158"/>
  <c r="K158"/>
  <c r="J158"/>
  <c r="I158"/>
  <c r="H158"/>
  <c r="G158"/>
  <c r="F158"/>
  <c r="E158"/>
  <c r="D158"/>
  <c r="B158"/>
  <c r="V157"/>
  <c r="U157"/>
  <c r="T157"/>
  <c r="S157"/>
  <c r="R157"/>
  <c r="Q157"/>
  <c r="P157"/>
  <c r="O157"/>
  <c r="N157"/>
  <c r="M157"/>
  <c r="L157"/>
  <c r="K157"/>
  <c r="J157"/>
  <c r="I157"/>
  <c r="H157"/>
  <c r="G157"/>
  <c r="F157"/>
  <c r="E157"/>
  <c r="D157"/>
  <c r="V156"/>
  <c r="U156"/>
  <c r="T156"/>
  <c r="S156"/>
  <c r="R156"/>
  <c r="Q156"/>
  <c r="P156"/>
  <c r="O156"/>
  <c r="N156"/>
  <c r="M156"/>
  <c r="L156"/>
  <c r="K156"/>
  <c r="J156"/>
  <c r="I156"/>
  <c r="H156"/>
  <c r="G156"/>
  <c r="F156"/>
  <c r="E156"/>
  <c r="D156"/>
  <c r="V155"/>
  <c r="U155"/>
  <c r="T155"/>
  <c r="S155"/>
  <c r="R155"/>
  <c r="Q155"/>
  <c r="P155"/>
  <c r="O155"/>
  <c r="N155"/>
  <c r="M155"/>
  <c r="L155"/>
  <c r="K155"/>
  <c r="J155"/>
  <c r="I155"/>
  <c r="H155"/>
  <c r="G155"/>
  <c r="F155"/>
  <c r="E155"/>
  <c r="D155"/>
  <c r="V154"/>
  <c r="U154"/>
  <c r="T154"/>
  <c r="S154"/>
  <c r="R154"/>
  <c r="Q154"/>
  <c r="P154"/>
  <c r="O154"/>
  <c r="N154"/>
  <c r="M154"/>
  <c r="L154"/>
  <c r="K154"/>
  <c r="J154"/>
  <c r="I154"/>
  <c r="H154"/>
  <c r="G154"/>
  <c r="F154"/>
  <c r="E154"/>
  <c r="D154"/>
  <c r="V153"/>
  <c r="U153"/>
  <c r="T153"/>
  <c r="S153"/>
  <c r="R153"/>
  <c r="Q153"/>
  <c r="P153"/>
  <c r="O153"/>
  <c r="N153"/>
  <c r="M153"/>
  <c r="L153"/>
  <c r="K153"/>
  <c r="J153"/>
  <c r="I153"/>
  <c r="H153"/>
  <c r="G153"/>
  <c r="F153"/>
  <c r="E153"/>
  <c r="D153"/>
  <c r="V152"/>
  <c r="U152"/>
  <c r="T152"/>
  <c r="S152"/>
  <c r="R152"/>
  <c r="Q152"/>
  <c r="P152"/>
  <c r="O152"/>
  <c r="N152"/>
  <c r="M152"/>
  <c r="L152"/>
  <c r="K152"/>
  <c r="J152"/>
  <c r="I152"/>
  <c r="H152"/>
  <c r="G152"/>
  <c r="F152"/>
  <c r="E152"/>
  <c r="D152"/>
  <c r="V151"/>
  <c r="U151"/>
  <c r="T151"/>
  <c r="S151"/>
  <c r="R151"/>
  <c r="Q151"/>
  <c r="P151"/>
  <c r="O151"/>
  <c r="N151"/>
  <c r="M151"/>
  <c r="L151"/>
  <c r="K151"/>
  <c r="J151"/>
  <c r="I151"/>
  <c r="H151"/>
  <c r="G151"/>
  <c r="F151"/>
  <c r="E151"/>
  <c r="D151"/>
  <c r="V150"/>
  <c r="U150"/>
  <c r="T150"/>
  <c r="S150"/>
  <c r="R150"/>
  <c r="Q150"/>
  <c r="P150"/>
  <c r="O150"/>
  <c r="N150"/>
  <c r="M150"/>
  <c r="L150"/>
  <c r="K150"/>
  <c r="J150"/>
  <c r="I150"/>
  <c r="H150"/>
  <c r="G150"/>
  <c r="F150"/>
  <c r="E150"/>
  <c r="D150"/>
  <c r="V149"/>
  <c r="U149"/>
  <c r="T149"/>
  <c r="S149"/>
  <c r="R149"/>
  <c r="Q149"/>
  <c r="P149"/>
  <c r="O149"/>
  <c r="N149"/>
  <c r="M149"/>
  <c r="L149"/>
  <c r="K149"/>
  <c r="J149"/>
  <c r="I149"/>
  <c r="H149"/>
  <c r="G149"/>
  <c r="F149"/>
  <c r="E149"/>
  <c r="D149"/>
  <c r="V148"/>
  <c r="U148"/>
  <c r="T148"/>
  <c r="S148"/>
  <c r="R148"/>
  <c r="Q148"/>
  <c r="P148"/>
  <c r="O148"/>
  <c r="N148"/>
  <c r="M148"/>
  <c r="L148"/>
  <c r="K148"/>
  <c r="J148"/>
  <c r="I148"/>
  <c r="H148"/>
  <c r="G148"/>
  <c r="F148"/>
  <c r="E148"/>
  <c r="D148"/>
  <c r="V147"/>
  <c r="U147"/>
  <c r="T147"/>
  <c r="S147"/>
  <c r="R147"/>
  <c r="Q147"/>
  <c r="P147"/>
  <c r="O147"/>
  <c r="N147"/>
  <c r="M147"/>
  <c r="L147"/>
  <c r="K147"/>
  <c r="J147"/>
  <c r="I147"/>
  <c r="H147"/>
  <c r="G147"/>
  <c r="F147"/>
  <c r="E147"/>
  <c r="D147"/>
  <c r="AP143"/>
  <c r="B143"/>
  <c r="V143"/>
  <c r="U143"/>
  <c r="T143"/>
  <c r="S143"/>
  <c r="R143"/>
  <c r="Q143"/>
  <c r="P143"/>
  <c r="O143"/>
  <c r="N143"/>
  <c r="M143"/>
  <c r="L143"/>
  <c r="K143"/>
  <c r="J143"/>
  <c r="I143"/>
  <c r="H143"/>
  <c r="G143"/>
  <c r="F143"/>
  <c r="E143"/>
  <c r="D143"/>
  <c r="AP142"/>
  <c r="V142"/>
  <c r="U142"/>
  <c r="T142"/>
  <c r="S142"/>
  <c r="R142"/>
  <c r="Q142"/>
  <c r="P142"/>
  <c r="O142"/>
  <c r="N142"/>
  <c r="M142"/>
  <c r="L142"/>
  <c r="K142"/>
  <c r="J142"/>
  <c r="I142"/>
  <c r="H142"/>
  <c r="G142"/>
  <c r="F142"/>
  <c r="E142"/>
  <c r="D142"/>
  <c r="AP141"/>
  <c r="V141"/>
  <c r="U141"/>
  <c r="T141"/>
  <c r="S141"/>
  <c r="R141"/>
  <c r="Q141"/>
  <c r="P141"/>
  <c r="O141"/>
  <c r="N141"/>
  <c r="M141"/>
  <c r="L141"/>
  <c r="K141"/>
  <c r="J141"/>
  <c r="I141"/>
  <c r="H141"/>
  <c r="G141"/>
  <c r="F141"/>
  <c r="E141"/>
  <c r="D141"/>
  <c r="AP140"/>
  <c r="V140"/>
  <c r="U140"/>
  <c r="T140"/>
  <c r="S140"/>
  <c r="R140"/>
  <c r="Q140"/>
  <c r="P140"/>
  <c r="O140"/>
  <c r="N140"/>
  <c r="M140"/>
  <c r="L140"/>
  <c r="K140"/>
  <c r="J140"/>
  <c r="I140"/>
  <c r="H140"/>
  <c r="G140"/>
  <c r="F140"/>
  <c r="E140"/>
  <c r="D140"/>
  <c r="AP139"/>
  <c r="V139"/>
  <c r="U139"/>
  <c r="T139"/>
  <c r="S139"/>
  <c r="R139"/>
  <c r="Q139"/>
  <c r="P139"/>
  <c r="O139"/>
  <c r="N139"/>
  <c r="M139"/>
  <c r="L139"/>
  <c r="K139"/>
  <c r="J139"/>
  <c r="I139"/>
  <c r="H139"/>
  <c r="G139"/>
  <c r="F139"/>
  <c r="E139"/>
  <c r="D139"/>
  <c r="AP138"/>
  <c r="V138"/>
  <c r="U138"/>
  <c r="T138"/>
  <c r="S138"/>
  <c r="R138"/>
  <c r="Q138"/>
  <c r="P138"/>
  <c r="O138"/>
  <c r="N138"/>
  <c r="M138"/>
  <c r="L138"/>
  <c r="K138"/>
  <c r="J138"/>
  <c r="I138"/>
  <c r="H138"/>
  <c r="G138"/>
  <c r="F138"/>
  <c r="E138"/>
  <c r="D138"/>
  <c r="AP137"/>
  <c r="V137"/>
  <c r="U137"/>
  <c r="T137"/>
  <c r="S137"/>
  <c r="R137"/>
  <c r="Q137"/>
  <c r="P137"/>
  <c r="O137"/>
  <c r="N137"/>
  <c r="M137"/>
  <c r="L137"/>
  <c r="K137"/>
  <c r="J137"/>
  <c r="I137"/>
  <c r="H137"/>
  <c r="G137"/>
  <c r="F137"/>
  <c r="E137"/>
  <c r="D137"/>
  <c r="AP136"/>
  <c r="V136"/>
  <c r="U136"/>
  <c r="T136"/>
  <c r="S136"/>
  <c r="R136"/>
  <c r="Q136"/>
  <c r="P136"/>
  <c r="O136"/>
  <c r="N136"/>
  <c r="M136"/>
  <c r="L136"/>
  <c r="K136"/>
  <c r="J136"/>
  <c r="I136"/>
  <c r="H136"/>
  <c r="G136"/>
  <c r="F136"/>
  <c r="E136"/>
  <c r="D136"/>
  <c r="AP135"/>
  <c r="V135"/>
  <c r="U135"/>
  <c r="T135"/>
  <c r="S135"/>
  <c r="R135"/>
  <c r="Q135"/>
  <c r="P135"/>
  <c r="O135"/>
  <c r="N135"/>
  <c r="M135"/>
  <c r="L135"/>
  <c r="K135"/>
  <c r="J135"/>
  <c r="I135"/>
  <c r="H135"/>
  <c r="G135"/>
  <c r="F135"/>
  <c r="E135"/>
  <c r="D135"/>
  <c r="AP134"/>
  <c r="V134"/>
  <c r="U134"/>
  <c r="T134"/>
  <c r="S134"/>
  <c r="R134"/>
  <c r="Q134"/>
  <c r="P134"/>
  <c r="O134"/>
  <c r="N134"/>
  <c r="M134"/>
  <c r="L134"/>
  <c r="K134"/>
  <c r="J134"/>
  <c r="I134"/>
  <c r="H134"/>
  <c r="G134"/>
  <c r="F134"/>
  <c r="E134"/>
  <c r="D134"/>
  <c r="AP133"/>
  <c r="V133"/>
  <c r="U133"/>
  <c r="T133"/>
  <c r="S133"/>
  <c r="R133"/>
  <c r="Q133"/>
  <c r="P133"/>
  <c r="O133"/>
  <c r="N133"/>
  <c r="M133"/>
  <c r="L133"/>
  <c r="K133"/>
  <c r="J133"/>
  <c r="I133"/>
  <c r="H133"/>
  <c r="G133"/>
  <c r="F133"/>
  <c r="E133"/>
  <c r="D133"/>
  <c r="V132"/>
  <c r="U132"/>
  <c r="T132"/>
  <c r="S132"/>
  <c r="R132"/>
  <c r="Q132"/>
  <c r="P132"/>
  <c r="O132"/>
  <c r="N132"/>
  <c r="M132"/>
  <c r="L132"/>
  <c r="K132"/>
  <c r="J132"/>
  <c r="I132"/>
  <c r="H132"/>
  <c r="G132"/>
  <c r="F132"/>
  <c r="E132"/>
  <c r="D132"/>
  <c r="E131"/>
  <c r="F131"/>
  <c r="G131"/>
  <c r="H131"/>
  <c r="I131"/>
  <c r="J131"/>
  <c r="K131"/>
  <c r="L131"/>
  <c r="M131"/>
  <c r="N131"/>
  <c r="O131"/>
  <c r="P131"/>
  <c r="Q131"/>
  <c r="R131"/>
  <c r="S131"/>
  <c r="T131"/>
  <c r="U131"/>
  <c r="V131"/>
  <c r="AP128"/>
  <c r="V128"/>
  <c r="U128"/>
  <c r="T128"/>
  <c r="S128"/>
  <c r="R128"/>
  <c r="Q128"/>
  <c r="P128"/>
  <c r="O128"/>
  <c r="N128"/>
  <c r="M128"/>
  <c r="L128"/>
  <c r="K128"/>
  <c r="J128"/>
  <c r="I128"/>
  <c r="H128"/>
  <c r="G128"/>
  <c r="F128"/>
  <c r="E128"/>
  <c r="D128"/>
  <c r="AP127"/>
  <c r="V127"/>
  <c r="U127"/>
  <c r="T127"/>
  <c r="S127"/>
  <c r="R127"/>
  <c r="Q127"/>
  <c r="P127"/>
  <c r="O127"/>
  <c r="N127"/>
  <c r="M127"/>
  <c r="L127"/>
  <c r="K127"/>
  <c r="J127"/>
  <c r="I127"/>
  <c r="H127"/>
  <c r="G127"/>
  <c r="F127"/>
  <c r="E127"/>
  <c r="D127"/>
  <c r="AP126"/>
  <c r="V126"/>
  <c r="U126"/>
  <c r="T126"/>
  <c r="S126"/>
  <c r="R126"/>
  <c r="Q126"/>
  <c r="P126"/>
  <c r="O126"/>
  <c r="N126"/>
  <c r="M126"/>
  <c r="L126"/>
  <c r="K126"/>
  <c r="J126"/>
  <c r="I126"/>
  <c r="H126"/>
  <c r="G126"/>
  <c r="F126"/>
  <c r="E126"/>
  <c r="D126"/>
  <c r="AP125"/>
  <c r="V125"/>
  <c r="U125"/>
  <c r="T125"/>
  <c r="S125"/>
  <c r="R125"/>
  <c r="Q125"/>
  <c r="P125"/>
  <c r="O125"/>
  <c r="N125"/>
  <c r="M125"/>
  <c r="L125"/>
  <c r="K125"/>
  <c r="J125"/>
  <c r="I125"/>
  <c r="H125"/>
  <c r="G125"/>
  <c r="F125"/>
  <c r="E125"/>
  <c r="D125"/>
  <c r="AP124"/>
  <c r="V124"/>
  <c r="U124"/>
  <c r="T124"/>
  <c r="S124"/>
  <c r="R124"/>
  <c r="Q124"/>
  <c r="P124"/>
  <c r="O124"/>
  <c r="N124"/>
  <c r="M124"/>
  <c r="L124"/>
  <c r="K124"/>
  <c r="J124"/>
  <c r="I124"/>
  <c r="H124"/>
  <c r="G124"/>
  <c r="F124"/>
  <c r="E124"/>
  <c r="D124"/>
  <c r="AP123"/>
  <c r="V123"/>
  <c r="U123"/>
  <c r="T123"/>
  <c r="S123"/>
  <c r="R123"/>
  <c r="Q123"/>
  <c r="P123"/>
  <c r="O123"/>
  <c r="N123"/>
  <c r="M123"/>
  <c r="L123"/>
  <c r="K123"/>
  <c r="J123"/>
  <c r="I123"/>
  <c r="H123"/>
  <c r="G123"/>
  <c r="F123"/>
  <c r="E123"/>
  <c r="D123"/>
  <c r="AP122"/>
  <c r="V122"/>
  <c r="U122"/>
  <c r="T122"/>
  <c r="S122"/>
  <c r="R122"/>
  <c r="Q122"/>
  <c r="P122"/>
  <c r="O122"/>
  <c r="N122"/>
  <c r="M122"/>
  <c r="L122"/>
  <c r="K122"/>
  <c r="J122"/>
  <c r="I122"/>
  <c r="H122"/>
  <c r="G122"/>
  <c r="F122"/>
  <c r="E122"/>
  <c r="D122"/>
  <c r="AP121"/>
  <c r="V121"/>
  <c r="U121"/>
  <c r="T121"/>
  <c r="S121"/>
  <c r="R121"/>
  <c r="Q121"/>
  <c r="P121"/>
  <c r="O121"/>
  <c r="N121"/>
  <c r="M121"/>
  <c r="L121"/>
  <c r="K121"/>
  <c r="J121"/>
  <c r="I121"/>
  <c r="H121"/>
  <c r="G121"/>
  <c r="F121"/>
  <c r="E121"/>
  <c r="D121"/>
  <c r="AP120"/>
  <c r="V120"/>
  <c r="U120"/>
  <c r="T120"/>
  <c r="S120"/>
  <c r="R120"/>
  <c r="Q120"/>
  <c r="P120"/>
  <c r="O120"/>
  <c r="N120"/>
  <c r="M120"/>
  <c r="L120"/>
  <c r="K120"/>
  <c r="J120"/>
  <c r="I120"/>
  <c r="H120"/>
  <c r="G120"/>
  <c r="F120"/>
  <c r="E120"/>
  <c r="D120"/>
  <c r="AP119"/>
  <c r="V119"/>
  <c r="U119"/>
  <c r="T119"/>
  <c r="S119"/>
  <c r="R119"/>
  <c r="Q119"/>
  <c r="P119"/>
  <c r="O119"/>
  <c r="N119"/>
  <c r="M119"/>
  <c r="L119"/>
  <c r="K119"/>
  <c r="J119"/>
  <c r="I119"/>
  <c r="H119"/>
  <c r="G119"/>
  <c r="F119"/>
  <c r="E119"/>
  <c r="D119"/>
  <c r="AP118"/>
  <c r="V118"/>
  <c r="U118"/>
  <c r="T118"/>
  <c r="S118"/>
  <c r="R118"/>
  <c r="Q118"/>
  <c r="P118"/>
  <c r="O118"/>
  <c r="N118"/>
  <c r="M118"/>
  <c r="L118"/>
  <c r="K118"/>
  <c r="J118"/>
  <c r="I118"/>
  <c r="H118"/>
  <c r="G118"/>
  <c r="F118"/>
  <c r="E118"/>
  <c r="D118"/>
  <c r="V117"/>
  <c r="U117"/>
  <c r="T117"/>
  <c r="S117"/>
  <c r="R117"/>
  <c r="Q117"/>
  <c r="P117"/>
  <c r="O117"/>
  <c r="N117"/>
  <c r="M117"/>
  <c r="L117"/>
  <c r="K117"/>
  <c r="J117"/>
  <c r="I117"/>
  <c r="H117"/>
  <c r="G117"/>
  <c r="F117"/>
  <c r="E117"/>
  <c r="D117"/>
  <c r="E116"/>
  <c r="F116"/>
  <c r="G116"/>
  <c r="H116"/>
  <c r="I116"/>
  <c r="J116"/>
  <c r="K116"/>
  <c r="L116"/>
  <c r="M116"/>
  <c r="N116"/>
  <c r="O116"/>
  <c r="P116"/>
  <c r="Q116"/>
  <c r="R116"/>
  <c r="S116"/>
  <c r="T116"/>
  <c r="U116"/>
  <c r="V116"/>
  <c r="AP113"/>
  <c r="V113"/>
  <c r="U113"/>
  <c r="T113"/>
  <c r="S113"/>
  <c r="R113"/>
  <c r="Q113"/>
  <c r="P113"/>
  <c r="O113"/>
  <c r="N113"/>
  <c r="M113"/>
  <c r="L113"/>
  <c r="K113"/>
  <c r="J113"/>
  <c r="I113"/>
  <c r="H113"/>
  <c r="G113"/>
  <c r="F113"/>
  <c r="E113"/>
  <c r="D113"/>
  <c r="AP112"/>
  <c r="V112"/>
  <c r="U112"/>
  <c r="T112"/>
  <c r="S112"/>
  <c r="R112"/>
  <c r="Q112"/>
  <c r="P112"/>
  <c r="O112"/>
  <c r="N112"/>
  <c r="M112"/>
  <c r="L112"/>
  <c r="K112"/>
  <c r="J112"/>
  <c r="I112"/>
  <c r="H112"/>
  <c r="G112"/>
  <c r="F112"/>
  <c r="E112"/>
  <c r="D112"/>
  <c r="AP111"/>
  <c r="V111"/>
  <c r="U111"/>
  <c r="T111"/>
  <c r="S111"/>
  <c r="R111"/>
  <c r="Q111"/>
  <c r="P111"/>
  <c r="O111"/>
  <c r="N111"/>
  <c r="M111"/>
  <c r="L111"/>
  <c r="K111"/>
  <c r="J111"/>
  <c r="I111"/>
  <c r="H111"/>
  <c r="G111"/>
  <c r="F111"/>
  <c r="E111"/>
  <c r="D111"/>
  <c r="AP110"/>
  <c r="V110"/>
  <c r="U110"/>
  <c r="T110"/>
  <c r="S110"/>
  <c r="R110"/>
  <c r="Q110"/>
  <c r="P110"/>
  <c r="O110"/>
  <c r="N110"/>
  <c r="M110"/>
  <c r="L110"/>
  <c r="K110"/>
  <c r="J110"/>
  <c r="I110"/>
  <c r="H110"/>
  <c r="G110"/>
  <c r="F110"/>
  <c r="E110"/>
  <c r="D110"/>
  <c r="AP109"/>
  <c r="V109"/>
  <c r="U109"/>
  <c r="T109"/>
  <c r="S109"/>
  <c r="R109"/>
  <c r="Q109"/>
  <c r="P109"/>
  <c r="O109"/>
  <c r="N109"/>
  <c r="M109"/>
  <c r="L109"/>
  <c r="K109"/>
  <c r="J109"/>
  <c r="I109"/>
  <c r="H109"/>
  <c r="G109"/>
  <c r="F109"/>
  <c r="E109"/>
  <c r="D109"/>
  <c r="AP108"/>
  <c r="V108"/>
  <c r="U108"/>
  <c r="T108"/>
  <c r="S108"/>
  <c r="R108"/>
  <c r="Q108"/>
  <c r="P108"/>
  <c r="O108"/>
  <c r="N108"/>
  <c r="M108"/>
  <c r="L108"/>
  <c r="K108"/>
  <c r="J108"/>
  <c r="I108"/>
  <c r="H108"/>
  <c r="G108"/>
  <c r="F108"/>
  <c r="E108"/>
  <c r="D108"/>
  <c r="AP107"/>
  <c r="V107"/>
  <c r="U107"/>
  <c r="T107"/>
  <c r="S107"/>
  <c r="R107"/>
  <c r="Q107"/>
  <c r="P107"/>
  <c r="O107"/>
  <c r="N107"/>
  <c r="M107"/>
  <c r="L107"/>
  <c r="K107"/>
  <c r="J107"/>
  <c r="I107"/>
  <c r="H107"/>
  <c r="G107"/>
  <c r="F107"/>
  <c r="E107"/>
  <c r="D107"/>
  <c r="AP106"/>
  <c r="V106"/>
  <c r="U106"/>
  <c r="T106"/>
  <c r="S106"/>
  <c r="R106"/>
  <c r="Q106"/>
  <c r="P106"/>
  <c r="O106"/>
  <c r="N106"/>
  <c r="M106"/>
  <c r="L106"/>
  <c r="K106"/>
  <c r="J106"/>
  <c r="I106"/>
  <c r="H106"/>
  <c r="G106"/>
  <c r="F106"/>
  <c r="E106"/>
  <c r="D106"/>
  <c r="AP105"/>
  <c r="V105"/>
  <c r="U105"/>
  <c r="T105"/>
  <c r="S105"/>
  <c r="R105"/>
  <c r="Q105"/>
  <c r="P105"/>
  <c r="O105"/>
  <c r="N105"/>
  <c r="M105"/>
  <c r="L105"/>
  <c r="K105"/>
  <c r="J105"/>
  <c r="I105"/>
  <c r="H105"/>
  <c r="G105"/>
  <c r="F105"/>
  <c r="E105"/>
  <c r="D105"/>
  <c r="AP104"/>
  <c r="V104"/>
  <c r="U104"/>
  <c r="T104"/>
  <c r="S104"/>
  <c r="R104"/>
  <c r="Q104"/>
  <c r="P104"/>
  <c r="O104"/>
  <c r="N104"/>
  <c r="M104"/>
  <c r="L104"/>
  <c r="K104"/>
  <c r="J104"/>
  <c r="I104"/>
  <c r="H104"/>
  <c r="G104"/>
  <c r="F104"/>
  <c r="E104"/>
  <c r="D104"/>
  <c r="AP103"/>
  <c r="V103"/>
  <c r="U103"/>
  <c r="T103"/>
  <c r="S103"/>
  <c r="R103"/>
  <c r="Q103"/>
  <c r="P103"/>
  <c r="O103"/>
  <c r="N103"/>
  <c r="M103"/>
  <c r="L103"/>
  <c r="K103"/>
  <c r="J103"/>
  <c r="I103"/>
  <c r="H103"/>
  <c r="G103"/>
  <c r="F103"/>
  <c r="E103"/>
  <c r="D103"/>
  <c r="V102"/>
  <c r="U102"/>
  <c r="T102"/>
  <c r="S102"/>
  <c r="R102"/>
  <c r="Q102"/>
  <c r="P102"/>
  <c r="O102"/>
  <c r="N102"/>
  <c r="M102"/>
  <c r="L102"/>
  <c r="K102"/>
  <c r="J102"/>
  <c r="I102"/>
  <c r="H102"/>
  <c r="G102"/>
  <c r="F102"/>
  <c r="E102"/>
  <c r="D102"/>
  <c r="E101"/>
  <c r="F101"/>
  <c r="G101"/>
  <c r="H101"/>
  <c r="I101"/>
  <c r="J101"/>
  <c r="K101"/>
  <c r="L101"/>
  <c r="M101"/>
  <c r="N101"/>
  <c r="O101"/>
  <c r="P101"/>
  <c r="Q101"/>
  <c r="R101"/>
  <c r="S101"/>
  <c r="T101"/>
  <c r="U101"/>
  <c r="V101"/>
  <c r="AP98"/>
  <c r="V98"/>
  <c r="U98"/>
  <c r="T98"/>
  <c r="S98"/>
  <c r="R98"/>
  <c r="Q98"/>
  <c r="P98"/>
  <c r="O98"/>
  <c r="N98"/>
  <c r="M98"/>
  <c r="L98"/>
  <c r="K98"/>
  <c r="J98"/>
  <c r="I98"/>
  <c r="H98"/>
  <c r="G98"/>
  <c r="F98"/>
  <c r="E98"/>
  <c r="D98"/>
  <c r="B98"/>
  <c r="AP97"/>
  <c r="V97"/>
  <c r="U97"/>
  <c r="T97"/>
  <c r="S97"/>
  <c r="R97"/>
  <c r="Q97"/>
  <c r="P97"/>
  <c r="O97"/>
  <c r="N97"/>
  <c r="M97"/>
  <c r="L97"/>
  <c r="K97"/>
  <c r="J97"/>
  <c r="I97"/>
  <c r="H97"/>
  <c r="G97"/>
  <c r="F97"/>
  <c r="E97"/>
  <c r="D97"/>
  <c r="AP96"/>
  <c r="V96"/>
  <c r="U96"/>
  <c r="T96"/>
  <c r="S96"/>
  <c r="R96"/>
  <c r="Q96"/>
  <c r="P96"/>
  <c r="O96"/>
  <c r="N96"/>
  <c r="M96"/>
  <c r="L96"/>
  <c r="K96"/>
  <c r="J96"/>
  <c r="I96"/>
  <c r="H96"/>
  <c r="G96"/>
  <c r="F96"/>
  <c r="E96"/>
  <c r="D96"/>
  <c r="AP95"/>
  <c r="V95"/>
  <c r="U95"/>
  <c r="T95"/>
  <c r="S95"/>
  <c r="R95"/>
  <c r="Q95"/>
  <c r="P95"/>
  <c r="O95"/>
  <c r="N95"/>
  <c r="M95"/>
  <c r="L95"/>
  <c r="K95"/>
  <c r="J95"/>
  <c r="I95"/>
  <c r="H95"/>
  <c r="G95"/>
  <c r="F95"/>
  <c r="E95"/>
  <c r="D95"/>
  <c r="AP94"/>
  <c r="V94"/>
  <c r="U94"/>
  <c r="T94"/>
  <c r="S94"/>
  <c r="R94"/>
  <c r="Q94"/>
  <c r="P94"/>
  <c r="O94"/>
  <c r="N94"/>
  <c r="M94"/>
  <c r="L94"/>
  <c r="K94"/>
  <c r="J94"/>
  <c r="I94"/>
  <c r="H94"/>
  <c r="G94"/>
  <c r="F94"/>
  <c r="E94"/>
  <c r="D94"/>
  <c r="AP93"/>
  <c r="V93"/>
  <c r="U93"/>
  <c r="T93"/>
  <c r="S93"/>
  <c r="R93"/>
  <c r="Q93"/>
  <c r="P93"/>
  <c r="O93"/>
  <c r="N93"/>
  <c r="M93"/>
  <c r="L93"/>
  <c r="K93"/>
  <c r="J93"/>
  <c r="I93"/>
  <c r="H93"/>
  <c r="G93"/>
  <c r="F93"/>
  <c r="E93"/>
  <c r="D93"/>
  <c r="AP92"/>
  <c r="V92"/>
  <c r="U92"/>
  <c r="T92"/>
  <c r="S92"/>
  <c r="R92"/>
  <c r="Q92"/>
  <c r="P92"/>
  <c r="O92"/>
  <c r="N92"/>
  <c r="M92"/>
  <c r="L92"/>
  <c r="K92"/>
  <c r="J92"/>
  <c r="I92"/>
  <c r="H92"/>
  <c r="G92"/>
  <c r="F92"/>
  <c r="E92"/>
  <c r="D92"/>
  <c r="AP91"/>
  <c r="V91"/>
  <c r="U91"/>
  <c r="T91"/>
  <c r="S91"/>
  <c r="R91"/>
  <c r="Q91"/>
  <c r="P91"/>
  <c r="O91"/>
  <c r="N91"/>
  <c r="M91"/>
  <c r="L91"/>
  <c r="K91"/>
  <c r="J91"/>
  <c r="I91"/>
  <c r="H91"/>
  <c r="G91"/>
  <c r="F91"/>
  <c r="E91"/>
  <c r="D91"/>
  <c r="AP90"/>
  <c r="V90"/>
  <c r="U90"/>
  <c r="T90"/>
  <c r="S90"/>
  <c r="R90"/>
  <c r="Q90"/>
  <c r="P90"/>
  <c r="O90"/>
  <c r="N90"/>
  <c r="M90"/>
  <c r="L90"/>
  <c r="K90"/>
  <c r="J90"/>
  <c r="I90"/>
  <c r="H90"/>
  <c r="G90"/>
  <c r="F90"/>
  <c r="E90"/>
  <c r="D90"/>
  <c r="AP89"/>
  <c r="V89"/>
  <c r="U89"/>
  <c r="T89"/>
  <c r="S89"/>
  <c r="R89"/>
  <c r="Q89"/>
  <c r="P89"/>
  <c r="O89"/>
  <c r="N89"/>
  <c r="M89"/>
  <c r="L89"/>
  <c r="K89"/>
  <c r="J89"/>
  <c r="I89"/>
  <c r="H89"/>
  <c r="G89"/>
  <c r="F89"/>
  <c r="E89"/>
  <c r="D89"/>
  <c r="AP88"/>
  <c r="V88"/>
  <c r="U88"/>
  <c r="T88"/>
  <c r="S88"/>
  <c r="R88"/>
  <c r="Q88"/>
  <c r="P88"/>
  <c r="O88"/>
  <c r="N88"/>
  <c r="M88"/>
  <c r="L88"/>
  <c r="K88"/>
  <c r="J88"/>
  <c r="I88"/>
  <c r="H88"/>
  <c r="G88"/>
  <c r="F88"/>
  <c r="E88"/>
  <c r="D88"/>
  <c r="V87"/>
  <c r="U87"/>
  <c r="T87"/>
  <c r="S87"/>
  <c r="R87"/>
  <c r="Q87"/>
  <c r="P87"/>
  <c r="O87"/>
  <c r="N87"/>
  <c r="M87"/>
  <c r="L87"/>
  <c r="K87"/>
  <c r="J87"/>
  <c r="I87"/>
  <c r="H87"/>
  <c r="G87"/>
  <c r="F87"/>
  <c r="E87"/>
  <c r="D87"/>
  <c r="AP83"/>
  <c r="V83"/>
  <c r="U83"/>
  <c r="T83"/>
  <c r="S83"/>
  <c r="R83"/>
  <c r="Q83"/>
  <c r="P83"/>
  <c r="O83"/>
  <c r="N83"/>
  <c r="M83"/>
  <c r="L83"/>
  <c r="K83"/>
  <c r="J83"/>
  <c r="I83"/>
  <c r="H83"/>
  <c r="G83"/>
  <c r="F83"/>
  <c r="E83"/>
  <c r="D83"/>
  <c r="AP82"/>
  <c r="V82"/>
  <c r="U82"/>
  <c r="T82"/>
  <c r="S82"/>
  <c r="R82"/>
  <c r="Q82"/>
  <c r="P82"/>
  <c r="O82"/>
  <c r="N82"/>
  <c r="M82"/>
  <c r="L82"/>
  <c r="K82"/>
  <c r="J82"/>
  <c r="I82"/>
  <c r="H82"/>
  <c r="G82"/>
  <c r="F82"/>
  <c r="E82"/>
  <c r="D82"/>
  <c r="AP81"/>
  <c r="V81"/>
  <c r="U81"/>
  <c r="T81"/>
  <c r="S81"/>
  <c r="R81"/>
  <c r="Q81"/>
  <c r="P81"/>
  <c r="O81"/>
  <c r="N81"/>
  <c r="M81"/>
  <c r="L81"/>
  <c r="K81"/>
  <c r="J81"/>
  <c r="I81"/>
  <c r="H81"/>
  <c r="G81"/>
  <c r="F81"/>
  <c r="E81"/>
  <c r="D81"/>
  <c r="AP80"/>
  <c r="V80"/>
  <c r="U80"/>
  <c r="T80"/>
  <c r="S80"/>
  <c r="R80"/>
  <c r="Q80"/>
  <c r="P80"/>
  <c r="O80"/>
  <c r="N80"/>
  <c r="M80"/>
  <c r="L80"/>
  <c r="K80"/>
  <c r="J80"/>
  <c r="I80"/>
  <c r="H80"/>
  <c r="G80"/>
  <c r="F80"/>
  <c r="E80"/>
  <c r="D80"/>
  <c r="AP79"/>
  <c r="V79"/>
  <c r="U79"/>
  <c r="T79"/>
  <c r="S79"/>
  <c r="R79"/>
  <c r="Q79"/>
  <c r="P79"/>
  <c r="O79"/>
  <c r="N79"/>
  <c r="M79"/>
  <c r="L79"/>
  <c r="K79"/>
  <c r="J79"/>
  <c r="I79"/>
  <c r="H79"/>
  <c r="G79"/>
  <c r="F79"/>
  <c r="E79"/>
  <c r="D79"/>
  <c r="AP78"/>
  <c r="V78"/>
  <c r="U78"/>
  <c r="T78"/>
  <c r="S78"/>
  <c r="R78"/>
  <c r="Q78"/>
  <c r="P78"/>
  <c r="O78"/>
  <c r="N78"/>
  <c r="M78"/>
  <c r="L78"/>
  <c r="K78"/>
  <c r="J78"/>
  <c r="I78"/>
  <c r="H78"/>
  <c r="G78"/>
  <c r="F78"/>
  <c r="E78"/>
  <c r="D78"/>
  <c r="AP77"/>
  <c r="V77"/>
  <c r="U77"/>
  <c r="T77"/>
  <c r="S77"/>
  <c r="R77"/>
  <c r="Q77"/>
  <c r="P77"/>
  <c r="O77"/>
  <c r="N77"/>
  <c r="M77"/>
  <c r="L77"/>
  <c r="K77"/>
  <c r="J77"/>
  <c r="I77"/>
  <c r="H77"/>
  <c r="G77"/>
  <c r="F77"/>
  <c r="E77"/>
  <c r="D77"/>
  <c r="AP76"/>
  <c r="V76"/>
  <c r="U76"/>
  <c r="T76"/>
  <c r="S76"/>
  <c r="R76"/>
  <c r="Q76"/>
  <c r="P76"/>
  <c r="O76"/>
  <c r="N76"/>
  <c r="M76"/>
  <c r="L76"/>
  <c r="K76"/>
  <c r="J76"/>
  <c r="I76"/>
  <c r="H76"/>
  <c r="G76"/>
  <c r="F76"/>
  <c r="E76"/>
  <c r="D76"/>
  <c r="AP75"/>
  <c r="V75"/>
  <c r="U75"/>
  <c r="T75"/>
  <c r="S75"/>
  <c r="R75"/>
  <c r="Q75"/>
  <c r="P75"/>
  <c r="O75"/>
  <c r="N75"/>
  <c r="M75"/>
  <c r="L75"/>
  <c r="K75"/>
  <c r="J75"/>
  <c r="I75"/>
  <c r="H75"/>
  <c r="G75"/>
  <c r="F75"/>
  <c r="E75"/>
  <c r="D75"/>
  <c r="AP74"/>
  <c r="V74"/>
  <c r="U74"/>
  <c r="T74"/>
  <c r="S74"/>
  <c r="R74"/>
  <c r="Q74"/>
  <c r="P74"/>
  <c r="O74"/>
  <c r="N74"/>
  <c r="M74"/>
  <c r="L74"/>
  <c r="K74"/>
  <c r="J74"/>
  <c r="I74"/>
  <c r="H74"/>
  <c r="G74"/>
  <c r="F74"/>
  <c r="E74"/>
  <c r="D74"/>
  <c r="AP73"/>
  <c r="V73"/>
  <c r="U73"/>
  <c r="T73"/>
  <c r="S73"/>
  <c r="R73"/>
  <c r="Q73"/>
  <c r="P73"/>
  <c r="O73"/>
  <c r="N73"/>
  <c r="M73"/>
  <c r="L73"/>
  <c r="K73"/>
  <c r="J73"/>
  <c r="I73"/>
  <c r="H73"/>
  <c r="G73"/>
  <c r="F73"/>
  <c r="E73"/>
  <c r="D73"/>
  <c r="V72"/>
  <c r="U72"/>
  <c r="T72"/>
  <c r="S72"/>
  <c r="R72"/>
  <c r="Q72"/>
  <c r="P72"/>
  <c r="O72"/>
  <c r="N72"/>
  <c r="M72"/>
  <c r="L72"/>
  <c r="K72"/>
  <c r="J72"/>
  <c r="I72"/>
  <c r="H72"/>
  <c r="G72"/>
  <c r="F72"/>
  <c r="E72"/>
  <c r="D72"/>
  <c r="E71"/>
  <c r="F71"/>
  <c r="G71"/>
  <c r="H71"/>
  <c r="I71"/>
  <c r="J71"/>
  <c r="K71"/>
  <c r="L71"/>
  <c r="M71"/>
  <c r="N71"/>
  <c r="O71"/>
  <c r="P71"/>
  <c r="Q71"/>
  <c r="R71"/>
  <c r="S71"/>
  <c r="T71"/>
  <c r="U71"/>
  <c r="V71"/>
  <c r="AP68"/>
  <c r="V68"/>
  <c r="U68"/>
  <c r="T68"/>
  <c r="S68"/>
  <c r="R68"/>
  <c r="Q68"/>
  <c r="P68"/>
  <c r="O68"/>
  <c r="N68"/>
  <c r="M68"/>
  <c r="L68"/>
  <c r="K68"/>
  <c r="J68"/>
  <c r="I68"/>
  <c r="H68"/>
  <c r="G68"/>
  <c r="F68"/>
  <c r="E68"/>
  <c r="D68"/>
  <c r="AP67"/>
  <c r="V67"/>
  <c r="U67"/>
  <c r="T67"/>
  <c r="S67"/>
  <c r="R67"/>
  <c r="Q67"/>
  <c r="P67"/>
  <c r="O67"/>
  <c r="N67"/>
  <c r="M67"/>
  <c r="L67"/>
  <c r="K67"/>
  <c r="J67"/>
  <c r="I67"/>
  <c r="H67"/>
  <c r="G67"/>
  <c r="F67"/>
  <c r="E67"/>
  <c r="D67"/>
  <c r="AP66"/>
  <c r="V66"/>
  <c r="U66"/>
  <c r="T66"/>
  <c r="S66"/>
  <c r="R66"/>
  <c r="Q66"/>
  <c r="P66"/>
  <c r="O66"/>
  <c r="N66"/>
  <c r="M66"/>
  <c r="L66"/>
  <c r="K66"/>
  <c r="J66"/>
  <c r="I66"/>
  <c r="H66"/>
  <c r="G66"/>
  <c r="F66"/>
  <c r="E66"/>
  <c r="D66"/>
  <c r="AP65"/>
  <c r="V65"/>
  <c r="U65"/>
  <c r="T65"/>
  <c r="S65"/>
  <c r="R65"/>
  <c r="Q65"/>
  <c r="P65"/>
  <c r="O65"/>
  <c r="N65"/>
  <c r="M65"/>
  <c r="L65"/>
  <c r="K65"/>
  <c r="J65"/>
  <c r="I65"/>
  <c r="H65"/>
  <c r="G65"/>
  <c r="F65"/>
  <c r="E65"/>
  <c r="D65"/>
  <c r="AP64"/>
  <c r="V64"/>
  <c r="U64"/>
  <c r="T64"/>
  <c r="S64"/>
  <c r="R64"/>
  <c r="Q64"/>
  <c r="P64"/>
  <c r="O64"/>
  <c r="N64"/>
  <c r="M64"/>
  <c r="L64"/>
  <c r="K64"/>
  <c r="J64"/>
  <c r="I64"/>
  <c r="H64"/>
  <c r="G64"/>
  <c r="F64"/>
  <c r="E64"/>
  <c r="D64"/>
  <c r="AP63"/>
  <c r="V63"/>
  <c r="U63"/>
  <c r="T63"/>
  <c r="S63"/>
  <c r="R63"/>
  <c r="Q63"/>
  <c r="P63"/>
  <c r="O63"/>
  <c r="N63"/>
  <c r="M63"/>
  <c r="L63"/>
  <c r="K63"/>
  <c r="J63"/>
  <c r="I63"/>
  <c r="H63"/>
  <c r="G63"/>
  <c r="F63"/>
  <c r="E63"/>
  <c r="D63"/>
  <c r="AP62"/>
  <c r="V62"/>
  <c r="U62"/>
  <c r="T62"/>
  <c r="S62"/>
  <c r="R62"/>
  <c r="Q62"/>
  <c r="P62"/>
  <c r="O62"/>
  <c r="N62"/>
  <c r="M62"/>
  <c r="L62"/>
  <c r="K62"/>
  <c r="J62"/>
  <c r="I62"/>
  <c r="H62"/>
  <c r="G62"/>
  <c r="F62"/>
  <c r="E62"/>
  <c r="D62"/>
  <c r="AP61"/>
  <c r="V61"/>
  <c r="U61"/>
  <c r="T61"/>
  <c r="S61"/>
  <c r="R61"/>
  <c r="Q61"/>
  <c r="P61"/>
  <c r="O61"/>
  <c r="N61"/>
  <c r="M61"/>
  <c r="L61"/>
  <c r="K61"/>
  <c r="J61"/>
  <c r="I61"/>
  <c r="H61"/>
  <c r="G61"/>
  <c r="F61"/>
  <c r="E61"/>
  <c r="D61"/>
  <c r="AP60"/>
  <c r="V60"/>
  <c r="U60"/>
  <c r="T60"/>
  <c r="S60"/>
  <c r="R60"/>
  <c r="Q60"/>
  <c r="P60"/>
  <c r="O60"/>
  <c r="N60"/>
  <c r="M60"/>
  <c r="L60"/>
  <c r="K60"/>
  <c r="J60"/>
  <c r="I60"/>
  <c r="H60"/>
  <c r="G60"/>
  <c r="F60"/>
  <c r="E60"/>
  <c r="D60"/>
  <c r="AP59"/>
  <c r="V59"/>
  <c r="U59"/>
  <c r="T59"/>
  <c r="S59"/>
  <c r="R59"/>
  <c r="Q59"/>
  <c r="P59"/>
  <c r="O59"/>
  <c r="N59"/>
  <c r="M59"/>
  <c r="L59"/>
  <c r="K59"/>
  <c r="J59"/>
  <c r="I59"/>
  <c r="H59"/>
  <c r="G59"/>
  <c r="F59"/>
  <c r="E59"/>
  <c r="D59"/>
  <c r="AP58"/>
  <c r="V58"/>
  <c r="U58"/>
  <c r="T58"/>
  <c r="S58"/>
  <c r="R58"/>
  <c r="Q58"/>
  <c r="P58"/>
  <c r="O58"/>
  <c r="N58"/>
  <c r="M58"/>
  <c r="L58"/>
  <c r="K58"/>
  <c r="J58"/>
  <c r="I58"/>
  <c r="H58"/>
  <c r="G58"/>
  <c r="F58"/>
  <c r="E58"/>
  <c r="D58"/>
  <c r="V57"/>
  <c r="U57"/>
  <c r="T57"/>
  <c r="S57"/>
  <c r="R57"/>
  <c r="Q57"/>
  <c r="P57"/>
  <c r="O57"/>
  <c r="N57"/>
  <c r="M57"/>
  <c r="L57"/>
  <c r="K57"/>
  <c r="J57"/>
  <c r="I57"/>
  <c r="H57"/>
  <c r="G57"/>
  <c r="F57"/>
  <c r="E57"/>
  <c r="D57"/>
  <c r="E56"/>
  <c r="F56"/>
  <c r="G56"/>
  <c r="H56"/>
  <c r="I56"/>
  <c r="J56"/>
  <c r="K56"/>
  <c r="L56"/>
  <c r="M56"/>
  <c r="N56"/>
  <c r="O56"/>
  <c r="P56"/>
  <c r="Q56"/>
  <c r="R56"/>
  <c r="S56"/>
  <c r="T56"/>
  <c r="U56"/>
  <c r="V56"/>
  <c r="AP53"/>
  <c r="V53"/>
  <c r="U53"/>
  <c r="T53"/>
  <c r="S53"/>
  <c r="R53"/>
  <c r="Q53"/>
  <c r="P53"/>
  <c r="O53"/>
  <c r="N53"/>
  <c r="M53"/>
  <c r="L53"/>
  <c r="K53"/>
  <c r="J53"/>
  <c r="I53"/>
  <c r="H53"/>
  <c r="G53"/>
  <c r="F53"/>
  <c r="E53"/>
  <c r="D53"/>
  <c r="AP52"/>
  <c r="V52"/>
  <c r="U52"/>
  <c r="T52"/>
  <c r="S52"/>
  <c r="R52"/>
  <c r="Q52"/>
  <c r="P52"/>
  <c r="O52"/>
  <c r="N52"/>
  <c r="M52"/>
  <c r="L52"/>
  <c r="K52"/>
  <c r="J52"/>
  <c r="I52"/>
  <c r="H52"/>
  <c r="G52"/>
  <c r="F52"/>
  <c r="E52"/>
  <c r="D52"/>
  <c r="AP51"/>
  <c r="V51"/>
  <c r="U51"/>
  <c r="T51"/>
  <c r="S51"/>
  <c r="R51"/>
  <c r="Q51"/>
  <c r="P51"/>
  <c r="O51"/>
  <c r="N51"/>
  <c r="M51"/>
  <c r="L51"/>
  <c r="K51"/>
  <c r="J51"/>
  <c r="I51"/>
  <c r="H51"/>
  <c r="G51"/>
  <c r="F51"/>
  <c r="E51"/>
  <c r="D51"/>
  <c r="AP50"/>
  <c r="V50"/>
  <c r="U50"/>
  <c r="T50"/>
  <c r="S50"/>
  <c r="R50"/>
  <c r="Q50"/>
  <c r="P50"/>
  <c r="O50"/>
  <c r="N50"/>
  <c r="M50"/>
  <c r="L50"/>
  <c r="K50"/>
  <c r="J50"/>
  <c r="I50"/>
  <c r="H50"/>
  <c r="G50"/>
  <c r="F50"/>
  <c r="E50"/>
  <c r="D50"/>
  <c r="AP49"/>
  <c r="V49"/>
  <c r="U49"/>
  <c r="T49"/>
  <c r="S49"/>
  <c r="R49"/>
  <c r="Q49"/>
  <c r="P49"/>
  <c r="O49"/>
  <c r="N49"/>
  <c r="M49"/>
  <c r="L49"/>
  <c r="K49"/>
  <c r="J49"/>
  <c r="I49"/>
  <c r="H49"/>
  <c r="G49"/>
  <c r="F49"/>
  <c r="E49"/>
  <c r="D49"/>
  <c r="AP48"/>
  <c r="V48"/>
  <c r="U48"/>
  <c r="T48"/>
  <c r="S48"/>
  <c r="R48"/>
  <c r="Q48"/>
  <c r="P48"/>
  <c r="O48"/>
  <c r="N48"/>
  <c r="M48"/>
  <c r="L48"/>
  <c r="K48"/>
  <c r="J48"/>
  <c r="I48"/>
  <c r="H48"/>
  <c r="G48"/>
  <c r="F48"/>
  <c r="E48"/>
  <c r="D48"/>
  <c r="AP47"/>
  <c r="V47"/>
  <c r="U47"/>
  <c r="T47"/>
  <c r="S47"/>
  <c r="R47"/>
  <c r="Q47"/>
  <c r="P47"/>
  <c r="O47"/>
  <c r="N47"/>
  <c r="M47"/>
  <c r="L47"/>
  <c r="K47"/>
  <c r="J47"/>
  <c r="I47"/>
  <c r="H47"/>
  <c r="G47"/>
  <c r="F47"/>
  <c r="E47"/>
  <c r="D47"/>
  <c r="AP46"/>
  <c r="V46"/>
  <c r="U46"/>
  <c r="T46"/>
  <c r="S46"/>
  <c r="R46"/>
  <c r="Q46"/>
  <c r="P46"/>
  <c r="O46"/>
  <c r="N46"/>
  <c r="M46"/>
  <c r="L46"/>
  <c r="K46"/>
  <c r="J46"/>
  <c r="I46"/>
  <c r="H46"/>
  <c r="G46"/>
  <c r="F46"/>
  <c r="E46"/>
  <c r="D46"/>
  <c r="AP45"/>
  <c r="V45"/>
  <c r="U45"/>
  <c r="T45"/>
  <c r="S45"/>
  <c r="R45"/>
  <c r="Q45"/>
  <c r="P45"/>
  <c r="O45"/>
  <c r="N45"/>
  <c r="M45"/>
  <c r="L45"/>
  <c r="K45"/>
  <c r="J45"/>
  <c r="I45"/>
  <c r="H45"/>
  <c r="G45"/>
  <c r="F45"/>
  <c r="E45"/>
  <c r="D45"/>
  <c r="AP44"/>
  <c r="V44"/>
  <c r="U44"/>
  <c r="T44"/>
  <c r="S44"/>
  <c r="R44"/>
  <c r="Q44"/>
  <c r="P44"/>
  <c r="O44"/>
  <c r="N44"/>
  <c r="M44"/>
  <c r="L44"/>
  <c r="K44"/>
  <c r="J44"/>
  <c r="I44"/>
  <c r="H44"/>
  <c r="G44"/>
  <c r="F44"/>
  <c r="E44"/>
  <c r="D44"/>
  <c r="AP43"/>
  <c r="V43"/>
  <c r="U43"/>
  <c r="T43"/>
  <c r="S43"/>
  <c r="R43"/>
  <c r="Q43"/>
  <c r="P43"/>
  <c r="O43"/>
  <c r="N43"/>
  <c r="M43"/>
  <c r="L43"/>
  <c r="K43"/>
  <c r="J43"/>
  <c r="I43"/>
  <c r="H43"/>
  <c r="G43"/>
  <c r="F43"/>
  <c r="E43"/>
  <c r="D43"/>
  <c r="V42"/>
  <c r="U42"/>
  <c r="S42"/>
  <c r="R42"/>
  <c r="Q42"/>
  <c r="P42"/>
  <c r="O42"/>
  <c r="N42"/>
  <c r="M42"/>
  <c r="L42"/>
  <c r="K42"/>
  <c r="J42"/>
  <c r="I42"/>
  <c r="H42"/>
  <c r="G42"/>
  <c r="F42"/>
  <c r="E42"/>
  <c r="D42"/>
  <c r="E41"/>
  <c r="F41"/>
  <c r="G41"/>
  <c r="H41"/>
  <c r="I41"/>
  <c r="J41"/>
  <c r="K41"/>
  <c r="L41"/>
  <c r="M41"/>
  <c r="N41"/>
  <c r="O41"/>
  <c r="P41"/>
  <c r="Q41"/>
  <c r="R41"/>
  <c r="S41"/>
  <c r="T41"/>
  <c r="U41"/>
  <c r="V41"/>
  <c r="J39"/>
  <c r="I39"/>
  <c r="J38"/>
  <c r="I38"/>
  <c r="J37"/>
  <c r="I37"/>
  <c r="R31"/>
  <c r="O31"/>
  <c r="R30"/>
  <c r="O30"/>
  <c r="R29"/>
  <c r="O29"/>
  <c r="R28"/>
  <c r="O28"/>
  <c r="R27"/>
  <c r="O27"/>
  <c r="R26"/>
  <c r="O26"/>
  <c r="R25"/>
  <c r="O25"/>
  <c r="R24"/>
  <c r="O24"/>
  <c r="R23"/>
  <c r="O23"/>
  <c r="R22"/>
  <c r="O22"/>
  <c r="R21"/>
  <c r="O21"/>
  <c r="R20"/>
  <c r="O20"/>
  <c r="R19"/>
  <c r="O19"/>
  <c r="R18"/>
  <c r="O18"/>
  <c r="R17"/>
  <c r="O17"/>
  <c r="R16"/>
  <c r="O16"/>
  <c r="R15"/>
  <c r="O15"/>
  <c r="R14"/>
  <c r="O14"/>
  <c r="G10"/>
  <c r="G9"/>
  <c r="G8"/>
</calcChain>
</file>

<file path=xl/sharedStrings.xml><?xml version="1.0" encoding="utf-8"?>
<sst xmlns="http://schemas.openxmlformats.org/spreadsheetml/2006/main" count="5536" uniqueCount="750">
  <si>
    <t>B</t>
    <phoneticPr fontId="13" type="noConversion"/>
  </si>
  <si>
    <t>C</t>
    <phoneticPr fontId="13" type="noConversion"/>
  </si>
  <si>
    <t>A</t>
    <phoneticPr fontId="13" type="noConversion"/>
  </si>
  <si>
    <t>Comparisons</t>
    <phoneticPr fontId="13" type="noConversion"/>
  </si>
  <si>
    <t>Comparisons</t>
    <phoneticPr fontId="13" type="noConversion"/>
  </si>
  <si>
    <t>"as because x as because y" is correct formula; avoid th wordy prepositional phrases and participial phrases if you can- instead choose active verbs</t>
    <phoneticPr fontId="13" type="noConversion"/>
  </si>
  <si>
    <t>"as many as" is best way to make comparison between two countable quantities (such as people)--&gt; equal is best used for uncountable quantities (such as equal justice)</t>
    <phoneticPr fontId="13" type="noConversion"/>
  </si>
  <si>
    <r>
      <t>Manhattan SC</t>
    </r>
    <r>
      <rPr>
        <strike/>
        <sz val="10"/>
        <color indexed="63"/>
        <rFont val="Calibri"/>
      </rPr>
      <t xml:space="preserve">-Verb,Tense,Mood &amp; Comparisons </t>
    </r>
    <r>
      <rPr>
        <strike/>
        <sz val="10"/>
        <color indexed="11"/>
        <rFont val="Calibri"/>
      </rPr>
      <t>Quants Nova</t>
    </r>
    <r>
      <rPr>
        <strike/>
        <sz val="10"/>
        <color indexed="63"/>
        <rFont val="Calibri"/>
      </rPr>
      <t>-Inequalities</t>
    </r>
    <phoneticPr fontId="13" type="noConversion"/>
  </si>
  <si>
    <t>C</t>
    <phoneticPr fontId="13" type="noConversion"/>
  </si>
  <si>
    <t>E</t>
    <phoneticPr fontId="13" type="noConversion"/>
  </si>
  <si>
    <t>B</t>
    <phoneticPr fontId="13" type="noConversion"/>
  </si>
  <si>
    <t>D</t>
    <phoneticPr fontId="13" type="noConversion"/>
  </si>
  <si>
    <r>
      <t>Super FAST if you FACTOR OUT a 6</t>
    </r>
    <r>
      <rPr>
        <vertAlign val="superscript"/>
        <sz val="11"/>
        <color indexed="63"/>
        <rFont val="Calibri"/>
      </rPr>
      <t>3</t>
    </r>
    <phoneticPr fontId="13" type="noConversion"/>
  </si>
  <si>
    <t>You can only cancel if it is multiplication with no other term being added or subtracted</t>
    <phoneticPr fontId="13" type="noConversion"/>
  </si>
  <si>
    <t>Split those polygons up into multiple shapes (triangles and squares) and use units to get base, sides, and height values for area and perimeter calculations</t>
    <phoneticPr fontId="13" type="noConversion"/>
  </si>
  <si>
    <t>Recognize the right triangle and that the hypotenuse of a right triangle is the longest side</t>
    <phoneticPr fontId="13" type="noConversion"/>
  </si>
  <si>
    <t>If you are only given two points and need to derive slope, see if it passes through the slope then use 0,0 to get the slope; if slope is 5/4 you can tell that y will always be greater in absolute value than x</t>
    <phoneticPr fontId="13" type="noConversion"/>
  </si>
  <si>
    <t>Use (0,0) to calculate slope then plug into the y=mx + b formula to get value of y given x=4</t>
    <phoneticPr fontId="13" type="noConversion"/>
  </si>
  <si>
    <t>PAY ATTENTION TO EXACT WORDS WITHIN STEM &amp; DON’T ASSUME BASED ON PAST PROBLEMS!!!  I assumed it said on the circle and it said within</t>
    <phoneticPr fontId="13" type="noConversion"/>
  </si>
  <si>
    <t>don't assume because it is an a that is an x coordinate value look at it closely!  (3,a) was a negative y value which would have led me to the comparison of 2 positive numbers which is impossible without more info</t>
    <phoneticPr fontId="13" type="noConversion"/>
  </si>
  <si>
    <t xml:space="preserve">Instead of calculating the portion of the circumference from the sector and then subtracting from the total just do 360-60/360 X Circumference which will be what is left after subtracting the arc length </t>
    <phoneticPr fontId="13" type="noConversion"/>
  </si>
  <si>
    <t>the ratio of circumference to diameter is always pi</t>
    <phoneticPr fontId="13" type="noConversion"/>
  </si>
  <si>
    <t>idiom is rivalry between x and y; also "the rivals x and y"</t>
    <phoneticPr fontId="13" type="noConversion"/>
  </si>
  <si>
    <t>try to rewrite the equation as 1/2 the original</t>
    <phoneticPr fontId="13" type="noConversion"/>
  </si>
  <si>
    <t>Idioms</t>
    <phoneticPr fontId="13" type="noConversion"/>
  </si>
  <si>
    <t>maybe and perhaps are interchangeable but perhaps is a little more formal; even in idiom questions look out for verb tense issues</t>
    <phoneticPr fontId="13" type="noConversion"/>
  </si>
  <si>
    <t>clearest most efficient way to present sequence of events is in cronological order; can't have "due to" and "with the result that" in same sentence b/c it is redundant and unecessarily wordy; also there were issues with which agreement</t>
    <phoneticPr fontId="13" type="noConversion"/>
  </si>
  <si>
    <t>depends on should be followed by whether</t>
    <phoneticPr fontId="13" type="noConversion"/>
  </si>
  <si>
    <t>"indicative of" can't introduce a clause; "an indication of" is wordy can't introduce a clause</t>
    <phoneticPr fontId="13" type="noConversion"/>
  </si>
  <si>
    <t>Official Guide-V</t>
    <phoneticPr fontId="13" type="noConversion"/>
  </si>
  <si>
    <t>E</t>
    <phoneticPr fontId="13" type="noConversion"/>
  </si>
  <si>
    <t>D</t>
    <phoneticPr fontId="13" type="noConversion"/>
  </si>
  <si>
    <t>A</t>
    <phoneticPr fontId="13" type="noConversion"/>
  </si>
  <si>
    <t>E</t>
    <phoneticPr fontId="13" type="noConversion"/>
  </si>
  <si>
    <t>B</t>
    <phoneticPr fontId="13" type="noConversion"/>
  </si>
  <si>
    <t>B</t>
    <phoneticPr fontId="13" type="noConversion"/>
  </si>
  <si>
    <t>Correct Tense</t>
    <phoneticPr fontId="13" type="noConversion"/>
  </si>
  <si>
    <t>B</t>
    <phoneticPr fontId="13" type="noConversion"/>
  </si>
  <si>
    <t>A</t>
    <phoneticPr fontId="13" type="noConversion"/>
  </si>
  <si>
    <t>D</t>
    <phoneticPr fontId="13" type="noConversion"/>
  </si>
  <si>
    <t>C</t>
    <phoneticPr fontId="13" type="noConversion"/>
  </si>
  <si>
    <t>if the legs are radi they are equal so corresponding angles are equal then just subtract the sum from 180 to get other angle and the side across from largest angle is longest</t>
    <phoneticPr fontId="13" type="noConversion"/>
  </si>
  <si>
    <t>about any point there are 360 degrees.  So use that 5x + s=360 then since s and x are equal substitute and solve for x</t>
    <phoneticPr fontId="13" type="noConversion"/>
  </si>
  <si>
    <t>watch out if it seems too easy</t>
    <phoneticPr fontId="13" type="noConversion"/>
  </si>
  <si>
    <t xml:space="preserve">use the area of the circle to get lenght of radi then calculate the circumference, the degree of angle of sector is proportional to lenth so use that to calculate the arc length then add it all up for total perimeter </t>
    <phoneticPr fontId="13" type="noConversion"/>
  </si>
  <si>
    <t>A</t>
    <phoneticPr fontId="13" type="noConversion"/>
  </si>
  <si>
    <t>A</t>
    <phoneticPr fontId="13" type="noConversion"/>
  </si>
  <si>
    <t>E</t>
    <phoneticPr fontId="13" type="noConversion"/>
  </si>
  <si>
    <t>B</t>
    <phoneticPr fontId="13" type="noConversion"/>
  </si>
  <si>
    <t>Coordinate Geometry</t>
    <phoneticPr fontId="13" type="noConversion"/>
  </si>
  <si>
    <t xml:space="preserve">solve for r, then plug r into the circumference formula </t>
    <phoneticPr fontId="13" type="noConversion"/>
  </si>
  <si>
    <r>
      <t>Pay attention! It said the two ships were 5 miles apart. Instead of using z</t>
    </r>
    <r>
      <rPr>
        <vertAlign val="superscript"/>
        <sz val="11"/>
        <color indexed="63"/>
        <rFont val="Calibri"/>
      </rPr>
      <t>2</t>
    </r>
    <r>
      <rPr>
        <sz val="11"/>
        <color indexed="63"/>
        <rFont val="Calibri"/>
        <family val="2"/>
      </rPr>
      <t xml:space="preserve"> I needed to use 5</t>
    </r>
    <r>
      <rPr>
        <vertAlign val="superscript"/>
        <sz val="11"/>
        <color indexed="63"/>
        <rFont val="Calibri"/>
      </rPr>
      <t>2</t>
    </r>
    <r>
      <rPr>
        <sz val="11"/>
        <color indexed="63"/>
        <rFont val="Calibri"/>
        <family val="2"/>
      </rPr>
      <t xml:space="preserve"> in applying the pythagorean theorem.  I would come out with a quadratic which I would need to reverse foil and then see the possible values; if it's negative and talking about distance reject it.</t>
    </r>
    <phoneticPr fontId="13" type="noConversion"/>
  </si>
  <si>
    <t>Pick an answer choice and calculate distance from q then calculate distance (using formula) from P and see if it is 3 times q</t>
    <phoneticPr fontId="13" type="noConversion"/>
  </si>
  <si>
    <t>drop a line to form a square then calculate areas add and move on!</t>
    <phoneticPr fontId="13" type="noConversion"/>
  </si>
  <si>
    <t>Be careful only quadrant II and IV have a negative and positive sign producing a negative result if multiplied…the other two produce positive (+ x +) or (- x -)</t>
    <phoneticPr fontId="13" type="noConversion"/>
  </si>
  <si>
    <t>Calculate distance of V from origin then that distance is fixed as it rotates so just put a negative on it</t>
    <phoneticPr fontId="13" type="noConversion"/>
  </si>
  <si>
    <t>Habit to break (drawing it out instead of calculating) calculate using distance formulas all the distances and compare (biggest number under the square root is the biggest distance)</t>
    <phoneticPr fontId="13" type="noConversion"/>
  </si>
  <si>
    <t>Use the distance formula to calculate distance of all sides then add together</t>
    <phoneticPr fontId="13" type="noConversion"/>
  </si>
  <si>
    <r>
      <t>Manhattan SC</t>
    </r>
    <r>
      <rPr>
        <strike/>
        <sz val="11"/>
        <color indexed="63"/>
        <rFont val="Calibri"/>
      </rPr>
      <t xml:space="preserve">-Modifiers </t>
    </r>
    <r>
      <rPr>
        <strike/>
        <sz val="11"/>
        <color indexed="11"/>
        <rFont val="Calibri"/>
      </rPr>
      <t>Quants Nova</t>
    </r>
    <r>
      <rPr>
        <strike/>
        <sz val="11"/>
        <color indexed="63"/>
        <rFont val="Calibri"/>
      </rPr>
      <t>-Coordinate Geometry</t>
    </r>
    <phoneticPr fontId="13" type="noConversion"/>
  </si>
  <si>
    <t>MGMAT CAT 2</t>
    <phoneticPr fontId="13" type="noConversion"/>
  </si>
  <si>
    <t>can't use "would" to state a fact; "so that it was" to modify a noun is ungrammatical because "so that" is adverbial</t>
    <phoneticPr fontId="13" type="noConversion"/>
  </si>
  <si>
    <t>can't use singular check with plural customers b/c the customers don't share one check---along those lines you can't use their check</t>
    <phoneticPr fontId="13" type="noConversion"/>
  </si>
  <si>
    <t>"widely ranging" means move from one place to another-"wide range" is appropriate meaning here; if something is still going on you can't use a past tense b/c it suggests that it has ended</t>
    <phoneticPr fontId="13" type="noConversion"/>
  </si>
  <si>
    <t xml:space="preserve">correct idiom is "attributed x (effect) to y (cause)"; in attributing incorrectly modifies perpetrators </t>
    <phoneticPr fontId="13" type="noConversion"/>
  </si>
  <si>
    <t>write the expression using the p=qz + r formula--&gt;12x +7…reexpress 7 as 6+1 b/c we wanna see what the remainder would be when the number is divided by 6. Regroup to get 12x + 6 +1 and then factor out a 6 leaving you with 6(2x +1) +1 so the remainder is 1 when the 12x +7 expression is divided by 6 or you could try numbers and see what happens.  Try 19 b/c 12 +7 is 19</t>
    <phoneticPr fontId="13" type="noConversion"/>
  </si>
  <si>
    <t>fell for the trap-careless.  I solved for c and then just answered that instead of looking at stem again and seeing that it was asking for b.  I should have added 10 to my answer for c to get value of b</t>
    <phoneticPr fontId="13" type="noConversion"/>
  </si>
  <si>
    <t>to find y intercept set x=0, to find x intercept set y=0 in the slope equation y=mx +b</t>
    <phoneticPr fontId="13" type="noConversion"/>
  </si>
  <si>
    <t>the area of a right triangle can be found by dividing the product of the two sides that form the right angle by 2</t>
    <phoneticPr fontId="13" type="noConversion"/>
  </si>
  <si>
    <t>the height of a triangle always meets the base at a 90 degree angle (perpendicular)---if you don't have that then you must extend a line.  You can solve for h if given base and area</t>
    <phoneticPr fontId="13" type="noConversion"/>
  </si>
  <si>
    <t>x/y=2; solve in terms of x then substitute in y+y+x=180 and solve for y</t>
    <phoneticPr fontId="13" type="noConversion"/>
  </si>
  <si>
    <r>
      <t>Manhattan SC</t>
    </r>
    <r>
      <rPr>
        <strike/>
        <sz val="11"/>
        <color indexed="63"/>
        <rFont val="Calibri"/>
      </rPr>
      <t xml:space="preserve">-Pronouns </t>
    </r>
    <r>
      <rPr>
        <strike/>
        <sz val="11"/>
        <color indexed="11"/>
        <rFont val="Calibri"/>
      </rPr>
      <t>Quants Nova</t>
    </r>
    <r>
      <rPr>
        <strike/>
        <sz val="11"/>
        <color indexed="63"/>
        <rFont val="Calibri"/>
      </rPr>
      <t>-Geometry</t>
    </r>
    <phoneticPr fontId="13" type="noConversion"/>
  </si>
  <si>
    <t>C</t>
    <phoneticPr fontId="13" type="noConversion"/>
  </si>
  <si>
    <t>Modifiers</t>
    <phoneticPr fontId="13" type="noConversion"/>
  </si>
  <si>
    <t>B</t>
    <phoneticPr fontId="13" type="noConversion"/>
  </si>
  <si>
    <t>D</t>
    <phoneticPr fontId="13" type="noConversion"/>
  </si>
  <si>
    <t>D</t>
    <phoneticPr fontId="13" type="noConversion"/>
  </si>
  <si>
    <t>if you are given and equation with 2 variables and asked what must be true, you must simplify that equation to see what comes out.  Since we can simplify to x=2y we know that x is even</t>
    <phoneticPr fontId="13" type="noConversion"/>
  </si>
  <si>
    <r>
      <t>must go further and express in terms of c until you get a definitive statement matching one of the choices; since we know a is a perfect square we can substitute a for k</t>
    </r>
    <r>
      <rPr>
        <vertAlign val="superscript"/>
        <sz val="11"/>
        <color indexed="63"/>
        <rFont val="Calibri"/>
      </rPr>
      <t>2</t>
    </r>
    <r>
      <rPr>
        <sz val="11"/>
        <color indexed="63"/>
        <rFont val="Calibri"/>
        <family val="2"/>
      </rPr>
      <t xml:space="preserve"> then pull out the square from top and bottom to express in terms of a perfect square</t>
    </r>
    <phoneticPr fontId="13" type="noConversion"/>
  </si>
  <si>
    <t>A prime cannot be written as the product of two integers (other than 1 and itself)</t>
    <phoneticPr fontId="13" type="noConversion"/>
  </si>
  <si>
    <t>A number divisible by 2,3,and4 is also divisible by 12 so let the two numbers be 12a and 12b then the difference is 12a-12b or 12(a-b) since the number is a multiple of 12 it has to be divisible by 12---check the answers to see which is</t>
    <phoneticPr fontId="13" type="noConversion"/>
  </si>
  <si>
    <t>Break it down systematically instead of just thinking about it in my head…if the digits of a two digit number sum to 4 start with one and go to four seeing what to add to get to 4--&gt;13, 22, 31, 40 then for the difference start with 4 and go to 9--&gt;40, 51,15, 62, 26, 73, 37, 84, 48, 95, 59....see what is common to both (the 40)</t>
    <phoneticPr fontId="13" type="noConversion"/>
  </si>
  <si>
    <t>pay attention to adverbs (recently) which only modifies the adjective and can illogically change the meaning</t>
    <phoneticPr fontId="13" type="noConversion"/>
  </si>
  <si>
    <t>correct idiom is owed restitution to x for y</t>
    <phoneticPr fontId="13" type="noConversion"/>
  </si>
  <si>
    <t>"rewards" is in indicative mood, the mood used to state a fact; in context of hypothetical action "would reward" is more appropriate; adverb so referring back to accord is better than pronoun such as it or this</t>
    <phoneticPr fontId="13" type="noConversion"/>
  </si>
  <si>
    <t>E</t>
    <phoneticPr fontId="13" type="noConversion"/>
  </si>
  <si>
    <t>C</t>
    <phoneticPr fontId="13" type="noConversion"/>
  </si>
  <si>
    <t>D</t>
    <phoneticPr fontId="13" type="noConversion"/>
  </si>
  <si>
    <t>E</t>
    <phoneticPr fontId="13" type="noConversion"/>
  </si>
  <si>
    <t>E</t>
    <phoneticPr fontId="13" type="noConversion"/>
  </si>
  <si>
    <t>E</t>
    <phoneticPr fontId="13" type="noConversion"/>
  </si>
  <si>
    <t>D</t>
    <phoneticPr fontId="13" type="noConversion"/>
  </si>
  <si>
    <t>Geometry</t>
    <phoneticPr fontId="13" type="noConversion"/>
  </si>
  <si>
    <t>n(n+1) must be even since it is the product of 2 consecutive integers and even X anything is even</t>
    <phoneticPr fontId="13" type="noConversion"/>
  </si>
  <si>
    <t>Official Guide 12</t>
    <phoneticPr fontId="13" type="noConversion"/>
  </si>
  <si>
    <t>Pronouns</t>
    <phoneticPr fontId="13" type="noConversion"/>
  </si>
  <si>
    <t>idiom is distinguishing between x and y</t>
    <phoneticPr fontId="13" type="noConversion"/>
  </si>
  <si>
    <t>"can potentially" redundant; "in that their" wordy</t>
    <phoneticPr fontId="13" type="noConversion"/>
  </si>
  <si>
    <t>pay attention to whether it says consecutive integers or consecutive even/odd in order to express in terms of x correctly (x, x+2, x+4 for even/odd); simplify and evaluate the inequality</t>
    <phoneticPr fontId="13" type="noConversion"/>
  </si>
  <si>
    <t>try different values for x and y which satisfy the stem requirements and try to prove the statements wrong to eliminate</t>
    <phoneticPr fontId="13" type="noConversion"/>
  </si>
  <si>
    <r>
      <t>List out the cubes that match the stem requirements then simplify and evaluate (2</t>
    </r>
    <r>
      <rPr>
        <vertAlign val="superscript"/>
        <sz val="11"/>
        <color indexed="63"/>
        <rFont val="Calibri"/>
      </rPr>
      <t>3</t>
    </r>
    <r>
      <rPr>
        <sz val="11"/>
        <color indexed="63"/>
        <rFont val="Calibri"/>
        <family val="2"/>
      </rPr>
      <t>, 3</t>
    </r>
    <r>
      <rPr>
        <vertAlign val="superscript"/>
        <sz val="11"/>
        <color indexed="63"/>
        <rFont val="Calibri"/>
      </rPr>
      <t>3</t>
    </r>
    <r>
      <rPr>
        <sz val="11"/>
        <color indexed="63"/>
        <rFont val="Calibri"/>
        <family val="2"/>
      </rPr>
      <t>, 4</t>
    </r>
    <r>
      <rPr>
        <vertAlign val="superscript"/>
        <sz val="11"/>
        <color indexed="63"/>
        <rFont val="Calibri"/>
      </rPr>
      <t>3</t>
    </r>
    <r>
      <rPr>
        <sz val="11"/>
        <color indexed="63"/>
        <rFont val="Calibri"/>
        <family val="2"/>
      </rPr>
      <t>,5</t>
    </r>
    <r>
      <rPr>
        <vertAlign val="superscript"/>
        <sz val="11"/>
        <color indexed="63"/>
        <rFont val="Calibri"/>
      </rPr>
      <t>3</t>
    </r>
    <r>
      <rPr>
        <sz val="11"/>
        <color indexed="63"/>
        <rFont val="Calibri"/>
        <family val="2"/>
      </rPr>
      <t>)--&gt;8,27,64,125; since it also has to be perfect square, 64 is the answer since 8</t>
    </r>
    <r>
      <rPr>
        <vertAlign val="superscript"/>
        <sz val="11"/>
        <color indexed="63"/>
        <rFont val="Calibri"/>
      </rPr>
      <t>2</t>
    </r>
    <r>
      <rPr>
        <sz val="11"/>
        <color indexed="63"/>
        <rFont val="Calibri"/>
        <family val="2"/>
      </rPr>
      <t>=64</t>
    </r>
    <phoneticPr fontId="13" type="noConversion"/>
  </si>
  <si>
    <t>Mood/Voice</t>
    <phoneticPr fontId="13" type="noConversion"/>
  </si>
  <si>
    <t>Run-ons/Fragments</t>
  </si>
  <si>
    <t>Run-ons/Fragments</t>
    <phoneticPr fontId="13" type="noConversion"/>
  </si>
  <si>
    <t>Sentence Construction</t>
  </si>
  <si>
    <t>Sentence Construction</t>
    <phoneticPr fontId="13" type="noConversion"/>
  </si>
  <si>
    <t>present participle (extending) parallels past participle (spawned); the progressive form of the verb is extending does not parallel the past participle (spawned)</t>
    <phoneticPr fontId="13" type="noConversion"/>
  </si>
  <si>
    <t>Official Guide-V</t>
    <phoneticPr fontId="13" type="noConversion"/>
  </si>
  <si>
    <t>Parallelism</t>
    <phoneticPr fontId="13" type="noConversion"/>
  </si>
  <si>
    <t>C</t>
    <phoneticPr fontId="13" type="noConversion"/>
  </si>
  <si>
    <t>B</t>
    <phoneticPr fontId="13" type="noConversion"/>
  </si>
  <si>
    <t>D</t>
    <phoneticPr fontId="13" type="noConversion"/>
  </si>
  <si>
    <t>You can't use either construction if it's more than 2</t>
    <phoneticPr fontId="13" type="noConversion"/>
  </si>
  <si>
    <t>Did not try all the possibilities.  If it wer 90 then 90 + 10 would be 100 and the sum of those digits is 1.  Don't stop too early</t>
    <phoneticPr fontId="13" type="noConversion"/>
  </si>
  <si>
    <t>picking number of 1 and then evaluating the choices one by one was best and most efficient solution here</t>
    <phoneticPr fontId="13" type="noConversion"/>
  </si>
  <si>
    <t xml:space="preserve">If 3x + 3 is odd we know x must be even b/c 3 is odd and the only way to add two integers to get an odd is if one is odd and the other even. </t>
    <phoneticPr fontId="13" type="noConversion"/>
  </si>
  <si>
    <t xml:space="preserve">when given equations and inequalities work with them and express one in terms of the other </t>
    <phoneticPr fontId="13" type="noConversion"/>
  </si>
  <si>
    <t>3n +3--&gt;3(n+1) if you can write it as a multiple of 3 it is divisible by 3</t>
  </si>
  <si>
    <t>if the sum of x and y is odd then either x or y has to be even and since x and y are prime either x or y is 2 so the product is a multiple of 2 and therefore divisible by 2</t>
    <phoneticPr fontId="13" type="noConversion"/>
  </si>
  <si>
    <r>
      <t>if it is a -(-y)</t>
    </r>
    <r>
      <rPr>
        <vertAlign val="superscript"/>
        <sz val="11"/>
        <color indexed="63"/>
        <rFont val="Calibri"/>
      </rPr>
      <t>4</t>
    </r>
    <r>
      <rPr>
        <sz val="11"/>
        <color indexed="63"/>
        <rFont val="Calibri"/>
        <family val="2"/>
      </rPr>
      <t xml:space="preserve"> situation the exponent only applies to the negative inside the parenthesis so it becomes -y</t>
    </r>
    <r>
      <rPr>
        <vertAlign val="superscript"/>
        <sz val="11"/>
        <color indexed="63"/>
        <rFont val="Calibri"/>
      </rPr>
      <t>4</t>
    </r>
    <phoneticPr fontId="13" type="noConversion"/>
  </si>
  <si>
    <t>REVIEW EVERYTHING</t>
    <phoneticPr fontId="13" type="noConversion"/>
  </si>
  <si>
    <t>Take Kaplan CAT 3</t>
    <phoneticPr fontId="13" type="noConversion"/>
  </si>
  <si>
    <t>Analyze Kaplan CAT 3</t>
    <phoneticPr fontId="13" type="noConversion"/>
  </si>
  <si>
    <t>Take Princeton CAT 4</t>
    <phoneticPr fontId="13" type="noConversion"/>
  </si>
  <si>
    <t>Analyze Princeton CAT 3</t>
    <phoneticPr fontId="13" type="noConversion"/>
  </si>
  <si>
    <t>Take Princeton CAT 3</t>
    <phoneticPr fontId="13" type="noConversion"/>
  </si>
  <si>
    <t>Take Kaplan CAT 4</t>
    <phoneticPr fontId="13" type="noConversion"/>
  </si>
  <si>
    <t>Analyze Kaplan CAT 5</t>
    <phoneticPr fontId="13" type="noConversion"/>
  </si>
  <si>
    <t>REST</t>
    <phoneticPr fontId="13" type="noConversion"/>
  </si>
  <si>
    <t>Take Kaplan Sectional Tests</t>
    <phoneticPr fontId="13" type="noConversion"/>
  </si>
  <si>
    <t>Take GMAT Prep 2</t>
    <phoneticPr fontId="13" type="noConversion"/>
  </si>
  <si>
    <t>D</t>
    <phoneticPr fontId="13" type="noConversion"/>
  </si>
  <si>
    <t>E</t>
    <phoneticPr fontId="13" type="noConversion"/>
  </si>
  <si>
    <t>B</t>
    <phoneticPr fontId="13" type="noConversion"/>
  </si>
  <si>
    <t>C</t>
    <phoneticPr fontId="13" type="noConversion"/>
  </si>
  <si>
    <t>A</t>
    <phoneticPr fontId="13" type="noConversion"/>
  </si>
  <si>
    <t>A</t>
    <phoneticPr fontId="13" type="noConversion"/>
  </si>
  <si>
    <t>A</t>
    <phoneticPr fontId="13" type="noConversion"/>
  </si>
  <si>
    <t>E</t>
    <phoneticPr fontId="13" type="noConversion"/>
  </si>
  <si>
    <t>Parallelism</t>
    <phoneticPr fontId="13" type="noConversion"/>
  </si>
  <si>
    <t>must not forget to check pronouns with their antecedents</t>
    <phoneticPr fontId="13" type="noConversion"/>
  </si>
  <si>
    <t>should not unjustifiably switch from present to past tense, recognize "but" and "and" as markers</t>
    <phoneticPr fontId="13" type="noConversion"/>
  </si>
  <si>
    <t>Grammatical Construction</t>
  </si>
  <si>
    <t>Grammatical Construction</t>
    <phoneticPr fontId="13" type="noConversion"/>
  </si>
  <si>
    <t>Specific detail</t>
    <phoneticPr fontId="13" type="noConversion"/>
  </si>
  <si>
    <t>When asked if an expression is even try to write it as a multiple of 2…factor out 2</t>
    <phoneticPr fontId="13" type="noConversion"/>
  </si>
  <si>
    <t>if asked for smallest, start with the smallest and keep going until you find the answer</t>
    <phoneticPr fontId="13" type="noConversion"/>
  </si>
  <si>
    <r>
      <t>if x and y are consecutive, one has to be even and since even X anything=even, xy is even; use your odd and even rules to evalue the statements…do and even case and an odd case; keep in mind that if x, y, and z are consecutive x and z will be the same. plug numbers to prove x</t>
    </r>
    <r>
      <rPr>
        <vertAlign val="superscript"/>
        <sz val="11"/>
        <color indexed="63"/>
        <rFont val="Calibri"/>
      </rPr>
      <t>z</t>
    </r>
    <r>
      <rPr>
        <sz val="11"/>
        <color indexed="63"/>
        <rFont val="Calibri"/>
        <family val="2"/>
      </rPr>
      <t xml:space="preserve"> wrong</t>
    </r>
    <phoneticPr fontId="13" type="noConversion"/>
  </si>
  <si>
    <t>the only even prime is 2; and we know if it is prime and larger than 2 it must be odd so if x and y are both primes larger than 2, xy must be odd (since odd X odd=odd); if xy is odd 2 can't be a divisor!</t>
    <phoneticPr fontId="13" type="noConversion"/>
  </si>
  <si>
    <t>use the p=qz + r formula to translate--&gt;x=2z means x can be evenly divided by 2.  To evaluate what will evenly divide into 5x just substitue--&gt; 5(2z)=10z so 5x is evenly divisible by 10.</t>
    <phoneticPr fontId="13" type="noConversion"/>
  </si>
  <si>
    <t>I disabled the timer function because I didn't like to use it.  I prefer to use the Manhattan GMAT stopwatch and log the times afterwards.  Logging them as I go distracts me.  If you want to use the timer, download the original Awesome Error Log V3 with timer functionality and then reverse engineer it.  Also, I modified this on a mac, so I'm not sure if the macros will work.</t>
    <phoneticPr fontId="13" type="noConversion"/>
  </si>
  <si>
    <t>raising a fraction between 0 and 1 to a power makes it smaller and taking sq. root makes it larger; 1/sq root of x is greater than sq. root of x (if x is postive fraction less than 1)--just plug in a value to evaluate that</t>
    <phoneticPr fontId="13" type="noConversion"/>
  </si>
  <si>
    <t>Total PS</t>
    <phoneticPr fontId="23" type="noConversion"/>
  </si>
  <si>
    <t>Total DS</t>
    <phoneticPr fontId="23" type="noConversion"/>
  </si>
  <si>
    <t>Total Quant</t>
    <phoneticPr fontId="23" type="noConversion"/>
  </si>
  <si>
    <t>Total PS</t>
    <phoneticPr fontId="23" type="noConversion"/>
  </si>
  <si>
    <t>Total Quant</t>
    <phoneticPr fontId="23" type="noConversion"/>
  </si>
  <si>
    <t>Look for ways to substitute a chunk of one equation with the value from another in order to be able to isolate and solve for the missing variable</t>
    <phoneticPr fontId="13" type="noConversion"/>
  </si>
  <si>
    <t>thus is the most economical way to say "this way, like that, as such, or in this way"</t>
    <phoneticPr fontId="13" type="noConversion"/>
  </si>
  <si>
    <t>independently from is correct idiom in this case</t>
    <phoneticPr fontId="13" type="noConversion"/>
  </si>
  <si>
    <t>incorrect to use "but also" by itself</t>
    <phoneticPr fontId="13" type="noConversion"/>
  </si>
  <si>
    <t>C</t>
    <phoneticPr fontId="13" type="noConversion"/>
  </si>
  <si>
    <t>B</t>
    <phoneticPr fontId="13" type="noConversion"/>
  </si>
  <si>
    <t>Number Properties</t>
    <phoneticPr fontId="13" type="noConversion"/>
  </si>
  <si>
    <t>substitute permissible values in for m and n then evaluate each answer choice</t>
    <phoneticPr fontId="13" type="noConversion"/>
  </si>
  <si>
    <t>Look down at answer choice to help choose easy value-choose a perfect square if will have to take square root and a fraction such as 1/4 if also needs to be fraction</t>
    <phoneticPr fontId="13" type="noConversion"/>
  </si>
  <si>
    <t>Don't sum if it says "product"</t>
    <phoneticPr fontId="13" type="noConversion"/>
  </si>
  <si>
    <t>Always start wth easiest to evaluate then move to the next to easiest (in this problem we are just plugging in values from answer choices into stem to see what comes out equal</t>
    <phoneticPr fontId="13" type="noConversion"/>
  </si>
  <si>
    <r>
      <t>if the bases are the same (x2) and the expression is like 2x</t>
    </r>
    <r>
      <rPr>
        <vertAlign val="superscript"/>
        <sz val="11"/>
        <color indexed="63"/>
        <rFont val="Calibri"/>
      </rPr>
      <t>2</t>
    </r>
    <r>
      <rPr>
        <sz val="11"/>
        <color indexed="63"/>
        <rFont val="Calibri"/>
        <family val="2"/>
      </rPr>
      <t xml:space="preserve"> + 4x</t>
    </r>
    <r>
      <rPr>
        <vertAlign val="superscript"/>
        <sz val="11"/>
        <color indexed="63"/>
        <rFont val="Calibri"/>
      </rPr>
      <t>2</t>
    </r>
    <r>
      <rPr>
        <sz val="11"/>
        <color indexed="63"/>
        <rFont val="Calibri"/>
        <family val="2"/>
      </rPr>
      <t xml:space="preserve"> you can just add the numbers in front of the variables and keep the same exponent</t>
    </r>
    <phoneticPr fontId="13" type="noConversion"/>
  </si>
  <si>
    <t>square root of a fraction makes it bigger but not more than 1</t>
    <phoneticPr fontId="13" type="noConversion"/>
  </si>
  <si>
    <r>
      <t>Kaplan GMAT 800</t>
    </r>
    <r>
      <rPr>
        <sz val="11"/>
        <color indexed="63"/>
        <rFont val="Calibri"/>
        <family val="2"/>
      </rPr>
      <t>-Math (Section 4)</t>
    </r>
    <phoneticPr fontId="13" type="noConversion"/>
  </si>
  <si>
    <t>NOVA</t>
    <phoneticPr fontId="13" type="noConversion"/>
  </si>
  <si>
    <t>C</t>
    <phoneticPr fontId="13" type="noConversion"/>
  </si>
  <si>
    <t>D</t>
    <phoneticPr fontId="13" type="noConversion"/>
  </si>
  <si>
    <t>A</t>
    <phoneticPr fontId="13" type="noConversion"/>
  </si>
  <si>
    <t>A</t>
    <phoneticPr fontId="13" type="noConversion"/>
  </si>
  <si>
    <t>B</t>
    <phoneticPr fontId="13" type="noConversion"/>
  </si>
  <si>
    <t>E</t>
    <phoneticPr fontId="13" type="noConversion"/>
  </si>
  <si>
    <t>A</t>
    <phoneticPr fontId="13" type="noConversion"/>
  </si>
  <si>
    <t>List out prime numbers and choose value which will equal answer choices until only 1 is left; factor out the 2 which means it must be even and if not 2 it is not prime</t>
    <phoneticPr fontId="13" type="noConversion"/>
  </si>
  <si>
    <t>Day off for San Juan</t>
    <phoneticPr fontId="13" type="noConversion"/>
  </si>
  <si>
    <t>Take Kaplan CAT 1</t>
    <phoneticPr fontId="13" type="noConversion"/>
  </si>
  <si>
    <t>Analyze Kaplan CAT 1</t>
    <phoneticPr fontId="13" type="noConversion"/>
  </si>
  <si>
    <t>Take Princeton CAT 1</t>
    <phoneticPr fontId="13" type="noConversion"/>
  </si>
  <si>
    <t>Analyze Princeton CAT 1</t>
    <phoneticPr fontId="13" type="noConversion"/>
  </si>
  <si>
    <t>Take Kaplan CAT 2</t>
    <phoneticPr fontId="13" type="noConversion"/>
  </si>
  <si>
    <t>Analyze Kaplan CAT 2</t>
    <phoneticPr fontId="13" type="noConversion"/>
  </si>
  <si>
    <t>Must stick to the conditions in the question stem-it said multiple of 3 but not 2 and I chose 72 for x</t>
    <phoneticPr fontId="13" type="noConversion"/>
  </si>
  <si>
    <t>Don't forget to evaluate the negative case---negative numbers can be even too</t>
    <phoneticPr fontId="13" type="noConversion"/>
  </si>
  <si>
    <r>
      <t>Manhattan Fractions/Decimals/Percents-</t>
    </r>
    <r>
      <rPr>
        <sz val="11"/>
        <rFont val="Calibri"/>
        <family val="2"/>
      </rPr>
      <t>OG Problems 2 Analysis</t>
    </r>
    <phoneticPr fontId="13" type="noConversion"/>
  </si>
  <si>
    <r>
      <t>OG 12th</t>
    </r>
    <r>
      <rPr>
        <sz val="11"/>
        <color indexed="63"/>
        <rFont val="Calibri"/>
        <family val="2"/>
      </rPr>
      <t>-</t>
    </r>
    <r>
      <rPr>
        <sz val="8"/>
        <color indexed="63"/>
        <rFont val="Calibri"/>
      </rPr>
      <t>Review SC Notes from Verbal Workbook, Kaplan Premeir, and Manhattan SC then</t>
    </r>
    <r>
      <rPr>
        <b/>
        <u/>
        <sz val="8"/>
        <color indexed="63"/>
        <rFont val="Calibri"/>
      </rPr>
      <t xml:space="preserve"> 40 SC questions</t>
    </r>
    <r>
      <rPr>
        <sz val="8"/>
        <color indexed="63"/>
        <rFont val="Calibri"/>
      </rPr>
      <t xml:space="preserve"> then anaylze </t>
    </r>
    <phoneticPr fontId="13" type="noConversion"/>
  </si>
  <si>
    <r>
      <t>OG 12th</t>
    </r>
    <r>
      <rPr>
        <sz val="11"/>
        <color indexed="63"/>
        <rFont val="Calibri"/>
        <family val="2"/>
      </rPr>
      <t>-60 SC Questions then anaylze</t>
    </r>
    <phoneticPr fontId="13" type="noConversion"/>
  </si>
  <si>
    <r>
      <t>Kaplan GMAT 800</t>
    </r>
    <r>
      <rPr>
        <sz val="11"/>
        <color indexed="63"/>
        <rFont val="Calibri"/>
        <family val="2"/>
      </rPr>
      <t>-SC 1</t>
    </r>
    <phoneticPr fontId="13" type="noConversion"/>
  </si>
  <si>
    <r>
      <t>Kaplan GMAT 800</t>
    </r>
    <r>
      <rPr>
        <sz val="11"/>
        <color indexed="63"/>
        <rFont val="Calibri"/>
        <family val="2"/>
      </rPr>
      <t>-SC 2</t>
    </r>
    <phoneticPr fontId="13" type="noConversion"/>
  </si>
  <si>
    <r>
      <t>Kaplan GMAT 800</t>
    </r>
    <r>
      <rPr>
        <sz val="11"/>
        <color indexed="63"/>
        <rFont val="Calibri"/>
        <family val="2"/>
      </rPr>
      <t>-SC 3</t>
    </r>
    <phoneticPr fontId="13" type="noConversion"/>
  </si>
  <si>
    <r>
      <t>OG 12th</t>
    </r>
    <r>
      <rPr>
        <sz val="11"/>
        <color indexed="63"/>
        <rFont val="Calibri"/>
        <family val="2"/>
      </rPr>
      <t>-SC Questions (101-140)</t>
    </r>
    <phoneticPr fontId="13" type="noConversion"/>
  </si>
  <si>
    <r>
      <t>OG Verbal</t>
    </r>
    <r>
      <rPr>
        <sz val="11"/>
        <rFont val="Calibri"/>
        <family val="2"/>
      </rPr>
      <t>-SC Questions (1-58)</t>
    </r>
    <phoneticPr fontId="13" type="noConversion"/>
  </si>
  <si>
    <r>
      <t>OG Verbal</t>
    </r>
    <r>
      <rPr>
        <sz val="11"/>
        <rFont val="Calibri"/>
        <family val="2"/>
      </rPr>
      <t>-SC Questions (59-113)</t>
    </r>
    <phoneticPr fontId="13" type="noConversion"/>
  </si>
  <si>
    <r>
      <t>OG Verbal</t>
    </r>
    <r>
      <rPr>
        <sz val="11"/>
        <rFont val="Calibri"/>
        <family val="2"/>
      </rPr>
      <t>-CR Questions (1-42)</t>
    </r>
    <phoneticPr fontId="13" type="noConversion"/>
  </si>
  <si>
    <r>
      <t>OG Verbal</t>
    </r>
    <r>
      <rPr>
        <sz val="11"/>
        <rFont val="Calibri"/>
        <family val="2"/>
      </rPr>
      <t>-CR Questions (43-83)</t>
    </r>
    <phoneticPr fontId="13" type="noConversion"/>
  </si>
  <si>
    <r>
      <t>Manhattan Geometry-</t>
    </r>
    <r>
      <rPr>
        <sz val="11"/>
        <rFont val="Calibri"/>
        <family val="2"/>
      </rPr>
      <t>Ch. 1-6</t>
    </r>
    <phoneticPr fontId="13" type="noConversion"/>
  </si>
  <si>
    <r>
      <t>OG 12th</t>
    </r>
    <r>
      <rPr>
        <sz val="11"/>
        <color indexed="63"/>
        <rFont val="Calibri"/>
        <family val="2"/>
      </rPr>
      <t>-50 CR Questions then Analyze</t>
    </r>
    <phoneticPr fontId="13" type="noConversion"/>
  </si>
  <si>
    <r>
      <t>OG 12th</t>
    </r>
    <r>
      <rPr>
        <sz val="11"/>
        <color indexed="63"/>
        <rFont val="Calibri"/>
        <family val="2"/>
      </rPr>
      <t>-</t>
    </r>
    <r>
      <rPr>
        <sz val="9"/>
        <color indexed="63"/>
        <rFont val="Calibri"/>
      </rPr>
      <t>Review CR Notes from Verbal Workbook &amp; Kaplan Premeir then</t>
    </r>
    <r>
      <rPr>
        <b/>
        <u/>
        <sz val="9"/>
        <color indexed="63"/>
        <rFont val="Calibri"/>
      </rPr>
      <t xml:space="preserve"> 30 CR questions</t>
    </r>
    <r>
      <rPr>
        <sz val="9"/>
        <color indexed="63"/>
        <rFont val="Calibri"/>
      </rPr>
      <t xml:space="preserve"> then anaylze </t>
    </r>
    <phoneticPr fontId="13" type="noConversion"/>
  </si>
  <si>
    <r>
      <t>Kaplan GMAT 800</t>
    </r>
    <r>
      <rPr>
        <sz val="11"/>
        <color indexed="63"/>
        <rFont val="Calibri"/>
        <family val="2"/>
      </rPr>
      <t>-CR 1</t>
    </r>
    <phoneticPr fontId="13" type="noConversion"/>
  </si>
  <si>
    <r>
      <t>Kaplan GMAT 800</t>
    </r>
    <r>
      <rPr>
        <sz val="11"/>
        <color indexed="63"/>
        <rFont val="Calibri"/>
        <family val="2"/>
      </rPr>
      <t>-CR 2</t>
    </r>
    <phoneticPr fontId="13" type="noConversion"/>
  </si>
  <si>
    <t>use the n-variable, n-equation rule; (the only time you need to translate english to math is if you suspect that one of the equations gives you what you want directly or if one is not distinct</t>
    <phoneticPr fontId="13" type="noConversion"/>
  </si>
  <si>
    <r>
      <t>Kaplan Verbal WB</t>
    </r>
    <r>
      <rPr>
        <sz val="11"/>
        <color indexed="63"/>
        <rFont val="Calibri"/>
        <family val="2"/>
      </rPr>
      <t>-Reading Comprehension (2)</t>
    </r>
    <phoneticPr fontId="13" type="noConversion"/>
  </si>
  <si>
    <r>
      <t>Kaplan Verbal WB</t>
    </r>
    <r>
      <rPr>
        <sz val="11"/>
        <color indexed="63"/>
        <rFont val="Calibri"/>
        <family val="2"/>
      </rPr>
      <t>-Reading Comprehension (3)</t>
    </r>
    <phoneticPr fontId="13" type="noConversion"/>
  </si>
  <si>
    <r>
      <t>Manhattan Number Properties-</t>
    </r>
    <r>
      <rPr>
        <sz val="11"/>
        <rFont val="Calibri"/>
        <family val="2"/>
      </rPr>
      <t>OG Problems 1</t>
    </r>
    <phoneticPr fontId="13" type="noConversion"/>
  </si>
  <si>
    <r>
      <t>Manhattan Number Properties-</t>
    </r>
    <r>
      <rPr>
        <sz val="11"/>
        <rFont val="Calibri"/>
        <family val="2"/>
      </rPr>
      <t>Ch. 10-12</t>
    </r>
    <phoneticPr fontId="13" type="noConversion"/>
  </si>
  <si>
    <r>
      <t>Manhattan Number Properties-</t>
    </r>
    <r>
      <rPr>
        <sz val="11"/>
        <rFont val="Calibri"/>
        <family val="2"/>
      </rPr>
      <t>Ch. 1-4</t>
    </r>
    <phoneticPr fontId="13" type="noConversion"/>
  </si>
  <si>
    <r>
      <t>Manhattan Number Properties-</t>
    </r>
    <r>
      <rPr>
        <sz val="11"/>
        <rFont val="Calibri"/>
        <family val="2"/>
      </rPr>
      <t>Ch. 5-8</t>
    </r>
    <phoneticPr fontId="13" type="noConversion"/>
  </si>
  <si>
    <r>
      <t>Manhattan Number Properties-</t>
    </r>
    <r>
      <rPr>
        <sz val="11"/>
        <rFont val="Calibri"/>
        <family val="2"/>
      </rPr>
      <t>OG Problems 2</t>
    </r>
    <phoneticPr fontId="13" type="noConversion"/>
  </si>
  <si>
    <t>Just factor out what is common and then it's clearly a multiple of that number so it won't be prime if it is anything other than itself or 1</t>
    <phoneticPr fontId="13" type="noConversion"/>
  </si>
  <si>
    <t>Analyze Princeton CAT 2</t>
    <phoneticPr fontId="13" type="noConversion"/>
  </si>
  <si>
    <r>
      <t>Quants Nova</t>
    </r>
    <r>
      <rPr>
        <sz val="11"/>
        <color indexed="63"/>
        <rFont val="Calibri"/>
        <family val="2"/>
      </rPr>
      <t>-Summary of Math Properties &amp; Diagnostic Test</t>
    </r>
    <phoneticPr fontId="13" type="noConversion"/>
  </si>
  <si>
    <r>
      <t>Kaplan Verbal WB</t>
    </r>
    <r>
      <rPr>
        <sz val="11"/>
        <color indexed="63"/>
        <rFont val="Calibri"/>
        <family val="2"/>
      </rPr>
      <t>-Sentence Correction (1)</t>
    </r>
    <phoneticPr fontId="13" type="noConversion"/>
  </si>
  <si>
    <r>
      <t>Kaplan Verbal WB</t>
    </r>
    <r>
      <rPr>
        <sz val="11"/>
        <color indexed="63"/>
        <rFont val="Calibri"/>
        <family val="2"/>
      </rPr>
      <t>-Sentence Correction (2)</t>
    </r>
    <phoneticPr fontId="13" type="noConversion"/>
  </si>
  <si>
    <r>
      <t>Kaplan Verbal WB</t>
    </r>
    <r>
      <rPr>
        <sz val="11"/>
        <color indexed="63"/>
        <rFont val="Calibri"/>
        <family val="2"/>
      </rPr>
      <t>-Sentence Correction (3)</t>
    </r>
    <phoneticPr fontId="13" type="noConversion"/>
  </si>
  <si>
    <r>
      <t>Manhattan Word Problems-</t>
    </r>
    <r>
      <rPr>
        <sz val="11"/>
        <rFont val="Calibri"/>
        <family val="2"/>
      </rPr>
      <t>Chapters 5-9</t>
    </r>
    <phoneticPr fontId="13" type="noConversion"/>
  </si>
  <si>
    <r>
      <t>Manhattan Word Problems-</t>
    </r>
    <r>
      <rPr>
        <sz val="11"/>
        <rFont val="Calibri"/>
        <family val="2"/>
      </rPr>
      <t>OG Problems 1</t>
    </r>
    <phoneticPr fontId="13" type="noConversion"/>
  </si>
  <si>
    <r>
      <t>Manhattan Word Problems-</t>
    </r>
    <r>
      <rPr>
        <sz val="11"/>
        <rFont val="Calibri"/>
        <family val="2"/>
      </rPr>
      <t>OG Problems 2</t>
    </r>
    <phoneticPr fontId="13" type="noConversion"/>
  </si>
  <si>
    <r>
      <t>Manhattan Word Problems-</t>
    </r>
    <r>
      <rPr>
        <sz val="11"/>
        <rFont val="Calibri"/>
        <family val="2"/>
      </rPr>
      <t>Ch. 11-12</t>
    </r>
    <phoneticPr fontId="13" type="noConversion"/>
  </si>
  <si>
    <r>
      <t>Manhattan Word Problems-</t>
    </r>
    <r>
      <rPr>
        <sz val="11"/>
        <rFont val="Calibri"/>
        <family val="2"/>
      </rPr>
      <t>Chapters 1-4</t>
    </r>
    <phoneticPr fontId="13" type="noConversion"/>
  </si>
  <si>
    <t>REVISE &amp; Notes (Kaplan Verbal SC &amp; Manhattan Word Problems)</t>
    <phoneticPr fontId="13" type="noConversion"/>
  </si>
  <si>
    <r>
      <t>Kaplan Verbal WB</t>
    </r>
    <r>
      <rPr>
        <sz val="11"/>
        <color indexed="63"/>
        <rFont val="Calibri"/>
        <family val="2"/>
      </rPr>
      <t>-Critical Reasoning (1)</t>
    </r>
    <phoneticPr fontId="13" type="noConversion"/>
  </si>
  <si>
    <r>
      <t>Kaplan Verbal WB</t>
    </r>
    <r>
      <rPr>
        <sz val="11"/>
        <color indexed="63"/>
        <rFont val="Calibri"/>
        <family val="2"/>
      </rPr>
      <t>-Critical Reasoning (2)</t>
    </r>
    <phoneticPr fontId="13" type="noConversion"/>
  </si>
  <si>
    <r>
      <t>Kaplan Verbal WB</t>
    </r>
    <r>
      <rPr>
        <sz val="11"/>
        <color indexed="63"/>
        <rFont val="Calibri"/>
        <family val="2"/>
      </rPr>
      <t>-Critical Reasoning (3)</t>
    </r>
    <phoneticPr fontId="13" type="noConversion"/>
  </si>
  <si>
    <r>
      <t>Manhattan Inequalities-</t>
    </r>
    <r>
      <rPr>
        <sz val="11"/>
        <rFont val="Calibri"/>
        <family val="2"/>
      </rPr>
      <t>Chapters 1-4</t>
    </r>
    <phoneticPr fontId="13" type="noConversion"/>
  </si>
  <si>
    <r>
      <t>Manhattan Inequalities-</t>
    </r>
    <r>
      <rPr>
        <sz val="11"/>
        <rFont val="Calibri"/>
        <family val="2"/>
      </rPr>
      <t>Chapters 5-8</t>
    </r>
    <phoneticPr fontId="13" type="noConversion"/>
  </si>
  <si>
    <t>Look at it logically--&gt;if ABCD &gt;0 then none can be 0 then look at BCDE=0…since BCD can't be 0 E must be 0 and product of DE must also be 0</t>
    <phoneticPr fontId="13" type="noConversion"/>
  </si>
  <si>
    <r>
      <t>simplify the expression m square root n to m2n by squaring it; get rid of radical b squaring it--&gt;(10 square root n)</t>
    </r>
    <r>
      <rPr>
        <vertAlign val="superscript"/>
        <sz val="11"/>
        <color indexed="63"/>
        <rFont val="Calibri"/>
      </rPr>
      <t>2</t>
    </r>
    <r>
      <rPr>
        <sz val="11"/>
        <color indexed="63"/>
        <rFont val="Calibri"/>
        <family val="2"/>
      </rPr>
      <t>=100n</t>
    </r>
    <phoneticPr fontId="13" type="noConversion"/>
  </si>
  <si>
    <t>use the n-variable, n-equation rule</t>
    <phoneticPr fontId="13" type="noConversion"/>
  </si>
  <si>
    <r>
      <t>OG 12th</t>
    </r>
    <r>
      <rPr>
        <sz val="11"/>
        <color indexed="63"/>
        <rFont val="Calibri"/>
        <family val="2"/>
      </rPr>
      <t>-50 RC Questions then anaylze</t>
    </r>
    <phoneticPr fontId="13" type="noConversion"/>
  </si>
  <si>
    <r>
      <t>Kaplan GMAT 800</t>
    </r>
    <r>
      <rPr>
        <sz val="11"/>
        <color indexed="63"/>
        <rFont val="Calibri"/>
        <family val="2"/>
      </rPr>
      <t>-RC 1</t>
    </r>
    <phoneticPr fontId="13" type="noConversion"/>
  </si>
  <si>
    <r>
      <t>Kaplan GMAT 800</t>
    </r>
    <r>
      <rPr>
        <sz val="11"/>
        <color indexed="63"/>
        <rFont val="Calibri"/>
        <family val="2"/>
      </rPr>
      <t>-RC 2</t>
    </r>
    <phoneticPr fontId="13" type="noConversion"/>
  </si>
  <si>
    <r>
      <t>Kaplan GMAT 800</t>
    </r>
    <r>
      <rPr>
        <sz val="11"/>
        <color indexed="63"/>
        <rFont val="Calibri"/>
        <family val="2"/>
      </rPr>
      <t>-RC 3</t>
    </r>
    <phoneticPr fontId="13" type="noConversion"/>
  </si>
  <si>
    <t>B</t>
    <phoneticPr fontId="13" type="noConversion"/>
  </si>
  <si>
    <t>B</t>
    <phoneticPr fontId="13" type="noConversion"/>
  </si>
  <si>
    <t>C</t>
    <phoneticPr fontId="13" type="noConversion"/>
  </si>
  <si>
    <t>COS Conference (Take notes, flash cards)-Review</t>
    <phoneticPr fontId="13" type="noConversion"/>
  </si>
  <si>
    <r>
      <t>OG 12th</t>
    </r>
    <r>
      <rPr>
        <sz val="11"/>
        <color indexed="63"/>
        <rFont val="Calibri"/>
        <family val="2"/>
      </rPr>
      <t>-RC Questions (82-139) &amp; Analysis</t>
    </r>
    <phoneticPr fontId="13" type="noConversion"/>
  </si>
  <si>
    <r>
      <t>OG Verbal</t>
    </r>
    <r>
      <rPr>
        <sz val="11"/>
        <rFont val="Calibri"/>
        <family val="2"/>
      </rPr>
      <t>-RC Questions (1-55)</t>
    </r>
    <phoneticPr fontId="13" type="noConversion"/>
  </si>
  <si>
    <r>
      <t>OG Verbal</t>
    </r>
    <r>
      <rPr>
        <sz val="11"/>
        <rFont val="Calibri"/>
        <family val="2"/>
      </rPr>
      <t>-RC Questions (56-104)</t>
    </r>
    <phoneticPr fontId="13" type="noConversion"/>
  </si>
  <si>
    <t>Less…than is appropriate use; compare apples to apples</t>
    <phoneticPr fontId="13" type="noConversion"/>
  </si>
  <si>
    <t>B</t>
    <phoneticPr fontId="13" type="noConversion"/>
  </si>
  <si>
    <t>Take Princeton CAT 2</t>
    <phoneticPr fontId="13" type="noConversion"/>
  </si>
  <si>
    <r>
      <t>Manhattan Fractions/Decimals/Percents-</t>
    </r>
    <r>
      <rPr>
        <sz val="11"/>
        <rFont val="Calibri"/>
        <family val="2"/>
      </rPr>
      <t>OG Problems 1</t>
    </r>
    <phoneticPr fontId="13" type="noConversion"/>
  </si>
  <si>
    <r>
      <t>Manhattan Fractions/Decimals/Percents-</t>
    </r>
    <r>
      <rPr>
        <sz val="11"/>
        <rFont val="Calibri"/>
        <family val="2"/>
      </rPr>
      <t>Ch. 7 &amp; OG Problems 2</t>
    </r>
  </si>
  <si>
    <t>When diff. mixtures, proportions or percents get added, the sum is bounded by the highest and lowest proportions</t>
    <phoneticPr fontId="13" type="noConversion"/>
  </si>
  <si>
    <t>x</t>
    <phoneticPr fontId="13" type="noConversion"/>
  </si>
  <si>
    <t>x</t>
    <phoneticPr fontId="13" type="noConversion"/>
  </si>
  <si>
    <t>Avg Time</t>
  </si>
  <si>
    <t>RC Timing Data Table</t>
  </si>
  <si>
    <t>CR Timing Data Table</t>
  </si>
  <si>
    <t>SC Timing Data Table</t>
  </si>
  <si>
    <t xml:space="preserve">when=time, where=place, </t>
    <phoneticPr fontId="13" type="noConversion"/>
  </si>
  <si>
    <t>said "were" in nonunderlined portion, also problems with idioms</t>
    <phoneticPr fontId="13" type="noConversion"/>
  </si>
  <si>
    <t>CR Total</t>
  </si>
  <si>
    <t>Source</t>
  </si>
  <si>
    <t>Could have used logic to eliminate 3 answers.</t>
    <phoneticPr fontId="13" type="noConversion"/>
  </si>
  <si>
    <t>Look at what info about one shape tells you about another</t>
    <phoneticPr fontId="13" type="noConversion"/>
  </si>
  <si>
    <t xml:space="preserve">Divide by a to see the relationship between b and c; but when dividing across inequality, the negative case reverses the sign so use two column to track the two possibilities.  </t>
    <phoneticPr fontId="13" type="noConversion"/>
  </si>
  <si>
    <t>Always do the math with quadratics as they may have 2 solutions, the n-variable, n-equation doesn't apply to them; Simplify the stem by translating it, FOIL it, simplify equation then evaluate statements; if simplifies to linear then any other distinct linear will allow you to solve for both variables-make sure the statments are distinct equations and not just expressed differently (clear out fractions)</t>
    <phoneticPr fontId="13" type="noConversion"/>
  </si>
  <si>
    <r>
      <t>Kaplan GMAT 800</t>
    </r>
    <r>
      <rPr>
        <sz val="11"/>
        <color indexed="63"/>
        <rFont val="Calibri"/>
        <family val="2"/>
      </rPr>
      <t>-Math (Section 5)</t>
    </r>
    <phoneticPr fontId="13" type="noConversion"/>
  </si>
  <si>
    <r>
      <t>Kaplan GMAT 800</t>
    </r>
    <r>
      <rPr>
        <sz val="11"/>
        <color indexed="63"/>
        <rFont val="Calibri"/>
        <family val="2"/>
      </rPr>
      <t>-Math (Section 6)</t>
    </r>
    <phoneticPr fontId="13" type="noConversion"/>
  </si>
  <si>
    <r>
      <t>Manhattan Inequalities-</t>
    </r>
    <r>
      <rPr>
        <sz val="11"/>
        <rFont val="Calibri"/>
        <family val="2"/>
      </rPr>
      <t>OG Problems 1</t>
    </r>
    <phoneticPr fontId="13" type="noConversion"/>
  </si>
  <si>
    <r>
      <t>Manhattan Inequalities-</t>
    </r>
    <r>
      <rPr>
        <sz val="11"/>
        <rFont val="Calibri"/>
        <family val="2"/>
      </rPr>
      <t>Chapters 10-13</t>
    </r>
    <phoneticPr fontId="13" type="noConversion"/>
  </si>
  <si>
    <r>
      <t>Manhattan Inequalities-</t>
    </r>
    <r>
      <rPr>
        <sz val="11"/>
        <rFont val="Calibri"/>
        <family val="2"/>
      </rPr>
      <t>OG Problems 2</t>
    </r>
    <phoneticPr fontId="13" type="noConversion"/>
  </si>
  <si>
    <t>REVISE &amp; Notes (Kaplan Verbal CR &amp; Manhattan Inequalities)</t>
    <phoneticPr fontId="13" type="noConversion"/>
  </si>
  <si>
    <r>
      <t>Kaplan Verbal WB</t>
    </r>
    <r>
      <rPr>
        <sz val="11"/>
        <color indexed="63"/>
        <rFont val="Calibri"/>
        <family val="2"/>
      </rPr>
      <t>-Reading Comprehension (1)</t>
    </r>
    <phoneticPr fontId="13" type="noConversion"/>
  </si>
  <si>
    <t>Use passage map to locate references to details</t>
    <phoneticPr fontId="13" type="noConversion"/>
  </si>
  <si>
    <t>if asked about a detail from list odds are answer comes from last one on list</t>
    <phoneticPr fontId="13" type="noConversion"/>
  </si>
  <si>
    <t>manipulate expressions to get what you want and separate out fractions; can always substitute value and solve</t>
    <phoneticPr fontId="13" type="noConversion"/>
  </si>
  <si>
    <t>Evaluate statements one by one eliminating as you go</t>
    <phoneticPr fontId="13" type="noConversion"/>
  </si>
  <si>
    <t>Check for context (in addition to tells us it's another obstacle</t>
    <phoneticPr fontId="13" type="noConversion"/>
  </si>
  <si>
    <t>Paraphrase</t>
  </si>
  <si>
    <t>Evaluate</t>
  </si>
  <si>
    <t>Structure</t>
  </si>
  <si>
    <t>Except Questions</t>
  </si>
  <si>
    <t>Roman Numeral Qs</t>
  </si>
  <si>
    <t>Verb Usage</t>
  </si>
  <si>
    <t>Agreement</t>
  </si>
  <si>
    <t>Correct Tense</t>
  </si>
  <si>
    <t>Quantity</t>
  </si>
  <si>
    <r>
      <t>Quants Nova</t>
    </r>
    <r>
      <rPr>
        <sz val="11"/>
        <color indexed="63"/>
        <rFont val="Calibri"/>
        <family val="2"/>
      </rPr>
      <t>-Counting &amp; Probability Statistics</t>
    </r>
    <phoneticPr fontId="13" type="noConversion"/>
  </si>
  <si>
    <t>In similar triangles, the ratio for corresponding sides is the same ratio as the perimeter (if one side is 5x longer than the perimeter of that triangle will be 5x that of the other)</t>
    <phoneticPr fontId="13" type="noConversion"/>
  </si>
  <si>
    <t>you can also solve ratio problems using a formula (1x + 2x + 7x = # of books (solve for x then multiply by that part of ratio)</t>
    <phoneticPr fontId="13" type="noConversion"/>
  </si>
  <si>
    <t>whether is the only option for showing 2 disputed options, "dispute over" is correct idiom, GMAT prefers wheter to if and dislikes being</t>
    <phoneticPr fontId="13" type="noConversion"/>
  </si>
  <si>
    <t>A</t>
    <phoneticPr fontId="13" type="noConversion"/>
  </si>
  <si>
    <t>E</t>
    <phoneticPr fontId="13" type="noConversion"/>
  </si>
  <si>
    <t>Inference</t>
    <phoneticPr fontId="13" type="noConversion"/>
  </si>
  <si>
    <t>Rare Type</t>
    <phoneticPr fontId="13" type="noConversion"/>
  </si>
  <si>
    <t>Rare Type</t>
  </si>
  <si>
    <t>Style</t>
  </si>
  <si>
    <r>
      <t>Set up equations like l</t>
    </r>
    <r>
      <rPr>
        <vertAlign val="subscript"/>
        <sz val="11"/>
        <color indexed="63"/>
        <rFont val="Calibri"/>
      </rPr>
      <t>A</t>
    </r>
    <r>
      <rPr>
        <sz val="11"/>
        <color indexed="63"/>
        <rFont val="Calibri"/>
        <family val="2"/>
      </rPr>
      <t>=2l</t>
    </r>
    <r>
      <rPr>
        <vertAlign val="subscript"/>
        <sz val="11"/>
        <color indexed="63"/>
        <rFont val="Calibri"/>
      </rPr>
      <t xml:space="preserve">B </t>
    </r>
    <r>
      <rPr>
        <sz val="11"/>
        <color indexed="63"/>
        <rFont val="Calibri"/>
        <family val="2"/>
      </rPr>
      <t>and l</t>
    </r>
    <r>
      <rPr>
        <vertAlign val="subscript"/>
        <sz val="11"/>
        <color indexed="63"/>
        <rFont val="Calibri"/>
      </rPr>
      <t>A</t>
    </r>
    <r>
      <rPr>
        <sz val="11"/>
        <color indexed="63"/>
        <rFont val="Calibri"/>
        <family val="2"/>
      </rPr>
      <t>W</t>
    </r>
    <r>
      <rPr>
        <vertAlign val="subscript"/>
        <sz val="11"/>
        <color indexed="63"/>
        <rFont val="Calibri"/>
      </rPr>
      <t>A</t>
    </r>
    <r>
      <rPr>
        <sz val="11"/>
        <color indexed="63"/>
        <rFont val="Calibri"/>
        <family val="2"/>
      </rPr>
      <t>=2(l</t>
    </r>
    <r>
      <rPr>
        <vertAlign val="subscript"/>
        <sz val="11"/>
        <color indexed="63"/>
        <rFont val="Calibri"/>
      </rPr>
      <t>B</t>
    </r>
    <r>
      <rPr>
        <sz val="11"/>
        <color indexed="63"/>
        <rFont val="Calibri"/>
        <family val="2"/>
      </rPr>
      <t>W</t>
    </r>
    <r>
      <rPr>
        <vertAlign val="subscript"/>
        <sz val="11"/>
        <color indexed="63"/>
        <rFont val="Calibri"/>
      </rPr>
      <t>B</t>
    </r>
    <r>
      <rPr>
        <sz val="11"/>
        <color indexed="63"/>
        <rFont val="Calibri"/>
        <family val="2"/>
      </rPr>
      <t>) then use that to solve</t>
    </r>
    <phoneticPr fontId="13" type="noConversion"/>
  </si>
  <si>
    <r>
      <t>Note the classic quadratic (a</t>
    </r>
    <r>
      <rPr>
        <vertAlign val="superscript"/>
        <sz val="11"/>
        <color indexed="63"/>
        <rFont val="Calibri"/>
      </rPr>
      <t>2</t>
    </r>
    <r>
      <rPr>
        <sz val="11"/>
        <color indexed="63"/>
        <rFont val="Calibri"/>
        <family val="2"/>
      </rPr>
      <t>+b</t>
    </r>
    <r>
      <rPr>
        <vertAlign val="superscript"/>
        <sz val="11"/>
        <color indexed="63"/>
        <rFont val="Calibri"/>
      </rPr>
      <t>2</t>
    </r>
    <r>
      <rPr>
        <sz val="11"/>
        <color indexed="63"/>
        <rFont val="Calibri"/>
        <family val="2"/>
      </rPr>
      <t>)(a</t>
    </r>
    <r>
      <rPr>
        <vertAlign val="superscript"/>
        <sz val="11"/>
        <color indexed="63"/>
        <rFont val="Calibri"/>
      </rPr>
      <t>2</t>
    </r>
    <r>
      <rPr>
        <sz val="11"/>
        <color indexed="63"/>
        <rFont val="Calibri"/>
        <family val="2"/>
      </rPr>
      <t>-b</t>
    </r>
    <r>
      <rPr>
        <vertAlign val="superscript"/>
        <sz val="11"/>
        <color indexed="63"/>
        <rFont val="Calibri"/>
      </rPr>
      <t>2</t>
    </r>
    <r>
      <rPr>
        <sz val="11"/>
        <color indexed="63"/>
        <rFont val="Calibri"/>
        <family val="2"/>
      </rPr>
      <t>)</t>
    </r>
    <phoneticPr fontId="13" type="noConversion"/>
  </si>
  <si>
    <t>D</t>
    <phoneticPr fontId="13" type="noConversion"/>
  </si>
  <si>
    <t>A</t>
    <phoneticPr fontId="13" type="noConversion"/>
  </si>
  <si>
    <t>A</t>
    <phoneticPr fontId="13" type="noConversion"/>
  </si>
  <si>
    <r>
      <t>Manhattan Geometry-</t>
    </r>
    <r>
      <rPr>
        <sz val="11"/>
        <rFont val="Calibri"/>
        <family val="2"/>
      </rPr>
      <t>Ch. 8 &amp; OG Problems 2 &amp; Analysis</t>
    </r>
    <phoneticPr fontId="13" type="noConversion"/>
  </si>
  <si>
    <r>
      <t>Manhattan Geometry-</t>
    </r>
    <r>
      <rPr>
        <sz val="11"/>
        <rFont val="Calibri"/>
        <family val="2"/>
      </rPr>
      <t>OG Problems 1 &amp; Analysis</t>
    </r>
    <phoneticPr fontId="13" type="noConversion"/>
  </si>
  <si>
    <r>
      <t>OG 12th</t>
    </r>
    <r>
      <rPr>
        <sz val="11"/>
        <color indexed="63"/>
        <rFont val="Calibri"/>
        <family val="2"/>
      </rPr>
      <t>-</t>
    </r>
    <r>
      <rPr>
        <sz val="8"/>
        <color indexed="63"/>
        <rFont val="Calibri"/>
      </rPr>
      <t>Review RC Notes from Verbal Workbook, Kaplan Premeir then</t>
    </r>
    <r>
      <rPr>
        <b/>
        <u/>
        <sz val="8"/>
        <color indexed="63"/>
        <rFont val="Calibri"/>
      </rPr>
      <t xml:space="preserve"> 30 RC questions</t>
    </r>
    <r>
      <rPr>
        <sz val="8"/>
        <color indexed="63"/>
        <rFont val="Calibri"/>
      </rPr>
      <t xml:space="preserve"> then anaylze </t>
    </r>
    <phoneticPr fontId="13" type="noConversion"/>
  </si>
  <si>
    <t>eliminate redundancy as well and avoid awkward constructions</t>
    <phoneticPr fontId="13" type="noConversion"/>
  </si>
  <si>
    <t>pronoun ambuiguity (eliminate answers that repeat the answer); scan diff. between 2 answer choices on long ones</t>
    <phoneticPr fontId="13" type="noConversion"/>
  </si>
  <si>
    <t>"not only….but also"</t>
    <phoneticPr fontId="13" type="noConversion"/>
  </si>
  <si>
    <t>Keeping Comparisons Parallel</t>
  </si>
  <si>
    <t>Time
(secs)</t>
  </si>
  <si>
    <t>Official
Answer</t>
  </si>
  <si>
    <t>Question
Type</t>
  </si>
  <si>
    <t>Know (Confident)</t>
  </si>
  <si>
    <t>Process of Elim. (50 /50)</t>
  </si>
  <si>
    <t>only need one connecting word and we need an adjective to modify the noun, construction</t>
    <phoneticPr fontId="13" type="noConversion"/>
  </si>
  <si>
    <t>past goes with past</t>
    <phoneticPr fontId="13" type="noConversion"/>
  </si>
  <si>
    <t>Look out for words like since, during, before, and after.  They signal sequence of events</t>
    <phoneticPr fontId="13" type="noConversion"/>
  </si>
  <si>
    <t>Sentences that start with a long modifying phrase often have modification errors</t>
    <phoneticPr fontId="13" type="noConversion"/>
  </si>
  <si>
    <t>Series must maintain parallel form</t>
    <phoneticPr fontId="13" type="noConversion"/>
  </si>
  <si>
    <t>singular pronoun with singular subject; VT should be past</t>
    <phoneticPr fontId="13" type="noConversion"/>
  </si>
  <si>
    <t>C</t>
    <phoneticPr fontId="13" type="noConversion"/>
  </si>
  <si>
    <t>D</t>
    <phoneticPr fontId="13" type="noConversion"/>
  </si>
  <si>
    <t>Planner</t>
  </si>
  <si>
    <t>A</t>
    <phoneticPr fontId="13" type="noConversion"/>
  </si>
  <si>
    <t>Avoid extreme language and prove answers wrong</t>
    <phoneticPr fontId="13" type="noConversion"/>
  </si>
  <si>
    <t>Log by AoK</t>
  </si>
  <si>
    <t>Timing by Question Type (seconds)</t>
  </si>
  <si>
    <t>Timing by Area of Knowledge (seconds)</t>
  </si>
  <si>
    <t>Problem Solving Accuracy Data Table</t>
  </si>
  <si>
    <t>Data Sufficiency Accuracy Data Table</t>
  </si>
  <si>
    <t>All Quant Accuracy Data Table</t>
  </si>
  <si>
    <t>Problem Solving Timing Data Table</t>
  </si>
  <si>
    <t>All Quant Timing Data Table</t>
  </si>
  <si>
    <t>Repeating decimals of 11ths(multiply numerator by 9) and 9ths(multiply numerator by 11; know common fraction decimal equivalents for rapid compairsons</t>
    <phoneticPr fontId="13" type="noConversion"/>
  </si>
  <si>
    <t>pick numbers and use multiples of each other</t>
    <phoneticPr fontId="13" type="noConversion"/>
  </si>
  <si>
    <t>squaring a # larger than 1 makes it bigger, taking the square root of a # larger than 1 makes it smaller</t>
    <phoneticPr fontId="13" type="noConversion"/>
  </si>
  <si>
    <t>(absolute value of p) - p is positive means p must be negative; we are looking for def. no or yes as sufficiency!</t>
    <phoneticPr fontId="13" type="noConversion"/>
  </si>
  <si>
    <t>n variables, n equations rule (need as many distinct equations as variables to be able to solve)</t>
    <phoneticPr fontId="13" type="noConversion"/>
  </si>
  <si>
    <r>
      <t>Kaplan GMAT 800</t>
    </r>
    <r>
      <rPr>
        <sz val="11"/>
        <color indexed="63"/>
        <rFont val="Calibri"/>
        <family val="2"/>
      </rPr>
      <t>-CR 3</t>
    </r>
    <phoneticPr fontId="13" type="noConversion"/>
  </si>
  <si>
    <r>
      <t>OG 12th</t>
    </r>
    <r>
      <rPr>
        <sz val="11"/>
        <color indexed="63"/>
        <rFont val="Calibri"/>
        <family val="2"/>
      </rPr>
      <t>-CR Questions (81-124)</t>
    </r>
    <phoneticPr fontId="13" type="noConversion"/>
  </si>
  <si>
    <r>
      <t>Manhattan Fractions/Decimals/Percents-</t>
    </r>
    <r>
      <rPr>
        <sz val="11"/>
        <rFont val="Calibri"/>
        <family val="2"/>
      </rPr>
      <t>Ch. 1-5</t>
    </r>
    <phoneticPr fontId="13" type="noConversion"/>
  </si>
  <si>
    <t>Evaluate</t>
    <phoneticPr fontId="13" type="noConversion"/>
  </si>
  <si>
    <t>Rate/Work</t>
  </si>
  <si>
    <t>Measurement/Data Int.</t>
  </si>
  <si>
    <t>Flaw</t>
  </si>
  <si>
    <t>Explain</t>
  </si>
  <si>
    <t>Verbal Sub-Areas</t>
  </si>
  <si>
    <t>Justify Conclusion</t>
  </si>
  <si>
    <t>Overlapping Sets</t>
  </si>
  <si>
    <t>Overlapping Sets</t>
    <phoneticPr fontId="13" type="noConversion"/>
  </si>
  <si>
    <t>Official Guide-V</t>
  </si>
  <si>
    <t>Kaplan 800</t>
  </si>
  <si>
    <t>Princeton Review</t>
  </si>
  <si>
    <t>NOVA</t>
  </si>
  <si>
    <t>Official Guide-Q</t>
  </si>
  <si>
    <t>Go statement by statement</t>
    <phoneticPr fontId="13" type="noConversion"/>
  </si>
  <si>
    <t>look for extremes and distortions</t>
    <phoneticPr fontId="13" type="noConversion"/>
  </si>
  <si>
    <t>Logic</t>
    <phoneticPr fontId="13" type="noConversion"/>
  </si>
  <si>
    <t>Exaggerating criticisms is one of GMAT's favorit traps</t>
    <phoneticPr fontId="13" type="noConversion"/>
  </si>
  <si>
    <t>Inference</t>
    <phoneticPr fontId="13" type="noConversion"/>
  </si>
  <si>
    <t>Be wary of answers that are too broad &amp; stick with passage map</t>
    <phoneticPr fontId="13" type="noConversion"/>
  </si>
  <si>
    <t>Kaplan CR (Part 1)</t>
  </si>
  <si>
    <t>Kaplan CR (Part 2)</t>
  </si>
  <si>
    <t>Kaplan SC-1</t>
  </si>
  <si>
    <t>Kaplan SC-2</t>
  </si>
  <si>
    <t>Kaplan RC-1</t>
  </si>
  <si>
    <t>Kaplan RC-2</t>
  </si>
  <si>
    <t>Kaplan AWA</t>
  </si>
  <si>
    <t>when sentence has 2 actions verb tense errors are likely</t>
    <phoneticPr fontId="13" type="noConversion"/>
  </si>
  <si>
    <t>Comments</t>
  </si>
  <si>
    <t>Connecting Words</t>
  </si>
  <si>
    <t>Punctuation</t>
  </si>
  <si>
    <t>Comparisons</t>
  </si>
  <si>
    <t>Concision/Clarity/Correctness</t>
  </si>
  <si>
    <t>x</t>
  </si>
  <si>
    <t>Start Prep: Learn about test &amp; Take Kaplan Diagnostic</t>
  </si>
  <si>
    <t>Flaw</t>
    <phoneticPr fontId="13" type="noConversion"/>
  </si>
  <si>
    <t>Problem Solving</t>
    <phoneticPr fontId="13" type="noConversion"/>
  </si>
  <si>
    <t>SC</t>
    <phoneticPr fontId="13" type="noConversion"/>
  </si>
  <si>
    <t>E</t>
    <phoneticPr fontId="13" type="noConversion"/>
  </si>
  <si>
    <t>Know (Confident)</t>
    <phoneticPr fontId="13" type="noConversion"/>
  </si>
  <si>
    <t>E</t>
    <phoneticPr fontId="13" type="noConversion"/>
  </si>
  <si>
    <t>D</t>
    <phoneticPr fontId="13" type="noConversion"/>
  </si>
  <si>
    <t>C</t>
    <phoneticPr fontId="13" type="noConversion"/>
  </si>
  <si>
    <t>E</t>
    <phoneticPr fontId="13" type="noConversion"/>
  </si>
  <si>
    <t>E</t>
    <phoneticPr fontId="13" type="noConversion"/>
  </si>
  <si>
    <t>Comparisons</t>
    <phoneticPr fontId="13" type="noConversion"/>
  </si>
  <si>
    <t>Keeping Comparisons Parallel</t>
    <phoneticPr fontId="13" type="noConversion"/>
  </si>
  <si>
    <t>hope to (to do something) and exchange for</t>
    <phoneticPr fontId="13" type="noConversion"/>
  </si>
  <si>
    <t>Assumption</t>
    <phoneticPr fontId="13" type="noConversion"/>
  </si>
  <si>
    <t>A</t>
    <phoneticPr fontId="13" type="noConversion"/>
  </si>
  <si>
    <t>D</t>
    <phoneticPr fontId="13" type="noConversion"/>
  </si>
  <si>
    <t>C</t>
    <phoneticPr fontId="13" type="noConversion"/>
  </si>
  <si>
    <t>E</t>
    <phoneticPr fontId="13" type="noConversion"/>
  </si>
  <si>
    <t>A</t>
    <phoneticPr fontId="13" type="noConversion"/>
  </si>
  <si>
    <t>B</t>
    <phoneticPr fontId="13" type="noConversion"/>
  </si>
  <si>
    <t>E</t>
    <phoneticPr fontId="13" type="noConversion"/>
  </si>
  <si>
    <t>D</t>
    <phoneticPr fontId="13" type="noConversion"/>
  </si>
  <si>
    <t>E</t>
    <phoneticPr fontId="13" type="noConversion"/>
  </si>
  <si>
    <t>B</t>
    <phoneticPr fontId="13" type="noConversion"/>
  </si>
  <si>
    <t>B</t>
    <phoneticPr fontId="13" type="noConversion"/>
  </si>
  <si>
    <t>x-y=-(y-x)</t>
    <phoneticPr fontId="13" type="noConversion"/>
  </si>
  <si>
    <t>sum=(first +last/2) X # of terms (to add long string of consecutive #s ; # of terms is y-x +1</t>
    <phoneticPr fontId="13" type="noConversion"/>
  </si>
  <si>
    <t>Rectangular Solid Surface Area Percent (think about it in terms of square units)</t>
    <phoneticPr fontId="13" type="noConversion"/>
  </si>
  <si>
    <t>A</t>
    <phoneticPr fontId="13" type="noConversion"/>
  </si>
  <si>
    <t>C</t>
    <phoneticPr fontId="13" type="noConversion"/>
  </si>
  <si>
    <t>E</t>
    <phoneticPr fontId="13" type="noConversion"/>
  </si>
  <si>
    <t>Global (Purpose, Main Idea)</t>
    <phoneticPr fontId="13" type="noConversion"/>
  </si>
  <si>
    <t>Inference</t>
    <phoneticPr fontId="13" type="noConversion"/>
  </si>
  <si>
    <t>Accuracy by Question Type</t>
  </si>
  <si>
    <t>Data Sufficiency</t>
  </si>
  <si>
    <t>Lists only need one conjunction; avoid passive voice, go for concise and don't change meaning</t>
    <phoneticPr fontId="13" type="noConversion"/>
  </si>
  <si>
    <t>Avoid passive voice (many times triggered by the word "by" and redundancy</t>
    <phoneticPr fontId="13" type="noConversion"/>
  </si>
  <si>
    <t xml:space="preserve">        Database</t>
  </si>
  <si>
    <t>Choices</t>
  </si>
  <si>
    <t>Types</t>
  </si>
  <si>
    <t>Sources</t>
  </si>
  <si>
    <t>Quant Areas</t>
  </si>
  <si>
    <t>Verbal Areas</t>
  </si>
  <si>
    <t>Date</t>
  </si>
  <si>
    <t>Answer Selection
Method</t>
  </si>
  <si>
    <t>Question
Number</t>
  </si>
  <si>
    <t>Answer
Choice</t>
  </si>
  <si>
    <t>calculate all possible and desired using permutations</t>
    <phoneticPr fontId="13" type="noConversion"/>
  </si>
  <si>
    <t>E</t>
    <phoneticPr fontId="13" type="noConversion"/>
  </si>
  <si>
    <t>D</t>
    <phoneticPr fontId="13" type="noConversion"/>
  </si>
  <si>
    <t>C</t>
    <phoneticPr fontId="13" type="noConversion"/>
  </si>
  <si>
    <t>B</t>
    <phoneticPr fontId="13" type="noConversion"/>
  </si>
  <si>
    <t>A</t>
    <phoneticPr fontId="13" type="noConversion"/>
  </si>
  <si>
    <t>C</t>
    <phoneticPr fontId="13" type="noConversion"/>
  </si>
  <si>
    <t>A</t>
    <phoneticPr fontId="13" type="noConversion"/>
  </si>
  <si>
    <t>Global (Purpose, Main Idea)</t>
  </si>
  <si>
    <t>Global (Purpose, Main Idea)</t>
    <phoneticPr fontId="13" type="noConversion"/>
  </si>
  <si>
    <t>Logic</t>
  </si>
  <si>
    <t>Logic</t>
    <phoneticPr fontId="13" type="noConversion"/>
  </si>
  <si>
    <t>Read the context; look for keywords (1st and although)</t>
    <phoneticPr fontId="13" type="noConversion"/>
  </si>
  <si>
    <t>started in past continues in present--&gt;present perfect; tripled is correct idiom</t>
    <phoneticPr fontId="13" type="noConversion"/>
  </si>
  <si>
    <t>Other</t>
  </si>
  <si>
    <t>Sun</t>
  </si>
  <si>
    <t>Mon</t>
  </si>
  <si>
    <t>Tue</t>
  </si>
  <si>
    <t>RC Total</t>
  </si>
  <si>
    <t>Thu</t>
  </si>
  <si>
    <t>Fri</t>
  </si>
  <si>
    <t>Area</t>
  </si>
  <si>
    <t>DS</t>
    <phoneticPr fontId="13" type="noConversion"/>
  </si>
  <si>
    <t>B</t>
    <phoneticPr fontId="13" type="noConversion"/>
  </si>
  <si>
    <t>D</t>
    <phoneticPr fontId="13" type="noConversion"/>
  </si>
  <si>
    <t>E</t>
    <phoneticPr fontId="13" type="noConversion"/>
  </si>
  <si>
    <t>C</t>
    <phoneticPr fontId="13" type="noConversion"/>
  </si>
  <si>
    <t>A</t>
    <phoneticPr fontId="13" type="noConversion"/>
  </si>
  <si>
    <t>D</t>
    <phoneticPr fontId="13" type="noConversion"/>
  </si>
  <si>
    <t>B</t>
    <phoneticPr fontId="13" type="noConversion"/>
  </si>
  <si>
    <t>Sat</t>
  </si>
  <si>
    <t>Verb tenses don't always have to be in parallel but they need to make logical sense given sequence of events</t>
    <phoneticPr fontId="13" type="noConversion"/>
  </si>
  <si>
    <t>ask+object+to or ask+that+subject of clause+infinitive w/o to</t>
    <phoneticPr fontId="13" type="noConversion"/>
  </si>
  <si>
    <t>"closer…than" is correct idiom, the other or each other is proper for 2, another or one another is proper for 3 or more</t>
    <phoneticPr fontId="13" type="noConversion"/>
  </si>
  <si>
    <t>also idiom between…and, concise answer wins</t>
    <phoneticPr fontId="13" type="noConversion"/>
  </si>
  <si>
    <t>Data Sufficiency Timing Data Table</t>
  </si>
  <si>
    <r>
      <t xml:space="preserve">Awesome Error Log
</t>
    </r>
    <r>
      <rPr>
        <sz val="14"/>
        <color indexed="26"/>
        <rFont val="Calibri"/>
        <family val="2"/>
      </rPr>
      <t>by Saruba, Spoilt, &amp; Trianglock</t>
    </r>
  </si>
  <si>
    <t>Probability</t>
  </si>
  <si>
    <t>HL</t>
  </si>
  <si>
    <t>Acc.</t>
  </si>
  <si>
    <t>HL 1 (acc)</t>
  </si>
  <si>
    <t>Goal Time</t>
  </si>
  <si>
    <t>HL 2 (tim)</t>
  </si>
  <si>
    <t>HL 3 (con)</t>
  </si>
  <si>
    <t>Total PS</t>
  </si>
  <si>
    <t>Total Quant</t>
  </si>
  <si>
    <t>Total DS</t>
  </si>
  <si>
    <t>Other Inputs</t>
  </si>
  <si>
    <t xml:space="preserve">Test </t>
  </si>
  <si>
    <t>Score</t>
  </si>
  <si>
    <t>Kaplan 1</t>
  </si>
  <si>
    <t>Kaplan 2</t>
  </si>
  <si>
    <t>Kaplan 3</t>
  </si>
  <si>
    <t>Kaplan 4</t>
  </si>
  <si>
    <t>Kaplan 5</t>
  </si>
  <si>
    <t>E</t>
    <phoneticPr fontId="13" type="noConversion"/>
  </si>
  <si>
    <t>C</t>
    <phoneticPr fontId="13" type="noConversion"/>
  </si>
  <si>
    <t>if looking for least possible difference get the numbers as close as possible, can do picking numbers trial and error -use answer choices to help!</t>
    <phoneticPr fontId="13" type="noConversion"/>
  </si>
  <si>
    <t>B</t>
    <phoneticPr fontId="13" type="noConversion"/>
  </si>
  <si>
    <t>A</t>
    <phoneticPr fontId="13" type="noConversion"/>
  </si>
  <si>
    <t>A</t>
    <phoneticPr fontId="13" type="noConversion"/>
  </si>
  <si>
    <t>D</t>
    <phoneticPr fontId="13" type="noConversion"/>
  </si>
  <si>
    <t>B</t>
    <phoneticPr fontId="13" type="noConversion"/>
  </si>
  <si>
    <t>D</t>
    <phoneticPr fontId="13" type="noConversion"/>
  </si>
  <si>
    <t>E</t>
    <phoneticPr fontId="13" type="noConversion"/>
  </si>
  <si>
    <t>C</t>
    <phoneticPr fontId="13" type="noConversion"/>
  </si>
  <si>
    <t>Total SC</t>
  </si>
  <si>
    <t>Explain</t>
    <phoneticPr fontId="13" type="noConversion"/>
  </si>
  <si>
    <t>Strengthten</t>
    <phoneticPr fontId="13" type="noConversion"/>
  </si>
  <si>
    <t>Polygons/Quad</t>
  </si>
  <si>
    <t>Quant Sub-Areas</t>
  </si>
  <si>
    <t>C</t>
    <phoneticPr fontId="13" type="noConversion"/>
  </si>
  <si>
    <t>E</t>
    <phoneticPr fontId="13" type="noConversion"/>
  </si>
  <si>
    <t>A</t>
    <phoneticPr fontId="13" type="noConversion"/>
  </si>
  <si>
    <t>D</t>
    <phoneticPr fontId="13" type="noConversion"/>
  </si>
  <si>
    <t>D</t>
    <phoneticPr fontId="13" type="noConversion"/>
  </si>
  <si>
    <t>Ratios are just fractions (look at chunks before calculating-ways to cancel)</t>
    <phoneticPr fontId="13" type="noConversion"/>
  </si>
  <si>
    <t>the product of a group of primes can't have any other prime factors--&gt; check the answers for multiples of smaller primes</t>
    <phoneticPr fontId="13" type="noConversion"/>
  </si>
  <si>
    <t>Kaplan Verbal</t>
  </si>
  <si>
    <t>PowerScore SC</t>
  </si>
  <si>
    <t>Kaplan Premier</t>
  </si>
  <si>
    <t>Counting Methods</t>
  </si>
  <si>
    <t>Quadratic Equations</t>
  </si>
  <si>
    <t>Functions</t>
  </si>
  <si>
    <t>Coordinate Geometry</t>
  </si>
  <si>
    <t>Interest/Discount/Profit</t>
  </si>
  <si>
    <t>Word Problems</t>
  </si>
  <si>
    <t>Number Properties</t>
  </si>
  <si>
    <t>Exponents/Roots</t>
  </si>
  <si>
    <t>Descriptive Stats</t>
  </si>
  <si>
    <t>Ratio/Proportion</t>
  </si>
  <si>
    <t>Answer choices that are qualified are usually preferred to definitive answer choices</t>
    <phoneticPr fontId="13" type="noConversion"/>
  </si>
  <si>
    <t>RP</t>
    <phoneticPr fontId="13" type="noConversion"/>
  </si>
  <si>
    <t>things in a list must have parallel form</t>
    <phoneticPr fontId="13" type="noConversion"/>
  </si>
  <si>
    <t>singular noun--&gt;singular pronoun; don't change the meaning of the sentence</t>
    <phoneticPr fontId="13" type="noConversion"/>
  </si>
  <si>
    <t>C</t>
    <phoneticPr fontId="13" type="noConversion"/>
  </si>
  <si>
    <t>E</t>
    <phoneticPr fontId="13" type="noConversion"/>
  </si>
  <si>
    <t>A</t>
    <phoneticPr fontId="13" type="noConversion"/>
  </si>
  <si>
    <t>B</t>
    <phoneticPr fontId="13" type="noConversion"/>
  </si>
  <si>
    <t>C</t>
    <phoneticPr fontId="13" type="noConversion"/>
  </si>
  <si>
    <t>D</t>
    <phoneticPr fontId="13" type="noConversion"/>
  </si>
  <si>
    <t>Different rates to apply then apply percent</t>
    <phoneticPr fontId="13" type="noConversion"/>
  </si>
  <si>
    <t>A</t>
  </si>
  <si>
    <t>E</t>
  </si>
  <si>
    <t>Algebra</t>
  </si>
  <si>
    <t>PS</t>
  </si>
  <si>
    <t>MGMAT</t>
  </si>
  <si>
    <t>B</t>
  </si>
  <si>
    <t>DS</t>
  </si>
  <si>
    <t>Geometry</t>
  </si>
  <si>
    <t>Sub-Area</t>
  </si>
  <si>
    <t>C</t>
  </si>
  <si>
    <t>D</t>
  </si>
  <si>
    <t xml:space="preserve">          Quant Stats</t>
  </si>
  <si>
    <t>Arithmetic</t>
  </si>
  <si>
    <t>Log by Question Type</t>
  </si>
  <si>
    <t>Tough</t>
  </si>
  <si>
    <t>RC</t>
  </si>
  <si>
    <t>CR</t>
  </si>
  <si>
    <t>Assumption</t>
  </si>
  <si>
    <t>Conclusion</t>
  </si>
  <si>
    <t>SC</t>
  </si>
  <si>
    <t>Idioms</t>
  </si>
  <si>
    <t>Lie(intransitive) vs. Lay(transitive)</t>
    <phoneticPr fontId="13" type="noConversion"/>
  </si>
  <si>
    <t>If it can be counted it's "number" instead of "amount"</t>
    <phoneticPr fontId="13" type="noConversion"/>
  </si>
  <si>
    <t>"afflicted with" is right, symptoms--&gt;those</t>
    <phoneticPr fontId="13" type="noConversion"/>
  </si>
  <si>
    <t>Although creates the contrast we need, eliminate wordy answers, "is likely to be" more idiomatic</t>
    <phoneticPr fontId="13" type="noConversion"/>
  </si>
  <si>
    <t>C</t>
    <phoneticPr fontId="13" type="noConversion"/>
  </si>
  <si>
    <t>E</t>
    <phoneticPr fontId="13" type="noConversion"/>
  </si>
  <si>
    <t>B</t>
    <phoneticPr fontId="13" type="noConversion"/>
  </si>
  <si>
    <t>Correct
Incorrect?</t>
  </si>
  <si>
    <t>Concept</t>
  </si>
  <si>
    <t xml:space="preserve">Careless </t>
  </si>
  <si>
    <t>Timing</t>
  </si>
  <si>
    <t>Answer Selection
Method / Confidence</t>
  </si>
  <si>
    <t>Official Guide 12</t>
  </si>
  <si>
    <t xml:space="preserve">        Quant Error Log</t>
  </si>
  <si>
    <t>Accuracy by Area of Knowledge</t>
  </si>
  <si>
    <t>SOURCE</t>
  </si>
  <si>
    <t>ALL</t>
  </si>
  <si>
    <t>Also idiom is "from…to"</t>
    <phoneticPr fontId="13" type="noConversion"/>
  </si>
  <si>
    <t>Distance=speed x time (use the fraction for hours-quicker in this case than converting to min)</t>
    <phoneticPr fontId="13" type="noConversion"/>
  </si>
  <si>
    <t>Weaken</t>
  </si>
  <si>
    <t>Parallelism</t>
  </si>
  <si>
    <t>Items compared must be parallel</t>
    <phoneticPr fontId="13" type="noConversion"/>
  </si>
  <si>
    <t>could have backsolved (set up equation based on what is asked in this case quantity) set system of equations…find out how to combine to cancel one (multiply then subtract or add…then solve, substitute)</t>
    <phoneticPr fontId="13" type="noConversion"/>
  </si>
  <si>
    <t>if applying the formula is difficult, draw a picture using blanks and then multiply all the blanks</t>
    <phoneticPr fontId="13" type="noConversion"/>
  </si>
  <si>
    <t>Profit=R-FC-VC</t>
  </si>
  <si>
    <t xml:space="preserve">For a square to be inscribed in a circle all minor arcs must be 90 degrees in measure; use the isoceles right triangle ratio to see that the hypotenuse (in this case also diameter) of side x sq. root of 2 isn't possible </t>
    <phoneticPr fontId="13" type="noConversion"/>
  </si>
  <si>
    <t>Use Distance=Rate x Time formula then manipulate it and plug into Rate chart to be able to solve for distance</t>
    <phoneticPr fontId="13" type="noConversion"/>
  </si>
  <si>
    <t>Purpose--&gt;Global--&gt;passage map to find and prephrase answer</t>
    <phoneticPr fontId="13" type="noConversion"/>
  </si>
  <si>
    <t>ALL Verbal Timing Data Table</t>
  </si>
  <si>
    <t>All Verbal Total</t>
  </si>
  <si>
    <t>SC Total</t>
  </si>
  <si>
    <t>Neither/nor, either/or, or or by itself are correct uses</t>
    <phoneticPr fontId="13" type="noConversion"/>
  </si>
  <si>
    <t>look for ways to simplify when arithmetic will be long (factor out a common factor that will cancel)</t>
    <phoneticPr fontId="13" type="noConversion"/>
  </si>
  <si>
    <t>Comb/Perm</t>
  </si>
  <si>
    <t>Comb/Perm</t>
    <phoneticPr fontId="13" type="noConversion"/>
  </si>
  <si>
    <t>Probability</t>
    <phoneticPr fontId="13" type="noConversion"/>
  </si>
  <si>
    <t>Primes/Multiples</t>
  </si>
  <si>
    <t>Primes/Multiples</t>
    <phoneticPr fontId="13" type="noConversion"/>
  </si>
  <si>
    <t>Solids</t>
  </si>
  <si>
    <t>Solids</t>
    <phoneticPr fontId="13" type="noConversion"/>
  </si>
  <si>
    <t>Equations/Inequalities/VICS</t>
  </si>
  <si>
    <t>Equations/Inequalities/VICS</t>
    <phoneticPr fontId="13" type="noConversion"/>
  </si>
  <si>
    <t>Fractions/Decimals/Percents</t>
  </si>
  <si>
    <t>Fractions/Decimals/Percents</t>
    <phoneticPr fontId="13" type="noConversion"/>
  </si>
  <si>
    <t>Overlapping Sets/Rate-Work</t>
  </si>
  <si>
    <t>Overlapping Sets/Rate-Work</t>
    <phoneticPr fontId="13" type="noConversion"/>
  </si>
  <si>
    <t>also VT (uses had been for no reason and to be is wrong b/c invention of silk happened in past, passive voice not preferred</t>
    <phoneticPr fontId="13" type="noConversion"/>
  </si>
  <si>
    <t>ing makes it unnecessarily wordy, also they provide clear reference to subject, sharks</t>
    <phoneticPr fontId="13" type="noConversion"/>
  </si>
  <si>
    <t>Wed</t>
  </si>
  <si>
    <t xml:space="preserve">        Verbal Error Log</t>
  </si>
  <si>
    <t xml:space="preserve">          Verbal Stats</t>
  </si>
  <si>
    <t>Total RC</t>
  </si>
  <si>
    <t>Total CR</t>
  </si>
  <si>
    <t>RC Accuracy Data Table</t>
  </si>
  <si>
    <t>CR Accuracy Data Table</t>
  </si>
  <si>
    <t>SC Accuracy Data Table</t>
  </si>
  <si>
    <t>Why
Wrong?</t>
  </si>
  <si>
    <t>E</t>
    <phoneticPr fontId="13" type="noConversion"/>
  </si>
  <si>
    <t>B</t>
    <phoneticPr fontId="13" type="noConversion"/>
  </si>
  <si>
    <t>D</t>
    <phoneticPr fontId="13" type="noConversion"/>
  </si>
  <si>
    <t>A</t>
    <phoneticPr fontId="13" type="noConversion"/>
  </si>
  <si>
    <t>E</t>
    <phoneticPr fontId="13" type="noConversion"/>
  </si>
  <si>
    <t>B</t>
    <phoneticPr fontId="13" type="noConversion"/>
  </si>
  <si>
    <t>D</t>
    <phoneticPr fontId="13" type="noConversion"/>
  </si>
  <si>
    <t>All Verbal Accuracy Data Table</t>
  </si>
  <si>
    <t>Total Verbal</t>
  </si>
  <si>
    <r>
      <t xml:space="preserve">Awesome Error Log
</t>
    </r>
    <r>
      <rPr>
        <sz val="14"/>
        <color indexed="26"/>
        <rFont val="Calibri"/>
        <family val="2"/>
      </rPr>
      <t>by Spoilt &amp; Trianglock</t>
    </r>
  </si>
  <si>
    <t>START TIMER</t>
  </si>
  <si>
    <t xml:space="preserve">"only" must be placed appropriately and logically to limit the correct phrase unambiguously </t>
    <phoneticPr fontId="13" type="noConversion"/>
  </si>
  <si>
    <t>Look for ways to rewrite equations (this time z=2-y) and then substitute into another equation to see if that gets you the chunk you're looking for</t>
    <phoneticPr fontId="13" type="noConversion"/>
  </si>
  <si>
    <t>Focus on what you need (just need water surface area which is l x w) edges don't tell which is which and the depth allows us to rule out one but there are still two left which could be the l or w</t>
    <phoneticPr fontId="13" type="noConversion"/>
  </si>
  <si>
    <t>didn't even notice the parallelism problem (visible equipment, unobtrusive equipment; overestimate the amount of energy used by….underestimate that used by)</t>
    <phoneticPr fontId="13" type="noConversion"/>
  </si>
  <si>
    <t>If you can pick the same set of numbers and satisfy both statements, then combining statements will not change anything</t>
    <phoneticPr fontId="13" type="noConversion"/>
  </si>
  <si>
    <t>In an isoceles triangle the angles across from the 2 equal sides are equal in measure. Their supplementary angles must also be equal.</t>
    <phoneticPr fontId="13" type="noConversion"/>
  </si>
  <si>
    <r>
      <t>Don't forget that the variable in x</t>
    </r>
    <r>
      <rPr>
        <vertAlign val="superscript"/>
        <sz val="11"/>
        <color indexed="63"/>
        <rFont val="Calibri"/>
      </rPr>
      <t>2</t>
    </r>
    <r>
      <rPr>
        <sz val="11"/>
        <color indexed="63"/>
        <rFont val="Calibri"/>
        <family val="2"/>
      </rPr>
      <t xml:space="preserve"> could be positive or negative! The only way for (x-y)</t>
    </r>
    <r>
      <rPr>
        <vertAlign val="superscript"/>
        <sz val="11"/>
        <color indexed="63"/>
        <rFont val="Calibri"/>
      </rPr>
      <t>2</t>
    </r>
    <r>
      <rPr>
        <sz val="11"/>
        <color indexed="63"/>
        <rFont val="Calibri"/>
        <family val="2"/>
      </rPr>
      <t>=0 is for (x-y)=0. Add the y to both sides to get x=y</t>
    </r>
    <phoneticPr fontId="13" type="noConversion"/>
  </si>
  <si>
    <t>E</t>
    <phoneticPr fontId="13" type="noConversion"/>
  </si>
  <si>
    <t>E</t>
    <phoneticPr fontId="13" type="noConversion"/>
  </si>
  <si>
    <t>D</t>
    <phoneticPr fontId="13" type="noConversion"/>
  </si>
  <si>
    <t>B</t>
    <phoneticPr fontId="13" type="noConversion"/>
  </si>
  <si>
    <t>D</t>
    <phoneticPr fontId="13" type="noConversion"/>
  </si>
  <si>
    <t>C</t>
    <phoneticPr fontId="13" type="noConversion"/>
  </si>
  <si>
    <t>B</t>
    <phoneticPr fontId="13" type="noConversion"/>
  </si>
  <si>
    <t>C</t>
    <phoneticPr fontId="13" type="noConversion"/>
  </si>
  <si>
    <t>B</t>
    <phoneticPr fontId="13" type="noConversion"/>
  </si>
  <si>
    <t>Factoring</t>
  </si>
  <si>
    <t>Solving Linear Equations</t>
  </si>
  <si>
    <t>Lines</t>
  </si>
  <si>
    <t>Circles &amp; Triangles</t>
  </si>
  <si>
    <t>E</t>
    <phoneticPr fontId="13" type="noConversion"/>
  </si>
  <si>
    <t>E</t>
    <phoneticPr fontId="13" type="noConversion"/>
  </si>
  <si>
    <t>A</t>
    <phoneticPr fontId="13" type="noConversion"/>
  </si>
  <si>
    <t>D</t>
    <phoneticPr fontId="13" type="noConversion"/>
  </si>
  <si>
    <t>C</t>
    <phoneticPr fontId="13" type="noConversion"/>
  </si>
  <si>
    <t>factor big numbers you don't know what to do with (abcd=546---&gt;all must be factors of 546)</t>
    <phoneticPr fontId="13" type="noConversion"/>
  </si>
  <si>
    <t>Had (used to establish sequence so wrong), Having (seems like the ppl were killed before the fires swept</t>
    <phoneticPr fontId="13" type="noConversion"/>
  </si>
  <si>
    <t>B</t>
    <phoneticPr fontId="13" type="noConversion"/>
  </si>
  <si>
    <t>D</t>
    <phoneticPr fontId="13" type="noConversion"/>
  </si>
  <si>
    <t>D</t>
    <phoneticPr fontId="13" type="noConversion"/>
  </si>
  <si>
    <t>Inference</t>
  </si>
  <si>
    <t>Specific detail</t>
  </si>
  <si>
    <t>Strengthten</t>
  </si>
  <si>
    <t>Subject-verb</t>
  </si>
  <si>
    <t>Pronouns</t>
  </si>
  <si>
    <t>Modifiers</t>
  </si>
  <si>
    <t xml:space="preserve">        Help</t>
  </si>
  <si>
    <t>need that "which" in there to restate the object of the second verb, reintroduces the killer whale as the 2nd subject; without the which it makes the rest ambiguous; avoid "being"; idiom "grow as big as" is wrong--&gt;correct idiom is "grow to be"</t>
    <phoneticPr fontId="13" type="noConversion"/>
  </si>
  <si>
    <t>"that were cut" "that were arising" "having been cut" are all  unecessarily wordy and make sentence confusing; take out that when you can; one choice left out "with" which makes no sense</t>
    <phoneticPr fontId="13" type="noConversion"/>
  </si>
  <si>
    <t>When introduces subordinate clause making the sentence grammatically and coherently correct</t>
    <phoneticPr fontId="13" type="noConversion"/>
  </si>
  <si>
    <t>"because at beginning of sentence creates subordinate clause, creating a fragment; cost is the singular form</t>
    <phoneticPr fontId="13" type="noConversion"/>
  </si>
  <si>
    <t>modifier must come directly after what it is modifying; most wrong choices are lacking main verb b/c they introduce adjectival phrases</t>
    <phoneticPr fontId="13" type="noConversion"/>
  </si>
  <si>
    <t>Did not notice the and which made the subject plural; look out for passive voice which can make it wordy; notice the lack of a main verb</t>
    <phoneticPr fontId="13" type="noConversion"/>
  </si>
  <si>
    <t>proper idiom is "estimated to be"</t>
    <phoneticPr fontId="13" type="noConversion"/>
  </si>
  <si>
    <t xml:space="preserve">"beieved to be" is a participal phrase--&gt;it needs a verb to create a complete sentence </t>
    <phoneticPr fontId="13" type="noConversion"/>
  </si>
  <si>
    <t>Don't forget to think logically about the sentence (while means although in this case and should trigger a contrast), plural pronoun their does not match singular each; semicolon results in fragment</t>
    <phoneticPr fontId="13" type="noConversion"/>
  </si>
  <si>
    <t>Finish Kaplan Quants (Data Sufficiency &amp; Word Problems)</t>
    <phoneticPr fontId="13" type="noConversion"/>
  </si>
  <si>
    <t>Take Kaplan Paper Based Test &amp; Analyze</t>
    <phoneticPr fontId="13" type="noConversion"/>
  </si>
  <si>
    <t>Take MGMAT CAT 1 &amp; Analyze</t>
    <phoneticPr fontId="13" type="noConversion"/>
  </si>
  <si>
    <t>Kaplan Paper</t>
    <phoneticPr fontId="13" type="noConversion"/>
  </si>
  <si>
    <t>MGMAT 1</t>
    <phoneticPr fontId="13" type="noConversion"/>
  </si>
  <si>
    <t>Princeton 1</t>
  </si>
  <si>
    <t>Princeton 2</t>
  </si>
  <si>
    <t>People can be counted so it's "number" instead of "amount," "hopefully" as an adverb can't mean "it is hoped for" only prove in a hopeful manner</t>
    <phoneticPr fontId="13" type="noConversion"/>
  </si>
  <si>
    <t>"order to do something" is correct, also order and all its synonyms fall ask rule from above</t>
    <phoneticPr fontId="13" type="noConversion"/>
  </si>
  <si>
    <t>Guess (No Confidence)</t>
  </si>
  <si>
    <t>Take Kaplan CAT 5</t>
    <phoneticPr fontId="13" type="noConversion"/>
  </si>
  <si>
    <t>Princeton 3</t>
  </si>
  <si>
    <t>Princeton 4</t>
  </si>
  <si>
    <t>GMAT Prep 1</t>
  </si>
  <si>
    <t>GMAT Prep 2</t>
  </si>
  <si>
    <t>MGMAT 2</t>
    <phoneticPr fontId="13" type="noConversion"/>
  </si>
  <si>
    <t>MGMAT 3</t>
    <phoneticPr fontId="13" type="noConversion"/>
  </si>
  <si>
    <t>MGMAT 4</t>
    <phoneticPr fontId="13" type="noConversion"/>
  </si>
  <si>
    <t>MGMAT 5</t>
    <phoneticPr fontId="13" type="noConversion"/>
  </si>
  <si>
    <t>MGMAT 6</t>
    <phoneticPr fontId="13" type="noConversion"/>
  </si>
  <si>
    <t>800 Score Quant</t>
    <phoneticPr fontId="13" type="noConversion"/>
  </si>
  <si>
    <t>SC</t>
    <phoneticPr fontId="13" type="noConversion"/>
  </si>
  <si>
    <t>Know (Confident)</t>
    <phoneticPr fontId="13" type="noConversion"/>
  </si>
  <si>
    <t>A</t>
    <phoneticPr fontId="13" type="noConversion"/>
  </si>
  <si>
    <t>E</t>
    <phoneticPr fontId="13" type="noConversion"/>
  </si>
  <si>
    <t>D</t>
    <phoneticPr fontId="13" type="noConversion"/>
  </si>
  <si>
    <t>A</t>
    <phoneticPr fontId="13" type="noConversion"/>
  </si>
  <si>
    <t>C</t>
    <phoneticPr fontId="13" type="noConversion"/>
  </si>
  <si>
    <t>E</t>
    <phoneticPr fontId="13" type="noConversion"/>
  </si>
  <si>
    <t>A</t>
    <phoneticPr fontId="13" type="noConversion"/>
  </si>
  <si>
    <t>D</t>
    <phoneticPr fontId="13" type="noConversion"/>
  </si>
  <si>
    <t>C</t>
    <phoneticPr fontId="13" type="noConversion"/>
  </si>
  <si>
    <r>
      <t>Manhattan SC</t>
    </r>
    <r>
      <rPr>
        <strike/>
        <sz val="11"/>
        <color indexed="63"/>
        <rFont val="Calibri"/>
      </rPr>
      <t xml:space="preserve">-Style </t>
    </r>
    <r>
      <rPr>
        <strike/>
        <sz val="11"/>
        <color indexed="11"/>
        <rFont val="Calibri"/>
      </rPr>
      <t>Quants Nova</t>
    </r>
    <r>
      <rPr>
        <strike/>
        <sz val="11"/>
        <color indexed="63"/>
        <rFont val="Calibri"/>
      </rPr>
      <t>-Substitution, Math Notes</t>
    </r>
    <phoneticPr fontId="13" type="noConversion"/>
  </si>
  <si>
    <t>Official Guide 12</t>
    <phoneticPr fontId="13" type="noConversion"/>
  </si>
  <si>
    <t>"for there being" is awkward and wordy</t>
    <phoneticPr fontId="13" type="noConversion"/>
  </si>
  <si>
    <r>
      <t>Manhattan SC-</t>
    </r>
    <r>
      <rPr>
        <strike/>
        <sz val="11"/>
        <color indexed="63"/>
        <rFont val="Calibri"/>
      </rPr>
      <t xml:space="preserve">Idioms &amp; Odds&amp;Ends          </t>
    </r>
    <r>
      <rPr>
        <strike/>
        <sz val="11"/>
        <color indexed="11"/>
        <rFont val="Calibri"/>
      </rPr>
      <t>Quants Nova</t>
    </r>
    <r>
      <rPr>
        <strike/>
        <sz val="11"/>
        <color indexed="63"/>
        <rFont val="Calibri"/>
      </rPr>
      <t>-Fractions&amp;Decimals</t>
    </r>
    <phoneticPr fontId="13" type="noConversion"/>
  </si>
  <si>
    <t>C</t>
    <phoneticPr fontId="13" type="noConversion"/>
  </si>
  <si>
    <t>Know (Confident)</t>
    <phoneticPr fontId="13" type="noConversion"/>
  </si>
  <si>
    <t>Look for clever shortcuts (you can combine the 14s then separate out the fraction into the whole fraction + 14/8. Since you know the whole fraction is A then solution is A + 7/4</t>
    <phoneticPr fontId="13" type="noConversion"/>
  </si>
  <si>
    <t>Avg. Cost=Total Cost/Total Number</t>
    <phoneticPr fontId="13" type="noConversion"/>
  </si>
  <si>
    <t>"that" after but creates a subordinate clause resulting in an incomplete sentence; "its expanding" is awkward; will continue (future tense is correct and needs to parallel should continue); suggests is singular form</t>
    <phoneticPr fontId="13" type="noConversion"/>
  </si>
  <si>
    <t>avoid repition (commodities) which makes for wordy construction; "such as" is better choice for "for example"</t>
    <phoneticPr fontId="13" type="noConversion"/>
  </si>
  <si>
    <t>B</t>
    <phoneticPr fontId="13" type="noConversion"/>
  </si>
  <si>
    <t>D</t>
    <phoneticPr fontId="13" type="noConversion"/>
  </si>
  <si>
    <t>TEST DAY!</t>
    <phoneticPr fontId="13" type="noConversion"/>
  </si>
  <si>
    <r>
      <t>Manhattan SC</t>
    </r>
    <r>
      <rPr>
        <strike/>
        <sz val="11"/>
        <color indexed="63"/>
        <rFont val="Calibri"/>
      </rPr>
      <t xml:space="preserve">-Subject-Verb                   </t>
    </r>
    <r>
      <rPr>
        <strike/>
        <sz val="11"/>
        <color indexed="11"/>
        <rFont val="Calibri"/>
      </rPr>
      <t>Quants Nova</t>
    </r>
    <r>
      <rPr>
        <strike/>
        <sz val="11"/>
        <color indexed="63"/>
        <rFont val="Calibri"/>
      </rPr>
      <t>-Defined Functions</t>
    </r>
    <phoneticPr fontId="13" type="noConversion"/>
  </si>
  <si>
    <t>Pick a multiple of 100 and easy # for calculation if given fractions and percents</t>
    <phoneticPr fontId="13" type="noConversion"/>
  </si>
  <si>
    <t>"which of the following"--&gt;start with choice E</t>
    <phoneticPr fontId="13" type="noConversion"/>
  </si>
  <si>
    <t>Distance=speed x time</t>
    <phoneticPr fontId="13" type="noConversion"/>
  </si>
  <si>
    <t>new mixture (draw a chart) and use algebra to write equation and solve--&gt;be flexible to use decimal or fractions whichever is easier at the moment</t>
    <phoneticPr fontId="13" type="noConversion"/>
  </si>
  <si>
    <t>avoid trap answers</t>
    <phoneticPr fontId="13" type="noConversion"/>
  </si>
  <si>
    <t>Revise (notes, formulas, online companion)</t>
    <phoneticPr fontId="13" type="noConversion"/>
  </si>
  <si>
    <t>Analyze Princeton CAT 4</t>
    <phoneticPr fontId="13" type="noConversion"/>
  </si>
  <si>
    <t>VAC MEETING</t>
    <phoneticPr fontId="13" type="noConversion"/>
  </si>
  <si>
    <t>SWEAR OUT</t>
    <phoneticPr fontId="13" type="noConversion"/>
  </si>
  <si>
    <t>NVAC</t>
    <phoneticPr fontId="13" type="noConversion"/>
  </si>
  <si>
    <r>
      <t>REVISE &amp; Notes (Kaplan Verbal RC &amp; Manhattan Number Properties)-</t>
    </r>
    <r>
      <rPr>
        <b/>
        <sz val="14"/>
        <color indexed="10"/>
        <rFont val="Calibri"/>
      </rPr>
      <t>MGMAT CAT 3</t>
    </r>
    <phoneticPr fontId="13" type="noConversion"/>
  </si>
  <si>
    <t>MGMAT CAT 4</t>
    <phoneticPr fontId="13" type="noConversion"/>
  </si>
  <si>
    <t>Word Problems</t>
    <phoneticPr fontId="13" type="noConversion"/>
  </si>
  <si>
    <t>Ratio/Proportion</t>
    <phoneticPr fontId="13" type="noConversion"/>
  </si>
  <si>
    <t>E</t>
    <phoneticPr fontId="13" type="noConversion"/>
  </si>
  <si>
    <t>Arithmetic</t>
    <phoneticPr fontId="13" type="noConversion"/>
  </si>
  <si>
    <t>Arithmetic</t>
    <phoneticPr fontId="13" type="noConversion"/>
  </si>
  <si>
    <t>Exponents/Roots</t>
    <phoneticPr fontId="13" type="noConversion"/>
  </si>
  <si>
    <t>A</t>
    <phoneticPr fontId="13" type="noConversion"/>
  </si>
  <si>
    <r>
      <t xml:space="preserve">Manhattan SC- Ch 11 </t>
    </r>
    <r>
      <rPr>
        <sz val="11"/>
        <color indexed="11"/>
        <rFont val="Calibri"/>
      </rPr>
      <t>Quants Nova</t>
    </r>
    <r>
      <rPr>
        <sz val="11"/>
        <color indexed="63"/>
        <rFont val="Calibri"/>
        <family val="2"/>
      </rPr>
      <t>-</t>
    </r>
    <r>
      <rPr>
        <strike/>
        <sz val="11"/>
        <color indexed="63"/>
        <rFont val="Calibri"/>
      </rPr>
      <t>Ratio/Proportion &amp; Exponent/Roots</t>
    </r>
    <phoneticPr fontId="13" type="noConversion"/>
  </si>
  <si>
    <t>B</t>
    <phoneticPr fontId="13" type="noConversion"/>
  </si>
  <si>
    <t>A</t>
    <phoneticPr fontId="13" type="noConversion"/>
  </si>
  <si>
    <t>B</t>
    <phoneticPr fontId="13" type="noConversion"/>
  </si>
  <si>
    <t>E</t>
    <phoneticPr fontId="13" type="noConversion"/>
  </si>
  <si>
    <t>C</t>
    <phoneticPr fontId="13" type="noConversion"/>
  </si>
  <si>
    <r>
      <t xml:space="preserve">Manhattan SC-Ch 12 </t>
    </r>
    <r>
      <rPr>
        <strike/>
        <sz val="11"/>
        <color indexed="11"/>
        <rFont val="Calibri"/>
      </rPr>
      <t>Quants Nova</t>
    </r>
    <r>
      <rPr>
        <strike/>
        <sz val="11"/>
        <color indexed="63"/>
        <rFont val="Calibri"/>
      </rPr>
      <t>-Factoring &amp; Algebraic Expressions</t>
    </r>
    <phoneticPr fontId="13" type="noConversion"/>
  </si>
  <si>
    <r>
      <t xml:space="preserve">Manhattan SC-Ch 13 </t>
    </r>
    <r>
      <rPr>
        <sz val="11"/>
        <color indexed="11"/>
        <rFont val="Calibri"/>
      </rPr>
      <t>Quants Nova</t>
    </r>
    <r>
      <rPr>
        <sz val="11"/>
        <color indexed="63"/>
        <rFont val="Calibri"/>
        <family val="2"/>
      </rPr>
      <t>-</t>
    </r>
    <r>
      <rPr>
        <strike/>
        <sz val="11"/>
        <color indexed="63"/>
        <rFont val="Calibri"/>
      </rPr>
      <t>Percents &amp; Graphs</t>
    </r>
    <phoneticPr fontId="13" type="noConversion"/>
  </si>
  <si>
    <t>Kaplan Quants (Part 1)</t>
    <phoneticPr fontId="13" type="noConversion"/>
  </si>
  <si>
    <t>Kaplan Quants (Part 2)</t>
    <phoneticPr fontId="13" type="noConversion"/>
  </si>
  <si>
    <t>Kaplan Quants (Part 3)</t>
    <phoneticPr fontId="13" type="noConversion"/>
  </si>
  <si>
    <t>A</t>
    <phoneticPr fontId="13" type="noConversion"/>
  </si>
  <si>
    <t>D</t>
    <phoneticPr fontId="13" type="noConversion"/>
  </si>
  <si>
    <t>D</t>
    <phoneticPr fontId="13" type="noConversion"/>
  </si>
  <si>
    <t>Overlapping Sets/Rate-Work</t>
    <phoneticPr fontId="13" type="noConversion"/>
  </si>
  <si>
    <t>Rate/Work</t>
    <phoneticPr fontId="13" type="noConversion"/>
  </si>
  <si>
    <r>
      <t>Manhattan SC- Matrix Exercise</t>
    </r>
    <r>
      <rPr>
        <sz val="11"/>
        <color indexed="11"/>
        <rFont val="Calibri"/>
      </rPr>
      <t xml:space="preserve"> Quants Nova</t>
    </r>
    <r>
      <rPr>
        <sz val="11"/>
        <color indexed="63"/>
        <rFont val="Calibri"/>
        <family val="2"/>
      </rPr>
      <t xml:space="preserve">-Sequence/Series &amp; </t>
    </r>
    <r>
      <rPr>
        <strike/>
        <sz val="11"/>
        <color indexed="63"/>
        <rFont val="Calibri"/>
      </rPr>
      <t>Word Problems</t>
    </r>
    <phoneticPr fontId="13" type="noConversion"/>
  </si>
  <si>
    <t>Look for more direct route (plug the total for a+b+c+d) into other equation with e and solve for e</t>
    <phoneticPr fontId="13" type="noConversion"/>
  </si>
  <si>
    <t>If you are given the average of set of consecutive integers you know the middle value (if even number of terms then it is just the average of the two middle terms) then fill in the rest of the numbers based on that</t>
    <phoneticPr fontId="13" type="noConversion"/>
  </si>
  <si>
    <r>
      <t>Quants Nova</t>
    </r>
    <r>
      <rPr>
        <strike/>
        <sz val="11"/>
        <color indexed="63"/>
        <rFont val="Calibri"/>
      </rPr>
      <t>-Equations &amp; Averages</t>
    </r>
    <phoneticPr fontId="13" type="noConversion"/>
  </si>
  <si>
    <r>
      <t>Manhattan SC</t>
    </r>
    <r>
      <rPr>
        <strike/>
        <sz val="11"/>
        <color indexed="63"/>
        <rFont val="Calibri"/>
      </rPr>
      <t xml:space="preserve">-Parallelism </t>
    </r>
    <r>
      <rPr>
        <strike/>
        <sz val="11"/>
        <color indexed="11"/>
        <rFont val="Calibri"/>
      </rPr>
      <t>Quants Nova</t>
    </r>
    <r>
      <rPr>
        <strike/>
        <sz val="11"/>
        <color indexed="63"/>
        <rFont val="Calibri"/>
      </rPr>
      <t>-Number Theory</t>
    </r>
    <phoneticPr fontId="13" type="noConversion"/>
  </si>
  <si>
    <t>Analyze Kaplan CAT 4</t>
    <phoneticPr fontId="13" type="noConversion"/>
  </si>
  <si>
    <t>Take GMAT Prep 1</t>
    <phoneticPr fontId="13" type="noConversion"/>
  </si>
  <si>
    <t>comma splice (insufficient connector)</t>
    <phoneticPr fontId="13" type="noConversion"/>
  </si>
  <si>
    <t>"use as colateral to borrow against" is redundant and awkward</t>
    <phoneticPr fontId="13" type="noConversion"/>
  </si>
  <si>
    <t xml:space="preserve">Look out for those objects of prepositions (sloth); "it" is ambigious and does not have singular antecedent since sloth is not subject and is instead object of preposition; go back to your stem and focus on the subject (was is not plural as it should be); "that was found" is wordy and awkward; </t>
    <phoneticPr fontId="13" type="noConversion"/>
  </si>
  <si>
    <t>Study Notes &amp; flash cards on bus</t>
    <phoneticPr fontId="13" type="noConversion"/>
  </si>
  <si>
    <t>Print Flash Cards, Kaplan Gmat Study Sheet, My formulas sheet</t>
    <phoneticPr fontId="13" type="noConversion"/>
  </si>
</sst>
</file>

<file path=xl/styles.xml><?xml version="1.0" encoding="utf-8"?>
<styleSheet xmlns="http://schemas.openxmlformats.org/spreadsheetml/2006/main">
  <numFmts count="8">
    <numFmt numFmtId="42" formatCode="_(&quot;$&quot;* #,##0_);_(&quot;$&quot;* \(#,##0\);_(&quot;$&quot;* &quot;-&quot;_);_(@_)"/>
    <numFmt numFmtId="41" formatCode="_(* #,##0_);_(* \(#,##0\);_(* &quot;-&quot;_);_(@_)"/>
    <numFmt numFmtId="44" formatCode="_(&quot;$&quot;* #,##0.00_);_(&quot;$&quot;* \(#,##0.00\);_(&quot;$&quot;* &quot;-&quot;??_);_(@_)"/>
    <numFmt numFmtId="43" formatCode="_(* #,##0.00_);_(* \(#,##0.00\);_(* &quot;-&quot;??_);_(@_)"/>
    <numFmt numFmtId="168" formatCode="&quot;Correct&quot;;;&quot;Incorrect&quot;"/>
    <numFmt numFmtId="169" formatCode=";;;"/>
    <numFmt numFmtId="170" formatCode="[$-409]mmmm\ yyyy;@"/>
    <numFmt numFmtId="171" formatCode="[ss]"/>
  </numFmts>
  <fonts count="50">
    <font>
      <sz val="11"/>
      <color theme="1"/>
      <name val="Calibri"/>
      <family val="2"/>
      <scheme val="minor"/>
    </font>
    <font>
      <b/>
      <sz val="11"/>
      <color indexed="26"/>
      <name val="Calibri"/>
      <family val="2"/>
    </font>
    <font>
      <b/>
      <sz val="20"/>
      <color indexed="26"/>
      <name val="Calibri"/>
      <family val="2"/>
    </font>
    <font>
      <b/>
      <sz val="14"/>
      <color indexed="26"/>
      <name val="Calibri"/>
      <family val="2"/>
    </font>
    <font>
      <sz val="14"/>
      <color indexed="26"/>
      <name val="Calibri"/>
      <family val="2"/>
    </font>
    <font>
      <b/>
      <sz val="12"/>
      <color indexed="26"/>
      <name val="Calibri"/>
      <family val="2"/>
    </font>
    <font>
      <b/>
      <sz val="11"/>
      <color indexed="63"/>
      <name val="Calibri"/>
      <family val="2"/>
    </font>
    <font>
      <sz val="11"/>
      <color indexed="63"/>
      <name val="Calibri"/>
      <family val="2"/>
    </font>
    <font>
      <b/>
      <sz val="14"/>
      <color indexed="63"/>
      <name val="Calibri"/>
      <family val="2"/>
    </font>
    <font>
      <b/>
      <sz val="14"/>
      <color indexed="8"/>
      <name val="Calibri"/>
      <family val="2"/>
    </font>
    <font>
      <b/>
      <sz val="11"/>
      <color indexed="8"/>
      <name val="Calibri"/>
      <family val="2"/>
    </font>
    <font>
      <sz val="11"/>
      <color indexed="9"/>
      <name val="Calibri"/>
      <family val="2"/>
    </font>
    <font>
      <b/>
      <sz val="16"/>
      <color indexed="26"/>
      <name val="Calibri"/>
      <family val="2"/>
    </font>
    <font>
      <sz val="8"/>
      <name val="Calibri"/>
      <family val="2"/>
    </font>
    <font>
      <b/>
      <sz val="11"/>
      <color indexed="9"/>
      <name val="Calibri"/>
      <family val="2"/>
    </font>
    <font>
      <sz val="11"/>
      <color indexed="62"/>
      <name val="Calibri"/>
      <family val="2"/>
    </font>
    <font>
      <b/>
      <sz val="12"/>
      <color indexed="62"/>
      <name val="Calibri"/>
      <family val="2"/>
    </font>
    <font>
      <sz val="48"/>
      <color indexed="63"/>
      <name val="Calibri"/>
      <family val="2"/>
    </font>
    <font>
      <sz val="11"/>
      <color indexed="10"/>
      <name val="Calibri"/>
      <family val="2"/>
    </font>
    <font>
      <sz val="11"/>
      <name val="Calibri"/>
      <family val="2"/>
      <scheme val="minor"/>
    </font>
    <font>
      <sz val="11"/>
      <name val="Calibri"/>
      <family val="2"/>
    </font>
    <font>
      <b/>
      <sz val="12"/>
      <name val="Calibri"/>
      <family val="2"/>
    </font>
    <font>
      <b/>
      <sz val="11"/>
      <name val="Calibri"/>
      <family val="2"/>
    </font>
    <font>
      <sz val="8"/>
      <name val="Verdana"/>
    </font>
    <font>
      <vertAlign val="superscript"/>
      <sz val="11"/>
      <color indexed="63"/>
      <name val="Calibri"/>
    </font>
    <font>
      <vertAlign val="subscript"/>
      <sz val="11"/>
      <color indexed="63"/>
      <name val="Calibri"/>
    </font>
    <font>
      <sz val="11"/>
      <color indexed="11"/>
      <name val="Calibri"/>
    </font>
    <font>
      <b/>
      <sz val="11"/>
      <color indexed="18"/>
      <name val="Calibri"/>
    </font>
    <font>
      <b/>
      <sz val="11"/>
      <color indexed="14"/>
      <name val="Calibri"/>
    </font>
    <font>
      <b/>
      <sz val="11"/>
      <color indexed="16"/>
      <name val="Calibri"/>
    </font>
    <font>
      <sz val="9"/>
      <color indexed="63"/>
      <name val="Calibri"/>
    </font>
    <font>
      <b/>
      <u/>
      <sz val="9"/>
      <color indexed="63"/>
      <name val="Calibri"/>
    </font>
    <font>
      <b/>
      <sz val="11"/>
      <color indexed="20"/>
      <name val="Calibri"/>
    </font>
    <font>
      <sz val="8"/>
      <color indexed="63"/>
      <name val="Calibri"/>
    </font>
    <font>
      <b/>
      <u/>
      <sz val="8"/>
      <color indexed="63"/>
      <name val="Calibri"/>
    </font>
    <font>
      <b/>
      <sz val="11"/>
      <color indexed="15"/>
      <name val="Calibri"/>
    </font>
    <font>
      <b/>
      <sz val="11"/>
      <color indexed="23"/>
      <name val="Calibri"/>
    </font>
    <font>
      <strike/>
      <sz val="11"/>
      <color indexed="63"/>
      <name val="Calibri"/>
    </font>
    <font>
      <strike/>
      <sz val="11"/>
      <color indexed="10"/>
      <name val="Calibri"/>
    </font>
    <font>
      <strike/>
      <sz val="11"/>
      <color indexed="11"/>
      <name val="Calibri"/>
    </font>
    <font>
      <sz val="24"/>
      <color indexed="10"/>
      <name val="Calibri"/>
    </font>
    <font>
      <sz val="10"/>
      <color indexed="23"/>
      <name val="Calibri"/>
    </font>
    <font>
      <sz val="11"/>
      <color indexed="23"/>
      <name val="Calibri"/>
    </font>
    <font>
      <b/>
      <sz val="14"/>
      <color indexed="23"/>
      <name val="Calibri"/>
    </font>
    <font>
      <b/>
      <sz val="16"/>
      <color indexed="10"/>
      <name val="Calibri"/>
    </font>
    <font>
      <strike/>
      <sz val="10"/>
      <color indexed="63"/>
      <name val="Calibri"/>
    </font>
    <font>
      <strike/>
      <sz val="10"/>
      <color indexed="10"/>
      <name val="Calibri"/>
    </font>
    <font>
      <strike/>
      <sz val="10"/>
      <color indexed="11"/>
      <name val="Calibri"/>
    </font>
    <font>
      <b/>
      <sz val="14"/>
      <color indexed="10"/>
      <name val="Calibri"/>
    </font>
    <font>
      <strike/>
      <sz val="11"/>
      <color indexed="62"/>
      <name val="Calibri"/>
    </font>
  </fonts>
  <fills count="13">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62"/>
        <bgColor indexed="64"/>
      </patternFill>
    </fill>
    <fill>
      <patternFill patternType="solid">
        <fgColor indexed="15"/>
        <bgColor indexed="64"/>
      </patternFill>
    </fill>
    <fill>
      <patternFill patternType="solid">
        <fgColor indexed="11"/>
        <bgColor indexed="64"/>
      </patternFill>
    </fill>
    <fill>
      <patternFill patternType="solid">
        <fgColor indexed="49"/>
        <bgColor indexed="64"/>
      </patternFill>
    </fill>
    <fill>
      <patternFill patternType="solid">
        <fgColor indexed="22"/>
        <bgColor indexed="64"/>
      </patternFill>
    </fill>
    <fill>
      <patternFill patternType="solid">
        <fgColor indexed="42"/>
        <bgColor indexed="64"/>
      </patternFill>
    </fill>
    <fill>
      <patternFill patternType="solid">
        <fgColor indexed="18"/>
        <bgColor indexed="64"/>
      </patternFill>
    </fill>
    <fill>
      <patternFill patternType="solid">
        <fgColor indexed="63"/>
        <bgColor indexed="64"/>
      </patternFill>
    </fill>
    <fill>
      <patternFill patternType="solid">
        <fgColor rgb="FF99FFCC"/>
        <bgColor indexed="64"/>
      </patternFill>
    </fill>
  </fills>
  <borders count="14">
    <border>
      <left/>
      <right/>
      <top/>
      <bottom/>
      <diagonal/>
    </border>
    <border>
      <left style="medium">
        <color indexed="26"/>
      </left>
      <right style="medium">
        <color indexed="26"/>
      </right>
      <top style="medium">
        <color indexed="26"/>
      </top>
      <bottom style="medium">
        <color indexed="26"/>
      </bottom>
      <diagonal/>
    </border>
    <border>
      <left style="medium">
        <color indexed="26"/>
      </left>
      <right/>
      <top style="medium">
        <color indexed="26"/>
      </top>
      <bottom style="medium">
        <color indexed="26"/>
      </bottom>
      <diagonal/>
    </border>
    <border>
      <left style="medium">
        <color indexed="26"/>
      </left>
      <right style="medium">
        <color indexed="26"/>
      </right>
      <top/>
      <bottom style="medium">
        <color indexed="26"/>
      </bottom>
      <diagonal/>
    </border>
    <border>
      <left style="thin">
        <color indexed="64"/>
      </left>
      <right style="medium">
        <color indexed="26"/>
      </right>
      <top style="medium">
        <color indexed="26"/>
      </top>
      <bottom style="medium">
        <color indexed="26"/>
      </bottom>
      <diagonal/>
    </border>
    <border>
      <left style="medium">
        <color indexed="26"/>
      </left>
      <right style="medium">
        <color indexed="26"/>
      </right>
      <top style="thin">
        <color indexed="64"/>
      </top>
      <bottom/>
      <diagonal/>
    </border>
    <border>
      <left style="thin">
        <color indexed="64"/>
      </left>
      <right style="medium">
        <color indexed="26"/>
      </right>
      <top style="thin">
        <color indexed="64"/>
      </top>
      <bottom/>
      <diagonal/>
    </border>
    <border>
      <left style="medium">
        <color indexed="26"/>
      </left>
      <right/>
      <top style="thin">
        <color indexed="64"/>
      </top>
      <bottom/>
      <diagonal/>
    </border>
    <border>
      <left/>
      <right/>
      <top/>
      <bottom style="medium">
        <color indexed="26"/>
      </bottom>
      <diagonal/>
    </border>
    <border>
      <left/>
      <right style="medium">
        <color indexed="26"/>
      </right>
      <top/>
      <bottom/>
      <diagonal/>
    </border>
    <border>
      <left style="medium">
        <color indexed="26"/>
      </left>
      <right/>
      <top/>
      <bottom style="medium">
        <color indexed="26"/>
      </bottom>
      <diagonal/>
    </border>
    <border>
      <left/>
      <right style="medium">
        <color indexed="26"/>
      </right>
      <top/>
      <bottom style="medium">
        <color indexed="26"/>
      </bottom>
      <diagonal/>
    </border>
    <border>
      <left style="medium">
        <color indexed="43"/>
      </left>
      <right style="medium">
        <color indexed="43"/>
      </right>
      <top style="medium">
        <color indexed="43"/>
      </top>
      <bottom style="medium">
        <color indexed="43"/>
      </bottom>
      <diagonal/>
    </border>
    <border>
      <left style="medium">
        <color indexed="26"/>
      </left>
      <right style="medium">
        <color indexed="26"/>
      </right>
      <top style="medium">
        <color indexed="26"/>
      </top>
      <bottom/>
      <diagonal/>
    </border>
  </borders>
  <cellStyleXfs count="1">
    <xf numFmtId="0" fontId="0" fillId="0" borderId="0"/>
  </cellStyleXfs>
  <cellXfs count="177">
    <xf numFmtId="0" fontId="0" fillId="0" borderId="0" xfId="0"/>
    <xf numFmtId="0" fontId="0" fillId="2" borderId="0" xfId="0" applyFill="1"/>
    <xf numFmtId="0" fontId="0" fillId="3" borderId="0" xfId="0" applyFill="1"/>
    <xf numFmtId="0" fontId="0" fillId="4" borderId="0" xfId="0" applyFill="1"/>
    <xf numFmtId="0" fontId="6" fillId="5" borderId="1" xfId="0" applyFont="1" applyFill="1" applyBorder="1" applyAlignment="1">
      <alignment horizontal="center" vertical="center"/>
    </xf>
    <xf numFmtId="0" fontId="0" fillId="2" borderId="2" xfId="0" applyFill="1" applyBorder="1"/>
    <xf numFmtId="0" fontId="0" fillId="2" borderId="0" xfId="0" applyFill="1" applyBorder="1"/>
    <xf numFmtId="0" fontId="7" fillId="5" borderId="1" xfId="0" applyFont="1" applyFill="1" applyBorder="1" applyAlignment="1">
      <alignment horizontal="center"/>
    </xf>
    <xf numFmtId="0" fontId="8" fillId="6" borderId="0" xfId="0" applyFont="1" applyFill="1" applyAlignment="1">
      <alignment horizontal="center"/>
    </xf>
    <xf numFmtId="9" fontId="6" fillId="5" borderId="1" xfId="0" applyNumberFormat="1" applyFont="1" applyFill="1" applyBorder="1" applyAlignment="1">
      <alignment horizontal="center" vertical="center"/>
    </xf>
    <xf numFmtId="0" fontId="9" fillId="2" borderId="0" xfId="0" applyFont="1" applyFill="1"/>
    <xf numFmtId="0" fontId="5" fillId="2" borderId="0" xfId="0" applyFont="1" applyFill="1" applyBorder="1" applyAlignment="1">
      <alignment horizontal="center" vertical="center"/>
    </xf>
    <xf numFmtId="0" fontId="7" fillId="2" borderId="0" xfId="0" applyFont="1" applyFill="1" applyBorder="1" applyAlignment="1">
      <alignment horizontal="center"/>
    </xf>
    <xf numFmtId="0" fontId="5" fillId="7" borderId="1" xfId="0" applyFont="1" applyFill="1" applyBorder="1" applyAlignment="1">
      <alignment horizontal="center" vertical="center"/>
    </xf>
    <xf numFmtId="0" fontId="7" fillId="5" borderId="1" xfId="0" applyFont="1" applyFill="1" applyBorder="1" applyAlignment="1">
      <alignment horizontal="center" vertical="center"/>
    </xf>
    <xf numFmtId="0" fontId="1" fillId="4" borderId="0" xfId="0" applyFont="1" applyFill="1" applyAlignment="1">
      <alignment horizontal="left" vertical="center"/>
    </xf>
    <xf numFmtId="0" fontId="5" fillId="7" borderId="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10" fillId="2" borderId="0" xfId="0" applyFont="1" applyFill="1"/>
    <xf numFmtId="0" fontId="8" fillId="6" borderId="0" xfId="0" applyFont="1" applyFill="1" applyAlignment="1">
      <alignment horizontal="right"/>
    </xf>
    <xf numFmtId="3" fontId="6" fillId="5" borderId="1" xfId="0" applyNumberFormat="1" applyFont="1" applyFill="1" applyBorder="1" applyAlignment="1">
      <alignment horizontal="center" vertical="center"/>
    </xf>
    <xf numFmtId="169" fontId="0" fillId="2" borderId="0" xfId="0" applyNumberFormat="1" applyFill="1"/>
    <xf numFmtId="0" fontId="7" fillId="0" borderId="1" xfId="0" applyFont="1" applyFill="1" applyBorder="1" applyAlignment="1">
      <alignment horizontal="center" vertical="center"/>
    </xf>
    <xf numFmtId="0" fontId="7" fillId="0" borderId="1" xfId="0" applyFont="1" applyFill="1" applyBorder="1" applyAlignment="1">
      <alignment horizontal="center"/>
    </xf>
    <xf numFmtId="169" fontId="10" fillId="2" borderId="0" xfId="0" applyNumberFormat="1" applyFont="1" applyFill="1"/>
    <xf numFmtId="0" fontId="11" fillId="2" borderId="0" xfId="0" applyFont="1" applyFill="1"/>
    <xf numFmtId="0" fontId="7" fillId="8" borderId="1" xfId="0" applyFont="1" applyFill="1" applyBorder="1" applyAlignment="1">
      <alignment horizontal="center"/>
    </xf>
    <xf numFmtId="14" fontId="7" fillId="8" borderId="1" xfId="0" applyNumberFormat="1" applyFont="1" applyFill="1" applyBorder="1" applyAlignment="1">
      <alignment horizontal="center"/>
    </xf>
    <xf numFmtId="0" fontId="7" fillId="9" borderId="1" xfId="0" applyFont="1" applyFill="1" applyBorder="1" applyAlignment="1">
      <alignment horizontal="center"/>
    </xf>
    <xf numFmtId="14" fontId="7" fillId="9" borderId="1" xfId="0" applyNumberFormat="1" applyFont="1" applyFill="1" applyBorder="1" applyAlignment="1">
      <alignment horizontal="center"/>
    </xf>
    <xf numFmtId="0" fontId="7" fillId="9" borderId="2" xfId="0" applyFont="1" applyFill="1" applyBorder="1" applyAlignment="1">
      <alignment horizontal="center"/>
    </xf>
    <xf numFmtId="168" fontId="7" fillId="9" borderId="2" xfId="0" applyNumberFormat="1" applyFont="1" applyFill="1" applyBorder="1" applyAlignment="1">
      <alignment horizontal="center"/>
    </xf>
    <xf numFmtId="0" fontId="7" fillId="8" borderId="2" xfId="0" applyFont="1" applyFill="1" applyBorder="1" applyAlignment="1">
      <alignment horizontal="center"/>
    </xf>
    <xf numFmtId="168" fontId="7" fillId="8" borderId="2" xfId="0" applyNumberFormat="1" applyFont="1" applyFill="1" applyBorder="1" applyAlignment="1">
      <alignment horizontal="center"/>
    </xf>
    <xf numFmtId="0" fontId="6" fillId="8" borderId="1" xfId="0" applyFont="1" applyFill="1" applyBorder="1" applyAlignment="1">
      <alignment horizontal="center"/>
    </xf>
    <xf numFmtId="0" fontId="6" fillId="9" borderId="1" xfId="0" applyFont="1" applyFill="1" applyBorder="1" applyAlignment="1">
      <alignment horizontal="center"/>
    </xf>
    <xf numFmtId="9" fontId="6" fillId="8" borderId="1" xfId="0" applyNumberFormat="1" applyFont="1" applyFill="1" applyBorder="1" applyAlignment="1">
      <alignment horizontal="center" vertical="center"/>
    </xf>
    <xf numFmtId="9" fontId="6" fillId="9" borderId="1" xfId="0" applyNumberFormat="1" applyFont="1" applyFill="1" applyBorder="1" applyAlignment="1">
      <alignment horizontal="center" vertical="center"/>
    </xf>
    <xf numFmtId="0" fontId="6" fillId="8" borderId="1" xfId="0" applyFont="1" applyFill="1" applyBorder="1" applyAlignment="1">
      <alignment horizontal="center" vertical="center"/>
    </xf>
    <xf numFmtId="0" fontId="6" fillId="9" borderId="1" xfId="0" applyFont="1" applyFill="1" applyBorder="1" applyAlignment="1">
      <alignment horizontal="center" vertical="center"/>
    </xf>
    <xf numFmtId="9" fontId="7" fillId="8" borderId="1" xfId="0" applyNumberFormat="1" applyFont="1" applyFill="1" applyBorder="1" applyAlignment="1">
      <alignment horizontal="center"/>
    </xf>
    <xf numFmtId="9" fontId="7" fillId="8" borderId="2" xfId="0" applyNumberFormat="1" applyFont="1" applyFill="1" applyBorder="1" applyAlignment="1">
      <alignment horizontal="center"/>
    </xf>
    <xf numFmtId="9" fontId="6" fillId="8" borderId="4" xfId="0" applyNumberFormat="1" applyFont="1" applyFill="1" applyBorder="1" applyAlignment="1">
      <alignment horizontal="center"/>
    </xf>
    <xf numFmtId="9" fontId="7" fillId="9" borderId="1" xfId="0" applyNumberFormat="1" applyFont="1" applyFill="1" applyBorder="1" applyAlignment="1">
      <alignment horizontal="center"/>
    </xf>
    <xf numFmtId="9" fontId="7" fillId="9" borderId="2" xfId="0" applyNumberFormat="1" applyFont="1" applyFill="1" applyBorder="1" applyAlignment="1">
      <alignment horizontal="center"/>
    </xf>
    <xf numFmtId="9" fontId="6" fillId="9" borderId="4" xfId="0" applyNumberFormat="1" applyFont="1" applyFill="1" applyBorder="1" applyAlignment="1">
      <alignment horizontal="center"/>
    </xf>
    <xf numFmtId="9" fontId="14" fillId="10" borderId="5" xfId="0" applyNumberFormat="1" applyFont="1" applyFill="1" applyBorder="1" applyAlignment="1">
      <alignment horizontal="center"/>
    </xf>
    <xf numFmtId="9" fontId="14" fillId="10" borderId="6" xfId="0" applyNumberFormat="1" applyFont="1" applyFill="1" applyBorder="1" applyAlignment="1">
      <alignment horizontal="center"/>
    </xf>
    <xf numFmtId="9" fontId="14" fillId="10" borderId="7" xfId="0" applyNumberFormat="1" applyFont="1" applyFill="1" applyBorder="1" applyAlignment="1">
      <alignment horizontal="center"/>
    </xf>
    <xf numFmtId="1" fontId="14" fillId="10" borderId="5" xfId="0" applyNumberFormat="1" applyFont="1" applyFill="1" applyBorder="1" applyAlignment="1">
      <alignment horizontal="center"/>
    </xf>
    <xf numFmtId="1" fontId="14" fillId="10" borderId="7" xfId="0" applyNumberFormat="1" applyFont="1" applyFill="1" applyBorder="1" applyAlignment="1">
      <alignment horizontal="center"/>
    </xf>
    <xf numFmtId="1" fontId="14" fillId="10" borderId="6" xfId="0" applyNumberFormat="1" applyFont="1" applyFill="1" applyBorder="1" applyAlignment="1">
      <alignment horizontal="center"/>
    </xf>
    <xf numFmtId="1" fontId="7" fillId="8" borderId="1" xfId="0" applyNumberFormat="1" applyFont="1" applyFill="1" applyBorder="1" applyAlignment="1">
      <alignment horizontal="center"/>
    </xf>
    <xf numFmtId="1" fontId="7" fillId="8" borderId="2" xfId="0" applyNumberFormat="1" applyFont="1" applyFill="1" applyBorder="1" applyAlignment="1">
      <alignment horizontal="center"/>
    </xf>
    <xf numFmtId="1" fontId="6" fillId="8" borderId="4" xfId="0" applyNumberFormat="1" applyFont="1" applyFill="1" applyBorder="1" applyAlignment="1">
      <alignment horizontal="center"/>
    </xf>
    <xf numFmtId="1" fontId="7" fillId="9" borderId="1" xfId="0" applyNumberFormat="1" applyFont="1" applyFill="1" applyBorder="1" applyAlignment="1">
      <alignment horizontal="center"/>
    </xf>
    <xf numFmtId="1" fontId="7" fillId="9" borderId="2" xfId="0" applyNumberFormat="1" applyFont="1" applyFill="1" applyBorder="1" applyAlignment="1">
      <alignment horizontal="center"/>
    </xf>
    <xf numFmtId="1" fontId="6" fillId="9" borderId="4" xfId="0" applyNumberFormat="1" applyFont="1" applyFill="1" applyBorder="1" applyAlignment="1">
      <alignment horizontal="center"/>
    </xf>
    <xf numFmtId="171" fontId="0" fillId="2" borderId="0" xfId="0" applyNumberFormat="1" applyFill="1"/>
    <xf numFmtId="171" fontId="5" fillId="4" borderId="3" xfId="0" applyNumberFormat="1" applyFont="1" applyFill="1" applyBorder="1" applyAlignment="1">
      <alignment horizontal="center" vertical="center" wrapText="1"/>
    </xf>
    <xf numFmtId="19" fontId="0" fillId="2" borderId="0" xfId="0" applyNumberFormat="1" applyFill="1"/>
    <xf numFmtId="0" fontId="0" fillId="2" borderId="0" xfId="0" applyFill="1" applyAlignment="1">
      <alignment horizontal="center"/>
    </xf>
    <xf numFmtId="19" fontId="0" fillId="4" borderId="0" xfId="0" applyNumberFormat="1" applyFill="1"/>
    <xf numFmtId="171" fontId="15" fillId="4" borderId="0" xfId="0" applyNumberFormat="1" applyFont="1" applyFill="1" applyAlignment="1">
      <alignment horizontal="center"/>
    </xf>
    <xf numFmtId="171" fontId="15" fillId="4" borderId="0" xfId="0" applyNumberFormat="1" applyFont="1" applyFill="1"/>
    <xf numFmtId="171" fontId="11" fillId="2" borderId="0" xfId="0" applyNumberFormat="1" applyFont="1" applyFill="1" applyAlignment="1">
      <alignment horizontal="center"/>
    </xf>
    <xf numFmtId="0" fontId="14" fillId="4" borderId="0" xfId="0" applyFont="1" applyFill="1" applyAlignment="1">
      <alignment horizontal="center" vertical="center"/>
    </xf>
    <xf numFmtId="0" fontId="7" fillId="5"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0" fillId="12" borderId="0" xfId="0" applyFill="1"/>
    <xf numFmtId="0" fontId="7" fillId="12" borderId="1" xfId="0" applyFont="1" applyFill="1" applyBorder="1" applyAlignment="1">
      <alignment horizontal="center"/>
    </xf>
    <xf numFmtId="14" fontId="7" fillId="12" borderId="1" xfId="0" applyNumberFormat="1" applyFont="1" applyFill="1" applyBorder="1" applyAlignment="1">
      <alignment horizontal="center"/>
    </xf>
    <xf numFmtId="1" fontId="7" fillId="12" borderId="1" xfId="0" applyNumberFormat="1" applyFont="1" applyFill="1" applyBorder="1" applyAlignment="1">
      <alignment horizontal="center"/>
    </xf>
    <xf numFmtId="168" fontId="7" fillId="12" borderId="2" xfId="0" applyNumberFormat="1" applyFont="1" applyFill="1" applyBorder="1" applyAlignment="1">
      <alignment horizontal="center"/>
    </xf>
    <xf numFmtId="0" fontId="7" fillId="12" borderId="2" xfId="0" applyFont="1" applyFill="1" applyBorder="1" applyAlignment="1">
      <alignment horizontal="center"/>
    </xf>
    <xf numFmtId="0" fontId="19" fillId="2" borderId="0" xfId="0" applyFont="1" applyFill="1"/>
    <xf numFmtId="0" fontId="19" fillId="0" borderId="0" xfId="0" applyFont="1" applyFill="1"/>
    <xf numFmtId="0" fontId="20" fillId="0" borderId="0" xfId="0" applyFont="1" applyFill="1" applyAlignment="1">
      <alignment horizontal="center"/>
    </xf>
    <xf numFmtId="0" fontId="20" fillId="0" borderId="0" xfId="0" applyFont="1" applyFill="1"/>
    <xf numFmtId="0" fontId="0" fillId="0" borderId="0" xfId="0" applyFill="1"/>
    <xf numFmtId="2" fontId="20" fillId="0" borderId="0" xfId="0" applyNumberFormat="1" applyFont="1" applyFill="1" applyAlignment="1">
      <alignment horizontal="center"/>
    </xf>
    <xf numFmtId="169" fontId="21" fillId="0" borderId="0" xfId="0" applyNumberFormat="1" applyFont="1" applyFill="1" applyBorder="1" applyAlignment="1">
      <alignment horizontal="center" vertical="center" wrapText="1"/>
    </xf>
    <xf numFmtId="169" fontId="20" fillId="0" borderId="0" xfId="0" applyNumberFormat="1" applyFont="1" applyFill="1" applyBorder="1" applyAlignment="1">
      <alignment horizontal="center"/>
    </xf>
    <xf numFmtId="169" fontId="22" fillId="0" borderId="0" xfId="0" applyNumberFormat="1" applyFont="1" applyFill="1" applyBorder="1" applyAlignment="1">
      <alignment horizontal="center"/>
    </xf>
    <xf numFmtId="169" fontId="20" fillId="0" borderId="0" xfId="0" applyNumberFormat="1" applyFont="1" applyFill="1" applyBorder="1"/>
    <xf numFmtId="1" fontId="0" fillId="3" borderId="0" xfId="0" applyNumberFormat="1" applyFill="1"/>
    <xf numFmtId="1" fontId="0" fillId="4" borderId="0" xfId="0" applyNumberFormat="1" applyFill="1"/>
    <xf numFmtId="1" fontId="0" fillId="2" borderId="0" xfId="0" applyNumberFormat="1" applyFill="1"/>
    <xf numFmtId="1" fontId="19" fillId="0" borderId="0" xfId="0" applyNumberFormat="1" applyFont="1" applyFill="1"/>
    <xf numFmtId="1" fontId="0" fillId="0" borderId="0" xfId="0" applyNumberFormat="1" applyFill="1"/>
    <xf numFmtId="0" fontId="19" fillId="3" borderId="0" xfId="0" applyFont="1" applyFill="1"/>
    <xf numFmtId="0" fontId="19" fillId="4" borderId="0" xfId="0" applyFont="1" applyFill="1"/>
    <xf numFmtId="1" fontId="6" fillId="5" borderId="1" xfId="0" applyNumberFormat="1" applyFont="1" applyFill="1" applyBorder="1" applyAlignment="1">
      <alignment horizontal="center" vertical="center"/>
    </xf>
    <xf numFmtId="1" fontId="7" fillId="12" borderId="1" xfId="0" applyNumberFormat="1" applyFont="1" applyFill="1" applyBorder="1" applyAlignment="1">
      <alignment horizontal="center"/>
    </xf>
    <xf numFmtId="1" fontId="7" fillId="8" borderId="1" xfId="0" applyNumberFormat="1" applyFont="1" applyFill="1" applyBorder="1" applyAlignment="1">
      <alignment horizontal="center"/>
    </xf>
    <xf numFmtId="1" fontId="6" fillId="8" borderId="1" xfId="0" applyNumberFormat="1" applyFont="1" applyFill="1" applyBorder="1" applyAlignment="1">
      <alignment horizontal="center" vertical="center"/>
    </xf>
    <xf numFmtId="0" fontId="20" fillId="3" borderId="0" xfId="0" applyFont="1" applyFill="1"/>
    <xf numFmtId="0" fontId="20" fillId="4" borderId="0" xfId="0" applyFont="1" applyFill="1"/>
    <xf numFmtId="19" fontId="20" fillId="4" borderId="0" xfId="0" applyNumberFormat="1" applyFont="1" applyFill="1"/>
    <xf numFmtId="0" fontId="20" fillId="2" borderId="0" xfId="0" applyFont="1" applyFill="1"/>
    <xf numFmtId="2" fontId="20" fillId="2" borderId="0" xfId="0" applyNumberFormat="1" applyFont="1" applyFill="1" applyAlignment="1">
      <alignment horizontal="center"/>
    </xf>
    <xf numFmtId="0" fontId="20" fillId="2" borderId="0" xfId="0" applyFont="1" applyFill="1" applyAlignment="1">
      <alignment horizontal="center"/>
    </xf>
    <xf numFmtId="1" fontId="7" fillId="8" borderId="1" xfId="0" applyNumberFormat="1" applyFont="1" applyFill="1" applyBorder="1" applyAlignment="1">
      <alignment horizontal="center"/>
    </xf>
    <xf numFmtId="1" fontId="7" fillId="12" borderId="1" xfId="0" applyNumberFormat="1" applyFont="1" applyFill="1" applyBorder="1" applyAlignment="1">
      <alignment horizontal="center"/>
    </xf>
    <xf numFmtId="0" fontId="7" fillId="8" borderId="1" xfId="0" applyFont="1" applyFill="1" applyBorder="1" applyAlignment="1">
      <alignment horizontal="center" wrapText="1"/>
    </xf>
    <xf numFmtId="0" fontId="7" fillId="12" borderId="1" xfId="0" applyFont="1" applyFill="1" applyBorder="1" applyAlignment="1">
      <alignment horizontal="center" wrapText="1"/>
    </xf>
    <xf numFmtId="1" fontId="7" fillId="9" borderId="1" xfId="0" applyNumberFormat="1" applyFont="1" applyFill="1" applyBorder="1" applyAlignment="1">
      <alignment horizontal="center"/>
    </xf>
    <xf numFmtId="169" fontId="20" fillId="0" borderId="0" xfId="0" applyNumberFormat="1" applyFont="1" applyAlignment="1">
      <alignment horizontal="center"/>
    </xf>
    <xf numFmtId="1" fontId="6" fillId="8" borderId="1" xfId="0" applyNumberFormat="1" applyFont="1" applyFill="1" applyBorder="1" applyAlignment="1">
      <alignment horizontal="center" vertical="center"/>
    </xf>
    <xf numFmtId="1" fontId="6" fillId="9" borderId="1" xfId="0" applyNumberFormat="1" applyFont="1" applyFill="1" applyBorder="1" applyAlignment="1">
      <alignment horizontal="center" vertical="center"/>
    </xf>
    <xf numFmtId="1" fontId="7" fillId="8" borderId="1" xfId="0" applyNumberFormat="1" applyFont="1" applyFill="1" applyBorder="1" applyAlignment="1">
      <alignment horizontal="center"/>
    </xf>
    <xf numFmtId="1" fontId="7" fillId="9" borderId="1" xfId="0" applyNumberFormat="1" applyFont="1" applyFill="1" applyBorder="1" applyAlignment="1">
      <alignment horizontal="center"/>
    </xf>
    <xf numFmtId="1" fontId="7" fillId="9" borderId="1" xfId="0" applyNumberFormat="1" applyFont="1" applyFill="1" applyBorder="1" applyAlignment="1">
      <alignment horizontal="center"/>
    </xf>
    <xf numFmtId="1" fontId="7" fillId="8" borderId="1" xfId="0" applyNumberFormat="1" applyFont="1" applyFill="1" applyBorder="1" applyAlignment="1">
      <alignment horizontal="center"/>
    </xf>
    <xf numFmtId="1" fontId="7" fillId="9" borderId="1" xfId="0" applyNumberFormat="1" applyFont="1" applyFill="1" applyBorder="1" applyAlignment="1">
      <alignment horizontal="center"/>
    </xf>
    <xf numFmtId="1" fontId="7" fillId="8" borderId="1" xfId="0" applyNumberFormat="1" applyFont="1" applyFill="1" applyBorder="1" applyAlignment="1">
      <alignment horizontal="center"/>
    </xf>
    <xf numFmtId="0" fontId="0" fillId="3" borderId="0" xfId="0" applyFill="1" applyAlignment="1">
      <alignment wrapText="1"/>
    </xf>
    <xf numFmtId="0" fontId="0" fillId="4" borderId="0" xfId="0" applyFill="1" applyAlignment="1">
      <alignment wrapText="1"/>
    </xf>
    <xf numFmtId="0" fontId="0" fillId="0" borderId="0" xfId="0" applyAlignment="1">
      <alignment wrapText="1"/>
    </xf>
    <xf numFmtId="0" fontId="0" fillId="0" borderId="0" xfId="0" applyFont="1" applyAlignment="1">
      <alignment wrapText="1"/>
    </xf>
    <xf numFmtId="0" fontId="6" fillId="3" borderId="1" xfId="0" applyFont="1" applyFill="1" applyBorder="1" applyAlignment="1">
      <alignment horizontal="center" vertical="center" wrapText="1"/>
    </xf>
    <xf numFmtId="0" fontId="17" fillId="8" borderId="1" xfId="0" applyFont="1" applyFill="1" applyBorder="1" applyAlignment="1">
      <alignment horizontal="center" vertical="center" wrapText="1"/>
    </xf>
    <xf numFmtId="0" fontId="0" fillId="0" borderId="0" xfId="0" applyFont="1" applyAlignment="1">
      <alignment vertical="center" wrapText="1"/>
    </xf>
    <xf numFmtId="0" fontId="7" fillId="3"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28" fillId="8" borderId="1" xfId="0" applyFont="1" applyFill="1" applyBorder="1" applyAlignment="1">
      <alignment horizontal="center" vertical="center" wrapText="1"/>
    </xf>
    <xf numFmtId="0" fontId="29" fillId="8" borderId="1" xfId="0" applyFont="1" applyFill="1" applyBorder="1" applyAlignment="1">
      <alignment horizontal="center" vertical="center" wrapText="1"/>
    </xf>
    <xf numFmtId="0" fontId="32" fillId="8" borderId="1" xfId="0" applyFont="1" applyFill="1" applyBorder="1" applyAlignment="1">
      <alignment horizontal="center" vertical="center" wrapText="1"/>
    </xf>
    <xf numFmtId="0" fontId="35" fillId="8" borderId="1" xfId="0" applyFont="1" applyFill="1" applyBorder="1" applyAlignment="1">
      <alignment horizontal="center" vertical="center" wrapText="1"/>
    </xf>
    <xf numFmtId="0" fontId="36" fillId="8" borderId="1" xfId="0" applyFont="1" applyFill="1" applyBorder="1" applyAlignment="1">
      <alignment horizontal="center" vertical="center" wrapText="1"/>
    </xf>
    <xf numFmtId="0" fontId="37" fillId="8" borderId="1" xfId="0" applyFont="1" applyFill="1" applyBorder="1" applyAlignment="1">
      <alignment horizontal="center" vertical="center" wrapText="1"/>
    </xf>
    <xf numFmtId="1" fontId="7" fillId="8" borderId="1" xfId="0" applyNumberFormat="1" applyFont="1" applyFill="1" applyBorder="1" applyAlignment="1">
      <alignment horizontal="center"/>
    </xf>
    <xf numFmtId="1" fontId="7" fillId="9" borderId="1" xfId="0" applyNumberFormat="1" applyFont="1" applyFill="1" applyBorder="1" applyAlignment="1">
      <alignment horizontal="center"/>
    </xf>
    <xf numFmtId="0" fontId="38" fillId="8" borderId="1" xfId="0" applyFont="1" applyFill="1" applyBorder="1" applyAlignment="1">
      <alignment horizontal="center" vertical="center" wrapText="1"/>
    </xf>
    <xf numFmtId="1" fontId="7" fillId="8" borderId="1" xfId="0" applyNumberFormat="1" applyFont="1" applyFill="1" applyBorder="1" applyAlignment="1">
      <alignment horizontal="center"/>
    </xf>
    <xf numFmtId="1" fontId="7" fillId="9" borderId="1" xfId="0" applyNumberFormat="1" applyFont="1" applyFill="1" applyBorder="1" applyAlignment="1">
      <alignment horizontal="center"/>
    </xf>
    <xf numFmtId="0" fontId="40" fillId="8" borderId="1" xfId="0" applyFont="1" applyFill="1" applyBorder="1" applyAlignment="1">
      <alignment horizontal="center" vertical="center" wrapText="1"/>
    </xf>
    <xf numFmtId="9" fontId="7" fillId="8" borderId="13" xfId="0" applyNumberFormat="1" applyFont="1" applyFill="1" applyBorder="1" applyAlignment="1">
      <alignment horizontal="center"/>
    </xf>
    <xf numFmtId="9" fontId="7" fillId="9" borderId="12" xfId="0" applyNumberFormat="1" applyFont="1" applyFill="1" applyBorder="1" applyAlignment="1">
      <alignment horizontal="center"/>
    </xf>
    <xf numFmtId="9" fontId="7" fillId="8" borderId="12" xfId="0" applyNumberFormat="1" applyFont="1" applyFill="1" applyBorder="1" applyAlignment="1">
      <alignment horizontal="center"/>
    </xf>
    <xf numFmtId="9" fontId="6" fillId="8" borderId="12" xfId="0" applyNumberFormat="1" applyFont="1" applyFill="1" applyBorder="1" applyAlignment="1">
      <alignment horizontal="center"/>
    </xf>
    <xf numFmtId="9" fontId="14" fillId="10" borderId="12" xfId="0" applyNumberFormat="1" applyFont="1" applyFill="1" applyBorder="1" applyAlignment="1">
      <alignment horizontal="center"/>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1" fontId="7" fillId="8" borderId="12" xfId="0" applyNumberFormat="1" applyFont="1" applyFill="1" applyBorder="1" applyAlignment="1">
      <alignment horizontal="center"/>
    </xf>
    <xf numFmtId="1" fontId="6" fillId="8" borderId="12" xfId="0" applyNumberFormat="1" applyFont="1" applyFill="1" applyBorder="1" applyAlignment="1">
      <alignment horizontal="center"/>
    </xf>
    <xf numFmtId="1" fontId="7" fillId="9" borderId="12" xfId="0" applyNumberFormat="1" applyFont="1" applyFill="1" applyBorder="1" applyAlignment="1">
      <alignment horizontal="center"/>
    </xf>
    <xf numFmtId="1" fontId="14" fillId="10" borderId="12" xfId="0" applyNumberFormat="1" applyFont="1" applyFill="1" applyBorder="1" applyAlignment="1">
      <alignment horizontal="center"/>
    </xf>
    <xf numFmtId="169" fontId="20" fillId="0" borderId="0" xfId="0" applyNumberFormat="1" applyFont="1" applyFill="1" applyBorder="1" applyAlignment="1">
      <alignment horizontal="center"/>
    </xf>
    <xf numFmtId="1" fontId="6" fillId="8" borderId="12" xfId="0" applyNumberFormat="1" applyFont="1" applyFill="1" applyBorder="1" applyAlignment="1">
      <alignment horizontal="center"/>
    </xf>
    <xf numFmtId="1" fontId="7" fillId="9" borderId="12" xfId="0" applyNumberFormat="1" applyFont="1" applyFill="1" applyBorder="1" applyAlignment="1">
      <alignment horizontal="center"/>
    </xf>
    <xf numFmtId="9" fontId="6" fillId="8" borderId="1" xfId="0" applyNumberFormat="1" applyFont="1" applyFill="1" applyBorder="1" applyAlignment="1">
      <alignment horizontal="center" vertical="center"/>
    </xf>
    <xf numFmtId="9" fontId="6" fillId="9" borderId="1" xfId="0" applyNumberFormat="1" applyFont="1" applyFill="1" applyBorder="1" applyAlignment="1">
      <alignment horizontal="center" vertical="center"/>
    </xf>
    <xf numFmtId="1" fontId="7" fillId="8" borderId="1" xfId="0" applyNumberFormat="1" applyFont="1" applyFill="1" applyBorder="1" applyAlignment="1">
      <alignment horizontal="center"/>
    </xf>
    <xf numFmtId="1" fontId="7" fillId="9" borderId="1" xfId="0" applyNumberFormat="1" applyFont="1" applyFill="1" applyBorder="1" applyAlignment="1">
      <alignment horizontal="center"/>
    </xf>
    <xf numFmtId="0" fontId="41" fillId="8" borderId="1" xfId="0" applyFont="1" applyFill="1" applyBorder="1" applyAlignment="1">
      <alignment horizontal="center" vertical="center" wrapText="1"/>
    </xf>
    <xf numFmtId="0" fontId="42" fillId="8" borderId="1" xfId="0" applyFont="1" applyFill="1" applyBorder="1" applyAlignment="1">
      <alignment horizontal="center" vertical="center" wrapText="1"/>
    </xf>
    <xf numFmtId="0" fontId="43" fillId="8" borderId="1" xfId="0" applyFont="1" applyFill="1" applyBorder="1" applyAlignment="1">
      <alignment horizontal="center" vertical="center" wrapText="1"/>
    </xf>
    <xf numFmtId="0" fontId="44" fillId="8" borderId="1" xfId="0" applyFont="1" applyFill="1" applyBorder="1" applyAlignment="1">
      <alignment horizontal="center" vertical="center" wrapText="1"/>
    </xf>
    <xf numFmtId="0" fontId="46" fillId="8" borderId="1" xfId="0" applyFont="1" applyFill="1" applyBorder="1" applyAlignment="1">
      <alignment horizontal="center" vertical="center" wrapText="1"/>
    </xf>
    <xf numFmtId="0" fontId="39" fillId="8" borderId="1" xfId="0" applyFont="1" applyFill="1" applyBorder="1" applyAlignment="1">
      <alignment horizontal="center" vertical="center" wrapText="1"/>
    </xf>
    <xf numFmtId="0" fontId="48" fillId="8" borderId="1" xfId="0" applyFont="1" applyFill="1" applyBorder="1" applyAlignment="1">
      <alignment horizontal="center" vertical="center" wrapText="1"/>
    </xf>
    <xf numFmtId="0" fontId="49" fillId="8" borderId="1" xfId="0" applyFont="1" applyFill="1" applyBorder="1" applyAlignment="1">
      <alignment horizontal="center" vertical="center" wrapText="1"/>
    </xf>
    <xf numFmtId="0" fontId="2" fillId="3" borderId="0" xfId="0" applyFont="1" applyFill="1" applyAlignment="1">
      <alignment horizontal="left" vertical="center" wrapText="1"/>
    </xf>
    <xf numFmtId="0" fontId="1" fillId="4" borderId="0" xfId="0" applyFont="1" applyFill="1" applyAlignment="1">
      <alignment horizontal="left" vertical="center"/>
    </xf>
    <xf numFmtId="0" fontId="0" fillId="3" borderId="0" xfId="0" applyFill="1" applyAlignment="1">
      <alignment horizontal="center"/>
    </xf>
    <xf numFmtId="0" fontId="1" fillId="4" borderId="8" xfId="0" applyFont="1" applyFill="1" applyBorder="1" applyAlignment="1">
      <alignment horizontal="center" vertical="center"/>
    </xf>
    <xf numFmtId="0" fontId="3" fillId="11" borderId="0" xfId="0" applyFont="1" applyFill="1" applyBorder="1" applyAlignment="1">
      <alignment horizontal="left" vertical="center"/>
    </xf>
    <xf numFmtId="0" fontId="3" fillId="11" borderId="9" xfId="0" applyFont="1" applyFill="1" applyBorder="1" applyAlignment="1">
      <alignment horizontal="left" vertical="center"/>
    </xf>
    <xf numFmtId="170" fontId="12" fillId="4" borderId="10" xfId="0" applyNumberFormat="1" applyFont="1" applyFill="1" applyBorder="1" applyAlignment="1">
      <alignment horizontal="center" vertical="center" wrapText="1"/>
    </xf>
    <xf numFmtId="170" fontId="12" fillId="4" borderId="8" xfId="0" applyNumberFormat="1" applyFont="1" applyFill="1" applyBorder="1" applyAlignment="1">
      <alignment horizontal="center" vertical="center" wrapText="1"/>
    </xf>
    <xf numFmtId="170" fontId="12" fillId="4" borderId="11" xfId="0" applyNumberFormat="1" applyFont="1" applyFill="1" applyBorder="1" applyAlignment="1">
      <alignment horizontal="center" vertical="center" wrapText="1"/>
    </xf>
    <xf numFmtId="0" fontId="1" fillId="4" borderId="0" xfId="0" applyFont="1" applyFill="1" applyAlignment="1">
      <alignment horizontal="left" vertical="center" wrapText="1"/>
    </xf>
    <xf numFmtId="0" fontId="16" fillId="2" borderId="0" xfId="0" applyFont="1" applyFill="1" applyBorder="1" applyAlignment="1">
      <alignment horizontal="center" vertical="center" wrapText="1"/>
    </xf>
    <xf numFmtId="0" fontId="0" fillId="0" borderId="0" xfId="0" applyAlignment="1"/>
  </cellXfs>
  <cellStyles count="1">
    <cellStyle name="Normal" xfId="0" builtinId="0"/>
  </cellStyles>
  <dxfs count="42">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indexed="10"/>
        </patternFill>
      </fill>
    </dxf>
    <dxf>
      <fill>
        <patternFill>
          <bgColor indexed="51"/>
        </patternFill>
      </fill>
    </dxf>
    <dxf>
      <fill>
        <patternFill>
          <bgColor indexed="13"/>
        </patternFill>
      </fill>
    </dxf>
    <dxf>
      <fill>
        <patternFill>
          <bgColor indexed="10"/>
        </patternFill>
      </fill>
    </dxf>
    <dxf>
      <fill>
        <patternFill>
          <bgColor indexed="51"/>
        </patternFill>
      </fill>
    </dxf>
    <dxf>
      <fill>
        <patternFill>
          <bgColor indexed="13"/>
        </patternFill>
      </fill>
    </dxf>
    <dxf>
      <fill>
        <patternFill>
          <bgColor rgb="FFFF0000"/>
        </patternFill>
      </fill>
    </dxf>
    <dxf>
      <fill>
        <patternFill>
          <bgColor rgb="FFFFC000"/>
        </patternFill>
      </fill>
    </dxf>
    <dxf>
      <fill>
        <patternFill>
          <bgColor rgb="FFFFFF00"/>
        </patternFill>
      </fill>
    </dxf>
    <dxf>
      <fill>
        <patternFill>
          <bgColor indexed="10"/>
        </patternFill>
      </fill>
    </dxf>
    <dxf>
      <fill>
        <patternFill>
          <bgColor indexed="51"/>
        </patternFill>
      </fill>
    </dxf>
    <dxf>
      <fill>
        <patternFill>
          <bgColor indexed="13"/>
        </patternFill>
      </fill>
    </dxf>
    <dxf>
      <fill>
        <patternFill>
          <bgColor indexed="10"/>
        </patternFill>
      </fill>
    </dxf>
    <dxf>
      <fill>
        <patternFill>
          <bgColor indexed="51"/>
        </patternFill>
      </fill>
    </dxf>
    <dxf>
      <fill>
        <patternFill>
          <bgColor indexed="13"/>
        </patternFill>
      </fill>
    </dxf>
    <dxf>
      <fill>
        <patternFill>
          <bgColor rgb="FFFF0000"/>
        </patternFill>
      </fill>
    </dxf>
    <dxf>
      <fill>
        <patternFill>
          <bgColor rgb="FFFFC000"/>
        </patternFill>
      </fill>
    </dxf>
    <dxf>
      <fill>
        <patternFill>
          <bgColor rgb="FFFFFF00"/>
        </patternFill>
      </fill>
    </dxf>
  </dxfs>
  <tableStyles count="0" defaultTableStyle="TableStyleMedium9"/>
  <colors>
    <mruColors>
      <color rgb="FF99FFCC"/>
    </mruColors>
  </colors>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4" Type="http://schemas.openxmlformats.org/officeDocument/2006/relationships/calcChain" Target="calcChain.xml"/><Relationship Id="rId15"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externalLink" Target="externalLinks/externalLink1.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layout>
                <c:manualLayout>
                  <c:x val="-0.00130672168652717"/>
                  <c:y val="-0.0132082270204029"/>
                </c:manualLayout>
              </c:layout>
              <c:showVal val="1"/>
            </c:dLbl>
            <c:dLbl>
              <c:idx val="1"/>
              <c:layout>
                <c:manualLayout>
                  <c:x val="0.0449060311311353"/>
                  <c:y val="-0.0326937181632784"/>
                </c:manualLayout>
              </c:layout>
              <c:showVal val="1"/>
            </c:dLbl>
            <c:spPr>
              <a:noFill/>
              <a:ln w="25400">
                <a:noFill/>
              </a:ln>
            </c:spPr>
            <c:txPr>
              <a:bodyPr/>
              <a:lstStyle/>
              <a:p>
                <a:pPr>
                  <a:defRPr sz="1000" b="1" i="0" u="none" strike="noStrike" baseline="0">
                    <a:solidFill>
                      <a:srgbClr val="000000"/>
                    </a:solidFill>
                    <a:latin typeface="Calibri"/>
                    <a:ea typeface="Calibri"/>
                    <a:cs typeface="Calibri"/>
                  </a:defRPr>
                </a:pPr>
                <a:endParaRPr lang="en-US"/>
              </a:p>
            </c:txPr>
            <c:showVal val="1"/>
          </c:dLbls>
          <c:cat>
            <c:strRef>
              <c:f>'Quant Stats'!$F$8:$F$9</c:f>
              <c:strCache>
                <c:ptCount val="2"/>
                <c:pt idx="0">
                  <c:v>Problem Solving</c:v>
                </c:pt>
                <c:pt idx="1">
                  <c:v>Data Sufficiency</c:v>
                </c:pt>
              </c:strCache>
            </c:strRef>
          </c:cat>
          <c:val>
            <c:numRef>
              <c:f>'Quant Stats'!$G$8:$G$9</c:f>
              <c:numCache>
                <c:formatCode>0%</c:formatCode>
                <c:ptCount val="2"/>
                <c:pt idx="0">
                  <c:v>0.808022922636103</c:v>
                </c:pt>
                <c:pt idx="1">
                  <c:v>0.42</c:v>
                </c:pt>
              </c:numCache>
            </c:numRef>
          </c:val>
        </c:ser>
        <c:gapWidth val="250"/>
        <c:shape val="box"/>
        <c:axId val="451077336"/>
        <c:axId val="451080456"/>
        <c:axId val="0"/>
      </c:bar3DChart>
      <c:catAx>
        <c:axId val="451077336"/>
        <c:scaling>
          <c:orientation val="minMax"/>
        </c:scaling>
        <c:axPos val="b"/>
        <c:numFmt formatCode="General" sourceLinked="1"/>
        <c:tickLblPos val="nextTo"/>
        <c:crossAx val="451080456"/>
        <c:crosses val="autoZero"/>
        <c:auto val="1"/>
        <c:lblAlgn val="ctr"/>
        <c:lblOffset val="100"/>
      </c:catAx>
      <c:valAx>
        <c:axId val="451080456"/>
        <c:scaling>
          <c:orientation val="minMax"/>
          <c:min val="0.0"/>
        </c:scaling>
        <c:axPos val="l"/>
        <c:majorGridlines/>
        <c:numFmt formatCode="0%" sourceLinked="1"/>
        <c:tickLblPos val="nextTo"/>
        <c:crossAx val="451077336"/>
        <c:crosses val="autoZero"/>
        <c:crossBetween val="between"/>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1" l="0.700000000000001" r="0.700000000000001" t="0.750000000000001"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showVal val="1"/>
            </c:dLbl>
            <c:dLbl>
              <c:idx val="1"/>
              <c:showVal val="1"/>
            </c:dLbl>
            <c:dLbl>
              <c:idx val="2"/>
              <c:showVal val="1"/>
            </c:dLbl>
            <c:dLbl>
              <c:idx val="3"/>
              <c:showVal val="1"/>
            </c:dLbl>
            <c:dLbl>
              <c:idx val="4"/>
              <c:showVal val="1"/>
            </c:dLbl>
            <c:dLbl>
              <c:idx val="5"/>
              <c:showVal val="1"/>
            </c:dLbl>
            <c:dLbl>
              <c:idx val="6"/>
              <c:showVal val="1"/>
            </c:dLbl>
            <c:dLbl>
              <c:idx val="7"/>
              <c:showVal val="1"/>
            </c:dLbl>
            <c:dLbl>
              <c:idx val="8"/>
              <c:showVal val="1"/>
            </c:dLbl>
            <c:dLbl>
              <c:idx val="9"/>
              <c:showVal val="1"/>
            </c:dLbl>
            <c:delete val="1"/>
          </c:dLbls>
          <c:cat>
            <c:strRef>
              <c:f>'Quant Stats'!$M$8:$M$17</c:f>
              <c:strCache>
                <c:ptCount val="10"/>
                <c:pt idx="0">
                  <c:v>Arithmetic</c:v>
                </c:pt>
                <c:pt idx="1">
                  <c:v>Algebra</c:v>
                </c:pt>
                <c:pt idx="2">
                  <c:v>Geometry</c:v>
                </c:pt>
                <c:pt idx="3">
                  <c:v>Word Problems</c:v>
                </c:pt>
                <c:pt idx="4">
                  <c:v>Probability</c:v>
                </c:pt>
                <c:pt idx="5">
                  <c:v>Number Properties</c:v>
                </c:pt>
                <c:pt idx="6">
                  <c:v>Fractions/Decimals/Percents</c:v>
                </c:pt>
                <c:pt idx="7">
                  <c:v>Comb/Perm</c:v>
                </c:pt>
                <c:pt idx="8">
                  <c:v>Overlapping Sets/Rate-Work</c:v>
                </c:pt>
                <c:pt idx="9">
                  <c:v>Equations/Inequalities/VICS</c:v>
                </c:pt>
              </c:strCache>
            </c:strRef>
          </c:cat>
          <c:val>
            <c:numRef>
              <c:f>'Quant Stats'!$N$8:$N$17</c:f>
              <c:numCache>
                <c:formatCode>0%</c:formatCode>
                <c:ptCount val="10"/>
                <c:pt idx="0">
                  <c:v>0.870967741935484</c:v>
                </c:pt>
                <c:pt idx="1">
                  <c:v>0.681818181818182</c:v>
                </c:pt>
                <c:pt idx="2">
                  <c:v>0.710144927536232</c:v>
                </c:pt>
                <c:pt idx="3">
                  <c:v>0.84375</c:v>
                </c:pt>
                <c:pt idx="4">
                  <c:v>1.0</c:v>
                </c:pt>
                <c:pt idx="5">
                  <c:v>0.709090909090909</c:v>
                </c:pt>
                <c:pt idx="6">
                  <c:v>0.911111111111111</c:v>
                </c:pt>
                <c:pt idx="7">
                  <c:v>0.333333333333333</c:v>
                </c:pt>
                <c:pt idx="8">
                  <c:v>0.684210526315789</c:v>
                </c:pt>
                <c:pt idx="9">
                  <c:v>0.705882352941176</c:v>
                </c:pt>
              </c:numCache>
            </c:numRef>
          </c:val>
        </c:ser>
        <c:shape val="box"/>
        <c:axId val="451097880"/>
        <c:axId val="451100968"/>
        <c:axId val="0"/>
      </c:bar3DChart>
      <c:catAx>
        <c:axId val="451097880"/>
        <c:scaling>
          <c:orientation val="minMax"/>
        </c:scaling>
        <c:axPos val="b"/>
        <c:numFmt formatCode="General" sourceLinked="1"/>
        <c:tickLblPos val="nextTo"/>
        <c:crossAx val="451100968"/>
        <c:crosses val="autoZero"/>
        <c:auto val="1"/>
        <c:lblAlgn val="ctr"/>
        <c:lblOffset val="100"/>
      </c:catAx>
      <c:valAx>
        <c:axId val="451100968"/>
        <c:scaling>
          <c:orientation val="minMax"/>
        </c:scaling>
        <c:axPos val="l"/>
        <c:majorGridlines/>
        <c:numFmt formatCode="0%" sourceLinked="1"/>
        <c:tickLblPos val="nextTo"/>
        <c:crossAx val="451097880"/>
        <c:crosses val="autoZero"/>
        <c:crossBetween val="between"/>
        <c:majorUnit val="0.05"/>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showVal val="1"/>
          </c:dLbls>
          <c:cat>
            <c:strRef>
              <c:f>'Quant Stats'!$M$24:$M$33</c:f>
              <c:strCache>
                <c:ptCount val="10"/>
                <c:pt idx="0">
                  <c:v>Arithmetic</c:v>
                </c:pt>
                <c:pt idx="1">
                  <c:v>Algebra</c:v>
                </c:pt>
                <c:pt idx="2">
                  <c:v>Geometry</c:v>
                </c:pt>
                <c:pt idx="3">
                  <c:v>Word Problems</c:v>
                </c:pt>
                <c:pt idx="4">
                  <c:v>Probability</c:v>
                </c:pt>
                <c:pt idx="5">
                  <c:v>Number Properties</c:v>
                </c:pt>
                <c:pt idx="6">
                  <c:v>Fractions/Decimals/Percents</c:v>
                </c:pt>
                <c:pt idx="7">
                  <c:v>Comb/Perm</c:v>
                </c:pt>
                <c:pt idx="8">
                  <c:v>Overlapping Sets/Rate-Work</c:v>
                </c:pt>
                <c:pt idx="9">
                  <c:v>Equations/Inequalities/VICS</c:v>
                </c:pt>
              </c:strCache>
            </c:strRef>
          </c:cat>
          <c:val>
            <c:numRef>
              <c:f>'Quant Stats'!$N$24:$N$33</c:f>
              <c:numCache>
                <c:formatCode>#,##0</c:formatCode>
                <c:ptCount val="10"/>
                <c:pt idx="0">
                  <c:v>115.5483870967742</c:v>
                </c:pt>
                <c:pt idx="1">
                  <c:v>135.6363636363636</c:v>
                </c:pt>
                <c:pt idx="2">
                  <c:v>135.0</c:v>
                </c:pt>
                <c:pt idx="3">
                  <c:v>147.875</c:v>
                </c:pt>
                <c:pt idx="4">
                  <c:v>368.0</c:v>
                </c:pt>
                <c:pt idx="5">
                  <c:v>126.0</c:v>
                </c:pt>
                <c:pt idx="6">
                  <c:v>123.8666666666667</c:v>
                </c:pt>
                <c:pt idx="7">
                  <c:v>175.6666666666667</c:v>
                </c:pt>
                <c:pt idx="8">
                  <c:v>221.421052631579</c:v>
                </c:pt>
                <c:pt idx="9">
                  <c:v>149.5882352941177</c:v>
                </c:pt>
              </c:numCache>
            </c:numRef>
          </c:val>
        </c:ser>
        <c:shape val="box"/>
        <c:axId val="451125992"/>
        <c:axId val="451129112"/>
        <c:axId val="0"/>
      </c:bar3DChart>
      <c:catAx>
        <c:axId val="451125992"/>
        <c:scaling>
          <c:orientation val="minMax"/>
        </c:scaling>
        <c:axPos val="b"/>
        <c:numFmt formatCode="General" sourceLinked="1"/>
        <c:tickLblPos val="nextTo"/>
        <c:crossAx val="451129112"/>
        <c:crosses val="autoZero"/>
        <c:auto val="1"/>
        <c:lblAlgn val="ctr"/>
        <c:lblOffset val="100"/>
      </c:catAx>
      <c:valAx>
        <c:axId val="451129112"/>
        <c:scaling>
          <c:orientation val="minMax"/>
        </c:scaling>
        <c:axPos val="l"/>
        <c:majorGridlines/>
        <c:numFmt formatCode="#,##0" sourceLinked="1"/>
        <c:tickLblPos val="nextTo"/>
        <c:crossAx val="451125992"/>
        <c:crosses val="autoZero"/>
        <c:crossBetween val="between"/>
        <c:majorUnit val="20.0"/>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layout>
                <c:manualLayout>
                  <c:x val="-0.0302238690751892"/>
                  <c:y val="-0.0320100607924064"/>
                </c:manualLayout>
              </c:layout>
              <c:showVal val="1"/>
            </c:dLbl>
            <c:dLbl>
              <c:idx val="1"/>
              <c:layout>
                <c:manualLayout>
                  <c:x val="0.0201035833087709"/>
                  <c:y val="-0.00103988361134136"/>
                </c:manualLayout>
              </c:layout>
              <c:showVal val="1"/>
            </c:dLbl>
            <c:spPr>
              <a:noFill/>
              <a:ln w="25400">
                <a:noFill/>
              </a:ln>
            </c:spPr>
            <c:txPr>
              <a:bodyPr/>
              <a:lstStyle/>
              <a:p>
                <a:pPr>
                  <a:defRPr sz="1000" b="1" i="0" u="none" strike="noStrike" baseline="0">
                    <a:solidFill>
                      <a:srgbClr val="000000"/>
                    </a:solidFill>
                    <a:latin typeface="Calibri"/>
                    <a:ea typeface="Calibri"/>
                    <a:cs typeface="Calibri"/>
                  </a:defRPr>
                </a:pPr>
                <a:endParaRPr lang="en-US"/>
              </a:p>
            </c:txPr>
            <c:showVal val="1"/>
          </c:dLbls>
          <c:cat>
            <c:strRef>
              <c:f>'Quant Stats'!$F$24:$F$25</c:f>
              <c:strCache>
                <c:ptCount val="2"/>
                <c:pt idx="0">
                  <c:v>Problem Solving</c:v>
                </c:pt>
                <c:pt idx="1">
                  <c:v>Data Sufficiency</c:v>
                </c:pt>
              </c:strCache>
            </c:strRef>
          </c:cat>
          <c:val>
            <c:numRef>
              <c:f>'Quant Stats'!$G$24:$G$25</c:f>
              <c:numCache>
                <c:formatCode>0</c:formatCode>
                <c:ptCount val="2"/>
                <c:pt idx="0">
                  <c:v>136.78223495702</c:v>
                </c:pt>
                <c:pt idx="1">
                  <c:v>167.4</c:v>
                </c:pt>
              </c:numCache>
            </c:numRef>
          </c:val>
        </c:ser>
        <c:gapWidth val="250"/>
        <c:shape val="box"/>
        <c:axId val="451180696"/>
        <c:axId val="451183816"/>
        <c:axId val="0"/>
      </c:bar3DChart>
      <c:catAx>
        <c:axId val="451180696"/>
        <c:scaling>
          <c:orientation val="minMax"/>
        </c:scaling>
        <c:axPos val="b"/>
        <c:numFmt formatCode="General" sourceLinked="1"/>
        <c:tickLblPos val="nextTo"/>
        <c:crossAx val="451183816"/>
        <c:crosses val="autoZero"/>
        <c:auto val="1"/>
        <c:lblAlgn val="ctr"/>
        <c:lblOffset val="100"/>
      </c:catAx>
      <c:valAx>
        <c:axId val="451183816"/>
        <c:scaling>
          <c:orientation val="minMax"/>
          <c:min val="0.0"/>
        </c:scaling>
        <c:axPos val="l"/>
        <c:majorGridlines/>
        <c:numFmt formatCode="0" sourceLinked="1"/>
        <c:tickLblPos val="nextTo"/>
        <c:crossAx val="451180696"/>
        <c:crosses val="autoZero"/>
        <c:crossBetween val="between"/>
        <c:majorUnit val="20.0"/>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layout>
                <c:manualLayout>
                  <c:x val="-0.00130672168652717"/>
                  <c:y val="-0.0132082270204029"/>
                </c:manualLayout>
              </c:layout>
              <c:showVal val="1"/>
            </c:dLbl>
            <c:dLbl>
              <c:idx val="1"/>
              <c:layout>
                <c:manualLayout>
                  <c:x val="0.0449060311311353"/>
                  <c:y val="-0.0326937181632784"/>
                </c:manualLayout>
              </c:layout>
              <c:showVal val="1"/>
            </c:dLbl>
            <c:spPr>
              <a:noFill/>
              <a:ln w="25400">
                <a:noFill/>
              </a:ln>
            </c:spPr>
            <c:txPr>
              <a:bodyPr/>
              <a:lstStyle/>
              <a:p>
                <a:pPr>
                  <a:defRPr sz="1000" b="1" i="0" u="none" strike="noStrike" baseline="0">
                    <a:solidFill>
                      <a:srgbClr val="000000"/>
                    </a:solidFill>
                    <a:latin typeface="Calibri"/>
                    <a:ea typeface="Calibri"/>
                    <a:cs typeface="Calibri"/>
                  </a:defRPr>
                </a:pPr>
                <a:endParaRPr lang="en-US"/>
              </a:p>
            </c:txPr>
            <c:showVal val="1"/>
          </c:dLbls>
          <c:cat>
            <c:strRef>
              <c:f>'Quant Sub Area Stats'!$F$8:$F$9</c:f>
              <c:strCache>
                <c:ptCount val="2"/>
                <c:pt idx="0">
                  <c:v>Problem Solving</c:v>
                </c:pt>
                <c:pt idx="1">
                  <c:v>Data Sufficiency</c:v>
                </c:pt>
              </c:strCache>
            </c:strRef>
          </c:cat>
          <c:val>
            <c:numRef>
              <c:f>'Quant Sub Area Stats'!$G$8:$G$9</c:f>
              <c:numCache>
                <c:formatCode>0%</c:formatCode>
                <c:ptCount val="2"/>
                <c:pt idx="0">
                  <c:v>0.808022922636103</c:v>
                </c:pt>
                <c:pt idx="1">
                  <c:v>0.42</c:v>
                </c:pt>
              </c:numCache>
            </c:numRef>
          </c:val>
        </c:ser>
        <c:gapWidth val="250"/>
        <c:shape val="box"/>
        <c:axId val="454942808"/>
        <c:axId val="454945928"/>
        <c:axId val="0"/>
      </c:bar3DChart>
      <c:catAx>
        <c:axId val="454942808"/>
        <c:scaling>
          <c:orientation val="minMax"/>
        </c:scaling>
        <c:axPos val="b"/>
        <c:numFmt formatCode="General" sourceLinked="1"/>
        <c:tickLblPos val="nextTo"/>
        <c:crossAx val="454945928"/>
        <c:crosses val="autoZero"/>
        <c:auto val="1"/>
        <c:lblAlgn val="ctr"/>
        <c:lblOffset val="100"/>
      </c:catAx>
      <c:valAx>
        <c:axId val="454945928"/>
        <c:scaling>
          <c:orientation val="minMax"/>
          <c:min val="0.0"/>
        </c:scaling>
        <c:axPos val="l"/>
        <c:majorGridlines/>
        <c:numFmt formatCode="0%" sourceLinked="1"/>
        <c:tickLblPos val="nextTo"/>
        <c:crossAx val="454942808"/>
        <c:crosses val="autoZero"/>
        <c:crossBetween val="between"/>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1" l="0.700000000000001" r="0.700000000000001" t="0.750000000000001" header="0.3" footer="0.3"/>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showLegendKey val="1"/>
              <c:showVal val="1"/>
            </c:dLbl>
            <c:dLbl>
              <c:idx val="1"/>
              <c:showLegendKey val="1"/>
              <c:showVal val="1"/>
            </c:dLbl>
            <c:dLbl>
              <c:idx val="2"/>
              <c:showLegendKey val="1"/>
              <c:showVal val="1"/>
            </c:dLbl>
            <c:dLbl>
              <c:idx val="3"/>
              <c:showLegendKey val="1"/>
              <c:showVal val="1"/>
            </c:dLbl>
            <c:dLbl>
              <c:idx val="4"/>
              <c:showLegendKey val="1"/>
              <c:showVal val="1"/>
            </c:dLbl>
            <c:dLbl>
              <c:idx val="5"/>
              <c:showLegendKey val="1"/>
              <c:showVal val="1"/>
            </c:dLbl>
            <c:dLbl>
              <c:idx val="6"/>
              <c:showLegendKey val="1"/>
              <c:showVal val="1"/>
            </c:dLbl>
            <c:dLbl>
              <c:idx val="7"/>
              <c:showLegendKey val="1"/>
              <c:showVal val="1"/>
            </c:dLbl>
            <c:dLbl>
              <c:idx val="8"/>
              <c:showLegendKey val="1"/>
              <c:showVal val="1"/>
            </c:dLbl>
            <c:dLbl>
              <c:idx val="9"/>
              <c:showLegendKey val="1"/>
              <c:showVal val="1"/>
            </c:dLbl>
            <c:dLbl>
              <c:idx val="10"/>
              <c:showLegendKey val="1"/>
              <c:showVal val="1"/>
            </c:dLbl>
            <c:dLbl>
              <c:idx val="11"/>
              <c:showLegendKey val="1"/>
              <c:showVal val="1"/>
            </c:dLbl>
            <c:dLbl>
              <c:idx val="12"/>
              <c:showLegendKey val="1"/>
              <c:showVal val="1"/>
            </c:dLbl>
            <c:dLbl>
              <c:idx val="13"/>
              <c:showLegendKey val="1"/>
              <c:showVal val="1"/>
            </c:dLbl>
            <c:dLbl>
              <c:idx val="14"/>
              <c:showLegendKey val="1"/>
              <c:showVal val="1"/>
            </c:dLbl>
            <c:dLbl>
              <c:idx val="15"/>
              <c:showLegendKey val="1"/>
              <c:showVal val="1"/>
            </c:dLbl>
            <c:dLbl>
              <c:idx val="16"/>
              <c:showLegendKey val="1"/>
              <c:showVal val="1"/>
            </c:dLbl>
            <c:dLbl>
              <c:idx val="17"/>
              <c:showLegendKey val="1"/>
              <c:showVal val="1"/>
            </c:dLbl>
            <c:delete val="1"/>
          </c:dLbls>
          <c:cat>
            <c:strRef>
              <c:f>'Quant Sub Area Stats'!$M$8:$M$25</c:f>
              <c:strCache>
                <c:ptCount val="18"/>
                <c:pt idx="0">
                  <c:v>Exponents/Roots</c:v>
                </c:pt>
                <c:pt idx="1">
                  <c:v>Descriptive Stats</c:v>
                </c:pt>
                <c:pt idx="2">
                  <c:v>Primes/Multiples</c:v>
                </c:pt>
                <c:pt idx="3">
                  <c:v>Counting Methods</c:v>
                </c:pt>
                <c:pt idx="4">
                  <c:v>Solids</c:v>
                </c:pt>
                <c:pt idx="5">
                  <c:v>Ratio/Proportion</c:v>
                </c:pt>
                <c:pt idx="6">
                  <c:v>Factoring</c:v>
                </c:pt>
                <c:pt idx="7">
                  <c:v>Quadratic Equations</c:v>
                </c:pt>
                <c:pt idx="8">
                  <c:v>Solving Linear Equations</c:v>
                </c:pt>
                <c:pt idx="9">
                  <c:v>Functions</c:v>
                </c:pt>
                <c:pt idx="10">
                  <c:v>Lines</c:v>
                </c:pt>
                <c:pt idx="11">
                  <c:v>Circles &amp; Triangles</c:v>
                </c:pt>
                <c:pt idx="12">
                  <c:v>Polygons/Quad</c:v>
                </c:pt>
                <c:pt idx="13">
                  <c:v>Coordinate Geometry</c:v>
                </c:pt>
                <c:pt idx="14">
                  <c:v>Rate/Work</c:v>
                </c:pt>
                <c:pt idx="15">
                  <c:v>Interest/Discount/Profit</c:v>
                </c:pt>
                <c:pt idx="16">
                  <c:v>Overlapping Sets</c:v>
                </c:pt>
                <c:pt idx="17">
                  <c:v>Measurement/Data Int.</c:v>
                </c:pt>
              </c:strCache>
            </c:strRef>
          </c:cat>
          <c:val>
            <c:numRef>
              <c:f>'Quant Sub Area Stats'!$N$8:$N$25</c:f>
              <c:numCache>
                <c:formatCode>0%</c:formatCode>
                <c:ptCount val="18"/>
                <c:pt idx="0">
                  <c:v>0.615384615384615</c:v>
                </c:pt>
                <c:pt idx="1">
                  <c:v>0.9</c:v>
                </c:pt>
                <c:pt idx="2">
                  <c:v>0.7</c:v>
                </c:pt>
                <c:pt idx="3">
                  <c:v>1.0</c:v>
                </c:pt>
                <c:pt idx="4">
                  <c:v>0.5</c:v>
                </c:pt>
                <c:pt idx="5">
                  <c:v>0.904761904761905</c:v>
                </c:pt>
                <c:pt idx="6">
                  <c:v>0.733333333333333</c:v>
                </c:pt>
                <c:pt idx="7">
                  <c:v>0.538461538461538</c:v>
                </c:pt>
                <c:pt idx="8">
                  <c:v>0.759259259259259</c:v>
                </c:pt>
                <c:pt idx="9">
                  <c:v>0.7</c:v>
                </c:pt>
                <c:pt idx="10">
                  <c:v>0.666666666666667</c:v>
                </c:pt>
                <c:pt idx="11">
                  <c:v>0.733333333333333</c:v>
                </c:pt>
                <c:pt idx="12">
                  <c:v>0.875</c:v>
                </c:pt>
                <c:pt idx="13">
                  <c:v>0.684210526315789</c:v>
                </c:pt>
                <c:pt idx="14">
                  <c:v>0.785714285714286</c:v>
                </c:pt>
                <c:pt idx="15">
                  <c:v>0.666666666666667</c:v>
                </c:pt>
                <c:pt idx="16">
                  <c:v>0.5</c:v>
                </c:pt>
                <c:pt idx="17">
                  <c:v>0.88</c:v>
                </c:pt>
              </c:numCache>
            </c:numRef>
          </c:val>
        </c:ser>
        <c:shape val="box"/>
        <c:axId val="454913368"/>
        <c:axId val="454899608"/>
        <c:axId val="0"/>
      </c:bar3DChart>
      <c:catAx>
        <c:axId val="454913368"/>
        <c:scaling>
          <c:orientation val="minMax"/>
        </c:scaling>
        <c:axPos val="b"/>
        <c:numFmt formatCode="General" sourceLinked="1"/>
        <c:tickLblPos val="nextTo"/>
        <c:crossAx val="454899608"/>
        <c:crosses val="autoZero"/>
        <c:auto val="1"/>
        <c:lblAlgn val="ctr"/>
        <c:lblOffset val="100"/>
      </c:catAx>
      <c:valAx>
        <c:axId val="454899608"/>
        <c:scaling>
          <c:orientation val="minMax"/>
        </c:scaling>
        <c:axPos val="l"/>
        <c:majorGridlines/>
        <c:numFmt formatCode="0%" sourceLinked="1"/>
        <c:tickLblPos val="nextTo"/>
        <c:crossAx val="454913368"/>
        <c:crosses val="autoZero"/>
        <c:crossBetween val="between"/>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showVal val="1"/>
          </c:dLbls>
          <c:cat>
            <c:strRef>
              <c:f>'Quant Sub Area Stats'!$R$8:$R$25</c:f>
              <c:strCache>
                <c:ptCount val="18"/>
                <c:pt idx="0">
                  <c:v>Exponents/Roots</c:v>
                </c:pt>
                <c:pt idx="1">
                  <c:v>Descriptive Stats</c:v>
                </c:pt>
                <c:pt idx="2">
                  <c:v>Primes/Multiples</c:v>
                </c:pt>
                <c:pt idx="3">
                  <c:v>Counting Methods</c:v>
                </c:pt>
                <c:pt idx="4">
                  <c:v>Solids</c:v>
                </c:pt>
                <c:pt idx="5">
                  <c:v>Ratio/Proportion</c:v>
                </c:pt>
                <c:pt idx="6">
                  <c:v>Factoring</c:v>
                </c:pt>
                <c:pt idx="7">
                  <c:v>Quadratic Equations</c:v>
                </c:pt>
                <c:pt idx="8">
                  <c:v>Solving Linear Equations</c:v>
                </c:pt>
                <c:pt idx="9">
                  <c:v>Functions</c:v>
                </c:pt>
                <c:pt idx="10">
                  <c:v>Lines</c:v>
                </c:pt>
                <c:pt idx="11">
                  <c:v>Circles &amp; Triangles</c:v>
                </c:pt>
                <c:pt idx="12">
                  <c:v>Polygons/Quad</c:v>
                </c:pt>
                <c:pt idx="13">
                  <c:v>Coordinate Geometry</c:v>
                </c:pt>
                <c:pt idx="14">
                  <c:v>Rate/Work</c:v>
                </c:pt>
                <c:pt idx="15">
                  <c:v>Interest/Discount/Profit</c:v>
                </c:pt>
                <c:pt idx="16">
                  <c:v>Overlapping Sets</c:v>
                </c:pt>
                <c:pt idx="17">
                  <c:v>Measurement/Data Int.</c:v>
                </c:pt>
              </c:strCache>
            </c:strRef>
          </c:cat>
          <c:val>
            <c:numRef>
              <c:f>'Quant Sub Area Stats'!$S$8:$S$25</c:f>
              <c:numCache>
                <c:formatCode>#,##0</c:formatCode>
                <c:ptCount val="18"/>
                <c:pt idx="0">
                  <c:v>134.7307692307692</c:v>
                </c:pt>
                <c:pt idx="1">
                  <c:v>142.9</c:v>
                </c:pt>
                <c:pt idx="2">
                  <c:v>137.4</c:v>
                </c:pt>
                <c:pt idx="3">
                  <c:v>138.5</c:v>
                </c:pt>
                <c:pt idx="4">
                  <c:v>148.25</c:v>
                </c:pt>
                <c:pt idx="5">
                  <c:v>138.0952380952381</c:v>
                </c:pt>
                <c:pt idx="6">
                  <c:v>123.0666666666667</c:v>
                </c:pt>
                <c:pt idx="7">
                  <c:v>163.9230769230769</c:v>
                </c:pt>
                <c:pt idx="8">
                  <c:v>150.1481481481482</c:v>
                </c:pt>
                <c:pt idx="9">
                  <c:v>132.3</c:v>
                </c:pt>
                <c:pt idx="10">
                  <c:v>56.66666666666666</c:v>
                </c:pt>
                <c:pt idx="11">
                  <c:v>168.4666666666667</c:v>
                </c:pt>
                <c:pt idx="12">
                  <c:v>115.5</c:v>
                </c:pt>
                <c:pt idx="13">
                  <c:v>127.8947368421053</c:v>
                </c:pt>
                <c:pt idx="14">
                  <c:v>198.3571428571429</c:v>
                </c:pt>
                <c:pt idx="15">
                  <c:v>184.0</c:v>
                </c:pt>
                <c:pt idx="16">
                  <c:v>365.75</c:v>
                </c:pt>
                <c:pt idx="17">
                  <c:v>94.36</c:v>
                </c:pt>
              </c:numCache>
            </c:numRef>
          </c:val>
        </c:ser>
        <c:gapDepth val="127"/>
        <c:shape val="box"/>
        <c:axId val="454889352"/>
        <c:axId val="454892472"/>
        <c:axId val="0"/>
      </c:bar3DChart>
      <c:catAx>
        <c:axId val="454889352"/>
        <c:scaling>
          <c:orientation val="minMax"/>
        </c:scaling>
        <c:axPos val="b"/>
        <c:numFmt formatCode="General" sourceLinked="1"/>
        <c:tickLblPos val="nextTo"/>
        <c:crossAx val="454892472"/>
        <c:crosses val="autoZero"/>
        <c:auto val="1"/>
        <c:lblAlgn val="ctr"/>
        <c:lblOffset val="100"/>
      </c:catAx>
      <c:valAx>
        <c:axId val="454892472"/>
        <c:scaling>
          <c:orientation val="minMax"/>
        </c:scaling>
        <c:axPos val="l"/>
        <c:majorGridlines/>
        <c:numFmt formatCode="#,##0" sourceLinked="1"/>
        <c:tickLblPos val="nextTo"/>
        <c:crossAx val="454889352"/>
        <c:crosses val="autoZero"/>
        <c:crossBetween val="between"/>
        <c:majorUnit val="20.0"/>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layout>
                <c:manualLayout>
                  <c:x val="-0.0302238690751892"/>
                  <c:y val="-0.0320100607924064"/>
                </c:manualLayout>
              </c:layout>
              <c:showVal val="1"/>
            </c:dLbl>
            <c:dLbl>
              <c:idx val="1"/>
              <c:layout>
                <c:manualLayout>
                  <c:x val="0.0201035833087709"/>
                  <c:y val="-0.00103988361134136"/>
                </c:manualLayout>
              </c:layout>
              <c:showVal val="1"/>
            </c:dLbl>
            <c:spPr>
              <a:noFill/>
              <a:ln w="25400">
                <a:noFill/>
              </a:ln>
            </c:spPr>
            <c:txPr>
              <a:bodyPr/>
              <a:lstStyle/>
              <a:p>
                <a:pPr>
                  <a:defRPr sz="1000" b="1" i="0" u="none" strike="noStrike" baseline="0">
                    <a:solidFill>
                      <a:srgbClr val="000000"/>
                    </a:solidFill>
                    <a:latin typeface="Calibri"/>
                    <a:ea typeface="Calibri"/>
                    <a:cs typeface="Calibri"/>
                  </a:defRPr>
                </a:pPr>
                <a:endParaRPr lang="en-US"/>
              </a:p>
            </c:txPr>
            <c:showVal val="1"/>
          </c:dLbls>
          <c:cat>
            <c:strRef>
              <c:f>'Quant Sub Area Stats'!$F$24:$F$25</c:f>
              <c:strCache>
                <c:ptCount val="2"/>
                <c:pt idx="0">
                  <c:v>Problem Solving</c:v>
                </c:pt>
                <c:pt idx="1">
                  <c:v>Data Sufficiency</c:v>
                </c:pt>
              </c:strCache>
            </c:strRef>
          </c:cat>
          <c:val>
            <c:numRef>
              <c:f>'Quant Sub Area Stats'!$G$24:$G$25</c:f>
              <c:numCache>
                <c:formatCode>0</c:formatCode>
                <c:ptCount val="2"/>
                <c:pt idx="0">
                  <c:v>136.78223495702</c:v>
                </c:pt>
                <c:pt idx="1">
                  <c:v>167.4</c:v>
                </c:pt>
              </c:numCache>
            </c:numRef>
          </c:val>
        </c:ser>
        <c:gapWidth val="250"/>
        <c:shape val="box"/>
        <c:axId val="454831864"/>
        <c:axId val="454806136"/>
        <c:axId val="0"/>
      </c:bar3DChart>
      <c:catAx>
        <c:axId val="454831864"/>
        <c:scaling>
          <c:orientation val="minMax"/>
        </c:scaling>
        <c:axPos val="b"/>
        <c:numFmt formatCode="General" sourceLinked="1"/>
        <c:tickLblPos val="nextTo"/>
        <c:crossAx val="454806136"/>
        <c:crosses val="autoZero"/>
        <c:auto val="1"/>
        <c:lblAlgn val="ctr"/>
        <c:lblOffset val="100"/>
      </c:catAx>
      <c:valAx>
        <c:axId val="454806136"/>
        <c:scaling>
          <c:orientation val="minMax"/>
          <c:min val="0.0"/>
        </c:scaling>
        <c:axPos val="l"/>
        <c:majorGridlines/>
        <c:numFmt formatCode="0" sourceLinked="1"/>
        <c:tickLblPos val="nextTo"/>
        <c:crossAx val="454831864"/>
        <c:crosses val="autoZero"/>
        <c:crossBetween val="between"/>
        <c:majorUnit val="20.0"/>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layout>
                <c:manualLayout>
                  <c:x val="-0.0130160682787472"/>
                  <c:y val="-0.0314485351493225"/>
                </c:manualLayout>
              </c:layout>
              <c:showVal val="1"/>
            </c:dLbl>
            <c:dLbl>
              <c:idx val="1"/>
              <c:layout>
                <c:manualLayout>
                  <c:x val="0.0206930557179385"/>
                  <c:y val="-0.0259764488898347"/>
                </c:manualLayout>
              </c:layout>
              <c:showVal val="1"/>
            </c:dLbl>
            <c:dLbl>
              <c:idx val="2"/>
              <c:layout>
                <c:manualLayout>
                  <c:x val="0.0180761781794706"/>
                  <c:y val="-0.0405405405405405"/>
                </c:manualLayout>
              </c:layout>
              <c:showVal val="1"/>
            </c:dLbl>
            <c:spPr>
              <a:noFill/>
              <a:ln w="25400">
                <a:noFill/>
              </a:ln>
            </c:spPr>
            <c:txPr>
              <a:bodyPr/>
              <a:lstStyle/>
              <a:p>
                <a:pPr>
                  <a:defRPr sz="1000" b="1" i="0" u="none" strike="noStrike" baseline="0">
                    <a:solidFill>
                      <a:srgbClr val="000000"/>
                    </a:solidFill>
                    <a:latin typeface="Calibri"/>
                    <a:ea typeface="Calibri"/>
                    <a:cs typeface="Calibri"/>
                  </a:defRPr>
                </a:pPr>
                <a:endParaRPr lang="en-US"/>
              </a:p>
            </c:txPr>
            <c:showVal val="1"/>
          </c:dLbls>
          <c:cat>
            <c:strRef>
              <c:f>'Verbal Stats'!$F$8:$F$10</c:f>
              <c:strCache>
                <c:ptCount val="3"/>
                <c:pt idx="0">
                  <c:v>RC</c:v>
                </c:pt>
                <c:pt idx="1">
                  <c:v>CR</c:v>
                </c:pt>
                <c:pt idx="2">
                  <c:v>SC</c:v>
                </c:pt>
              </c:strCache>
            </c:strRef>
          </c:cat>
          <c:val>
            <c:numRef>
              <c:f>'Verbal Stats'!$G$8:$G$10</c:f>
              <c:numCache>
                <c:formatCode>0%</c:formatCode>
                <c:ptCount val="3"/>
                <c:pt idx="0">
                  <c:v>0.84</c:v>
                </c:pt>
                <c:pt idx="1">
                  <c:v>0.88</c:v>
                </c:pt>
                <c:pt idx="2">
                  <c:v>0.857142857142857</c:v>
                </c:pt>
              </c:numCache>
            </c:numRef>
          </c:val>
        </c:ser>
        <c:gapWidth val="250"/>
        <c:shape val="box"/>
        <c:axId val="487387032"/>
        <c:axId val="487390152"/>
        <c:axId val="0"/>
      </c:bar3DChart>
      <c:catAx>
        <c:axId val="487387032"/>
        <c:scaling>
          <c:orientation val="minMax"/>
        </c:scaling>
        <c:axPos val="b"/>
        <c:numFmt formatCode="General" sourceLinked="1"/>
        <c:tickLblPos val="nextTo"/>
        <c:crossAx val="487390152"/>
        <c:crosses val="autoZero"/>
        <c:auto val="1"/>
        <c:lblAlgn val="ctr"/>
        <c:lblOffset val="100"/>
      </c:catAx>
      <c:valAx>
        <c:axId val="487390152"/>
        <c:scaling>
          <c:orientation val="minMax"/>
          <c:min val="0.0"/>
        </c:scaling>
        <c:axPos val="l"/>
        <c:majorGridlines/>
        <c:numFmt formatCode="0%" sourceLinked="1"/>
        <c:tickLblPos val="nextTo"/>
        <c:crossAx val="487387032"/>
        <c:crosses val="autoZero"/>
        <c:crossBetween val="between"/>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096324580566506"/>
          <c:y val="0.0419288070148859"/>
          <c:w val="0.898606942390168"/>
          <c:h val="0.784068691178367"/>
        </c:manualLayout>
      </c:layout>
      <c:bar3DChart>
        <c:barDir val="col"/>
        <c:grouping val="clustered"/>
        <c:ser>
          <c:idx val="0"/>
          <c:order val="0"/>
          <c:dLbls>
            <c:dLbl>
              <c:idx val="0"/>
              <c:layout>
                <c:manualLayout>
                  <c:x val="0.00537833361087205"/>
                  <c:y val="-0.0132307817192954"/>
                </c:manualLayout>
              </c:layout>
              <c:showVal val="1"/>
            </c:dLbl>
            <c:dLbl>
              <c:idx val="1"/>
              <c:layout>
                <c:manualLayout>
                  <c:x val="-0.000418143676397603"/>
                  <c:y val="-0.00453093003403618"/>
                </c:manualLayout>
              </c:layout>
              <c:showVal val="1"/>
            </c:dLbl>
            <c:dLbl>
              <c:idx val="2"/>
              <c:layout>
                <c:manualLayout>
                  <c:x val="0.0010040861647677"/>
                  <c:y val="0.0214090320649878"/>
                </c:manualLayout>
              </c:layout>
              <c:showVal val="1"/>
            </c:dLbl>
            <c:dLbl>
              <c:idx val="3"/>
              <c:layout>
                <c:manualLayout>
                  <c:x val="0.00378902856948544"/>
                  <c:y val="-0.0111344264956571"/>
                </c:manualLayout>
              </c:layout>
              <c:showVal val="1"/>
            </c:dLbl>
            <c:dLbl>
              <c:idx val="4"/>
              <c:layout>
                <c:manualLayout>
                  <c:x val="0.00349396375358743"/>
                  <c:y val="-0.00243448968329187"/>
                </c:manualLayout>
              </c:layout>
              <c:showVal val="1"/>
            </c:dLbl>
            <c:dLbl>
              <c:idx val="5"/>
              <c:layout>
                <c:manualLayout>
                  <c:x val="0.00364876490308819"/>
                  <c:y val="0.0214090320649878"/>
                </c:manualLayout>
              </c:layout>
              <c:showVal val="1"/>
            </c:dLbl>
            <c:dLbl>
              <c:idx val="6"/>
              <c:layout>
                <c:manualLayout>
                  <c:x val="0.00742862761243466"/>
                  <c:y val="0.0106658643151441"/>
                </c:manualLayout>
              </c:layout>
              <c:showVal val="1"/>
            </c:dLbl>
            <c:dLbl>
              <c:idx val="7"/>
              <c:layout>
                <c:manualLayout>
                  <c:x val="0.00583431593811835"/>
                  <c:y val="0.0214090320649878"/>
                </c:manualLayout>
              </c:layout>
              <c:showVal val="1"/>
            </c:dLbl>
            <c:dLbl>
              <c:idx val="8"/>
              <c:layout>
                <c:manualLayout>
                  <c:x val="0.00659763713198318"/>
                  <c:y val="-0.00662737038478047"/>
                </c:manualLayout>
              </c:layout>
              <c:showVal val="1"/>
            </c:dLbl>
            <c:dLbl>
              <c:idx val="9"/>
              <c:layout>
                <c:manualLayout>
                  <c:x val="0.00705663177205853"/>
                  <c:y val="-0.00872381073552477"/>
                </c:manualLayout>
              </c:layout>
              <c:showVal val="1"/>
            </c:dLbl>
            <c:dLbl>
              <c:idx val="10"/>
              <c:layout>
                <c:manualLayout>
                  <c:x val="0.0100506168586779"/>
                  <c:y val="-0.0108202510862691"/>
                </c:manualLayout>
              </c:layout>
              <c:showVal val="1"/>
            </c:dLbl>
            <c:dLbl>
              <c:idx val="11"/>
              <c:layout>
                <c:manualLayout>
                  <c:x val="0.0105096114987533"/>
                  <c:y val="-0.0108202510862691"/>
                </c:manualLayout>
              </c:layout>
              <c:showVal val="1"/>
            </c:dLbl>
            <c:dLbl>
              <c:idx val="12"/>
              <c:layout>
                <c:manualLayout>
                  <c:x val="0.0119319744031336"/>
                  <c:y val="0.0193125917142435"/>
                </c:manualLayout>
              </c:layout>
              <c:showVal val="1"/>
            </c:dLbl>
            <c:dLbl>
              <c:idx val="13"/>
              <c:layout>
                <c:manualLayout>
                  <c:x val="0.0126952955969984"/>
                  <c:y val="-0.000338049332547575"/>
                </c:manualLayout>
              </c:layout>
              <c:showVal val="1"/>
            </c:dLbl>
            <c:dLbl>
              <c:idx val="14"/>
              <c:layout>
                <c:manualLayout>
                  <c:x val="0.0144217189287382"/>
                  <c:y val="-0.00453093003403618"/>
                </c:manualLayout>
              </c:layout>
              <c:showVal val="1"/>
            </c:dLbl>
            <c:dLbl>
              <c:idx val="15"/>
              <c:layout>
                <c:manualLayout>
                  <c:x val="0.0145766531414541"/>
                  <c:y val="0.0193125917142435"/>
                </c:manualLayout>
              </c:layout>
              <c:showVal val="1"/>
            </c:dLbl>
            <c:dLbl>
              <c:idx val="16"/>
              <c:layout>
                <c:manualLayout>
                  <c:x val="0.0153398412721038"/>
                  <c:y val="-0.00243448968329187"/>
                </c:manualLayout>
              </c:layout>
              <c:showVal val="1"/>
            </c:dLbl>
            <c:dLbl>
              <c:idx val="17"/>
              <c:layout>
                <c:manualLayout>
                  <c:x val="0.0157989689753942"/>
                  <c:y val="-0.00662737038478047"/>
                </c:manualLayout>
              </c:layout>
              <c:showVal val="1"/>
            </c:dLbl>
            <c:spPr>
              <a:noFill/>
              <a:ln w="25400">
                <a:noFill/>
              </a:ln>
            </c:spPr>
            <c:txPr>
              <a:bodyPr/>
              <a:lstStyle/>
              <a:p>
                <a:pPr>
                  <a:defRPr sz="1000" b="1" i="0" u="none" strike="noStrike" baseline="0">
                    <a:solidFill>
                      <a:srgbClr val="000000"/>
                    </a:solidFill>
                    <a:latin typeface="Calibri"/>
                    <a:ea typeface="Calibri"/>
                    <a:cs typeface="Calibri"/>
                  </a:defRPr>
                </a:pPr>
                <a:endParaRPr lang="en-US"/>
              </a:p>
            </c:txPr>
            <c:showVal val="1"/>
          </c:dLbls>
          <c:cat>
            <c:strRef>
              <c:f>'Verbal Stats'!$N$14:$N$31</c:f>
              <c:strCache>
                <c:ptCount val="18"/>
                <c:pt idx="0">
                  <c:v>Global (Purpose, Main Idea)</c:v>
                </c:pt>
                <c:pt idx="1">
                  <c:v>Inference</c:v>
                </c:pt>
                <c:pt idx="2">
                  <c:v>Grammatical Construction</c:v>
                </c:pt>
                <c:pt idx="3">
                  <c:v>Logic</c:v>
                </c:pt>
                <c:pt idx="4">
                  <c:v>Specific detail</c:v>
                </c:pt>
                <c:pt idx="5">
                  <c:v>Assumption</c:v>
                </c:pt>
                <c:pt idx="6">
                  <c:v>Conclusion</c:v>
                </c:pt>
                <c:pt idx="7">
                  <c:v>Strengthten</c:v>
                </c:pt>
                <c:pt idx="8">
                  <c:v>Weaken</c:v>
                </c:pt>
                <c:pt idx="9">
                  <c:v>Style</c:v>
                </c:pt>
                <c:pt idx="10">
                  <c:v>Rare Type</c:v>
                </c:pt>
                <c:pt idx="11">
                  <c:v>Subject-verb</c:v>
                </c:pt>
                <c:pt idx="12">
                  <c:v>Parallelism</c:v>
                </c:pt>
                <c:pt idx="13">
                  <c:v>Pronouns</c:v>
                </c:pt>
                <c:pt idx="14">
                  <c:v>Modifiers</c:v>
                </c:pt>
                <c:pt idx="15">
                  <c:v>Verb Usage</c:v>
                </c:pt>
                <c:pt idx="16">
                  <c:v>Idioms</c:v>
                </c:pt>
                <c:pt idx="17">
                  <c:v>Comparisons</c:v>
                </c:pt>
              </c:strCache>
            </c:strRef>
          </c:cat>
          <c:val>
            <c:numRef>
              <c:f>'Verbal Stats'!$O$14:$O$31</c:f>
              <c:numCache>
                <c:formatCode>0%</c:formatCode>
                <c:ptCount val="18"/>
                <c:pt idx="0">
                  <c:v>0.727272727272727</c:v>
                </c:pt>
                <c:pt idx="1">
                  <c:v>0.866666666666667</c:v>
                </c:pt>
                <c:pt idx="2">
                  <c:v>0.5</c:v>
                </c:pt>
                <c:pt idx="3">
                  <c:v>0.833333333333333</c:v>
                </c:pt>
                <c:pt idx="4">
                  <c:v>1.0</c:v>
                </c:pt>
                <c:pt idx="5">
                  <c:v>1.0</c:v>
                </c:pt>
                <c:pt idx="6">
                  <c:v>0.0</c:v>
                </c:pt>
                <c:pt idx="7">
                  <c:v>0.6</c:v>
                </c:pt>
                <c:pt idx="8">
                  <c:v>0.833333333333333</c:v>
                </c:pt>
                <c:pt idx="9">
                  <c:v>0.666666666666667</c:v>
                </c:pt>
                <c:pt idx="10">
                  <c:v>0.833333333333333</c:v>
                </c:pt>
                <c:pt idx="11">
                  <c:v>0.75</c:v>
                </c:pt>
                <c:pt idx="12">
                  <c:v>0.884615384615385</c:v>
                </c:pt>
                <c:pt idx="13">
                  <c:v>1.0</c:v>
                </c:pt>
                <c:pt idx="14">
                  <c:v>0.8</c:v>
                </c:pt>
                <c:pt idx="15">
                  <c:v>0.9</c:v>
                </c:pt>
                <c:pt idx="16">
                  <c:v>0.833333333333333</c:v>
                </c:pt>
                <c:pt idx="17">
                  <c:v>1.0</c:v>
                </c:pt>
              </c:numCache>
            </c:numRef>
          </c:val>
        </c:ser>
        <c:shape val="box"/>
        <c:axId val="487443880"/>
        <c:axId val="487447064"/>
        <c:axId val="0"/>
      </c:bar3DChart>
      <c:catAx>
        <c:axId val="487443880"/>
        <c:scaling>
          <c:orientation val="minMax"/>
        </c:scaling>
        <c:axPos val="b"/>
        <c:numFmt formatCode="General" sourceLinked="1"/>
        <c:tickLblPos val="nextTo"/>
        <c:txPr>
          <a:bodyPr/>
          <a:lstStyle/>
          <a:p>
            <a:pPr>
              <a:defRPr sz="900"/>
            </a:pPr>
            <a:endParaRPr lang="en-US"/>
          </a:p>
        </c:txPr>
        <c:crossAx val="487447064"/>
        <c:crosses val="autoZero"/>
        <c:auto val="1"/>
        <c:lblAlgn val="ctr"/>
        <c:lblOffset val="100"/>
      </c:catAx>
      <c:valAx>
        <c:axId val="487447064"/>
        <c:scaling>
          <c:orientation val="minMax"/>
        </c:scaling>
        <c:axPos val="l"/>
        <c:majorGridlines/>
        <c:numFmt formatCode="0%" sourceLinked="1"/>
        <c:tickLblPos val="nextTo"/>
        <c:crossAx val="487443880"/>
        <c:crosses val="autoZero"/>
        <c:crossBetween val="between"/>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style val="18"/>
  <c:chart>
    <c:title/>
    <c:view3D>
      <c:rAngAx val="1"/>
    </c:view3D>
    <c:plotArea>
      <c:layout/>
      <c:bar3DChart>
        <c:barDir val="col"/>
        <c:grouping val="clustered"/>
        <c:ser>
          <c:idx val="0"/>
          <c:order val="0"/>
          <c:tx>
            <c:v>Verbal Area Timing</c:v>
          </c:tx>
          <c:dLbls>
            <c:showVal val="1"/>
          </c:dLbls>
          <c:cat>
            <c:strRef>
              <c:f>'Verbal Stats'!$Q$14:$Q$31</c:f>
              <c:strCache>
                <c:ptCount val="18"/>
                <c:pt idx="0">
                  <c:v>Global (Purpose, Main Idea)</c:v>
                </c:pt>
                <c:pt idx="1">
                  <c:v>Inference</c:v>
                </c:pt>
                <c:pt idx="2">
                  <c:v>Grammatical Construction</c:v>
                </c:pt>
                <c:pt idx="3">
                  <c:v>Logic</c:v>
                </c:pt>
                <c:pt idx="4">
                  <c:v>Specific detail</c:v>
                </c:pt>
                <c:pt idx="5">
                  <c:v>Assumption</c:v>
                </c:pt>
                <c:pt idx="6">
                  <c:v>Conclusion</c:v>
                </c:pt>
                <c:pt idx="7">
                  <c:v>Strengthten</c:v>
                </c:pt>
                <c:pt idx="8">
                  <c:v>Weaken</c:v>
                </c:pt>
                <c:pt idx="9">
                  <c:v>Style</c:v>
                </c:pt>
                <c:pt idx="10">
                  <c:v>Rare Type</c:v>
                </c:pt>
                <c:pt idx="11">
                  <c:v>Subject-verb</c:v>
                </c:pt>
                <c:pt idx="12">
                  <c:v>Parallelism</c:v>
                </c:pt>
                <c:pt idx="13">
                  <c:v>Pronouns</c:v>
                </c:pt>
                <c:pt idx="14">
                  <c:v>Modifiers</c:v>
                </c:pt>
                <c:pt idx="15">
                  <c:v>Verb Usage</c:v>
                </c:pt>
                <c:pt idx="16">
                  <c:v>Idioms</c:v>
                </c:pt>
                <c:pt idx="17">
                  <c:v>Comparisons</c:v>
                </c:pt>
              </c:strCache>
            </c:strRef>
          </c:cat>
          <c:val>
            <c:numRef>
              <c:f>'Verbal Stats'!$R$14:$R$31</c:f>
              <c:numCache>
                <c:formatCode>0</c:formatCode>
                <c:ptCount val="18"/>
                <c:pt idx="0">
                  <c:v>77.72727272727273</c:v>
                </c:pt>
                <c:pt idx="1">
                  <c:v>114.5</c:v>
                </c:pt>
                <c:pt idx="2">
                  <c:v>98.0</c:v>
                </c:pt>
                <c:pt idx="3">
                  <c:v>81.16666666666667</c:v>
                </c:pt>
                <c:pt idx="4">
                  <c:v>105.6153846153846</c:v>
                </c:pt>
                <c:pt idx="5">
                  <c:v>146.25</c:v>
                </c:pt>
                <c:pt idx="6">
                  <c:v>0.0</c:v>
                </c:pt>
                <c:pt idx="7">
                  <c:v>116.2</c:v>
                </c:pt>
                <c:pt idx="8">
                  <c:v>113.3888888888889</c:v>
                </c:pt>
                <c:pt idx="9">
                  <c:v>81.33333333333333</c:v>
                </c:pt>
                <c:pt idx="10">
                  <c:v>115.6666666666667</c:v>
                </c:pt>
                <c:pt idx="11">
                  <c:v>82.6</c:v>
                </c:pt>
                <c:pt idx="12">
                  <c:v>80.55769230769231</c:v>
                </c:pt>
                <c:pt idx="13">
                  <c:v>82.375</c:v>
                </c:pt>
                <c:pt idx="14">
                  <c:v>85.48</c:v>
                </c:pt>
                <c:pt idx="15">
                  <c:v>69.0</c:v>
                </c:pt>
                <c:pt idx="16">
                  <c:v>66.2142857142857</c:v>
                </c:pt>
                <c:pt idx="17">
                  <c:v>72.72727272727273</c:v>
                </c:pt>
              </c:numCache>
            </c:numRef>
          </c:val>
        </c:ser>
        <c:shape val="box"/>
        <c:axId val="486730904"/>
        <c:axId val="486733960"/>
        <c:axId val="0"/>
      </c:bar3DChart>
      <c:catAx>
        <c:axId val="486730904"/>
        <c:scaling>
          <c:orientation val="minMax"/>
        </c:scaling>
        <c:axPos val="b"/>
        <c:tickLblPos val="nextTo"/>
        <c:crossAx val="486733960"/>
        <c:crosses val="autoZero"/>
        <c:auto val="1"/>
        <c:lblAlgn val="ctr"/>
        <c:lblOffset val="100"/>
      </c:catAx>
      <c:valAx>
        <c:axId val="486733960"/>
        <c:scaling>
          <c:orientation val="minMax"/>
          <c:max val="240.0"/>
        </c:scaling>
        <c:axPos val="l"/>
        <c:majorGridlines/>
        <c:numFmt formatCode="0" sourceLinked="1"/>
        <c:tickLblPos val="nextTo"/>
        <c:crossAx val="486730904"/>
        <c:crosses val="autoZero"/>
        <c:crossBetween val="between"/>
        <c:majorUnit val="20.0"/>
      </c:valAx>
    </c:plotArea>
    <c:plotVisOnly val="1"/>
  </c:chart>
  <c:printSettings>
    <c:headerFooter/>
    <c:pageMargins b="1.0" l="0.75" r="0.75" t="1.0" header="0.5" footer="0.5"/>
    <c:pageSetup/>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c:lang val="en-US"/>
  <c:style val="18"/>
  <c:chart>
    <c:title/>
    <c:view3D>
      <c:rAngAx val="1"/>
    </c:view3D>
    <c:plotArea>
      <c:layout/>
      <c:bar3DChart>
        <c:barDir val="col"/>
        <c:grouping val="clustered"/>
        <c:ser>
          <c:idx val="0"/>
          <c:order val="0"/>
          <c:tx>
            <c:v>Verbal Question Type Timing</c:v>
          </c:tx>
          <c:dLbls>
            <c:dLbl>
              <c:idx val="0"/>
              <c:layout>
                <c:manualLayout>
                  <c:x val="0.0142517814726841"/>
                  <c:y val="-0.0273972602739726"/>
                </c:manualLayout>
              </c:layout>
              <c:showVal val="1"/>
            </c:dLbl>
            <c:dLbl>
              <c:idx val="1"/>
              <c:layout>
                <c:manualLayout>
                  <c:x val="0.0166270783847981"/>
                  <c:y val="-0.0308219178082192"/>
                </c:manualLayout>
              </c:layout>
              <c:showVal val="1"/>
            </c:dLbl>
            <c:dLbl>
              <c:idx val="2"/>
              <c:layout>
                <c:manualLayout>
                  <c:x val="0.0285035629453682"/>
                  <c:y val="-0.0308219178082192"/>
                </c:manualLayout>
              </c:layout>
              <c:showVal val="1"/>
            </c:dLbl>
            <c:txPr>
              <a:bodyPr/>
              <a:lstStyle/>
              <a:p>
                <a:pPr>
                  <a:defRPr sz="1200" b="1">
                    <a:solidFill>
                      <a:schemeClr val="tx1"/>
                    </a:solidFill>
                  </a:defRPr>
                </a:pPr>
                <a:endParaRPr lang="en-US"/>
              </a:p>
            </c:txPr>
            <c:showVal val="1"/>
          </c:dLbls>
          <c:cat>
            <c:strRef>
              <c:f>'Verbal Stats'!$I$37:$I$39</c:f>
              <c:strCache>
                <c:ptCount val="3"/>
                <c:pt idx="0">
                  <c:v>RC</c:v>
                </c:pt>
                <c:pt idx="1">
                  <c:v>CR</c:v>
                </c:pt>
                <c:pt idx="2">
                  <c:v>SC</c:v>
                </c:pt>
              </c:strCache>
            </c:strRef>
          </c:cat>
          <c:val>
            <c:numRef>
              <c:f>'Verbal Stats'!$J$37:$J$39</c:f>
              <c:numCache>
                <c:formatCode>0</c:formatCode>
                <c:ptCount val="3"/>
                <c:pt idx="0">
                  <c:v>100.12</c:v>
                </c:pt>
                <c:pt idx="1">
                  <c:v>121.18</c:v>
                </c:pt>
                <c:pt idx="2">
                  <c:v>76.7142857142857</c:v>
                </c:pt>
              </c:numCache>
            </c:numRef>
          </c:val>
        </c:ser>
        <c:shape val="box"/>
        <c:axId val="486791928"/>
        <c:axId val="486794984"/>
        <c:axId val="0"/>
      </c:bar3DChart>
      <c:catAx>
        <c:axId val="486791928"/>
        <c:scaling>
          <c:orientation val="minMax"/>
        </c:scaling>
        <c:axPos val="b"/>
        <c:tickLblPos val="nextTo"/>
        <c:crossAx val="486794984"/>
        <c:crosses val="autoZero"/>
        <c:auto val="1"/>
        <c:lblAlgn val="ctr"/>
        <c:lblOffset val="100"/>
      </c:catAx>
      <c:valAx>
        <c:axId val="486794984"/>
        <c:scaling>
          <c:orientation val="minMax"/>
          <c:max val="240.0"/>
        </c:scaling>
        <c:axPos val="l"/>
        <c:majorGridlines/>
        <c:numFmt formatCode="0" sourceLinked="0"/>
        <c:tickLblPos val="nextTo"/>
        <c:crossAx val="486791928"/>
        <c:crosses val="autoZero"/>
        <c:crossBetween val="between"/>
        <c:majorUnit val="20.0"/>
      </c:valAx>
    </c:plotArea>
    <c:plotVisOnly val="1"/>
  </c:chart>
  <c:printSettings>
    <c:headerFooter/>
    <c:pageMargins b="1.0" l="0.75" r="0.75" t="1.0"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134831470182774"/>
          <c:y val="0.128571998272409"/>
          <c:w val="0.827321504811899"/>
          <c:h val="0.545573915936564"/>
        </c:manualLayout>
      </c:layout>
      <c:bar3DChart>
        <c:barDir val="col"/>
        <c:grouping val="clustered"/>
        <c:ser>
          <c:idx val="0"/>
          <c:order val="0"/>
          <c:dLbls>
            <c:dLbl>
              <c:idx val="0"/>
              <c:layout>
                <c:manualLayout>
                  <c:x val="-0.0155983964965603"/>
                  <c:y val="0.0181010991373519"/>
                </c:manualLayout>
              </c:layout>
              <c:showVal val="1"/>
            </c:dLbl>
            <c:dLbl>
              <c:idx val="1"/>
              <c:layout>
                <c:manualLayout>
                  <c:x val="0.0103638576244344"/>
                  <c:y val="0.0190689133141634"/>
                </c:manualLayout>
              </c:layout>
              <c:showVal val="1"/>
            </c:dLbl>
            <c:spPr>
              <a:noFill/>
              <a:ln w="25400">
                <a:noFill/>
              </a:ln>
            </c:spPr>
            <c:txPr>
              <a:bodyPr/>
              <a:lstStyle/>
              <a:p>
                <a:pPr>
                  <a:defRPr sz="1000" b="1" i="0" u="none" strike="noStrike" baseline="0">
                    <a:solidFill>
                      <a:srgbClr val="000000"/>
                    </a:solidFill>
                    <a:latin typeface="Calibri"/>
                    <a:ea typeface="Calibri"/>
                    <a:cs typeface="Calibri"/>
                  </a:defRPr>
                </a:pPr>
                <a:endParaRPr lang="en-US"/>
              </a:p>
            </c:txPr>
            <c:showVal val="1"/>
          </c:dLbls>
          <c:cat>
            <c:strRef>
              <c:f>'Verbal Sub Area Stats'!$F$8:$F$10</c:f>
              <c:strCache>
                <c:ptCount val="3"/>
                <c:pt idx="0">
                  <c:v>RC</c:v>
                </c:pt>
                <c:pt idx="1">
                  <c:v>CR</c:v>
                </c:pt>
                <c:pt idx="2">
                  <c:v>SC</c:v>
                </c:pt>
              </c:strCache>
            </c:strRef>
          </c:cat>
          <c:val>
            <c:numRef>
              <c:f>'Verbal Sub Area Stats'!$G$8:$G$10</c:f>
              <c:numCache>
                <c:formatCode>0%</c:formatCode>
                <c:ptCount val="3"/>
                <c:pt idx="0">
                  <c:v>0.84</c:v>
                </c:pt>
                <c:pt idx="1">
                  <c:v>0.88</c:v>
                </c:pt>
                <c:pt idx="2">
                  <c:v>0.857142857142857</c:v>
                </c:pt>
              </c:numCache>
            </c:numRef>
          </c:val>
        </c:ser>
        <c:gapWidth val="250"/>
        <c:shape val="box"/>
        <c:axId val="470399704"/>
        <c:axId val="470392744"/>
        <c:axId val="0"/>
      </c:bar3DChart>
      <c:catAx>
        <c:axId val="470399704"/>
        <c:scaling>
          <c:orientation val="minMax"/>
        </c:scaling>
        <c:axPos val="b"/>
        <c:numFmt formatCode="General" sourceLinked="1"/>
        <c:tickLblPos val="nextTo"/>
        <c:crossAx val="470392744"/>
        <c:crosses val="autoZero"/>
        <c:auto val="1"/>
        <c:lblAlgn val="ctr"/>
        <c:lblOffset val="100"/>
      </c:catAx>
      <c:valAx>
        <c:axId val="470392744"/>
        <c:scaling>
          <c:orientation val="minMax"/>
          <c:min val="0.0"/>
        </c:scaling>
        <c:axPos val="l"/>
        <c:majorGridlines/>
        <c:numFmt formatCode="0%" sourceLinked="1"/>
        <c:tickLblPos val="nextTo"/>
        <c:crossAx val="470399704"/>
        <c:crosses val="autoZero"/>
        <c:crossBetween val="between"/>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US"/>
  <c:style val="12"/>
  <c:chart>
    <c:view3D>
      <c:depthPercent val="100"/>
      <c:rAngAx val="1"/>
    </c:view3D>
    <c:plotArea>
      <c:layout>
        <c:manualLayout>
          <c:layoutTarget val="inner"/>
          <c:xMode val="edge"/>
          <c:yMode val="edge"/>
          <c:x val="0.096324580566506"/>
          <c:y val="0.0419288070148859"/>
          <c:w val="0.898606942390168"/>
          <c:h val="0.784068691178367"/>
        </c:manualLayout>
      </c:layout>
      <c:bar3DChart>
        <c:barDir val="col"/>
        <c:grouping val="clustered"/>
        <c:ser>
          <c:idx val="0"/>
          <c:order val="0"/>
          <c:dLbls>
            <c:showVal val="1"/>
          </c:dLbls>
          <c:cat>
            <c:strRef>
              <c:f>'Verbal Sub Area Stats'!$N$14:$N$31</c:f>
              <c:strCache>
                <c:ptCount val="18"/>
                <c:pt idx="0">
                  <c:v>Justify Conclusion</c:v>
                </c:pt>
                <c:pt idx="1">
                  <c:v>Flaw</c:v>
                </c:pt>
                <c:pt idx="2">
                  <c:v>Explain</c:v>
                </c:pt>
                <c:pt idx="3">
                  <c:v>Paraphrase</c:v>
                </c:pt>
                <c:pt idx="4">
                  <c:v>Evaluate</c:v>
                </c:pt>
                <c:pt idx="5">
                  <c:v>Structure</c:v>
                </c:pt>
                <c:pt idx="6">
                  <c:v>Roman Numeral Qs</c:v>
                </c:pt>
                <c:pt idx="7">
                  <c:v>Except Questions</c:v>
                </c:pt>
                <c:pt idx="8">
                  <c:v>Agreement</c:v>
                </c:pt>
                <c:pt idx="9">
                  <c:v>Correct Tense</c:v>
                </c:pt>
                <c:pt idx="10">
                  <c:v>Mood/Voice</c:v>
                </c:pt>
                <c:pt idx="11">
                  <c:v>Run-ons/Fragments</c:v>
                </c:pt>
                <c:pt idx="12">
                  <c:v>Quantity</c:v>
                </c:pt>
                <c:pt idx="13">
                  <c:v>Connecting Words</c:v>
                </c:pt>
                <c:pt idx="14">
                  <c:v>Punctuation</c:v>
                </c:pt>
                <c:pt idx="15">
                  <c:v>Keeping Comparisons Parallel</c:v>
                </c:pt>
                <c:pt idx="16">
                  <c:v>Sentence Construction</c:v>
                </c:pt>
                <c:pt idx="17">
                  <c:v>Concision/Clarity/Correctness</c:v>
                </c:pt>
              </c:strCache>
            </c:strRef>
          </c:cat>
          <c:val>
            <c:numRef>
              <c:f>'Verbal Sub Area Stats'!$O$14:$O$31</c:f>
              <c:numCache>
                <c:formatCode>0%</c:formatCode>
                <c:ptCount val="18"/>
                <c:pt idx="0">
                  <c:v>0.0</c:v>
                </c:pt>
                <c:pt idx="1">
                  <c:v>1.0</c:v>
                </c:pt>
                <c:pt idx="2">
                  <c:v>0.75</c:v>
                </c:pt>
                <c:pt idx="3">
                  <c:v>1.0</c:v>
                </c:pt>
                <c:pt idx="4">
                  <c:v>1.0</c:v>
                </c:pt>
                <c:pt idx="5">
                  <c:v>1.0</c:v>
                </c:pt>
                <c:pt idx="6">
                  <c:v>1.0</c:v>
                </c:pt>
                <c:pt idx="7">
                  <c:v>1.0</c:v>
                </c:pt>
                <c:pt idx="8">
                  <c:v>0.852941176470588</c:v>
                </c:pt>
                <c:pt idx="9">
                  <c:v>0.826086956521739</c:v>
                </c:pt>
                <c:pt idx="10">
                  <c:v>0.0</c:v>
                </c:pt>
                <c:pt idx="11">
                  <c:v>0.666666666666667</c:v>
                </c:pt>
                <c:pt idx="12">
                  <c:v>0.333333333333333</c:v>
                </c:pt>
                <c:pt idx="13">
                  <c:v>0.5</c:v>
                </c:pt>
                <c:pt idx="14">
                  <c:v>0.0</c:v>
                </c:pt>
                <c:pt idx="15">
                  <c:v>1.0</c:v>
                </c:pt>
                <c:pt idx="16">
                  <c:v>0.833333333333333</c:v>
                </c:pt>
                <c:pt idx="17">
                  <c:v>0.833333333333333</c:v>
                </c:pt>
              </c:numCache>
            </c:numRef>
          </c:val>
        </c:ser>
        <c:shape val="box"/>
        <c:axId val="470368376"/>
        <c:axId val="470365960"/>
        <c:axId val="0"/>
      </c:bar3DChart>
      <c:catAx>
        <c:axId val="470368376"/>
        <c:scaling>
          <c:orientation val="minMax"/>
        </c:scaling>
        <c:axPos val="b"/>
        <c:numFmt formatCode="General" sourceLinked="1"/>
        <c:tickLblPos val="nextTo"/>
        <c:txPr>
          <a:bodyPr/>
          <a:lstStyle/>
          <a:p>
            <a:pPr>
              <a:defRPr sz="900"/>
            </a:pPr>
            <a:endParaRPr lang="en-US"/>
          </a:p>
        </c:txPr>
        <c:crossAx val="470365960"/>
        <c:crosses val="autoZero"/>
        <c:auto val="1"/>
        <c:lblAlgn val="ctr"/>
        <c:lblOffset val="100"/>
      </c:catAx>
      <c:valAx>
        <c:axId val="470365960"/>
        <c:scaling>
          <c:orientation val="minMax"/>
        </c:scaling>
        <c:axPos val="l"/>
        <c:majorGridlines/>
        <c:numFmt formatCode="0%" sourceLinked="1"/>
        <c:tickLblPos val="nextTo"/>
        <c:crossAx val="470368376"/>
        <c:crosses val="autoZero"/>
        <c:crossBetween val="between"/>
      </c:valAx>
      <c:spPr>
        <a:noFill/>
        <a:ln w="25400">
          <a:noFill/>
        </a:ln>
      </c:spPr>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1" r="0.700000000000001" t="0.750000000000002"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US"/>
  <c:style val="18"/>
  <c:chart>
    <c:view3D>
      <c:rAngAx val="1"/>
    </c:view3D>
    <c:plotArea>
      <c:layout/>
      <c:bar3DChart>
        <c:barDir val="col"/>
        <c:grouping val="clustered"/>
        <c:ser>
          <c:idx val="0"/>
          <c:order val="0"/>
          <c:dLbls>
            <c:showVal val="1"/>
          </c:dLbls>
          <c:cat>
            <c:strRef>
              <c:f>'Verbal Sub Area Stats'!$Q$14:$Q$31</c:f>
              <c:strCache>
                <c:ptCount val="18"/>
                <c:pt idx="0">
                  <c:v>Justify Conclusion</c:v>
                </c:pt>
                <c:pt idx="1">
                  <c:v>Flaw</c:v>
                </c:pt>
                <c:pt idx="2">
                  <c:v>Explain</c:v>
                </c:pt>
                <c:pt idx="3">
                  <c:v>Paraphrase</c:v>
                </c:pt>
                <c:pt idx="4">
                  <c:v>Evaluate</c:v>
                </c:pt>
                <c:pt idx="5">
                  <c:v>Structure</c:v>
                </c:pt>
                <c:pt idx="6">
                  <c:v>Roman Numeral Qs</c:v>
                </c:pt>
                <c:pt idx="7">
                  <c:v>Except Questions</c:v>
                </c:pt>
                <c:pt idx="8">
                  <c:v>Agreement</c:v>
                </c:pt>
                <c:pt idx="9">
                  <c:v>Correct Tense</c:v>
                </c:pt>
                <c:pt idx="10">
                  <c:v>Mood/Voice</c:v>
                </c:pt>
                <c:pt idx="11">
                  <c:v>Run-ons/Fragments</c:v>
                </c:pt>
                <c:pt idx="12">
                  <c:v>Quantity</c:v>
                </c:pt>
                <c:pt idx="13">
                  <c:v>Connecting Words</c:v>
                </c:pt>
                <c:pt idx="14">
                  <c:v>Punctuation</c:v>
                </c:pt>
                <c:pt idx="15">
                  <c:v>Keeping Comparisons Parallel</c:v>
                </c:pt>
                <c:pt idx="16">
                  <c:v>Sentence Construction</c:v>
                </c:pt>
                <c:pt idx="17">
                  <c:v>Concision/Clarity/Correctness</c:v>
                </c:pt>
              </c:strCache>
            </c:strRef>
          </c:cat>
          <c:val>
            <c:numRef>
              <c:f>'Verbal Sub Area Stats'!$R$14:$R$31</c:f>
              <c:numCache>
                <c:formatCode>0</c:formatCode>
                <c:ptCount val="18"/>
                <c:pt idx="0">
                  <c:v>0.0</c:v>
                </c:pt>
                <c:pt idx="1">
                  <c:v>53.0</c:v>
                </c:pt>
                <c:pt idx="2">
                  <c:v>105.5</c:v>
                </c:pt>
                <c:pt idx="3">
                  <c:v>193.0</c:v>
                </c:pt>
                <c:pt idx="4">
                  <c:v>201.0</c:v>
                </c:pt>
                <c:pt idx="5">
                  <c:v>122.5</c:v>
                </c:pt>
                <c:pt idx="6">
                  <c:v>77.5</c:v>
                </c:pt>
                <c:pt idx="7">
                  <c:v>133.3333333333333</c:v>
                </c:pt>
                <c:pt idx="8">
                  <c:v>75.11764705882354</c:v>
                </c:pt>
                <c:pt idx="9">
                  <c:v>71.65217391304348</c:v>
                </c:pt>
                <c:pt idx="10">
                  <c:v>0.0</c:v>
                </c:pt>
                <c:pt idx="11">
                  <c:v>79.66666666666667</c:v>
                </c:pt>
                <c:pt idx="12">
                  <c:v>76.66666666666667</c:v>
                </c:pt>
                <c:pt idx="13">
                  <c:v>74.0</c:v>
                </c:pt>
                <c:pt idx="14">
                  <c:v>0.0</c:v>
                </c:pt>
                <c:pt idx="15">
                  <c:v>69.9375</c:v>
                </c:pt>
                <c:pt idx="16">
                  <c:v>64.0</c:v>
                </c:pt>
                <c:pt idx="17">
                  <c:v>81.22727272727273</c:v>
                </c:pt>
              </c:numCache>
            </c:numRef>
          </c:val>
        </c:ser>
        <c:shape val="box"/>
        <c:axId val="470293608"/>
        <c:axId val="470296664"/>
        <c:axId val="0"/>
      </c:bar3DChart>
      <c:catAx>
        <c:axId val="470293608"/>
        <c:scaling>
          <c:orientation val="minMax"/>
        </c:scaling>
        <c:axPos val="b"/>
        <c:tickLblPos val="nextTo"/>
        <c:crossAx val="470296664"/>
        <c:crosses val="autoZero"/>
        <c:auto val="1"/>
        <c:lblAlgn val="ctr"/>
        <c:lblOffset val="100"/>
      </c:catAx>
      <c:valAx>
        <c:axId val="470296664"/>
        <c:scaling>
          <c:orientation val="minMax"/>
          <c:max val="240.0"/>
        </c:scaling>
        <c:axPos val="l"/>
        <c:majorGridlines/>
        <c:numFmt formatCode="0" sourceLinked="1"/>
        <c:tickLblPos val="nextTo"/>
        <c:crossAx val="470293608"/>
        <c:crosses val="autoZero"/>
        <c:crossBetween val="between"/>
        <c:majorUnit val="20.0"/>
      </c:valAx>
    </c:plotArea>
    <c:plotVisOnly val="1"/>
  </c:chart>
  <c:printSettings>
    <c:headerFooter/>
    <c:pageMargins b="1.0" l="0.75" r="0.75" t="1.0"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US"/>
  <c:style val="18"/>
  <c:chart>
    <c:title>
      <c:tx>
        <c:rich>
          <a:bodyPr/>
          <a:lstStyle/>
          <a:p>
            <a:pPr>
              <a:defRPr/>
            </a:pPr>
            <a:r>
              <a:rPr lang="en-US"/>
              <a:t>Seconds Per Question Type</a:t>
            </a:r>
          </a:p>
        </c:rich>
      </c:tx>
    </c:title>
    <c:view3D>
      <c:rAngAx val="1"/>
    </c:view3D>
    <c:plotArea>
      <c:layout/>
      <c:bar3DChart>
        <c:barDir val="col"/>
        <c:grouping val="clustered"/>
        <c:ser>
          <c:idx val="0"/>
          <c:order val="0"/>
          <c:dLbls>
            <c:dLbl>
              <c:idx val="0"/>
              <c:layout>
                <c:manualLayout>
                  <c:x val="0.0142517814726841"/>
                  <c:y val="-0.0273972602739726"/>
                </c:manualLayout>
              </c:layout>
              <c:showVal val="1"/>
            </c:dLbl>
            <c:dLbl>
              <c:idx val="1"/>
              <c:layout>
                <c:manualLayout>
                  <c:x val="0.0166270783847981"/>
                  <c:y val="-0.0308219178082192"/>
                </c:manualLayout>
              </c:layout>
              <c:showVal val="1"/>
            </c:dLbl>
            <c:dLbl>
              <c:idx val="2"/>
              <c:layout>
                <c:manualLayout>
                  <c:x val="0.0285035629453682"/>
                  <c:y val="-0.0308219178082192"/>
                </c:manualLayout>
              </c:layout>
              <c:showVal val="1"/>
            </c:dLbl>
            <c:txPr>
              <a:bodyPr/>
              <a:lstStyle/>
              <a:p>
                <a:pPr>
                  <a:defRPr sz="1200" b="1">
                    <a:solidFill>
                      <a:schemeClr val="tx1"/>
                    </a:solidFill>
                  </a:defRPr>
                </a:pPr>
                <a:endParaRPr lang="en-US"/>
              </a:p>
            </c:txPr>
            <c:showVal val="1"/>
          </c:dLbls>
          <c:cat>
            <c:strRef>
              <c:f>'Verbal Sub Area Stats'!$I$37:$I$39</c:f>
              <c:strCache>
                <c:ptCount val="3"/>
                <c:pt idx="0">
                  <c:v>RC</c:v>
                </c:pt>
                <c:pt idx="1">
                  <c:v>CR</c:v>
                </c:pt>
                <c:pt idx="2">
                  <c:v>SC</c:v>
                </c:pt>
              </c:strCache>
            </c:strRef>
          </c:cat>
          <c:val>
            <c:numRef>
              <c:f>'Verbal Sub Area Stats'!$J$37:$J$39</c:f>
              <c:numCache>
                <c:formatCode>0</c:formatCode>
                <c:ptCount val="3"/>
                <c:pt idx="0">
                  <c:v>100.12</c:v>
                </c:pt>
                <c:pt idx="1">
                  <c:v>121.18</c:v>
                </c:pt>
                <c:pt idx="2">
                  <c:v>76.7142857142857</c:v>
                </c:pt>
              </c:numCache>
            </c:numRef>
          </c:val>
        </c:ser>
        <c:shape val="box"/>
        <c:axId val="470233544"/>
        <c:axId val="470211144"/>
        <c:axId val="0"/>
      </c:bar3DChart>
      <c:catAx>
        <c:axId val="470233544"/>
        <c:scaling>
          <c:orientation val="minMax"/>
        </c:scaling>
        <c:axPos val="b"/>
        <c:tickLblPos val="nextTo"/>
        <c:crossAx val="470211144"/>
        <c:crosses val="autoZero"/>
        <c:auto val="1"/>
        <c:lblAlgn val="ctr"/>
        <c:lblOffset val="100"/>
      </c:catAx>
      <c:valAx>
        <c:axId val="470211144"/>
        <c:scaling>
          <c:orientation val="minMax"/>
          <c:max val="240.0"/>
        </c:scaling>
        <c:axPos val="l"/>
        <c:majorGridlines/>
        <c:numFmt formatCode="0" sourceLinked="0"/>
        <c:tickLblPos val="nextTo"/>
        <c:crossAx val="470233544"/>
        <c:crosses val="autoZero"/>
        <c:crossBetween val="between"/>
        <c:majorUnit val="20.0"/>
      </c:valAx>
    </c:plotArea>
    <c:plotVisOnly val="1"/>
  </c:chart>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1" Type="http://schemas.openxmlformats.org/officeDocument/2006/relationships/hyperlink" Target="#db!A1"/><Relationship Id="rId12" Type="http://schemas.openxmlformats.org/officeDocument/2006/relationships/image" Target="../media/image6.png"/><Relationship Id="rId1" Type="http://schemas.openxmlformats.org/officeDocument/2006/relationships/image" Target="../media/image1.png"/><Relationship Id="rId2" Type="http://schemas.openxmlformats.org/officeDocument/2006/relationships/hyperlink" Target="#'Quant Log'!A1"/><Relationship Id="rId3" Type="http://schemas.openxmlformats.org/officeDocument/2006/relationships/image" Target="../media/image2.png"/><Relationship Id="rId4" Type="http://schemas.openxmlformats.org/officeDocument/2006/relationships/hyperlink" Target="#'Quant Stats'!A1"/><Relationship Id="rId5" Type="http://schemas.openxmlformats.org/officeDocument/2006/relationships/image" Target="../media/image3.png"/><Relationship Id="rId6" Type="http://schemas.openxmlformats.org/officeDocument/2006/relationships/hyperlink" Target="#'Verbal Stats'!A1"/><Relationship Id="rId7" Type="http://schemas.openxmlformats.org/officeDocument/2006/relationships/hyperlink" Target="#'Verbal Log'!A1"/><Relationship Id="rId8" Type="http://schemas.openxmlformats.org/officeDocument/2006/relationships/image" Target="../media/image4.png"/><Relationship Id="rId9" Type="http://schemas.openxmlformats.org/officeDocument/2006/relationships/hyperlink" Target="#Help!A1"/><Relationship Id="rId10" Type="http://schemas.openxmlformats.org/officeDocument/2006/relationships/image" Target="../media/image5.png"/></Relationships>
</file>

<file path=xl/drawings/_rels/drawing2.xml.rels><?xml version="1.0" encoding="UTF-8" standalone="yes"?>
<Relationships xmlns="http://schemas.openxmlformats.org/package/2006/relationships"><Relationship Id="rId11" Type="http://schemas.openxmlformats.org/officeDocument/2006/relationships/hyperlink" Target="#'Verbal Log'!A1"/><Relationship Id="rId12" Type="http://schemas.openxmlformats.org/officeDocument/2006/relationships/image" Target="../media/image4.png"/><Relationship Id="rId13" Type="http://schemas.openxmlformats.org/officeDocument/2006/relationships/hyperlink" Target="#Help!A1"/><Relationship Id="rId14" Type="http://schemas.openxmlformats.org/officeDocument/2006/relationships/image" Target="../media/image5.png"/><Relationship Id="rId15" Type="http://schemas.openxmlformats.org/officeDocument/2006/relationships/hyperlink" Target="#db!A1"/><Relationship Id="rId16" Type="http://schemas.openxmlformats.org/officeDocument/2006/relationships/image" Target="../media/image6.png"/><Relationship Id="rId1" Type="http://schemas.openxmlformats.org/officeDocument/2006/relationships/image" Target="../media/image7.png"/><Relationship Id="rId2" Type="http://schemas.openxmlformats.org/officeDocument/2006/relationships/chart" Target="../charts/chart1.xml"/><Relationship Id="rId3" Type="http://schemas.openxmlformats.org/officeDocument/2006/relationships/chart" Target="../charts/chart2.xml"/><Relationship Id="rId4" Type="http://schemas.openxmlformats.org/officeDocument/2006/relationships/chart" Target="../charts/chart3.xml"/><Relationship Id="rId5" Type="http://schemas.openxmlformats.org/officeDocument/2006/relationships/chart" Target="../charts/chart4.xml"/><Relationship Id="rId6" Type="http://schemas.openxmlformats.org/officeDocument/2006/relationships/hyperlink" Target="#'Quant Log'!A1"/><Relationship Id="rId7" Type="http://schemas.openxmlformats.org/officeDocument/2006/relationships/image" Target="../media/image2.png"/><Relationship Id="rId8" Type="http://schemas.openxmlformats.org/officeDocument/2006/relationships/hyperlink" Target="#'Quant Stats'!A1"/><Relationship Id="rId9" Type="http://schemas.openxmlformats.org/officeDocument/2006/relationships/image" Target="../media/image3.png"/><Relationship Id="rId10" Type="http://schemas.openxmlformats.org/officeDocument/2006/relationships/hyperlink" Target="#'Verbal Stats'!A1"/></Relationships>
</file>

<file path=xl/drawings/_rels/drawing3.xml.rels><?xml version="1.0" encoding="UTF-8" standalone="yes"?>
<Relationships xmlns="http://schemas.openxmlformats.org/package/2006/relationships"><Relationship Id="rId11" Type="http://schemas.openxmlformats.org/officeDocument/2006/relationships/hyperlink" Target="#'Verbal Log'!A1"/><Relationship Id="rId12" Type="http://schemas.openxmlformats.org/officeDocument/2006/relationships/image" Target="../media/image4.png"/><Relationship Id="rId13" Type="http://schemas.openxmlformats.org/officeDocument/2006/relationships/hyperlink" Target="#Help!A1"/><Relationship Id="rId14" Type="http://schemas.openxmlformats.org/officeDocument/2006/relationships/image" Target="../media/image5.png"/><Relationship Id="rId15" Type="http://schemas.openxmlformats.org/officeDocument/2006/relationships/hyperlink" Target="#db!A1"/><Relationship Id="rId16" Type="http://schemas.openxmlformats.org/officeDocument/2006/relationships/image" Target="../media/image6.png"/><Relationship Id="rId1" Type="http://schemas.openxmlformats.org/officeDocument/2006/relationships/image" Target="../media/image7.png"/><Relationship Id="rId2" Type="http://schemas.openxmlformats.org/officeDocument/2006/relationships/chart" Target="../charts/chart5.xml"/><Relationship Id="rId3" Type="http://schemas.openxmlformats.org/officeDocument/2006/relationships/chart" Target="../charts/chart6.xml"/><Relationship Id="rId4" Type="http://schemas.openxmlformats.org/officeDocument/2006/relationships/chart" Target="../charts/chart7.xml"/><Relationship Id="rId5" Type="http://schemas.openxmlformats.org/officeDocument/2006/relationships/chart" Target="../charts/chart8.xml"/><Relationship Id="rId6" Type="http://schemas.openxmlformats.org/officeDocument/2006/relationships/hyperlink" Target="#'Quant Log'!A1"/><Relationship Id="rId7" Type="http://schemas.openxmlformats.org/officeDocument/2006/relationships/image" Target="../media/image2.png"/><Relationship Id="rId8" Type="http://schemas.openxmlformats.org/officeDocument/2006/relationships/hyperlink" Target="#'Quant Stats'!A1"/><Relationship Id="rId9" Type="http://schemas.openxmlformats.org/officeDocument/2006/relationships/image" Target="../media/image3.png"/><Relationship Id="rId10" Type="http://schemas.openxmlformats.org/officeDocument/2006/relationships/hyperlink" Target="#'Verbal Stats'!A1"/></Relationships>
</file>

<file path=xl/drawings/_rels/drawing6.xml.rels><?xml version="1.0" encoding="UTF-8" standalone="yes"?>
<Relationships xmlns="http://schemas.openxmlformats.org/package/2006/relationships"><Relationship Id="rId11" Type="http://schemas.openxmlformats.org/officeDocument/2006/relationships/hyperlink" Target="#db!A1"/><Relationship Id="rId12" Type="http://schemas.openxmlformats.org/officeDocument/2006/relationships/image" Target="../media/image6.png"/><Relationship Id="rId1" Type="http://schemas.openxmlformats.org/officeDocument/2006/relationships/image" Target="../media/image1.png"/><Relationship Id="rId2" Type="http://schemas.openxmlformats.org/officeDocument/2006/relationships/hyperlink" Target="#'Quant Log'!A1"/><Relationship Id="rId3" Type="http://schemas.openxmlformats.org/officeDocument/2006/relationships/image" Target="../media/image2.png"/><Relationship Id="rId4" Type="http://schemas.openxmlformats.org/officeDocument/2006/relationships/hyperlink" Target="#'Quant Stats'!A1"/><Relationship Id="rId5" Type="http://schemas.openxmlformats.org/officeDocument/2006/relationships/image" Target="../media/image3.png"/><Relationship Id="rId6" Type="http://schemas.openxmlformats.org/officeDocument/2006/relationships/hyperlink" Target="#'Verbal Stats'!A1"/><Relationship Id="rId7" Type="http://schemas.openxmlformats.org/officeDocument/2006/relationships/hyperlink" Target="#'Verbal Log'!A1"/><Relationship Id="rId8" Type="http://schemas.openxmlformats.org/officeDocument/2006/relationships/image" Target="../media/image4.png"/><Relationship Id="rId9" Type="http://schemas.openxmlformats.org/officeDocument/2006/relationships/hyperlink" Target="#Help!A1"/><Relationship Id="rId10" Type="http://schemas.openxmlformats.org/officeDocument/2006/relationships/image" Target="../media/image5.png"/></Relationships>
</file>

<file path=xl/drawings/_rels/drawing7.xml.rels><?xml version="1.0" encoding="UTF-8" standalone="yes"?>
<Relationships xmlns="http://schemas.openxmlformats.org/package/2006/relationships"><Relationship Id="rId11" Type="http://schemas.openxmlformats.org/officeDocument/2006/relationships/hyperlink" Target="#Help!A1"/><Relationship Id="rId12" Type="http://schemas.openxmlformats.org/officeDocument/2006/relationships/image" Target="../media/image5.png"/><Relationship Id="rId13" Type="http://schemas.openxmlformats.org/officeDocument/2006/relationships/hyperlink" Target="#db!A1"/><Relationship Id="rId14" Type="http://schemas.openxmlformats.org/officeDocument/2006/relationships/image" Target="../media/image6.png"/><Relationship Id="rId15" Type="http://schemas.openxmlformats.org/officeDocument/2006/relationships/chart" Target="../charts/chart11.xml"/><Relationship Id="rId16" Type="http://schemas.openxmlformats.org/officeDocument/2006/relationships/chart" Target="../charts/chart12.xml"/><Relationship Id="rId1" Type="http://schemas.openxmlformats.org/officeDocument/2006/relationships/image" Target="../media/image7.png"/><Relationship Id="rId2" Type="http://schemas.openxmlformats.org/officeDocument/2006/relationships/chart" Target="../charts/chart9.xml"/><Relationship Id="rId3" Type="http://schemas.openxmlformats.org/officeDocument/2006/relationships/chart" Target="../charts/chart10.xml"/><Relationship Id="rId4" Type="http://schemas.openxmlformats.org/officeDocument/2006/relationships/hyperlink" Target="#'Quant Log'!A1"/><Relationship Id="rId5" Type="http://schemas.openxmlformats.org/officeDocument/2006/relationships/image" Target="../media/image2.png"/><Relationship Id="rId6" Type="http://schemas.openxmlformats.org/officeDocument/2006/relationships/hyperlink" Target="#'Quant Stats'!A1"/><Relationship Id="rId7" Type="http://schemas.openxmlformats.org/officeDocument/2006/relationships/image" Target="../media/image3.png"/><Relationship Id="rId8" Type="http://schemas.openxmlformats.org/officeDocument/2006/relationships/hyperlink" Target="#'Verbal Stats'!A1"/><Relationship Id="rId9" Type="http://schemas.openxmlformats.org/officeDocument/2006/relationships/hyperlink" Target="#'Verbal Log'!A1"/><Relationship Id="rId10" Type="http://schemas.openxmlformats.org/officeDocument/2006/relationships/image" Target="../media/image4.png"/></Relationships>
</file>

<file path=xl/drawings/_rels/drawing9.xml.rels><?xml version="1.0" encoding="UTF-8" standalone="yes"?>
<Relationships xmlns="http://schemas.openxmlformats.org/package/2006/relationships"><Relationship Id="rId11" Type="http://schemas.openxmlformats.org/officeDocument/2006/relationships/hyperlink" Target="#Help!A1"/><Relationship Id="rId12" Type="http://schemas.openxmlformats.org/officeDocument/2006/relationships/image" Target="../media/image5.png"/><Relationship Id="rId13" Type="http://schemas.openxmlformats.org/officeDocument/2006/relationships/hyperlink" Target="#db!A1"/><Relationship Id="rId14" Type="http://schemas.openxmlformats.org/officeDocument/2006/relationships/image" Target="../media/image6.png"/><Relationship Id="rId15" Type="http://schemas.openxmlformats.org/officeDocument/2006/relationships/chart" Target="../charts/chart15.xml"/><Relationship Id="rId16" Type="http://schemas.openxmlformats.org/officeDocument/2006/relationships/chart" Target="../charts/chart16.xml"/><Relationship Id="rId1" Type="http://schemas.openxmlformats.org/officeDocument/2006/relationships/image" Target="../media/image7.png"/><Relationship Id="rId2" Type="http://schemas.openxmlformats.org/officeDocument/2006/relationships/chart" Target="../charts/chart13.xml"/><Relationship Id="rId3" Type="http://schemas.openxmlformats.org/officeDocument/2006/relationships/chart" Target="../charts/chart14.xml"/><Relationship Id="rId4" Type="http://schemas.openxmlformats.org/officeDocument/2006/relationships/hyperlink" Target="#'Quant Log'!A1"/><Relationship Id="rId5" Type="http://schemas.openxmlformats.org/officeDocument/2006/relationships/image" Target="../media/image2.png"/><Relationship Id="rId6" Type="http://schemas.openxmlformats.org/officeDocument/2006/relationships/hyperlink" Target="#'Quant Stats'!A1"/><Relationship Id="rId7" Type="http://schemas.openxmlformats.org/officeDocument/2006/relationships/image" Target="../media/image3.png"/><Relationship Id="rId8" Type="http://schemas.openxmlformats.org/officeDocument/2006/relationships/hyperlink" Target="#'Verbal Stats'!A1"/><Relationship Id="rId9" Type="http://schemas.openxmlformats.org/officeDocument/2006/relationships/hyperlink" Target="#'Verbal Log'!A1"/><Relationship Id="rId10"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hyperlink" Target="#'Quant Stats'!A1"/><Relationship Id="rId4" Type="http://schemas.openxmlformats.org/officeDocument/2006/relationships/image" Target="../media/image3.png"/><Relationship Id="rId5" Type="http://schemas.openxmlformats.org/officeDocument/2006/relationships/hyperlink" Target="#'Verbal Stats'!A1"/><Relationship Id="rId6" Type="http://schemas.openxmlformats.org/officeDocument/2006/relationships/hyperlink" Target="#'Verbal Log'!A1"/><Relationship Id="rId7" Type="http://schemas.openxmlformats.org/officeDocument/2006/relationships/image" Target="../media/image4.png"/><Relationship Id="rId8" Type="http://schemas.openxmlformats.org/officeDocument/2006/relationships/hyperlink" Target="#Help!A1"/><Relationship Id="rId9" Type="http://schemas.openxmlformats.org/officeDocument/2006/relationships/image" Target="../media/image5.png"/><Relationship Id="rId10" Type="http://schemas.openxmlformats.org/officeDocument/2006/relationships/hyperlink" Target="#db!A1"/><Relationship Id="rId11" Type="http://schemas.openxmlformats.org/officeDocument/2006/relationships/image" Target="../media/image6.png"/><Relationship Id="rId1" Type="http://schemas.openxmlformats.org/officeDocument/2006/relationships/hyperlink" Target="#'Quant Log'!A1"/><Relationship Id="rId2"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4" Type="http://schemas.openxmlformats.org/officeDocument/2006/relationships/hyperlink" Target="#'Quant Stats'!A1"/><Relationship Id="rId5" Type="http://schemas.openxmlformats.org/officeDocument/2006/relationships/image" Target="../media/image3.png"/><Relationship Id="rId6" Type="http://schemas.openxmlformats.org/officeDocument/2006/relationships/hyperlink" Target="#'Verbal Stats'!A1"/><Relationship Id="rId7" Type="http://schemas.openxmlformats.org/officeDocument/2006/relationships/hyperlink" Target="#'Verbal Log'!A1"/><Relationship Id="rId8" Type="http://schemas.openxmlformats.org/officeDocument/2006/relationships/image" Target="../media/image4.png"/><Relationship Id="rId9" Type="http://schemas.openxmlformats.org/officeDocument/2006/relationships/hyperlink" Target="#Help!A1"/><Relationship Id="rId10" Type="http://schemas.openxmlformats.org/officeDocument/2006/relationships/image" Target="../media/image5.png"/><Relationship Id="rId11" Type="http://schemas.openxmlformats.org/officeDocument/2006/relationships/hyperlink" Target="#db!A1"/><Relationship Id="rId1" Type="http://schemas.openxmlformats.org/officeDocument/2006/relationships/image" Target="../media/image6.png"/><Relationship Id="rId2" Type="http://schemas.openxmlformats.org/officeDocument/2006/relationships/hyperlink" Target="#'Quant Log'!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4" Type="http://schemas.openxmlformats.org/officeDocument/2006/relationships/hyperlink" Target="#'Quant Stats'!A1"/><Relationship Id="rId5" Type="http://schemas.openxmlformats.org/officeDocument/2006/relationships/image" Target="../media/image3.png"/><Relationship Id="rId6" Type="http://schemas.openxmlformats.org/officeDocument/2006/relationships/hyperlink" Target="#'Verbal Stats'!A1"/><Relationship Id="rId7" Type="http://schemas.openxmlformats.org/officeDocument/2006/relationships/hyperlink" Target="#'Verbal Log'!A1"/><Relationship Id="rId8" Type="http://schemas.openxmlformats.org/officeDocument/2006/relationships/image" Target="../media/image4.png"/><Relationship Id="rId9" Type="http://schemas.openxmlformats.org/officeDocument/2006/relationships/hyperlink" Target="#Help!A1"/><Relationship Id="rId10" Type="http://schemas.openxmlformats.org/officeDocument/2006/relationships/hyperlink" Target="#db!A1"/><Relationship Id="rId11" Type="http://schemas.openxmlformats.org/officeDocument/2006/relationships/image" Target="../media/image6.png"/><Relationship Id="rId1" Type="http://schemas.openxmlformats.org/officeDocument/2006/relationships/image" Target="../media/image5.png"/><Relationship Id="rId2" Type="http://schemas.openxmlformats.org/officeDocument/2006/relationships/hyperlink" Target="#'Quant Log'!A1"/></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1</xdr:row>
      <xdr:rowOff>28575</xdr:rowOff>
    </xdr:from>
    <xdr:to>
      <xdr:col>1</xdr:col>
      <xdr:colOff>219075</xdr:colOff>
      <xdr:row>1</xdr:row>
      <xdr:rowOff>257175</xdr:rowOff>
    </xdr:to>
    <xdr:pic>
      <xdr:nvPicPr>
        <xdr:cNvPr id="1026" name="Picture 2" descr="1257673914_application-vnd.oasis.opendocument.formula.png"/>
        <xdr:cNvPicPr>
          <a:picLocks noChangeAspect="1"/>
        </xdr:cNvPicPr>
      </xdr:nvPicPr>
      <xdr:blipFill>
        <a:blip xmlns:r="http://schemas.openxmlformats.org/officeDocument/2006/relationships" r:embed="rId1"/>
        <a:srcRect/>
        <a:stretch>
          <a:fillRect/>
        </a:stretch>
      </xdr:blipFill>
      <xdr:spPr bwMode="auto">
        <a:xfrm>
          <a:off x="238125" y="1047750"/>
          <a:ext cx="228600" cy="228600"/>
        </a:xfrm>
        <a:prstGeom prst="rect">
          <a:avLst/>
        </a:prstGeom>
        <a:noFill/>
        <a:ln w="9525">
          <a:noFill/>
          <a:miter lim="800000"/>
          <a:headEnd/>
          <a:tailEnd/>
        </a:ln>
      </xdr:spPr>
    </xdr:pic>
    <xdr:clientData/>
  </xdr:twoCellAnchor>
  <xdr:twoCellAnchor>
    <xdr:from>
      <xdr:col>6</xdr:col>
      <xdr:colOff>723900</xdr:colOff>
      <xdr:row>0</xdr:row>
      <xdr:rowOff>171450</xdr:rowOff>
    </xdr:from>
    <xdr:to>
      <xdr:col>6</xdr:col>
      <xdr:colOff>1543050</xdr:colOff>
      <xdr:row>0</xdr:row>
      <xdr:rowOff>895350</xdr:rowOff>
    </xdr:to>
    <xdr:sp macro="'Scorpio750:Applications:Microsoft Office 2008:Microsoft Excel.app:Contents:MacOS:Brad''s Awesome Error Log V3 Edited 3.xlsb'!Quant_Off" textlink="">
      <xdr:nvSpPr>
        <xdr:cNvPr id="20" name="Sun 19"/>
        <xdr:cNvSpPr/>
      </xdr:nvSpPr>
      <xdr:spPr>
        <a:xfrm>
          <a:off x="9382125" y="161925"/>
          <a:ext cx="819150" cy="723900"/>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5</xdr:col>
      <xdr:colOff>457200</xdr:colOff>
      <xdr:row>0</xdr:row>
      <xdr:rowOff>161925</xdr:rowOff>
    </xdr:from>
    <xdr:to>
      <xdr:col>6</xdr:col>
      <xdr:colOff>561975</xdr:colOff>
      <xdr:row>0</xdr:row>
      <xdr:rowOff>885825</xdr:rowOff>
    </xdr:to>
    <xdr:sp macro="'Scorpio750:Applications:Microsoft Office 2008:Microsoft Excel.app:Contents:MacOS:Brad''s Awesome Error Log V3 Edited 3.xlsb'!Quant_On" textlink="">
      <xdr:nvSpPr>
        <xdr:cNvPr id="21" name="Sun 20"/>
        <xdr:cNvSpPr/>
      </xdr:nvSpPr>
      <xdr:spPr>
        <a:xfrm>
          <a:off x="8401050" y="161925"/>
          <a:ext cx="819150" cy="723900"/>
        </a:xfrm>
        <a:prstGeom prst="sun">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7</xdr:col>
      <xdr:colOff>171450</xdr:colOff>
      <xdr:row>0</xdr:row>
      <xdr:rowOff>66675</xdr:rowOff>
    </xdr:from>
    <xdr:to>
      <xdr:col>10</xdr:col>
      <xdr:colOff>266700</xdr:colOff>
      <xdr:row>0</xdr:row>
      <xdr:rowOff>962025</xdr:rowOff>
    </xdr:to>
    <xdr:grpSp>
      <xdr:nvGrpSpPr>
        <xdr:cNvPr id="1061" name="Group 37"/>
        <xdr:cNvGrpSpPr>
          <a:grpSpLocks/>
        </xdr:cNvGrpSpPr>
      </xdr:nvGrpSpPr>
      <xdr:grpSpPr bwMode="auto">
        <a:xfrm>
          <a:off x="9196917" y="66675"/>
          <a:ext cx="5429250" cy="895350"/>
          <a:chOff x="1095" y="6"/>
          <a:chExt cx="375" cy="94"/>
        </a:xfrm>
      </xdr:grpSpPr>
      <xdr:grpSp>
        <xdr:nvGrpSpPr>
          <xdr:cNvPr id="1062" name="Group 42"/>
          <xdr:cNvGrpSpPr>
            <a:grpSpLocks/>
          </xdr:cNvGrpSpPr>
        </xdr:nvGrpSpPr>
        <xdr:grpSpPr bwMode="auto">
          <a:xfrm>
            <a:off x="1095" y="6"/>
            <a:ext cx="113" cy="94"/>
            <a:chOff x="6915150" y="57150"/>
            <a:chExt cx="1081087" cy="895350"/>
          </a:xfrm>
        </xdr:grpSpPr>
        <xdr:sp macro="" textlink="">
          <xdr:nvSpPr>
            <xdr:cNvPr id="1063"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064"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1065" name="Picture 45" descr="1257680667_application-vnd.oasis.opendocument.formula.png">
              <a:hlinkClick xmlns:r="http://schemas.openxmlformats.org/officeDocument/2006/relationships" r:id="rId2" tooltip="Quant Log"/>
            </xdr:cNvPr>
            <xdr:cNvPicPr>
              <a:picLocks noChangeAspect="1"/>
            </xdr:cNvPicPr>
          </xdr:nvPicPr>
          <xdr:blipFill>
            <a:blip xmlns:r="http://schemas.openxmlformats.org/officeDocument/2006/relationships" r:embed="rId3"/>
            <a:srcRect/>
            <a:stretch>
              <a:fillRect/>
            </a:stretch>
          </xdr:blipFill>
          <xdr:spPr bwMode="auto">
            <a:xfrm>
              <a:off x="6991349" y="419100"/>
              <a:ext cx="485775" cy="485775"/>
            </a:xfrm>
            <a:prstGeom prst="rect">
              <a:avLst/>
            </a:prstGeom>
            <a:noFill/>
            <a:ln w="9525">
              <a:noFill/>
              <a:miter lim="800000"/>
              <a:headEnd/>
              <a:tailEnd/>
            </a:ln>
          </xdr:spPr>
        </xdr:pic>
        <xdr:pic>
          <xdr:nvPicPr>
            <xdr:cNvPr id="1066" name="Picture 46" descr="1257680728_log.png">
              <a:hlinkClick xmlns:r="http://schemas.openxmlformats.org/officeDocument/2006/relationships" r:id="rId4" tooltip="Quant Stats"/>
            </xdr:cNvPr>
            <xdr:cNvPicPr>
              <a:picLocks noChangeAspect="1"/>
            </xdr:cNvPicPr>
          </xdr:nvPicPr>
          <xdr:blipFill>
            <a:blip xmlns:r="http://schemas.openxmlformats.org/officeDocument/2006/relationships" r:embed="rId5"/>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1067" name="Group 47"/>
          <xdr:cNvGrpSpPr>
            <a:grpSpLocks/>
          </xdr:cNvGrpSpPr>
        </xdr:nvGrpSpPr>
        <xdr:grpSpPr bwMode="auto">
          <a:xfrm>
            <a:off x="1226" y="6"/>
            <a:ext cx="113" cy="94"/>
            <a:chOff x="8067674" y="57150"/>
            <a:chExt cx="1081087" cy="895350"/>
          </a:xfrm>
        </xdr:grpSpPr>
        <xdr:sp macro="" textlink="">
          <xdr:nvSpPr>
            <xdr:cNvPr id="1068"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069"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1070" name="Picture 50" descr="1257680728_log.png">
              <a:hlinkClick xmlns:r="http://schemas.openxmlformats.org/officeDocument/2006/relationships" r:id="rId6" tooltip="Verbal Stats"/>
            </xdr:cNvPr>
            <xdr:cNvPicPr>
              <a:picLocks noChangeAspect="1"/>
            </xdr:cNvPicPr>
          </xdr:nvPicPr>
          <xdr:blipFill>
            <a:blip xmlns:r="http://schemas.openxmlformats.org/officeDocument/2006/relationships" r:embed="rId5"/>
            <a:srcRect/>
            <a:stretch>
              <a:fillRect/>
            </a:stretch>
          </xdr:blipFill>
          <xdr:spPr bwMode="auto">
            <a:xfrm>
              <a:off x="8629648" y="447675"/>
              <a:ext cx="457200" cy="457200"/>
            </a:xfrm>
            <a:prstGeom prst="rect">
              <a:avLst/>
            </a:prstGeom>
            <a:noFill/>
            <a:ln w="9525">
              <a:noFill/>
              <a:miter lim="800000"/>
              <a:headEnd/>
              <a:tailEnd/>
            </a:ln>
          </xdr:spPr>
        </xdr:pic>
        <xdr:pic>
          <xdr:nvPicPr>
            <xdr:cNvPr id="1071" name="Picture 51" descr="1257681001_text-plain.png">
              <a:hlinkClick xmlns:r="http://schemas.openxmlformats.org/officeDocument/2006/relationships" r:id="rId7" tooltip="Verbal Log"/>
            </xdr:cNvPr>
            <xdr:cNvPicPr>
              <a:picLocks noChangeAspect="1"/>
            </xdr:cNvPicPr>
          </xdr:nvPicPr>
          <xdr:blipFill>
            <a:blip xmlns:r="http://schemas.openxmlformats.org/officeDocument/2006/relationships" r:embed="rId8"/>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1072" name="Group 52"/>
          <xdr:cNvGrpSpPr>
            <a:grpSpLocks/>
          </xdr:cNvGrpSpPr>
        </xdr:nvGrpSpPr>
        <xdr:grpSpPr bwMode="auto">
          <a:xfrm>
            <a:off x="1357" y="6"/>
            <a:ext cx="113" cy="94"/>
            <a:chOff x="9220199" y="57150"/>
            <a:chExt cx="1081087" cy="895350"/>
          </a:xfrm>
        </xdr:grpSpPr>
        <xdr:sp macro="" textlink="">
          <xdr:nvSpPr>
            <xdr:cNvPr id="1073"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074"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1075" name="Picture 55" descr="1257681282_system-help.png">
              <a:hlinkClick xmlns:r="http://schemas.openxmlformats.org/officeDocument/2006/relationships" r:id="rId9" tooltip="Help"/>
            </xdr:cNvPr>
            <xdr:cNvPicPr>
              <a:picLocks noChangeAspect="1"/>
            </xdr:cNvPicPr>
          </xdr:nvPicPr>
          <xdr:blipFill>
            <a:blip xmlns:r="http://schemas.openxmlformats.org/officeDocument/2006/relationships" r:embed="rId10"/>
            <a:srcRect/>
            <a:stretch>
              <a:fillRect/>
            </a:stretch>
          </xdr:blipFill>
          <xdr:spPr bwMode="auto">
            <a:xfrm>
              <a:off x="9258299" y="447675"/>
              <a:ext cx="457200" cy="457200"/>
            </a:xfrm>
            <a:prstGeom prst="rect">
              <a:avLst/>
            </a:prstGeom>
            <a:noFill/>
            <a:ln w="9525">
              <a:noFill/>
              <a:miter lim="800000"/>
              <a:headEnd/>
              <a:tailEnd/>
            </a:ln>
          </xdr:spPr>
        </xdr:pic>
        <xdr:pic>
          <xdr:nvPicPr>
            <xdr:cNvPr id="1076" name="Picture 56" descr="1257681375_dbplus2.png">
              <a:hlinkClick xmlns:r="http://schemas.openxmlformats.org/officeDocument/2006/relationships" r:id="rId11" tooltip="Database"/>
            </xdr:cNvPr>
            <xdr:cNvPicPr>
              <a:picLocks noChangeAspect="1"/>
            </xdr:cNvPicPr>
          </xdr:nvPicPr>
          <xdr:blipFill>
            <a:blip xmlns:r="http://schemas.openxmlformats.org/officeDocument/2006/relationships" r:embed="rId12"/>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28575</xdr:rowOff>
    </xdr:from>
    <xdr:to>
      <xdr:col>1</xdr:col>
      <xdr:colOff>247650</xdr:colOff>
      <xdr:row>2</xdr:row>
      <xdr:rowOff>0</xdr:rowOff>
    </xdr:to>
    <xdr:pic>
      <xdr:nvPicPr>
        <xdr:cNvPr id="2049" name="Picture 2" descr="1257674147_Stats.png"/>
        <xdr:cNvPicPr>
          <a:picLocks noChangeAspect="1"/>
        </xdr:cNvPicPr>
      </xdr:nvPicPr>
      <xdr:blipFill>
        <a:blip xmlns:r="http://schemas.openxmlformats.org/officeDocument/2006/relationships" r:embed="rId1"/>
        <a:srcRect/>
        <a:stretch>
          <a:fillRect/>
        </a:stretch>
      </xdr:blipFill>
      <xdr:spPr bwMode="auto">
        <a:xfrm>
          <a:off x="247650" y="1047750"/>
          <a:ext cx="247650" cy="247650"/>
        </a:xfrm>
        <a:prstGeom prst="rect">
          <a:avLst/>
        </a:prstGeom>
        <a:noFill/>
        <a:ln w="9525">
          <a:noFill/>
          <a:miter lim="800000"/>
          <a:headEnd/>
          <a:tailEnd/>
        </a:ln>
      </xdr:spPr>
    </xdr:pic>
    <xdr:clientData/>
  </xdr:twoCellAnchor>
  <xdr:twoCellAnchor>
    <xdr:from>
      <xdr:col>1</xdr:col>
      <xdr:colOff>28575</xdr:colOff>
      <xdr:row>6</xdr:row>
      <xdr:rowOff>47625</xdr:rowOff>
    </xdr:from>
    <xdr:to>
      <xdr:col>4</xdr:col>
      <xdr:colOff>247650</xdr:colOff>
      <xdr:row>20</xdr:row>
      <xdr:rowOff>9525</xdr:rowOff>
    </xdr:to>
    <xdr:graphicFrame macro="">
      <xdr:nvGraphicFramePr>
        <xdr:cNvPr id="2050"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203200</xdr:colOff>
      <xdr:row>6</xdr:row>
      <xdr:rowOff>127000</xdr:rowOff>
    </xdr:from>
    <xdr:to>
      <xdr:col>11</xdr:col>
      <xdr:colOff>1498600</xdr:colOff>
      <xdr:row>34</xdr:row>
      <xdr:rowOff>127000</xdr:rowOff>
    </xdr:to>
    <xdr:graphicFrame macro="">
      <xdr:nvGraphicFramePr>
        <xdr:cNvPr id="2051"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88900</xdr:colOff>
      <xdr:row>6</xdr:row>
      <xdr:rowOff>6350</xdr:rowOff>
    </xdr:from>
    <xdr:to>
      <xdr:col>29</xdr:col>
      <xdr:colOff>1663700</xdr:colOff>
      <xdr:row>33</xdr:row>
      <xdr:rowOff>63500</xdr:rowOff>
    </xdr:to>
    <xdr:graphicFrame macro="">
      <xdr:nvGraphicFramePr>
        <xdr:cNvPr id="2052"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22</xdr:row>
      <xdr:rowOff>19050</xdr:rowOff>
    </xdr:from>
    <xdr:to>
      <xdr:col>4</xdr:col>
      <xdr:colOff>1460500</xdr:colOff>
      <xdr:row>38</xdr:row>
      <xdr:rowOff>63500</xdr:rowOff>
    </xdr:to>
    <xdr:graphicFrame macro="">
      <xdr:nvGraphicFramePr>
        <xdr:cNvPr id="2053"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219075</xdr:colOff>
      <xdr:row>0</xdr:row>
      <xdr:rowOff>66675</xdr:rowOff>
    </xdr:from>
    <xdr:to>
      <xdr:col>9</xdr:col>
      <xdr:colOff>447675</xdr:colOff>
      <xdr:row>0</xdr:row>
      <xdr:rowOff>962025</xdr:rowOff>
    </xdr:to>
    <xdr:grpSp>
      <xdr:nvGrpSpPr>
        <xdr:cNvPr id="2070" name="Group 22"/>
        <xdr:cNvGrpSpPr>
          <a:grpSpLocks/>
        </xdr:cNvGrpSpPr>
      </xdr:nvGrpSpPr>
      <xdr:grpSpPr bwMode="auto">
        <a:xfrm>
          <a:off x="9109075" y="66675"/>
          <a:ext cx="5334000" cy="895350"/>
          <a:chOff x="1095" y="6"/>
          <a:chExt cx="375" cy="94"/>
        </a:xfrm>
      </xdr:grpSpPr>
      <xdr:grpSp>
        <xdr:nvGrpSpPr>
          <xdr:cNvPr id="2054" name="Group 42"/>
          <xdr:cNvGrpSpPr>
            <a:grpSpLocks/>
          </xdr:cNvGrpSpPr>
        </xdr:nvGrpSpPr>
        <xdr:grpSpPr bwMode="auto">
          <a:xfrm>
            <a:off x="1095" y="6"/>
            <a:ext cx="113" cy="94"/>
            <a:chOff x="6915150" y="57150"/>
            <a:chExt cx="1081087" cy="895350"/>
          </a:xfrm>
        </xdr:grpSpPr>
        <xdr:sp macro="" textlink="">
          <xdr:nvSpPr>
            <xdr:cNvPr id="2065"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2066"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2067" name="Picture 45" descr="1257680667_application-vnd.oasis.opendocument.formula.png">
              <a:hlinkClick xmlns:r="http://schemas.openxmlformats.org/officeDocument/2006/relationships" r:id="rId6" tooltip="Quant Log"/>
            </xdr:cNvPr>
            <xdr:cNvPicPr>
              <a:picLocks noChangeAspect="1"/>
            </xdr:cNvPicPr>
          </xdr:nvPicPr>
          <xdr:blipFill>
            <a:blip xmlns:r="http://schemas.openxmlformats.org/officeDocument/2006/relationships" r:embed="rId7"/>
            <a:srcRect/>
            <a:stretch>
              <a:fillRect/>
            </a:stretch>
          </xdr:blipFill>
          <xdr:spPr bwMode="auto">
            <a:xfrm>
              <a:off x="6991349" y="419100"/>
              <a:ext cx="485775" cy="485775"/>
            </a:xfrm>
            <a:prstGeom prst="rect">
              <a:avLst/>
            </a:prstGeom>
            <a:noFill/>
            <a:ln w="9525">
              <a:noFill/>
              <a:miter lim="800000"/>
              <a:headEnd/>
              <a:tailEnd/>
            </a:ln>
          </xdr:spPr>
        </xdr:pic>
        <xdr:pic>
          <xdr:nvPicPr>
            <xdr:cNvPr id="2068" name="Picture 46" descr="1257680728_log.png">
              <a:hlinkClick xmlns:r="http://schemas.openxmlformats.org/officeDocument/2006/relationships" r:id="rId8" tooltip="Quant Stats"/>
            </xdr:cNvPr>
            <xdr:cNvPicPr>
              <a:picLocks noChangeAspect="1"/>
            </xdr:cNvPicPr>
          </xdr:nvPicPr>
          <xdr:blipFill>
            <a:blip xmlns:r="http://schemas.openxmlformats.org/officeDocument/2006/relationships" r:embed="rId9"/>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2055" name="Group 47"/>
          <xdr:cNvGrpSpPr>
            <a:grpSpLocks/>
          </xdr:cNvGrpSpPr>
        </xdr:nvGrpSpPr>
        <xdr:grpSpPr bwMode="auto">
          <a:xfrm>
            <a:off x="1226" y="6"/>
            <a:ext cx="113" cy="94"/>
            <a:chOff x="8067674" y="57150"/>
            <a:chExt cx="1081087" cy="895350"/>
          </a:xfrm>
        </xdr:grpSpPr>
        <xdr:sp macro="" textlink="">
          <xdr:nvSpPr>
            <xdr:cNvPr id="2061"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2062"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2063" name="Picture 50" descr="1257680728_log.png">
              <a:hlinkClick xmlns:r="http://schemas.openxmlformats.org/officeDocument/2006/relationships" r:id="rId10" tooltip="Verbal Stats"/>
            </xdr:cNvPr>
            <xdr:cNvPicPr>
              <a:picLocks noChangeAspect="1"/>
            </xdr:cNvPicPr>
          </xdr:nvPicPr>
          <xdr:blipFill>
            <a:blip xmlns:r="http://schemas.openxmlformats.org/officeDocument/2006/relationships" r:embed="rId9"/>
            <a:srcRect/>
            <a:stretch>
              <a:fillRect/>
            </a:stretch>
          </xdr:blipFill>
          <xdr:spPr bwMode="auto">
            <a:xfrm>
              <a:off x="8629648" y="447675"/>
              <a:ext cx="457200" cy="457200"/>
            </a:xfrm>
            <a:prstGeom prst="rect">
              <a:avLst/>
            </a:prstGeom>
            <a:noFill/>
            <a:ln w="9525">
              <a:noFill/>
              <a:miter lim="800000"/>
              <a:headEnd/>
              <a:tailEnd/>
            </a:ln>
          </xdr:spPr>
        </xdr:pic>
        <xdr:pic>
          <xdr:nvPicPr>
            <xdr:cNvPr id="2064" name="Picture 51" descr="1257681001_text-plain.png">
              <a:hlinkClick xmlns:r="http://schemas.openxmlformats.org/officeDocument/2006/relationships" r:id="rId11" tooltip="Verbal Log"/>
            </xdr:cNvPr>
            <xdr:cNvPicPr>
              <a:picLocks noChangeAspect="1"/>
            </xdr:cNvPicPr>
          </xdr:nvPicPr>
          <xdr:blipFill>
            <a:blip xmlns:r="http://schemas.openxmlformats.org/officeDocument/2006/relationships" r:embed="rId12"/>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2056" name="Group 52"/>
          <xdr:cNvGrpSpPr>
            <a:grpSpLocks/>
          </xdr:cNvGrpSpPr>
        </xdr:nvGrpSpPr>
        <xdr:grpSpPr bwMode="auto">
          <a:xfrm>
            <a:off x="1357" y="6"/>
            <a:ext cx="113" cy="94"/>
            <a:chOff x="9220199" y="57150"/>
            <a:chExt cx="1081087" cy="895350"/>
          </a:xfrm>
        </xdr:grpSpPr>
        <xdr:sp macro="" textlink="">
          <xdr:nvSpPr>
            <xdr:cNvPr id="2057"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2058"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2059" name="Picture 55" descr="1257681282_system-help.png">
              <a:hlinkClick xmlns:r="http://schemas.openxmlformats.org/officeDocument/2006/relationships" r:id="rId13" tooltip="Help"/>
            </xdr:cNvPr>
            <xdr:cNvPicPr>
              <a:picLocks noChangeAspect="1"/>
            </xdr:cNvPicPr>
          </xdr:nvPicPr>
          <xdr:blipFill>
            <a:blip xmlns:r="http://schemas.openxmlformats.org/officeDocument/2006/relationships" r:embed="rId14"/>
            <a:srcRect/>
            <a:stretch>
              <a:fillRect/>
            </a:stretch>
          </xdr:blipFill>
          <xdr:spPr bwMode="auto">
            <a:xfrm>
              <a:off x="9258299" y="447675"/>
              <a:ext cx="457200" cy="457200"/>
            </a:xfrm>
            <a:prstGeom prst="rect">
              <a:avLst/>
            </a:prstGeom>
            <a:noFill/>
            <a:ln w="9525">
              <a:noFill/>
              <a:miter lim="800000"/>
              <a:headEnd/>
              <a:tailEnd/>
            </a:ln>
          </xdr:spPr>
        </xdr:pic>
        <xdr:pic>
          <xdr:nvPicPr>
            <xdr:cNvPr id="2060" name="Picture 56" descr="1257681375_dbplus2.png">
              <a:hlinkClick xmlns:r="http://schemas.openxmlformats.org/officeDocument/2006/relationships" r:id="rId15" tooltip="Database"/>
            </xdr:cNvPr>
            <xdr:cNvPicPr>
              <a:picLocks noChangeAspect="1"/>
            </xdr:cNvPicPr>
          </xdr:nvPicPr>
          <xdr:blipFill>
            <a:blip xmlns:r="http://schemas.openxmlformats.org/officeDocument/2006/relationships" r:embed="rId16"/>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twoCellAnchor>
    <xdr:from>
      <xdr:col>14</xdr:col>
      <xdr:colOff>1320800</xdr:colOff>
      <xdr:row>19</xdr:row>
      <xdr:rowOff>114300</xdr:rowOff>
    </xdr:from>
    <xdr:to>
      <xdr:col>29</xdr:col>
      <xdr:colOff>1460500</xdr:colOff>
      <xdr:row>19</xdr:row>
      <xdr:rowOff>127000</xdr:rowOff>
    </xdr:to>
    <xdr:cxnSp macro="">
      <xdr:nvCxnSpPr>
        <xdr:cNvPr id="24" name="Straight Connector 23"/>
        <xdr:cNvCxnSpPr/>
      </xdr:nvCxnSpPr>
      <xdr:spPr>
        <a:xfrm>
          <a:off x="24282400" y="4813300"/>
          <a:ext cx="6946900" cy="12700"/>
        </a:xfrm>
        <a:prstGeom prst="line">
          <a:avLst/>
        </a:prstGeom>
        <a:ln w="38100">
          <a:solidFill>
            <a:schemeClr val="tx2">
              <a:lumMod val="75000"/>
            </a:schemeClr>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1270000</xdr:colOff>
      <xdr:row>27</xdr:row>
      <xdr:rowOff>38100</xdr:rowOff>
    </xdr:from>
    <xdr:to>
      <xdr:col>4</xdr:col>
      <xdr:colOff>901700</xdr:colOff>
      <xdr:row>27</xdr:row>
      <xdr:rowOff>50800</xdr:rowOff>
    </xdr:to>
    <xdr:cxnSp macro="">
      <xdr:nvCxnSpPr>
        <xdr:cNvPr id="30" name="Straight Connector 29"/>
        <xdr:cNvCxnSpPr/>
      </xdr:nvCxnSpPr>
      <xdr:spPr>
        <a:xfrm flipV="1">
          <a:off x="1651000" y="6362700"/>
          <a:ext cx="4737100" cy="12700"/>
        </a:xfrm>
        <a:prstGeom prst="line">
          <a:avLst/>
        </a:prstGeom>
        <a:ln w="38100">
          <a:solidFill>
            <a:schemeClr val="tx2">
              <a:lumMod val="75000"/>
            </a:schemeClr>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28575</xdr:rowOff>
    </xdr:from>
    <xdr:to>
      <xdr:col>1</xdr:col>
      <xdr:colOff>247650</xdr:colOff>
      <xdr:row>2</xdr:row>
      <xdr:rowOff>0</xdr:rowOff>
    </xdr:to>
    <xdr:pic>
      <xdr:nvPicPr>
        <xdr:cNvPr id="2" name="Picture 2" descr="1257674147_Stats.png"/>
        <xdr:cNvPicPr>
          <a:picLocks noChangeAspect="1"/>
        </xdr:cNvPicPr>
      </xdr:nvPicPr>
      <xdr:blipFill>
        <a:blip xmlns:r="http://schemas.openxmlformats.org/officeDocument/2006/relationships" r:embed="rId1"/>
        <a:srcRect/>
        <a:stretch>
          <a:fillRect/>
        </a:stretch>
      </xdr:blipFill>
      <xdr:spPr bwMode="auto">
        <a:xfrm>
          <a:off x="381000" y="1044575"/>
          <a:ext cx="247650" cy="238125"/>
        </a:xfrm>
        <a:prstGeom prst="rect">
          <a:avLst/>
        </a:prstGeom>
        <a:noFill/>
        <a:ln w="9525">
          <a:noFill/>
          <a:miter lim="800000"/>
          <a:headEnd/>
          <a:tailEnd/>
        </a:ln>
      </xdr:spPr>
    </xdr:pic>
    <xdr:clientData/>
  </xdr:twoCellAnchor>
  <xdr:twoCellAnchor>
    <xdr:from>
      <xdr:col>1</xdr:col>
      <xdr:colOff>28575</xdr:colOff>
      <xdr:row>6</xdr:row>
      <xdr:rowOff>47625</xdr:rowOff>
    </xdr:from>
    <xdr:to>
      <xdr:col>4</xdr:col>
      <xdr:colOff>247650</xdr:colOff>
      <xdr:row>20</xdr:row>
      <xdr:rowOff>9525</xdr:rowOff>
    </xdr:to>
    <xdr:graphicFrame macro="">
      <xdr:nvGraphicFramePr>
        <xdr:cNvPr id="3"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393700</xdr:colOff>
      <xdr:row>6</xdr:row>
      <xdr:rowOff>101600</xdr:rowOff>
    </xdr:from>
    <xdr:to>
      <xdr:col>11</xdr:col>
      <xdr:colOff>1612900</xdr:colOff>
      <xdr:row>39</xdr:row>
      <xdr:rowOff>152400</xdr:rowOff>
    </xdr:to>
    <xdr:graphicFrame macro="">
      <xdr:nvGraphicFramePr>
        <xdr:cNvPr id="4" name="Chart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50800</xdr:colOff>
      <xdr:row>6</xdr:row>
      <xdr:rowOff>6350</xdr:rowOff>
    </xdr:from>
    <xdr:to>
      <xdr:col>17</xdr:col>
      <xdr:colOff>114300</xdr:colOff>
      <xdr:row>38</xdr:row>
      <xdr:rowOff>177800</xdr:rowOff>
    </xdr:to>
    <xdr:graphicFrame macro="">
      <xdr:nvGraphicFramePr>
        <xdr:cNvPr id="5" name="Chart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22</xdr:row>
      <xdr:rowOff>19050</xdr:rowOff>
    </xdr:from>
    <xdr:to>
      <xdr:col>4</xdr:col>
      <xdr:colOff>914400</xdr:colOff>
      <xdr:row>38</xdr:row>
      <xdr:rowOff>63500</xdr:rowOff>
    </xdr:to>
    <xdr:graphicFrame macro="">
      <xdr:nvGraphicFramePr>
        <xdr:cNvPr id="6" name="Chart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219075</xdr:colOff>
      <xdr:row>0</xdr:row>
      <xdr:rowOff>66674</xdr:rowOff>
    </xdr:from>
    <xdr:to>
      <xdr:col>9</xdr:col>
      <xdr:colOff>447675</xdr:colOff>
      <xdr:row>0</xdr:row>
      <xdr:rowOff>863599</xdr:rowOff>
    </xdr:to>
    <xdr:grpSp>
      <xdr:nvGrpSpPr>
        <xdr:cNvPr id="7" name="Group 22"/>
        <xdr:cNvGrpSpPr>
          <a:grpSpLocks/>
        </xdr:cNvGrpSpPr>
      </xdr:nvGrpSpPr>
      <xdr:grpSpPr bwMode="auto">
        <a:xfrm>
          <a:off x="8829675" y="66674"/>
          <a:ext cx="5334000" cy="796925"/>
          <a:chOff x="1095" y="6"/>
          <a:chExt cx="375" cy="94"/>
        </a:xfrm>
      </xdr:grpSpPr>
      <xdr:grpSp>
        <xdr:nvGrpSpPr>
          <xdr:cNvPr id="8" name="Group 42"/>
          <xdr:cNvGrpSpPr>
            <a:grpSpLocks/>
          </xdr:cNvGrpSpPr>
        </xdr:nvGrpSpPr>
        <xdr:grpSpPr bwMode="auto">
          <a:xfrm>
            <a:off x="1101" y="6"/>
            <a:ext cx="114" cy="94"/>
            <a:chOff x="6915150" y="57150"/>
            <a:chExt cx="1081087" cy="895350"/>
          </a:xfrm>
        </xdr:grpSpPr>
        <xdr:sp macro="" textlink="">
          <xdr:nvSpPr>
            <xdr:cNvPr id="19"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20"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21" name="Picture 45" descr="1257680667_application-vnd.oasis.opendocument.formula.png">
              <a:hlinkClick xmlns:r="http://schemas.openxmlformats.org/officeDocument/2006/relationships" r:id="rId6" tooltip="Quant Log"/>
            </xdr:cNvPr>
            <xdr:cNvPicPr>
              <a:picLocks noChangeAspect="1"/>
            </xdr:cNvPicPr>
          </xdr:nvPicPr>
          <xdr:blipFill>
            <a:blip xmlns:r="http://schemas.openxmlformats.org/officeDocument/2006/relationships" r:embed="rId7"/>
            <a:srcRect/>
            <a:stretch>
              <a:fillRect/>
            </a:stretch>
          </xdr:blipFill>
          <xdr:spPr bwMode="auto">
            <a:xfrm>
              <a:off x="6991349" y="419100"/>
              <a:ext cx="485775" cy="485775"/>
            </a:xfrm>
            <a:prstGeom prst="rect">
              <a:avLst/>
            </a:prstGeom>
            <a:noFill/>
            <a:ln w="9525">
              <a:noFill/>
              <a:miter lim="800000"/>
              <a:headEnd/>
              <a:tailEnd/>
            </a:ln>
          </xdr:spPr>
        </xdr:pic>
        <xdr:pic>
          <xdr:nvPicPr>
            <xdr:cNvPr id="22" name="Picture 46" descr="1257680728_log.png">
              <a:hlinkClick xmlns:r="http://schemas.openxmlformats.org/officeDocument/2006/relationships" r:id="rId8" tooltip="Quant Stats"/>
            </xdr:cNvPr>
            <xdr:cNvPicPr>
              <a:picLocks noChangeAspect="1"/>
            </xdr:cNvPicPr>
          </xdr:nvPicPr>
          <xdr:blipFill>
            <a:blip xmlns:r="http://schemas.openxmlformats.org/officeDocument/2006/relationships" r:embed="rId9"/>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9" name="Group 47"/>
          <xdr:cNvGrpSpPr>
            <a:grpSpLocks/>
          </xdr:cNvGrpSpPr>
        </xdr:nvGrpSpPr>
        <xdr:grpSpPr bwMode="auto">
          <a:xfrm>
            <a:off x="1234" y="6"/>
            <a:ext cx="114" cy="94"/>
            <a:chOff x="8067674" y="57150"/>
            <a:chExt cx="1081087" cy="895350"/>
          </a:xfrm>
        </xdr:grpSpPr>
        <xdr:sp macro="" textlink="">
          <xdr:nvSpPr>
            <xdr:cNvPr id="15"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6"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17" name="Picture 50" descr="1257680728_log.png">
              <a:hlinkClick xmlns:r="http://schemas.openxmlformats.org/officeDocument/2006/relationships" r:id="rId10" tooltip="Verbal Stats"/>
            </xdr:cNvPr>
            <xdr:cNvPicPr>
              <a:picLocks noChangeAspect="1"/>
            </xdr:cNvPicPr>
          </xdr:nvPicPr>
          <xdr:blipFill>
            <a:blip xmlns:r="http://schemas.openxmlformats.org/officeDocument/2006/relationships" r:embed="rId9"/>
            <a:srcRect/>
            <a:stretch>
              <a:fillRect/>
            </a:stretch>
          </xdr:blipFill>
          <xdr:spPr bwMode="auto">
            <a:xfrm>
              <a:off x="8629648" y="447675"/>
              <a:ext cx="457200" cy="457200"/>
            </a:xfrm>
            <a:prstGeom prst="rect">
              <a:avLst/>
            </a:prstGeom>
            <a:noFill/>
            <a:ln w="9525">
              <a:noFill/>
              <a:miter lim="800000"/>
              <a:headEnd/>
              <a:tailEnd/>
            </a:ln>
          </xdr:spPr>
        </xdr:pic>
        <xdr:pic>
          <xdr:nvPicPr>
            <xdr:cNvPr id="18" name="Picture 51" descr="1257681001_text-plain.png">
              <a:hlinkClick xmlns:r="http://schemas.openxmlformats.org/officeDocument/2006/relationships" r:id="rId11" tooltip="Verbal Log"/>
            </xdr:cNvPr>
            <xdr:cNvPicPr>
              <a:picLocks noChangeAspect="1"/>
            </xdr:cNvPicPr>
          </xdr:nvPicPr>
          <xdr:blipFill>
            <a:blip xmlns:r="http://schemas.openxmlformats.org/officeDocument/2006/relationships" r:embed="rId12"/>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10" name="Group 52"/>
          <xdr:cNvGrpSpPr>
            <a:grpSpLocks/>
          </xdr:cNvGrpSpPr>
        </xdr:nvGrpSpPr>
        <xdr:grpSpPr bwMode="auto">
          <a:xfrm>
            <a:off x="1365" y="6"/>
            <a:ext cx="114" cy="94"/>
            <a:chOff x="9220199" y="57150"/>
            <a:chExt cx="1081087" cy="895350"/>
          </a:xfrm>
        </xdr:grpSpPr>
        <xdr:sp macro="" textlink="">
          <xdr:nvSpPr>
            <xdr:cNvPr id="11"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2"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13" name="Picture 55" descr="1257681282_system-help.png">
              <a:hlinkClick xmlns:r="http://schemas.openxmlformats.org/officeDocument/2006/relationships" r:id="rId13" tooltip="Help"/>
            </xdr:cNvPr>
            <xdr:cNvPicPr>
              <a:picLocks noChangeAspect="1"/>
            </xdr:cNvPicPr>
          </xdr:nvPicPr>
          <xdr:blipFill>
            <a:blip xmlns:r="http://schemas.openxmlformats.org/officeDocument/2006/relationships" r:embed="rId14"/>
            <a:srcRect/>
            <a:stretch>
              <a:fillRect/>
            </a:stretch>
          </xdr:blipFill>
          <xdr:spPr bwMode="auto">
            <a:xfrm>
              <a:off x="9258299" y="447675"/>
              <a:ext cx="457200" cy="457200"/>
            </a:xfrm>
            <a:prstGeom prst="rect">
              <a:avLst/>
            </a:prstGeom>
            <a:noFill/>
            <a:ln w="9525">
              <a:noFill/>
              <a:miter lim="800000"/>
              <a:headEnd/>
              <a:tailEnd/>
            </a:ln>
          </xdr:spPr>
        </xdr:pic>
        <xdr:pic>
          <xdr:nvPicPr>
            <xdr:cNvPr id="14" name="Picture 56" descr="1257681375_dbplus2.png">
              <a:hlinkClick xmlns:r="http://schemas.openxmlformats.org/officeDocument/2006/relationships" r:id="rId15" tooltip="Database"/>
            </xdr:cNvPr>
            <xdr:cNvPicPr>
              <a:picLocks noChangeAspect="1"/>
            </xdr:cNvPicPr>
          </xdr:nvPicPr>
          <xdr:blipFill>
            <a:blip xmlns:r="http://schemas.openxmlformats.org/officeDocument/2006/relationships" r:embed="rId16"/>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wsDr>
</file>

<file path=xl/drawings/drawing4.xml><?xml version="1.0" encoding="utf-8"?>
<c:userShapes xmlns:c="http://schemas.openxmlformats.org/drawingml/2006/chart">
  <cdr:relSizeAnchor xmlns:cdr="http://schemas.openxmlformats.org/drawingml/2006/chartDrawing">
    <cdr:from>
      <cdr:x>0.12816</cdr:x>
      <cdr:y>0.48312</cdr:y>
    </cdr:from>
    <cdr:to>
      <cdr:x>0.94175</cdr:x>
      <cdr:y>0.48698</cdr:y>
    </cdr:to>
    <cdr:sp macro="" textlink="">
      <cdr:nvSpPr>
        <cdr:cNvPr id="3" name="Straight Connector 2"/>
        <cdr:cNvSpPr/>
      </cdr:nvSpPr>
      <cdr:spPr>
        <a:xfrm xmlns:a="http://schemas.openxmlformats.org/drawingml/2006/main">
          <a:off x="838216" y="3181321"/>
          <a:ext cx="5321285" cy="25418"/>
        </a:xfrm>
        <a:prstGeom xmlns:a="http://schemas.openxmlformats.org/drawingml/2006/main" prst="line">
          <a:avLst/>
        </a:prstGeom>
        <a:ln xmlns:a="http://schemas.openxmlformats.org/drawingml/2006/main" w="38100">
          <a:solidFill>
            <a:schemeClr val="tx2">
              <a:lumMod val="75000"/>
            </a:schemeClr>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txBody>
        <a:bodyPr xmlns:a="http://schemas.openxmlformats.org/drawingml/2006/main"/>
        <a:lstStyle xmlns:a="http://schemas.openxmlformats.org/drawingml/2006/main"/>
        <a:p xmlns:a="http://schemas.openxmlformats.org/drawingml/2006/main">
          <a:endParaRPr lang="en-US"/>
        </a:p>
      </cdr:txBody>
    </cdr:sp>
  </cdr:relSizeAnchor>
</c:userShapes>
</file>

<file path=xl/drawings/drawing5.xml><?xml version="1.0" encoding="utf-8"?>
<c:userShapes xmlns:c="http://schemas.openxmlformats.org/drawingml/2006/chart">
  <cdr:relSizeAnchor xmlns:cdr="http://schemas.openxmlformats.org/drawingml/2006/chartDrawing">
    <cdr:from>
      <cdr:x>0.18941</cdr:x>
      <cdr:y>0.32694</cdr:y>
    </cdr:from>
    <cdr:to>
      <cdr:x>0.91691</cdr:x>
      <cdr:y>0.3317</cdr:y>
    </cdr:to>
    <cdr:sp macro="" textlink="">
      <cdr:nvSpPr>
        <cdr:cNvPr id="3" name="Straight Connector 2"/>
        <cdr:cNvSpPr/>
      </cdr:nvSpPr>
      <cdr:spPr>
        <a:xfrm xmlns:a="http://schemas.openxmlformats.org/drawingml/2006/main" flipV="1">
          <a:off x="1087262" y="1035965"/>
          <a:ext cx="4176141" cy="15082"/>
        </a:xfrm>
        <a:prstGeom xmlns:a="http://schemas.openxmlformats.org/drawingml/2006/main" prst="line">
          <a:avLst/>
        </a:prstGeom>
        <a:ln xmlns:a="http://schemas.openxmlformats.org/drawingml/2006/main" w="38100">
          <a:solidFill>
            <a:schemeClr val="tx2">
              <a:lumMod val="75000"/>
            </a:schemeClr>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txBody>
        <a:bodyPr xmlns:a="http://schemas.openxmlformats.org/drawingml/2006/main"/>
        <a:lstStyle xmlns:a="http://schemas.openxmlformats.org/drawingml/2006/main"/>
        <a:p xmlns:a="http://schemas.openxmlformats.org/drawingml/2006/main">
          <a:endParaRPr lang="en-US"/>
        </a:p>
      </cdr:txBody>
    </cdr:sp>
  </cdr:relSizeAnchor>
</c:userShapes>
</file>

<file path=xl/drawings/drawing6.xml><?xml version="1.0" encoding="utf-8"?>
<xdr:wsDr xmlns:xdr="http://schemas.openxmlformats.org/drawingml/2006/spreadsheetDrawing" xmlns:a="http://schemas.openxmlformats.org/drawingml/2006/main">
  <xdr:twoCellAnchor editAs="oneCell">
    <xdr:from>
      <xdr:col>0</xdr:col>
      <xdr:colOff>238125</xdr:colOff>
      <xdr:row>1</xdr:row>
      <xdr:rowOff>28575</xdr:rowOff>
    </xdr:from>
    <xdr:to>
      <xdr:col>1</xdr:col>
      <xdr:colOff>219075</xdr:colOff>
      <xdr:row>1</xdr:row>
      <xdr:rowOff>257175</xdr:rowOff>
    </xdr:to>
    <xdr:pic>
      <xdr:nvPicPr>
        <xdr:cNvPr id="7169" name="Picture 1" descr="1257673914_application-vnd.oasis.opendocument.formula.png"/>
        <xdr:cNvPicPr>
          <a:picLocks noChangeAspect="1"/>
        </xdr:cNvPicPr>
      </xdr:nvPicPr>
      <xdr:blipFill>
        <a:blip xmlns:r="http://schemas.openxmlformats.org/officeDocument/2006/relationships" r:embed="rId1"/>
        <a:srcRect/>
        <a:stretch>
          <a:fillRect/>
        </a:stretch>
      </xdr:blipFill>
      <xdr:spPr bwMode="auto">
        <a:xfrm>
          <a:off x="238125" y="1047750"/>
          <a:ext cx="228600" cy="228600"/>
        </a:xfrm>
        <a:prstGeom prst="rect">
          <a:avLst/>
        </a:prstGeom>
        <a:noFill/>
        <a:ln w="9525">
          <a:noFill/>
          <a:miter lim="800000"/>
          <a:headEnd/>
          <a:tailEnd/>
        </a:ln>
      </xdr:spPr>
    </xdr:pic>
    <xdr:clientData/>
  </xdr:twoCellAnchor>
  <xdr:twoCellAnchor>
    <xdr:from>
      <xdr:col>6</xdr:col>
      <xdr:colOff>723900</xdr:colOff>
      <xdr:row>0</xdr:row>
      <xdr:rowOff>171450</xdr:rowOff>
    </xdr:from>
    <xdr:to>
      <xdr:col>6</xdr:col>
      <xdr:colOff>1543050</xdr:colOff>
      <xdr:row>0</xdr:row>
      <xdr:rowOff>895350</xdr:rowOff>
    </xdr:to>
    <xdr:sp macro="'Scorpio750:Applications:Microsoft Office 2008:Microsoft Excel.app:Contents:MacOS:Brad''s Awesome Error Log V3 Edited 3.xlsb'!Quant_Off" textlink="">
      <xdr:nvSpPr>
        <xdr:cNvPr id="18" name="Sun 17"/>
        <xdr:cNvSpPr/>
      </xdr:nvSpPr>
      <xdr:spPr>
        <a:xfrm>
          <a:off x="9382125" y="161925"/>
          <a:ext cx="819150" cy="723900"/>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5</xdr:col>
      <xdr:colOff>457200</xdr:colOff>
      <xdr:row>0</xdr:row>
      <xdr:rowOff>161925</xdr:rowOff>
    </xdr:from>
    <xdr:to>
      <xdr:col>6</xdr:col>
      <xdr:colOff>561975</xdr:colOff>
      <xdr:row>0</xdr:row>
      <xdr:rowOff>885825</xdr:rowOff>
    </xdr:to>
    <xdr:sp macro="'Scorpio750:Applications:Microsoft Office 2008:Microsoft Excel.app:Contents:MacOS:Brad''s Awesome Error Log V3 Edited 3.xlsb'!Quant_On" textlink="">
      <xdr:nvSpPr>
        <xdr:cNvPr id="19" name="Sun 18"/>
        <xdr:cNvSpPr/>
      </xdr:nvSpPr>
      <xdr:spPr>
        <a:xfrm>
          <a:off x="8401050" y="161925"/>
          <a:ext cx="819150" cy="723900"/>
        </a:xfrm>
        <a:prstGeom prst="sun">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7</xdr:col>
      <xdr:colOff>171450</xdr:colOff>
      <xdr:row>0</xdr:row>
      <xdr:rowOff>66675</xdr:rowOff>
    </xdr:from>
    <xdr:to>
      <xdr:col>10</xdr:col>
      <xdr:colOff>266700</xdr:colOff>
      <xdr:row>0</xdr:row>
      <xdr:rowOff>962025</xdr:rowOff>
    </xdr:to>
    <xdr:grpSp>
      <xdr:nvGrpSpPr>
        <xdr:cNvPr id="7204" name="Group 36"/>
        <xdr:cNvGrpSpPr>
          <a:grpSpLocks/>
        </xdr:cNvGrpSpPr>
      </xdr:nvGrpSpPr>
      <xdr:grpSpPr bwMode="auto">
        <a:xfrm>
          <a:off x="9196917" y="66675"/>
          <a:ext cx="5429250" cy="895350"/>
          <a:chOff x="1095" y="6"/>
          <a:chExt cx="375" cy="94"/>
        </a:xfrm>
      </xdr:grpSpPr>
      <xdr:grpSp>
        <xdr:nvGrpSpPr>
          <xdr:cNvPr id="7205" name="Group 42"/>
          <xdr:cNvGrpSpPr>
            <a:grpSpLocks/>
          </xdr:cNvGrpSpPr>
        </xdr:nvGrpSpPr>
        <xdr:grpSpPr bwMode="auto">
          <a:xfrm>
            <a:off x="1095" y="6"/>
            <a:ext cx="113" cy="94"/>
            <a:chOff x="6915150" y="57150"/>
            <a:chExt cx="1081087" cy="895350"/>
          </a:xfrm>
        </xdr:grpSpPr>
        <xdr:sp macro="" textlink="">
          <xdr:nvSpPr>
            <xdr:cNvPr id="7206"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7207"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7208" name="Picture 45" descr="1257680667_application-vnd.oasis.opendocument.formula.png">
              <a:hlinkClick xmlns:r="http://schemas.openxmlformats.org/officeDocument/2006/relationships" r:id="rId2" tooltip="Quant Log"/>
            </xdr:cNvPr>
            <xdr:cNvPicPr>
              <a:picLocks noChangeAspect="1"/>
            </xdr:cNvPicPr>
          </xdr:nvPicPr>
          <xdr:blipFill>
            <a:blip xmlns:r="http://schemas.openxmlformats.org/officeDocument/2006/relationships" r:embed="rId3"/>
            <a:srcRect/>
            <a:stretch>
              <a:fillRect/>
            </a:stretch>
          </xdr:blipFill>
          <xdr:spPr bwMode="auto">
            <a:xfrm>
              <a:off x="6991349" y="419100"/>
              <a:ext cx="485775" cy="485775"/>
            </a:xfrm>
            <a:prstGeom prst="rect">
              <a:avLst/>
            </a:prstGeom>
            <a:noFill/>
            <a:ln w="9525">
              <a:noFill/>
              <a:miter lim="800000"/>
              <a:headEnd/>
              <a:tailEnd/>
            </a:ln>
          </xdr:spPr>
        </xdr:pic>
        <xdr:pic>
          <xdr:nvPicPr>
            <xdr:cNvPr id="7209" name="Picture 46" descr="1257680728_log.png">
              <a:hlinkClick xmlns:r="http://schemas.openxmlformats.org/officeDocument/2006/relationships" r:id="rId4" tooltip="Quant Stats"/>
            </xdr:cNvPr>
            <xdr:cNvPicPr>
              <a:picLocks noChangeAspect="1"/>
            </xdr:cNvPicPr>
          </xdr:nvPicPr>
          <xdr:blipFill>
            <a:blip xmlns:r="http://schemas.openxmlformats.org/officeDocument/2006/relationships" r:embed="rId5"/>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7210" name="Group 47"/>
          <xdr:cNvGrpSpPr>
            <a:grpSpLocks/>
          </xdr:cNvGrpSpPr>
        </xdr:nvGrpSpPr>
        <xdr:grpSpPr bwMode="auto">
          <a:xfrm>
            <a:off x="1226" y="6"/>
            <a:ext cx="113" cy="94"/>
            <a:chOff x="8067674" y="57150"/>
            <a:chExt cx="1081087" cy="895350"/>
          </a:xfrm>
        </xdr:grpSpPr>
        <xdr:sp macro="" textlink="">
          <xdr:nvSpPr>
            <xdr:cNvPr id="7211"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7212"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7213" name="Picture 50" descr="1257680728_log.png">
              <a:hlinkClick xmlns:r="http://schemas.openxmlformats.org/officeDocument/2006/relationships" r:id="rId6" tooltip="Verbal Stats"/>
            </xdr:cNvPr>
            <xdr:cNvPicPr>
              <a:picLocks noChangeAspect="1"/>
            </xdr:cNvPicPr>
          </xdr:nvPicPr>
          <xdr:blipFill>
            <a:blip xmlns:r="http://schemas.openxmlformats.org/officeDocument/2006/relationships" r:embed="rId5"/>
            <a:srcRect/>
            <a:stretch>
              <a:fillRect/>
            </a:stretch>
          </xdr:blipFill>
          <xdr:spPr bwMode="auto">
            <a:xfrm>
              <a:off x="8629648" y="447675"/>
              <a:ext cx="457200" cy="457200"/>
            </a:xfrm>
            <a:prstGeom prst="rect">
              <a:avLst/>
            </a:prstGeom>
            <a:noFill/>
            <a:ln w="9525">
              <a:noFill/>
              <a:miter lim="800000"/>
              <a:headEnd/>
              <a:tailEnd/>
            </a:ln>
          </xdr:spPr>
        </xdr:pic>
        <xdr:pic>
          <xdr:nvPicPr>
            <xdr:cNvPr id="7214" name="Picture 51" descr="1257681001_text-plain.png">
              <a:hlinkClick xmlns:r="http://schemas.openxmlformats.org/officeDocument/2006/relationships" r:id="rId7" tooltip="Verbal Log"/>
            </xdr:cNvPr>
            <xdr:cNvPicPr>
              <a:picLocks noChangeAspect="1"/>
            </xdr:cNvPicPr>
          </xdr:nvPicPr>
          <xdr:blipFill>
            <a:blip xmlns:r="http://schemas.openxmlformats.org/officeDocument/2006/relationships" r:embed="rId8"/>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7215" name="Group 52"/>
          <xdr:cNvGrpSpPr>
            <a:grpSpLocks/>
          </xdr:cNvGrpSpPr>
        </xdr:nvGrpSpPr>
        <xdr:grpSpPr bwMode="auto">
          <a:xfrm>
            <a:off x="1357" y="6"/>
            <a:ext cx="113" cy="94"/>
            <a:chOff x="9220199" y="57150"/>
            <a:chExt cx="1081087" cy="895350"/>
          </a:xfrm>
        </xdr:grpSpPr>
        <xdr:sp macro="" textlink="">
          <xdr:nvSpPr>
            <xdr:cNvPr id="7216"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7217"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7218" name="Picture 55" descr="1257681282_system-help.png">
              <a:hlinkClick xmlns:r="http://schemas.openxmlformats.org/officeDocument/2006/relationships" r:id="rId9" tooltip="Help"/>
            </xdr:cNvPr>
            <xdr:cNvPicPr>
              <a:picLocks noChangeAspect="1"/>
            </xdr:cNvPicPr>
          </xdr:nvPicPr>
          <xdr:blipFill>
            <a:blip xmlns:r="http://schemas.openxmlformats.org/officeDocument/2006/relationships" r:embed="rId10"/>
            <a:srcRect/>
            <a:stretch>
              <a:fillRect/>
            </a:stretch>
          </xdr:blipFill>
          <xdr:spPr bwMode="auto">
            <a:xfrm>
              <a:off x="9258299" y="447675"/>
              <a:ext cx="457200" cy="457200"/>
            </a:xfrm>
            <a:prstGeom prst="rect">
              <a:avLst/>
            </a:prstGeom>
            <a:noFill/>
            <a:ln w="9525">
              <a:noFill/>
              <a:miter lim="800000"/>
              <a:headEnd/>
              <a:tailEnd/>
            </a:ln>
          </xdr:spPr>
        </xdr:pic>
        <xdr:pic>
          <xdr:nvPicPr>
            <xdr:cNvPr id="7219" name="Picture 56" descr="1257681375_dbplus2.png">
              <a:hlinkClick xmlns:r="http://schemas.openxmlformats.org/officeDocument/2006/relationships" r:id="rId11" tooltip="Database"/>
            </xdr:cNvPr>
            <xdr:cNvPicPr>
              <a:picLocks noChangeAspect="1"/>
            </xdr:cNvPicPr>
          </xdr:nvPicPr>
          <xdr:blipFill>
            <a:blip xmlns:r="http://schemas.openxmlformats.org/officeDocument/2006/relationships" r:embed="rId12"/>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28575</xdr:rowOff>
    </xdr:from>
    <xdr:to>
      <xdr:col>1</xdr:col>
      <xdr:colOff>247650</xdr:colOff>
      <xdr:row>2</xdr:row>
      <xdr:rowOff>0</xdr:rowOff>
    </xdr:to>
    <xdr:pic>
      <xdr:nvPicPr>
        <xdr:cNvPr id="8193" name="Picture 1" descr="1257674147_Stats.png"/>
        <xdr:cNvPicPr>
          <a:picLocks noChangeAspect="1"/>
        </xdr:cNvPicPr>
      </xdr:nvPicPr>
      <xdr:blipFill>
        <a:blip xmlns:r="http://schemas.openxmlformats.org/officeDocument/2006/relationships" r:embed="rId1"/>
        <a:srcRect/>
        <a:stretch>
          <a:fillRect/>
        </a:stretch>
      </xdr:blipFill>
      <xdr:spPr bwMode="auto">
        <a:xfrm>
          <a:off x="247650" y="1047750"/>
          <a:ext cx="247650" cy="247650"/>
        </a:xfrm>
        <a:prstGeom prst="rect">
          <a:avLst/>
        </a:prstGeom>
        <a:noFill/>
        <a:ln w="9525">
          <a:noFill/>
          <a:miter lim="800000"/>
          <a:headEnd/>
          <a:tailEnd/>
        </a:ln>
      </xdr:spPr>
    </xdr:pic>
    <xdr:clientData/>
  </xdr:twoCellAnchor>
  <xdr:twoCellAnchor>
    <xdr:from>
      <xdr:col>1</xdr:col>
      <xdr:colOff>28575</xdr:colOff>
      <xdr:row>6</xdr:row>
      <xdr:rowOff>47625</xdr:rowOff>
    </xdr:from>
    <xdr:to>
      <xdr:col>4</xdr:col>
      <xdr:colOff>247650</xdr:colOff>
      <xdr:row>20</xdr:row>
      <xdr:rowOff>9525</xdr:rowOff>
    </xdr:to>
    <xdr:graphicFrame macro="">
      <xdr:nvGraphicFramePr>
        <xdr:cNvPr id="819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485774</xdr:colOff>
      <xdr:row>11</xdr:row>
      <xdr:rowOff>50800</xdr:rowOff>
    </xdr:from>
    <xdr:to>
      <xdr:col>12</xdr:col>
      <xdr:colOff>1663700</xdr:colOff>
      <xdr:row>34</xdr:row>
      <xdr:rowOff>165100</xdr:rowOff>
    </xdr:to>
    <xdr:graphicFrame macro="">
      <xdr:nvGraphicFramePr>
        <xdr:cNvPr id="819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66675</xdr:colOff>
      <xdr:row>0</xdr:row>
      <xdr:rowOff>66675</xdr:rowOff>
    </xdr:from>
    <xdr:to>
      <xdr:col>11</xdr:col>
      <xdr:colOff>19050</xdr:colOff>
      <xdr:row>0</xdr:row>
      <xdr:rowOff>962025</xdr:rowOff>
    </xdr:to>
    <xdr:grpSp>
      <xdr:nvGrpSpPr>
        <xdr:cNvPr id="8230" name="Group 38"/>
        <xdr:cNvGrpSpPr>
          <a:grpSpLocks/>
        </xdr:cNvGrpSpPr>
      </xdr:nvGrpSpPr>
      <xdr:grpSpPr bwMode="auto">
        <a:xfrm>
          <a:off x="9299575" y="66675"/>
          <a:ext cx="5489575" cy="895350"/>
          <a:chOff x="1095" y="6"/>
          <a:chExt cx="375" cy="94"/>
        </a:xfrm>
      </xdr:grpSpPr>
      <xdr:grpSp>
        <xdr:nvGrpSpPr>
          <xdr:cNvPr id="8231" name="Group 42"/>
          <xdr:cNvGrpSpPr>
            <a:grpSpLocks/>
          </xdr:cNvGrpSpPr>
        </xdr:nvGrpSpPr>
        <xdr:grpSpPr bwMode="auto">
          <a:xfrm>
            <a:off x="1095" y="6"/>
            <a:ext cx="113" cy="94"/>
            <a:chOff x="6915150" y="57150"/>
            <a:chExt cx="1081087" cy="895350"/>
          </a:xfrm>
        </xdr:grpSpPr>
        <xdr:sp macro="" textlink="">
          <xdr:nvSpPr>
            <xdr:cNvPr id="8232"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8233"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8234" name="Picture 45" descr="1257680667_application-vnd.oasis.opendocument.formula.png">
              <a:hlinkClick xmlns:r="http://schemas.openxmlformats.org/officeDocument/2006/relationships" r:id="rId4" tooltip="Quant Log"/>
            </xdr:cNvPr>
            <xdr:cNvPicPr>
              <a:picLocks noChangeAspect="1"/>
            </xdr:cNvPicPr>
          </xdr:nvPicPr>
          <xdr:blipFill>
            <a:blip xmlns:r="http://schemas.openxmlformats.org/officeDocument/2006/relationships" r:embed="rId5"/>
            <a:srcRect/>
            <a:stretch>
              <a:fillRect/>
            </a:stretch>
          </xdr:blipFill>
          <xdr:spPr bwMode="auto">
            <a:xfrm>
              <a:off x="6991349" y="419100"/>
              <a:ext cx="485775" cy="485775"/>
            </a:xfrm>
            <a:prstGeom prst="rect">
              <a:avLst/>
            </a:prstGeom>
            <a:noFill/>
            <a:ln w="9525">
              <a:noFill/>
              <a:miter lim="800000"/>
              <a:headEnd/>
              <a:tailEnd/>
            </a:ln>
          </xdr:spPr>
        </xdr:pic>
        <xdr:pic>
          <xdr:nvPicPr>
            <xdr:cNvPr id="8235" name="Picture 46" descr="1257680728_log.png">
              <a:hlinkClick xmlns:r="http://schemas.openxmlformats.org/officeDocument/2006/relationships" r:id="rId6" tooltip="Quant Stats"/>
            </xdr:cNvPr>
            <xdr:cNvPicPr>
              <a:picLocks noChangeAspect="1"/>
            </xdr:cNvPicPr>
          </xdr:nvPicPr>
          <xdr:blipFill>
            <a:blip xmlns:r="http://schemas.openxmlformats.org/officeDocument/2006/relationships" r:embed="rId7"/>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8236" name="Group 47"/>
          <xdr:cNvGrpSpPr>
            <a:grpSpLocks/>
          </xdr:cNvGrpSpPr>
        </xdr:nvGrpSpPr>
        <xdr:grpSpPr bwMode="auto">
          <a:xfrm>
            <a:off x="1226" y="6"/>
            <a:ext cx="113" cy="94"/>
            <a:chOff x="8067674" y="57150"/>
            <a:chExt cx="1081087" cy="895350"/>
          </a:xfrm>
        </xdr:grpSpPr>
        <xdr:sp macro="" textlink="">
          <xdr:nvSpPr>
            <xdr:cNvPr id="8237"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8238"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8239" name="Picture 50" descr="1257680728_log.png">
              <a:hlinkClick xmlns:r="http://schemas.openxmlformats.org/officeDocument/2006/relationships" r:id="rId8" tooltip="Verbal Stats"/>
            </xdr:cNvPr>
            <xdr:cNvPicPr>
              <a:picLocks noChangeAspect="1"/>
            </xdr:cNvPicPr>
          </xdr:nvPicPr>
          <xdr:blipFill>
            <a:blip xmlns:r="http://schemas.openxmlformats.org/officeDocument/2006/relationships" r:embed="rId7"/>
            <a:srcRect/>
            <a:stretch>
              <a:fillRect/>
            </a:stretch>
          </xdr:blipFill>
          <xdr:spPr bwMode="auto">
            <a:xfrm>
              <a:off x="8629648" y="447675"/>
              <a:ext cx="457200" cy="457200"/>
            </a:xfrm>
            <a:prstGeom prst="rect">
              <a:avLst/>
            </a:prstGeom>
            <a:noFill/>
            <a:ln w="9525">
              <a:noFill/>
              <a:miter lim="800000"/>
              <a:headEnd/>
              <a:tailEnd/>
            </a:ln>
          </xdr:spPr>
        </xdr:pic>
        <xdr:pic>
          <xdr:nvPicPr>
            <xdr:cNvPr id="8240" name="Picture 51" descr="1257681001_text-plain.png">
              <a:hlinkClick xmlns:r="http://schemas.openxmlformats.org/officeDocument/2006/relationships" r:id="rId9" tooltip="Verbal Log"/>
            </xdr:cNvPr>
            <xdr:cNvPicPr>
              <a:picLocks noChangeAspect="1"/>
            </xdr:cNvPicPr>
          </xdr:nvPicPr>
          <xdr:blipFill>
            <a:blip xmlns:r="http://schemas.openxmlformats.org/officeDocument/2006/relationships" r:embed="rId10"/>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8241" name="Group 52"/>
          <xdr:cNvGrpSpPr>
            <a:grpSpLocks/>
          </xdr:cNvGrpSpPr>
        </xdr:nvGrpSpPr>
        <xdr:grpSpPr bwMode="auto">
          <a:xfrm>
            <a:off x="1357" y="6"/>
            <a:ext cx="113" cy="94"/>
            <a:chOff x="9220199" y="57150"/>
            <a:chExt cx="1081087" cy="895350"/>
          </a:xfrm>
        </xdr:grpSpPr>
        <xdr:sp macro="" textlink="">
          <xdr:nvSpPr>
            <xdr:cNvPr id="8242"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8243"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8244" name="Picture 55" descr="1257681282_system-help.png">
              <a:hlinkClick xmlns:r="http://schemas.openxmlformats.org/officeDocument/2006/relationships" r:id="rId11" tooltip="Help"/>
            </xdr:cNvPr>
            <xdr:cNvPicPr>
              <a:picLocks noChangeAspect="1"/>
            </xdr:cNvPicPr>
          </xdr:nvPicPr>
          <xdr:blipFill>
            <a:blip xmlns:r="http://schemas.openxmlformats.org/officeDocument/2006/relationships" r:embed="rId12"/>
            <a:srcRect/>
            <a:stretch>
              <a:fillRect/>
            </a:stretch>
          </xdr:blipFill>
          <xdr:spPr bwMode="auto">
            <a:xfrm>
              <a:off x="9258299" y="447675"/>
              <a:ext cx="457200" cy="457200"/>
            </a:xfrm>
            <a:prstGeom prst="rect">
              <a:avLst/>
            </a:prstGeom>
            <a:noFill/>
            <a:ln w="9525">
              <a:noFill/>
              <a:miter lim="800000"/>
              <a:headEnd/>
              <a:tailEnd/>
            </a:ln>
          </xdr:spPr>
        </xdr:pic>
        <xdr:pic>
          <xdr:nvPicPr>
            <xdr:cNvPr id="8245" name="Picture 56" descr="1257681375_dbplus2.png">
              <a:hlinkClick xmlns:r="http://schemas.openxmlformats.org/officeDocument/2006/relationships" r:id="rId13" tooltip="Database"/>
            </xdr:cNvPr>
            <xdr:cNvPicPr>
              <a:picLocks noChangeAspect="1"/>
            </xdr:cNvPicPr>
          </xdr:nvPicPr>
          <xdr:blipFill>
            <a:blip xmlns:r="http://schemas.openxmlformats.org/officeDocument/2006/relationships" r:embed="rId14"/>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twoCellAnchor>
    <xdr:from>
      <xdr:col>18</xdr:col>
      <xdr:colOff>241300</xdr:colOff>
      <xdr:row>12</xdr:row>
      <xdr:rowOff>38100</xdr:rowOff>
    </xdr:from>
    <xdr:to>
      <xdr:col>22</xdr:col>
      <xdr:colOff>508000</xdr:colOff>
      <xdr:row>31</xdr:row>
      <xdr:rowOff>63500</xdr:rowOff>
    </xdr:to>
    <xdr:graphicFrame macro="">
      <xdr:nvGraphicFramePr>
        <xdr:cNvPr id="28" name="Chart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114300</xdr:colOff>
      <xdr:row>20</xdr:row>
      <xdr:rowOff>177800</xdr:rowOff>
    </xdr:from>
    <xdr:to>
      <xdr:col>4</xdr:col>
      <xdr:colOff>381000</xdr:colOff>
      <xdr:row>38</xdr:row>
      <xdr:rowOff>50800</xdr:rowOff>
    </xdr:to>
    <xdr:graphicFrame macro="">
      <xdr:nvGraphicFramePr>
        <xdr:cNvPr id="29" name="Chart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0.16697</cdr:x>
      <cdr:y>0.37695</cdr:y>
    </cdr:from>
    <cdr:to>
      <cdr:x>0.97487</cdr:x>
      <cdr:y>0.38006</cdr:y>
    </cdr:to>
    <cdr:sp macro="" textlink="">
      <cdr:nvSpPr>
        <cdr:cNvPr id="3" name="Straight Connector 2"/>
        <cdr:cNvSpPr/>
      </cdr:nvSpPr>
      <cdr:spPr>
        <a:xfrm xmlns:a="http://schemas.openxmlformats.org/drawingml/2006/main" flipV="1">
          <a:off x="1181100" y="1536700"/>
          <a:ext cx="5715000" cy="12700"/>
        </a:xfrm>
        <a:prstGeom xmlns:a="http://schemas.openxmlformats.org/drawingml/2006/main" prst="line">
          <a:avLst/>
        </a:prstGeom>
        <a:ln xmlns:a="http://schemas.openxmlformats.org/drawingml/2006/main" w="38100">
          <a:solidFill>
            <a:srgbClr val="FF0000"/>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0.56373</cdr:x>
      <cdr:y>0.47352</cdr:y>
    </cdr:from>
    <cdr:to>
      <cdr:x>0.97127</cdr:x>
      <cdr:y>0.47391</cdr:y>
    </cdr:to>
    <cdr:sp macro="" textlink="">
      <cdr:nvSpPr>
        <cdr:cNvPr id="5" name="Straight Connector 4"/>
        <cdr:cNvSpPr/>
      </cdr:nvSpPr>
      <cdr:spPr>
        <a:xfrm xmlns:a="http://schemas.openxmlformats.org/drawingml/2006/main">
          <a:off x="3987800" y="1930400"/>
          <a:ext cx="2882900" cy="1588"/>
        </a:xfrm>
        <a:prstGeom xmlns:a="http://schemas.openxmlformats.org/drawingml/2006/main" prst="line">
          <a:avLst/>
        </a:prstGeom>
        <a:ln xmlns:a="http://schemas.openxmlformats.org/drawingml/2006/main">
          <a:solidFill>
            <a:srgbClr val="FF0000"/>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txBody>
        <a:bodyPr xmlns:a="http://schemas.openxmlformats.org/drawingml/2006/main"/>
        <a:lstStyle xmlns:a="http://schemas.openxmlformats.org/drawingml/2006/main"/>
        <a:p xmlns:a="http://schemas.openxmlformats.org/drawingml/2006/main">
          <a:endParaRPr lang="en-US"/>
        </a:p>
      </cdr:txBody>
    </cdr:sp>
  </cdr:relSizeAnchor>
</c:userShapes>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28575</xdr:rowOff>
    </xdr:from>
    <xdr:to>
      <xdr:col>1</xdr:col>
      <xdr:colOff>247650</xdr:colOff>
      <xdr:row>2</xdr:row>
      <xdr:rowOff>0</xdr:rowOff>
    </xdr:to>
    <xdr:pic>
      <xdr:nvPicPr>
        <xdr:cNvPr id="2" name="Picture 1" descr="1257674147_Stats.png"/>
        <xdr:cNvPicPr>
          <a:picLocks noChangeAspect="1"/>
        </xdr:cNvPicPr>
      </xdr:nvPicPr>
      <xdr:blipFill>
        <a:blip xmlns:r="http://schemas.openxmlformats.org/officeDocument/2006/relationships" r:embed="rId1"/>
        <a:srcRect/>
        <a:stretch>
          <a:fillRect/>
        </a:stretch>
      </xdr:blipFill>
      <xdr:spPr bwMode="auto">
        <a:xfrm>
          <a:off x="381000" y="1044575"/>
          <a:ext cx="247650" cy="238125"/>
        </a:xfrm>
        <a:prstGeom prst="rect">
          <a:avLst/>
        </a:prstGeom>
        <a:noFill/>
        <a:ln w="9525">
          <a:noFill/>
          <a:miter lim="800000"/>
          <a:headEnd/>
          <a:tailEnd/>
        </a:ln>
      </xdr:spPr>
    </xdr:pic>
    <xdr:clientData/>
  </xdr:twoCellAnchor>
  <xdr:twoCellAnchor>
    <xdr:from>
      <xdr:col>1</xdr:col>
      <xdr:colOff>28575</xdr:colOff>
      <xdr:row>6</xdr:row>
      <xdr:rowOff>47625</xdr:rowOff>
    </xdr:from>
    <xdr:to>
      <xdr:col>4</xdr:col>
      <xdr:colOff>247650</xdr:colOff>
      <xdr:row>20</xdr:row>
      <xdr:rowOff>9525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485774</xdr:colOff>
      <xdr:row>11</xdr:row>
      <xdr:rowOff>50800</xdr:rowOff>
    </xdr:from>
    <xdr:to>
      <xdr:col>12</xdr:col>
      <xdr:colOff>1663700</xdr:colOff>
      <xdr:row>34</xdr:row>
      <xdr:rowOff>165100</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66675</xdr:colOff>
      <xdr:row>0</xdr:row>
      <xdr:rowOff>66675</xdr:rowOff>
    </xdr:from>
    <xdr:to>
      <xdr:col>11</xdr:col>
      <xdr:colOff>19050</xdr:colOff>
      <xdr:row>0</xdr:row>
      <xdr:rowOff>962025</xdr:rowOff>
    </xdr:to>
    <xdr:grpSp>
      <xdr:nvGrpSpPr>
        <xdr:cNvPr id="5" name="Group 38"/>
        <xdr:cNvGrpSpPr>
          <a:grpSpLocks/>
        </xdr:cNvGrpSpPr>
      </xdr:nvGrpSpPr>
      <xdr:grpSpPr bwMode="auto">
        <a:xfrm>
          <a:off x="9299575" y="66675"/>
          <a:ext cx="5489575" cy="895350"/>
          <a:chOff x="1095" y="6"/>
          <a:chExt cx="375" cy="94"/>
        </a:xfrm>
      </xdr:grpSpPr>
      <xdr:grpSp>
        <xdr:nvGrpSpPr>
          <xdr:cNvPr id="6" name="Group 42"/>
          <xdr:cNvGrpSpPr>
            <a:grpSpLocks/>
          </xdr:cNvGrpSpPr>
        </xdr:nvGrpSpPr>
        <xdr:grpSpPr bwMode="auto">
          <a:xfrm>
            <a:off x="1101" y="6"/>
            <a:ext cx="114" cy="94"/>
            <a:chOff x="6915150" y="57150"/>
            <a:chExt cx="1081087" cy="895350"/>
          </a:xfrm>
        </xdr:grpSpPr>
        <xdr:sp macro="" textlink="">
          <xdr:nvSpPr>
            <xdr:cNvPr id="17"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8"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19" name="Picture 45" descr="1257680667_application-vnd.oasis.opendocument.formula.png">
              <a:hlinkClick xmlns:r="http://schemas.openxmlformats.org/officeDocument/2006/relationships" r:id="rId4" tooltip="Quant Log"/>
            </xdr:cNvPr>
            <xdr:cNvPicPr>
              <a:picLocks noChangeAspect="1"/>
            </xdr:cNvPicPr>
          </xdr:nvPicPr>
          <xdr:blipFill>
            <a:blip xmlns:r="http://schemas.openxmlformats.org/officeDocument/2006/relationships" r:embed="rId5"/>
            <a:srcRect/>
            <a:stretch>
              <a:fillRect/>
            </a:stretch>
          </xdr:blipFill>
          <xdr:spPr bwMode="auto">
            <a:xfrm>
              <a:off x="6991349" y="419100"/>
              <a:ext cx="485775" cy="485775"/>
            </a:xfrm>
            <a:prstGeom prst="rect">
              <a:avLst/>
            </a:prstGeom>
            <a:noFill/>
            <a:ln w="9525">
              <a:noFill/>
              <a:miter lim="800000"/>
              <a:headEnd/>
              <a:tailEnd/>
            </a:ln>
          </xdr:spPr>
        </xdr:pic>
        <xdr:pic>
          <xdr:nvPicPr>
            <xdr:cNvPr id="20" name="Picture 46" descr="1257680728_log.png">
              <a:hlinkClick xmlns:r="http://schemas.openxmlformats.org/officeDocument/2006/relationships" r:id="rId6" tooltip="Quant Stats"/>
            </xdr:cNvPr>
            <xdr:cNvPicPr>
              <a:picLocks noChangeAspect="1"/>
            </xdr:cNvPicPr>
          </xdr:nvPicPr>
          <xdr:blipFill>
            <a:blip xmlns:r="http://schemas.openxmlformats.org/officeDocument/2006/relationships" r:embed="rId7"/>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7" name="Group 47"/>
          <xdr:cNvGrpSpPr>
            <a:grpSpLocks/>
          </xdr:cNvGrpSpPr>
        </xdr:nvGrpSpPr>
        <xdr:grpSpPr bwMode="auto">
          <a:xfrm>
            <a:off x="1234" y="6"/>
            <a:ext cx="114" cy="94"/>
            <a:chOff x="8067674" y="57150"/>
            <a:chExt cx="1081087" cy="895350"/>
          </a:xfrm>
        </xdr:grpSpPr>
        <xdr:sp macro="" textlink="">
          <xdr:nvSpPr>
            <xdr:cNvPr id="13"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4"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15" name="Picture 50" descr="1257680728_log.png">
              <a:hlinkClick xmlns:r="http://schemas.openxmlformats.org/officeDocument/2006/relationships" r:id="rId8" tooltip="Verbal Stats"/>
            </xdr:cNvPr>
            <xdr:cNvPicPr>
              <a:picLocks noChangeAspect="1"/>
            </xdr:cNvPicPr>
          </xdr:nvPicPr>
          <xdr:blipFill>
            <a:blip xmlns:r="http://schemas.openxmlformats.org/officeDocument/2006/relationships" r:embed="rId7"/>
            <a:srcRect/>
            <a:stretch>
              <a:fillRect/>
            </a:stretch>
          </xdr:blipFill>
          <xdr:spPr bwMode="auto">
            <a:xfrm>
              <a:off x="8629648" y="447675"/>
              <a:ext cx="457200" cy="457200"/>
            </a:xfrm>
            <a:prstGeom prst="rect">
              <a:avLst/>
            </a:prstGeom>
            <a:noFill/>
            <a:ln w="9525">
              <a:noFill/>
              <a:miter lim="800000"/>
              <a:headEnd/>
              <a:tailEnd/>
            </a:ln>
          </xdr:spPr>
        </xdr:pic>
        <xdr:pic>
          <xdr:nvPicPr>
            <xdr:cNvPr id="16" name="Picture 51" descr="1257681001_text-plain.png">
              <a:hlinkClick xmlns:r="http://schemas.openxmlformats.org/officeDocument/2006/relationships" r:id="rId9" tooltip="Verbal Log"/>
            </xdr:cNvPr>
            <xdr:cNvPicPr>
              <a:picLocks noChangeAspect="1"/>
            </xdr:cNvPicPr>
          </xdr:nvPicPr>
          <xdr:blipFill>
            <a:blip xmlns:r="http://schemas.openxmlformats.org/officeDocument/2006/relationships" r:embed="rId10"/>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8" name="Group 52"/>
          <xdr:cNvGrpSpPr>
            <a:grpSpLocks/>
          </xdr:cNvGrpSpPr>
        </xdr:nvGrpSpPr>
        <xdr:grpSpPr bwMode="auto">
          <a:xfrm>
            <a:off x="1365" y="6"/>
            <a:ext cx="114" cy="94"/>
            <a:chOff x="9220199" y="57150"/>
            <a:chExt cx="1081087" cy="895350"/>
          </a:xfrm>
        </xdr:grpSpPr>
        <xdr:sp macro="" textlink="">
          <xdr:nvSpPr>
            <xdr:cNvPr id="9"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0"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11" name="Picture 55" descr="1257681282_system-help.png">
              <a:hlinkClick xmlns:r="http://schemas.openxmlformats.org/officeDocument/2006/relationships" r:id="rId11" tooltip="Help"/>
            </xdr:cNvPr>
            <xdr:cNvPicPr>
              <a:picLocks noChangeAspect="1"/>
            </xdr:cNvPicPr>
          </xdr:nvPicPr>
          <xdr:blipFill>
            <a:blip xmlns:r="http://schemas.openxmlformats.org/officeDocument/2006/relationships" r:embed="rId12"/>
            <a:srcRect/>
            <a:stretch>
              <a:fillRect/>
            </a:stretch>
          </xdr:blipFill>
          <xdr:spPr bwMode="auto">
            <a:xfrm>
              <a:off x="9258299" y="447675"/>
              <a:ext cx="457200" cy="457200"/>
            </a:xfrm>
            <a:prstGeom prst="rect">
              <a:avLst/>
            </a:prstGeom>
            <a:noFill/>
            <a:ln w="9525">
              <a:noFill/>
              <a:miter lim="800000"/>
              <a:headEnd/>
              <a:tailEnd/>
            </a:ln>
          </xdr:spPr>
        </xdr:pic>
        <xdr:pic>
          <xdr:nvPicPr>
            <xdr:cNvPr id="12" name="Picture 56" descr="1257681375_dbplus2.png">
              <a:hlinkClick xmlns:r="http://schemas.openxmlformats.org/officeDocument/2006/relationships" r:id="rId13" tooltip="Database"/>
            </xdr:cNvPr>
            <xdr:cNvPicPr>
              <a:picLocks noChangeAspect="1"/>
            </xdr:cNvPicPr>
          </xdr:nvPicPr>
          <xdr:blipFill>
            <a:blip xmlns:r="http://schemas.openxmlformats.org/officeDocument/2006/relationships" r:embed="rId14"/>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twoCellAnchor>
    <xdr:from>
      <xdr:col>18</xdr:col>
      <xdr:colOff>241300</xdr:colOff>
      <xdr:row>12</xdr:row>
      <xdr:rowOff>38100</xdr:rowOff>
    </xdr:from>
    <xdr:to>
      <xdr:col>23</xdr:col>
      <xdr:colOff>508000</xdr:colOff>
      <xdr:row>37</xdr:row>
      <xdr:rowOff>139700</xdr:rowOff>
    </xdr:to>
    <xdr:graphicFrame macro="">
      <xdr:nvGraphicFramePr>
        <xdr:cNvPr id="21"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0</xdr:col>
      <xdr:colOff>114300</xdr:colOff>
      <xdr:row>20</xdr:row>
      <xdr:rowOff>177800</xdr:rowOff>
    </xdr:from>
    <xdr:to>
      <xdr:col>4</xdr:col>
      <xdr:colOff>381000</xdr:colOff>
      <xdr:row>38</xdr:row>
      <xdr:rowOff>50800</xdr:rowOff>
    </xdr:to>
    <xdr:graphicFrame macro="">
      <xdr:nvGraphicFramePr>
        <xdr:cNvPr id="22"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6</xdr:col>
      <xdr:colOff>200025</xdr:colOff>
      <xdr:row>0</xdr:row>
      <xdr:rowOff>66675</xdr:rowOff>
    </xdr:from>
    <xdr:to>
      <xdr:col>9</xdr:col>
      <xdr:colOff>428625</xdr:colOff>
      <xdr:row>0</xdr:row>
      <xdr:rowOff>962025</xdr:rowOff>
    </xdr:to>
    <xdr:grpSp>
      <xdr:nvGrpSpPr>
        <xdr:cNvPr id="15376" name="Group 16"/>
        <xdr:cNvGrpSpPr>
          <a:grpSpLocks/>
        </xdr:cNvGrpSpPr>
      </xdr:nvGrpSpPr>
      <xdr:grpSpPr bwMode="auto">
        <a:xfrm>
          <a:off x="9090025" y="66675"/>
          <a:ext cx="5334000" cy="895350"/>
          <a:chOff x="1095" y="6"/>
          <a:chExt cx="375" cy="94"/>
        </a:xfrm>
      </xdr:grpSpPr>
      <xdr:grpSp>
        <xdr:nvGrpSpPr>
          <xdr:cNvPr id="15377" name="Group 42"/>
          <xdr:cNvGrpSpPr>
            <a:grpSpLocks/>
          </xdr:cNvGrpSpPr>
        </xdr:nvGrpSpPr>
        <xdr:grpSpPr bwMode="auto">
          <a:xfrm>
            <a:off x="1095" y="6"/>
            <a:ext cx="113" cy="94"/>
            <a:chOff x="6915150" y="57150"/>
            <a:chExt cx="1081087" cy="895350"/>
          </a:xfrm>
        </xdr:grpSpPr>
        <xdr:sp macro="" textlink="">
          <xdr:nvSpPr>
            <xdr:cNvPr id="15378"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5379"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15380" name="Picture 45" descr="1257680667_application-vnd.oasis.opendocument.formula.png">
              <a:hlinkClick xmlns:r="http://schemas.openxmlformats.org/officeDocument/2006/relationships" r:id="rId1" tooltip="Quant Log"/>
            </xdr:cNvPr>
            <xdr:cNvPicPr>
              <a:picLocks noChangeAspect="1"/>
            </xdr:cNvPicPr>
          </xdr:nvPicPr>
          <xdr:blipFill>
            <a:blip xmlns:r="http://schemas.openxmlformats.org/officeDocument/2006/relationships" r:embed="rId2"/>
            <a:srcRect/>
            <a:stretch>
              <a:fillRect/>
            </a:stretch>
          </xdr:blipFill>
          <xdr:spPr bwMode="auto">
            <a:xfrm>
              <a:off x="6991349" y="419100"/>
              <a:ext cx="485775" cy="485775"/>
            </a:xfrm>
            <a:prstGeom prst="rect">
              <a:avLst/>
            </a:prstGeom>
            <a:noFill/>
            <a:ln w="9525">
              <a:noFill/>
              <a:miter lim="800000"/>
              <a:headEnd/>
              <a:tailEnd/>
            </a:ln>
          </xdr:spPr>
        </xdr:pic>
        <xdr:pic>
          <xdr:nvPicPr>
            <xdr:cNvPr id="15381" name="Picture 46" descr="1257680728_log.png">
              <a:hlinkClick xmlns:r="http://schemas.openxmlformats.org/officeDocument/2006/relationships" r:id="rId3" tooltip="Quant Stats"/>
            </xdr:cNvPr>
            <xdr:cNvPicPr>
              <a:picLocks noChangeAspect="1"/>
            </xdr:cNvPicPr>
          </xdr:nvPicPr>
          <xdr:blipFill>
            <a:blip xmlns:r="http://schemas.openxmlformats.org/officeDocument/2006/relationships" r:embed="rId4"/>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15382" name="Group 47"/>
          <xdr:cNvGrpSpPr>
            <a:grpSpLocks/>
          </xdr:cNvGrpSpPr>
        </xdr:nvGrpSpPr>
        <xdr:grpSpPr bwMode="auto">
          <a:xfrm>
            <a:off x="1226" y="6"/>
            <a:ext cx="113" cy="94"/>
            <a:chOff x="8067674" y="57150"/>
            <a:chExt cx="1081087" cy="895350"/>
          </a:xfrm>
        </xdr:grpSpPr>
        <xdr:sp macro="" textlink="">
          <xdr:nvSpPr>
            <xdr:cNvPr id="15383"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5384"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15385" name="Picture 50" descr="1257680728_log.png">
              <a:hlinkClick xmlns:r="http://schemas.openxmlformats.org/officeDocument/2006/relationships" r:id="rId5" tooltip="Verbal Stats"/>
            </xdr:cNvPr>
            <xdr:cNvPicPr>
              <a:picLocks noChangeAspect="1"/>
            </xdr:cNvPicPr>
          </xdr:nvPicPr>
          <xdr:blipFill>
            <a:blip xmlns:r="http://schemas.openxmlformats.org/officeDocument/2006/relationships" r:embed="rId4"/>
            <a:srcRect/>
            <a:stretch>
              <a:fillRect/>
            </a:stretch>
          </xdr:blipFill>
          <xdr:spPr bwMode="auto">
            <a:xfrm>
              <a:off x="8629648" y="447675"/>
              <a:ext cx="457200" cy="457200"/>
            </a:xfrm>
            <a:prstGeom prst="rect">
              <a:avLst/>
            </a:prstGeom>
            <a:noFill/>
            <a:ln w="9525">
              <a:noFill/>
              <a:miter lim="800000"/>
              <a:headEnd/>
              <a:tailEnd/>
            </a:ln>
          </xdr:spPr>
        </xdr:pic>
        <xdr:pic>
          <xdr:nvPicPr>
            <xdr:cNvPr id="15386" name="Picture 51" descr="1257681001_text-plain.png">
              <a:hlinkClick xmlns:r="http://schemas.openxmlformats.org/officeDocument/2006/relationships" r:id="rId6" tooltip="Verbal Log"/>
            </xdr:cNvPr>
            <xdr:cNvPicPr>
              <a:picLocks noChangeAspect="1"/>
            </xdr:cNvPicPr>
          </xdr:nvPicPr>
          <xdr:blipFill>
            <a:blip xmlns:r="http://schemas.openxmlformats.org/officeDocument/2006/relationships" r:embed="rId7"/>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15387" name="Group 52"/>
          <xdr:cNvGrpSpPr>
            <a:grpSpLocks/>
          </xdr:cNvGrpSpPr>
        </xdr:nvGrpSpPr>
        <xdr:grpSpPr bwMode="auto">
          <a:xfrm>
            <a:off x="1357" y="6"/>
            <a:ext cx="113" cy="94"/>
            <a:chOff x="9220199" y="57150"/>
            <a:chExt cx="1081087" cy="895350"/>
          </a:xfrm>
        </xdr:grpSpPr>
        <xdr:sp macro="" textlink="">
          <xdr:nvSpPr>
            <xdr:cNvPr id="15388"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5389"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15390" name="Picture 55" descr="1257681282_system-help.png">
              <a:hlinkClick xmlns:r="http://schemas.openxmlformats.org/officeDocument/2006/relationships" r:id="rId8" tooltip="Help"/>
            </xdr:cNvPr>
            <xdr:cNvPicPr>
              <a:picLocks noChangeAspect="1"/>
            </xdr:cNvPicPr>
          </xdr:nvPicPr>
          <xdr:blipFill>
            <a:blip xmlns:r="http://schemas.openxmlformats.org/officeDocument/2006/relationships" r:embed="rId9"/>
            <a:srcRect/>
            <a:stretch>
              <a:fillRect/>
            </a:stretch>
          </xdr:blipFill>
          <xdr:spPr bwMode="auto">
            <a:xfrm>
              <a:off x="9258299" y="447675"/>
              <a:ext cx="457200" cy="457200"/>
            </a:xfrm>
            <a:prstGeom prst="rect">
              <a:avLst/>
            </a:prstGeom>
            <a:noFill/>
            <a:ln w="9525">
              <a:noFill/>
              <a:miter lim="800000"/>
              <a:headEnd/>
              <a:tailEnd/>
            </a:ln>
          </xdr:spPr>
        </xdr:pic>
        <xdr:pic>
          <xdr:nvPicPr>
            <xdr:cNvPr id="15391" name="Picture 56" descr="1257681375_dbplus2.png">
              <a:hlinkClick xmlns:r="http://schemas.openxmlformats.org/officeDocument/2006/relationships" r:id="rId10" tooltip="Database"/>
            </xdr:cNvPr>
            <xdr:cNvPicPr>
              <a:picLocks noChangeAspect="1"/>
            </xdr:cNvPicPr>
          </xdr:nvPicPr>
          <xdr:blipFill>
            <a:blip xmlns:r="http://schemas.openxmlformats.org/officeDocument/2006/relationships" r:embed="rId11"/>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200025</xdr:colOff>
      <xdr:row>1</xdr:row>
      <xdr:rowOff>9525</xdr:rowOff>
    </xdr:from>
    <xdr:to>
      <xdr:col>1</xdr:col>
      <xdr:colOff>228600</xdr:colOff>
      <xdr:row>2</xdr:row>
      <xdr:rowOff>9525</xdr:rowOff>
    </xdr:to>
    <xdr:pic>
      <xdr:nvPicPr>
        <xdr:cNvPr id="13331" name="Picture 42" descr="1257681375_dbplus2.png"/>
        <xdr:cNvPicPr>
          <a:picLocks noChangeAspect="1"/>
        </xdr:cNvPicPr>
      </xdr:nvPicPr>
      <xdr:blipFill>
        <a:blip xmlns:r="http://schemas.openxmlformats.org/officeDocument/2006/relationships" r:embed="rId1"/>
        <a:srcRect/>
        <a:stretch>
          <a:fillRect/>
        </a:stretch>
      </xdr:blipFill>
      <xdr:spPr bwMode="auto">
        <a:xfrm>
          <a:off x="200025" y="1028700"/>
          <a:ext cx="276225" cy="276225"/>
        </a:xfrm>
        <a:prstGeom prst="rect">
          <a:avLst/>
        </a:prstGeom>
        <a:noFill/>
        <a:ln w="9525">
          <a:noFill/>
          <a:miter lim="800000"/>
          <a:headEnd/>
          <a:tailEnd/>
        </a:ln>
      </xdr:spPr>
    </xdr:pic>
    <xdr:clientData/>
  </xdr:twoCellAnchor>
  <xdr:twoCellAnchor>
    <xdr:from>
      <xdr:col>5</xdr:col>
      <xdr:colOff>1000125</xdr:colOff>
      <xdr:row>0</xdr:row>
      <xdr:rowOff>66675</xdr:rowOff>
    </xdr:from>
    <xdr:to>
      <xdr:col>8</xdr:col>
      <xdr:colOff>771525</xdr:colOff>
      <xdr:row>0</xdr:row>
      <xdr:rowOff>962025</xdr:rowOff>
    </xdr:to>
    <xdr:grpSp>
      <xdr:nvGrpSpPr>
        <xdr:cNvPr id="13332" name="Group 1044"/>
        <xdr:cNvGrpSpPr>
          <a:grpSpLocks/>
        </xdr:cNvGrpSpPr>
      </xdr:nvGrpSpPr>
      <xdr:grpSpPr bwMode="auto">
        <a:xfrm>
          <a:off x="8696325" y="66675"/>
          <a:ext cx="6388100" cy="895350"/>
          <a:chOff x="1095" y="6"/>
          <a:chExt cx="375" cy="94"/>
        </a:xfrm>
      </xdr:grpSpPr>
      <xdr:grpSp>
        <xdr:nvGrpSpPr>
          <xdr:cNvPr id="13333" name="Group 42"/>
          <xdr:cNvGrpSpPr>
            <a:grpSpLocks/>
          </xdr:cNvGrpSpPr>
        </xdr:nvGrpSpPr>
        <xdr:grpSpPr bwMode="auto">
          <a:xfrm>
            <a:off x="1095" y="6"/>
            <a:ext cx="113" cy="94"/>
            <a:chOff x="6915150" y="57150"/>
            <a:chExt cx="1081087" cy="895350"/>
          </a:xfrm>
        </xdr:grpSpPr>
        <xdr:sp macro="" textlink="">
          <xdr:nvSpPr>
            <xdr:cNvPr id="13334"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3335"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13336" name="Picture 45" descr="1257680667_application-vnd.oasis.opendocument.formula.png">
              <a:hlinkClick xmlns:r="http://schemas.openxmlformats.org/officeDocument/2006/relationships" r:id="rId2" tooltip="Quant Log"/>
            </xdr:cNvPr>
            <xdr:cNvPicPr>
              <a:picLocks noChangeAspect="1"/>
            </xdr:cNvPicPr>
          </xdr:nvPicPr>
          <xdr:blipFill>
            <a:blip xmlns:r="http://schemas.openxmlformats.org/officeDocument/2006/relationships" r:embed="rId3"/>
            <a:srcRect/>
            <a:stretch>
              <a:fillRect/>
            </a:stretch>
          </xdr:blipFill>
          <xdr:spPr bwMode="auto">
            <a:xfrm>
              <a:off x="6991349" y="419100"/>
              <a:ext cx="485775" cy="485775"/>
            </a:xfrm>
            <a:prstGeom prst="rect">
              <a:avLst/>
            </a:prstGeom>
            <a:noFill/>
            <a:ln w="9525">
              <a:noFill/>
              <a:miter lim="800000"/>
              <a:headEnd/>
              <a:tailEnd/>
            </a:ln>
          </xdr:spPr>
        </xdr:pic>
        <xdr:pic>
          <xdr:nvPicPr>
            <xdr:cNvPr id="13337" name="Picture 46" descr="1257680728_log.png">
              <a:hlinkClick xmlns:r="http://schemas.openxmlformats.org/officeDocument/2006/relationships" r:id="rId4" tooltip="Quant Stats"/>
            </xdr:cNvPr>
            <xdr:cNvPicPr>
              <a:picLocks noChangeAspect="1"/>
            </xdr:cNvPicPr>
          </xdr:nvPicPr>
          <xdr:blipFill>
            <a:blip xmlns:r="http://schemas.openxmlformats.org/officeDocument/2006/relationships" r:embed="rId5"/>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13338" name="Group 47"/>
          <xdr:cNvGrpSpPr>
            <a:grpSpLocks/>
          </xdr:cNvGrpSpPr>
        </xdr:nvGrpSpPr>
        <xdr:grpSpPr bwMode="auto">
          <a:xfrm>
            <a:off x="1226" y="6"/>
            <a:ext cx="113" cy="94"/>
            <a:chOff x="8067674" y="57150"/>
            <a:chExt cx="1081087" cy="895350"/>
          </a:xfrm>
        </xdr:grpSpPr>
        <xdr:sp macro="" textlink="">
          <xdr:nvSpPr>
            <xdr:cNvPr id="13339"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3340"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13341" name="Picture 50" descr="1257680728_log.png">
              <a:hlinkClick xmlns:r="http://schemas.openxmlformats.org/officeDocument/2006/relationships" r:id="rId6" tooltip="Verbal Stats"/>
            </xdr:cNvPr>
            <xdr:cNvPicPr>
              <a:picLocks noChangeAspect="1"/>
            </xdr:cNvPicPr>
          </xdr:nvPicPr>
          <xdr:blipFill>
            <a:blip xmlns:r="http://schemas.openxmlformats.org/officeDocument/2006/relationships" r:embed="rId5"/>
            <a:srcRect/>
            <a:stretch>
              <a:fillRect/>
            </a:stretch>
          </xdr:blipFill>
          <xdr:spPr bwMode="auto">
            <a:xfrm>
              <a:off x="8629648" y="447675"/>
              <a:ext cx="457200" cy="457200"/>
            </a:xfrm>
            <a:prstGeom prst="rect">
              <a:avLst/>
            </a:prstGeom>
            <a:noFill/>
            <a:ln w="9525">
              <a:noFill/>
              <a:miter lim="800000"/>
              <a:headEnd/>
              <a:tailEnd/>
            </a:ln>
          </xdr:spPr>
        </xdr:pic>
        <xdr:pic>
          <xdr:nvPicPr>
            <xdr:cNvPr id="13342" name="Picture 51" descr="1257681001_text-plain.png">
              <a:hlinkClick xmlns:r="http://schemas.openxmlformats.org/officeDocument/2006/relationships" r:id="rId7" tooltip="Verbal Log"/>
            </xdr:cNvPr>
            <xdr:cNvPicPr>
              <a:picLocks noChangeAspect="1"/>
            </xdr:cNvPicPr>
          </xdr:nvPicPr>
          <xdr:blipFill>
            <a:blip xmlns:r="http://schemas.openxmlformats.org/officeDocument/2006/relationships" r:embed="rId8"/>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13343" name="Group 52"/>
          <xdr:cNvGrpSpPr>
            <a:grpSpLocks/>
          </xdr:cNvGrpSpPr>
        </xdr:nvGrpSpPr>
        <xdr:grpSpPr bwMode="auto">
          <a:xfrm>
            <a:off x="1357" y="6"/>
            <a:ext cx="113" cy="94"/>
            <a:chOff x="9220199" y="57150"/>
            <a:chExt cx="1081087" cy="895350"/>
          </a:xfrm>
        </xdr:grpSpPr>
        <xdr:sp macro="" textlink="">
          <xdr:nvSpPr>
            <xdr:cNvPr id="13344"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3345"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13346" name="Picture 55" descr="1257681282_system-help.png">
              <a:hlinkClick xmlns:r="http://schemas.openxmlformats.org/officeDocument/2006/relationships" r:id="rId9" tooltip="Help"/>
            </xdr:cNvPr>
            <xdr:cNvPicPr>
              <a:picLocks noChangeAspect="1"/>
            </xdr:cNvPicPr>
          </xdr:nvPicPr>
          <xdr:blipFill>
            <a:blip xmlns:r="http://schemas.openxmlformats.org/officeDocument/2006/relationships" r:embed="rId10"/>
            <a:srcRect/>
            <a:stretch>
              <a:fillRect/>
            </a:stretch>
          </xdr:blipFill>
          <xdr:spPr bwMode="auto">
            <a:xfrm>
              <a:off x="9258299" y="447675"/>
              <a:ext cx="457200" cy="457200"/>
            </a:xfrm>
            <a:prstGeom prst="rect">
              <a:avLst/>
            </a:prstGeom>
            <a:noFill/>
            <a:ln w="9525">
              <a:noFill/>
              <a:miter lim="800000"/>
              <a:headEnd/>
              <a:tailEnd/>
            </a:ln>
          </xdr:spPr>
        </xdr:pic>
        <xdr:pic>
          <xdr:nvPicPr>
            <xdr:cNvPr id="13347" name="Picture 56" descr="1257681375_dbplus2.png">
              <a:hlinkClick xmlns:r="http://schemas.openxmlformats.org/officeDocument/2006/relationships" r:id="rId11" tooltip="Database"/>
            </xdr:cNvPr>
            <xdr:cNvPicPr>
              <a:picLocks noChangeAspect="1"/>
            </xdr:cNvPicPr>
          </xdr:nvPicPr>
          <xdr:blipFill>
            <a:blip xmlns:r="http://schemas.openxmlformats.org/officeDocument/2006/relationships" r:embed="rId1"/>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190500</xdr:colOff>
      <xdr:row>1</xdr:row>
      <xdr:rowOff>9525</xdr:rowOff>
    </xdr:from>
    <xdr:to>
      <xdr:col>1</xdr:col>
      <xdr:colOff>200025</xdr:colOff>
      <xdr:row>2</xdr:row>
      <xdr:rowOff>0</xdr:rowOff>
    </xdr:to>
    <xdr:pic>
      <xdr:nvPicPr>
        <xdr:cNvPr id="14352" name="Picture 26" descr="1257681282_system-help.png"/>
        <xdr:cNvPicPr>
          <a:picLocks noChangeAspect="1"/>
        </xdr:cNvPicPr>
      </xdr:nvPicPr>
      <xdr:blipFill>
        <a:blip xmlns:r="http://schemas.openxmlformats.org/officeDocument/2006/relationships" r:embed="rId1"/>
        <a:srcRect/>
        <a:stretch>
          <a:fillRect/>
        </a:stretch>
      </xdr:blipFill>
      <xdr:spPr bwMode="auto">
        <a:xfrm>
          <a:off x="190500" y="1028700"/>
          <a:ext cx="257175" cy="257175"/>
        </a:xfrm>
        <a:prstGeom prst="rect">
          <a:avLst/>
        </a:prstGeom>
        <a:noFill/>
        <a:ln w="9525">
          <a:noFill/>
          <a:miter lim="800000"/>
          <a:headEnd/>
          <a:tailEnd/>
        </a:ln>
      </xdr:spPr>
    </xdr:pic>
    <xdr:clientData/>
  </xdr:twoCellAnchor>
  <xdr:twoCellAnchor>
    <xdr:from>
      <xdr:col>8</xdr:col>
      <xdr:colOff>609600</xdr:colOff>
      <xdr:row>0</xdr:row>
      <xdr:rowOff>66675</xdr:rowOff>
    </xdr:from>
    <xdr:to>
      <xdr:col>10</xdr:col>
      <xdr:colOff>171450</xdr:colOff>
      <xdr:row>0</xdr:row>
      <xdr:rowOff>962025</xdr:rowOff>
    </xdr:to>
    <xdr:grpSp>
      <xdr:nvGrpSpPr>
        <xdr:cNvPr id="14403" name="Group 1091"/>
        <xdr:cNvGrpSpPr>
          <a:grpSpLocks/>
        </xdr:cNvGrpSpPr>
      </xdr:nvGrpSpPr>
      <xdr:grpSpPr bwMode="auto">
        <a:xfrm>
          <a:off x="8851900" y="66675"/>
          <a:ext cx="5670550" cy="895350"/>
          <a:chOff x="1095" y="6"/>
          <a:chExt cx="375" cy="94"/>
        </a:xfrm>
      </xdr:grpSpPr>
      <xdr:grpSp>
        <xdr:nvGrpSpPr>
          <xdr:cNvPr id="14404" name="Group 42"/>
          <xdr:cNvGrpSpPr>
            <a:grpSpLocks/>
          </xdr:cNvGrpSpPr>
        </xdr:nvGrpSpPr>
        <xdr:grpSpPr bwMode="auto">
          <a:xfrm>
            <a:off x="1095" y="6"/>
            <a:ext cx="113" cy="94"/>
            <a:chOff x="6915150" y="57150"/>
            <a:chExt cx="1081087" cy="895350"/>
          </a:xfrm>
        </xdr:grpSpPr>
        <xdr:sp macro="" textlink="">
          <xdr:nvSpPr>
            <xdr:cNvPr id="14405" name="Rounded Rectangle 43"/>
            <xdr:cNvSpPr>
              <a:spLocks noChangeArrowheads="1"/>
            </xdr:cNvSpPr>
          </xdr:nvSpPr>
          <xdr:spPr bwMode="auto">
            <a:xfrm>
              <a:off x="6915151"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4406" name="Rounded Rectangle 44"/>
            <xdr:cNvSpPr>
              <a:spLocks noChangeArrowheads="1"/>
            </xdr:cNvSpPr>
          </xdr:nvSpPr>
          <xdr:spPr bwMode="auto">
            <a:xfrm>
              <a:off x="6915150"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QUANT</a:t>
              </a:r>
            </a:p>
          </xdr:txBody>
        </xdr:sp>
        <xdr:pic>
          <xdr:nvPicPr>
            <xdr:cNvPr id="14407" name="Picture 45" descr="1257680667_application-vnd.oasis.opendocument.formula.png">
              <a:hlinkClick xmlns:r="http://schemas.openxmlformats.org/officeDocument/2006/relationships" r:id="rId2" tooltip="Quant Log"/>
            </xdr:cNvPr>
            <xdr:cNvPicPr>
              <a:picLocks noChangeAspect="1"/>
            </xdr:cNvPicPr>
          </xdr:nvPicPr>
          <xdr:blipFill>
            <a:blip xmlns:r="http://schemas.openxmlformats.org/officeDocument/2006/relationships" r:embed="rId3"/>
            <a:srcRect/>
            <a:stretch>
              <a:fillRect/>
            </a:stretch>
          </xdr:blipFill>
          <xdr:spPr bwMode="auto">
            <a:xfrm>
              <a:off x="6991349" y="419100"/>
              <a:ext cx="485775" cy="485775"/>
            </a:xfrm>
            <a:prstGeom prst="rect">
              <a:avLst/>
            </a:prstGeom>
            <a:noFill/>
            <a:ln w="9525">
              <a:noFill/>
              <a:miter lim="800000"/>
              <a:headEnd/>
              <a:tailEnd/>
            </a:ln>
          </xdr:spPr>
        </xdr:pic>
        <xdr:pic>
          <xdr:nvPicPr>
            <xdr:cNvPr id="14408" name="Picture 46" descr="1257680728_log.png">
              <a:hlinkClick xmlns:r="http://schemas.openxmlformats.org/officeDocument/2006/relationships" r:id="rId4" tooltip="Quant Stats"/>
            </xdr:cNvPr>
            <xdr:cNvPicPr>
              <a:picLocks noChangeAspect="1"/>
            </xdr:cNvPicPr>
          </xdr:nvPicPr>
          <xdr:blipFill>
            <a:blip xmlns:r="http://schemas.openxmlformats.org/officeDocument/2006/relationships" r:embed="rId5"/>
            <a:srcRect/>
            <a:stretch>
              <a:fillRect/>
            </a:stretch>
          </xdr:blipFill>
          <xdr:spPr bwMode="auto">
            <a:xfrm>
              <a:off x="7477124" y="447675"/>
              <a:ext cx="457200" cy="457200"/>
            </a:xfrm>
            <a:prstGeom prst="rect">
              <a:avLst/>
            </a:prstGeom>
            <a:noFill/>
            <a:ln w="9525">
              <a:noFill/>
              <a:miter lim="800000"/>
              <a:headEnd/>
              <a:tailEnd/>
            </a:ln>
          </xdr:spPr>
        </xdr:pic>
      </xdr:grpSp>
      <xdr:grpSp>
        <xdr:nvGrpSpPr>
          <xdr:cNvPr id="14409" name="Group 47"/>
          <xdr:cNvGrpSpPr>
            <a:grpSpLocks/>
          </xdr:cNvGrpSpPr>
        </xdr:nvGrpSpPr>
        <xdr:grpSpPr bwMode="auto">
          <a:xfrm>
            <a:off x="1226" y="6"/>
            <a:ext cx="113" cy="94"/>
            <a:chOff x="8067674" y="57150"/>
            <a:chExt cx="1081087" cy="895350"/>
          </a:xfrm>
        </xdr:grpSpPr>
        <xdr:sp macro="" textlink="">
          <xdr:nvSpPr>
            <xdr:cNvPr id="14410" name="Rounded Rectangle 48"/>
            <xdr:cNvSpPr>
              <a:spLocks noChangeArrowheads="1"/>
            </xdr:cNvSpPr>
          </xdr:nvSpPr>
          <xdr:spPr bwMode="auto">
            <a:xfrm>
              <a:off x="8067675"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4411" name="Rounded Rectangle 49"/>
            <xdr:cNvSpPr>
              <a:spLocks noChangeArrowheads="1"/>
            </xdr:cNvSpPr>
          </xdr:nvSpPr>
          <xdr:spPr bwMode="auto">
            <a:xfrm>
              <a:off x="8067674"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VERBAL</a:t>
              </a:r>
            </a:p>
          </xdr:txBody>
        </xdr:sp>
        <xdr:pic>
          <xdr:nvPicPr>
            <xdr:cNvPr id="14412" name="Picture 50" descr="1257680728_log.png">
              <a:hlinkClick xmlns:r="http://schemas.openxmlformats.org/officeDocument/2006/relationships" r:id="rId6" tooltip="Verbal Stats"/>
            </xdr:cNvPr>
            <xdr:cNvPicPr>
              <a:picLocks noChangeAspect="1"/>
            </xdr:cNvPicPr>
          </xdr:nvPicPr>
          <xdr:blipFill>
            <a:blip xmlns:r="http://schemas.openxmlformats.org/officeDocument/2006/relationships" r:embed="rId5"/>
            <a:srcRect/>
            <a:stretch>
              <a:fillRect/>
            </a:stretch>
          </xdr:blipFill>
          <xdr:spPr bwMode="auto">
            <a:xfrm>
              <a:off x="8629648" y="447675"/>
              <a:ext cx="457200" cy="457200"/>
            </a:xfrm>
            <a:prstGeom prst="rect">
              <a:avLst/>
            </a:prstGeom>
            <a:noFill/>
            <a:ln w="9525">
              <a:noFill/>
              <a:miter lim="800000"/>
              <a:headEnd/>
              <a:tailEnd/>
            </a:ln>
          </xdr:spPr>
        </xdr:pic>
        <xdr:pic>
          <xdr:nvPicPr>
            <xdr:cNvPr id="14413" name="Picture 51" descr="1257681001_text-plain.png">
              <a:hlinkClick xmlns:r="http://schemas.openxmlformats.org/officeDocument/2006/relationships" r:id="rId7" tooltip="Verbal Log"/>
            </xdr:cNvPr>
            <xdr:cNvPicPr>
              <a:picLocks noChangeAspect="1"/>
            </xdr:cNvPicPr>
          </xdr:nvPicPr>
          <xdr:blipFill>
            <a:blip xmlns:r="http://schemas.openxmlformats.org/officeDocument/2006/relationships" r:embed="rId8"/>
            <a:srcRect/>
            <a:stretch>
              <a:fillRect/>
            </a:stretch>
          </xdr:blipFill>
          <xdr:spPr bwMode="auto">
            <a:xfrm>
              <a:off x="8134349" y="428625"/>
              <a:ext cx="476250" cy="476250"/>
            </a:xfrm>
            <a:prstGeom prst="rect">
              <a:avLst/>
            </a:prstGeom>
            <a:noFill/>
            <a:ln w="9525">
              <a:noFill/>
              <a:miter lim="800000"/>
              <a:headEnd/>
              <a:tailEnd/>
            </a:ln>
          </xdr:spPr>
        </xdr:pic>
      </xdr:grpSp>
      <xdr:grpSp>
        <xdr:nvGrpSpPr>
          <xdr:cNvPr id="14414" name="Group 52"/>
          <xdr:cNvGrpSpPr>
            <a:grpSpLocks/>
          </xdr:cNvGrpSpPr>
        </xdr:nvGrpSpPr>
        <xdr:grpSpPr bwMode="auto">
          <a:xfrm>
            <a:off x="1357" y="6"/>
            <a:ext cx="113" cy="94"/>
            <a:chOff x="9220199" y="57150"/>
            <a:chExt cx="1081087" cy="895350"/>
          </a:xfrm>
        </xdr:grpSpPr>
        <xdr:sp macro="" textlink="">
          <xdr:nvSpPr>
            <xdr:cNvPr id="14415" name="Rounded Rectangle 53"/>
            <xdr:cNvSpPr>
              <a:spLocks noChangeArrowheads="1"/>
            </xdr:cNvSpPr>
          </xdr:nvSpPr>
          <xdr:spPr bwMode="auto">
            <a:xfrm>
              <a:off x="9220200" y="266700"/>
              <a:ext cx="1076324" cy="685800"/>
            </a:xfrm>
            <a:prstGeom prst="roundRect">
              <a:avLst>
                <a:gd name="adj" fmla="val 16667"/>
              </a:avLst>
            </a:prstGeom>
            <a:solidFill>
              <a:srgbClr val="4F81BD"/>
            </a:solidFill>
            <a:ln w="25400" algn="ctr">
              <a:solidFill>
                <a:srgbClr val="385D8A"/>
              </a:solidFill>
              <a:round/>
              <a:headEnd/>
              <a:tailEnd/>
            </a:ln>
          </xdr:spPr>
        </xdr:sp>
        <xdr:sp macro="" textlink="">
          <xdr:nvSpPr>
            <xdr:cNvPr id="14416" name="Rounded Rectangle 54"/>
            <xdr:cNvSpPr>
              <a:spLocks noChangeArrowheads="1"/>
            </xdr:cNvSpPr>
          </xdr:nvSpPr>
          <xdr:spPr bwMode="auto">
            <a:xfrm>
              <a:off x="9220199" y="57150"/>
              <a:ext cx="1081087" cy="323850"/>
            </a:xfrm>
            <a:prstGeom prst="roundRect">
              <a:avLst>
                <a:gd name="adj" fmla="val 16667"/>
              </a:avLst>
            </a:prstGeom>
            <a:solidFill>
              <a:srgbClr val="C0504D"/>
            </a:solidFill>
            <a:ln w="25400" algn="ctr">
              <a:solidFill>
                <a:srgbClr val="8C3836"/>
              </a:solidFill>
              <a:round/>
              <a:headEnd/>
              <a:tailEnd/>
            </a:ln>
          </xdr:spPr>
          <xdr:txBody>
            <a:bodyPr vertOverflow="clip" wrap="square" lIns="36576" tIns="32004" rIns="36576" bIns="32004" anchor="ctr" upright="1"/>
            <a:lstStyle/>
            <a:p>
              <a:pPr algn="ctr" rtl="1">
                <a:defRPr sz="1000"/>
              </a:pPr>
              <a:r>
                <a:rPr lang="en-US" sz="1400" b="1" i="0" strike="noStrike">
                  <a:solidFill>
                    <a:srgbClr val="FFFFCC"/>
                  </a:solidFill>
                  <a:latin typeface="Calibri"/>
                  <a:cs typeface="Calibri"/>
                </a:rPr>
                <a:t>OPTIONS</a:t>
              </a:r>
            </a:p>
          </xdr:txBody>
        </xdr:sp>
        <xdr:pic>
          <xdr:nvPicPr>
            <xdr:cNvPr id="14417" name="Picture 55" descr="1257681282_system-help.png">
              <a:hlinkClick xmlns:r="http://schemas.openxmlformats.org/officeDocument/2006/relationships" r:id="rId9" tooltip="Help"/>
            </xdr:cNvPr>
            <xdr:cNvPicPr>
              <a:picLocks noChangeAspect="1"/>
            </xdr:cNvPicPr>
          </xdr:nvPicPr>
          <xdr:blipFill>
            <a:blip xmlns:r="http://schemas.openxmlformats.org/officeDocument/2006/relationships" r:embed="rId1"/>
            <a:srcRect/>
            <a:stretch>
              <a:fillRect/>
            </a:stretch>
          </xdr:blipFill>
          <xdr:spPr bwMode="auto">
            <a:xfrm>
              <a:off x="9258299" y="447675"/>
              <a:ext cx="457200" cy="457200"/>
            </a:xfrm>
            <a:prstGeom prst="rect">
              <a:avLst/>
            </a:prstGeom>
            <a:noFill/>
            <a:ln w="9525">
              <a:noFill/>
              <a:miter lim="800000"/>
              <a:headEnd/>
              <a:tailEnd/>
            </a:ln>
          </xdr:spPr>
        </xdr:pic>
        <xdr:pic>
          <xdr:nvPicPr>
            <xdr:cNvPr id="14418" name="Picture 56" descr="1257681375_dbplus2.png">
              <a:hlinkClick xmlns:r="http://schemas.openxmlformats.org/officeDocument/2006/relationships" r:id="rId10" tooltip="Database"/>
            </xdr:cNvPr>
            <xdr:cNvPicPr>
              <a:picLocks noChangeAspect="1"/>
            </xdr:cNvPicPr>
          </xdr:nvPicPr>
          <xdr:blipFill>
            <a:blip xmlns:r="http://schemas.openxmlformats.org/officeDocument/2006/relationships" r:embed="rId11"/>
            <a:srcRect/>
            <a:stretch>
              <a:fillRect/>
            </a:stretch>
          </xdr:blipFill>
          <xdr:spPr bwMode="auto">
            <a:xfrm>
              <a:off x="9782174" y="466725"/>
              <a:ext cx="457200" cy="457200"/>
            </a:xfrm>
            <a:prstGeom prst="rect">
              <a:avLst/>
            </a:prstGeom>
            <a:noFill/>
            <a:ln w="9525">
              <a:noFill/>
              <a:miter lim="800000"/>
              <a:headEnd/>
              <a:tailEnd/>
            </a:ln>
          </xdr:spPr>
        </xdr:pic>
      </xdr:grp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pplications/Microsoft%20Office%202008/Microsoft%20Excel.app/Contents/MacOS/Brad's%20Awesome%20Error%20Log%20V3%20Edited%203.xlsb"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rad's Awesome Error Log V3 Edi"/>
    </sheetNames>
    <definedNames>
      <definedName name="Quant_Off"/>
      <definedName name="Quant_On"/>
    </defined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codeName="Sheet1" enableFormatConditionsCalculation="0"/>
  <dimension ref="A1:V1004"/>
  <sheetViews>
    <sheetView showGridLines="0" zoomScale="75" workbookViewId="0">
      <pane ySplit="2" topLeftCell="A373" activePane="bottomLeft" state="frozen"/>
      <selection pane="bottomLeft" activeCell="J402" sqref="J402"/>
    </sheetView>
  </sheetViews>
  <sheetFormatPr baseColWidth="10" defaultColWidth="8.625" defaultRowHeight="15"/>
  <cols>
    <col min="1" max="1" width="3.75" style="1" customWidth="1"/>
    <col min="2" max="2" width="10.75" style="1" customWidth="1"/>
    <col min="3" max="3" width="16.75" style="1" customWidth="1"/>
    <col min="4" max="6" width="10.75" style="1" customWidth="1"/>
    <col min="7" max="7" width="24.75" style="1" customWidth="1"/>
    <col min="8" max="8" width="10.75" style="58" customWidth="1"/>
    <col min="9" max="10" width="20.75" style="1" customWidth="1"/>
    <col min="11" max="11" width="40.75" style="1" customWidth="1"/>
    <col min="12" max="12" width="10.75" customWidth="1"/>
    <col min="13" max="14" width="10.75" style="1" customWidth="1"/>
    <col min="15" max="15" width="12" style="1" customWidth="1"/>
    <col min="16" max="16" width="8.25" style="100" hidden="1" customWidth="1"/>
    <col min="17" max="17" width="8.625" style="100" hidden="1" customWidth="1"/>
    <col min="18" max="18" width="12.875" style="100" hidden="1" customWidth="1"/>
    <col min="19" max="19" width="7.5" style="100" hidden="1" customWidth="1"/>
    <col min="20" max="20" width="14.75" style="100" hidden="1" customWidth="1"/>
    <col min="21" max="21" width="18.375" style="100" hidden="1" customWidth="1"/>
    <col min="22" max="22" width="11.375" style="1" hidden="1" customWidth="1"/>
    <col min="23" max="16384" width="8.625" style="1"/>
  </cols>
  <sheetData>
    <row r="1" spans="1:22" s="2" customFormat="1" ht="80.25" customHeight="1">
      <c r="B1" s="165" t="s">
        <v>609</v>
      </c>
      <c r="C1" s="165"/>
      <c r="D1" s="165"/>
      <c r="E1" s="165"/>
      <c r="F1" s="165"/>
      <c r="G1" s="165"/>
      <c r="H1" s="165"/>
      <c r="I1" s="165"/>
      <c r="J1" s="167"/>
      <c r="K1" s="167"/>
      <c r="P1" s="97"/>
      <c r="Q1" s="97"/>
      <c r="R1" s="97"/>
      <c r="S1" s="97"/>
      <c r="T1" s="97"/>
      <c r="U1" s="97"/>
    </row>
    <row r="2" spans="1:22" s="3" customFormat="1" ht="21.75" customHeight="1">
      <c r="B2" s="166" t="s">
        <v>556</v>
      </c>
      <c r="C2" s="166"/>
      <c r="D2" s="166"/>
      <c r="E2" s="15"/>
      <c r="F2" s="66" t="s">
        <v>610</v>
      </c>
      <c r="G2" s="66"/>
      <c r="H2" s="63">
        <v>0</v>
      </c>
      <c r="P2" s="98"/>
      <c r="Q2" s="99"/>
      <c r="R2" s="98"/>
      <c r="S2" s="98"/>
      <c r="T2" s="98"/>
      <c r="U2" s="98"/>
      <c r="V2" s="62">
        <v>0.8561805555555555</v>
      </c>
    </row>
    <row r="3" spans="1:22">
      <c r="A3" s="25">
        <v>0</v>
      </c>
      <c r="F3" s="61"/>
      <c r="H3" s="65"/>
      <c r="L3" s="1"/>
      <c r="Q3" s="101">
        <f t="shared" ref="Q3:Q25" si="0">IF(ISBLANK(E3),0,IF(P3=0,1,0))</f>
        <v>0</v>
      </c>
    </row>
    <row r="4" spans="1:22" ht="32.25" customHeight="1" thickBot="1">
      <c r="B4" s="17" t="s">
        <v>418</v>
      </c>
      <c r="C4" s="17" t="s">
        <v>258</v>
      </c>
      <c r="D4" s="17" t="s">
        <v>416</v>
      </c>
      <c r="E4" s="17" t="s">
        <v>308</v>
      </c>
      <c r="F4" s="17" t="s">
        <v>419</v>
      </c>
      <c r="G4" s="17" t="s">
        <v>554</v>
      </c>
      <c r="H4" s="59" t="s">
        <v>306</v>
      </c>
      <c r="I4" s="17" t="s">
        <v>441</v>
      </c>
      <c r="J4" s="17" t="s">
        <v>530</v>
      </c>
      <c r="K4" s="17" t="s">
        <v>366</v>
      </c>
      <c r="L4" s="17" t="s">
        <v>307</v>
      </c>
      <c r="M4" s="17" t="s">
        <v>550</v>
      </c>
      <c r="N4" s="17" t="s">
        <v>599</v>
      </c>
      <c r="P4" s="102" t="s">
        <v>459</v>
      </c>
      <c r="Q4" s="102" t="s">
        <v>460</v>
      </c>
      <c r="R4" s="102" t="s">
        <v>462</v>
      </c>
      <c r="S4" s="102" t="s">
        <v>463</v>
      </c>
      <c r="T4" s="100" t="s">
        <v>461</v>
      </c>
      <c r="U4" s="102" t="s">
        <v>458</v>
      </c>
    </row>
    <row r="5" spans="1:22" ht="16" thickBot="1">
      <c r="B5" s="26">
        <v>1</v>
      </c>
      <c r="C5" s="26" t="s">
        <v>500</v>
      </c>
      <c r="D5" s="27">
        <v>40596</v>
      </c>
      <c r="E5" s="26" t="s">
        <v>525</v>
      </c>
      <c r="F5" s="26" t="s">
        <v>631</v>
      </c>
      <c r="G5" s="26" t="s">
        <v>309</v>
      </c>
      <c r="H5" s="155">
        <v>64</v>
      </c>
      <c r="I5" s="26" t="s">
        <v>534</v>
      </c>
      <c r="J5" s="26"/>
      <c r="K5" s="105" t="s">
        <v>259</v>
      </c>
      <c r="L5" s="26" t="s">
        <v>632</v>
      </c>
      <c r="M5" s="26">
        <f>IF(ISBLANK(F5),"",IF(F5=L5,1,0))</f>
        <v>1</v>
      </c>
      <c r="N5" s="27"/>
      <c r="P5" s="101">
        <f t="shared" ref="P5:P68" si="1">IF(M5=1,1,0)</f>
        <v>1</v>
      </c>
      <c r="Q5" s="101">
        <f t="shared" si="0"/>
        <v>0</v>
      </c>
      <c r="R5" s="101">
        <f t="shared" ref="R5:R68" si="2">IF(H5&gt;T5,1,0)</f>
        <v>0</v>
      </c>
      <c r="S5" s="101">
        <f t="shared" ref="S5:S68" si="3">IF(OR(G5="Process of Elim. (50 /50)",G5="Guess (No Confidence)"),1,0)</f>
        <v>0</v>
      </c>
      <c r="T5" s="102">
        <f>+VLOOKUP($E5,db!$B$26:$C$30,2,FALSE)</f>
        <v>120</v>
      </c>
      <c r="U5" s="102">
        <f>IF($A$3=0,0,IF(Q5=1,1,IF(R5=1,2,IF(S5=1,3,0))))</f>
        <v>0</v>
      </c>
      <c r="V5" s="60"/>
    </row>
    <row r="6" spans="1:22" ht="16" thickBot="1">
      <c r="B6" s="28">
        <f t="shared" ref="B6:B11" si="4">+B5+1</f>
        <v>2</v>
      </c>
      <c r="C6" s="71" t="s">
        <v>500</v>
      </c>
      <c r="D6" s="29">
        <v>40596</v>
      </c>
      <c r="E6" s="71" t="s">
        <v>525</v>
      </c>
      <c r="F6" s="71" t="s">
        <v>633</v>
      </c>
      <c r="G6" s="71" t="s">
        <v>309</v>
      </c>
      <c r="H6" s="156">
        <v>176</v>
      </c>
      <c r="I6" s="28" t="s">
        <v>529</v>
      </c>
      <c r="J6" s="28" t="s">
        <v>630</v>
      </c>
      <c r="K6" s="106" t="s">
        <v>260</v>
      </c>
      <c r="L6" s="71" t="s">
        <v>387</v>
      </c>
      <c r="M6" s="28">
        <f t="shared" ref="M6:M69" si="5">IF(ISBLANK(F6),"",IF(F6=L6,1,0))</f>
        <v>1</v>
      </c>
      <c r="N6" s="29"/>
      <c r="P6" s="101">
        <f t="shared" si="1"/>
        <v>1</v>
      </c>
      <c r="Q6" s="101">
        <f t="shared" si="0"/>
        <v>0</v>
      </c>
      <c r="R6" s="101">
        <f t="shared" si="2"/>
        <v>1</v>
      </c>
      <c r="S6" s="101">
        <f t="shared" si="3"/>
        <v>0</v>
      </c>
      <c r="T6" s="102">
        <f>+VLOOKUP($E6,db!$B$26:$C$30,2,FALSE)</f>
        <v>120</v>
      </c>
      <c r="U6" s="102">
        <f t="shared" ref="U6:U69" si="6">IF($A$3=0,0,IF(Q6=1,1,IF(R6=1,2,IF(S6=1,3,0))))</f>
        <v>0</v>
      </c>
      <c r="V6" s="60"/>
    </row>
    <row r="7" spans="1:22" ht="16" thickBot="1">
      <c r="B7" s="26">
        <f t="shared" si="4"/>
        <v>3</v>
      </c>
      <c r="C7" s="26" t="s">
        <v>500</v>
      </c>
      <c r="D7" s="27">
        <v>40596</v>
      </c>
      <c r="E7" s="26" t="s">
        <v>525</v>
      </c>
      <c r="F7" s="26" t="s">
        <v>634</v>
      </c>
      <c r="G7" s="26" t="s">
        <v>309</v>
      </c>
      <c r="H7" s="155">
        <v>102</v>
      </c>
      <c r="I7" s="26" t="s">
        <v>583</v>
      </c>
      <c r="J7" s="26" t="s">
        <v>628</v>
      </c>
      <c r="K7" s="105"/>
      <c r="L7" s="26" t="s">
        <v>388</v>
      </c>
      <c r="M7" s="26">
        <f t="shared" si="5"/>
        <v>1</v>
      </c>
      <c r="N7" s="27"/>
      <c r="P7" s="101">
        <f t="shared" si="1"/>
        <v>1</v>
      </c>
      <c r="Q7" s="101">
        <f t="shared" si="0"/>
        <v>0</v>
      </c>
      <c r="R7" s="101">
        <f t="shared" si="2"/>
        <v>0</v>
      </c>
      <c r="S7" s="101">
        <f t="shared" si="3"/>
        <v>0</v>
      </c>
      <c r="T7" s="102">
        <f>+VLOOKUP($E7,db!$B$26:$C$30,2,FALSE)</f>
        <v>120</v>
      </c>
      <c r="U7" s="102">
        <f t="shared" si="6"/>
        <v>0</v>
      </c>
      <c r="V7" s="60"/>
    </row>
    <row r="8" spans="1:22" ht="16" thickBot="1">
      <c r="B8" s="28">
        <f t="shared" si="4"/>
        <v>4</v>
      </c>
      <c r="C8" s="71" t="s">
        <v>500</v>
      </c>
      <c r="D8" s="72">
        <v>40596</v>
      </c>
      <c r="E8" s="71" t="s">
        <v>525</v>
      </c>
      <c r="F8" s="71" t="s">
        <v>635</v>
      </c>
      <c r="G8" s="71" t="s">
        <v>309</v>
      </c>
      <c r="H8" s="156">
        <v>66</v>
      </c>
      <c r="I8" s="28" t="s">
        <v>585</v>
      </c>
      <c r="J8" s="28"/>
      <c r="K8" s="106"/>
      <c r="L8" s="71" t="s">
        <v>389</v>
      </c>
      <c r="M8" s="28">
        <f t="shared" si="5"/>
        <v>1</v>
      </c>
      <c r="N8" s="29"/>
      <c r="P8" s="101">
        <f t="shared" si="1"/>
        <v>1</v>
      </c>
      <c r="Q8" s="101">
        <f t="shared" si="0"/>
        <v>0</v>
      </c>
      <c r="R8" s="101">
        <f t="shared" si="2"/>
        <v>0</v>
      </c>
      <c r="S8" s="101">
        <f t="shared" si="3"/>
        <v>0</v>
      </c>
      <c r="T8" s="102">
        <f>+VLOOKUP($E8,db!$B$26:$C$30,2,FALSE)</f>
        <v>120</v>
      </c>
      <c r="U8" s="102">
        <f t="shared" si="6"/>
        <v>0</v>
      </c>
    </row>
    <row r="9" spans="1:22" ht="16" thickBot="1">
      <c r="B9" s="26">
        <f t="shared" si="4"/>
        <v>5</v>
      </c>
      <c r="C9" s="26" t="s">
        <v>500</v>
      </c>
      <c r="D9" s="27">
        <v>40596</v>
      </c>
      <c r="E9" s="26" t="s">
        <v>525</v>
      </c>
      <c r="F9" s="26" t="s">
        <v>515</v>
      </c>
      <c r="G9" s="26" t="s">
        <v>309</v>
      </c>
      <c r="H9" s="155">
        <v>194</v>
      </c>
      <c r="I9" s="26" t="s">
        <v>506</v>
      </c>
      <c r="J9" s="26"/>
      <c r="K9" s="105" t="s">
        <v>521</v>
      </c>
      <c r="L9" s="26" t="s">
        <v>389</v>
      </c>
      <c r="M9" s="26">
        <f t="shared" si="5"/>
        <v>1</v>
      </c>
      <c r="N9" s="27"/>
      <c r="P9" s="101">
        <f t="shared" si="1"/>
        <v>1</v>
      </c>
      <c r="Q9" s="101">
        <f t="shared" si="0"/>
        <v>0</v>
      </c>
      <c r="R9" s="101">
        <f t="shared" si="2"/>
        <v>1</v>
      </c>
      <c r="S9" s="101">
        <f t="shared" si="3"/>
        <v>0</v>
      </c>
      <c r="T9" s="102">
        <f>+VLOOKUP($E9,db!$B$26:$C$30,2,FALSE)</f>
        <v>120</v>
      </c>
      <c r="U9" s="102">
        <f t="shared" si="6"/>
        <v>0</v>
      </c>
    </row>
    <row r="10" spans="1:22" ht="16" thickBot="1">
      <c r="B10" s="28">
        <f t="shared" si="4"/>
        <v>6</v>
      </c>
      <c r="C10" s="71" t="s">
        <v>500</v>
      </c>
      <c r="D10" s="72">
        <v>40596</v>
      </c>
      <c r="E10" s="71" t="s">
        <v>525</v>
      </c>
      <c r="F10" s="71" t="s">
        <v>516</v>
      </c>
      <c r="G10" s="71" t="s">
        <v>309</v>
      </c>
      <c r="H10" s="156">
        <v>113</v>
      </c>
      <c r="I10" s="28" t="s">
        <v>583</v>
      </c>
      <c r="J10" s="28" t="s">
        <v>628</v>
      </c>
      <c r="K10" s="106"/>
      <c r="L10" s="71" t="s">
        <v>390</v>
      </c>
      <c r="M10" s="28">
        <f t="shared" si="5"/>
        <v>1</v>
      </c>
      <c r="N10" s="29"/>
      <c r="P10" s="101">
        <f t="shared" si="1"/>
        <v>1</v>
      </c>
      <c r="Q10" s="101">
        <f t="shared" si="0"/>
        <v>0</v>
      </c>
      <c r="R10" s="101">
        <f t="shared" si="2"/>
        <v>0</v>
      </c>
      <c r="S10" s="101">
        <f t="shared" si="3"/>
        <v>0</v>
      </c>
      <c r="T10" s="102">
        <f>+VLOOKUP($E10,db!$B$26:$C$30,2,FALSE)</f>
        <v>120</v>
      </c>
      <c r="U10" s="102">
        <f t="shared" si="6"/>
        <v>0</v>
      </c>
    </row>
    <row r="11" spans="1:22" ht="16" thickBot="1">
      <c r="B11" s="26">
        <f t="shared" si="4"/>
        <v>7</v>
      </c>
      <c r="C11" s="26" t="s">
        <v>500</v>
      </c>
      <c r="D11" s="27">
        <v>40596</v>
      </c>
      <c r="E11" s="26" t="s">
        <v>525</v>
      </c>
      <c r="F11" s="26" t="s">
        <v>634</v>
      </c>
      <c r="G11" s="26" t="s">
        <v>309</v>
      </c>
      <c r="H11" s="155">
        <v>426</v>
      </c>
      <c r="I11" s="26" t="s">
        <v>506</v>
      </c>
      <c r="J11" s="26"/>
      <c r="K11" s="105"/>
      <c r="L11" s="26" t="s">
        <v>388</v>
      </c>
      <c r="M11" s="26">
        <f t="shared" si="5"/>
        <v>1</v>
      </c>
      <c r="N11" s="27"/>
      <c r="P11" s="101">
        <f t="shared" si="1"/>
        <v>1</v>
      </c>
      <c r="Q11" s="101">
        <f t="shared" si="0"/>
        <v>0</v>
      </c>
      <c r="R11" s="101">
        <f t="shared" si="2"/>
        <v>1</v>
      </c>
      <c r="S11" s="101">
        <f t="shared" si="3"/>
        <v>0</v>
      </c>
      <c r="T11" s="102">
        <f>+VLOOKUP($E11,db!$B$26:$C$30,2,FALSE)</f>
        <v>120</v>
      </c>
      <c r="U11" s="102">
        <f t="shared" si="6"/>
        <v>0</v>
      </c>
    </row>
    <row r="12" spans="1:22" ht="16" thickBot="1">
      <c r="B12" s="28">
        <f t="shared" ref="B12:B75" si="7">+B11+1</f>
        <v>8</v>
      </c>
      <c r="C12" s="71" t="s">
        <v>500</v>
      </c>
      <c r="D12" s="72">
        <v>40596</v>
      </c>
      <c r="E12" s="71" t="s">
        <v>525</v>
      </c>
      <c r="F12" s="71" t="s">
        <v>517</v>
      </c>
      <c r="G12" s="71" t="s">
        <v>309</v>
      </c>
      <c r="H12" s="156">
        <v>85</v>
      </c>
      <c r="I12" s="28" t="s">
        <v>534</v>
      </c>
      <c r="J12" s="28"/>
      <c r="K12" s="106"/>
      <c r="L12" s="71" t="s">
        <v>391</v>
      </c>
      <c r="M12" s="28">
        <f t="shared" si="5"/>
        <v>1</v>
      </c>
      <c r="N12" s="29"/>
      <c r="P12" s="101">
        <f t="shared" si="1"/>
        <v>1</v>
      </c>
      <c r="Q12" s="101">
        <f t="shared" si="0"/>
        <v>0</v>
      </c>
      <c r="R12" s="101">
        <f t="shared" si="2"/>
        <v>0</v>
      </c>
      <c r="S12" s="101">
        <f t="shared" si="3"/>
        <v>0</v>
      </c>
      <c r="T12" s="102">
        <f>+VLOOKUP($E12,db!$B$26:$C$30,2,FALSE)</f>
        <v>120</v>
      </c>
      <c r="U12" s="102">
        <f t="shared" si="6"/>
        <v>0</v>
      </c>
    </row>
    <row r="13" spans="1:22" ht="16" thickBot="1">
      <c r="B13" s="26">
        <f t="shared" si="7"/>
        <v>9</v>
      </c>
      <c r="C13" s="26" t="s">
        <v>500</v>
      </c>
      <c r="D13" s="27">
        <v>40596</v>
      </c>
      <c r="E13" s="26" t="s">
        <v>525</v>
      </c>
      <c r="F13" s="26" t="s">
        <v>635</v>
      </c>
      <c r="G13" s="26" t="s">
        <v>309</v>
      </c>
      <c r="H13" s="155">
        <v>106</v>
      </c>
      <c r="I13" s="26" t="s">
        <v>587</v>
      </c>
      <c r="J13" s="26" t="s">
        <v>339</v>
      </c>
      <c r="K13" s="105"/>
      <c r="L13" s="26" t="s">
        <v>392</v>
      </c>
      <c r="M13" s="26">
        <f t="shared" si="5"/>
        <v>0</v>
      </c>
      <c r="N13" s="27"/>
      <c r="P13" s="101">
        <f t="shared" si="1"/>
        <v>0</v>
      </c>
      <c r="Q13" s="101">
        <f t="shared" si="0"/>
        <v>1</v>
      </c>
      <c r="R13" s="101">
        <f t="shared" si="2"/>
        <v>0</v>
      </c>
      <c r="S13" s="101">
        <f t="shared" si="3"/>
        <v>0</v>
      </c>
      <c r="T13" s="102">
        <f>+VLOOKUP($E13,db!$B$26:$C$30,2,FALSE)</f>
        <v>120</v>
      </c>
      <c r="U13" s="102">
        <f t="shared" si="6"/>
        <v>0</v>
      </c>
    </row>
    <row r="14" spans="1:22" ht="16" thickBot="1">
      <c r="B14" s="28">
        <f t="shared" si="7"/>
        <v>10</v>
      </c>
      <c r="C14" s="71" t="s">
        <v>500</v>
      </c>
      <c r="D14" s="72">
        <v>40596</v>
      </c>
      <c r="E14" s="71" t="s">
        <v>525</v>
      </c>
      <c r="F14" s="71" t="s">
        <v>516</v>
      </c>
      <c r="G14" s="71" t="s">
        <v>309</v>
      </c>
      <c r="H14" s="156">
        <v>217</v>
      </c>
      <c r="I14" s="28" t="s">
        <v>524</v>
      </c>
      <c r="J14" s="28"/>
      <c r="K14" s="106" t="s">
        <v>398</v>
      </c>
      <c r="L14" s="71" t="s">
        <v>389</v>
      </c>
      <c r="M14" s="28">
        <f t="shared" si="5"/>
        <v>0</v>
      </c>
      <c r="N14" s="29"/>
      <c r="P14" s="101">
        <f t="shared" si="1"/>
        <v>0</v>
      </c>
      <c r="Q14" s="101">
        <f t="shared" si="0"/>
        <v>1</v>
      </c>
      <c r="R14" s="101">
        <f t="shared" si="2"/>
        <v>1</v>
      </c>
      <c r="S14" s="101">
        <f t="shared" si="3"/>
        <v>0</v>
      </c>
      <c r="T14" s="102">
        <f>+VLOOKUP($E14,db!$B$26:$C$30,2,FALSE)</f>
        <v>120</v>
      </c>
      <c r="U14" s="102">
        <f t="shared" si="6"/>
        <v>0</v>
      </c>
    </row>
    <row r="15" spans="1:22" ht="31" thickBot="1">
      <c r="B15" s="26">
        <f t="shared" si="7"/>
        <v>11</v>
      </c>
      <c r="C15" s="26" t="s">
        <v>500</v>
      </c>
      <c r="D15" s="27">
        <v>40596</v>
      </c>
      <c r="E15" s="26" t="s">
        <v>525</v>
      </c>
      <c r="F15" s="26" t="s">
        <v>516</v>
      </c>
      <c r="G15" s="26" t="s">
        <v>309</v>
      </c>
      <c r="H15" s="155">
        <v>162</v>
      </c>
      <c r="I15" s="26" t="s">
        <v>534</v>
      </c>
      <c r="J15" s="26" t="s">
        <v>501</v>
      </c>
      <c r="K15" s="105" t="s">
        <v>399</v>
      </c>
      <c r="L15" s="26" t="s">
        <v>393</v>
      </c>
      <c r="M15" s="26">
        <f t="shared" si="5"/>
        <v>1</v>
      </c>
      <c r="N15" s="27"/>
      <c r="P15" s="101">
        <f t="shared" si="1"/>
        <v>1</v>
      </c>
      <c r="Q15" s="101">
        <f t="shared" si="0"/>
        <v>0</v>
      </c>
      <c r="R15" s="101">
        <f t="shared" si="2"/>
        <v>1</v>
      </c>
      <c r="S15" s="101">
        <f t="shared" si="3"/>
        <v>0</v>
      </c>
      <c r="T15" s="102">
        <f>+VLOOKUP($E15,db!$B$26:$C$30,2,FALSE)</f>
        <v>120</v>
      </c>
      <c r="U15" s="102">
        <f t="shared" si="6"/>
        <v>0</v>
      </c>
    </row>
    <row r="16" spans="1:22" ht="31" thickBot="1">
      <c r="B16" s="28">
        <f t="shared" si="7"/>
        <v>12</v>
      </c>
      <c r="C16" s="71" t="s">
        <v>500</v>
      </c>
      <c r="D16" s="72">
        <v>40596</v>
      </c>
      <c r="E16" s="71" t="s">
        <v>525</v>
      </c>
      <c r="F16" s="71" t="s">
        <v>518</v>
      </c>
      <c r="G16" s="71" t="s">
        <v>309</v>
      </c>
      <c r="H16" s="156">
        <v>147</v>
      </c>
      <c r="I16" s="28" t="s">
        <v>529</v>
      </c>
      <c r="J16" s="28" t="s">
        <v>581</v>
      </c>
      <c r="K16" s="106" t="s">
        <v>400</v>
      </c>
      <c r="L16" s="71" t="s">
        <v>394</v>
      </c>
      <c r="M16" s="28">
        <f t="shared" si="5"/>
        <v>0</v>
      </c>
      <c r="N16" s="29"/>
      <c r="P16" s="101">
        <f t="shared" si="1"/>
        <v>0</v>
      </c>
      <c r="Q16" s="101">
        <f t="shared" si="0"/>
        <v>1</v>
      </c>
      <c r="R16" s="101">
        <f t="shared" si="2"/>
        <v>1</v>
      </c>
      <c r="S16" s="101">
        <f t="shared" si="3"/>
        <v>0</v>
      </c>
      <c r="T16" s="102">
        <f>+VLOOKUP($E16,db!$B$26:$C$30,2,FALSE)</f>
        <v>120</v>
      </c>
      <c r="U16" s="102">
        <f t="shared" si="6"/>
        <v>0</v>
      </c>
    </row>
    <row r="17" spans="2:22" ht="16" thickBot="1">
      <c r="B17" s="26">
        <f t="shared" si="7"/>
        <v>13</v>
      </c>
      <c r="C17" s="26" t="s">
        <v>500</v>
      </c>
      <c r="D17" s="27">
        <v>40596</v>
      </c>
      <c r="E17" s="26" t="s">
        <v>525</v>
      </c>
      <c r="F17" s="26" t="s">
        <v>519</v>
      </c>
      <c r="G17" s="26" t="s">
        <v>310</v>
      </c>
      <c r="H17" s="155">
        <v>405</v>
      </c>
      <c r="I17" s="26" t="s">
        <v>506</v>
      </c>
      <c r="J17" s="26" t="s">
        <v>510</v>
      </c>
      <c r="K17" s="105" t="s">
        <v>331</v>
      </c>
      <c r="L17" s="26" t="s">
        <v>392</v>
      </c>
      <c r="M17" s="26">
        <f>IF(ISBLANK(F17),"",IF(F17=L17,1,0))</f>
        <v>0</v>
      </c>
      <c r="N17" s="27"/>
      <c r="P17" s="101">
        <f t="shared" si="1"/>
        <v>0</v>
      </c>
      <c r="Q17" s="101">
        <f t="shared" si="0"/>
        <v>1</v>
      </c>
      <c r="R17" s="101" t="e">
        <f t="shared" si="2"/>
        <v>#N/A</v>
      </c>
      <c r="S17" s="101">
        <f t="shared" si="3"/>
        <v>1</v>
      </c>
      <c r="T17" s="102" t="e">
        <f>+VLOOKUP($F17,db!$B$26:$C$30,2,FALSE)</f>
        <v>#N/A</v>
      </c>
      <c r="U17" s="102">
        <f t="shared" si="6"/>
        <v>0</v>
      </c>
    </row>
    <row r="18" spans="2:22" ht="31" thickBot="1">
      <c r="B18" s="28">
        <f t="shared" si="7"/>
        <v>14</v>
      </c>
      <c r="C18" s="71" t="s">
        <v>500</v>
      </c>
      <c r="D18" s="72">
        <v>40596</v>
      </c>
      <c r="E18" s="71" t="s">
        <v>525</v>
      </c>
      <c r="F18" s="71" t="s">
        <v>516</v>
      </c>
      <c r="G18" s="71" t="s">
        <v>310</v>
      </c>
      <c r="H18" s="156">
        <v>291</v>
      </c>
      <c r="I18" s="28" t="s">
        <v>534</v>
      </c>
      <c r="J18" s="28" t="s">
        <v>508</v>
      </c>
      <c r="K18" s="106" t="s">
        <v>332</v>
      </c>
      <c r="L18" s="71" t="s">
        <v>395</v>
      </c>
      <c r="M18" s="28">
        <f t="shared" si="5"/>
        <v>1</v>
      </c>
      <c r="N18" s="29"/>
      <c r="P18" s="101">
        <f t="shared" si="1"/>
        <v>1</v>
      </c>
      <c r="Q18" s="101">
        <f t="shared" si="0"/>
        <v>0</v>
      </c>
      <c r="R18" s="101">
        <f t="shared" si="2"/>
        <v>1</v>
      </c>
      <c r="S18" s="101">
        <f t="shared" si="3"/>
        <v>1</v>
      </c>
      <c r="T18" s="102">
        <f>+VLOOKUP($E18,db!$B$26:$C$30,2,FALSE)</f>
        <v>120</v>
      </c>
      <c r="U18" s="102">
        <f t="shared" si="6"/>
        <v>0</v>
      </c>
    </row>
    <row r="19" spans="2:22" ht="46" thickBot="1">
      <c r="B19" s="26">
        <f t="shared" si="7"/>
        <v>15</v>
      </c>
      <c r="C19" s="26" t="s">
        <v>500</v>
      </c>
      <c r="D19" s="27">
        <v>40596</v>
      </c>
      <c r="E19" s="26" t="s">
        <v>525</v>
      </c>
      <c r="F19" s="26" t="s">
        <v>634</v>
      </c>
      <c r="G19" s="26" t="s">
        <v>666</v>
      </c>
      <c r="H19" s="155">
        <v>395</v>
      </c>
      <c r="I19" s="26" t="s">
        <v>506</v>
      </c>
      <c r="J19" s="26"/>
      <c r="K19" s="105" t="s">
        <v>477</v>
      </c>
      <c r="L19" s="26" t="s">
        <v>396</v>
      </c>
      <c r="M19" s="26">
        <f t="shared" si="5"/>
        <v>0</v>
      </c>
      <c r="N19" s="27"/>
      <c r="P19" s="101">
        <f t="shared" si="1"/>
        <v>0</v>
      </c>
      <c r="Q19" s="101">
        <f t="shared" si="0"/>
        <v>1</v>
      </c>
      <c r="R19" s="101">
        <f t="shared" si="2"/>
        <v>1</v>
      </c>
      <c r="S19" s="101">
        <f t="shared" si="3"/>
        <v>1</v>
      </c>
      <c r="T19" s="102">
        <f>+VLOOKUP($E19,db!$B$26:$C$30,2,FALSE)</f>
        <v>120</v>
      </c>
      <c r="U19" s="102">
        <f t="shared" si="6"/>
        <v>0</v>
      </c>
    </row>
    <row r="20" spans="2:22" ht="46" thickBot="1">
      <c r="B20" s="28">
        <f t="shared" si="7"/>
        <v>16</v>
      </c>
      <c r="C20" s="71" t="s">
        <v>500</v>
      </c>
      <c r="D20" s="72">
        <v>40596</v>
      </c>
      <c r="E20" s="71" t="s">
        <v>525</v>
      </c>
      <c r="F20" s="71" t="s">
        <v>634</v>
      </c>
      <c r="G20" s="71" t="s">
        <v>666</v>
      </c>
      <c r="H20" s="156">
        <v>558</v>
      </c>
      <c r="I20" s="28" t="s">
        <v>529</v>
      </c>
      <c r="J20" s="28" t="s">
        <v>630</v>
      </c>
      <c r="K20" s="106" t="s">
        <v>285</v>
      </c>
      <c r="L20" s="71" t="s">
        <v>388</v>
      </c>
      <c r="M20" s="28">
        <f t="shared" si="5"/>
        <v>1</v>
      </c>
      <c r="N20" s="29"/>
      <c r="P20" s="101">
        <f t="shared" si="1"/>
        <v>1</v>
      </c>
      <c r="Q20" s="101">
        <f t="shared" si="0"/>
        <v>0</v>
      </c>
      <c r="R20" s="101">
        <f t="shared" si="2"/>
        <v>1</v>
      </c>
      <c r="S20" s="101">
        <f t="shared" si="3"/>
        <v>1</v>
      </c>
      <c r="T20" s="102">
        <f>+VLOOKUP($E20,db!$B$26:$C$30,2,FALSE)</f>
        <v>120</v>
      </c>
      <c r="U20" s="102">
        <f t="shared" si="6"/>
        <v>0</v>
      </c>
    </row>
    <row r="21" spans="2:22" ht="46" thickBot="1">
      <c r="B21" s="26">
        <f t="shared" si="7"/>
        <v>17</v>
      </c>
      <c r="C21" s="26" t="s">
        <v>500</v>
      </c>
      <c r="D21" s="27">
        <v>40596</v>
      </c>
      <c r="E21" s="26" t="s">
        <v>525</v>
      </c>
      <c r="F21" s="26" t="s">
        <v>634</v>
      </c>
      <c r="G21" s="26" t="s">
        <v>309</v>
      </c>
      <c r="H21" s="155">
        <v>163</v>
      </c>
      <c r="I21" s="26" t="s">
        <v>534</v>
      </c>
      <c r="J21" s="26" t="s">
        <v>510</v>
      </c>
      <c r="K21" s="105" t="s">
        <v>286</v>
      </c>
      <c r="L21" s="26" t="s">
        <v>388</v>
      </c>
      <c r="M21" s="26">
        <f t="shared" si="5"/>
        <v>1</v>
      </c>
      <c r="N21" s="27"/>
      <c r="P21" s="101">
        <f t="shared" si="1"/>
        <v>1</v>
      </c>
      <c r="Q21" s="101">
        <f t="shared" si="0"/>
        <v>0</v>
      </c>
      <c r="R21" s="101">
        <f t="shared" si="2"/>
        <v>1</v>
      </c>
      <c r="S21" s="101">
        <f t="shared" si="3"/>
        <v>0</v>
      </c>
      <c r="T21" s="102">
        <f>+VLOOKUP($E21,db!$B$26:$C$30,2,FALSE)</f>
        <v>120</v>
      </c>
      <c r="U21" s="102">
        <f t="shared" si="6"/>
        <v>0</v>
      </c>
      <c r="V21" s="60"/>
    </row>
    <row r="22" spans="2:22" ht="46" thickBot="1">
      <c r="B22" s="28">
        <f t="shared" si="7"/>
        <v>18</v>
      </c>
      <c r="C22" s="71" t="s">
        <v>500</v>
      </c>
      <c r="D22" s="72">
        <v>40596</v>
      </c>
      <c r="E22" s="71" t="s">
        <v>525</v>
      </c>
      <c r="F22" s="71" t="s">
        <v>518</v>
      </c>
      <c r="G22" s="71" t="s">
        <v>309</v>
      </c>
      <c r="H22" s="156">
        <v>82</v>
      </c>
      <c r="I22" s="28" t="s">
        <v>585</v>
      </c>
      <c r="J22" s="28"/>
      <c r="K22" s="106" t="s">
        <v>330</v>
      </c>
      <c r="L22" s="71" t="s">
        <v>397</v>
      </c>
      <c r="M22" s="28">
        <f t="shared" si="5"/>
        <v>1</v>
      </c>
      <c r="N22" s="29"/>
      <c r="P22" s="101">
        <f t="shared" si="1"/>
        <v>1</v>
      </c>
      <c r="Q22" s="101">
        <f t="shared" si="0"/>
        <v>0</v>
      </c>
      <c r="R22" s="101">
        <f t="shared" si="2"/>
        <v>0</v>
      </c>
      <c r="S22" s="101">
        <f t="shared" si="3"/>
        <v>0</v>
      </c>
      <c r="T22" s="102">
        <f>+VLOOKUP($E22,db!$B$26:$C$30,2,FALSE)</f>
        <v>120</v>
      </c>
      <c r="U22" s="102">
        <f t="shared" si="6"/>
        <v>0</v>
      </c>
      <c r="V22" s="60"/>
    </row>
    <row r="23" spans="2:22" ht="16" thickBot="1">
      <c r="B23" s="26">
        <f t="shared" si="7"/>
        <v>19</v>
      </c>
      <c r="C23" s="26" t="s">
        <v>500</v>
      </c>
      <c r="D23" s="27">
        <v>40596</v>
      </c>
      <c r="E23" s="26" t="s">
        <v>525</v>
      </c>
      <c r="F23" s="26" t="s">
        <v>518</v>
      </c>
      <c r="G23" s="26" t="s">
        <v>310</v>
      </c>
      <c r="H23" s="155">
        <v>208</v>
      </c>
      <c r="I23" s="26" t="s">
        <v>506</v>
      </c>
      <c r="J23" s="26" t="s">
        <v>628</v>
      </c>
      <c r="K23" s="105"/>
      <c r="L23" s="26" t="s">
        <v>395</v>
      </c>
      <c r="M23" s="26">
        <f t="shared" si="5"/>
        <v>0</v>
      </c>
      <c r="N23" s="27"/>
      <c r="P23" s="101">
        <f t="shared" si="1"/>
        <v>0</v>
      </c>
      <c r="Q23" s="101">
        <f t="shared" si="0"/>
        <v>1</v>
      </c>
      <c r="R23" s="101">
        <f t="shared" si="2"/>
        <v>1</v>
      </c>
      <c r="S23" s="101">
        <f t="shared" si="3"/>
        <v>1</v>
      </c>
      <c r="T23" s="102">
        <f>+VLOOKUP($E23,db!$B$26:$C$30,2,FALSE)</f>
        <v>120</v>
      </c>
      <c r="U23" s="102">
        <f t="shared" si="6"/>
        <v>0</v>
      </c>
      <c r="V23" s="60"/>
    </row>
    <row r="24" spans="2:22" ht="16" thickBot="1">
      <c r="B24" s="28">
        <f t="shared" si="7"/>
        <v>20</v>
      </c>
      <c r="C24" s="71" t="s">
        <v>500</v>
      </c>
      <c r="D24" s="72">
        <v>40596</v>
      </c>
      <c r="E24" s="71" t="s">
        <v>525</v>
      </c>
      <c r="F24" s="71" t="s">
        <v>634</v>
      </c>
      <c r="G24" s="71" t="s">
        <v>309</v>
      </c>
      <c r="H24" s="156">
        <v>281</v>
      </c>
      <c r="I24" s="28" t="s">
        <v>585</v>
      </c>
      <c r="J24" s="28"/>
      <c r="K24" s="106"/>
      <c r="L24" s="71" t="s">
        <v>388</v>
      </c>
      <c r="M24" s="28">
        <f t="shared" si="5"/>
        <v>1</v>
      </c>
      <c r="N24" s="29"/>
      <c r="P24" s="101">
        <f t="shared" si="1"/>
        <v>1</v>
      </c>
      <c r="Q24" s="101">
        <f t="shared" si="0"/>
        <v>0</v>
      </c>
      <c r="R24" s="101">
        <f t="shared" si="2"/>
        <v>1</v>
      </c>
      <c r="S24" s="101">
        <f t="shared" si="3"/>
        <v>0</v>
      </c>
      <c r="T24" s="102">
        <f>+VLOOKUP($E24,db!$B$26:$C$30,2,FALSE)</f>
        <v>120</v>
      </c>
      <c r="U24" s="102">
        <f t="shared" si="6"/>
        <v>0</v>
      </c>
      <c r="V24" s="60"/>
    </row>
    <row r="25" spans="2:22" ht="16" thickBot="1">
      <c r="B25" s="26">
        <f t="shared" si="7"/>
        <v>21</v>
      </c>
      <c r="C25" s="26" t="s">
        <v>500</v>
      </c>
      <c r="D25" s="27">
        <v>40596</v>
      </c>
      <c r="E25" s="26" t="s">
        <v>525</v>
      </c>
      <c r="F25" s="26" t="s">
        <v>633</v>
      </c>
      <c r="G25" s="26" t="s">
        <v>309</v>
      </c>
      <c r="H25" s="155">
        <v>103</v>
      </c>
      <c r="I25" s="26" t="s">
        <v>583</v>
      </c>
      <c r="J25" s="26"/>
      <c r="K25" s="105"/>
      <c r="L25" s="26" t="s">
        <v>391</v>
      </c>
      <c r="M25" s="26">
        <f t="shared" si="5"/>
        <v>1</v>
      </c>
      <c r="N25" s="27"/>
      <c r="P25" s="101">
        <f t="shared" si="1"/>
        <v>1</v>
      </c>
      <c r="Q25" s="101">
        <f t="shared" si="0"/>
        <v>0</v>
      </c>
      <c r="R25" s="101">
        <f t="shared" si="2"/>
        <v>0</v>
      </c>
      <c r="S25" s="101">
        <f t="shared" si="3"/>
        <v>0</v>
      </c>
      <c r="T25" s="102">
        <f>+VLOOKUP($E25,db!$B$26:$C$30,2,FALSE)</f>
        <v>120</v>
      </c>
      <c r="U25" s="102">
        <f t="shared" si="6"/>
        <v>0</v>
      </c>
      <c r="V25" s="60"/>
    </row>
    <row r="26" spans="2:22" ht="16" thickBot="1">
      <c r="B26" s="28">
        <f t="shared" si="7"/>
        <v>22</v>
      </c>
      <c r="C26" s="71" t="s">
        <v>500</v>
      </c>
      <c r="D26" s="72">
        <v>40596</v>
      </c>
      <c r="E26" s="71" t="s">
        <v>525</v>
      </c>
      <c r="F26" s="71" t="s">
        <v>516</v>
      </c>
      <c r="G26" s="71" t="s">
        <v>309</v>
      </c>
      <c r="H26" s="156">
        <v>459</v>
      </c>
      <c r="I26" s="28" t="s">
        <v>587</v>
      </c>
      <c r="J26" s="28" t="s">
        <v>339</v>
      </c>
      <c r="K26" s="106"/>
      <c r="L26" s="71" t="s">
        <v>395</v>
      </c>
      <c r="M26" s="28">
        <f t="shared" si="5"/>
        <v>1</v>
      </c>
      <c r="N26" s="29"/>
      <c r="P26" s="101">
        <f t="shared" si="1"/>
        <v>1</v>
      </c>
      <c r="Q26" s="101">
        <f t="shared" ref="Q26:Q68" si="8">IF(ISBLANK(E26),0,IF(P26=0,1,0))</f>
        <v>0</v>
      </c>
      <c r="R26" s="101">
        <f t="shared" si="2"/>
        <v>1</v>
      </c>
      <c r="S26" s="101">
        <f t="shared" si="3"/>
        <v>0</v>
      </c>
      <c r="T26" s="102">
        <f>+VLOOKUP($E26,db!$B$26:$C$30,2,FALSE)</f>
        <v>120</v>
      </c>
      <c r="U26" s="102">
        <f t="shared" si="6"/>
        <v>0</v>
      </c>
      <c r="V26" s="60"/>
    </row>
    <row r="27" spans="2:22" ht="16" thickBot="1">
      <c r="B27" s="26">
        <f t="shared" si="7"/>
        <v>23</v>
      </c>
      <c r="C27" s="26" t="s">
        <v>500</v>
      </c>
      <c r="D27" s="27">
        <v>40596</v>
      </c>
      <c r="E27" s="26" t="s">
        <v>525</v>
      </c>
      <c r="F27" s="26" t="s">
        <v>520</v>
      </c>
      <c r="G27" s="26" t="s">
        <v>309</v>
      </c>
      <c r="H27" s="155">
        <v>365</v>
      </c>
      <c r="I27" s="26" t="s">
        <v>585</v>
      </c>
      <c r="J27" s="26"/>
      <c r="K27" s="105"/>
      <c r="L27" s="26" t="s">
        <v>388</v>
      </c>
      <c r="M27" s="26">
        <f t="shared" si="5"/>
        <v>1</v>
      </c>
      <c r="N27" s="27"/>
      <c r="P27" s="101">
        <f t="shared" si="1"/>
        <v>1</v>
      </c>
      <c r="Q27" s="101">
        <f t="shared" si="8"/>
        <v>0</v>
      </c>
      <c r="R27" s="101">
        <f t="shared" si="2"/>
        <v>1</v>
      </c>
      <c r="S27" s="101">
        <f t="shared" si="3"/>
        <v>0</v>
      </c>
      <c r="T27" s="102">
        <f>+VLOOKUP($E27,db!$B$26:$C$30,2,FALSE)</f>
        <v>120</v>
      </c>
      <c r="U27" s="102">
        <f t="shared" si="6"/>
        <v>0</v>
      </c>
      <c r="V27" s="60"/>
    </row>
    <row r="28" spans="2:22" ht="16" thickBot="1">
      <c r="B28" s="28">
        <f t="shared" si="7"/>
        <v>24</v>
      </c>
      <c r="C28" s="71" t="s">
        <v>500</v>
      </c>
      <c r="D28" s="72">
        <v>40596</v>
      </c>
      <c r="E28" s="71" t="s">
        <v>525</v>
      </c>
      <c r="F28" s="71" t="s">
        <v>634</v>
      </c>
      <c r="G28" s="71" t="s">
        <v>309</v>
      </c>
      <c r="H28" s="156">
        <v>143</v>
      </c>
      <c r="I28" s="28" t="s">
        <v>524</v>
      </c>
      <c r="J28" s="28" t="s">
        <v>510</v>
      </c>
      <c r="K28" s="106"/>
      <c r="L28" s="71" t="s">
        <v>388</v>
      </c>
      <c r="M28" s="28">
        <f t="shared" si="5"/>
        <v>1</v>
      </c>
      <c r="N28" s="29"/>
      <c r="P28" s="101">
        <f t="shared" si="1"/>
        <v>1</v>
      </c>
      <c r="Q28" s="101">
        <f t="shared" si="8"/>
        <v>0</v>
      </c>
      <c r="R28" s="101">
        <f t="shared" si="2"/>
        <v>1</v>
      </c>
      <c r="S28" s="101">
        <f t="shared" si="3"/>
        <v>0</v>
      </c>
      <c r="T28" s="102">
        <f>+VLOOKUP($E28,db!$B$26:$C$30,2,FALSE)</f>
        <v>120</v>
      </c>
      <c r="U28" s="102">
        <f t="shared" si="6"/>
        <v>0</v>
      </c>
      <c r="V28" s="60"/>
    </row>
    <row r="29" spans="2:22" ht="16" thickBot="1">
      <c r="B29" s="26">
        <f t="shared" si="7"/>
        <v>25</v>
      </c>
      <c r="C29" s="26" t="s">
        <v>500</v>
      </c>
      <c r="D29" s="27">
        <v>40596</v>
      </c>
      <c r="E29" s="26" t="s">
        <v>525</v>
      </c>
      <c r="F29" s="26" t="s">
        <v>518</v>
      </c>
      <c r="G29" s="26" t="s">
        <v>309</v>
      </c>
      <c r="H29" s="155">
        <v>106</v>
      </c>
      <c r="I29" s="26" t="s">
        <v>529</v>
      </c>
      <c r="J29" s="26" t="s">
        <v>489</v>
      </c>
      <c r="K29" s="105"/>
      <c r="L29" s="26" t="s">
        <v>392</v>
      </c>
      <c r="M29" s="26">
        <f t="shared" si="5"/>
        <v>1</v>
      </c>
      <c r="N29" s="27"/>
      <c r="P29" s="101">
        <f t="shared" si="1"/>
        <v>1</v>
      </c>
      <c r="Q29" s="101">
        <f t="shared" si="8"/>
        <v>0</v>
      </c>
      <c r="R29" s="101">
        <f t="shared" si="2"/>
        <v>0</v>
      </c>
      <c r="S29" s="101">
        <f t="shared" si="3"/>
        <v>0</v>
      </c>
      <c r="T29" s="102">
        <f>+VLOOKUP($E29,db!$B$26:$C$30,2,FALSE)</f>
        <v>120</v>
      </c>
      <c r="U29" s="102">
        <f t="shared" si="6"/>
        <v>0</v>
      </c>
    </row>
    <row r="30" spans="2:22" ht="16" thickBot="1">
      <c r="B30" s="28">
        <f t="shared" si="7"/>
        <v>26</v>
      </c>
      <c r="C30" s="71" t="s">
        <v>500</v>
      </c>
      <c r="D30" s="29">
        <v>40599</v>
      </c>
      <c r="E30" s="71" t="s">
        <v>525</v>
      </c>
      <c r="F30" s="71" t="s">
        <v>388</v>
      </c>
      <c r="G30" s="71" t="s">
        <v>309</v>
      </c>
      <c r="H30" s="156">
        <v>26</v>
      </c>
      <c r="I30" s="28" t="s">
        <v>524</v>
      </c>
      <c r="J30" s="28" t="s">
        <v>628</v>
      </c>
      <c r="K30" s="106"/>
      <c r="L30" s="71" t="s">
        <v>388</v>
      </c>
      <c r="M30" s="28">
        <f t="shared" si="5"/>
        <v>1</v>
      </c>
      <c r="N30" s="29"/>
      <c r="P30" s="101">
        <f t="shared" si="1"/>
        <v>1</v>
      </c>
      <c r="Q30" s="101">
        <f t="shared" si="8"/>
        <v>0</v>
      </c>
      <c r="R30" s="101">
        <f t="shared" si="2"/>
        <v>0</v>
      </c>
      <c r="S30" s="101">
        <f t="shared" si="3"/>
        <v>0</v>
      </c>
      <c r="T30" s="102">
        <f>+VLOOKUP($E30,db!$B$26:$C$30,2,FALSE)</f>
        <v>120</v>
      </c>
      <c r="U30" s="102">
        <f t="shared" si="6"/>
        <v>0</v>
      </c>
    </row>
    <row r="31" spans="2:22" ht="16" thickBot="1">
      <c r="B31" s="26">
        <f t="shared" si="7"/>
        <v>27</v>
      </c>
      <c r="C31" s="26" t="s">
        <v>500</v>
      </c>
      <c r="D31" s="27">
        <v>40599</v>
      </c>
      <c r="E31" s="26" t="s">
        <v>525</v>
      </c>
      <c r="F31" s="26" t="s">
        <v>600</v>
      </c>
      <c r="G31" s="26" t="s">
        <v>309</v>
      </c>
      <c r="H31" s="155">
        <v>176</v>
      </c>
      <c r="I31" s="26" t="s">
        <v>585</v>
      </c>
      <c r="J31" s="26"/>
      <c r="K31" s="105"/>
      <c r="L31" s="26" t="s">
        <v>600</v>
      </c>
      <c r="M31" s="26">
        <f t="shared" si="5"/>
        <v>1</v>
      </c>
      <c r="N31" s="27"/>
      <c r="P31" s="101">
        <f t="shared" si="1"/>
        <v>1</v>
      </c>
      <c r="Q31" s="101">
        <f t="shared" si="8"/>
        <v>0</v>
      </c>
      <c r="R31" s="101">
        <f t="shared" si="2"/>
        <v>1</v>
      </c>
      <c r="S31" s="101">
        <f t="shared" si="3"/>
        <v>0</v>
      </c>
      <c r="T31" s="102">
        <f>+VLOOKUP($E31,db!$B$26:$C$30,2,FALSE)</f>
        <v>120</v>
      </c>
      <c r="U31" s="102">
        <f t="shared" si="6"/>
        <v>0</v>
      </c>
    </row>
    <row r="32" spans="2:22" ht="31" thickBot="1">
      <c r="B32" s="28">
        <f t="shared" si="7"/>
        <v>28</v>
      </c>
      <c r="C32" s="71" t="s">
        <v>500</v>
      </c>
      <c r="D32" s="72">
        <v>40599</v>
      </c>
      <c r="E32" s="71" t="s">
        <v>525</v>
      </c>
      <c r="F32" s="71" t="s">
        <v>601</v>
      </c>
      <c r="G32" s="71" t="s">
        <v>666</v>
      </c>
      <c r="H32" s="156">
        <v>118</v>
      </c>
      <c r="I32" s="28" t="s">
        <v>534</v>
      </c>
      <c r="J32" s="28" t="s">
        <v>510</v>
      </c>
      <c r="K32" s="106" t="s">
        <v>496</v>
      </c>
      <c r="L32" s="71" t="s">
        <v>601</v>
      </c>
      <c r="M32" s="28">
        <f t="shared" si="5"/>
        <v>1</v>
      </c>
      <c r="N32" s="29"/>
      <c r="P32" s="101">
        <f t="shared" si="1"/>
        <v>1</v>
      </c>
      <c r="Q32" s="101">
        <f t="shared" si="8"/>
        <v>0</v>
      </c>
      <c r="R32" s="101">
        <f t="shared" si="2"/>
        <v>0</v>
      </c>
      <c r="S32" s="101">
        <f t="shared" si="3"/>
        <v>1</v>
      </c>
      <c r="T32" s="102">
        <f>+VLOOKUP($E32,db!$B$26:$C$30,2,FALSE)</f>
        <v>120</v>
      </c>
      <c r="U32" s="102">
        <f t="shared" si="6"/>
        <v>0</v>
      </c>
    </row>
    <row r="33" spans="2:21" ht="46" thickBot="1">
      <c r="B33" s="26">
        <f t="shared" si="7"/>
        <v>29</v>
      </c>
      <c r="C33" s="26" t="s">
        <v>500</v>
      </c>
      <c r="D33" s="27">
        <v>40599</v>
      </c>
      <c r="E33" s="26" t="s">
        <v>525</v>
      </c>
      <c r="F33" s="26" t="s">
        <v>602</v>
      </c>
      <c r="G33" s="26" t="s">
        <v>309</v>
      </c>
      <c r="H33" s="155">
        <v>169</v>
      </c>
      <c r="I33" s="26" t="s">
        <v>507</v>
      </c>
      <c r="J33" s="26"/>
      <c r="K33" s="105" t="s">
        <v>497</v>
      </c>
      <c r="L33" s="26" t="s">
        <v>602</v>
      </c>
      <c r="M33" s="26">
        <f t="shared" si="5"/>
        <v>1</v>
      </c>
      <c r="N33" s="27"/>
      <c r="P33" s="101">
        <f t="shared" si="1"/>
        <v>1</v>
      </c>
      <c r="Q33" s="101">
        <f t="shared" si="8"/>
        <v>0</v>
      </c>
      <c r="R33" s="101">
        <f t="shared" si="2"/>
        <v>1</v>
      </c>
      <c r="S33" s="101">
        <f t="shared" si="3"/>
        <v>0</v>
      </c>
      <c r="T33" s="102">
        <f>+VLOOKUP($E33,db!$B$26:$C$30,2,FALSE)</f>
        <v>120</v>
      </c>
      <c r="U33" s="102">
        <f t="shared" si="6"/>
        <v>0</v>
      </c>
    </row>
    <row r="34" spans="2:21" ht="16" thickBot="1">
      <c r="B34" s="28">
        <f t="shared" si="7"/>
        <v>30</v>
      </c>
      <c r="C34" s="71" t="s">
        <v>500</v>
      </c>
      <c r="D34" s="72">
        <v>40599</v>
      </c>
      <c r="E34" s="71" t="s">
        <v>525</v>
      </c>
      <c r="F34" s="71" t="s">
        <v>389</v>
      </c>
      <c r="G34" s="71" t="s">
        <v>666</v>
      </c>
      <c r="H34" s="156">
        <v>291</v>
      </c>
      <c r="I34" s="28" t="s">
        <v>587</v>
      </c>
      <c r="J34" s="28" t="s">
        <v>345</v>
      </c>
      <c r="K34" s="106"/>
      <c r="L34" s="71" t="s">
        <v>686</v>
      </c>
      <c r="M34" s="28">
        <f t="shared" si="5"/>
        <v>0</v>
      </c>
      <c r="N34" s="29"/>
      <c r="P34" s="101">
        <f t="shared" si="1"/>
        <v>0</v>
      </c>
      <c r="Q34" s="101">
        <f t="shared" si="8"/>
        <v>1</v>
      </c>
      <c r="R34" s="101">
        <f t="shared" si="2"/>
        <v>1</v>
      </c>
      <c r="S34" s="101">
        <f t="shared" si="3"/>
        <v>1</v>
      </c>
      <c r="T34" s="102">
        <f>+VLOOKUP($E34,db!$B$26:$C$30,2,FALSE)</f>
        <v>120</v>
      </c>
      <c r="U34" s="102">
        <f t="shared" si="6"/>
        <v>0</v>
      </c>
    </row>
    <row r="35" spans="2:21" ht="31" thickBot="1">
      <c r="B35" s="26">
        <f t="shared" si="7"/>
        <v>31</v>
      </c>
      <c r="C35" s="26" t="s">
        <v>500</v>
      </c>
      <c r="D35" s="27">
        <v>40599</v>
      </c>
      <c r="E35" s="26" t="s">
        <v>525</v>
      </c>
      <c r="F35" s="26" t="s">
        <v>600</v>
      </c>
      <c r="G35" s="26" t="s">
        <v>309</v>
      </c>
      <c r="H35" s="155">
        <v>81</v>
      </c>
      <c r="I35" s="26" t="s">
        <v>585</v>
      </c>
      <c r="J35" s="26"/>
      <c r="K35" s="105" t="s">
        <v>575</v>
      </c>
      <c r="L35" s="26" t="s">
        <v>600</v>
      </c>
      <c r="M35" s="26">
        <f t="shared" si="5"/>
        <v>1</v>
      </c>
      <c r="N35" s="27"/>
      <c r="P35" s="101">
        <f t="shared" si="1"/>
        <v>1</v>
      </c>
      <c r="Q35" s="101">
        <f t="shared" si="8"/>
        <v>0</v>
      </c>
      <c r="R35" s="101">
        <f t="shared" si="2"/>
        <v>0</v>
      </c>
      <c r="S35" s="101">
        <f t="shared" si="3"/>
        <v>0</v>
      </c>
      <c r="T35" s="102">
        <f>+VLOOKUP($E35,db!$B$26:$C$30,2,FALSE)</f>
        <v>120</v>
      </c>
      <c r="U35" s="102">
        <f t="shared" si="6"/>
        <v>0</v>
      </c>
    </row>
    <row r="36" spans="2:21" ht="16" thickBot="1">
      <c r="B36" s="28">
        <f t="shared" si="7"/>
        <v>32</v>
      </c>
      <c r="C36" s="71" t="s">
        <v>500</v>
      </c>
      <c r="D36" s="72">
        <v>40599</v>
      </c>
      <c r="E36" s="71" t="s">
        <v>525</v>
      </c>
      <c r="F36" s="71" t="s">
        <v>387</v>
      </c>
      <c r="G36" s="71" t="s">
        <v>666</v>
      </c>
      <c r="H36" s="156">
        <v>177</v>
      </c>
      <c r="I36" s="28" t="s">
        <v>576</v>
      </c>
      <c r="J36" s="28"/>
      <c r="K36" s="106"/>
      <c r="L36" s="71" t="s">
        <v>491</v>
      </c>
      <c r="M36" s="28">
        <f t="shared" si="5"/>
        <v>0</v>
      </c>
      <c r="N36" s="29"/>
      <c r="P36" s="101">
        <f t="shared" si="1"/>
        <v>0</v>
      </c>
      <c r="Q36" s="101">
        <f t="shared" si="8"/>
        <v>1</v>
      </c>
      <c r="R36" s="101">
        <f t="shared" si="2"/>
        <v>1</v>
      </c>
      <c r="S36" s="101">
        <f t="shared" si="3"/>
        <v>1</v>
      </c>
      <c r="T36" s="102">
        <f>+VLOOKUP($E36,db!$B$26:$C$30,2,FALSE)</f>
        <v>120</v>
      </c>
      <c r="U36" s="102">
        <f t="shared" si="6"/>
        <v>0</v>
      </c>
    </row>
    <row r="37" spans="2:21" ht="31" thickBot="1">
      <c r="B37" s="26">
        <f t="shared" si="7"/>
        <v>33</v>
      </c>
      <c r="C37" s="26" t="s">
        <v>500</v>
      </c>
      <c r="D37" s="27">
        <v>40599</v>
      </c>
      <c r="E37" s="26" t="s">
        <v>525</v>
      </c>
      <c r="F37" s="26" t="s">
        <v>387</v>
      </c>
      <c r="G37" s="26" t="s">
        <v>309</v>
      </c>
      <c r="H37" s="155">
        <v>653</v>
      </c>
      <c r="I37" s="26" t="s">
        <v>587</v>
      </c>
      <c r="J37" s="26" t="s">
        <v>345</v>
      </c>
      <c r="K37" s="105" t="s">
        <v>703</v>
      </c>
      <c r="L37" s="26" t="s">
        <v>492</v>
      </c>
      <c r="M37" s="26">
        <f t="shared" si="5"/>
        <v>0</v>
      </c>
      <c r="N37" s="27"/>
      <c r="P37" s="101">
        <f t="shared" si="1"/>
        <v>0</v>
      </c>
      <c r="Q37" s="101">
        <f t="shared" si="8"/>
        <v>1</v>
      </c>
      <c r="R37" s="101">
        <f t="shared" si="2"/>
        <v>1</v>
      </c>
      <c r="S37" s="101">
        <f t="shared" si="3"/>
        <v>0</v>
      </c>
      <c r="T37" s="102">
        <f>+VLOOKUP($E37,db!$B$26:$C$30,2,FALSE)</f>
        <v>120</v>
      </c>
      <c r="U37" s="102">
        <f t="shared" si="6"/>
        <v>0</v>
      </c>
    </row>
    <row r="38" spans="2:21" ht="16" thickBot="1">
      <c r="B38" s="28">
        <f t="shared" si="7"/>
        <v>34</v>
      </c>
      <c r="C38" s="71" t="s">
        <v>500</v>
      </c>
      <c r="D38" s="72">
        <v>40599</v>
      </c>
      <c r="E38" s="71" t="s">
        <v>525</v>
      </c>
      <c r="F38" s="71" t="s">
        <v>603</v>
      </c>
      <c r="G38" s="71" t="s">
        <v>309</v>
      </c>
      <c r="H38" s="156">
        <v>152</v>
      </c>
      <c r="I38" s="28" t="s">
        <v>507</v>
      </c>
      <c r="J38" s="28" t="s">
        <v>508</v>
      </c>
      <c r="K38" s="106"/>
      <c r="L38" s="71" t="s">
        <v>603</v>
      </c>
      <c r="M38" s="28">
        <f t="shared" si="5"/>
        <v>1</v>
      </c>
      <c r="N38" s="29"/>
      <c r="P38" s="101">
        <f t="shared" si="1"/>
        <v>1</v>
      </c>
      <c r="Q38" s="101">
        <f t="shared" si="8"/>
        <v>0</v>
      </c>
      <c r="R38" s="101">
        <f t="shared" si="2"/>
        <v>1</v>
      </c>
      <c r="S38" s="101">
        <f t="shared" si="3"/>
        <v>0</v>
      </c>
      <c r="T38" s="102">
        <f>+VLOOKUP($E38,db!$B$26:$C$30,2,FALSE)</f>
        <v>120</v>
      </c>
      <c r="U38" s="102">
        <f t="shared" si="6"/>
        <v>0</v>
      </c>
    </row>
    <row r="39" spans="2:21" ht="16" thickBot="1">
      <c r="B39" s="26">
        <f t="shared" si="7"/>
        <v>35</v>
      </c>
      <c r="C39" s="26" t="s">
        <v>500</v>
      </c>
      <c r="D39" s="27">
        <v>40599</v>
      </c>
      <c r="E39" s="26" t="s">
        <v>525</v>
      </c>
      <c r="F39" s="26" t="s">
        <v>389</v>
      </c>
      <c r="G39" s="26" t="s">
        <v>309</v>
      </c>
      <c r="H39" s="155">
        <v>157</v>
      </c>
      <c r="I39" s="26" t="s">
        <v>506</v>
      </c>
      <c r="J39" s="26" t="s">
        <v>510</v>
      </c>
      <c r="K39" s="105"/>
      <c r="L39" s="26" t="s">
        <v>389</v>
      </c>
      <c r="M39" s="26">
        <f t="shared" si="5"/>
        <v>1</v>
      </c>
      <c r="N39" s="27"/>
      <c r="P39" s="101">
        <f t="shared" si="1"/>
        <v>1</v>
      </c>
      <c r="Q39" s="101">
        <f t="shared" si="8"/>
        <v>0</v>
      </c>
      <c r="R39" s="101">
        <f t="shared" si="2"/>
        <v>1</v>
      </c>
      <c r="S39" s="101">
        <f t="shared" si="3"/>
        <v>0</v>
      </c>
      <c r="T39" s="102">
        <f>+VLOOKUP($E39,db!$B$26:$C$30,2,FALSE)</f>
        <v>120</v>
      </c>
      <c r="U39" s="102">
        <f t="shared" si="6"/>
        <v>0</v>
      </c>
    </row>
    <row r="40" spans="2:21" ht="16" thickBot="1">
      <c r="B40" s="28">
        <f t="shared" si="7"/>
        <v>36</v>
      </c>
      <c r="C40" s="71" t="s">
        <v>500</v>
      </c>
      <c r="D40" s="72">
        <v>40599</v>
      </c>
      <c r="E40" s="71" t="s">
        <v>525</v>
      </c>
      <c r="F40" s="71" t="s">
        <v>602</v>
      </c>
      <c r="G40" s="71" t="s">
        <v>309</v>
      </c>
      <c r="H40" s="156">
        <v>133</v>
      </c>
      <c r="I40" s="28" t="s">
        <v>507</v>
      </c>
      <c r="J40" s="28" t="s">
        <v>508</v>
      </c>
      <c r="K40" s="106" t="s">
        <v>704</v>
      </c>
      <c r="L40" s="71" t="s">
        <v>602</v>
      </c>
      <c r="M40" s="28">
        <f t="shared" si="5"/>
        <v>1</v>
      </c>
      <c r="N40" s="29"/>
      <c r="P40" s="101">
        <f t="shared" si="1"/>
        <v>1</v>
      </c>
      <c r="Q40" s="101">
        <f t="shared" si="8"/>
        <v>0</v>
      </c>
      <c r="R40" s="101">
        <f t="shared" si="2"/>
        <v>1</v>
      </c>
      <c r="S40" s="101">
        <f t="shared" si="3"/>
        <v>0</v>
      </c>
      <c r="T40" s="102">
        <f>+VLOOKUP($E40,db!$B$26:$C$30,2,FALSE)</f>
        <v>120</v>
      </c>
      <c r="U40" s="102">
        <f t="shared" si="6"/>
        <v>0</v>
      </c>
    </row>
    <row r="41" spans="2:21" ht="16" thickBot="1">
      <c r="B41" s="26">
        <f t="shared" si="7"/>
        <v>37</v>
      </c>
      <c r="C41" s="26" t="s">
        <v>500</v>
      </c>
      <c r="D41" s="27">
        <v>40599</v>
      </c>
      <c r="E41" s="26" t="s">
        <v>525</v>
      </c>
      <c r="F41" s="26" t="s">
        <v>389</v>
      </c>
      <c r="G41" s="26" t="s">
        <v>309</v>
      </c>
      <c r="H41" s="155">
        <v>211</v>
      </c>
      <c r="I41" s="26" t="s">
        <v>506</v>
      </c>
      <c r="J41" s="26" t="s">
        <v>628</v>
      </c>
      <c r="K41" s="105"/>
      <c r="L41" s="26" t="s">
        <v>389</v>
      </c>
      <c r="M41" s="26">
        <f t="shared" si="5"/>
        <v>1</v>
      </c>
      <c r="N41" s="27"/>
      <c r="P41" s="101">
        <f t="shared" si="1"/>
        <v>1</v>
      </c>
      <c r="Q41" s="101">
        <f t="shared" si="8"/>
        <v>0</v>
      </c>
      <c r="R41" s="101">
        <f t="shared" si="2"/>
        <v>1</v>
      </c>
      <c r="S41" s="101">
        <f t="shared" si="3"/>
        <v>0</v>
      </c>
      <c r="T41" s="102">
        <f>+VLOOKUP($E41,db!$B$26:$C$30,2,FALSE)</f>
        <v>120</v>
      </c>
      <c r="U41" s="102">
        <f t="shared" si="6"/>
        <v>0</v>
      </c>
    </row>
    <row r="42" spans="2:21" ht="16" thickBot="1">
      <c r="B42" s="28">
        <f t="shared" si="7"/>
        <v>38</v>
      </c>
      <c r="C42" s="71" t="s">
        <v>500</v>
      </c>
      <c r="D42" s="72">
        <v>40599</v>
      </c>
      <c r="E42" s="71" t="s">
        <v>525</v>
      </c>
      <c r="F42" s="71" t="s">
        <v>392</v>
      </c>
      <c r="G42" s="71" t="s">
        <v>309</v>
      </c>
      <c r="H42" s="156">
        <v>311</v>
      </c>
      <c r="I42" s="28" t="s">
        <v>583</v>
      </c>
      <c r="J42" s="28" t="s">
        <v>339</v>
      </c>
      <c r="K42" s="106" t="s">
        <v>705</v>
      </c>
      <c r="L42" s="71" t="s">
        <v>392</v>
      </c>
      <c r="M42" s="28">
        <f t="shared" si="5"/>
        <v>1</v>
      </c>
      <c r="N42" s="29"/>
      <c r="P42" s="101">
        <f t="shared" si="1"/>
        <v>1</v>
      </c>
      <c r="Q42" s="101">
        <f t="shared" si="8"/>
        <v>0</v>
      </c>
      <c r="R42" s="101">
        <f t="shared" si="2"/>
        <v>1</v>
      </c>
      <c r="S42" s="101">
        <f t="shared" si="3"/>
        <v>0</v>
      </c>
      <c r="T42" s="102">
        <f>+VLOOKUP($E42,db!$B$26:$C$30,2,FALSE)</f>
        <v>120</v>
      </c>
      <c r="U42" s="102">
        <f t="shared" si="6"/>
        <v>0</v>
      </c>
    </row>
    <row r="43" spans="2:21" ht="46" thickBot="1">
      <c r="B43" s="26">
        <f t="shared" si="7"/>
        <v>39</v>
      </c>
      <c r="C43" s="26" t="s">
        <v>500</v>
      </c>
      <c r="D43" s="27">
        <v>40599</v>
      </c>
      <c r="E43" s="26" t="s">
        <v>525</v>
      </c>
      <c r="F43" s="26" t="s">
        <v>387</v>
      </c>
      <c r="G43" s="26" t="s">
        <v>309</v>
      </c>
      <c r="H43" s="155">
        <v>154</v>
      </c>
      <c r="I43" s="26" t="s">
        <v>506</v>
      </c>
      <c r="J43" s="26"/>
      <c r="K43" s="105" t="s">
        <v>706</v>
      </c>
      <c r="L43" s="26" t="s">
        <v>387</v>
      </c>
      <c r="M43" s="26">
        <f t="shared" si="5"/>
        <v>1</v>
      </c>
      <c r="N43" s="27"/>
      <c r="P43" s="101">
        <f t="shared" si="1"/>
        <v>1</v>
      </c>
      <c r="Q43" s="101">
        <f t="shared" si="8"/>
        <v>0</v>
      </c>
      <c r="R43" s="101">
        <f t="shared" si="2"/>
        <v>1</v>
      </c>
      <c r="S43" s="101">
        <f t="shared" si="3"/>
        <v>0</v>
      </c>
      <c r="T43" s="102">
        <f>+VLOOKUP($E43,db!$B$26:$C$30,2,FALSE)</f>
        <v>120</v>
      </c>
      <c r="U43" s="102">
        <f t="shared" si="6"/>
        <v>0</v>
      </c>
    </row>
    <row r="44" spans="2:21" ht="16" thickBot="1">
      <c r="B44" s="28">
        <f t="shared" si="7"/>
        <v>40</v>
      </c>
      <c r="C44" s="71" t="s">
        <v>500</v>
      </c>
      <c r="D44" s="72">
        <v>40599</v>
      </c>
      <c r="E44" s="71" t="s">
        <v>525</v>
      </c>
      <c r="F44" s="71" t="s">
        <v>388</v>
      </c>
      <c r="G44" s="71" t="s">
        <v>309</v>
      </c>
      <c r="H44" s="156">
        <v>206</v>
      </c>
      <c r="I44" s="28" t="s">
        <v>529</v>
      </c>
      <c r="J44" s="28" t="s">
        <v>630</v>
      </c>
      <c r="K44" s="106" t="s">
        <v>707</v>
      </c>
      <c r="L44" s="71" t="s">
        <v>493</v>
      </c>
      <c r="M44" s="28">
        <f t="shared" si="5"/>
        <v>0</v>
      </c>
      <c r="N44" s="29"/>
      <c r="P44" s="101">
        <f t="shared" si="1"/>
        <v>0</v>
      </c>
      <c r="Q44" s="101">
        <f t="shared" si="8"/>
        <v>1</v>
      </c>
      <c r="R44" s="101">
        <f t="shared" si="2"/>
        <v>1</v>
      </c>
      <c r="S44" s="101">
        <f t="shared" si="3"/>
        <v>0</v>
      </c>
      <c r="T44" s="102">
        <f>+VLOOKUP($E44,db!$B$26:$C$30,2,FALSE)</f>
        <v>120</v>
      </c>
      <c r="U44" s="102">
        <f t="shared" si="6"/>
        <v>0</v>
      </c>
    </row>
    <row r="45" spans="2:21" ht="61" thickBot="1">
      <c r="B45" s="26">
        <f t="shared" si="7"/>
        <v>41</v>
      </c>
      <c r="C45" s="26" t="s">
        <v>500</v>
      </c>
      <c r="D45" s="27">
        <v>40599</v>
      </c>
      <c r="E45" s="26" t="s">
        <v>525</v>
      </c>
      <c r="F45" s="26" t="s">
        <v>389</v>
      </c>
      <c r="G45" s="26" t="s">
        <v>666</v>
      </c>
      <c r="H45" s="155">
        <v>140</v>
      </c>
      <c r="I45" s="26" t="s">
        <v>506</v>
      </c>
      <c r="J45" s="26" t="s">
        <v>502</v>
      </c>
      <c r="K45" s="105" t="s">
        <v>565</v>
      </c>
      <c r="L45" s="26" t="s">
        <v>494</v>
      </c>
      <c r="M45" s="26">
        <f t="shared" si="5"/>
        <v>0</v>
      </c>
      <c r="N45" s="27"/>
      <c r="P45" s="101">
        <f t="shared" si="1"/>
        <v>0</v>
      </c>
      <c r="Q45" s="101">
        <f t="shared" si="8"/>
        <v>1</v>
      </c>
      <c r="R45" s="101">
        <f t="shared" si="2"/>
        <v>1</v>
      </c>
      <c r="S45" s="101">
        <f t="shared" si="3"/>
        <v>1</v>
      </c>
      <c r="T45" s="102">
        <f>+VLOOKUP($E45,db!$B$26:$C$30,2,FALSE)</f>
        <v>120</v>
      </c>
      <c r="U45" s="102">
        <f t="shared" si="6"/>
        <v>0</v>
      </c>
    </row>
    <row r="46" spans="2:21" ht="31" thickBot="1">
      <c r="B46" s="28">
        <f t="shared" si="7"/>
        <v>42</v>
      </c>
      <c r="C46" s="71" t="s">
        <v>500</v>
      </c>
      <c r="D46" s="72">
        <v>40599</v>
      </c>
      <c r="E46" s="71" t="s">
        <v>525</v>
      </c>
      <c r="F46" s="71" t="s">
        <v>601</v>
      </c>
      <c r="G46" s="71" t="s">
        <v>666</v>
      </c>
      <c r="H46" s="156">
        <v>230</v>
      </c>
      <c r="I46" s="28" t="s">
        <v>576</v>
      </c>
      <c r="J46" s="28"/>
      <c r="K46" s="106" t="s">
        <v>566</v>
      </c>
      <c r="L46" s="71" t="s">
        <v>606</v>
      </c>
      <c r="M46" s="28">
        <f t="shared" si="5"/>
        <v>0</v>
      </c>
      <c r="N46" s="29"/>
      <c r="P46" s="101">
        <f t="shared" si="1"/>
        <v>0</v>
      </c>
      <c r="Q46" s="101">
        <f t="shared" si="8"/>
        <v>1</v>
      </c>
      <c r="R46" s="101">
        <f t="shared" si="2"/>
        <v>1</v>
      </c>
      <c r="S46" s="101">
        <f t="shared" si="3"/>
        <v>1</v>
      </c>
      <c r="T46" s="102">
        <f>+VLOOKUP($E46,db!$B$26:$C$30,2,FALSE)</f>
        <v>120</v>
      </c>
      <c r="U46" s="102">
        <f t="shared" si="6"/>
        <v>0</v>
      </c>
    </row>
    <row r="47" spans="2:21" ht="16" thickBot="1">
      <c r="B47" s="26">
        <f t="shared" si="7"/>
        <v>43</v>
      </c>
      <c r="C47" s="26" t="s">
        <v>500</v>
      </c>
      <c r="D47" s="27">
        <v>40599</v>
      </c>
      <c r="E47" s="26" t="s">
        <v>525</v>
      </c>
      <c r="F47" s="26" t="s">
        <v>604</v>
      </c>
      <c r="G47" s="26" t="s">
        <v>309</v>
      </c>
      <c r="H47" s="155">
        <v>250</v>
      </c>
      <c r="I47" s="26" t="s">
        <v>529</v>
      </c>
      <c r="J47" s="26" t="s">
        <v>630</v>
      </c>
      <c r="K47" s="105"/>
      <c r="L47" s="26" t="s">
        <v>604</v>
      </c>
      <c r="M47" s="26">
        <f t="shared" si="5"/>
        <v>1</v>
      </c>
      <c r="N47" s="27"/>
      <c r="P47" s="101">
        <f t="shared" si="1"/>
        <v>1</v>
      </c>
      <c r="Q47" s="101">
        <f t="shared" si="8"/>
        <v>0</v>
      </c>
      <c r="R47" s="101">
        <f t="shared" si="2"/>
        <v>1</v>
      </c>
      <c r="S47" s="101">
        <f t="shared" si="3"/>
        <v>0</v>
      </c>
      <c r="T47" s="102">
        <f>+VLOOKUP($E47,db!$B$26:$C$30,2,FALSE)</f>
        <v>120</v>
      </c>
      <c r="U47" s="102">
        <f t="shared" si="6"/>
        <v>0</v>
      </c>
    </row>
    <row r="48" spans="2:21" ht="16" thickBot="1">
      <c r="B48" s="28">
        <f t="shared" si="7"/>
        <v>44</v>
      </c>
      <c r="C48" s="71" t="s">
        <v>500</v>
      </c>
      <c r="D48" s="72">
        <v>40599</v>
      </c>
      <c r="E48" s="71" t="s">
        <v>525</v>
      </c>
      <c r="F48" s="71" t="s">
        <v>390</v>
      </c>
      <c r="G48" s="71" t="s">
        <v>309</v>
      </c>
      <c r="H48" s="156">
        <v>179</v>
      </c>
      <c r="I48" s="28" t="s">
        <v>506</v>
      </c>
      <c r="J48" s="28" t="s">
        <v>505</v>
      </c>
      <c r="K48" s="106" t="s">
        <v>567</v>
      </c>
      <c r="L48" s="71" t="s">
        <v>390</v>
      </c>
      <c r="M48" s="28">
        <f t="shared" si="5"/>
        <v>1</v>
      </c>
      <c r="N48" s="29"/>
      <c r="P48" s="101">
        <f t="shared" si="1"/>
        <v>1</v>
      </c>
      <c r="Q48" s="101">
        <f t="shared" si="8"/>
        <v>0</v>
      </c>
      <c r="R48" s="101">
        <f t="shared" si="2"/>
        <v>1</v>
      </c>
      <c r="S48" s="101">
        <f t="shared" si="3"/>
        <v>0</v>
      </c>
      <c r="T48" s="102">
        <f>+VLOOKUP($E48,db!$B$26:$C$30,2,FALSE)</f>
        <v>120</v>
      </c>
      <c r="U48" s="102">
        <f t="shared" si="6"/>
        <v>0</v>
      </c>
    </row>
    <row r="49" spans="2:21" ht="16" thickBot="1">
      <c r="B49" s="26">
        <f t="shared" si="7"/>
        <v>45</v>
      </c>
      <c r="C49" s="26" t="s">
        <v>500</v>
      </c>
      <c r="D49" s="27">
        <v>40599</v>
      </c>
      <c r="E49" s="26" t="s">
        <v>525</v>
      </c>
      <c r="F49" s="26" t="s">
        <v>605</v>
      </c>
      <c r="G49" s="26" t="s">
        <v>309</v>
      </c>
      <c r="H49" s="155">
        <v>210</v>
      </c>
      <c r="I49" s="26" t="s">
        <v>529</v>
      </c>
      <c r="J49" s="26" t="s">
        <v>504</v>
      </c>
      <c r="K49" s="105"/>
      <c r="L49" s="26" t="s">
        <v>605</v>
      </c>
      <c r="M49" s="26">
        <f t="shared" si="5"/>
        <v>1</v>
      </c>
      <c r="N49" s="27"/>
      <c r="P49" s="101">
        <f t="shared" si="1"/>
        <v>1</v>
      </c>
      <c r="Q49" s="101">
        <f t="shared" si="8"/>
        <v>0</v>
      </c>
      <c r="R49" s="101">
        <f t="shared" si="2"/>
        <v>1</v>
      </c>
      <c r="S49" s="101">
        <f t="shared" si="3"/>
        <v>0</v>
      </c>
      <c r="T49" s="102">
        <f>+VLOOKUP($E49,db!$B$26:$C$30,2,FALSE)</f>
        <v>120</v>
      </c>
      <c r="U49" s="102">
        <f t="shared" si="6"/>
        <v>0</v>
      </c>
    </row>
    <row r="50" spans="2:21" ht="16" thickBot="1">
      <c r="B50" s="28">
        <f t="shared" si="7"/>
        <v>46</v>
      </c>
      <c r="C50" s="71" t="s">
        <v>500</v>
      </c>
      <c r="D50" s="72">
        <v>40599</v>
      </c>
      <c r="E50" s="71" t="s">
        <v>525</v>
      </c>
      <c r="F50" s="71" t="s">
        <v>606</v>
      </c>
      <c r="G50" s="71" t="s">
        <v>666</v>
      </c>
      <c r="H50" s="156">
        <v>368</v>
      </c>
      <c r="I50" s="28" t="s">
        <v>457</v>
      </c>
      <c r="J50" s="28"/>
      <c r="K50" s="106" t="s">
        <v>420</v>
      </c>
      <c r="L50" s="71" t="s">
        <v>606</v>
      </c>
      <c r="M50" s="28">
        <f t="shared" si="5"/>
        <v>1</v>
      </c>
      <c r="N50" s="29"/>
      <c r="P50" s="101">
        <f t="shared" si="1"/>
        <v>1</v>
      </c>
      <c r="Q50" s="101">
        <f t="shared" si="8"/>
        <v>0</v>
      </c>
      <c r="R50" s="101">
        <f t="shared" si="2"/>
        <v>1</v>
      </c>
      <c r="S50" s="101">
        <f t="shared" si="3"/>
        <v>1</v>
      </c>
      <c r="T50" s="102">
        <f>+VLOOKUP($E50,db!$B$26:$C$30,2,FALSE)</f>
        <v>120</v>
      </c>
      <c r="U50" s="102">
        <f t="shared" si="6"/>
        <v>0</v>
      </c>
    </row>
    <row r="51" spans="2:21" ht="16" thickBot="1">
      <c r="B51" s="26">
        <f t="shared" si="7"/>
        <v>47</v>
      </c>
      <c r="C51" s="26" t="s">
        <v>500</v>
      </c>
      <c r="D51" s="27">
        <v>40599</v>
      </c>
      <c r="E51" s="26" t="s">
        <v>525</v>
      </c>
      <c r="F51" s="26" t="s">
        <v>606</v>
      </c>
      <c r="G51" s="26" t="s">
        <v>666</v>
      </c>
      <c r="H51" s="155">
        <v>277</v>
      </c>
      <c r="I51" s="26" t="s">
        <v>583</v>
      </c>
      <c r="J51" s="26" t="s">
        <v>502</v>
      </c>
      <c r="K51" s="105"/>
      <c r="L51" s="26" t="s">
        <v>606</v>
      </c>
      <c r="M51" s="26">
        <f t="shared" si="5"/>
        <v>1</v>
      </c>
      <c r="N51" s="27"/>
      <c r="P51" s="101">
        <f t="shared" si="1"/>
        <v>1</v>
      </c>
      <c r="Q51" s="101">
        <f t="shared" si="8"/>
        <v>0</v>
      </c>
      <c r="R51" s="101">
        <f t="shared" si="2"/>
        <v>1</v>
      </c>
      <c r="S51" s="101">
        <f t="shared" si="3"/>
        <v>1</v>
      </c>
      <c r="T51" s="102">
        <f>+VLOOKUP($E51,db!$B$26:$C$30,2,FALSE)</f>
        <v>120</v>
      </c>
      <c r="U51" s="102">
        <f t="shared" si="6"/>
        <v>0</v>
      </c>
    </row>
    <row r="52" spans="2:21" ht="31" thickBot="1">
      <c r="B52" s="28">
        <f t="shared" si="7"/>
        <v>48</v>
      </c>
      <c r="C52" s="71" t="s">
        <v>500</v>
      </c>
      <c r="D52" s="72">
        <v>40599</v>
      </c>
      <c r="E52" s="71" t="s">
        <v>525</v>
      </c>
      <c r="F52" s="71" t="s">
        <v>389</v>
      </c>
      <c r="G52" s="71" t="s">
        <v>666</v>
      </c>
      <c r="H52" s="156">
        <v>188</v>
      </c>
      <c r="I52" s="28" t="s">
        <v>587</v>
      </c>
      <c r="J52" s="28"/>
      <c r="K52" s="106" t="s">
        <v>561</v>
      </c>
      <c r="L52" s="71" t="s">
        <v>389</v>
      </c>
      <c r="M52" s="28">
        <f t="shared" si="5"/>
        <v>1</v>
      </c>
      <c r="N52" s="29"/>
      <c r="P52" s="101">
        <f t="shared" si="1"/>
        <v>1</v>
      </c>
      <c r="Q52" s="101">
        <f t="shared" si="8"/>
        <v>0</v>
      </c>
      <c r="R52" s="101">
        <f t="shared" si="2"/>
        <v>1</v>
      </c>
      <c r="S52" s="101">
        <f t="shared" si="3"/>
        <v>1</v>
      </c>
      <c r="T52" s="102">
        <f>+VLOOKUP($E52,db!$B$26:$C$30,2,FALSE)</f>
        <v>120</v>
      </c>
      <c r="U52" s="102">
        <f t="shared" si="6"/>
        <v>0</v>
      </c>
    </row>
    <row r="53" spans="2:21" ht="31" thickBot="1">
      <c r="B53" s="26">
        <f t="shared" si="7"/>
        <v>49</v>
      </c>
      <c r="C53" s="26" t="s">
        <v>500</v>
      </c>
      <c r="D53" s="27">
        <v>40599</v>
      </c>
      <c r="E53" s="26" t="s">
        <v>525</v>
      </c>
      <c r="F53" s="26" t="s">
        <v>389</v>
      </c>
      <c r="G53" s="26" t="s">
        <v>309</v>
      </c>
      <c r="H53" s="155">
        <v>210</v>
      </c>
      <c r="I53" s="26" t="s">
        <v>507</v>
      </c>
      <c r="J53" s="26" t="s">
        <v>579</v>
      </c>
      <c r="K53" s="105" t="s">
        <v>636</v>
      </c>
      <c r="L53" s="26" t="s">
        <v>495</v>
      </c>
      <c r="M53" s="26">
        <f t="shared" si="5"/>
        <v>0</v>
      </c>
      <c r="N53" s="27"/>
      <c r="P53" s="101">
        <f t="shared" si="1"/>
        <v>0</v>
      </c>
      <c r="Q53" s="101">
        <f t="shared" si="8"/>
        <v>1</v>
      </c>
      <c r="R53" s="101">
        <f t="shared" si="2"/>
        <v>1</v>
      </c>
      <c r="S53" s="101">
        <f t="shared" si="3"/>
        <v>0</v>
      </c>
      <c r="T53" s="102">
        <f>+VLOOKUP($E53,db!$B$26:$C$30,2,FALSE)</f>
        <v>120</v>
      </c>
      <c r="U53" s="102">
        <f t="shared" si="6"/>
        <v>0</v>
      </c>
    </row>
    <row r="54" spans="2:21" ht="16" thickBot="1">
      <c r="B54" s="28">
        <f t="shared" si="7"/>
        <v>50</v>
      </c>
      <c r="C54" s="71" t="s">
        <v>500</v>
      </c>
      <c r="D54" s="72">
        <v>40599</v>
      </c>
      <c r="E54" s="71" t="s">
        <v>525</v>
      </c>
      <c r="F54" s="71" t="s">
        <v>392</v>
      </c>
      <c r="G54" s="71" t="s">
        <v>309</v>
      </c>
      <c r="H54" s="156">
        <v>120</v>
      </c>
      <c r="I54" s="28" t="s">
        <v>576</v>
      </c>
      <c r="J54" s="28"/>
      <c r="K54" s="106"/>
      <c r="L54" s="71" t="s">
        <v>392</v>
      </c>
      <c r="M54" s="28">
        <f t="shared" si="5"/>
        <v>1</v>
      </c>
      <c r="N54" s="29"/>
      <c r="P54" s="101">
        <f t="shared" si="1"/>
        <v>1</v>
      </c>
      <c r="Q54" s="101">
        <f t="shared" si="8"/>
        <v>0</v>
      </c>
      <c r="R54" s="101">
        <f t="shared" si="2"/>
        <v>0</v>
      </c>
      <c r="S54" s="101">
        <f t="shared" si="3"/>
        <v>0</v>
      </c>
      <c r="T54" s="102">
        <f>+VLOOKUP($E54,db!$B$26:$C$30,2,FALSE)</f>
        <v>120</v>
      </c>
      <c r="U54" s="102">
        <f t="shared" si="6"/>
        <v>0</v>
      </c>
    </row>
    <row r="55" spans="2:21" ht="16" thickBot="1">
      <c r="B55" s="26">
        <v>1</v>
      </c>
      <c r="C55" s="26" t="s">
        <v>500</v>
      </c>
      <c r="D55" s="27">
        <v>40632</v>
      </c>
      <c r="E55" s="26" t="s">
        <v>442</v>
      </c>
      <c r="F55" s="26" t="s">
        <v>443</v>
      </c>
      <c r="G55" s="26" t="s">
        <v>309</v>
      </c>
      <c r="H55" s="155">
        <v>236</v>
      </c>
      <c r="I55" s="26" t="s">
        <v>585</v>
      </c>
      <c r="J55" s="26" t="s">
        <v>510</v>
      </c>
      <c r="K55" s="105"/>
      <c r="L55" s="26" t="s">
        <v>449</v>
      </c>
      <c r="M55" s="26">
        <f t="shared" si="5"/>
        <v>1</v>
      </c>
      <c r="N55" s="27"/>
      <c r="P55" s="101">
        <f t="shared" si="1"/>
        <v>1</v>
      </c>
      <c r="Q55" s="101">
        <f t="shared" si="8"/>
        <v>0</v>
      </c>
      <c r="R55" s="101">
        <f t="shared" si="2"/>
        <v>1</v>
      </c>
      <c r="S55" s="101">
        <f t="shared" si="3"/>
        <v>0</v>
      </c>
      <c r="T55" s="102">
        <f>+VLOOKUP($E55,db!$B$26:$C$30,2,FALSE)</f>
        <v>120</v>
      </c>
      <c r="U55" s="102">
        <f t="shared" si="6"/>
        <v>0</v>
      </c>
    </row>
    <row r="56" spans="2:21" ht="48" thickBot="1">
      <c r="B56" s="28">
        <f t="shared" si="7"/>
        <v>2</v>
      </c>
      <c r="C56" s="71" t="s">
        <v>500</v>
      </c>
      <c r="D56" s="29">
        <v>40632</v>
      </c>
      <c r="E56" s="71" t="s">
        <v>442</v>
      </c>
      <c r="F56" s="71" t="s">
        <v>444</v>
      </c>
      <c r="G56" s="71" t="s">
        <v>309</v>
      </c>
      <c r="H56" s="156">
        <v>168</v>
      </c>
      <c r="I56" s="28" t="s">
        <v>524</v>
      </c>
      <c r="J56" s="28" t="s">
        <v>508</v>
      </c>
      <c r="K56" s="106" t="s">
        <v>617</v>
      </c>
      <c r="L56" s="71" t="s">
        <v>244</v>
      </c>
      <c r="M56" s="28">
        <f t="shared" si="5"/>
        <v>0</v>
      </c>
      <c r="N56" s="29"/>
      <c r="P56" s="101">
        <f t="shared" si="1"/>
        <v>0</v>
      </c>
      <c r="Q56" s="101">
        <f t="shared" si="8"/>
        <v>1</v>
      </c>
      <c r="R56" s="101">
        <f t="shared" si="2"/>
        <v>1</v>
      </c>
      <c r="S56" s="101">
        <f t="shared" si="3"/>
        <v>0</v>
      </c>
      <c r="T56" s="102">
        <f>+VLOOKUP($E56,db!$B$26:$C$30,2,FALSE)</f>
        <v>120</v>
      </c>
      <c r="U56" s="102">
        <f t="shared" si="6"/>
        <v>0</v>
      </c>
    </row>
    <row r="57" spans="2:21" ht="33" thickBot="1">
      <c r="B57" s="26">
        <f t="shared" si="7"/>
        <v>3</v>
      </c>
      <c r="C57" s="26" t="s">
        <v>500</v>
      </c>
      <c r="D57" s="27">
        <v>40632</v>
      </c>
      <c r="E57" s="26" t="s">
        <v>442</v>
      </c>
      <c r="F57" s="26" t="s">
        <v>445</v>
      </c>
      <c r="G57" s="26" t="s">
        <v>309</v>
      </c>
      <c r="H57" s="155">
        <v>204</v>
      </c>
      <c r="I57" s="26" t="s">
        <v>529</v>
      </c>
      <c r="J57" s="26" t="s">
        <v>489</v>
      </c>
      <c r="K57" s="105" t="s">
        <v>294</v>
      </c>
      <c r="L57" s="26" t="s">
        <v>317</v>
      </c>
      <c r="M57" s="26">
        <f t="shared" si="5"/>
        <v>0</v>
      </c>
      <c r="N57" s="27"/>
      <c r="P57" s="101">
        <f t="shared" si="1"/>
        <v>0</v>
      </c>
      <c r="Q57" s="101">
        <f t="shared" si="8"/>
        <v>1</v>
      </c>
      <c r="R57" s="101">
        <f t="shared" si="2"/>
        <v>1</v>
      </c>
      <c r="S57" s="101">
        <f t="shared" si="3"/>
        <v>0</v>
      </c>
      <c r="T57" s="102">
        <f>+VLOOKUP($E57,db!$B$26:$C$30,2,FALSE)</f>
        <v>120</v>
      </c>
      <c r="U57" s="102">
        <f t="shared" si="6"/>
        <v>0</v>
      </c>
    </row>
    <row r="58" spans="2:21" ht="16" thickBot="1">
      <c r="B58" s="28">
        <f t="shared" si="7"/>
        <v>4</v>
      </c>
      <c r="C58" s="71" t="s">
        <v>500</v>
      </c>
      <c r="D58" s="72">
        <v>40632</v>
      </c>
      <c r="E58" s="71" t="s">
        <v>442</v>
      </c>
      <c r="F58" s="71" t="s">
        <v>445</v>
      </c>
      <c r="G58" s="71" t="s">
        <v>309</v>
      </c>
      <c r="H58" s="156">
        <v>109</v>
      </c>
      <c r="I58" s="28" t="s">
        <v>534</v>
      </c>
      <c r="J58" s="28" t="s">
        <v>509</v>
      </c>
      <c r="K58" s="106"/>
      <c r="L58" s="71" t="s">
        <v>390</v>
      </c>
      <c r="M58" s="28">
        <f t="shared" si="5"/>
        <v>1</v>
      </c>
      <c r="N58" s="29"/>
      <c r="P58" s="101">
        <f t="shared" si="1"/>
        <v>1</v>
      </c>
      <c r="Q58" s="101">
        <f t="shared" si="8"/>
        <v>0</v>
      </c>
      <c r="R58" s="101">
        <f t="shared" si="2"/>
        <v>0</v>
      </c>
      <c r="S58" s="101">
        <f t="shared" si="3"/>
        <v>0</v>
      </c>
      <c r="T58" s="102">
        <f>+VLOOKUP($E58,db!$B$26:$C$30,2,FALSE)</f>
        <v>120</v>
      </c>
      <c r="U58" s="102">
        <f t="shared" si="6"/>
        <v>0</v>
      </c>
    </row>
    <row r="59" spans="2:21" ht="46" thickBot="1">
      <c r="B59" s="26">
        <f t="shared" si="7"/>
        <v>5</v>
      </c>
      <c r="C59" s="26" t="s">
        <v>500</v>
      </c>
      <c r="D59" s="27">
        <v>40632</v>
      </c>
      <c r="E59" s="26" t="s">
        <v>442</v>
      </c>
      <c r="F59" s="26" t="s">
        <v>389</v>
      </c>
      <c r="G59" s="26" t="s">
        <v>309</v>
      </c>
      <c r="H59" s="155">
        <v>219</v>
      </c>
      <c r="I59" s="26" t="s">
        <v>583</v>
      </c>
      <c r="J59" s="26"/>
      <c r="K59" s="105" t="s">
        <v>261</v>
      </c>
      <c r="L59" s="26" t="s">
        <v>387</v>
      </c>
      <c r="M59" s="26">
        <f t="shared" si="5"/>
        <v>0</v>
      </c>
      <c r="N59" s="27"/>
      <c r="P59" s="101">
        <f t="shared" si="1"/>
        <v>0</v>
      </c>
      <c r="Q59" s="101">
        <f t="shared" si="8"/>
        <v>1</v>
      </c>
      <c r="R59" s="101">
        <f t="shared" si="2"/>
        <v>1</v>
      </c>
      <c r="S59" s="101">
        <f t="shared" si="3"/>
        <v>0</v>
      </c>
      <c r="T59" s="102">
        <f>+VLOOKUP($E59,db!$B$26:$C$30,2,FALSE)</f>
        <v>120</v>
      </c>
      <c r="U59" s="102">
        <f t="shared" si="6"/>
        <v>0</v>
      </c>
    </row>
    <row r="60" spans="2:21" ht="16" thickBot="1">
      <c r="B60" s="28">
        <f t="shared" si="7"/>
        <v>6</v>
      </c>
      <c r="C60" s="71" t="s">
        <v>500</v>
      </c>
      <c r="D60" s="72">
        <v>40632</v>
      </c>
      <c r="E60" s="71" t="s">
        <v>442</v>
      </c>
      <c r="F60" s="71" t="s">
        <v>389</v>
      </c>
      <c r="G60" s="71" t="s">
        <v>309</v>
      </c>
      <c r="H60" s="156">
        <v>157</v>
      </c>
      <c r="I60" s="28" t="s">
        <v>507</v>
      </c>
      <c r="J60" s="28"/>
      <c r="K60" s="106"/>
      <c r="L60" s="71" t="s">
        <v>387</v>
      </c>
      <c r="M60" s="28">
        <f t="shared" si="5"/>
        <v>0</v>
      </c>
      <c r="N60" s="29"/>
      <c r="P60" s="101">
        <f t="shared" si="1"/>
        <v>0</v>
      </c>
      <c r="Q60" s="101">
        <f t="shared" si="8"/>
        <v>1</v>
      </c>
      <c r="R60" s="101">
        <f t="shared" si="2"/>
        <v>1</v>
      </c>
      <c r="S60" s="101">
        <f t="shared" si="3"/>
        <v>0</v>
      </c>
      <c r="T60" s="102">
        <f>+VLOOKUP($E60,db!$B$26:$C$30,2,FALSE)</f>
        <v>120</v>
      </c>
      <c r="U60" s="102">
        <f t="shared" si="6"/>
        <v>0</v>
      </c>
    </row>
    <row r="61" spans="2:21" ht="16" thickBot="1">
      <c r="B61" s="26">
        <f t="shared" si="7"/>
        <v>7</v>
      </c>
      <c r="C61" s="26" t="s">
        <v>500</v>
      </c>
      <c r="D61" s="27">
        <v>40632</v>
      </c>
      <c r="E61" s="26" t="s">
        <v>442</v>
      </c>
      <c r="F61" s="26" t="s">
        <v>446</v>
      </c>
      <c r="G61" s="26" t="s">
        <v>309</v>
      </c>
      <c r="H61" s="155">
        <v>90</v>
      </c>
      <c r="I61" s="26" t="s">
        <v>587</v>
      </c>
      <c r="J61" s="26"/>
      <c r="K61" s="105"/>
      <c r="L61" s="26" t="s">
        <v>392</v>
      </c>
      <c r="M61" s="26">
        <f t="shared" si="5"/>
        <v>0</v>
      </c>
      <c r="N61" s="27"/>
      <c r="P61" s="101">
        <f t="shared" si="1"/>
        <v>0</v>
      </c>
      <c r="Q61" s="101">
        <f t="shared" si="8"/>
        <v>1</v>
      </c>
      <c r="R61" s="101">
        <f t="shared" si="2"/>
        <v>0</v>
      </c>
      <c r="S61" s="101">
        <f t="shared" si="3"/>
        <v>0</v>
      </c>
      <c r="T61" s="102">
        <f>+VLOOKUP($E61,db!$B$26:$C$30,2,FALSE)</f>
        <v>120</v>
      </c>
      <c r="U61" s="102">
        <f t="shared" si="6"/>
        <v>0</v>
      </c>
    </row>
    <row r="62" spans="2:21" ht="16" thickBot="1">
      <c r="B62" s="28">
        <f t="shared" si="7"/>
        <v>8</v>
      </c>
      <c r="C62" s="71" t="s">
        <v>500</v>
      </c>
      <c r="D62" s="72">
        <v>40632</v>
      </c>
      <c r="E62" s="71" t="s">
        <v>442</v>
      </c>
      <c r="F62" s="71" t="s">
        <v>390</v>
      </c>
      <c r="G62" s="71" t="s">
        <v>309</v>
      </c>
      <c r="H62" s="156">
        <v>156</v>
      </c>
      <c r="I62" s="28" t="s">
        <v>583</v>
      </c>
      <c r="J62" s="28"/>
      <c r="K62" s="106"/>
      <c r="L62" s="71" t="s">
        <v>390</v>
      </c>
      <c r="M62" s="28">
        <f t="shared" si="5"/>
        <v>1</v>
      </c>
      <c r="N62" s="29"/>
      <c r="P62" s="101">
        <f t="shared" si="1"/>
        <v>1</v>
      </c>
      <c r="Q62" s="101">
        <f t="shared" si="8"/>
        <v>0</v>
      </c>
      <c r="R62" s="101">
        <f t="shared" si="2"/>
        <v>1</v>
      </c>
      <c r="S62" s="101">
        <f t="shared" si="3"/>
        <v>0</v>
      </c>
      <c r="T62" s="102">
        <f>+VLOOKUP($E62,db!$B$26:$C$30,2,FALSE)</f>
        <v>120</v>
      </c>
      <c r="U62" s="102">
        <f t="shared" si="6"/>
        <v>0</v>
      </c>
    </row>
    <row r="63" spans="2:21" ht="17" thickBot="1">
      <c r="B63" s="26">
        <f t="shared" si="7"/>
        <v>9</v>
      </c>
      <c r="C63" s="26" t="s">
        <v>500</v>
      </c>
      <c r="D63" s="27">
        <v>40632</v>
      </c>
      <c r="E63" s="26" t="s">
        <v>442</v>
      </c>
      <c r="F63" s="26" t="s">
        <v>447</v>
      </c>
      <c r="G63" s="26" t="s">
        <v>309</v>
      </c>
      <c r="H63" s="155">
        <v>127</v>
      </c>
      <c r="I63" s="26" t="s">
        <v>507</v>
      </c>
      <c r="J63" s="26" t="s">
        <v>502</v>
      </c>
      <c r="K63" s="105" t="s">
        <v>295</v>
      </c>
      <c r="L63" s="26" t="s">
        <v>388</v>
      </c>
      <c r="M63" s="26">
        <f t="shared" si="5"/>
        <v>0</v>
      </c>
      <c r="N63" s="27"/>
      <c r="P63" s="101">
        <f t="shared" si="1"/>
        <v>0</v>
      </c>
      <c r="Q63" s="101">
        <f t="shared" si="8"/>
        <v>1</v>
      </c>
      <c r="R63" s="101">
        <f t="shared" si="2"/>
        <v>1</v>
      </c>
      <c r="S63" s="101">
        <f t="shared" si="3"/>
        <v>0</v>
      </c>
      <c r="T63" s="102">
        <f>+VLOOKUP($E63,db!$B$26:$C$30,2,FALSE)</f>
        <v>120</v>
      </c>
      <c r="U63" s="102">
        <f t="shared" si="6"/>
        <v>0</v>
      </c>
    </row>
    <row r="64" spans="2:21" ht="16" thickBot="1">
      <c r="B64" s="28">
        <f t="shared" si="7"/>
        <v>10</v>
      </c>
      <c r="C64" s="71" t="s">
        <v>500</v>
      </c>
      <c r="D64" s="72">
        <v>40632</v>
      </c>
      <c r="E64" s="71" t="s">
        <v>442</v>
      </c>
      <c r="F64" s="71" t="s">
        <v>392</v>
      </c>
      <c r="G64" s="71" t="s">
        <v>309</v>
      </c>
      <c r="H64" s="156">
        <v>136</v>
      </c>
      <c r="I64" s="28" t="s">
        <v>507</v>
      </c>
      <c r="J64" s="28" t="s">
        <v>579</v>
      </c>
      <c r="K64" s="106"/>
      <c r="L64" s="71" t="s">
        <v>387</v>
      </c>
      <c r="M64" s="28">
        <f t="shared" si="5"/>
        <v>0</v>
      </c>
      <c r="N64" s="29"/>
      <c r="P64" s="101">
        <f t="shared" si="1"/>
        <v>0</v>
      </c>
      <c r="Q64" s="101">
        <f t="shared" si="8"/>
        <v>1</v>
      </c>
      <c r="R64" s="101">
        <f t="shared" si="2"/>
        <v>1</v>
      </c>
      <c r="S64" s="101">
        <f t="shared" si="3"/>
        <v>0</v>
      </c>
      <c r="T64" s="102">
        <f>+VLOOKUP($E64,db!$B$26:$C$30,2,FALSE)</f>
        <v>120</v>
      </c>
      <c r="U64" s="102">
        <f t="shared" si="6"/>
        <v>0</v>
      </c>
    </row>
    <row r="65" spans="2:21" ht="16" thickBot="1">
      <c r="B65" s="26">
        <f t="shared" si="7"/>
        <v>11</v>
      </c>
      <c r="C65" s="26" t="s">
        <v>500</v>
      </c>
      <c r="D65" s="27">
        <v>40632</v>
      </c>
      <c r="E65" s="26" t="s">
        <v>442</v>
      </c>
      <c r="F65" s="26" t="s">
        <v>392</v>
      </c>
      <c r="G65" s="26" t="s">
        <v>309</v>
      </c>
      <c r="H65" s="155">
        <v>93</v>
      </c>
      <c r="I65" s="26" t="s">
        <v>585</v>
      </c>
      <c r="J65" s="26" t="s">
        <v>510</v>
      </c>
      <c r="K65" s="105"/>
      <c r="L65" s="26" t="s">
        <v>392</v>
      </c>
      <c r="M65" s="26">
        <f t="shared" si="5"/>
        <v>1</v>
      </c>
      <c r="N65" s="27"/>
      <c r="P65" s="101">
        <f t="shared" si="1"/>
        <v>1</v>
      </c>
      <c r="Q65" s="101">
        <f t="shared" si="8"/>
        <v>0</v>
      </c>
      <c r="R65" s="101">
        <f t="shared" si="2"/>
        <v>0</v>
      </c>
      <c r="S65" s="101">
        <f t="shared" si="3"/>
        <v>0</v>
      </c>
      <c r="T65" s="102">
        <f>+VLOOKUP($E65,db!$B$26:$C$30,2,FALSE)</f>
        <v>120</v>
      </c>
      <c r="U65" s="102">
        <f t="shared" si="6"/>
        <v>0</v>
      </c>
    </row>
    <row r="66" spans="2:21" ht="61" thickBot="1">
      <c r="B66" s="28">
        <f t="shared" si="7"/>
        <v>12</v>
      </c>
      <c r="C66" s="71" t="s">
        <v>500</v>
      </c>
      <c r="D66" s="72">
        <v>40632</v>
      </c>
      <c r="E66" s="71" t="s">
        <v>442</v>
      </c>
      <c r="F66" s="71" t="s">
        <v>389</v>
      </c>
      <c r="G66" s="71" t="s">
        <v>666</v>
      </c>
      <c r="H66" s="156">
        <v>148</v>
      </c>
      <c r="I66" s="28" t="s">
        <v>529</v>
      </c>
      <c r="J66" s="28" t="s">
        <v>630</v>
      </c>
      <c r="K66" s="106" t="s">
        <v>568</v>
      </c>
      <c r="L66" s="71" t="s">
        <v>388</v>
      </c>
      <c r="M66" s="28">
        <f t="shared" si="5"/>
        <v>0</v>
      </c>
      <c r="N66" s="29"/>
      <c r="P66" s="101">
        <f t="shared" si="1"/>
        <v>0</v>
      </c>
      <c r="Q66" s="101">
        <f t="shared" si="8"/>
        <v>1</v>
      </c>
      <c r="R66" s="101">
        <f t="shared" si="2"/>
        <v>1</v>
      </c>
      <c r="S66" s="101">
        <f t="shared" si="3"/>
        <v>1</v>
      </c>
      <c r="T66" s="102">
        <f>+VLOOKUP($E66,db!$B$26:$C$30,2,FALSE)</f>
        <v>120</v>
      </c>
      <c r="U66" s="102">
        <f t="shared" si="6"/>
        <v>0</v>
      </c>
    </row>
    <row r="67" spans="2:21" ht="31" thickBot="1">
      <c r="B67" s="26">
        <f t="shared" si="7"/>
        <v>13</v>
      </c>
      <c r="C67" s="26" t="s">
        <v>500</v>
      </c>
      <c r="D67" s="27">
        <v>40632</v>
      </c>
      <c r="E67" s="26" t="s">
        <v>442</v>
      </c>
      <c r="F67" s="26" t="s">
        <v>388</v>
      </c>
      <c r="G67" s="26" t="s">
        <v>309</v>
      </c>
      <c r="H67" s="155">
        <v>230</v>
      </c>
      <c r="I67" s="26" t="s">
        <v>587</v>
      </c>
      <c r="J67" s="26" t="s">
        <v>339</v>
      </c>
      <c r="K67" s="105" t="s">
        <v>569</v>
      </c>
      <c r="L67" s="26" t="s">
        <v>388</v>
      </c>
      <c r="M67" s="26">
        <f t="shared" si="5"/>
        <v>1</v>
      </c>
      <c r="N67" s="27"/>
      <c r="P67" s="101">
        <f t="shared" si="1"/>
        <v>1</v>
      </c>
      <c r="Q67" s="101">
        <f t="shared" si="8"/>
        <v>0</v>
      </c>
      <c r="R67" s="101">
        <f t="shared" si="2"/>
        <v>1</v>
      </c>
      <c r="S67" s="101">
        <f t="shared" si="3"/>
        <v>0</v>
      </c>
      <c r="T67" s="102">
        <f>+VLOOKUP($E67,db!$B$26:$C$30,2,FALSE)</f>
        <v>120</v>
      </c>
      <c r="U67" s="102">
        <f t="shared" si="6"/>
        <v>0</v>
      </c>
    </row>
    <row r="68" spans="2:21" ht="46" thickBot="1">
      <c r="B68" s="28">
        <f t="shared" si="7"/>
        <v>14</v>
      </c>
      <c r="C68" s="71" t="s">
        <v>500</v>
      </c>
      <c r="D68" s="72">
        <v>40632</v>
      </c>
      <c r="E68" s="71" t="s">
        <v>442</v>
      </c>
      <c r="F68" s="71" t="s">
        <v>446</v>
      </c>
      <c r="G68" s="71" t="s">
        <v>309</v>
      </c>
      <c r="H68" s="156">
        <v>120</v>
      </c>
      <c r="I68" s="28" t="s">
        <v>583</v>
      </c>
      <c r="J68" s="28" t="s">
        <v>628</v>
      </c>
      <c r="K68" s="106" t="s">
        <v>612</v>
      </c>
      <c r="L68" s="71" t="s">
        <v>389</v>
      </c>
      <c r="M68" s="28">
        <f t="shared" si="5"/>
        <v>1</v>
      </c>
      <c r="N68" s="29"/>
      <c r="P68" s="101">
        <f t="shared" si="1"/>
        <v>1</v>
      </c>
      <c r="Q68" s="101">
        <f t="shared" si="8"/>
        <v>0</v>
      </c>
      <c r="R68" s="101">
        <f t="shared" si="2"/>
        <v>0</v>
      </c>
      <c r="S68" s="101">
        <f t="shared" si="3"/>
        <v>0</v>
      </c>
      <c r="T68" s="102">
        <f>+VLOOKUP($E68,db!$B$26:$C$30,2,FALSE)</f>
        <v>120</v>
      </c>
      <c r="U68" s="102">
        <f t="shared" si="6"/>
        <v>0</v>
      </c>
    </row>
    <row r="69" spans="2:21" ht="16" thickBot="1">
      <c r="B69" s="26">
        <f t="shared" si="7"/>
        <v>15</v>
      </c>
      <c r="C69" s="26" t="s">
        <v>500</v>
      </c>
      <c r="D69" s="27">
        <v>40632</v>
      </c>
      <c r="E69" s="26" t="s">
        <v>442</v>
      </c>
      <c r="F69" s="26" t="s">
        <v>388</v>
      </c>
      <c r="G69" s="26" t="s">
        <v>309</v>
      </c>
      <c r="H69" s="155">
        <v>358</v>
      </c>
      <c r="I69" s="26" t="s">
        <v>507</v>
      </c>
      <c r="J69" s="26" t="s">
        <v>579</v>
      </c>
      <c r="K69" s="105"/>
      <c r="L69" s="26" t="s">
        <v>388</v>
      </c>
      <c r="M69" s="26">
        <f t="shared" si="5"/>
        <v>1</v>
      </c>
      <c r="N69" s="27"/>
      <c r="P69" s="101">
        <f t="shared" ref="P69:P132" si="9">IF(M69=1,1,0)</f>
        <v>1</v>
      </c>
      <c r="Q69" s="101">
        <f t="shared" ref="Q69:Q132" si="10">IF(ISBLANK(E69),0,IF(P69=0,1,0))</f>
        <v>0</v>
      </c>
      <c r="R69" s="101">
        <f t="shared" ref="R69:R132" si="11">IF(H69&gt;T69,1,0)</f>
        <v>1</v>
      </c>
      <c r="S69" s="101">
        <f t="shared" ref="S69:S132" si="12">IF(OR(G69="Process of Elim. (50 /50)",G69="Guess (No Confidence)"),1,0)</f>
        <v>0</v>
      </c>
      <c r="T69" s="102">
        <f>+VLOOKUP($E69,db!$B$26:$C$30,2,FALSE)</f>
        <v>120</v>
      </c>
      <c r="U69" s="102">
        <f t="shared" si="6"/>
        <v>0</v>
      </c>
    </row>
    <row r="70" spans="2:21" ht="16" thickBot="1">
      <c r="B70" s="28">
        <f t="shared" si="7"/>
        <v>16</v>
      </c>
      <c r="C70" s="71" t="s">
        <v>500</v>
      </c>
      <c r="D70" s="72">
        <v>40632</v>
      </c>
      <c r="E70" s="71" t="s">
        <v>442</v>
      </c>
      <c r="F70" s="71" t="s">
        <v>448</v>
      </c>
      <c r="G70" s="71" t="s">
        <v>309</v>
      </c>
      <c r="H70" s="156">
        <v>116</v>
      </c>
      <c r="I70" s="28" t="s">
        <v>585</v>
      </c>
      <c r="J70" s="28" t="s">
        <v>510</v>
      </c>
      <c r="K70" s="106"/>
      <c r="L70" s="71" t="s">
        <v>388</v>
      </c>
      <c r="M70" s="28">
        <f t="shared" ref="M70:M133" si="13">IF(ISBLANK(F70),"",IF(F70=L70,1,0))</f>
        <v>1</v>
      </c>
      <c r="N70" s="29"/>
      <c r="P70" s="101">
        <f t="shared" si="9"/>
        <v>1</v>
      </c>
      <c r="Q70" s="101">
        <f t="shared" si="10"/>
        <v>0</v>
      </c>
      <c r="R70" s="101">
        <f t="shared" si="11"/>
        <v>0</v>
      </c>
      <c r="S70" s="101">
        <f t="shared" si="12"/>
        <v>0</v>
      </c>
      <c r="T70" s="102">
        <f>+VLOOKUP($E70,db!$B$26:$C$30,2,FALSE)</f>
        <v>120</v>
      </c>
      <c r="U70" s="102">
        <f t="shared" ref="U70:U133" si="14">IF($A$3=0,0,IF(Q70=1,1,IF(R70=1,2,IF(S70=1,3,0))))</f>
        <v>0</v>
      </c>
    </row>
    <row r="71" spans="2:21" ht="61" thickBot="1">
      <c r="B71" s="26">
        <f t="shared" si="7"/>
        <v>17</v>
      </c>
      <c r="C71" s="26" t="s">
        <v>500</v>
      </c>
      <c r="D71" s="27">
        <v>40632</v>
      </c>
      <c r="E71" s="26" t="s">
        <v>442</v>
      </c>
      <c r="F71" s="26" t="s">
        <v>387</v>
      </c>
      <c r="G71" s="26" t="s">
        <v>309</v>
      </c>
      <c r="H71" s="155">
        <v>190</v>
      </c>
      <c r="I71" s="26" t="s">
        <v>529</v>
      </c>
      <c r="J71" s="26" t="s">
        <v>581</v>
      </c>
      <c r="K71" s="105" t="s">
        <v>613</v>
      </c>
      <c r="L71" s="26" t="s">
        <v>390</v>
      </c>
      <c r="M71" s="26">
        <f t="shared" si="13"/>
        <v>0</v>
      </c>
      <c r="N71" s="27"/>
      <c r="P71" s="101">
        <f t="shared" si="9"/>
        <v>0</v>
      </c>
      <c r="Q71" s="101">
        <f t="shared" si="10"/>
        <v>1</v>
      </c>
      <c r="R71" s="101">
        <f t="shared" si="11"/>
        <v>1</v>
      </c>
      <c r="S71" s="101">
        <f t="shared" si="12"/>
        <v>0</v>
      </c>
      <c r="T71" s="102">
        <f>+VLOOKUP($E71,db!$B$26:$C$30,2,FALSE)</f>
        <v>120</v>
      </c>
      <c r="U71" s="102">
        <f t="shared" si="14"/>
        <v>0</v>
      </c>
    </row>
    <row r="72" spans="2:21" ht="16" thickBot="1">
      <c r="B72" s="28">
        <f t="shared" si="7"/>
        <v>18</v>
      </c>
      <c r="C72" s="71" t="s">
        <v>500</v>
      </c>
      <c r="D72" s="72">
        <v>40632</v>
      </c>
      <c r="E72" s="71" t="s">
        <v>442</v>
      </c>
      <c r="F72" s="71" t="s">
        <v>388</v>
      </c>
      <c r="G72" s="71" t="s">
        <v>309</v>
      </c>
      <c r="H72" s="156">
        <v>173</v>
      </c>
      <c r="I72" s="28" t="s">
        <v>506</v>
      </c>
      <c r="J72" s="28"/>
      <c r="K72" s="106"/>
      <c r="L72" s="71" t="s">
        <v>244</v>
      </c>
      <c r="M72" s="28">
        <f t="shared" si="13"/>
        <v>0</v>
      </c>
      <c r="N72" s="29"/>
      <c r="P72" s="101">
        <f t="shared" si="9"/>
        <v>0</v>
      </c>
      <c r="Q72" s="101">
        <f t="shared" si="10"/>
        <v>1</v>
      </c>
      <c r="R72" s="101">
        <f t="shared" si="11"/>
        <v>1</v>
      </c>
      <c r="S72" s="101">
        <f t="shared" si="12"/>
        <v>0</v>
      </c>
      <c r="T72" s="102">
        <f>+VLOOKUP($E72,db!$B$26:$C$30,2,FALSE)</f>
        <v>120</v>
      </c>
      <c r="U72" s="102">
        <f t="shared" si="14"/>
        <v>0</v>
      </c>
    </row>
    <row r="73" spans="2:21" ht="46" thickBot="1">
      <c r="B73" s="26">
        <f t="shared" si="7"/>
        <v>19</v>
      </c>
      <c r="C73" s="26" t="s">
        <v>500</v>
      </c>
      <c r="D73" s="27">
        <v>40632</v>
      </c>
      <c r="E73" s="26" t="s">
        <v>442</v>
      </c>
      <c r="F73" s="26" t="s">
        <v>388</v>
      </c>
      <c r="G73" s="26" t="s">
        <v>309</v>
      </c>
      <c r="H73" s="155">
        <v>123</v>
      </c>
      <c r="I73" s="26" t="s">
        <v>583</v>
      </c>
      <c r="J73" s="26"/>
      <c r="K73" s="105" t="s">
        <v>615</v>
      </c>
      <c r="L73" s="26" t="s">
        <v>390</v>
      </c>
      <c r="M73" s="26">
        <f t="shared" si="13"/>
        <v>0</v>
      </c>
      <c r="N73" s="27"/>
      <c r="P73" s="101">
        <f t="shared" si="9"/>
        <v>0</v>
      </c>
      <c r="Q73" s="101">
        <f t="shared" si="10"/>
        <v>1</v>
      </c>
      <c r="R73" s="101">
        <f t="shared" si="11"/>
        <v>1</v>
      </c>
      <c r="S73" s="101">
        <f t="shared" si="12"/>
        <v>0</v>
      </c>
      <c r="T73" s="102">
        <f>+VLOOKUP($E73,db!$B$26:$C$30,2,FALSE)</f>
        <v>120</v>
      </c>
      <c r="U73" s="102">
        <f t="shared" si="14"/>
        <v>0</v>
      </c>
    </row>
    <row r="74" spans="2:21" ht="46" thickBot="1">
      <c r="B74" s="28">
        <f t="shared" si="7"/>
        <v>20</v>
      </c>
      <c r="C74" s="71" t="s">
        <v>500</v>
      </c>
      <c r="D74" s="72">
        <v>40632</v>
      </c>
      <c r="E74" s="71" t="s">
        <v>442</v>
      </c>
      <c r="F74" s="71" t="s">
        <v>389</v>
      </c>
      <c r="G74" s="71" t="s">
        <v>309</v>
      </c>
      <c r="H74" s="156">
        <v>205</v>
      </c>
      <c r="I74" s="28" t="s">
        <v>529</v>
      </c>
      <c r="J74" s="28" t="s">
        <v>630</v>
      </c>
      <c r="K74" s="106" t="s">
        <v>616</v>
      </c>
      <c r="L74" s="71" t="s">
        <v>387</v>
      </c>
      <c r="M74" s="28">
        <f t="shared" si="13"/>
        <v>0</v>
      </c>
      <c r="N74" s="29"/>
      <c r="P74" s="101">
        <f t="shared" si="9"/>
        <v>0</v>
      </c>
      <c r="Q74" s="101">
        <f t="shared" si="10"/>
        <v>1</v>
      </c>
      <c r="R74" s="101">
        <f t="shared" si="11"/>
        <v>1</v>
      </c>
      <c r="S74" s="101">
        <f t="shared" si="12"/>
        <v>0</v>
      </c>
      <c r="T74" s="102">
        <f>+VLOOKUP($E74,db!$B$26:$C$30,2,FALSE)</f>
        <v>120</v>
      </c>
      <c r="U74" s="102">
        <f t="shared" si="14"/>
        <v>0</v>
      </c>
    </row>
    <row r="75" spans="2:21" ht="16" thickBot="1">
      <c r="B75" s="26">
        <f t="shared" si="7"/>
        <v>21</v>
      </c>
      <c r="C75" s="26" t="s">
        <v>500</v>
      </c>
      <c r="D75" s="27">
        <v>40632</v>
      </c>
      <c r="E75" s="26" t="s">
        <v>442</v>
      </c>
      <c r="F75" s="26" t="s">
        <v>392</v>
      </c>
      <c r="G75" s="26" t="s">
        <v>309</v>
      </c>
      <c r="H75" s="155">
        <v>93</v>
      </c>
      <c r="I75" s="26" t="s">
        <v>585</v>
      </c>
      <c r="J75" s="26" t="s">
        <v>510</v>
      </c>
      <c r="K75" s="105"/>
      <c r="L75" s="26" t="s">
        <v>392</v>
      </c>
      <c r="M75" s="26">
        <f t="shared" si="13"/>
        <v>1</v>
      </c>
      <c r="N75" s="27"/>
      <c r="P75" s="101">
        <f t="shared" si="9"/>
        <v>1</v>
      </c>
      <c r="Q75" s="101">
        <f t="shared" si="10"/>
        <v>0</v>
      </c>
      <c r="R75" s="101">
        <f t="shared" si="11"/>
        <v>0</v>
      </c>
      <c r="S75" s="101">
        <f t="shared" si="12"/>
        <v>0</v>
      </c>
      <c r="T75" s="102">
        <f>+VLOOKUP($E75,db!$B$26:$C$30,2,FALSE)</f>
        <v>120</v>
      </c>
      <c r="U75" s="102">
        <f t="shared" si="14"/>
        <v>0</v>
      </c>
    </row>
    <row r="76" spans="2:21" ht="16" thickBot="1">
      <c r="B76" s="28">
        <f t="shared" ref="B76:B139" si="15">+B75+1</f>
        <v>22</v>
      </c>
      <c r="C76" s="71" t="s">
        <v>500</v>
      </c>
      <c r="D76" s="72">
        <v>40632</v>
      </c>
      <c r="E76" s="71" t="s">
        <v>442</v>
      </c>
      <c r="F76" s="71" t="s">
        <v>389</v>
      </c>
      <c r="G76" s="71" t="s">
        <v>309</v>
      </c>
      <c r="H76" s="156">
        <v>100</v>
      </c>
      <c r="I76" s="28" t="s">
        <v>534</v>
      </c>
      <c r="J76" s="28" t="s">
        <v>505</v>
      </c>
      <c r="K76" s="106"/>
      <c r="L76" s="71" t="s">
        <v>390</v>
      </c>
      <c r="M76" s="28">
        <f t="shared" si="13"/>
        <v>0</v>
      </c>
      <c r="N76" s="29"/>
      <c r="P76" s="101">
        <f t="shared" si="9"/>
        <v>0</v>
      </c>
      <c r="Q76" s="101">
        <f t="shared" si="10"/>
        <v>1</v>
      </c>
      <c r="R76" s="101">
        <f t="shared" si="11"/>
        <v>0</v>
      </c>
      <c r="S76" s="101">
        <f t="shared" si="12"/>
        <v>0</v>
      </c>
      <c r="T76" s="102">
        <f>+VLOOKUP($E76,db!$B$26:$C$30,2,FALSE)</f>
        <v>120</v>
      </c>
      <c r="U76" s="102">
        <f t="shared" si="14"/>
        <v>0</v>
      </c>
    </row>
    <row r="77" spans="2:21" ht="16" thickBot="1">
      <c r="B77" s="26">
        <f t="shared" si="15"/>
        <v>23</v>
      </c>
      <c r="C77" s="26" t="s">
        <v>500</v>
      </c>
      <c r="D77" s="27">
        <v>40632</v>
      </c>
      <c r="E77" s="26" t="s">
        <v>442</v>
      </c>
      <c r="F77" s="26" t="s">
        <v>389</v>
      </c>
      <c r="G77" s="26" t="s">
        <v>309</v>
      </c>
      <c r="H77" s="155">
        <v>131</v>
      </c>
      <c r="I77" s="26" t="s">
        <v>506</v>
      </c>
      <c r="J77" s="26" t="s">
        <v>628</v>
      </c>
      <c r="K77" s="105"/>
      <c r="L77" s="26" t="s">
        <v>317</v>
      </c>
      <c r="M77" s="26">
        <f t="shared" si="13"/>
        <v>1</v>
      </c>
      <c r="N77" s="27"/>
      <c r="P77" s="101">
        <f t="shared" si="9"/>
        <v>1</v>
      </c>
      <c r="Q77" s="101">
        <f t="shared" si="10"/>
        <v>0</v>
      </c>
      <c r="R77" s="101">
        <f t="shared" si="11"/>
        <v>1</v>
      </c>
      <c r="S77" s="101">
        <f t="shared" si="12"/>
        <v>0</v>
      </c>
      <c r="T77" s="102">
        <f>+VLOOKUP($E77,db!$B$26:$C$30,2,FALSE)</f>
        <v>120</v>
      </c>
      <c r="U77" s="102">
        <f t="shared" si="14"/>
        <v>0</v>
      </c>
    </row>
    <row r="78" spans="2:21" ht="16" thickBot="1">
      <c r="B78" s="28">
        <f t="shared" si="15"/>
        <v>24</v>
      </c>
      <c r="C78" s="71" t="s">
        <v>500</v>
      </c>
      <c r="D78" s="72">
        <v>40632</v>
      </c>
      <c r="E78" s="71" t="s">
        <v>442</v>
      </c>
      <c r="F78" s="71" t="s">
        <v>388</v>
      </c>
      <c r="G78" s="71" t="s">
        <v>309</v>
      </c>
      <c r="H78" s="156">
        <v>156</v>
      </c>
      <c r="I78" s="28" t="s">
        <v>506</v>
      </c>
      <c r="J78" s="28" t="s">
        <v>628</v>
      </c>
      <c r="K78" s="106"/>
      <c r="L78" s="71" t="s">
        <v>318</v>
      </c>
      <c r="M78" s="28">
        <f t="shared" si="13"/>
        <v>1</v>
      </c>
      <c r="N78" s="29"/>
      <c r="P78" s="101">
        <f t="shared" si="9"/>
        <v>1</v>
      </c>
      <c r="Q78" s="101">
        <f t="shared" si="10"/>
        <v>0</v>
      </c>
      <c r="R78" s="101">
        <f t="shared" si="11"/>
        <v>1</v>
      </c>
      <c r="S78" s="101">
        <f t="shared" si="12"/>
        <v>0</v>
      </c>
      <c r="T78" s="102">
        <f>+VLOOKUP($E78,db!$B$26:$C$30,2,FALSE)</f>
        <v>120</v>
      </c>
      <c r="U78" s="102">
        <f t="shared" si="14"/>
        <v>0</v>
      </c>
    </row>
    <row r="79" spans="2:21" ht="16" thickBot="1">
      <c r="B79" s="26">
        <f t="shared" si="15"/>
        <v>25</v>
      </c>
      <c r="C79" s="26" t="s">
        <v>500</v>
      </c>
      <c r="D79" s="27">
        <v>40632</v>
      </c>
      <c r="E79" s="26" t="s">
        <v>442</v>
      </c>
      <c r="F79" s="26" t="s">
        <v>388</v>
      </c>
      <c r="G79" s="26" t="s">
        <v>309</v>
      </c>
      <c r="H79" s="155">
        <v>60</v>
      </c>
      <c r="I79" s="26" t="s">
        <v>529</v>
      </c>
      <c r="J79" s="26" t="s">
        <v>581</v>
      </c>
      <c r="K79" s="105"/>
      <c r="L79" s="26" t="s">
        <v>318</v>
      </c>
      <c r="M79" s="26">
        <f t="shared" si="13"/>
        <v>1</v>
      </c>
      <c r="N79" s="27"/>
      <c r="P79" s="101">
        <f t="shared" si="9"/>
        <v>1</v>
      </c>
      <c r="Q79" s="101">
        <f t="shared" si="10"/>
        <v>0</v>
      </c>
      <c r="R79" s="101">
        <f t="shared" si="11"/>
        <v>0</v>
      </c>
      <c r="S79" s="101">
        <f t="shared" si="12"/>
        <v>0</v>
      </c>
      <c r="T79" s="102">
        <f>+VLOOKUP($E79,db!$B$26:$C$30,2,FALSE)</f>
        <v>120</v>
      </c>
      <c r="U79" s="102">
        <f t="shared" si="14"/>
        <v>0</v>
      </c>
    </row>
    <row r="80" spans="2:21" ht="16" thickBot="1">
      <c r="B80" s="28">
        <f t="shared" si="15"/>
        <v>26</v>
      </c>
      <c r="C80" s="71" t="s">
        <v>500</v>
      </c>
      <c r="D80" s="72">
        <v>40633</v>
      </c>
      <c r="E80" s="71" t="s">
        <v>442</v>
      </c>
      <c r="F80" s="71" t="s">
        <v>447</v>
      </c>
      <c r="G80" s="71" t="s">
        <v>309</v>
      </c>
      <c r="H80" s="156">
        <v>204</v>
      </c>
      <c r="I80" s="28" t="s">
        <v>507</v>
      </c>
      <c r="J80" s="28" t="s">
        <v>508</v>
      </c>
      <c r="K80" s="106"/>
      <c r="L80" s="71" t="s">
        <v>620</v>
      </c>
      <c r="M80" s="28">
        <f t="shared" si="13"/>
        <v>0</v>
      </c>
      <c r="N80" s="29"/>
      <c r="P80" s="101">
        <f t="shared" si="9"/>
        <v>0</v>
      </c>
      <c r="Q80" s="101">
        <f t="shared" si="10"/>
        <v>1</v>
      </c>
      <c r="R80" s="101">
        <f t="shared" si="11"/>
        <v>1</v>
      </c>
      <c r="S80" s="101">
        <f t="shared" si="12"/>
        <v>0</v>
      </c>
      <c r="T80" s="102">
        <f>+VLOOKUP($E80,db!$B$26:$C$30,2,FALSE)</f>
        <v>120</v>
      </c>
      <c r="U80" s="102">
        <f t="shared" si="14"/>
        <v>0</v>
      </c>
    </row>
    <row r="81" spans="2:21" ht="31" thickBot="1">
      <c r="B81" s="26">
        <f t="shared" si="15"/>
        <v>27</v>
      </c>
      <c r="C81" s="26" t="s">
        <v>500</v>
      </c>
      <c r="D81" s="27">
        <v>40633</v>
      </c>
      <c r="E81" s="26" t="s">
        <v>442</v>
      </c>
      <c r="F81" s="26" t="s">
        <v>445</v>
      </c>
      <c r="G81" s="26" t="s">
        <v>309</v>
      </c>
      <c r="H81" s="155">
        <v>138</v>
      </c>
      <c r="I81" s="26" t="s">
        <v>507</v>
      </c>
      <c r="J81" s="26" t="s">
        <v>508</v>
      </c>
      <c r="K81" s="105" t="s">
        <v>333</v>
      </c>
      <c r="L81" s="26" t="s">
        <v>443</v>
      </c>
      <c r="M81" s="26">
        <f t="shared" si="13"/>
        <v>0</v>
      </c>
      <c r="N81" s="27"/>
      <c r="P81" s="101">
        <f t="shared" si="9"/>
        <v>0</v>
      </c>
      <c r="Q81" s="101">
        <f t="shared" si="10"/>
        <v>1</v>
      </c>
      <c r="R81" s="101">
        <f t="shared" si="11"/>
        <v>1</v>
      </c>
      <c r="S81" s="101">
        <f t="shared" si="12"/>
        <v>0</v>
      </c>
      <c r="T81" s="102">
        <f>+VLOOKUP($E81,db!$B$26:$C$30,2,FALSE)</f>
        <v>120</v>
      </c>
      <c r="U81" s="102">
        <f t="shared" si="14"/>
        <v>0</v>
      </c>
    </row>
    <row r="82" spans="2:21" ht="31" thickBot="1">
      <c r="B82" s="28">
        <f t="shared" si="15"/>
        <v>28</v>
      </c>
      <c r="C82" s="71" t="s">
        <v>500</v>
      </c>
      <c r="D82" s="72">
        <v>40633</v>
      </c>
      <c r="E82" s="71" t="s">
        <v>442</v>
      </c>
      <c r="F82" s="71" t="s">
        <v>443</v>
      </c>
      <c r="G82" s="71" t="s">
        <v>309</v>
      </c>
      <c r="H82" s="156">
        <v>180</v>
      </c>
      <c r="I82" s="28" t="s">
        <v>506</v>
      </c>
      <c r="J82" s="28" t="s">
        <v>628</v>
      </c>
      <c r="K82" s="106" t="s">
        <v>334</v>
      </c>
      <c r="L82" s="71" t="s">
        <v>621</v>
      </c>
      <c r="M82" s="28">
        <f t="shared" si="13"/>
        <v>1</v>
      </c>
      <c r="N82" s="29"/>
      <c r="P82" s="101">
        <f t="shared" si="9"/>
        <v>1</v>
      </c>
      <c r="Q82" s="101">
        <f t="shared" si="10"/>
        <v>0</v>
      </c>
      <c r="R82" s="101">
        <f t="shared" si="11"/>
        <v>1</v>
      </c>
      <c r="S82" s="101">
        <f t="shared" si="12"/>
        <v>0</v>
      </c>
      <c r="T82" s="102">
        <f>+VLOOKUP($E82,db!$B$26:$C$30,2,FALSE)</f>
        <v>120</v>
      </c>
      <c r="U82" s="102">
        <f t="shared" si="14"/>
        <v>0</v>
      </c>
    </row>
    <row r="83" spans="2:21" ht="31" thickBot="1">
      <c r="B83" s="26">
        <f t="shared" si="15"/>
        <v>29</v>
      </c>
      <c r="C83" s="26" t="s">
        <v>500</v>
      </c>
      <c r="D83" s="27">
        <v>40633</v>
      </c>
      <c r="E83" s="26" t="s">
        <v>442</v>
      </c>
      <c r="F83" s="26" t="s">
        <v>446</v>
      </c>
      <c r="G83" s="26" t="s">
        <v>309</v>
      </c>
      <c r="H83" s="155">
        <v>124</v>
      </c>
      <c r="I83" s="26" t="s">
        <v>583</v>
      </c>
      <c r="J83" s="26" t="s">
        <v>628</v>
      </c>
      <c r="K83" s="105" t="s">
        <v>272</v>
      </c>
      <c r="L83" s="26" t="s">
        <v>447</v>
      </c>
      <c r="M83" s="26">
        <f t="shared" si="13"/>
        <v>0</v>
      </c>
      <c r="N83" s="27"/>
      <c r="P83" s="101">
        <f t="shared" si="9"/>
        <v>0</v>
      </c>
      <c r="Q83" s="101">
        <f t="shared" si="10"/>
        <v>1</v>
      </c>
      <c r="R83" s="101">
        <f t="shared" si="11"/>
        <v>1</v>
      </c>
      <c r="S83" s="101">
        <f t="shared" si="12"/>
        <v>0</v>
      </c>
      <c r="T83" s="102">
        <f>+VLOOKUP($E83,db!$B$26:$C$30,2,FALSE)</f>
        <v>120</v>
      </c>
      <c r="U83" s="102">
        <f t="shared" si="14"/>
        <v>0</v>
      </c>
    </row>
    <row r="84" spans="2:21" ht="16" thickBot="1">
      <c r="B84" s="28">
        <f t="shared" si="15"/>
        <v>30</v>
      </c>
      <c r="C84" s="71" t="s">
        <v>500</v>
      </c>
      <c r="D84" s="72">
        <v>40633</v>
      </c>
      <c r="E84" s="71" t="s">
        <v>442</v>
      </c>
      <c r="F84" s="71" t="s">
        <v>446</v>
      </c>
      <c r="G84" s="71" t="s">
        <v>309</v>
      </c>
      <c r="H84" s="156">
        <v>199</v>
      </c>
      <c r="I84" s="28" t="s">
        <v>583</v>
      </c>
      <c r="J84" s="28" t="s">
        <v>628</v>
      </c>
      <c r="K84" s="106"/>
      <c r="L84" s="71" t="s">
        <v>446</v>
      </c>
      <c r="M84" s="28">
        <f t="shared" si="13"/>
        <v>1</v>
      </c>
      <c r="N84" s="29"/>
      <c r="P84" s="101">
        <f t="shared" si="9"/>
        <v>1</v>
      </c>
      <c r="Q84" s="101">
        <f t="shared" si="10"/>
        <v>0</v>
      </c>
      <c r="R84" s="101">
        <f t="shared" si="11"/>
        <v>1</v>
      </c>
      <c r="S84" s="101">
        <f t="shared" si="12"/>
        <v>0</v>
      </c>
      <c r="T84" s="102">
        <f>+VLOOKUP($E84,db!$B$26:$C$30,2,FALSE)</f>
        <v>120</v>
      </c>
      <c r="U84" s="102">
        <f t="shared" si="14"/>
        <v>0</v>
      </c>
    </row>
    <row r="85" spans="2:21" ht="31" thickBot="1">
      <c r="B85" s="26">
        <f t="shared" si="15"/>
        <v>31</v>
      </c>
      <c r="C85" s="26" t="s">
        <v>500</v>
      </c>
      <c r="D85" s="27">
        <v>40633</v>
      </c>
      <c r="E85" s="26" t="s">
        <v>442</v>
      </c>
      <c r="F85" s="26" t="s">
        <v>445</v>
      </c>
      <c r="G85" s="26" t="s">
        <v>309</v>
      </c>
      <c r="H85" s="155">
        <v>185</v>
      </c>
      <c r="I85" s="26" t="s">
        <v>585</v>
      </c>
      <c r="J85" s="26" t="s">
        <v>510</v>
      </c>
      <c r="K85" s="105" t="s">
        <v>248</v>
      </c>
      <c r="L85" s="26" t="s">
        <v>443</v>
      </c>
      <c r="M85" s="26">
        <f t="shared" si="13"/>
        <v>0</v>
      </c>
      <c r="N85" s="27"/>
      <c r="P85" s="101">
        <f t="shared" si="9"/>
        <v>0</v>
      </c>
      <c r="Q85" s="101">
        <f t="shared" si="10"/>
        <v>1</v>
      </c>
      <c r="R85" s="101">
        <f t="shared" si="11"/>
        <v>1</v>
      </c>
      <c r="S85" s="101">
        <f t="shared" si="12"/>
        <v>0</v>
      </c>
      <c r="T85" s="102">
        <f>+VLOOKUP($E85,db!$B$26:$C$30,2,FALSE)</f>
        <v>120</v>
      </c>
      <c r="U85" s="102">
        <f t="shared" si="14"/>
        <v>0</v>
      </c>
    </row>
    <row r="86" spans="2:21" ht="46" thickBot="1">
      <c r="B86" s="28">
        <f t="shared" si="15"/>
        <v>32</v>
      </c>
      <c r="C86" s="71" t="s">
        <v>500</v>
      </c>
      <c r="D86" s="72">
        <v>40633</v>
      </c>
      <c r="E86" s="71" t="s">
        <v>442</v>
      </c>
      <c r="F86" s="71" t="s">
        <v>445</v>
      </c>
      <c r="G86" s="71" t="s">
        <v>309</v>
      </c>
      <c r="H86" s="156">
        <v>39</v>
      </c>
      <c r="I86" s="28" t="s">
        <v>583</v>
      </c>
      <c r="J86" s="28"/>
      <c r="K86" s="106" t="s">
        <v>229</v>
      </c>
      <c r="L86" s="71" t="s">
        <v>446</v>
      </c>
      <c r="M86" s="28">
        <f t="shared" si="13"/>
        <v>0</v>
      </c>
      <c r="N86" s="29"/>
      <c r="P86" s="101">
        <f t="shared" si="9"/>
        <v>0</v>
      </c>
      <c r="Q86" s="101">
        <f t="shared" si="10"/>
        <v>1</v>
      </c>
      <c r="R86" s="101">
        <f t="shared" si="11"/>
        <v>0</v>
      </c>
      <c r="S86" s="101">
        <f t="shared" si="12"/>
        <v>0</v>
      </c>
      <c r="T86" s="102">
        <f>+VLOOKUP($E86,db!$B$26:$C$30,2,FALSE)</f>
        <v>120</v>
      </c>
      <c r="U86" s="102">
        <f t="shared" si="14"/>
        <v>0</v>
      </c>
    </row>
    <row r="87" spans="2:21" ht="16" thickBot="1">
      <c r="B87" s="26">
        <f t="shared" si="15"/>
        <v>33</v>
      </c>
      <c r="C87" s="26" t="s">
        <v>500</v>
      </c>
      <c r="D87" s="27">
        <v>40633</v>
      </c>
      <c r="E87" s="26" t="s">
        <v>442</v>
      </c>
      <c r="F87" s="26" t="s">
        <v>443</v>
      </c>
      <c r="G87" s="26" t="s">
        <v>309</v>
      </c>
      <c r="H87" s="155">
        <v>93</v>
      </c>
      <c r="I87" s="26" t="s">
        <v>583</v>
      </c>
      <c r="J87" s="26" t="s">
        <v>628</v>
      </c>
      <c r="K87" s="105"/>
      <c r="L87" s="26" t="s">
        <v>443</v>
      </c>
      <c r="M87" s="26">
        <f t="shared" si="13"/>
        <v>1</v>
      </c>
      <c r="N87" s="27"/>
      <c r="P87" s="101">
        <f t="shared" si="9"/>
        <v>1</v>
      </c>
      <c r="Q87" s="101">
        <f t="shared" si="10"/>
        <v>0</v>
      </c>
      <c r="R87" s="101">
        <f t="shared" si="11"/>
        <v>0</v>
      </c>
      <c r="S87" s="101">
        <f t="shared" si="12"/>
        <v>0</v>
      </c>
      <c r="T87" s="102">
        <f>+VLOOKUP($E87,db!$B$26:$C$30,2,FALSE)</f>
        <v>120</v>
      </c>
      <c r="U87" s="102">
        <f t="shared" si="14"/>
        <v>0</v>
      </c>
    </row>
    <row r="88" spans="2:21" ht="16" thickBot="1">
      <c r="B88" s="28">
        <f t="shared" si="15"/>
        <v>34</v>
      </c>
      <c r="C88" s="71" t="s">
        <v>500</v>
      </c>
      <c r="D88" s="72">
        <v>40633</v>
      </c>
      <c r="E88" s="71" t="s">
        <v>442</v>
      </c>
      <c r="F88" s="71" t="s">
        <v>445</v>
      </c>
      <c r="G88" s="71" t="s">
        <v>309</v>
      </c>
      <c r="H88" s="156">
        <v>112</v>
      </c>
      <c r="I88" s="28" t="s">
        <v>587</v>
      </c>
      <c r="J88" s="28" t="s">
        <v>345</v>
      </c>
      <c r="K88" s="106"/>
      <c r="L88" s="71" t="s">
        <v>445</v>
      </c>
      <c r="M88" s="28">
        <f t="shared" si="13"/>
        <v>1</v>
      </c>
      <c r="N88" s="29"/>
      <c r="P88" s="101">
        <f t="shared" si="9"/>
        <v>1</v>
      </c>
      <c r="Q88" s="101">
        <f t="shared" si="10"/>
        <v>0</v>
      </c>
      <c r="R88" s="101">
        <f t="shared" si="11"/>
        <v>0</v>
      </c>
      <c r="S88" s="101">
        <f t="shared" si="12"/>
        <v>0</v>
      </c>
      <c r="T88" s="102">
        <f>+VLOOKUP($E88,db!$B$26:$C$30,2,FALSE)</f>
        <v>120</v>
      </c>
      <c r="U88" s="102">
        <f t="shared" si="14"/>
        <v>0</v>
      </c>
    </row>
    <row r="89" spans="2:21" ht="47" thickBot="1">
      <c r="B89" s="26">
        <f t="shared" si="15"/>
        <v>35</v>
      </c>
      <c r="C89" s="26" t="s">
        <v>500</v>
      </c>
      <c r="D89" s="27">
        <v>40633</v>
      </c>
      <c r="E89" s="26" t="s">
        <v>442</v>
      </c>
      <c r="F89" s="26" t="s">
        <v>446</v>
      </c>
      <c r="G89" s="26" t="s">
        <v>309</v>
      </c>
      <c r="H89" s="155">
        <v>184</v>
      </c>
      <c r="I89" s="26" t="s">
        <v>583</v>
      </c>
      <c r="J89" s="26" t="s">
        <v>628</v>
      </c>
      <c r="K89" s="105" t="s">
        <v>230</v>
      </c>
      <c r="L89" s="26" t="s">
        <v>620</v>
      </c>
      <c r="M89" s="26">
        <f t="shared" si="13"/>
        <v>0</v>
      </c>
      <c r="N89" s="27"/>
      <c r="P89" s="101">
        <f t="shared" si="9"/>
        <v>0</v>
      </c>
      <c r="Q89" s="101">
        <f t="shared" si="10"/>
        <v>1</v>
      </c>
      <c r="R89" s="101">
        <f t="shared" si="11"/>
        <v>1</v>
      </c>
      <c r="S89" s="101">
        <f t="shared" si="12"/>
        <v>0</v>
      </c>
      <c r="T89" s="102">
        <f>+VLOOKUP($E89,db!$B$26:$C$30,2,FALSE)</f>
        <v>120</v>
      </c>
      <c r="U89" s="102">
        <f t="shared" si="14"/>
        <v>0</v>
      </c>
    </row>
    <row r="90" spans="2:21" ht="16" thickBot="1">
      <c r="B90" s="28">
        <f t="shared" si="15"/>
        <v>36</v>
      </c>
      <c r="C90" s="71" t="s">
        <v>500</v>
      </c>
      <c r="D90" s="72">
        <v>40633</v>
      </c>
      <c r="E90" s="71" t="s">
        <v>442</v>
      </c>
      <c r="F90" s="71" t="s">
        <v>444</v>
      </c>
      <c r="G90" s="71" t="s">
        <v>309</v>
      </c>
      <c r="H90" s="156">
        <v>153</v>
      </c>
      <c r="I90" s="28" t="s">
        <v>506</v>
      </c>
      <c r="J90" s="28" t="s">
        <v>628</v>
      </c>
      <c r="K90" s="106" t="s">
        <v>231</v>
      </c>
      <c r="L90" s="71" t="s">
        <v>622</v>
      </c>
      <c r="M90" s="28">
        <f t="shared" si="13"/>
        <v>1</v>
      </c>
      <c r="N90" s="29"/>
      <c r="P90" s="101">
        <f t="shared" si="9"/>
        <v>1</v>
      </c>
      <c r="Q90" s="101">
        <f t="shared" si="10"/>
        <v>0</v>
      </c>
      <c r="R90" s="101">
        <f t="shared" si="11"/>
        <v>1</v>
      </c>
      <c r="S90" s="101">
        <f t="shared" si="12"/>
        <v>0</v>
      </c>
      <c r="T90" s="102">
        <f>+VLOOKUP($E90,db!$B$26:$C$30,2,FALSE)</f>
        <v>120</v>
      </c>
      <c r="U90" s="102">
        <f t="shared" si="14"/>
        <v>0</v>
      </c>
    </row>
    <row r="91" spans="2:21" ht="16" thickBot="1">
      <c r="B91" s="26">
        <f t="shared" si="15"/>
        <v>37</v>
      </c>
      <c r="C91" s="26" t="s">
        <v>500</v>
      </c>
      <c r="D91" s="27">
        <v>40633</v>
      </c>
      <c r="E91" s="26" t="s">
        <v>442</v>
      </c>
      <c r="F91" s="26" t="s">
        <v>618</v>
      </c>
      <c r="G91" s="26" t="s">
        <v>309</v>
      </c>
      <c r="H91" s="155">
        <v>168</v>
      </c>
      <c r="I91" s="26" t="s">
        <v>585</v>
      </c>
      <c r="J91" s="26" t="s">
        <v>628</v>
      </c>
      <c r="K91" s="105"/>
      <c r="L91" s="26" t="s">
        <v>444</v>
      </c>
      <c r="M91" s="26">
        <f t="shared" si="13"/>
        <v>0</v>
      </c>
      <c r="N91" s="27"/>
      <c r="P91" s="101">
        <f t="shared" si="9"/>
        <v>0</v>
      </c>
      <c r="Q91" s="101">
        <f t="shared" si="10"/>
        <v>1</v>
      </c>
      <c r="R91" s="101">
        <f t="shared" si="11"/>
        <v>1</v>
      </c>
      <c r="S91" s="101">
        <f t="shared" si="12"/>
        <v>0</v>
      </c>
      <c r="T91" s="102">
        <f>+VLOOKUP($E91,db!$B$26:$C$30,2,FALSE)</f>
        <v>120</v>
      </c>
      <c r="U91" s="102">
        <f t="shared" si="14"/>
        <v>0</v>
      </c>
    </row>
    <row r="92" spans="2:21" ht="61" thickBot="1">
      <c r="B92" s="28">
        <f t="shared" si="15"/>
        <v>38</v>
      </c>
      <c r="C92" s="71" t="s">
        <v>500</v>
      </c>
      <c r="D92" s="72">
        <v>40633</v>
      </c>
      <c r="E92" s="71" t="s">
        <v>442</v>
      </c>
      <c r="F92" s="71" t="s">
        <v>445</v>
      </c>
      <c r="G92" s="71" t="s">
        <v>309</v>
      </c>
      <c r="H92" s="156">
        <v>175</v>
      </c>
      <c r="I92" s="28" t="s">
        <v>506</v>
      </c>
      <c r="J92" s="28" t="s">
        <v>628</v>
      </c>
      <c r="K92" s="106" t="s">
        <v>204</v>
      </c>
      <c r="L92" s="71" t="s">
        <v>623</v>
      </c>
      <c r="M92" s="28">
        <f t="shared" si="13"/>
        <v>0</v>
      </c>
      <c r="N92" s="29"/>
      <c r="P92" s="101">
        <f t="shared" si="9"/>
        <v>0</v>
      </c>
      <c r="Q92" s="101">
        <f t="shared" si="10"/>
        <v>1</v>
      </c>
      <c r="R92" s="101">
        <f t="shared" si="11"/>
        <v>1</v>
      </c>
      <c r="S92" s="101">
        <f t="shared" si="12"/>
        <v>0</v>
      </c>
      <c r="T92" s="102">
        <f>+VLOOKUP($E92,db!$B$26:$C$30,2,FALSE)</f>
        <v>120</v>
      </c>
      <c r="U92" s="102">
        <f t="shared" si="14"/>
        <v>0</v>
      </c>
    </row>
    <row r="93" spans="2:21" ht="16" thickBot="1">
      <c r="B93" s="26">
        <f t="shared" si="15"/>
        <v>39</v>
      </c>
      <c r="C93" s="26" t="s">
        <v>500</v>
      </c>
      <c r="D93" s="27">
        <v>40633</v>
      </c>
      <c r="E93" s="26" t="s">
        <v>442</v>
      </c>
      <c r="F93" s="26" t="s">
        <v>446</v>
      </c>
      <c r="G93" s="26" t="s">
        <v>309</v>
      </c>
      <c r="H93" s="155">
        <v>179</v>
      </c>
      <c r="I93" s="26" t="s">
        <v>507</v>
      </c>
      <c r="J93" s="26" t="s">
        <v>579</v>
      </c>
      <c r="K93" s="105"/>
      <c r="L93" s="26" t="s">
        <v>445</v>
      </c>
      <c r="M93" s="26">
        <f t="shared" si="13"/>
        <v>0</v>
      </c>
      <c r="N93" s="27"/>
      <c r="P93" s="101">
        <f t="shared" si="9"/>
        <v>0</v>
      </c>
      <c r="Q93" s="101">
        <f t="shared" si="10"/>
        <v>1</v>
      </c>
      <c r="R93" s="101">
        <f t="shared" si="11"/>
        <v>1</v>
      </c>
      <c r="S93" s="101">
        <f t="shared" si="12"/>
        <v>0</v>
      </c>
      <c r="T93" s="102">
        <f>+VLOOKUP($E93,db!$B$26:$C$30,2,FALSE)</f>
        <v>120</v>
      </c>
      <c r="U93" s="102">
        <f t="shared" si="14"/>
        <v>0</v>
      </c>
    </row>
    <row r="94" spans="2:21" ht="46" thickBot="1">
      <c r="B94" s="28">
        <f t="shared" si="15"/>
        <v>40</v>
      </c>
      <c r="C94" s="71" t="s">
        <v>500</v>
      </c>
      <c r="D94" s="72">
        <v>40633</v>
      </c>
      <c r="E94" s="71" t="s">
        <v>442</v>
      </c>
      <c r="F94" s="71" t="s">
        <v>446</v>
      </c>
      <c r="G94" s="71" t="s">
        <v>309</v>
      </c>
      <c r="H94" s="156">
        <v>258</v>
      </c>
      <c r="I94" s="28" t="s">
        <v>506</v>
      </c>
      <c r="J94" s="28" t="s">
        <v>628</v>
      </c>
      <c r="K94" s="106" t="s">
        <v>156</v>
      </c>
      <c r="L94" s="71" t="s">
        <v>447</v>
      </c>
      <c r="M94" s="28">
        <f t="shared" si="13"/>
        <v>0</v>
      </c>
      <c r="N94" s="29"/>
      <c r="P94" s="101">
        <f t="shared" si="9"/>
        <v>0</v>
      </c>
      <c r="Q94" s="101">
        <f t="shared" si="10"/>
        <v>1</v>
      </c>
      <c r="R94" s="101">
        <f t="shared" si="11"/>
        <v>1</v>
      </c>
      <c r="S94" s="101">
        <f t="shared" si="12"/>
        <v>0</v>
      </c>
      <c r="T94" s="102">
        <f>+VLOOKUP($E94,db!$B$26:$C$30,2,FALSE)</f>
        <v>120</v>
      </c>
      <c r="U94" s="102">
        <f t="shared" si="14"/>
        <v>0</v>
      </c>
    </row>
    <row r="95" spans="2:21" ht="16" thickBot="1">
      <c r="B95" s="26">
        <f t="shared" si="15"/>
        <v>41</v>
      </c>
      <c r="C95" s="26" t="s">
        <v>500</v>
      </c>
      <c r="D95" s="27">
        <v>40633</v>
      </c>
      <c r="E95" s="26" t="s">
        <v>442</v>
      </c>
      <c r="F95" s="26" t="s">
        <v>443</v>
      </c>
      <c r="G95" s="26" t="s">
        <v>309</v>
      </c>
      <c r="H95" s="155">
        <v>150</v>
      </c>
      <c r="I95" s="26" t="s">
        <v>507</v>
      </c>
      <c r="J95" s="26"/>
      <c r="K95" s="105"/>
      <c r="L95" s="26" t="s">
        <v>443</v>
      </c>
      <c r="M95" s="26">
        <f t="shared" si="13"/>
        <v>1</v>
      </c>
      <c r="N95" s="27"/>
      <c r="P95" s="101">
        <f t="shared" si="9"/>
        <v>1</v>
      </c>
      <c r="Q95" s="101">
        <f t="shared" si="10"/>
        <v>0</v>
      </c>
      <c r="R95" s="101">
        <f t="shared" si="11"/>
        <v>1</v>
      </c>
      <c r="S95" s="101">
        <f t="shared" si="12"/>
        <v>0</v>
      </c>
      <c r="T95" s="102">
        <f>+VLOOKUP($E95,db!$B$26:$C$30,2,FALSE)</f>
        <v>120</v>
      </c>
      <c r="U95" s="102">
        <f t="shared" si="14"/>
        <v>0</v>
      </c>
    </row>
    <row r="96" spans="2:21" ht="16" thickBot="1">
      <c r="B96" s="28">
        <f t="shared" si="15"/>
        <v>42</v>
      </c>
      <c r="C96" s="71" t="s">
        <v>500</v>
      </c>
      <c r="D96" s="72">
        <v>40633</v>
      </c>
      <c r="E96" s="71" t="s">
        <v>442</v>
      </c>
      <c r="F96" s="71" t="s">
        <v>445</v>
      </c>
      <c r="G96" s="71" t="s">
        <v>309</v>
      </c>
      <c r="H96" s="156">
        <v>222</v>
      </c>
      <c r="I96" s="28" t="s">
        <v>529</v>
      </c>
      <c r="J96" s="28" t="s">
        <v>489</v>
      </c>
      <c r="K96" s="106"/>
      <c r="L96" s="71" t="s">
        <v>445</v>
      </c>
      <c r="M96" s="28">
        <f t="shared" si="13"/>
        <v>1</v>
      </c>
      <c r="N96" s="29"/>
      <c r="P96" s="101">
        <f t="shared" si="9"/>
        <v>1</v>
      </c>
      <c r="Q96" s="101">
        <f t="shared" si="10"/>
        <v>0</v>
      </c>
      <c r="R96" s="101">
        <f t="shared" si="11"/>
        <v>1</v>
      </c>
      <c r="S96" s="101">
        <f t="shared" si="12"/>
        <v>0</v>
      </c>
      <c r="T96" s="102">
        <f>+VLOOKUP($E96,db!$B$26:$C$30,2,FALSE)</f>
        <v>120</v>
      </c>
      <c r="U96" s="102">
        <f t="shared" si="14"/>
        <v>0</v>
      </c>
    </row>
    <row r="97" spans="2:21" ht="46" thickBot="1">
      <c r="B97" s="26">
        <f t="shared" si="15"/>
        <v>43</v>
      </c>
      <c r="C97" s="26" t="s">
        <v>500</v>
      </c>
      <c r="D97" s="27">
        <v>40633</v>
      </c>
      <c r="E97" s="26" t="s">
        <v>442</v>
      </c>
      <c r="F97" s="26" t="s">
        <v>445</v>
      </c>
      <c r="G97" s="26" t="s">
        <v>309</v>
      </c>
      <c r="H97" s="155">
        <v>162</v>
      </c>
      <c r="I97" s="26" t="s">
        <v>507</v>
      </c>
      <c r="J97" s="26" t="s">
        <v>579</v>
      </c>
      <c r="K97" s="105" t="s">
        <v>212</v>
      </c>
      <c r="L97" s="26" t="s">
        <v>624</v>
      </c>
      <c r="M97" s="26">
        <f t="shared" si="13"/>
        <v>0</v>
      </c>
      <c r="N97" s="27"/>
      <c r="P97" s="101">
        <f t="shared" si="9"/>
        <v>0</v>
      </c>
      <c r="Q97" s="101">
        <f t="shared" si="10"/>
        <v>1</v>
      </c>
      <c r="R97" s="101">
        <f t="shared" si="11"/>
        <v>1</v>
      </c>
      <c r="S97" s="101">
        <f t="shared" si="12"/>
        <v>0</v>
      </c>
      <c r="T97" s="102">
        <f>+VLOOKUP($E97,db!$B$26:$C$30,2,FALSE)</f>
        <v>120</v>
      </c>
      <c r="U97" s="102">
        <f t="shared" si="14"/>
        <v>0</v>
      </c>
    </row>
    <row r="98" spans="2:21" ht="121" thickBot="1">
      <c r="B98" s="28">
        <f t="shared" si="15"/>
        <v>44</v>
      </c>
      <c r="C98" s="71" t="s">
        <v>500</v>
      </c>
      <c r="D98" s="72">
        <v>40633</v>
      </c>
      <c r="E98" s="71" t="s">
        <v>442</v>
      </c>
      <c r="F98" s="71" t="s">
        <v>445</v>
      </c>
      <c r="G98" s="71" t="s">
        <v>309</v>
      </c>
      <c r="H98" s="156">
        <v>270</v>
      </c>
      <c r="I98" s="28" t="s">
        <v>583</v>
      </c>
      <c r="J98" s="28" t="s">
        <v>502</v>
      </c>
      <c r="K98" s="106" t="s">
        <v>262</v>
      </c>
      <c r="L98" s="71" t="s">
        <v>447</v>
      </c>
      <c r="M98" s="28">
        <f t="shared" si="13"/>
        <v>0</v>
      </c>
      <c r="N98" s="29"/>
      <c r="P98" s="101">
        <f t="shared" si="9"/>
        <v>0</v>
      </c>
      <c r="Q98" s="101">
        <f t="shared" si="10"/>
        <v>1</v>
      </c>
      <c r="R98" s="101">
        <f t="shared" si="11"/>
        <v>1</v>
      </c>
      <c r="S98" s="101">
        <f t="shared" si="12"/>
        <v>0</v>
      </c>
      <c r="T98" s="102">
        <f>+VLOOKUP($E98,db!$B$26:$C$30,2,FALSE)</f>
        <v>120</v>
      </c>
      <c r="U98" s="102">
        <f t="shared" si="14"/>
        <v>0</v>
      </c>
    </row>
    <row r="99" spans="2:21" ht="16" thickBot="1">
      <c r="B99" s="26">
        <f t="shared" si="15"/>
        <v>45</v>
      </c>
      <c r="C99" s="26" t="s">
        <v>500</v>
      </c>
      <c r="D99" s="27">
        <v>40633</v>
      </c>
      <c r="E99" s="26" t="s">
        <v>442</v>
      </c>
      <c r="F99" s="26" t="s">
        <v>445</v>
      </c>
      <c r="G99" s="26" t="s">
        <v>309</v>
      </c>
      <c r="H99" s="155">
        <v>219</v>
      </c>
      <c r="I99" s="26" t="s">
        <v>507</v>
      </c>
      <c r="J99" s="26" t="s">
        <v>502</v>
      </c>
      <c r="K99" s="105"/>
      <c r="L99" s="26" t="s">
        <v>443</v>
      </c>
      <c r="M99" s="26">
        <f t="shared" si="13"/>
        <v>0</v>
      </c>
      <c r="N99" s="27"/>
      <c r="P99" s="101">
        <f t="shared" si="9"/>
        <v>0</v>
      </c>
      <c r="Q99" s="101">
        <f t="shared" si="10"/>
        <v>1</v>
      </c>
      <c r="R99" s="101">
        <f t="shared" si="11"/>
        <v>1</v>
      </c>
      <c r="S99" s="101">
        <f t="shared" si="12"/>
        <v>0</v>
      </c>
      <c r="T99" s="102">
        <f>+VLOOKUP($E99,db!$B$26:$C$30,2,FALSE)</f>
        <v>120</v>
      </c>
      <c r="U99" s="102">
        <f t="shared" si="14"/>
        <v>0</v>
      </c>
    </row>
    <row r="100" spans="2:21" ht="16" thickBot="1">
      <c r="B100" s="28">
        <f t="shared" si="15"/>
        <v>46</v>
      </c>
      <c r="C100" s="71" t="s">
        <v>500</v>
      </c>
      <c r="D100" s="72">
        <v>40633</v>
      </c>
      <c r="E100" s="71" t="s">
        <v>442</v>
      </c>
      <c r="F100" s="71" t="s">
        <v>447</v>
      </c>
      <c r="G100" s="71" t="s">
        <v>309</v>
      </c>
      <c r="H100" s="156">
        <v>180</v>
      </c>
      <c r="I100" s="28" t="s">
        <v>583</v>
      </c>
      <c r="J100" s="28"/>
      <c r="K100" s="106"/>
      <c r="L100" s="71" t="s">
        <v>443</v>
      </c>
      <c r="M100" s="28">
        <f t="shared" si="13"/>
        <v>0</v>
      </c>
      <c r="N100" s="29"/>
      <c r="P100" s="101">
        <f t="shared" si="9"/>
        <v>0</v>
      </c>
      <c r="Q100" s="101">
        <f t="shared" si="10"/>
        <v>1</v>
      </c>
      <c r="R100" s="101">
        <f t="shared" si="11"/>
        <v>1</v>
      </c>
      <c r="S100" s="101">
        <f t="shared" si="12"/>
        <v>0</v>
      </c>
      <c r="T100" s="102">
        <f>+VLOOKUP($E100,db!$B$26:$C$30,2,FALSE)</f>
        <v>120</v>
      </c>
      <c r="U100" s="102">
        <f t="shared" si="14"/>
        <v>0</v>
      </c>
    </row>
    <row r="101" spans="2:21" ht="16" thickBot="1">
      <c r="B101" s="26">
        <f t="shared" si="15"/>
        <v>47</v>
      </c>
      <c r="C101" s="26" t="s">
        <v>500</v>
      </c>
      <c r="D101" s="27">
        <v>40633</v>
      </c>
      <c r="E101" s="26" t="s">
        <v>442</v>
      </c>
      <c r="F101" s="26" t="s">
        <v>619</v>
      </c>
      <c r="G101" s="26" t="s">
        <v>309</v>
      </c>
      <c r="H101" s="155">
        <v>273</v>
      </c>
      <c r="I101" s="26" t="s">
        <v>506</v>
      </c>
      <c r="J101" s="26" t="s">
        <v>505</v>
      </c>
      <c r="K101" s="105"/>
      <c r="L101" s="26" t="s">
        <v>445</v>
      </c>
      <c r="M101" s="26">
        <f t="shared" si="13"/>
        <v>1</v>
      </c>
      <c r="N101" s="27"/>
      <c r="P101" s="101">
        <f t="shared" si="9"/>
        <v>1</v>
      </c>
      <c r="Q101" s="101">
        <f t="shared" si="10"/>
        <v>0</v>
      </c>
      <c r="R101" s="101">
        <f t="shared" si="11"/>
        <v>1</v>
      </c>
      <c r="S101" s="101">
        <f t="shared" si="12"/>
        <v>0</v>
      </c>
      <c r="T101" s="102">
        <f>+VLOOKUP($E101,db!$B$26:$C$30,2,FALSE)</f>
        <v>120</v>
      </c>
      <c r="U101" s="102">
        <f t="shared" si="14"/>
        <v>0</v>
      </c>
    </row>
    <row r="102" spans="2:21" ht="16" thickBot="1">
      <c r="B102" s="28">
        <f t="shared" si="15"/>
        <v>48</v>
      </c>
      <c r="C102" s="71" t="s">
        <v>500</v>
      </c>
      <c r="D102" s="72">
        <v>40633</v>
      </c>
      <c r="E102" s="71" t="s">
        <v>442</v>
      </c>
      <c r="F102" s="71" t="s">
        <v>446</v>
      </c>
      <c r="G102" s="71" t="s">
        <v>309</v>
      </c>
      <c r="H102" s="156">
        <v>196</v>
      </c>
      <c r="I102" s="28" t="s">
        <v>506</v>
      </c>
      <c r="J102" s="28" t="s">
        <v>581</v>
      </c>
      <c r="K102" s="106"/>
      <c r="L102" s="71" t="s">
        <v>625</v>
      </c>
      <c r="M102" s="28">
        <f t="shared" si="13"/>
        <v>1</v>
      </c>
      <c r="N102" s="29"/>
      <c r="P102" s="101">
        <f t="shared" si="9"/>
        <v>1</v>
      </c>
      <c r="Q102" s="101">
        <f t="shared" si="10"/>
        <v>0</v>
      </c>
      <c r="R102" s="101">
        <f t="shared" si="11"/>
        <v>1</v>
      </c>
      <c r="S102" s="101">
        <f t="shared" si="12"/>
        <v>0</v>
      </c>
      <c r="T102" s="102">
        <f>+VLOOKUP($E102,db!$B$26:$C$30,2,FALSE)</f>
        <v>120</v>
      </c>
      <c r="U102" s="102">
        <f t="shared" si="14"/>
        <v>0</v>
      </c>
    </row>
    <row r="103" spans="2:21" ht="16" thickBot="1">
      <c r="B103" s="26">
        <f t="shared" si="15"/>
        <v>49</v>
      </c>
      <c r="C103" s="26" t="s">
        <v>500</v>
      </c>
      <c r="D103" s="27">
        <v>40633</v>
      </c>
      <c r="E103" s="26" t="s">
        <v>442</v>
      </c>
      <c r="F103" s="26" t="s">
        <v>445</v>
      </c>
      <c r="G103" s="26" t="s">
        <v>309</v>
      </c>
      <c r="H103" s="155">
        <v>152</v>
      </c>
      <c r="I103" s="26" t="s">
        <v>534</v>
      </c>
      <c r="J103" s="26" t="s">
        <v>509</v>
      </c>
      <c r="K103" s="105"/>
      <c r="L103" s="26" t="s">
        <v>446</v>
      </c>
      <c r="M103" s="26">
        <f t="shared" si="13"/>
        <v>0</v>
      </c>
      <c r="N103" s="27"/>
      <c r="P103" s="101">
        <f t="shared" si="9"/>
        <v>0</v>
      </c>
      <c r="Q103" s="101">
        <f t="shared" si="10"/>
        <v>1</v>
      </c>
      <c r="R103" s="101">
        <f t="shared" si="11"/>
        <v>1</v>
      </c>
      <c r="S103" s="101">
        <f t="shared" si="12"/>
        <v>0</v>
      </c>
      <c r="T103" s="102">
        <f>+VLOOKUP($E103,db!$B$26:$C$30,2,FALSE)</f>
        <v>120</v>
      </c>
      <c r="U103" s="102">
        <f t="shared" si="14"/>
        <v>0</v>
      </c>
    </row>
    <row r="104" spans="2:21" ht="16" thickBot="1">
      <c r="B104" s="28">
        <f t="shared" si="15"/>
        <v>50</v>
      </c>
      <c r="C104" s="71" t="s">
        <v>500</v>
      </c>
      <c r="D104" s="72">
        <v>40633</v>
      </c>
      <c r="E104" s="71" t="s">
        <v>442</v>
      </c>
      <c r="F104" s="71" t="s">
        <v>446</v>
      </c>
      <c r="G104" s="71" t="s">
        <v>309</v>
      </c>
      <c r="H104" s="156">
        <v>257</v>
      </c>
      <c r="I104" s="28" t="s">
        <v>583</v>
      </c>
      <c r="J104" s="28" t="s">
        <v>628</v>
      </c>
      <c r="K104" s="106"/>
      <c r="L104" s="71" t="s">
        <v>626</v>
      </c>
      <c r="M104" s="28">
        <f t="shared" si="13"/>
        <v>0</v>
      </c>
      <c r="N104" s="29"/>
      <c r="P104" s="101">
        <f t="shared" si="9"/>
        <v>0</v>
      </c>
      <c r="Q104" s="101">
        <f t="shared" si="10"/>
        <v>1</v>
      </c>
      <c r="R104" s="101">
        <f t="shared" si="11"/>
        <v>1</v>
      </c>
      <c r="S104" s="101">
        <f t="shared" si="12"/>
        <v>0</v>
      </c>
      <c r="T104" s="102">
        <f>+VLOOKUP($E104,db!$B$26:$C$30,2,FALSE)</f>
        <v>120</v>
      </c>
      <c r="U104" s="102">
        <f t="shared" si="14"/>
        <v>0</v>
      </c>
    </row>
    <row r="105" spans="2:21" ht="16" thickBot="1">
      <c r="B105" s="26">
        <v>1</v>
      </c>
      <c r="C105" s="26" t="s">
        <v>350</v>
      </c>
      <c r="D105" s="27">
        <v>40645</v>
      </c>
      <c r="E105" s="26" t="s">
        <v>525</v>
      </c>
      <c r="F105" s="26" t="s">
        <v>171</v>
      </c>
      <c r="G105" s="26" t="s">
        <v>309</v>
      </c>
      <c r="H105" s="155">
        <v>54</v>
      </c>
      <c r="I105" s="26" t="s">
        <v>507</v>
      </c>
      <c r="J105" s="26"/>
      <c r="K105" s="105"/>
      <c r="L105" s="26" t="s">
        <v>684</v>
      </c>
      <c r="M105" s="26">
        <f t="shared" si="13"/>
        <v>1</v>
      </c>
      <c r="N105" s="27"/>
      <c r="P105" s="101">
        <f t="shared" si="9"/>
        <v>1</v>
      </c>
      <c r="Q105" s="101">
        <f t="shared" si="10"/>
        <v>0</v>
      </c>
      <c r="R105" s="101">
        <f t="shared" si="11"/>
        <v>0</v>
      </c>
      <c r="S105" s="101">
        <f t="shared" si="12"/>
        <v>0</v>
      </c>
      <c r="T105" s="102">
        <f>+VLOOKUP($E105,db!$B$26:$C$30,2,FALSE)</f>
        <v>120</v>
      </c>
      <c r="U105" s="102">
        <f t="shared" si="14"/>
        <v>0</v>
      </c>
    </row>
    <row r="106" spans="2:21" ht="16" thickBot="1">
      <c r="B106" s="28">
        <f t="shared" si="15"/>
        <v>2</v>
      </c>
      <c r="C106" s="71" t="s">
        <v>170</v>
      </c>
      <c r="D106" s="29">
        <v>40645</v>
      </c>
      <c r="E106" s="28" t="s">
        <v>525</v>
      </c>
      <c r="F106" s="71" t="s">
        <v>682</v>
      </c>
      <c r="G106" s="71" t="s">
        <v>309</v>
      </c>
      <c r="H106" s="156">
        <v>157</v>
      </c>
      <c r="I106" s="28" t="s">
        <v>507</v>
      </c>
      <c r="J106" s="28"/>
      <c r="K106" s="106"/>
      <c r="L106" s="71" t="s">
        <v>682</v>
      </c>
      <c r="M106" s="28">
        <f t="shared" si="13"/>
        <v>1</v>
      </c>
      <c r="N106" s="29"/>
      <c r="P106" s="101">
        <f t="shared" si="9"/>
        <v>1</v>
      </c>
      <c r="Q106" s="101">
        <f t="shared" si="10"/>
        <v>0</v>
      </c>
      <c r="R106" s="101">
        <f t="shared" si="11"/>
        <v>1</v>
      </c>
      <c r="S106" s="101">
        <f t="shared" si="12"/>
        <v>0</v>
      </c>
      <c r="T106" s="102">
        <f>+VLOOKUP($E106,db!$B$26:$C$30,2,FALSE)</f>
        <v>120</v>
      </c>
      <c r="U106" s="102">
        <f t="shared" si="14"/>
        <v>0</v>
      </c>
    </row>
    <row r="107" spans="2:21" ht="16" thickBot="1">
      <c r="B107" s="26">
        <f t="shared" si="15"/>
        <v>3</v>
      </c>
      <c r="C107" s="26" t="s">
        <v>350</v>
      </c>
      <c r="D107" s="27">
        <v>40645</v>
      </c>
      <c r="E107" s="26" t="s">
        <v>525</v>
      </c>
      <c r="F107" s="26" t="s">
        <v>680</v>
      </c>
      <c r="G107" s="26" t="s">
        <v>309</v>
      </c>
      <c r="H107" s="155">
        <v>178</v>
      </c>
      <c r="I107" s="26" t="s">
        <v>507</v>
      </c>
      <c r="J107" s="26"/>
      <c r="K107" s="105"/>
      <c r="L107" s="26" t="s">
        <v>680</v>
      </c>
      <c r="M107" s="26">
        <f t="shared" si="13"/>
        <v>1</v>
      </c>
      <c r="N107" s="27"/>
      <c r="P107" s="101">
        <f t="shared" si="9"/>
        <v>1</v>
      </c>
      <c r="Q107" s="101">
        <f t="shared" si="10"/>
        <v>0</v>
      </c>
      <c r="R107" s="101">
        <f t="shared" si="11"/>
        <v>1</v>
      </c>
      <c r="S107" s="101">
        <f t="shared" si="12"/>
        <v>0</v>
      </c>
      <c r="T107" s="102">
        <f>+VLOOKUP($E107,db!$B$26:$C$30,2,FALSE)</f>
        <v>120</v>
      </c>
      <c r="U107" s="102">
        <f t="shared" si="14"/>
        <v>0</v>
      </c>
    </row>
    <row r="108" spans="2:21" ht="46" thickBot="1">
      <c r="B108" s="28">
        <f t="shared" si="15"/>
        <v>4</v>
      </c>
      <c r="C108" s="71" t="s">
        <v>170</v>
      </c>
      <c r="D108" s="72">
        <v>40645</v>
      </c>
      <c r="E108" s="71" t="s">
        <v>525</v>
      </c>
      <c r="F108" s="71" t="s">
        <v>681</v>
      </c>
      <c r="G108" s="71" t="s">
        <v>309</v>
      </c>
      <c r="H108" s="156">
        <v>112</v>
      </c>
      <c r="I108" s="28" t="s">
        <v>507</v>
      </c>
      <c r="J108" s="28"/>
      <c r="K108" s="106" t="s">
        <v>164</v>
      </c>
      <c r="L108" s="71" t="s">
        <v>681</v>
      </c>
      <c r="M108" s="28">
        <f t="shared" si="13"/>
        <v>1</v>
      </c>
      <c r="N108" s="29"/>
      <c r="P108" s="101">
        <f t="shared" si="9"/>
        <v>1</v>
      </c>
      <c r="Q108" s="101">
        <f t="shared" si="10"/>
        <v>0</v>
      </c>
      <c r="R108" s="101">
        <f t="shared" si="11"/>
        <v>0</v>
      </c>
      <c r="S108" s="101">
        <f t="shared" si="12"/>
        <v>0</v>
      </c>
      <c r="T108" s="102">
        <f>+VLOOKUP($E108,db!$B$26:$C$30,2,FALSE)</f>
        <v>120</v>
      </c>
      <c r="U108" s="102">
        <f t="shared" si="14"/>
        <v>0</v>
      </c>
    </row>
    <row r="109" spans="2:21" ht="16" thickBot="1">
      <c r="B109" s="26">
        <f t="shared" si="15"/>
        <v>5</v>
      </c>
      <c r="C109" s="26" t="s">
        <v>350</v>
      </c>
      <c r="D109" s="27">
        <v>40645</v>
      </c>
      <c r="E109" s="26" t="s">
        <v>525</v>
      </c>
      <c r="F109" s="26" t="s">
        <v>681</v>
      </c>
      <c r="G109" s="26" t="s">
        <v>309</v>
      </c>
      <c r="H109" s="155">
        <v>115</v>
      </c>
      <c r="I109" s="26" t="s">
        <v>506</v>
      </c>
      <c r="J109" s="26" t="s">
        <v>501</v>
      </c>
      <c r="K109" s="105"/>
      <c r="L109" s="26" t="s">
        <v>681</v>
      </c>
      <c r="M109" s="26">
        <f t="shared" si="13"/>
        <v>1</v>
      </c>
      <c r="N109" s="27"/>
      <c r="P109" s="101">
        <f t="shared" si="9"/>
        <v>1</v>
      </c>
      <c r="Q109" s="101">
        <f t="shared" si="10"/>
        <v>0</v>
      </c>
      <c r="R109" s="101">
        <f t="shared" si="11"/>
        <v>0</v>
      </c>
      <c r="S109" s="101">
        <f t="shared" si="12"/>
        <v>0</v>
      </c>
      <c r="T109" s="102">
        <f>+VLOOKUP($E109,db!$B$26:$C$30,2,FALSE)</f>
        <v>120</v>
      </c>
      <c r="U109" s="102">
        <f t="shared" si="14"/>
        <v>0</v>
      </c>
    </row>
    <row r="110" spans="2:21" ht="16" thickBot="1">
      <c r="B110" s="28">
        <f t="shared" si="15"/>
        <v>6</v>
      </c>
      <c r="C110" s="71" t="s">
        <v>170</v>
      </c>
      <c r="D110" s="72">
        <v>40645</v>
      </c>
      <c r="E110" s="71" t="s">
        <v>525</v>
      </c>
      <c r="F110" s="71" t="s">
        <v>684</v>
      </c>
      <c r="G110" s="71" t="s">
        <v>309</v>
      </c>
      <c r="H110" s="156">
        <v>100</v>
      </c>
      <c r="I110" s="28" t="s">
        <v>583</v>
      </c>
      <c r="J110" s="28" t="s">
        <v>628</v>
      </c>
      <c r="K110" s="106"/>
      <c r="L110" s="71" t="s">
        <v>684</v>
      </c>
      <c r="M110" s="28">
        <f t="shared" si="13"/>
        <v>1</v>
      </c>
      <c r="N110" s="29"/>
      <c r="P110" s="101">
        <f t="shared" si="9"/>
        <v>1</v>
      </c>
      <c r="Q110" s="101">
        <f t="shared" si="10"/>
        <v>0</v>
      </c>
      <c r="R110" s="101">
        <f t="shared" si="11"/>
        <v>0</v>
      </c>
      <c r="S110" s="101">
        <f t="shared" si="12"/>
        <v>0</v>
      </c>
      <c r="T110" s="102">
        <f>+VLOOKUP($E110,db!$B$26:$C$30,2,FALSE)</f>
        <v>120</v>
      </c>
      <c r="U110" s="102">
        <f t="shared" si="14"/>
        <v>0</v>
      </c>
    </row>
    <row r="111" spans="2:21" ht="31" thickBot="1">
      <c r="B111" s="26">
        <f t="shared" si="15"/>
        <v>7</v>
      </c>
      <c r="C111" s="26" t="s">
        <v>350</v>
      </c>
      <c r="D111" s="27">
        <v>40645</v>
      </c>
      <c r="E111" s="26" t="s">
        <v>525</v>
      </c>
      <c r="F111" s="26" t="s">
        <v>621</v>
      </c>
      <c r="G111" s="26" t="s">
        <v>309</v>
      </c>
      <c r="H111" s="155">
        <v>82</v>
      </c>
      <c r="I111" s="26" t="s">
        <v>507</v>
      </c>
      <c r="J111" s="26"/>
      <c r="K111" s="105" t="s">
        <v>187</v>
      </c>
      <c r="L111" s="26" t="s">
        <v>621</v>
      </c>
      <c r="M111" s="26">
        <f t="shared" si="13"/>
        <v>1</v>
      </c>
      <c r="N111" s="27"/>
      <c r="P111" s="101">
        <f t="shared" si="9"/>
        <v>1</v>
      </c>
      <c r="Q111" s="101">
        <f t="shared" si="10"/>
        <v>0</v>
      </c>
      <c r="R111" s="101">
        <f t="shared" si="11"/>
        <v>0</v>
      </c>
      <c r="S111" s="101">
        <f t="shared" si="12"/>
        <v>0</v>
      </c>
      <c r="T111" s="102">
        <f>+VLOOKUP($E111,db!$B$26:$C$30,2,FALSE)</f>
        <v>120</v>
      </c>
      <c r="U111" s="102">
        <f t="shared" si="14"/>
        <v>0</v>
      </c>
    </row>
    <row r="112" spans="2:21" ht="16" thickBot="1">
      <c r="B112" s="28">
        <f t="shared" si="15"/>
        <v>8</v>
      </c>
      <c r="C112" s="71" t="s">
        <v>170</v>
      </c>
      <c r="D112" s="72">
        <v>40645</v>
      </c>
      <c r="E112" s="71" t="s">
        <v>525</v>
      </c>
      <c r="F112" s="71" t="s">
        <v>171</v>
      </c>
      <c r="G112" s="71" t="s">
        <v>309</v>
      </c>
      <c r="H112" s="156">
        <v>58</v>
      </c>
      <c r="I112" s="28" t="s">
        <v>507</v>
      </c>
      <c r="J112" s="28" t="s">
        <v>579</v>
      </c>
      <c r="K112" s="106"/>
      <c r="L112" s="71" t="s">
        <v>684</v>
      </c>
      <c r="M112" s="28">
        <f t="shared" si="13"/>
        <v>1</v>
      </c>
      <c r="N112" s="29"/>
      <c r="P112" s="101">
        <f t="shared" si="9"/>
        <v>1</v>
      </c>
      <c r="Q112" s="101">
        <f t="shared" si="10"/>
        <v>0</v>
      </c>
      <c r="R112" s="101">
        <f t="shared" si="11"/>
        <v>0</v>
      </c>
      <c r="S112" s="101">
        <f t="shared" si="12"/>
        <v>0</v>
      </c>
      <c r="T112" s="102">
        <f>+VLOOKUP($E112,db!$B$26:$C$30,2,FALSE)</f>
        <v>120</v>
      </c>
      <c r="U112" s="102">
        <f t="shared" si="14"/>
        <v>0</v>
      </c>
    </row>
    <row r="113" spans="2:21" ht="16" thickBot="1">
      <c r="B113" s="26">
        <f t="shared" si="15"/>
        <v>9</v>
      </c>
      <c r="C113" s="26" t="s">
        <v>350</v>
      </c>
      <c r="D113" s="27">
        <v>40645</v>
      </c>
      <c r="E113" s="26" t="s">
        <v>525</v>
      </c>
      <c r="F113" s="26" t="s">
        <v>172</v>
      </c>
      <c r="G113" s="26" t="s">
        <v>309</v>
      </c>
      <c r="H113" s="155">
        <v>103</v>
      </c>
      <c r="I113" s="26" t="s">
        <v>583</v>
      </c>
      <c r="J113" s="26"/>
      <c r="K113" s="105"/>
      <c r="L113" s="26" t="s">
        <v>682</v>
      </c>
      <c r="M113" s="26">
        <f t="shared" si="13"/>
        <v>1</v>
      </c>
      <c r="N113" s="27"/>
      <c r="P113" s="101">
        <f t="shared" si="9"/>
        <v>1</v>
      </c>
      <c r="Q113" s="101">
        <f t="shared" si="10"/>
        <v>0</v>
      </c>
      <c r="R113" s="101">
        <f t="shared" si="11"/>
        <v>0</v>
      </c>
      <c r="S113" s="101">
        <f t="shared" si="12"/>
        <v>0</v>
      </c>
      <c r="T113" s="102">
        <f>+VLOOKUP($E113,db!$B$26:$C$30,2,FALSE)</f>
        <v>120</v>
      </c>
      <c r="U113" s="102">
        <f t="shared" si="14"/>
        <v>0</v>
      </c>
    </row>
    <row r="114" spans="2:21" ht="46" thickBot="1">
      <c r="B114" s="28">
        <f t="shared" si="15"/>
        <v>10</v>
      </c>
      <c r="C114" s="71" t="s">
        <v>170</v>
      </c>
      <c r="D114" s="72">
        <v>40645</v>
      </c>
      <c r="E114" s="71" t="s">
        <v>525</v>
      </c>
      <c r="F114" s="71" t="s">
        <v>680</v>
      </c>
      <c r="G114" s="71" t="s">
        <v>309</v>
      </c>
      <c r="H114" s="156">
        <v>125</v>
      </c>
      <c r="I114" s="28" t="s">
        <v>507</v>
      </c>
      <c r="J114" s="28" t="s">
        <v>579</v>
      </c>
      <c r="K114" s="106" t="s">
        <v>178</v>
      </c>
      <c r="L114" s="71" t="s">
        <v>684</v>
      </c>
      <c r="M114" s="28">
        <f t="shared" si="13"/>
        <v>0</v>
      </c>
      <c r="N114" s="29"/>
      <c r="P114" s="101">
        <f t="shared" si="9"/>
        <v>0</v>
      </c>
      <c r="Q114" s="101">
        <f t="shared" si="10"/>
        <v>1</v>
      </c>
      <c r="R114" s="101">
        <f t="shared" si="11"/>
        <v>1</v>
      </c>
      <c r="S114" s="101">
        <f t="shared" si="12"/>
        <v>0</v>
      </c>
      <c r="T114" s="102">
        <f>+VLOOKUP($E114,db!$B$26:$C$30,2,FALSE)</f>
        <v>120</v>
      </c>
      <c r="U114" s="102">
        <f t="shared" si="14"/>
        <v>0</v>
      </c>
    </row>
    <row r="115" spans="2:21" ht="16" thickBot="1">
      <c r="B115" s="26">
        <f t="shared" si="15"/>
        <v>11</v>
      </c>
      <c r="C115" s="26" t="s">
        <v>350</v>
      </c>
      <c r="D115" s="27">
        <v>40645</v>
      </c>
      <c r="E115" s="26" t="s">
        <v>525</v>
      </c>
      <c r="F115" s="26" t="s">
        <v>680</v>
      </c>
      <c r="G115" s="26" t="s">
        <v>309</v>
      </c>
      <c r="H115" s="155">
        <v>127</v>
      </c>
      <c r="I115" s="26" t="s">
        <v>583</v>
      </c>
      <c r="J115" s="26" t="s">
        <v>628</v>
      </c>
      <c r="K115" s="105" t="s">
        <v>165</v>
      </c>
      <c r="L115" s="26" t="s">
        <v>680</v>
      </c>
      <c r="M115" s="26">
        <f t="shared" si="13"/>
        <v>1</v>
      </c>
      <c r="N115" s="27"/>
      <c r="P115" s="101">
        <f t="shared" si="9"/>
        <v>1</v>
      </c>
      <c r="Q115" s="101">
        <f t="shared" si="10"/>
        <v>0</v>
      </c>
      <c r="R115" s="101">
        <f t="shared" si="11"/>
        <v>1</v>
      </c>
      <c r="S115" s="101">
        <f t="shared" si="12"/>
        <v>0</v>
      </c>
      <c r="T115" s="102">
        <f>+VLOOKUP($E115,db!$B$26:$C$30,2,FALSE)</f>
        <v>120</v>
      </c>
      <c r="U115" s="102">
        <f t="shared" si="14"/>
        <v>0</v>
      </c>
    </row>
    <row r="116" spans="2:21" ht="31" thickBot="1">
      <c r="B116" s="28">
        <f t="shared" si="15"/>
        <v>12</v>
      </c>
      <c r="C116" s="71" t="s">
        <v>170</v>
      </c>
      <c r="D116" s="72">
        <v>40645</v>
      </c>
      <c r="E116" s="71" t="s">
        <v>525</v>
      </c>
      <c r="F116" s="71" t="s">
        <v>682</v>
      </c>
      <c r="G116" s="71" t="s">
        <v>309</v>
      </c>
      <c r="H116" s="156">
        <v>166</v>
      </c>
      <c r="I116" s="28" t="s">
        <v>507</v>
      </c>
      <c r="J116" s="28" t="s">
        <v>579</v>
      </c>
      <c r="K116" s="106" t="s">
        <v>186</v>
      </c>
      <c r="L116" s="71" t="s">
        <v>681</v>
      </c>
      <c r="M116" s="28">
        <f t="shared" si="13"/>
        <v>0</v>
      </c>
      <c r="N116" s="29"/>
      <c r="P116" s="101">
        <f t="shared" si="9"/>
        <v>0</v>
      </c>
      <c r="Q116" s="101">
        <f t="shared" si="10"/>
        <v>1</v>
      </c>
      <c r="R116" s="101">
        <f t="shared" si="11"/>
        <v>1</v>
      </c>
      <c r="S116" s="101">
        <f t="shared" si="12"/>
        <v>0</v>
      </c>
      <c r="T116" s="102">
        <f>+VLOOKUP($E116,db!$B$26:$C$30,2,FALSE)</f>
        <v>120</v>
      </c>
      <c r="U116" s="102">
        <f t="shared" si="14"/>
        <v>0</v>
      </c>
    </row>
    <row r="117" spans="2:21" ht="16" thickBot="1">
      <c r="B117" s="26">
        <f t="shared" si="15"/>
        <v>13</v>
      </c>
      <c r="C117" s="26" t="s">
        <v>350</v>
      </c>
      <c r="D117" s="27">
        <v>40645</v>
      </c>
      <c r="E117" s="26" t="s">
        <v>525</v>
      </c>
      <c r="F117" s="26" t="s">
        <v>173</v>
      </c>
      <c r="G117" s="26" t="s">
        <v>309</v>
      </c>
      <c r="H117" s="155">
        <v>57</v>
      </c>
      <c r="I117" s="26" t="s">
        <v>507</v>
      </c>
      <c r="J117" s="26"/>
      <c r="K117" s="105"/>
      <c r="L117" s="26" t="s">
        <v>174</v>
      </c>
      <c r="M117" s="26">
        <f t="shared" si="13"/>
        <v>1</v>
      </c>
      <c r="N117" s="27"/>
      <c r="P117" s="101">
        <f t="shared" si="9"/>
        <v>1</v>
      </c>
      <c r="Q117" s="101">
        <f t="shared" si="10"/>
        <v>0</v>
      </c>
      <c r="R117" s="101">
        <f t="shared" si="11"/>
        <v>0</v>
      </c>
      <c r="S117" s="101">
        <f t="shared" si="12"/>
        <v>0</v>
      </c>
      <c r="T117" s="102">
        <f>+VLOOKUP($E117,db!$B$26:$C$30,2,FALSE)</f>
        <v>120</v>
      </c>
      <c r="U117" s="102">
        <f t="shared" si="14"/>
        <v>0</v>
      </c>
    </row>
    <row r="118" spans="2:21" ht="16" thickBot="1">
      <c r="B118" s="28">
        <f t="shared" si="15"/>
        <v>14</v>
      </c>
      <c r="C118" s="71" t="s">
        <v>170</v>
      </c>
      <c r="D118" s="72">
        <v>40645</v>
      </c>
      <c r="E118" s="71" t="s">
        <v>525</v>
      </c>
      <c r="F118" s="71" t="s">
        <v>621</v>
      </c>
      <c r="G118" s="71" t="s">
        <v>309</v>
      </c>
      <c r="H118" s="156">
        <v>55</v>
      </c>
      <c r="I118" s="28" t="s">
        <v>583</v>
      </c>
      <c r="J118" s="28" t="s">
        <v>502</v>
      </c>
      <c r="K118" s="106"/>
      <c r="L118" s="71" t="s">
        <v>175</v>
      </c>
      <c r="M118" s="28">
        <f t="shared" si="13"/>
        <v>1</v>
      </c>
      <c r="N118" s="29"/>
      <c r="P118" s="101">
        <f t="shared" si="9"/>
        <v>1</v>
      </c>
      <c r="Q118" s="101">
        <f t="shared" si="10"/>
        <v>0</v>
      </c>
      <c r="R118" s="101">
        <f t="shared" si="11"/>
        <v>0</v>
      </c>
      <c r="S118" s="101">
        <f t="shared" si="12"/>
        <v>0</v>
      </c>
      <c r="T118" s="102">
        <f>+VLOOKUP($E118,db!$B$26:$C$30,2,FALSE)</f>
        <v>120</v>
      </c>
      <c r="U118" s="102">
        <f t="shared" si="14"/>
        <v>0</v>
      </c>
    </row>
    <row r="119" spans="2:21" ht="16" thickBot="1">
      <c r="B119" s="26">
        <f t="shared" si="15"/>
        <v>15</v>
      </c>
      <c r="C119" s="26" t="s">
        <v>350</v>
      </c>
      <c r="D119" s="27">
        <v>40645</v>
      </c>
      <c r="E119" s="26" t="s">
        <v>525</v>
      </c>
      <c r="F119" s="26" t="s">
        <v>684</v>
      </c>
      <c r="G119" s="26" t="s">
        <v>309</v>
      </c>
      <c r="H119" s="155">
        <v>146</v>
      </c>
      <c r="I119" s="26" t="s">
        <v>583</v>
      </c>
      <c r="J119" s="26" t="s">
        <v>628</v>
      </c>
      <c r="K119" s="105"/>
      <c r="L119" s="26" t="s">
        <v>684</v>
      </c>
      <c r="M119" s="26">
        <f t="shared" si="13"/>
        <v>1</v>
      </c>
      <c r="N119" s="27"/>
      <c r="P119" s="101">
        <f t="shared" si="9"/>
        <v>1</v>
      </c>
      <c r="Q119" s="101">
        <f t="shared" si="10"/>
        <v>0</v>
      </c>
      <c r="R119" s="101">
        <f t="shared" si="11"/>
        <v>1</v>
      </c>
      <c r="S119" s="101">
        <f t="shared" si="12"/>
        <v>0</v>
      </c>
      <c r="T119" s="102">
        <f>+VLOOKUP($E119,db!$B$26:$C$30,2,FALSE)</f>
        <v>120</v>
      </c>
      <c r="U119" s="102">
        <f t="shared" si="14"/>
        <v>0</v>
      </c>
    </row>
    <row r="120" spans="2:21" ht="16" thickBot="1">
      <c r="B120" s="28">
        <v>1</v>
      </c>
      <c r="C120" s="71" t="s">
        <v>170</v>
      </c>
      <c r="D120" s="72">
        <v>40645</v>
      </c>
      <c r="E120" s="71" t="s">
        <v>525</v>
      </c>
      <c r="F120" s="71" t="s">
        <v>682</v>
      </c>
      <c r="G120" s="71" t="s">
        <v>309</v>
      </c>
      <c r="H120" s="156">
        <v>110</v>
      </c>
      <c r="I120" s="28" t="s">
        <v>507</v>
      </c>
      <c r="J120" s="28"/>
      <c r="K120" s="106"/>
      <c r="L120" s="71" t="s">
        <v>682</v>
      </c>
      <c r="M120" s="28">
        <f t="shared" si="13"/>
        <v>1</v>
      </c>
      <c r="N120" s="29"/>
      <c r="P120" s="101">
        <f t="shared" si="9"/>
        <v>1</v>
      </c>
      <c r="Q120" s="101">
        <f t="shared" si="10"/>
        <v>0</v>
      </c>
      <c r="R120" s="101">
        <f t="shared" si="11"/>
        <v>0</v>
      </c>
      <c r="S120" s="101">
        <f t="shared" si="12"/>
        <v>0</v>
      </c>
      <c r="T120" s="102">
        <f>+VLOOKUP($E120,db!$B$26:$C$30,2,FALSE)</f>
        <v>120</v>
      </c>
      <c r="U120" s="102">
        <f t="shared" si="14"/>
        <v>0</v>
      </c>
    </row>
    <row r="121" spans="2:21" ht="61" thickBot="1">
      <c r="B121" s="26">
        <f t="shared" si="15"/>
        <v>2</v>
      </c>
      <c r="C121" s="26" t="s">
        <v>350</v>
      </c>
      <c r="D121" s="27">
        <v>40645</v>
      </c>
      <c r="E121" s="26" t="s">
        <v>525</v>
      </c>
      <c r="F121" s="26" t="s">
        <v>682</v>
      </c>
      <c r="G121" s="26" t="s">
        <v>309</v>
      </c>
      <c r="H121" s="155">
        <v>73</v>
      </c>
      <c r="I121" s="26" t="s">
        <v>583</v>
      </c>
      <c r="J121" s="26" t="s">
        <v>502</v>
      </c>
      <c r="K121" s="105" t="s">
        <v>166</v>
      </c>
      <c r="L121" s="26" t="s">
        <v>682</v>
      </c>
      <c r="M121" s="26">
        <f t="shared" si="13"/>
        <v>1</v>
      </c>
      <c r="N121" s="27"/>
      <c r="P121" s="101">
        <f t="shared" si="9"/>
        <v>1</v>
      </c>
      <c r="Q121" s="101">
        <f t="shared" si="10"/>
        <v>0</v>
      </c>
      <c r="R121" s="101">
        <f t="shared" si="11"/>
        <v>0</v>
      </c>
      <c r="S121" s="101">
        <f t="shared" si="12"/>
        <v>0</v>
      </c>
      <c r="T121" s="102">
        <f>+VLOOKUP($E121,db!$B$26:$C$30,2,FALSE)</f>
        <v>120</v>
      </c>
      <c r="U121" s="102">
        <f t="shared" si="14"/>
        <v>0</v>
      </c>
    </row>
    <row r="122" spans="2:21" ht="16" thickBot="1">
      <c r="B122" s="28">
        <f t="shared" si="15"/>
        <v>3</v>
      </c>
      <c r="C122" s="71" t="s">
        <v>170</v>
      </c>
      <c r="D122" s="72">
        <v>40645</v>
      </c>
      <c r="E122" s="71" t="s">
        <v>525</v>
      </c>
      <c r="F122" s="71" t="s">
        <v>684</v>
      </c>
      <c r="G122" s="71" t="s">
        <v>309</v>
      </c>
      <c r="H122" s="156">
        <v>99</v>
      </c>
      <c r="I122" s="28" t="s">
        <v>506</v>
      </c>
      <c r="J122" s="28" t="s">
        <v>628</v>
      </c>
      <c r="K122" s="106"/>
      <c r="L122" s="71" t="s">
        <v>684</v>
      </c>
      <c r="M122" s="28">
        <f t="shared" si="13"/>
        <v>1</v>
      </c>
      <c r="N122" s="29"/>
      <c r="P122" s="101">
        <f t="shared" si="9"/>
        <v>1</v>
      </c>
      <c r="Q122" s="101">
        <f t="shared" si="10"/>
        <v>0</v>
      </c>
      <c r="R122" s="101">
        <f t="shared" si="11"/>
        <v>0</v>
      </c>
      <c r="S122" s="101">
        <f t="shared" si="12"/>
        <v>0</v>
      </c>
      <c r="T122" s="102">
        <f>+VLOOKUP($E122,db!$B$26:$C$30,2,FALSE)</f>
        <v>120</v>
      </c>
      <c r="U122" s="102">
        <f t="shared" si="14"/>
        <v>0</v>
      </c>
    </row>
    <row r="123" spans="2:21" ht="16" thickBot="1">
      <c r="B123" s="26">
        <f t="shared" si="15"/>
        <v>4</v>
      </c>
      <c r="C123" s="26" t="s">
        <v>350</v>
      </c>
      <c r="D123" s="27">
        <v>40645</v>
      </c>
      <c r="E123" s="26" t="s">
        <v>525</v>
      </c>
      <c r="F123" s="26" t="s">
        <v>682</v>
      </c>
      <c r="G123" s="26" t="s">
        <v>309</v>
      </c>
      <c r="H123" s="155">
        <v>52</v>
      </c>
      <c r="I123" s="26" t="s">
        <v>507</v>
      </c>
      <c r="J123" s="26"/>
      <c r="K123" s="105"/>
      <c r="L123" s="26" t="s">
        <v>682</v>
      </c>
      <c r="M123" s="26">
        <f t="shared" si="13"/>
        <v>1</v>
      </c>
      <c r="N123" s="27"/>
      <c r="P123" s="101">
        <f t="shared" si="9"/>
        <v>1</v>
      </c>
      <c r="Q123" s="101">
        <f t="shared" si="10"/>
        <v>0</v>
      </c>
      <c r="R123" s="101">
        <f t="shared" si="11"/>
        <v>0</v>
      </c>
      <c r="S123" s="101">
        <f t="shared" si="12"/>
        <v>0</v>
      </c>
      <c r="T123" s="102">
        <f>+VLOOKUP($E123,db!$B$26:$C$30,2,FALSE)</f>
        <v>120</v>
      </c>
      <c r="U123" s="102">
        <f t="shared" si="14"/>
        <v>0</v>
      </c>
    </row>
    <row r="124" spans="2:21" ht="16" thickBot="1">
      <c r="B124" s="28">
        <f t="shared" si="15"/>
        <v>5</v>
      </c>
      <c r="C124" s="71" t="s">
        <v>170</v>
      </c>
      <c r="D124" s="72">
        <v>40645</v>
      </c>
      <c r="E124" s="71" t="s">
        <v>525</v>
      </c>
      <c r="F124" s="71" t="s">
        <v>236</v>
      </c>
      <c r="G124" s="71" t="s">
        <v>309</v>
      </c>
      <c r="H124" s="156">
        <v>117</v>
      </c>
      <c r="I124" s="28" t="s">
        <v>583</v>
      </c>
      <c r="J124" s="28" t="s">
        <v>502</v>
      </c>
      <c r="K124" s="106"/>
      <c r="L124" s="71" t="s">
        <v>621</v>
      </c>
      <c r="M124" s="28">
        <f t="shared" si="13"/>
        <v>1</v>
      </c>
      <c r="N124" s="29"/>
      <c r="P124" s="101">
        <f t="shared" si="9"/>
        <v>1</v>
      </c>
      <c r="Q124" s="101">
        <f t="shared" si="10"/>
        <v>0</v>
      </c>
      <c r="R124" s="101">
        <f t="shared" si="11"/>
        <v>0</v>
      </c>
      <c r="S124" s="101">
        <f t="shared" si="12"/>
        <v>0</v>
      </c>
      <c r="T124" s="102">
        <f>+VLOOKUP($E124,db!$B$26:$C$30,2,FALSE)</f>
        <v>120</v>
      </c>
      <c r="U124" s="102">
        <f t="shared" si="14"/>
        <v>0</v>
      </c>
    </row>
    <row r="125" spans="2:21" ht="16" thickBot="1">
      <c r="B125" s="26">
        <f t="shared" si="15"/>
        <v>6</v>
      </c>
      <c r="C125" s="26" t="s">
        <v>350</v>
      </c>
      <c r="D125" s="27">
        <v>40645</v>
      </c>
      <c r="E125" s="26" t="s">
        <v>525</v>
      </c>
      <c r="F125" s="26" t="s">
        <v>236</v>
      </c>
      <c r="G125" s="26" t="s">
        <v>309</v>
      </c>
      <c r="H125" s="155">
        <v>34</v>
      </c>
      <c r="I125" s="26" t="s">
        <v>583</v>
      </c>
      <c r="J125" s="26" t="s">
        <v>502</v>
      </c>
      <c r="K125" s="105"/>
      <c r="L125" s="26" t="s">
        <v>621</v>
      </c>
      <c r="M125" s="26">
        <f t="shared" si="13"/>
        <v>1</v>
      </c>
      <c r="N125" s="27"/>
      <c r="P125" s="101">
        <f t="shared" si="9"/>
        <v>1</v>
      </c>
      <c r="Q125" s="101">
        <f t="shared" si="10"/>
        <v>0</v>
      </c>
      <c r="R125" s="101">
        <f t="shared" si="11"/>
        <v>0</v>
      </c>
      <c r="S125" s="101">
        <f t="shared" si="12"/>
        <v>0</v>
      </c>
      <c r="T125" s="102">
        <f>+VLOOKUP($E125,db!$B$26:$C$30,2,FALSE)</f>
        <v>120</v>
      </c>
      <c r="U125" s="102">
        <f t="shared" si="14"/>
        <v>0</v>
      </c>
    </row>
    <row r="126" spans="2:21" ht="47" thickBot="1">
      <c r="B126" s="28">
        <v>1</v>
      </c>
      <c r="C126" s="71" t="s">
        <v>170</v>
      </c>
      <c r="D126" s="29">
        <v>40646</v>
      </c>
      <c r="E126" s="71" t="s">
        <v>525</v>
      </c>
      <c r="F126" s="71" t="s">
        <v>681</v>
      </c>
      <c r="G126" s="71" t="s">
        <v>309</v>
      </c>
      <c r="H126" s="156">
        <v>41</v>
      </c>
      <c r="I126" s="28" t="s">
        <v>534</v>
      </c>
      <c r="J126" s="28" t="s">
        <v>508</v>
      </c>
      <c r="K126" s="106" t="s">
        <v>167</v>
      </c>
      <c r="L126" s="71" t="s">
        <v>681</v>
      </c>
      <c r="M126" s="28">
        <f t="shared" si="13"/>
        <v>1</v>
      </c>
      <c r="N126" s="29"/>
      <c r="P126" s="101">
        <f t="shared" si="9"/>
        <v>1</v>
      </c>
      <c r="Q126" s="101">
        <f t="shared" si="10"/>
        <v>0</v>
      </c>
      <c r="R126" s="101">
        <f t="shared" si="11"/>
        <v>0</v>
      </c>
      <c r="S126" s="101">
        <f t="shared" si="12"/>
        <v>0</v>
      </c>
      <c r="T126" s="102">
        <f>+VLOOKUP($E126,db!$B$26:$C$30,2,FALSE)</f>
        <v>120</v>
      </c>
      <c r="U126" s="102">
        <f t="shared" si="14"/>
        <v>0</v>
      </c>
    </row>
    <row r="127" spans="2:21" ht="16" thickBot="1">
      <c r="B127" s="26">
        <f t="shared" si="15"/>
        <v>2</v>
      </c>
      <c r="C127" s="26" t="s">
        <v>350</v>
      </c>
      <c r="D127" s="27">
        <v>40646</v>
      </c>
      <c r="E127" s="26" t="s">
        <v>525</v>
      </c>
      <c r="F127" s="26" t="s">
        <v>173</v>
      </c>
      <c r="G127" s="26" t="s">
        <v>309</v>
      </c>
      <c r="H127" s="155">
        <v>136</v>
      </c>
      <c r="I127" s="26" t="s">
        <v>585</v>
      </c>
      <c r="J127" s="26"/>
      <c r="K127" s="105"/>
      <c r="L127" s="26" t="s">
        <v>680</v>
      </c>
      <c r="M127" s="26">
        <f t="shared" si="13"/>
        <v>1</v>
      </c>
      <c r="N127" s="27"/>
      <c r="P127" s="101">
        <f t="shared" si="9"/>
        <v>1</v>
      </c>
      <c r="Q127" s="101">
        <f t="shared" si="10"/>
        <v>0</v>
      </c>
      <c r="R127" s="101">
        <f t="shared" si="11"/>
        <v>1</v>
      </c>
      <c r="S127" s="101">
        <f t="shared" si="12"/>
        <v>0</v>
      </c>
      <c r="T127" s="102">
        <f>+VLOOKUP($E127,db!$B$26:$C$30,2,FALSE)</f>
        <v>120</v>
      </c>
      <c r="U127" s="102">
        <f t="shared" si="14"/>
        <v>0</v>
      </c>
    </row>
    <row r="128" spans="2:21" ht="16" thickBot="1">
      <c r="B128" s="28">
        <f t="shared" si="15"/>
        <v>3</v>
      </c>
      <c r="C128" s="71" t="s">
        <v>170</v>
      </c>
      <c r="D128" s="72">
        <v>40646</v>
      </c>
      <c r="E128" s="71" t="s">
        <v>525</v>
      </c>
      <c r="F128" s="71" t="s">
        <v>681</v>
      </c>
      <c r="G128" s="71" t="s">
        <v>309</v>
      </c>
      <c r="H128" s="156">
        <v>57</v>
      </c>
      <c r="I128" s="28" t="s">
        <v>585</v>
      </c>
      <c r="J128" s="28"/>
      <c r="K128" s="106"/>
      <c r="L128" s="71" t="s">
        <v>176</v>
      </c>
      <c r="M128" s="28">
        <f t="shared" si="13"/>
        <v>1</v>
      </c>
      <c r="N128" s="29"/>
      <c r="P128" s="101">
        <f t="shared" si="9"/>
        <v>1</v>
      </c>
      <c r="Q128" s="101">
        <f t="shared" si="10"/>
        <v>0</v>
      </c>
      <c r="R128" s="101">
        <f t="shared" si="11"/>
        <v>0</v>
      </c>
      <c r="S128" s="101">
        <f t="shared" si="12"/>
        <v>0</v>
      </c>
      <c r="T128" s="102">
        <f>+VLOOKUP($E128,db!$B$26:$C$30,2,FALSE)</f>
        <v>120</v>
      </c>
      <c r="U128" s="102">
        <f t="shared" si="14"/>
        <v>0</v>
      </c>
    </row>
    <row r="129" spans="2:21" ht="16" thickBot="1">
      <c r="B129" s="26">
        <f t="shared" si="15"/>
        <v>4</v>
      </c>
      <c r="C129" s="26" t="s">
        <v>350</v>
      </c>
      <c r="D129" s="27">
        <v>40646</v>
      </c>
      <c r="E129" s="26" t="s">
        <v>525</v>
      </c>
      <c r="F129" s="26" t="s">
        <v>684</v>
      </c>
      <c r="G129" s="26" t="s">
        <v>309</v>
      </c>
      <c r="H129" s="155">
        <v>62</v>
      </c>
      <c r="I129" s="26" t="s">
        <v>585</v>
      </c>
      <c r="J129" s="26" t="s">
        <v>510</v>
      </c>
      <c r="K129" s="105"/>
      <c r="L129" s="26" t="s">
        <v>684</v>
      </c>
      <c r="M129" s="26">
        <f t="shared" si="13"/>
        <v>1</v>
      </c>
      <c r="N129" s="27"/>
      <c r="P129" s="101">
        <f t="shared" si="9"/>
        <v>1</v>
      </c>
      <c r="Q129" s="101">
        <f t="shared" si="10"/>
        <v>0</v>
      </c>
      <c r="R129" s="101">
        <f t="shared" si="11"/>
        <v>0</v>
      </c>
      <c r="S129" s="101">
        <f t="shared" si="12"/>
        <v>0</v>
      </c>
      <c r="T129" s="102">
        <f>+VLOOKUP($E129,db!$B$26:$C$30,2,FALSE)</f>
        <v>120</v>
      </c>
      <c r="U129" s="102">
        <f t="shared" si="14"/>
        <v>0</v>
      </c>
    </row>
    <row r="130" spans="2:21" ht="31" thickBot="1">
      <c r="B130" s="28">
        <f t="shared" si="15"/>
        <v>5</v>
      </c>
      <c r="C130" s="71" t="s">
        <v>170</v>
      </c>
      <c r="D130" s="72">
        <v>40646</v>
      </c>
      <c r="E130" s="71" t="s">
        <v>525</v>
      </c>
      <c r="F130" s="71" t="s">
        <v>172</v>
      </c>
      <c r="G130" s="71" t="s">
        <v>309</v>
      </c>
      <c r="H130" s="156">
        <v>172</v>
      </c>
      <c r="I130" s="28" t="s">
        <v>507</v>
      </c>
      <c r="J130" s="28" t="s">
        <v>508</v>
      </c>
      <c r="K130" s="106" t="s">
        <v>168</v>
      </c>
      <c r="L130" s="71" t="s">
        <v>680</v>
      </c>
      <c r="M130" s="28">
        <f t="shared" si="13"/>
        <v>0</v>
      </c>
      <c r="N130" s="29"/>
      <c r="P130" s="101">
        <f t="shared" si="9"/>
        <v>0</v>
      </c>
      <c r="Q130" s="101">
        <f t="shared" si="10"/>
        <v>1</v>
      </c>
      <c r="R130" s="101">
        <f t="shared" si="11"/>
        <v>1</v>
      </c>
      <c r="S130" s="101">
        <f t="shared" si="12"/>
        <v>0</v>
      </c>
      <c r="T130" s="102">
        <f>+VLOOKUP($E130,db!$B$26:$C$30,2,FALSE)</f>
        <v>120</v>
      </c>
      <c r="U130" s="102">
        <f t="shared" si="14"/>
        <v>0</v>
      </c>
    </row>
    <row r="131" spans="2:21" ht="33" thickBot="1">
      <c r="B131" s="26">
        <f t="shared" si="15"/>
        <v>6</v>
      </c>
      <c r="C131" s="26" t="s">
        <v>350</v>
      </c>
      <c r="D131" s="27">
        <v>40646</v>
      </c>
      <c r="E131" s="26" t="s">
        <v>525</v>
      </c>
      <c r="F131" s="26" t="s">
        <v>680</v>
      </c>
      <c r="G131" s="26" t="s">
        <v>309</v>
      </c>
      <c r="H131" s="155">
        <v>132</v>
      </c>
      <c r="I131" s="26" t="s">
        <v>583</v>
      </c>
      <c r="J131" s="26" t="s">
        <v>503</v>
      </c>
      <c r="K131" s="105" t="s">
        <v>118</v>
      </c>
      <c r="L131" s="26" t="s">
        <v>681</v>
      </c>
      <c r="M131" s="26">
        <f t="shared" si="13"/>
        <v>0</v>
      </c>
      <c r="N131" s="27"/>
      <c r="P131" s="101">
        <f t="shared" si="9"/>
        <v>0</v>
      </c>
      <c r="Q131" s="101">
        <f t="shared" si="10"/>
        <v>1</v>
      </c>
      <c r="R131" s="101">
        <f t="shared" si="11"/>
        <v>1</v>
      </c>
      <c r="S131" s="101">
        <f t="shared" si="12"/>
        <v>0</v>
      </c>
      <c r="T131" s="102">
        <f>+VLOOKUP($E131,db!$B$26:$C$30,2,FALSE)</f>
        <v>120</v>
      </c>
      <c r="U131" s="102">
        <f t="shared" si="14"/>
        <v>0</v>
      </c>
    </row>
    <row r="132" spans="2:21" ht="16" thickBot="1">
      <c r="B132" s="28">
        <f t="shared" si="15"/>
        <v>7</v>
      </c>
      <c r="C132" s="71" t="s">
        <v>170</v>
      </c>
      <c r="D132" s="72">
        <v>40646</v>
      </c>
      <c r="E132" s="71" t="s">
        <v>525</v>
      </c>
      <c r="F132" s="71" t="s">
        <v>682</v>
      </c>
      <c r="G132" s="71" t="s">
        <v>309</v>
      </c>
      <c r="H132" s="156">
        <v>77</v>
      </c>
      <c r="I132" s="28" t="s">
        <v>585</v>
      </c>
      <c r="J132" s="28"/>
      <c r="K132" s="106"/>
      <c r="L132" s="71" t="s">
        <v>682</v>
      </c>
      <c r="M132" s="28">
        <f t="shared" si="13"/>
        <v>1</v>
      </c>
      <c r="N132" s="29"/>
      <c r="P132" s="101">
        <f t="shared" si="9"/>
        <v>1</v>
      </c>
      <c r="Q132" s="101">
        <f t="shared" si="10"/>
        <v>0</v>
      </c>
      <c r="R132" s="101">
        <f t="shared" si="11"/>
        <v>0</v>
      </c>
      <c r="S132" s="101">
        <f t="shared" si="12"/>
        <v>0</v>
      </c>
      <c r="T132" s="102">
        <f>+VLOOKUP($E132,db!$B$26:$C$30,2,FALSE)</f>
        <v>120</v>
      </c>
      <c r="U132" s="102">
        <f t="shared" si="14"/>
        <v>0</v>
      </c>
    </row>
    <row r="133" spans="2:21" ht="61" thickBot="1">
      <c r="B133" s="26">
        <f t="shared" si="15"/>
        <v>8</v>
      </c>
      <c r="C133" s="26" t="s">
        <v>350</v>
      </c>
      <c r="D133" s="27">
        <v>40646</v>
      </c>
      <c r="E133" s="26" t="s">
        <v>525</v>
      </c>
      <c r="F133" s="26" t="s">
        <v>680</v>
      </c>
      <c r="G133" s="26" t="s">
        <v>309</v>
      </c>
      <c r="H133" s="155">
        <v>107</v>
      </c>
      <c r="I133" s="26" t="s">
        <v>534</v>
      </c>
      <c r="J133" s="26" t="s">
        <v>508</v>
      </c>
      <c r="K133" s="105" t="s">
        <v>150</v>
      </c>
      <c r="L133" s="26" t="s">
        <v>680</v>
      </c>
      <c r="M133" s="26">
        <f t="shared" si="13"/>
        <v>1</v>
      </c>
      <c r="N133" s="27"/>
      <c r="P133" s="101">
        <f t="shared" ref="P133:P196" si="16">IF(M133=1,1,0)</f>
        <v>1</v>
      </c>
      <c r="Q133" s="101">
        <f t="shared" ref="Q133:Q196" si="17">IF(ISBLANK(E133),0,IF(P133=0,1,0))</f>
        <v>0</v>
      </c>
      <c r="R133" s="101">
        <f t="shared" ref="R133:R196" si="18">IF(H133&gt;T133,1,0)</f>
        <v>0</v>
      </c>
      <c r="S133" s="101">
        <f t="shared" ref="S133:S196" si="19">IF(OR(G133="Process of Elim. (50 /50)",G133="Guess (No Confidence)"),1,0)</f>
        <v>0</v>
      </c>
      <c r="T133" s="102">
        <f>+VLOOKUP($E133,db!$B$26:$C$30,2,FALSE)</f>
        <v>120</v>
      </c>
      <c r="U133" s="102">
        <f t="shared" si="14"/>
        <v>0</v>
      </c>
    </row>
    <row r="134" spans="2:21" ht="16" thickBot="1">
      <c r="B134" s="28">
        <f t="shared" si="15"/>
        <v>9</v>
      </c>
      <c r="C134" s="71" t="s">
        <v>170</v>
      </c>
      <c r="D134" s="72">
        <v>40646</v>
      </c>
      <c r="E134" s="71" t="s">
        <v>525</v>
      </c>
      <c r="F134" s="71" t="s">
        <v>684</v>
      </c>
      <c r="G134" s="71" t="s">
        <v>309</v>
      </c>
      <c r="H134" s="156">
        <v>94</v>
      </c>
      <c r="I134" s="28" t="s">
        <v>583</v>
      </c>
      <c r="J134" s="28"/>
      <c r="K134" s="106"/>
      <c r="L134" s="71" t="s">
        <v>684</v>
      </c>
      <c r="M134" s="28">
        <f t="shared" ref="M134:M197" si="20">IF(ISBLANK(F134),"",IF(F134=L134,1,0))</f>
        <v>1</v>
      </c>
      <c r="N134" s="29"/>
      <c r="P134" s="101">
        <f t="shared" si="16"/>
        <v>1</v>
      </c>
      <c r="Q134" s="101">
        <f t="shared" si="17"/>
        <v>0</v>
      </c>
      <c r="R134" s="101">
        <f t="shared" si="18"/>
        <v>0</v>
      </c>
      <c r="S134" s="101">
        <f t="shared" si="19"/>
        <v>0</v>
      </c>
      <c r="T134" s="102">
        <f>+VLOOKUP($E134,db!$B$26:$C$30,2,FALSE)</f>
        <v>120</v>
      </c>
      <c r="U134" s="102">
        <f t="shared" ref="U134:U197" si="21">IF($A$3=0,0,IF(Q134=1,1,IF(R134=1,2,IF(S134=1,3,0))))</f>
        <v>0</v>
      </c>
    </row>
    <row r="135" spans="2:21" ht="16" thickBot="1">
      <c r="B135" s="26">
        <f t="shared" si="15"/>
        <v>10</v>
      </c>
      <c r="C135" s="26" t="s">
        <v>350</v>
      </c>
      <c r="D135" s="27">
        <v>40646</v>
      </c>
      <c r="E135" s="26" t="s">
        <v>525</v>
      </c>
      <c r="F135" s="26" t="s">
        <v>621</v>
      </c>
      <c r="G135" s="26" t="s">
        <v>309</v>
      </c>
      <c r="H135" s="155">
        <v>98</v>
      </c>
      <c r="I135" s="26" t="s">
        <v>583</v>
      </c>
      <c r="J135" s="26" t="s">
        <v>628</v>
      </c>
      <c r="K135" s="105"/>
      <c r="L135" s="26" t="s">
        <v>621</v>
      </c>
      <c r="M135" s="26">
        <f t="shared" si="20"/>
        <v>1</v>
      </c>
      <c r="N135" s="27"/>
      <c r="P135" s="101">
        <f t="shared" si="16"/>
        <v>1</v>
      </c>
      <c r="Q135" s="101">
        <f t="shared" si="17"/>
        <v>0</v>
      </c>
      <c r="R135" s="101">
        <f t="shared" si="18"/>
        <v>0</v>
      </c>
      <c r="S135" s="101">
        <f t="shared" si="19"/>
        <v>0</v>
      </c>
      <c r="T135" s="102">
        <f>+VLOOKUP($E135,db!$B$26:$C$30,2,FALSE)</f>
        <v>120</v>
      </c>
      <c r="U135" s="102">
        <f t="shared" si="21"/>
        <v>0</v>
      </c>
    </row>
    <row r="136" spans="2:21" ht="16" thickBot="1">
      <c r="B136" s="28">
        <v>1</v>
      </c>
      <c r="C136" s="71" t="s">
        <v>170</v>
      </c>
      <c r="D136" s="29">
        <v>40647</v>
      </c>
      <c r="E136" s="71" t="s">
        <v>525</v>
      </c>
      <c r="F136" s="71" t="s">
        <v>681</v>
      </c>
      <c r="G136" s="71" t="s">
        <v>309</v>
      </c>
      <c r="H136" s="156">
        <v>36</v>
      </c>
      <c r="I136" s="28" t="s">
        <v>524</v>
      </c>
      <c r="J136" s="28" t="s">
        <v>503</v>
      </c>
      <c r="K136" s="106"/>
      <c r="L136" s="71" t="s">
        <v>681</v>
      </c>
      <c r="M136" s="28">
        <f t="shared" si="20"/>
        <v>1</v>
      </c>
      <c r="N136" s="29"/>
      <c r="P136" s="101">
        <f t="shared" si="16"/>
        <v>1</v>
      </c>
      <c r="Q136" s="101">
        <f t="shared" si="17"/>
        <v>0</v>
      </c>
      <c r="R136" s="101">
        <f t="shared" si="18"/>
        <v>0</v>
      </c>
      <c r="S136" s="101">
        <f t="shared" si="19"/>
        <v>0</v>
      </c>
      <c r="T136" s="102">
        <f>+VLOOKUP($E136,db!$B$26:$C$30,2,FALSE)</f>
        <v>120</v>
      </c>
      <c r="U136" s="102">
        <f t="shared" si="21"/>
        <v>0</v>
      </c>
    </row>
    <row r="137" spans="2:21" ht="16" thickBot="1">
      <c r="B137" s="26">
        <f t="shared" si="15"/>
        <v>2</v>
      </c>
      <c r="C137" s="26" t="s">
        <v>350</v>
      </c>
      <c r="D137" s="27">
        <v>40647</v>
      </c>
      <c r="E137" s="26" t="s">
        <v>525</v>
      </c>
      <c r="F137" s="26" t="s">
        <v>680</v>
      </c>
      <c r="G137" s="26" t="s">
        <v>309</v>
      </c>
      <c r="H137" s="155">
        <v>30</v>
      </c>
      <c r="I137" s="26" t="s">
        <v>524</v>
      </c>
      <c r="J137" s="26" t="s">
        <v>503</v>
      </c>
      <c r="K137" s="105"/>
      <c r="L137" s="26" t="s">
        <v>680</v>
      </c>
      <c r="M137" s="26">
        <f t="shared" si="20"/>
        <v>1</v>
      </c>
      <c r="N137" s="27"/>
      <c r="P137" s="101">
        <f t="shared" si="16"/>
        <v>1</v>
      </c>
      <c r="Q137" s="101">
        <f t="shared" si="17"/>
        <v>0</v>
      </c>
      <c r="R137" s="101">
        <f t="shared" si="18"/>
        <v>0</v>
      </c>
      <c r="S137" s="101">
        <f t="shared" si="19"/>
        <v>0</v>
      </c>
      <c r="T137" s="102">
        <f>+VLOOKUP($E137,db!$B$26:$C$30,2,FALSE)</f>
        <v>120</v>
      </c>
      <c r="U137" s="102">
        <f t="shared" si="21"/>
        <v>0</v>
      </c>
    </row>
    <row r="138" spans="2:21" ht="16" thickBot="1">
      <c r="B138" s="28">
        <f t="shared" si="15"/>
        <v>3</v>
      </c>
      <c r="C138" s="71" t="s">
        <v>170</v>
      </c>
      <c r="D138" s="72">
        <v>40647</v>
      </c>
      <c r="E138" s="71" t="s">
        <v>525</v>
      </c>
      <c r="F138" s="71" t="s">
        <v>684</v>
      </c>
      <c r="G138" s="71" t="s">
        <v>309</v>
      </c>
      <c r="H138" s="156">
        <v>89</v>
      </c>
      <c r="I138" s="71" t="s">
        <v>524</v>
      </c>
      <c r="J138" s="71" t="s">
        <v>503</v>
      </c>
      <c r="K138" s="106"/>
      <c r="L138" s="71" t="s">
        <v>684</v>
      </c>
      <c r="M138" s="28">
        <f t="shared" si="20"/>
        <v>1</v>
      </c>
      <c r="N138" s="29"/>
      <c r="P138" s="101">
        <f t="shared" si="16"/>
        <v>1</v>
      </c>
      <c r="Q138" s="101">
        <f t="shared" si="17"/>
        <v>0</v>
      </c>
      <c r="R138" s="101">
        <f t="shared" si="18"/>
        <v>0</v>
      </c>
      <c r="S138" s="101">
        <f t="shared" si="19"/>
        <v>0</v>
      </c>
      <c r="T138" s="102">
        <f>+VLOOKUP($E138,db!$B$26:$C$30,2,FALSE)</f>
        <v>120</v>
      </c>
      <c r="U138" s="102">
        <f t="shared" si="21"/>
        <v>0</v>
      </c>
    </row>
    <row r="139" spans="2:21" ht="16" thickBot="1">
      <c r="B139" s="26">
        <f t="shared" si="15"/>
        <v>4</v>
      </c>
      <c r="C139" s="26" t="s">
        <v>350</v>
      </c>
      <c r="D139" s="27">
        <v>40647</v>
      </c>
      <c r="E139" s="26" t="s">
        <v>525</v>
      </c>
      <c r="F139" s="26" t="s">
        <v>682</v>
      </c>
      <c r="G139" s="26" t="s">
        <v>309</v>
      </c>
      <c r="H139" s="155">
        <v>170</v>
      </c>
      <c r="I139" s="26" t="s">
        <v>524</v>
      </c>
      <c r="J139" s="26" t="s">
        <v>503</v>
      </c>
      <c r="K139" s="105"/>
      <c r="L139" s="26" t="s">
        <v>682</v>
      </c>
      <c r="M139" s="26">
        <f t="shared" si="20"/>
        <v>1</v>
      </c>
      <c r="N139" s="27"/>
      <c r="P139" s="101">
        <f t="shared" si="16"/>
        <v>1</v>
      </c>
      <c r="Q139" s="101">
        <f t="shared" si="17"/>
        <v>0</v>
      </c>
      <c r="R139" s="101">
        <f t="shared" si="18"/>
        <v>1</v>
      </c>
      <c r="S139" s="101">
        <f t="shared" si="19"/>
        <v>0</v>
      </c>
      <c r="T139" s="102">
        <f>+VLOOKUP($E139,db!$B$26:$C$30,2,FALSE)</f>
        <v>120</v>
      </c>
      <c r="U139" s="102">
        <f t="shared" si="21"/>
        <v>0</v>
      </c>
    </row>
    <row r="140" spans="2:21" ht="16" thickBot="1">
      <c r="B140" s="28">
        <f t="shared" ref="B140:B203" si="22">+B139+1</f>
        <v>5</v>
      </c>
      <c r="C140" s="71" t="s">
        <v>170</v>
      </c>
      <c r="D140" s="72">
        <v>40647</v>
      </c>
      <c r="E140" s="71" t="s">
        <v>525</v>
      </c>
      <c r="F140" s="71" t="s">
        <v>621</v>
      </c>
      <c r="G140" s="71" t="s">
        <v>309</v>
      </c>
      <c r="H140" s="156">
        <v>160</v>
      </c>
      <c r="I140" s="71" t="s">
        <v>524</v>
      </c>
      <c r="J140" s="71" t="s">
        <v>503</v>
      </c>
      <c r="K140" s="106"/>
      <c r="L140" s="71" t="s">
        <v>621</v>
      </c>
      <c r="M140" s="28">
        <f t="shared" si="20"/>
        <v>1</v>
      </c>
      <c r="N140" s="29"/>
      <c r="P140" s="101">
        <f t="shared" si="16"/>
        <v>1</v>
      </c>
      <c r="Q140" s="101">
        <f t="shared" si="17"/>
        <v>0</v>
      </c>
      <c r="R140" s="101">
        <f t="shared" si="18"/>
        <v>1</v>
      </c>
      <c r="S140" s="101">
        <f t="shared" si="19"/>
        <v>0</v>
      </c>
      <c r="T140" s="102">
        <f>+VLOOKUP($E140,db!$B$26:$C$30,2,FALSE)</f>
        <v>120</v>
      </c>
      <c r="U140" s="102">
        <f t="shared" si="21"/>
        <v>0</v>
      </c>
    </row>
    <row r="141" spans="2:21" ht="16" thickBot="1">
      <c r="B141" s="26">
        <f t="shared" si="22"/>
        <v>6</v>
      </c>
      <c r="C141" s="26" t="s">
        <v>350</v>
      </c>
      <c r="D141" s="27">
        <v>40647</v>
      </c>
      <c r="E141" s="26" t="s">
        <v>525</v>
      </c>
      <c r="F141" s="26" t="s">
        <v>684</v>
      </c>
      <c r="G141" s="26" t="s">
        <v>309</v>
      </c>
      <c r="H141" s="155">
        <v>168</v>
      </c>
      <c r="I141" s="26" t="s">
        <v>524</v>
      </c>
      <c r="J141" s="26" t="s">
        <v>503</v>
      </c>
      <c r="K141" s="105"/>
      <c r="L141" s="26" t="s">
        <v>177</v>
      </c>
      <c r="M141" s="26">
        <f t="shared" si="20"/>
        <v>0</v>
      </c>
      <c r="N141" s="27"/>
      <c r="P141" s="101">
        <f t="shared" si="16"/>
        <v>0</v>
      </c>
      <c r="Q141" s="101">
        <f t="shared" si="17"/>
        <v>1</v>
      </c>
      <c r="R141" s="101">
        <f t="shared" si="18"/>
        <v>1</v>
      </c>
      <c r="S141" s="101">
        <f t="shared" si="19"/>
        <v>0</v>
      </c>
      <c r="T141" s="102">
        <f>+VLOOKUP($E141,db!$B$26:$C$30,2,FALSE)</f>
        <v>120</v>
      </c>
      <c r="U141" s="102">
        <f t="shared" si="21"/>
        <v>0</v>
      </c>
    </row>
    <row r="142" spans="2:21" ht="16" thickBot="1">
      <c r="B142" s="28">
        <f t="shared" si="22"/>
        <v>7</v>
      </c>
      <c r="C142" s="71" t="s">
        <v>170</v>
      </c>
      <c r="D142" s="72">
        <v>40647</v>
      </c>
      <c r="E142" s="71" t="s">
        <v>525</v>
      </c>
      <c r="F142" s="71" t="s">
        <v>621</v>
      </c>
      <c r="G142" s="71" t="s">
        <v>309</v>
      </c>
      <c r="H142" s="156">
        <v>234</v>
      </c>
      <c r="I142" s="71" t="s">
        <v>524</v>
      </c>
      <c r="J142" s="71" t="s">
        <v>503</v>
      </c>
      <c r="K142" s="106"/>
      <c r="L142" s="71" t="s">
        <v>621</v>
      </c>
      <c r="M142" s="28">
        <f t="shared" si="20"/>
        <v>1</v>
      </c>
      <c r="N142" s="29"/>
      <c r="P142" s="101">
        <f t="shared" si="16"/>
        <v>1</v>
      </c>
      <c r="Q142" s="101">
        <f t="shared" si="17"/>
        <v>0</v>
      </c>
      <c r="R142" s="101">
        <f t="shared" si="18"/>
        <v>1</v>
      </c>
      <c r="S142" s="101">
        <f t="shared" si="19"/>
        <v>0</v>
      </c>
      <c r="T142" s="102">
        <f>+VLOOKUP($E142,db!$B$26:$C$30,2,FALSE)</f>
        <v>120</v>
      </c>
      <c r="U142" s="102">
        <f t="shared" si="21"/>
        <v>0</v>
      </c>
    </row>
    <row r="143" spans="2:21" ht="16" thickBot="1">
      <c r="B143" s="26">
        <f t="shared" si="22"/>
        <v>8</v>
      </c>
      <c r="C143" s="26" t="s">
        <v>350</v>
      </c>
      <c r="D143" s="27">
        <v>40647</v>
      </c>
      <c r="E143" s="26" t="s">
        <v>525</v>
      </c>
      <c r="F143" s="26" t="s">
        <v>681</v>
      </c>
      <c r="G143" s="26" t="s">
        <v>309</v>
      </c>
      <c r="H143" s="155">
        <v>103</v>
      </c>
      <c r="I143" s="26" t="s">
        <v>524</v>
      </c>
      <c r="J143" s="26" t="s">
        <v>503</v>
      </c>
      <c r="K143" s="105"/>
      <c r="L143" s="26" t="s">
        <v>681</v>
      </c>
      <c r="M143" s="26">
        <f t="shared" si="20"/>
        <v>1</v>
      </c>
      <c r="N143" s="27"/>
      <c r="P143" s="101">
        <f t="shared" si="16"/>
        <v>1</v>
      </c>
      <c r="Q143" s="101">
        <f t="shared" si="17"/>
        <v>0</v>
      </c>
      <c r="R143" s="101">
        <f t="shared" si="18"/>
        <v>0</v>
      </c>
      <c r="S143" s="101">
        <f t="shared" si="19"/>
        <v>0</v>
      </c>
      <c r="T143" s="102">
        <f>+VLOOKUP($E143,db!$B$26:$C$30,2,FALSE)</f>
        <v>120</v>
      </c>
      <c r="U143" s="102">
        <f t="shared" si="21"/>
        <v>0</v>
      </c>
    </row>
    <row r="144" spans="2:21" ht="16" thickBot="1">
      <c r="B144" s="28">
        <f t="shared" si="22"/>
        <v>9</v>
      </c>
      <c r="C144" s="71" t="s">
        <v>170</v>
      </c>
      <c r="D144" s="72">
        <v>40647</v>
      </c>
      <c r="E144" s="71" t="s">
        <v>525</v>
      </c>
      <c r="F144" s="71" t="s">
        <v>681</v>
      </c>
      <c r="G144" s="71" t="s">
        <v>309</v>
      </c>
      <c r="H144" s="156">
        <v>234</v>
      </c>
      <c r="I144" s="71" t="s">
        <v>524</v>
      </c>
      <c r="J144" s="71" t="s">
        <v>503</v>
      </c>
      <c r="K144" s="106"/>
      <c r="L144" s="71" t="s">
        <v>680</v>
      </c>
      <c r="M144" s="28">
        <f t="shared" si="20"/>
        <v>0</v>
      </c>
      <c r="N144" s="29"/>
      <c r="P144" s="101">
        <f t="shared" si="16"/>
        <v>0</v>
      </c>
      <c r="Q144" s="101">
        <f t="shared" si="17"/>
        <v>1</v>
      </c>
      <c r="R144" s="101">
        <f t="shared" si="18"/>
        <v>1</v>
      </c>
      <c r="S144" s="101">
        <f t="shared" si="19"/>
        <v>0</v>
      </c>
      <c r="T144" s="102">
        <f>+VLOOKUP($E144,db!$B$26:$C$30,2,FALSE)</f>
        <v>120</v>
      </c>
      <c r="U144" s="102">
        <f t="shared" si="21"/>
        <v>0</v>
      </c>
    </row>
    <row r="145" spans="2:21" ht="16" thickBot="1">
      <c r="B145" s="26">
        <f t="shared" si="22"/>
        <v>10</v>
      </c>
      <c r="C145" s="26" t="s">
        <v>350</v>
      </c>
      <c r="D145" s="27">
        <v>40647</v>
      </c>
      <c r="E145" s="26" t="s">
        <v>525</v>
      </c>
      <c r="F145" s="26" t="s">
        <v>680</v>
      </c>
      <c r="G145" s="26" t="s">
        <v>309</v>
      </c>
      <c r="H145" s="155">
        <v>59</v>
      </c>
      <c r="I145" s="26" t="s">
        <v>524</v>
      </c>
      <c r="J145" s="26" t="s">
        <v>503</v>
      </c>
      <c r="K145" s="105"/>
      <c r="L145" s="26" t="s">
        <v>680</v>
      </c>
      <c r="M145" s="26">
        <f t="shared" si="20"/>
        <v>1</v>
      </c>
      <c r="N145" s="27"/>
      <c r="P145" s="101">
        <f t="shared" si="16"/>
        <v>1</v>
      </c>
      <c r="Q145" s="101">
        <f t="shared" si="17"/>
        <v>0</v>
      </c>
      <c r="R145" s="101">
        <f t="shared" si="18"/>
        <v>0</v>
      </c>
      <c r="S145" s="101">
        <f t="shared" si="19"/>
        <v>0</v>
      </c>
      <c r="T145" s="102">
        <f>+VLOOKUP($E145,db!$B$26:$C$30,2,FALSE)</f>
        <v>120</v>
      </c>
      <c r="U145" s="102">
        <f t="shared" si="21"/>
        <v>0</v>
      </c>
    </row>
    <row r="146" spans="2:21" ht="16" thickBot="1">
      <c r="B146" s="28">
        <f t="shared" si="22"/>
        <v>11</v>
      </c>
      <c r="C146" s="71" t="s">
        <v>170</v>
      </c>
      <c r="D146" s="72">
        <v>40647</v>
      </c>
      <c r="E146" s="71" t="s">
        <v>525</v>
      </c>
      <c r="F146" s="71" t="s">
        <v>681</v>
      </c>
      <c r="G146" s="71" t="s">
        <v>309</v>
      </c>
      <c r="H146" s="156">
        <v>235</v>
      </c>
      <c r="I146" s="71" t="s">
        <v>524</v>
      </c>
      <c r="J146" s="71" t="s">
        <v>503</v>
      </c>
      <c r="K146" s="106"/>
      <c r="L146" s="71" t="s">
        <v>681</v>
      </c>
      <c r="M146" s="28">
        <f t="shared" si="20"/>
        <v>1</v>
      </c>
      <c r="N146" s="29"/>
      <c r="P146" s="101">
        <f t="shared" si="16"/>
        <v>1</v>
      </c>
      <c r="Q146" s="101">
        <f t="shared" si="17"/>
        <v>0</v>
      </c>
      <c r="R146" s="101">
        <f t="shared" si="18"/>
        <v>1</v>
      </c>
      <c r="S146" s="101">
        <f t="shared" si="19"/>
        <v>0</v>
      </c>
      <c r="T146" s="102">
        <f>+VLOOKUP($E146,db!$B$26:$C$30,2,FALSE)</f>
        <v>120</v>
      </c>
      <c r="U146" s="102">
        <f t="shared" si="21"/>
        <v>0</v>
      </c>
    </row>
    <row r="147" spans="2:21" ht="16" thickBot="1">
      <c r="B147" s="26">
        <f t="shared" si="22"/>
        <v>12</v>
      </c>
      <c r="C147" s="26" t="s">
        <v>350</v>
      </c>
      <c r="D147" s="27">
        <v>40647</v>
      </c>
      <c r="E147" s="26" t="s">
        <v>525</v>
      </c>
      <c r="F147" s="26" t="s">
        <v>684</v>
      </c>
      <c r="G147" s="26" t="s">
        <v>309</v>
      </c>
      <c r="H147" s="155">
        <v>76</v>
      </c>
      <c r="I147" s="26" t="s">
        <v>524</v>
      </c>
      <c r="J147" s="26" t="s">
        <v>503</v>
      </c>
      <c r="K147" s="105"/>
      <c r="L147" s="26" t="s">
        <v>684</v>
      </c>
      <c r="M147" s="26">
        <f t="shared" si="20"/>
        <v>1</v>
      </c>
      <c r="N147" s="27"/>
      <c r="P147" s="101">
        <f t="shared" si="16"/>
        <v>1</v>
      </c>
      <c r="Q147" s="101">
        <f t="shared" si="17"/>
        <v>0</v>
      </c>
      <c r="R147" s="101">
        <f t="shared" si="18"/>
        <v>0</v>
      </c>
      <c r="S147" s="101">
        <f t="shared" si="19"/>
        <v>0</v>
      </c>
      <c r="T147" s="102">
        <f>+VLOOKUP($E147,db!$B$26:$C$30,2,FALSE)</f>
        <v>120</v>
      </c>
      <c r="U147" s="102">
        <f t="shared" si="21"/>
        <v>0</v>
      </c>
    </row>
    <row r="148" spans="2:21" ht="16" thickBot="1">
      <c r="B148" s="28">
        <f t="shared" si="22"/>
        <v>13</v>
      </c>
      <c r="C148" s="71" t="s">
        <v>170</v>
      </c>
      <c r="D148" s="72">
        <v>40647</v>
      </c>
      <c r="E148" s="71" t="s">
        <v>525</v>
      </c>
      <c r="F148" s="71" t="s">
        <v>237</v>
      </c>
      <c r="G148" s="71" t="s">
        <v>309</v>
      </c>
      <c r="H148" s="156">
        <v>86</v>
      </c>
      <c r="I148" s="71" t="s">
        <v>524</v>
      </c>
      <c r="J148" s="71" t="s">
        <v>503</v>
      </c>
      <c r="K148" s="106"/>
      <c r="L148" s="71" t="s">
        <v>621</v>
      </c>
      <c r="M148" s="28">
        <f t="shared" si="20"/>
        <v>1</v>
      </c>
      <c r="N148" s="29"/>
      <c r="P148" s="101">
        <f t="shared" si="16"/>
        <v>1</v>
      </c>
      <c r="Q148" s="101">
        <f t="shared" si="17"/>
        <v>0</v>
      </c>
      <c r="R148" s="101">
        <f t="shared" si="18"/>
        <v>0</v>
      </c>
      <c r="S148" s="101">
        <f t="shared" si="19"/>
        <v>0</v>
      </c>
      <c r="T148" s="102">
        <f>+VLOOKUP($E148,db!$B$26:$C$30,2,FALSE)</f>
        <v>120</v>
      </c>
      <c r="U148" s="102">
        <f t="shared" si="21"/>
        <v>0</v>
      </c>
    </row>
    <row r="149" spans="2:21" ht="16" thickBot="1">
      <c r="B149" s="26">
        <f t="shared" si="22"/>
        <v>14</v>
      </c>
      <c r="C149" s="26" t="s">
        <v>350</v>
      </c>
      <c r="D149" s="27">
        <v>40647</v>
      </c>
      <c r="E149" s="26" t="s">
        <v>525</v>
      </c>
      <c r="F149" s="26" t="s">
        <v>171</v>
      </c>
      <c r="G149" s="26" t="s">
        <v>309</v>
      </c>
      <c r="H149" s="155">
        <v>212</v>
      </c>
      <c r="I149" s="26" t="s">
        <v>524</v>
      </c>
      <c r="J149" s="26" t="s">
        <v>503</v>
      </c>
      <c r="K149" s="105"/>
      <c r="L149" s="26" t="s">
        <v>682</v>
      </c>
      <c r="M149" s="26">
        <f t="shared" si="20"/>
        <v>0</v>
      </c>
      <c r="N149" s="27"/>
      <c r="P149" s="101">
        <f t="shared" si="16"/>
        <v>0</v>
      </c>
      <c r="Q149" s="101">
        <f t="shared" si="17"/>
        <v>1</v>
      </c>
      <c r="R149" s="101">
        <f t="shared" si="18"/>
        <v>1</v>
      </c>
      <c r="S149" s="101">
        <f t="shared" si="19"/>
        <v>0</v>
      </c>
      <c r="T149" s="102">
        <f>+VLOOKUP($E149,db!$B$26:$C$30,2,FALSE)</f>
        <v>120</v>
      </c>
      <c r="U149" s="102">
        <f t="shared" si="21"/>
        <v>0</v>
      </c>
    </row>
    <row r="150" spans="2:21" ht="16" thickBot="1">
      <c r="B150" s="28">
        <f t="shared" si="22"/>
        <v>15</v>
      </c>
      <c r="C150" s="71" t="s">
        <v>170</v>
      </c>
      <c r="D150" s="72">
        <v>40647</v>
      </c>
      <c r="E150" s="71" t="s">
        <v>525</v>
      </c>
      <c r="F150" s="71" t="s">
        <v>681</v>
      </c>
      <c r="G150" s="71" t="s">
        <v>309</v>
      </c>
      <c r="H150" s="156">
        <v>138</v>
      </c>
      <c r="I150" s="71" t="s">
        <v>524</v>
      </c>
      <c r="J150" s="71" t="s">
        <v>503</v>
      </c>
      <c r="K150" s="106"/>
      <c r="L150" s="71" t="s">
        <v>680</v>
      </c>
      <c r="M150" s="28">
        <f t="shared" si="20"/>
        <v>0</v>
      </c>
      <c r="N150" s="29"/>
      <c r="P150" s="101">
        <f t="shared" si="16"/>
        <v>0</v>
      </c>
      <c r="Q150" s="101">
        <f t="shared" si="17"/>
        <v>1</v>
      </c>
      <c r="R150" s="101">
        <f t="shared" si="18"/>
        <v>1</v>
      </c>
      <c r="S150" s="101">
        <f t="shared" si="19"/>
        <v>0</v>
      </c>
      <c r="T150" s="102">
        <f>+VLOOKUP($E150,db!$B$26:$C$30,2,FALSE)</f>
        <v>120</v>
      </c>
      <c r="U150" s="102">
        <f t="shared" si="21"/>
        <v>0</v>
      </c>
    </row>
    <row r="151" spans="2:21" ht="16" thickBot="1">
      <c r="B151" s="26">
        <f t="shared" si="22"/>
        <v>16</v>
      </c>
      <c r="C151" s="26" t="s">
        <v>350</v>
      </c>
      <c r="D151" s="27">
        <v>40647</v>
      </c>
      <c r="E151" s="26" t="s">
        <v>525</v>
      </c>
      <c r="F151" s="26" t="s">
        <v>238</v>
      </c>
      <c r="G151" s="26" t="s">
        <v>309</v>
      </c>
      <c r="H151" s="155">
        <v>180</v>
      </c>
      <c r="I151" s="26" t="s">
        <v>524</v>
      </c>
      <c r="J151" s="26" t="s">
        <v>503</v>
      </c>
      <c r="K151" s="105"/>
      <c r="L151" s="26" t="s">
        <v>684</v>
      </c>
      <c r="M151" s="26">
        <f t="shared" si="20"/>
        <v>1</v>
      </c>
      <c r="N151" s="27"/>
      <c r="P151" s="101">
        <f t="shared" si="16"/>
        <v>1</v>
      </c>
      <c r="Q151" s="101">
        <f t="shared" si="17"/>
        <v>0</v>
      </c>
      <c r="R151" s="101">
        <f t="shared" si="18"/>
        <v>1</v>
      </c>
      <c r="S151" s="101">
        <f t="shared" si="19"/>
        <v>0</v>
      </c>
      <c r="T151" s="102">
        <f>+VLOOKUP($E151,db!$B$26:$C$30,2,FALSE)</f>
        <v>120</v>
      </c>
      <c r="U151" s="102">
        <f t="shared" si="21"/>
        <v>0</v>
      </c>
    </row>
    <row r="152" spans="2:21" ht="31" thickBot="1">
      <c r="B152" s="28">
        <v>1</v>
      </c>
      <c r="C152" s="71" t="s">
        <v>170</v>
      </c>
      <c r="D152" s="29">
        <v>40652</v>
      </c>
      <c r="E152" s="71" t="s">
        <v>525</v>
      </c>
      <c r="F152" s="71" t="s">
        <v>160</v>
      </c>
      <c r="G152" s="71" t="s">
        <v>309</v>
      </c>
      <c r="H152" s="156">
        <v>179</v>
      </c>
      <c r="I152" s="28" t="s">
        <v>507</v>
      </c>
      <c r="J152" s="28" t="s">
        <v>579</v>
      </c>
      <c r="K152" s="106" t="s">
        <v>163</v>
      </c>
      <c r="L152" s="71" t="s">
        <v>160</v>
      </c>
      <c r="M152" s="28">
        <f t="shared" si="20"/>
        <v>1</v>
      </c>
      <c r="N152" s="29"/>
      <c r="P152" s="101">
        <f t="shared" si="16"/>
        <v>1</v>
      </c>
      <c r="Q152" s="101">
        <f t="shared" si="17"/>
        <v>0</v>
      </c>
      <c r="R152" s="101">
        <f t="shared" si="18"/>
        <v>1</v>
      </c>
      <c r="S152" s="101">
        <f t="shared" si="19"/>
        <v>0</v>
      </c>
      <c r="T152" s="102">
        <f>+VLOOKUP($E152,db!$B$26:$C$30,2,FALSE)</f>
        <v>120</v>
      </c>
      <c r="U152" s="102">
        <f t="shared" si="21"/>
        <v>0</v>
      </c>
    </row>
    <row r="153" spans="2:21" ht="61" thickBot="1">
      <c r="B153" s="26">
        <f t="shared" si="22"/>
        <v>2</v>
      </c>
      <c r="C153" s="26" t="s">
        <v>350</v>
      </c>
      <c r="D153" s="27">
        <v>40652</v>
      </c>
      <c r="E153" s="26" t="s">
        <v>525</v>
      </c>
      <c r="F153" s="26" t="s">
        <v>680</v>
      </c>
      <c r="G153" s="26" t="s">
        <v>309</v>
      </c>
      <c r="H153" s="155">
        <v>97</v>
      </c>
      <c r="I153" s="26" t="s">
        <v>162</v>
      </c>
      <c r="J153" s="26" t="s">
        <v>579</v>
      </c>
      <c r="K153" s="105" t="s">
        <v>147</v>
      </c>
      <c r="L153" s="26" t="s">
        <v>680</v>
      </c>
      <c r="M153" s="26">
        <f t="shared" si="20"/>
        <v>1</v>
      </c>
      <c r="N153" s="27"/>
      <c r="P153" s="101">
        <f t="shared" si="16"/>
        <v>1</v>
      </c>
      <c r="Q153" s="101">
        <f t="shared" si="17"/>
        <v>0</v>
      </c>
      <c r="R153" s="101">
        <f t="shared" si="18"/>
        <v>0</v>
      </c>
      <c r="S153" s="101">
        <f t="shared" si="19"/>
        <v>0</v>
      </c>
      <c r="T153" s="102">
        <f>+VLOOKUP($E153,db!$B$26:$C$30,2,FALSE)</f>
        <v>120</v>
      </c>
      <c r="U153" s="102">
        <f t="shared" si="21"/>
        <v>0</v>
      </c>
    </row>
    <row r="154" spans="2:21" ht="61" thickBot="1">
      <c r="B154" s="28">
        <f t="shared" si="22"/>
        <v>3</v>
      </c>
      <c r="C154" s="71" t="s">
        <v>170</v>
      </c>
      <c r="D154" s="72">
        <v>40652</v>
      </c>
      <c r="E154" s="71" t="s">
        <v>525</v>
      </c>
      <c r="F154" s="71" t="s">
        <v>681</v>
      </c>
      <c r="G154" s="71" t="s">
        <v>309</v>
      </c>
      <c r="H154" s="156">
        <v>103</v>
      </c>
      <c r="I154" s="71" t="s">
        <v>507</v>
      </c>
      <c r="J154" s="28" t="s">
        <v>579</v>
      </c>
      <c r="K154" s="106" t="s">
        <v>148</v>
      </c>
      <c r="L154" s="71" t="s">
        <v>681</v>
      </c>
      <c r="M154" s="28">
        <f t="shared" si="20"/>
        <v>1</v>
      </c>
      <c r="N154" s="29"/>
      <c r="P154" s="101">
        <f t="shared" si="16"/>
        <v>1</v>
      </c>
      <c r="Q154" s="101">
        <f t="shared" si="17"/>
        <v>0</v>
      </c>
      <c r="R154" s="101">
        <f t="shared" si="18"/>
        <v>0</v>
      </c>
      <c r="S154" s="101">
        <f t="shared" si="19"/>
        <v>0</v>
      </c>
      <c r="T154" s="102">
        <f>+VLOOKUP($E154,db!$B$26:$C$30,2,FALSE)</f>
        <v>120</v>
      </c>
      <c r="U154" s="102">
        <f t="shared" si="21"/>
        <v>0</v>
      </c>
    </row>
    <row r="155" spans="2:21" ht="61" thickBot="1">
      <c r="B155" s="26">
        <f t="shared" si="22"/>
        <v>4</v>
      </c>
      <c r="C155" s="26" t="s">
        <v>350</v>
      </c>
      <c r="D155" s="27">
        <v>40652</v>
      </c>
      <c r="E155" s="26" t="s">
        <v>525</v>
      </c>
      <c r="F155" s="26" t="s">
        <v>681</v>
      </c>
      <c r="G155" s="26" t="s">
        <v>309</v>
      </c>
      <c r="H155" s="155">
        <v>163</v>
      </c>
      <c r="I155" s="26" t="s">
        <v>162</v>
      </c>
      <c r="J155" s="26"/>
      <c r="K155" s="105" t="s">
        <v>97</v>
      </c>
      <c r="L155" s="26" t="s">
        <v>681</v>
      </c>
      <c r="M155" s="26">
        <f t="shared" si="20"/>
        <v>1</v>
      </c>
      <c r="N155" s="27"/>
      <c r="P155" s="101">
        <f t="shared" si="16"/>
        <v>1</v>
      </c>
      <c r="Q155" s="101">
        <f t="shared" si="17"/>
        <v>0</v>
      </c>
      <c r="R155" s="101">
        <f t="shared" si="18"/>
        <v>1</v>
      </c>
      <c r="S155" s="101">
        <f t="shared" si="19"/>
        <v>0</v>
      </c>
      <c r="T155" s="102">
        <f>+VLOOKUP($E155,db!$B$26:$C$30,2,FALSE)</f>
        <v>120</v>
      </c>
      <c r="U155" s="102">
        <f t="shared" si="21"/>
        <v>0</v>
      </c>
    </row>
    <row r="156" spans="2:21" ht="46" thickBot="1">
      <c r="B156" s="28">
        <f t="shared" si="22"/>
        <v>5</v>
      </c>
      <c r="C156" s="71" t="s">
        <v>170</v>
      </c>
      <c r="D156" s="72">
        <v>40652</v>
      </c>
      <c r="E156" s="71" t="s">
        <v>525</v>
      </c>
      <c r="F156" s="71" t="s">
        <v>680</v>
      </c>
      <c r="G156" s="71" t="s">
        <v>309</v>
      </c>
      <c r="H156" s="156">
        <v>153</v>
      </c>
      <c r="I156" s="71" t="s">
        <v>507</v>
      </c>
      <c r="J156" s="28" t="s">
        <v>579</v>
      </c>
      <c r="K156" s="106" t="s">
        <v>98</v>
      </c>
      <c r="L156" s="71" t="s">
        <v>680</v>
      </c>
      <c r="M156" s="28">
        <f t="shared" si="20"/>
        <v>1</v>
      </c>
      <c r="N156" s="29"/>
      <c r="P156" s="101">
        <f t="shared" si="16"/>
        <v>1</v>
      </c>
      <c r="Q156" s="101">
        <f t="shared" si="17"/>
        <v>0</v>
      </c>
      <c r="R156" s="101">
        <f t="shared" si="18"/>
        <v>1</v>
      </c>
      <c r="S156" s="101">
        <f t="shared" si="19"/>
        <v>0</v>
      </c>
      <c r="T156" s="102">
        <f>+VLOOKUP($E156,db!$B$26:$C$30,2,FALSE)</f>
        <v>120</v>
      </c>
      <c r="U156" s="102">
        <f t="shared" si="21"/>
        <v>0</v>
      </c>
    </row>
    <row r="157" spans="2:21" ht="63" thickBot="1">
      <c r="B157" s="26">
        <f t="shared" si="22"/>
        <v>6</v>
      </c>
      <c r="C157" s="26" t="s">
        <v>350</v>
      </c>
      <c r="D157" s="27">
        <v>40652</v>
      </c>
      <c r="E157" s="26" t="s">
        <v>525</v>
      </c>
      <c r="F157" s="26" t="s">
        <v>684</v>
      </c>
      <c r="G157" s="26" t="s">
        <v>309</v>
      </c>
      <c r="H157" s="155">
        <v>53</v>
      </c>
      <c r="I157" s="26" t="s">
        <v>162</v>
      </c>
      <c r="J157" s="26" t="s">
        <v>508</v>
      </c>
      <c r="K157" s="105" t="s">
        <v>99</v>
      </c>
      <c r="L157" s="26" t="s">
        <v>684</v>
      </c>
      <c r="M157" s="26">
        <f t="shared" si="20"/>
        <v>1</v>
      </c>
      <c r="N157" s="27"/>
      <c r="P157" s="101">
        <f t="shared" si="16"/>
        <v>1</v>
      </c>
      <c r="Q157" s="101">
        <f t="shared" si="17"/>
        <v>0</v>
      </c>
      <c r="R157" s="101">
        <f t="shared" si="18"/>
        <v>0</v>
      </c>
      <c r="S157" s="101">
        <f t="shared" si="19"/>
        <v>0</v>
      </c>
      <c r="T157" s="102">
        <f>+VLOOKUP($E157,db!$B$26:$C$30,2,FALSE)</f>
        <v>120</v>
      </c>
      <c r="U157" s="102">
        <f t="shared" si="21"/>
        <v>0</v>
      </c>
    </row>
    <row r="158" spans="2:21" ht="91" thickBot="1">
      <c r="B158" s="28">
        <f t="shared" si="22"/>
        <v>7</v>
      </c>
      <c r="C158" s="71" t="s">
        <v>170</v>
      </c>
      <c r="D158" s="72">
        <v>40652</v>
      </c>
      <c r="E158" s="71" t="s">
        <v>525</v>
      </c>
      <c r="F158" s="71" t="s">
        <v>684</v>
      </c>
      <c r="G158" s="71" t="s">
        <v>309</v>
      </c>
      <c r="H158" s="156">
        <v>58</v>
      </c>
      <c r="I158" s="71" t="s">
        <v>507</v>
      </c>
      <c r="J158" s="28"/>
      <c r="K158" s="106" t="s">
        <v>80</v>
      </c>
      <c r="L158" s="71" t="s">
        <v>684</v>
      </c>
      <c r="M158" s="28">
        <f t="shared" si="20"/>
        <v>1</v>
      </c>
      <c r="N158" s="29"/>
      <c r="P158" s="101">
        <f t="shared" si="16"/>
        <v>1</v>
      </c>
      <c r="Q158" s="101">
        <f t="shared" si="17"/>
        <v>0</v>
      </c>
      <c r="R158" s="101">
        <f t="shared" si="18"/>
        <v>0</v>
      </c>
      <c r="S158" s="101">
        <f t="shared" si="19"/>
        <v>0</v>
      </c>
      <c r="T158" s="102">
        <f>+VLOOKUP($E158,db!$B$26:$C$30,2,FALSE)</f>
        <v>120</v>
      </c>
      <c r="U158" s="102">
        <f t="shared" si="21"/>
        <v>0</v>
      </c>
    </row>
    <row r="159" spans="2:21" ht="16" thickBot="1">
      <c r="B159" s="26">
        <f t="shared" si="22"/>
        <v>8</v>
      </c>
      <c r="C159" s="26" t="s">
        <v>350</v>
      </c>
      <c r="D159" s="27">
        <v>40652</v>
      </c>
      <c r="E159" s="26" t="s">
        <v>525</v>
      </c>
      <c r="F159" s="26" t="s">
        <v>684</v>
      </c>
      <c r="G159" s="26" t="s">
        <v>309</v>
      </c>
      <c r="H159" s="155">
        <v>133</v>
      </c>
      <c r="I159" s="26" t="s">
        <v>162</v>
      </c>
      <c r="J159" s="26" t="s">
        <v>579</v>
      </c>
      <c r="K159" s="105"/>
      <c r="L159" s="26" t="s">
        <v>684</v>
      </c>
      <c r="M159" s="26">
        <f t="shared" si="20"/>
        <v>1</v>
      </c>
      <c r="N159" s="27"/>
      <c r="P159" s="101">
        <f t="shared" si="16"/>
        <v>1</v>
      </c>
      <c r="Q159" s="101">
        <f t="shared" si="17"/>
        <v>0</v>
      </c>
      <c r="R159" s="101">
        <f t="shared" si="18"/>
        <v>1</v>
      </c>
      <c r="S159" s="101">
        <f t="shared" si="19"/>
        <v>0</v>
      </c>
      <c r="T159" s="102">
        <f>+VLOOKUP($E159,db!$B$26:$C$30,2,FALSE)</f>
        <v>120</v>
      </c>
      <c r="U159" s="102">
        <f t="shared" si="21"/>
        <v>0</v>
      </c>
    </row>
    <row r="160" spans="2:21" ht="31" thickBot="1">
      <c r="B160" s="28">
        <f t="shared" si="22"/>
        <v>9</v>
      </c>
      <c r="C160" s="71" t="s">
        <v>170</v>
      </c>
      <c r="D160" s="72">
        <v>40652</v>
      </c>
      <c r="E160" s="71" t="s">
        <v>525</v>
      </c>
      <c r="F160" s="71" t="s">
        <v>680</v>
      </c>
      <c r="G160" s="71" t="s">
        <v>309</v>
      </c>
      <c r="H160" s="156">
        <v>143</v>
      </c>
      <c r="I160" s="71" t="s">
        <v>507</v>
      </c>
      <c r="J160" s="28" t="s">
        <v>579</v>
      </c>
      <c r="K160" s="106" t="s">
        <v>144</v>
      </c>
      <c r="L160" s="71" t="s">
        <v>680</v>
      </c>
      <c r="M160" s="28">
        <f t="shared" si="20"/>
        <v>1</v>
      </c>
      <c r="N160" s="29"/>
      <c r="P160" s="101">
        <f t="shared" si="16"/>
        <v>1</v>
      </c>
      <c r="Q160" s="101">
        <f t="shared" si="17"/>
        <v>0</v>
      </c>
      <c r="R160" s="101">
        <f t="shared" si="18"/>
        <v>1</v>
      </c>
      <c r="S160" s="101">
        <f t="shared" si="19"/>
        <v>0</v>
      </c>
      <c r="T160" s="102">
        <f>+VLOOKUP($E160,db!$B$26:$C$30,2,FALSE)</f>
        <v>120</v>
      </c>
      <c r="U160" s="102">
        <f t="shared" si="21"/>
        <v>0</v>
      </c>
    </row>
    <row r="161" spans="2:21" ht="31" thickBot="1">
      <c r="B161" s="26">
        <f t="shared" si="22"/>
        <v>10</v>
      </c>
      <c r="C161" s="26" t="s">
        <v>350</v>
      </c>
      <c r="D161" s="27">
        <v>40652</v>
      </c>
      <c r="E161" s="26" t="s">
        <v>525</v>
      </c>
      <c r="F161" s="26" t="s">
        <v>682</v>
      </c>
      <c r="G161" s="26" t="s">
        <v>309</v>
      </c>
      <c r="H161" s="155">
        <v>115</v>
      </c>
      <c r="I161" s="26" t="s">
        <v>162</v>
      </c>
      <c r="J161" s="26" t="s">
        <v>579</v>
      </c>
      <c r="K161" s="105" t="s">
        <v>145</v>
      </c>
      <c r="L161" s="26" t="s">
        <v>682</v>
      </c>
      <c r="M161" s="26">
        <f t="shared" si="20"/>
        <v>1</v>
      </c>
      <c r="N161" s="27"/>
      <c r="P161" s="101">
        <f t="shared" si="16"/>
        <v>1</v>
      </c>
      <c r="Q161" s="101">
        <f t="shared" si="17"/>
        <v>0</v>
      </c>
      <c r="R161" s="101">
        <f t="shared" si="18"/>
        <v>0</v>
      </c>
      <c r="S161" s="101">
        <f t="shared" si="19"/>
        <v>0</v>
      </c>
      <c r="T161" s="102">
        <f>+VLOOKUP($E161,db!$B$26:$C$30,2,FALSE)</f>
        <v>120</v>
      </c>
      <c r="U161" s="102">
        <f t="shared" si="21"/>
        <v>0</v>
      </c>
    </row>
    <row r="162" spans="2:21" ht="16" thickBot="1">
      <c r="B162" s="28">
        <f t="shared" si="22"/>
        <v>11</v>
      </c>
      <c r="C162" s="71" t="s">
        <v>170</v>
      </c>
      <c r="D162" s="72">
        <v>40652</v>
      </c>
      <c r="E162" s="71" t="s">
        <v>525</v>
      </c>
      <c r="F162" s="71" t="s">
        <v>682</v>
      </c>
      <c r="G162" s="71" t="s">
        <v>309</v>
      </c>
      <c r="H162" s="156">
        <v>51</v>
      </c>
      <c r="I162" s="71" t="s">
        <v>507</v>
      </c>
      <c r="J162" s="28" t="s">
        <v>508</v>
      </c>
      <c r="K162" s="106"/>
      <c r="L162" s="71" t="s">
        <v>682</v>
      </c>
      <c r="M162" s="28">
        <f t="shared" si="20"/>
        <v>1</v>
      </c>
      <c r="N162" s="29"/>
      <c r="P162" s="101">
        <f t="shared" si="16"/>
        <v>1</v>
      </c>
      <c r="Q162" s="101">
        <f t="shared" si="17"/>
        <v>0</v>
      </c>
      <c r="R162" s="101">
        <f t="shared" si="18"/>
        <v>0</v>
      </c>
      <c r="S162" s="101">
        <f t="shared" si="19"/>
        <v>0</v>
      </c>
      <c r="T162" s="102">
        <f>+VLOOKUP($E162,db!$B$26:$C$30,2,FALSE)</f>
        <v>120</v>
      </c>
      <c r="U162" s="102">
        <f t="shared" si="21"/>
        <v>0</v>
      </c>
    </row>
    <row r="163" spans="2:21" ht="77" thickBot="1">
      <c r="B163" s="26">
        <f t="shared" si="22"/>
        <v>12</v>
      </c>
      <c r="C163" s="26" t="s">
        <v>350</v>
      </c>
      <c r="D163" s="27">
        <v>40652</v>
      </c>
      <c r="E163" s="26" t="s">
        <v>525</v>
      </c>
      <c r="F163" s="26" t="s">
        <v>680</v>
      </c>
      <c r="G163" s="26" t="s">
        <v>309</v>
      </c>
      <c r="H163" s="155">
        <v>71</v>
      </c>
      <c r="I163" s="26" t="s">
        <v>162</v>
      </c>
      <c r="J163" s="26"/>
      <c r="K163" s="105" t="s">
        <v>146</v>
      </c>
      <c r="L163" s="26" t="s">
        <v>110</v>
      </c>
      <c r="M163" s="26">
        <f t="shared" si="20"/>
        <v>0</v>
      </c>
      <c r="N163" s="27"/>
      <c r="P163" s="101">
        <f t="shared" si="16"/>
        <v>0</v>
      </c>
      <c r="Q163" s="101">
        <f t="shared" si="17"/>
        <v>1</v>
      </c>
      <c r="R163" s="101">
        <f t="shared" si="18"/>
        <v>0</v>
      </c>
      <c r="S163" s="101">
        <f t="shared" si="19"/>
        <v>0</v>
      </c>
      <c r="T163" s="102">
        <f>+VLOOKUP($E163,db!$B$26:$C$30,2,FALSE)</f>
        <v>120</v>
      </c>
      <c r="U163" s="102">
        <f t="shared" si="21"/>
        <v>0</v>
      </c>
    </row>
    <row r="164" spans="2:21" ht="16" thickBot="1">
      <c r="B164" s="28">
        <f t="shared" si="22"/>
        <v>13</v>
      </c>
      <c r="C164" s="71" t="s">
        <v>170</v>
      </c>
      <c r="D164" s="72">
        <v>40652</v>
      </c>
      <c r="E164" s="71" t="s">
        <v>525</v>
      </c>
      <c r="F164" s="71" t="s">
        <v>682</v>
      </c>
      <c r="G164" s="71" t="s">
        <v>309</v>
      </c>
      <c r="H164" s="156">
        <v>37</v>
      </c>
      <c r="I164" s="71" t="s">
        <v>507</v>
      </c>
      <c r="J164" s="28"/>
      <c r="K164" s="106"/>
      <c r="L164" s="71" t="s">
        <v>682</v>
      </c>
      <c r="M164" s="28">
        <f t="shared" si="20"/>
        <v>1</v>
      </c>
      <c r="N164" s="29"/>
      <c r="P164" s="101">
        <f t="shared" si="16"/>
        <v>1</v>
      </c>
      <c r="Q164" s="101">
        <f t="shared" si="17"/>
        <v>0</v>
      </c>
      <c r="R164" s="101">
        <f t="shared" si="18"/>
        <v>0</v>
      </c>
      <c r="S164" s="101">
        <f t="shared" si="19"/>
        <v>0</v>
      </c>
      <c r="T164" s="102">
        <f>+VLOOKUP($E164,db!$B$26:$C$30,2,FALSE)</f>
        <v>120</v>
      </c>
      <c r="U164" s="102">
        <f t="shared" si="21"/>
        <v>0</v>
      </c>
    </row>
    <row r="165" spans="2:21" ht="46" thickBot="1">
      <c r="B165" s="26">
        <f t="shared" si="22"/>
        <v>14</v>
      </c>
      <c r="C165" s="26" t="s">
        <v>350</v>
      </c>
      <c r="D165" s="27">
        <v>40652</v>
      </c>
      <c r="E165" s="26" t="s">
        <v>525</v>
      </c>
      <c r="F165" s="26" t="s">
        <v>680</v>
      </c>
      <c r="G165" s="26" t="s">
        <v>309</v>
      </c>
      <c r="H165" s="155">
        <v>54</v>
      </c>
      <c r="I165" s="26" t="s">
        <v>162</v>
      </c>
      <c r="J165" s="26" t="s">
        <v>579</v>
      </c>
      <c r="K165" s="105" t="s">
        <v>117</v>
      </c>
      <c r="L165" s="26" t="s">
        <v>680</v>
      </c>
      <c r="M165" s="26">
        <f t="shared" si="20"/>
        <v>1</v>
      </c>
      <c r="N165" s="27"/>
      <c r="P165" s="101">
        <f t="shared" si="16"/>
        <v>1</v>
      </c>
      <c r="Q165" s="101">
        <f t="shared" si="17"/>
        <v>0</v>
      </c>
      <c r="R165" s="101">
        <f t="shared" si="18"/>
        <v>0</v>
      </c>
      <c r="S165" s="101">
        <f t="shared" si="19"/>
        <v>0</v>
      </c>
      <c r="T165" s="102">
        <f>+VLOOKUP($E165,db!$B$26:$C$30,2,FALSE)</f>
        <v>120</v>
      </c>
      <c r="U165" s="102">
        <f t="shared" si="21"/>
        <v>0</v>
      </c>
    </row>
    <row r="166" spans="2:21" ht="61" thickBot="1">
      <c r="B166" s="28">
        <f t="shared" si="22"/>
        <v>15</v>
      </c>
      <c r="C166" s="71" t="s">
        <v>170</v>
      </c>
      <c r="D166" s="72">
        <v>40652</v>
      </c>
      <c r="E166" s="71" t="s">
        <v>525</v>
      </c>
      <c r="F166" s="71" t="s">
        <v>680</v>
      </c>
      <c r="G166" s="71" t="s">
        <v>309</v>
      </c>
      <c r="H166" s="156">
        <v>223</v>
      </c>
      <c r="I166" s="71" t="s">
        <v>507</v>
      </c>
      <c r="J166" s="28" t="s">
        <v>628</v>
      </c>
      <c r="K166" s="106" t="s">
        <v>76</v>
      </c>
      <c r="L166" s="71" t="s">
        <v>110</v>
      </c>
      <c r="M166" s="28">
        <f t="shared" si="20"/>
        <v>0</v>
      </c>
      <c r="N166" s="29"/>
      <c r="P166" s="101">
        <f t="shared" si="16"/>
        <v>0</v>
      </c>
      <c r="Q166" s="101">
        <f t="shared" si="17"/>
        <v>1</v>
      </c>
      <c r="R166" s="101">
        <f t="shared" si="18"/>
        <v>1</v>
      </c>
      <c r="S166" s="101">
        <f t="shared" si="19"/>
        <v>0</v>
      </c>
      <c r="T166" s="102">
        <f>+VLOOKUP($E166,db!$B$26:$C$30,2,FALSE)</f>
        <v>120</v>
      </c>
      <c r="U166" s="102">
        <f t="shared" si="21"/>
        <v>0</v>
      </c>
    </row>
    <row r="167" spans="2:21" ht="16" thickBot="1">
      <c r="B167" s="26">
        <f t="shared" si="22"/>
        <v>16</v>
      </c>
      <c r="C167" s="26" t="s">
        <v>350</v>
      </c>
      <c r="D167" s="27">
        <v>40652</v>
      </c>
      <c r="E167" s="26" t="s">
        <v>525</v>
      </c>
      <c r="F167" s="26" t="s">
        <v>681</v>
      </c>
      <c r="G167" s="26" t="s">
        <v>309</v>
      </c>
      <c r="H167" s="155">
        <v>138</v>
      </c>
      <c r="I167" s="26" t="s">
        <v>162</v>
      </c>
      <c r="J167" s="26"/>
      <c r="K167" s="105"/>
      <c r="L167" s="26" t="s">
        <v>681</v>
      </c>
      <c r="M167" s="26">
        <f t="shared" si="20"/>
        <v>1</v>
      </c>
      <c r="N167" s="27"/>
      <c r="P167" s="101">
        <f t="shared" si="16"/>
        <v>1</v>
      </c>
      <c r="Q167" s="101">
        <f t="shared" si="17"/>
        <v>0</v>
      </c>
      <c r="R167" s="101">
        <f t="shared" si="18"/>
        <v>1</v>
      </c>
      <c r="S167" s="101">
        <f t="shared" si="19"/>
        <v>0</v>
      </c>
      <c r="T167" s="102">
        <f>+VLOOKUP($E167,db!$B$26:$C$30,2,FALSE)</f>
        <v>120</v>
      </c>
      <c r="U167" s="102">
        <f t="shared" si="21"/>
        <v>0</v>
      </c>
    </row>
    <row r="168" spans="2:21" ht="77" thickBot="1">
      <c r="B168" s="28">
        <f t="shared" si="22"/>
        <v>17</v>
      </c>
      <c r="C168" s="71" t="s">
        <v>170</v>
      </c>
      <c r="D168" s="72">
        <v>40652</v>
      </c>
      <c r="E168" s="71" t="s">
        <v>525</v>
      </c>
      <c r="F168" s="71" t="s">
        <v>682</v>
      </c>
      <c r="G168" s="71" t="s">
        <v>309</v>
      </c>
      <c r="H168" s="156">
        <v>249</v>
      </c>
      <c r="I168" s="71" t="s">
        <v>507</v>
      </c>
      <c r="J168" s="28" t="s">
        <v>628</v>
      </c>
      <c r="K168" s="106" t="s">
        <v>77</v>
      </c>
      <c r="L168" s="71" t="s">
        <v>160</v>
      </c>
      <c r="M168" s="28">
        <f t="shared" si="20"/>
        <v>0</v>
      </c>
      <c r="N168" s="29"/>
      <c r="P168" s="101">
        <f t="shared" si="16"/>
        <v>0</v>
      </c>
      <c r="Q168" s="101">
        <f t="shared" si="17"/>
        <v>1</v>
      </c>
      <c r="R168" s="101">
        <f t="shared" si="18"/>
        <v>1</v>
      </c>
      <c r="S168" s="101">
        <f t="shared" si="19"/>
        <v>0</v>
      </c>
      <c r="T168" s="102">
        <f>+VLOOKUP($E168,db!$B$26:$C$30,2,FALSE)</f>
        <v>120</v>
      </c>
      <c r="U168" s="102">
        <f t="shared" si="21"/>
        <v>0</v>
      </c>
    </row>
    <row r="169" spans="2:21" ht="31" thickBot="1">
      <c r="B169" s="26">
        <f t="shared" si="22"/>
        <v>18</v>
      </c>
      <c r="C169" s="26" t="s">
        <v>350</v>
      </c>
      <c r="D169" s="27">
        <v>40652</v>
      </c>
      <c r="E169" s="26" t="s">
        <v>525</v>
      </c>
      <c r="F169" s="26" t="s">
        <v>682</v>
      </c>
      <c r="G169" s="26" t="s">
        <v>309</v>
      </c>
      <c r="H169" s="155">
        <v>109</v>
      </c>
      <c r="I169" s="26" t="s">
        <v>162</v>
      </c>
      <c r="J169" s="26" t="s">
        <v>579</v>
      </c>
      <c r="K169" s="105" t="s">
        <v>78</v>
      </c>
      <c r="L169" s="26" t="s">
        <v>682</v>
      </c>
      <c r="M169" s="26">
        <f t="shared" si="20"/>
        <v>1</v>
      </c>
      <c r="N169" s="27"/>
      <c r="P169" s="101">
        <f t="shared" si="16"/>
        <v>1</v>
      </c>
      <c r="Q169" s="101">
        <f t="shared" si="17"/>
        <v>0</v>
      </c>
      <c r="R169" s="101">
        <f t="shared" si="18"/>
        <v>0</v>
      </c>
      <c r="S169" s="101">
        <f t="shared" si="19"/>
        <v>0</v>
      </c>
      <c r="T169" s="102">
        <f>+VLOOKUP($E169,db!$B$26:$C$30,2,FALSE)</f>
        <v>120</v>
      </c>
      <c r="U169" s="102">
        <f t="shared" si="21"/>
        <v>0</v>
      </c>
    </row>
    <row r="170" spans="2:21" ht="76" thickBot="1">
      <c r="B170" s="28">
        <f t="shared" si="22"/>
        <v>19</v>
      </c>
      <c r="C170" s="71" t="s">
        <v>170</v>
      </c>
      <c r="D170" s="72">
        <v>40652</v>
      </c>
      <c r="E170" s="71" t="s">
        <v>525</v>
      </c>
      <c r="F170" s="71" t="s">
        <v>699</v>
      </c>
      <c r="G170" s="71" t="s">
        <v>309</v>
      </c>
      <c r="H170" s="156">
        <v>198</v>
      </c>
      <c r="I170" s="71" t="s">
        <v>507</v>
      </c>
      <c r="J170" s="28" t="s">
        <v>579</v>
      </c>
      <c r="K170" s="106" t="s">
        <v>79</v>
      </c>
      <c r="L170" s="71" t="s">
        <v>699</v>
      </c>
      <c r="M170" s="28">
        <f t="shared" si="20"/>
        <v>1</v>
      </c>
      <c r="N170" s="29"/>
      <c r="P170" s="101">
        <f t="shared" si="16"/>
        <v>1</v>
      </c>
      <c r="Q170" s="101">
        <f t="shared" si="17"/>
        <v>0</v>
      </c>
      <c r="R170" s="101">
        <f t="shared" si="18"/>
        <v>1</v>
      </c>
      <c r="S170" s="101">
        <f t="shared" si="19"/>
        <v>0</v>
      </c>
      <c r="T170" s="102">
        <f>+VLOOKUP($E170,db!$B$26:$C$30,2,FALSE)</f>
        <v>120</v>
      </c>
      <c r="U170" s="102">
        <f t="shared" si="21"/>
        <v>0</v>
      </c>
    </row>
    <row r="171" spans="2:21" ht="106" thickBot="1">
      <c r="B171" s="26">
        <f t="shared" si="22"/>
        <v>20</v>
      </c>
      <c r="C171" s="26" t="s">
        <v>350</v>
      </c>
      <c r="D171" s="27">
        <v>40652</v>
      </c>
      <c r="E171" s="26" t="s">
        <v>525</v>
      </c>
      <c r="F171" s="26" t="s">
        <v>680</v>
      </c>
      <c r="G171" s="26" t="s">
        <v>309</v>
      </c>
      <c r="H171" s="155">
        <v>126</v>
      </c>
      <c r="I171" s="26" t="s">
        <v>162</v>
      </c>
      <c r="J171" s="26" t="s">
        <v>627</v>
      </c>
      <c r="K171" s="105" t="s">
        <v>64</v>
      </c>
      <c r="L171" s="26" t="s">
        <v>680</v>
      </c>
      <c r="M171" s="26">
        <f t="shared" si="20"/>
        <v>1</v>
      </c>
      <c r="N171" s="27"/>
      <c r="P171" s="101">
        <f t="shared" si="16"/>
        <v>1</v>
      </c>
      <c r="Q171" s="101">
        <f t="shared" si="17"/>
        <v>0</v>
      </c>
      <c r="R171" s="101">
        <f t="shared" si="18"/>
        <v>1</v>
      </c>
      <c r="S171" s="101">
        <f t="shared" si="19"/>
        <v>0</v>
      </c>
      <c r="T171" s="102">
        <f>+VLOOKUP($E171,db!$B$26:$C$30,2,FALSE)</f>
        <v>120</v>
      </c>
      <c r="U171" s="102">
        <f t="shared" si="21"/>
        <v>0</v>
      </c>
    </row>
    <row r="172" spans="2:21" ht="46" thickBot="1">
      <c r="B172" s="28">
        <f t="shared" si="22"/>
        <v>21</v>
      </c>
      <c r="C172" s="71" t="s">
        <v>170</v>
      </c>
      <c r="D172" s="72">
        <v>40652</v>
      </c>
      <c r="E172" s="71" t="s">
        <v>525</v>
      </c>
      <c r="F172" s="71" t="s">
        <v>684</v>
      </c>
      <c r="G172" s="71" t="s">
        <v>309</v>
      </c>
      <c r="H172" s="156">
        <v>152</v>
      </c>
      <c r="I172" s="71" t="s">
        <v>507</v>
      </c>
      <c r="J172" s="28"/>
      <c r="K172" s="106" t="s">
        <v>112</v>
      </c>
      <c r="L172" s="71" t="s">
        <v>681</v>
      </c>
      <c r="M172" s="28">
        <f t="shared" si="20"/>
        <v>0</v>
      </c>
      <c r="N172" s="29"/>
      <c r="P172" s="101">
        <f t="shared" si="16"/>
        <v>0</v>
      </c>
      <c r="Q172" s="101">
        <f t="shared" si="17"/>
        <v>1</v>
      </c>
      <c r="R172" s="101">
        <f t="shared" si="18"/>
        <v>1</v>
      </c>
      <c r="S172" s="101">
        <f t="shared" si="19"/>
        <v>0</v>
      </c>
      <c r="T172" s="102">
        <f>+VLOOKUP($E172,db!$B$26:$C$30,2,FALSE)</f>
        <v>120</v>
      </c>
      <c r="U172" s="102">
        <f t="shared" si="21"/>
        <v>0</v>
      </c>
    </row>
    <row r="173" spans="2:21" ht="16" thickBot="1">
      <c r="B173" s="26">
        <f t="shared" si="22"/>
        <v>22</v>
      </c>
      <c r="C173" s="26" t="s">
        <v>350</v>
      </c>
      <c r="D173" s="27">
        <v>40652</v>
      </c>
      <c r="E173" s="26" t="s">
        <v>525</v>
      </c>
      <c r="F173" s="26" t="s">
        <v>699</v>
      </c>
      <c r="G173" s="26" t="s">
        <v>309</v>
      </c>
      <c r="H173" s="155">
        <v>60</v>
      </c>
      <c r="I173" s="26" t="s">
        <v>162</v>
      </c>
      <c r="J173" s="26" t="s">
        <v>579</v>
      </c>
      <c r="K173" s="105"/>
      <c r="L173" s="26" t="s">
        <v>699</v>
      </c>
      <c r="M173" s="26">
        <f t="shared" si="20"/>
        <v>1</v>
      </c>
      <c r="N173" s="27"/>
      <c r="P173" s="101">
        <f t="shared" si="16"/>
        <v>1</v>
      </c>
      <c r="Q173" s="101">
        <f t="shared" si="17"/>
        <v>0</v>
      </c>
      <c r="R173" s="101">
        <f t="shared" si="18"/>
        <v>0</v>
      </c>
      <c r="S173" s="101">
        <f t="shared" si="19"/>
        <v>0</v>
      </c>
      <c r="T173" s="102">
        <f>+VLOOKUP($E173,db!$B$26:$C$30,2,FALSE)</f>
        <v>120</v>
      </c>
      <c r="U173" s="102">
        <f t="shared" si="21"/>
        <v>0</v>
      </c>
    </row>
    <row r="174" spans="2:21" ht="31" thickBot="1">
      <c r="B174" s="28">
        <f t="shared" si="22"/>
        <v>23</v>
      </c>
      <c r="C174" s="71" t="s">
        <v>170</v>
      </c>
      <c r="D174" s="72">
        <v>40652</v>
      </c>
      <c r="E174" s="71" t="s">
        <v>525</v>
      </c>
      <c r="F174" s="71" t="s">
        <v>684</v>
      </c>
      <c r="G174" s="71" t="s">
        <v>309</v>
      </c>
      <c r="H174" s="156">
        <v>64</v>
      </c>
      <c r="I174" s="71" t="s">
        <v>507</v>
      </c>
      <c r="J174" s="28"/>
      <c r="K174" s="106" t="s">
        <v>113</v>
      </c>
      <c r="L174" s="71" t="s">
        <v>684</v>
      </c>
      <c r="M174" s="28">
        <f t="shared" si="20"/>
        <v>1</v>
      </c>
      <c r="N174" s="29"/>
      <c r="P174" s="101">
        <f t="shared" si="16"/>
        <v>1</v>
      </c>
      <c r="Q174" s="101">
        <f t="shared" si="17"/>
        <v>0</v>
      </c>
      <c r="R174" s="101">
        <f t="shared" si="18"/>
        <v>0</v>
      </c>
      <c r="S174" s="101">
        <f t="shared" si="19"/>
        <v>0</v>
      </c>
      <c r="T174" s="102">
        <f>+VLOOKUP($E174,db!$B$26:$C$30,2,FALSE)</f>
        <v>120</v>
      </c>
      <c r="U174" s="102">
        <f t="shared" si="21"/>
        <v>0</v>
      </c>
    </row>
    <row r="175" spans="2:21" ht="16" thickBot="1">
      <c r="B175" s="26">
        <f t="shared" si="22"/>
        <v>24</v>
      </c>
      <c r="C175" s="26" t="s">
        <v>350</v>
      </c>
      <c r="D175" s="27">
        <v>40652</v>
      </c>
      <c r="E175" s="26" t="s">
        <v>525</v>
      </c>
      <c r="F175" s="26" t="s">
        <v>161</v>
      </c>
      <c r="G175" s="26" t="s">
        <v>309</v>
      </c>
      <c r="H175" s="155">
        <v>40</v>
      </c>
      <c r="I175" s="26" t="s">
        <v>162</v>
      </c>
      <c r="J175" s="26"/>
      <c r="K175" s="105"/>
      <c r="L175" s="26" t="s">
        <v>161</v>
      </c>
      <c r="M175" s="26">
        <f t="shared" si="20"/>
        <v>1</v>
      </c>
      <c r="N175" s="27"/>
      <c r="P175" s="101">
        <f t="shared" si="16"/>
        <v>1</v>
      </c>
      <c r="Q175" s="101">
        <f t="shared" si="17"/>
        <v>0</v>
      </c>
      <c r="R175" s="101">
        <f t="shared" si="18"/>
        <v>0</v>
      </c>
      <c r="S175" s="101">
        <f t="shared" si="19"/>
        <v>0</v>
      </c>
      <c r="T175" s="102">
        <f>+VLOOKUP($E175,db!$B$26:$C$30,2,FALSE)</f>
        <v>120</v>
      </c>
      <c r="U175" s="102">
        <f t="shared" si="21"/>
        <v>0</v>
      </c>
    </row>
    <row r="176" spans="2:21" ht="46" thickBot="1">
      <c r="B176" s="28">
        <f t="shared" si="22"/>
        <v>25</v>
      </c>
      <c r="C176" s="71" t="s">
        <v>170</v>
      </c>
      <c r="D176" s="72">
        <v>40652</v>
      </c>
      <c r="E176" s="71" t="s">
        <v>525</v>
      </c>
      <c r="F176" s="71" t="s">
        <v>682</v>
      </c>
      <c r="G176" s="71" t="s">
        <v>309</v>
      </c>
      <c r="H176" s="156">
        <v>123</v>
      </c>
      <c r="I176" s="71" t="s">
        <v>507</v>
      </c>
      <c r="J176" s="28"/>
      <c r="K176" s="106" t="s">
        <v>114</v>
      </c>
      <c r="L176" s="71" t="s">
        <v>682</v>
      </c>
      <c r="M176" s="28">
        <f t="shared" si="20"/>
        <v>1</v>
      </c>
      <c r="N176" s="29"/>
      <c r="P176" s="101">
        <f t="shared" si="16"/>
        <v>1</v>
      </c>
      <c r="Q176" s="101">
        <f t="shared" si="17"/>
        <v>0</v>
      </c>
      <c r="R176" s="101">
        <f t="shared" si="18"/>
        <v>1</v>
      </c>
      <c r="S176" s="101">
        <f t="shared" si="19"/>
        <v>0</v>
      </c>
      <c r="T176" s="102">
        <f>+VLOOKUP($E176,db!$B$26:$C$30,2,FALSE)</f>
        <v>120</v>
      </c>
      <c r="U176" s="102">
        <f t="shared" si="21"/>
        <v>0</v>
      </c>
    </row>
    <row r="177" spans="2:21" ht="16" thickBot="1">
      <c r="B177" s="26">
        <f t="shared" si="22"/>
        <v>26</v>
      </c>
      <c r="C177" s="26" t="s">
        <v>350</v>
      </c>
      <c r="D177" s="27">
        <v>40652</v>
      </c>
      <c r="E177" s="26" t="s">
        <v>525</v>
      </c>
      <c r="F177" s="26" t="s">
        <v>684</v>
      </c>
      <c r="G177" s="26" t="s">
        <v>309</v>
      </c>
      <c r="H177" s="155">
        <v>45</v>
      </c>
      <c r="I177" s="26" t="s">
        <v>162</v>
      </c>
      <c r="J177" s="26"/>
      <c r="K177" s="105"/>
      <c r="L177" s="26" t="s">
        <v>684</v>
      </c>
      <c r="M177" s="26">
        <f t="shared" si="20"/>
        <v>1</v>
      </c>
      <c r="N177" s="27"/>
      <c r="P177" s="101">
        <f t="shared" si="16"/>
        <v>1</v>
      </c>
      <c r="Q177" s="101">
        <f t="shared" si="17"/>
        <v>0</v>
      </c>
      <c r="R177" s="101">
        <f t="shared" si="18"/>
        <v>0</v>
      </c>
      <c r="S177" s="101">
        <f t="shared" si="19"/>
        <v>0</v>
      </c>
      <c r="T177" s="102">
        <f>+VLOOKUP($E177,db!$B$26:$C$30,2,FALSE)</f>
        <v>120</v>
      </c>
      <c r="U177" s="102">
        <f t="shared" si="21"/>
        <v>0</v>
      </c>
    </row>
    <row r="178" spans="2:21" ht="31" thickBot="1">
      <c r="B178" s="28">
        <f t="shared" si="22"/>
        <v>27</v>
      </c>
      <c r="C178" s="71" t="s">
        <v>170</v>
      </c>
      <c r="D178" s="72">
        <v>40652</v>
      </c>
      <c r="E178" s="71" t="s">
        <v>525</v>
      </c>
      <c r="F178" s="71" t="s">
        <v>680</v>
      </c>
      <c r="G178" s="71" t="s">
        <v>309</v>
      </c>
      <c r="H178" s="156">
        <v>75</v>
      </c>
      <c r="I178" s="71" t="s">
        <v>507</v>
      </c>
      <c r="J178" s="28"/>
      <c r="K178" s="106" t="s">
        <v>115</v>
      </c>
      <c r="L178" s="71" t="s">
        <v>680</v>
      </c>
      <c r="M178" s="28">
        <f t="shared" si="20"/>
        <v>1</v>
      </c>
      <c r="N178" s="29"/>
      <c r="P178" s="101">
        <f t="shared" si="16"/>
        <v>1</v>
      </c>
      <c r="Q178" s="101">
        <f t="shared" si="17"/>
        <v>0</v>
      </c>
      <c r="R178" s="101">
        <f t="shared" si="18"/>
        <v>0</v>
      </c>
      <c r="S178" s="101">
        <f t="shared" si="19"/>
        <v>0</v>
      </c>
      <c r="T178" s="102">
        <f>+VLOOKUP($E178,db!$B$26:$C$30,2,FALSE)</f>
        <v>120</v>
      </c>
      <c r="U178" s="102">
        <f t="shared" si="21"/>
        <v>0</v>
      </c>
    </row>
    <row r="179" spans="2:21" ht="31" thickBot="1">
      <c r="B179" s="26">
        <f t="shared" si="22"/>
        <v>28</v>
      </c>
      <c r="C179" s="26" t="s">
        <v>350</v>
      </c>
      <c r="D179" s="27">
        <v>40652</v>
      </c>
      <c r="E179" s="26" t="s">
        <v>525</v>
      </c>
      <c r="F179" s="26" t="s">
        <v>684</v>
      </c>
      <c r="G179" s="26" t="s">
        <v>309</v>
      </c>
      <c r="H179" s="155">
        <v>91</v>
      </c>
      <c r="I179" s="26" t="s">
        <v>162</v>
      </c>
      <c r="J179" s="26"/>
      <c r="K179" s="105" t="s">
        <v>92</v>
      </c>
      <c r="L179" s="26" t="s">
        <v>684</v>
      </c>
      <c r="M179" s="26">
        <f t="shared" si="20"/>
        <v>1</v>
      </c>
      <c r="N179" s="27"/>
      <c r="P179" s="101">
        <f t="shared" si="16"/>
        <v>1</v>
      </c>
      <c r="Q179" s="101">
        <f t="shared" si="17"/>
        <v>0</v>
      </c>
      <c r="R179" s="101">
        <f t="shared" si="18"/>
        <v>0</v>
      </c>
      <c r="S179" s="101">
        <f t="shared" si="19"/>
        <v>0</v>
      </c>
      <c r="T179" s="102">
        <f>+VLOOKUP($E179,db!$B$26:$C$30,2,FALSE)</f>
        <v>120</v>
      </c>
      <c r="U179" s="102">
        <f t="shared" si="21"/>
        <v>0</v>
      </c>
    </row>
    <row r="180" spans="2:21" ht="31" thickBot="1">
      <c r="B180" s="28">
        <f t="shared" si="22"/>
        <v>29</v>
      </c>
      <c r="C180" s="71" t="s">
        <v>170</v>
      </c>
      <c r="D180" s="72">
        <v>40652</v>
      </c>
      <c r="E180" s="71" t="s">
        <v>525</v>
      </c>
      <c r="F180" s="71" t="s">
        <v>699</v>
      </c>
      <c r="G180" s="71" t="s">
        <v>309</v>
      </c>
      <c r="H180" s="156">
        <v>10</v>
      </c>
      <c r="I180" s="71" t="s">
        <v>507</v>
      </c>
      <c r="J180" s="28" t="s">
        <v>579</v>
      </c>
      <c r="K180" s="106" t="s">
        <v>116</v>
      </c>
      <c r="L180" s="71" t="s">
        <v>699</v>
      </c>
      <c r="M180" s="28">
        <f t="shared" si="20"/>
        <v>1</v>
      </c>
      <c r="N180" s="29"/>
      <c r="P180" s="101">
        <f t="shared" si="16"/>
        <v>1</v>
      </c>
      <c r="Q180" s="101">
        <f t="shared" si="17"/>
        <v>0</v>
      </c>
      <c r="R180" s="101">
        <f t="shared" si="18"/>
        <v>0</v>
      </c>
      <c r="S180" s="101">
        <f t="shared" si="19"/>
        <v>0</v>
      </c>
      <c r="T180" s="102">
        <f>+VLOOKUP($E180,db!$B$26:$C$30,2,FALSE)</f>
        <v>120</v>
      </c>
      <c r="U180" s="102">
        <f t="shared" si="21"/>
        <v>0</v>
      </c>
    </row>
    <row r="181" spans="2:21" ht="16" thickBot="1">
      <c r="B181" s="26">
        <v>1</v>
      </c>
      <c r="C181" s="26" t="s">
        <v>350</v>
      </c>
      <c r="D181" s="27">
        <v>40654</v>
      </c>
      <c r="E181" s="26" t="s">
        <v>525</v>
      </c>
      <c r="F181" s="26" t="s">
        <v>684</v>
      </c>
      <c r="G181" s="26" t="s">
        <v>309</v>
      </c>
      <c r="H181" s="155">
        <v>94</v>
      </c>
      <c r="I181" s="26" t="s">
        <v>529</v>
      </c>
      <c r="J181" s="26" t="s">
        <v>630</v>
      </c>
      <c r="K181" s="105"/>
      <c r="L181" s="26" t="s">
        <v>684</v>
      </c>
      <c r="M181" s="26">
        <f t="shared" si="20"/>
        <v>1</v>
      </c>
      <c r="N181" s="27"/>
      <c r="P181" s="101">
        <f t="shared" si="16"/>
        <v>1</v>
      </c>
      <c r="Q181" s="101">
        <f t="shared" si="17"/>
        <v>0</v>
      </c>
      <c r="R181" s="101">
        <f t="shared" si="18"/>
        <v>0</v>
      </c>
      <c r="S181" s="101">
        <f t="shared" si="19"/>
        <v>0</v>
      </c>
      <c r="T181" s="102">
        <f>+VLOOKUP($E181,db!$B$26:$C$30,2,FALSE)</f>
        <v>120</v>
      </c>
      <c r="U181" s="102">
        <f t="shared" si="21"/>
        <v>0</v>
      </c>
    </row>
    <row r="182" spans="2:21" ht="16" thickBot="1">
      <c r="B182" s="28">
        <f t="shared" si="22"/>
        <v>2</v>
      </c>
      <c r="C182" s="71" t="s">
        <v>170</v>
      </c>
      <c r="D182" s="72">
        <v>40654</v>
      </c>
      <c r="E182" s="71" t="s">
        <v>525</v>
      </c>
      <c r="F182" s="71" t="s">
        <v>680</v>
      </c>
      <c r="G182" s="71" t="s">
        <v>309</v>
      </c>
      <c r="H182" s="156">
        <v>96</v>
      </c>
      <c r="I182" s="71" t="s">
        <v>91</v>
      </c>
      <c r="J182" s="28" t="s">
        <v>630</v>
      </c>
      <c r="K182" s="106"/>
      <c r="L182" s="71" t="s">
        <v>680</v>
      </c>
      <c r="M182" s="28">
        <f t="shared" si="20"/>
        <v>1</v>
      </c>
      <c r="N182" s="29"/>
      <c r="P182" s="101">
        <f t="shared" si="16"/>
        <v>1</v>
      </c>
      <c r="Q182" s="101">
        <f t="shared" si="17"/>
        <v>0</v>
      </c>
      <c r="R182" s="101">
        <f t="shared" si="18"/>
        <v>0</v>
      </c>
      <c r="S182" s="101">
        <f t="shared" si="19"/>
        <v>0</v>
      </c>
      <c r="T182" s="102">
        <f>+VLOOKUP($E182,db!$B$26:$C$30,2,FALSE)</f>
        <v>120</v>
      </c>
      <c r="U182" s="102">
        <f t="shared" si="21"/>
        <v>0</v>
      </c>
    </row>
    <row r="183" spans="2:21" ht="16" thickBot="1">
      <c r="B183" s="26">
        <f t="shared" si="22"/>
        <v>3</v>
      </c>
      <c r="C183" s="26" t="s">
        <v>350</v>
      </c>
      <c r="D183" s="27">
        <v>40654</v>
      </c>
      <c r="E183" s="26" t="s">
        <v>525</v>
      </c>
      <c r="F183" s="26" t="s">
        <v>684</v>
      </c>
      <c r="G183" s="26" t="s">
        <v>309</v>
      </c>
      <c r="H183" s="155">
        <v>53</v>
      </c>
      <c r="I183" s="26" t="s">
        <v>529</v>
      </c>
      <c r="J183" s="26" t="s">
        <v>630</v>
      </c>
      <c r="K183" s="105"/>
      <c r="L183" s="26" t="s">
        <v>684</v>
      </c>
      <c r="M183" s="26">
        <f t="shared" si="20"/>
        <v>1</v>
      </c>
      <c r="N183" s="27"/>
      <c r="P183" s="101">
        <f t="shared" si="16"/>
        <v>1</v>
      </c>
      <c r="Q183" s="101">
        <f t="shared" si="17"/>
        <v>0</v>
      </c>
      <c r="R183" s="101">
        <f t="shared" si="18"/>
        <v>0</v>
      </c>
      <c r="S183" s="101">
        <f t="shared" si="19"/>
        <v>0</v>
      </c>
      <c r="T183" s="102">
        <f>+VLOOKUP($E183,db!$B$26:$C$30,2,FALSE)</f>
        <v>120</v>
      </c>
      <c r="U183" s="102">
        <f t="shared" si="21"/>
        <v>0</v>
      </c>
    </row>
    <row r="184" spans="2:21" ht="16" thickBot="1">
      <c r="B184" s="28">
        <f t="shared" si="22"/>
        <v>4</v>
      </c>
      <c r="C184" s="71" t="s">
        <v>170</v>
      </c>
      <c r="D184" s="72">
        <v>40654</v>
      </c>
      <c r="E184" s="71" t="s">
        <v>525</v>
      </c>
      <c r="F184" s="71" t="s">
        <v>84</v>
      </c>
      <c r="G184" s="71" t="s">
        <v>309</v>
      </c>
      <c r="H184" s="156">
        <v>111</v>
      </c>
      <c r="I184" s="71" t="s">
        <v>91</v>
      </c>
      <c r="J184" s="28" t="s">
        <v>630</v>
      </c>
      <c r="K184" s="106"/>
      <c r="L184" s="71" t="s">
        <v>84</v>
      </c>
      <c r="M184" s="28">
        <f t="shared" si="20"/>
        <v>1</v>
      </c>
      <c r="N184" s="29"/>
      <c r="P184" s="101">
        <f t="shared" si="16"/>
        <v>1</v>
      </c>
      <c r="Q184" s="101">
        <f t="shared" si="17"/>
        <v>0</v>
      </c>
      <c r="R184" s="101">
        <f t="shared" si="18"/>
        <v>0</v>
      </c>
      <c r="S184" s="101">
        <f t="shared" si="19"/>
        <v>0</v>
      </c>
      <c r="T184" s="102">
        <f>+VLOOKUP($E184,db!$B$26:$C$30,2,FALSE)</f>
        <v>120</v>
      </c>
      <c r="U184" s="102">
        <f t="shared" si="21"/>
        <v>0</v>
      </c>
    </row>
    <row r="185" spans="2:21" ht="16" thickBot="1">
      <c r="B185" s="26">
        <f t="shared" si="22"/>
        <v>5</v>
      </c>
      <c r="C185" s="26" t="s">
        <v>350</v>
      </c>
      <c r="D185" s="27">
        <v>40654</v>
      </c>
      <c r="E185" s="26" t="s">
        <v>525</v>
      </c>
      <c r="F185" s="26" t="s">
        <v>682</v>
      </c>
      <c r="G185" s="26" t="s">
        <v>309</v>
      </c>
      <c r="H185" s="155">
        <v>195</v>
      </c>
      <c r="I185" s="26" t="s">
        <v>529</v>
      </c>
      <c r="J185" s="26" t="s">
        <v>630</v>
      </c>
      <c r="K185" s="105"/>
      <c r="L185" s="26" t="s">
        <v>682</v>
      </c>
      <c r="M185" s="26">
        <f t="shared" si="20"/>
        <v>1</v>
      </c>
      <c r="N185" s="27"/>
      <c r="P185" s="101">
        <f t="shared" si="16"/>
        <v>1</v>
      </c>
      <c r="Q185" s="101">
        <f t="shared" si="17"/>
        <v>0</v>
      </c>
      <c r="R185" s="101">
        <f t="shared" si="18"/>
        <v>1</v>
      </c>
      <c r="S185" s="101">
        <f t="shared" si="19"/>
        <v>0</v>
      </c>
      <c r="T185" s="102">
        <f>+VLOOKUP($E185,db!$B$26:$C$30,2,FALSE)</f>
        <v>120</v>
      </c>
      <c r="U185" s="102">
        <f t="shared" si="21"/>
        <v>0</v>
      </c>
    </row>
    <row r="186" spans="2:21" ht="16" thickBot="1">
      <c r="B186" s="28">
        <f t="shared" si="22"/>
        <v>6</v>
      </c>
      <c r="C186" s="71" t="s">
        <v>170</v>
      </c>
      <c r="D186" s="72">
        <v>40654</v>
      </c>
      <c r="E186" s="71" t="s">
        <v>525</v>
      </c>
      <c r="F186" s="71" t="s">
        <v>699</v>
      </c>
      <c r="G186" s="71" t="s">
        <v>309</v>
      </c>
      <c r="H186" s="156">
        <v>35</v>
      </c>
      <c r="I186" s="71" t="s">
        <v>91</v>
      </c>
      <c r="J186" s="28" t="s">
        <v>629</v>
      </c>
      <c r="K186" s="106"/>
      <c r="L186" s="71" t="s">
        <v>699</v>
      </c>
      <c r="M186" s="28">
        <f t="shared" si="20"/>
        <v>1</v>
      </c>
      <c r="N186" s="29"/>
      <c r="P186" s="101">
        <f t="shared" si="16"/>
        <v>1</v>
      </c>
      <c r="Q186" s="101">
        <f t="shared" si="17"/>
        <v>0</v>
      </c>
      <c r="R186" s="101">
        <f t="shared" si="18"/>
        <v>0</v>
      </c>
      <c r="S186" s="101">
        <f t="shared" si="19"/>
        <v>0</v>
      </c>
      <c r="T186" s="102">
        <f>+VLOOKUP($E186,db!$B$26:$C$30,2,FALSE)</f>
        <v>120</v>
      </c>
      <c r="U186" s="102">
        <f t="shared" si="21"/>
        <v>0</v>
      </c>
    </row>
    <row r="187" spans="2:21" ht="46" thickBot="1">
      <c r="B187" s="26">
        <f t="shared" si="22"/>
        <v>7</v>
      </c>
      <c r="C187" s="26" t="s">
        <v>350</v>
      </c>
      <c r="D187" s="27">
        <v>40654</v>
      </c>
      <c r="E187" s="26" t="s">
        <v>525</v>
      </c>
      <c r="F187" s="26" t="s">
        <v>680</v>
      </c>
      <c r="G187" s="26" t="s">
        <v>309</v>
      </c>
      <c r="H187" s="155">
        <v>101</v>
      </c>
      <c r="I187" s="26" t="s">
        <v>529</v>
      </c>
      <c r="J187" s="26" t="s">
        <v>629</v>
      </c>
      <c r="K187" s="105" t="s">
        <v>42</v>
      </c>
      <c r="L187" s="26" t="s">
        <v>160</v>
      </c>
      <c r="M187" s="26">
        <f t="shared" si="20"/>
        <v>0</v>
      </c>
      <c r="N187" s="27"/>
      <c r="P187" s="101">
        <f t="shared" si="16"/>
        <v>0</v>
      </c>
      <c r="Q187" s="101">
        <f t="shared" si="17"/>
        <v>1</v>
      </c>
      <c r="R187" s="101">
        <f t="shared" si="18"/>
        <v>0</v>
      </c>
      <c r="S187" s="101">
        <f t="shared" si="19"/>
        <v>0</v>
      </c>
      <c r="T187" s="102">
        <f>+VLOOKUP($E187,db!$B$26:$C$30,2,FALSE)</f>
        <v>120</v>
      </c>
      <c r="U187" s="102">
        <f t="shared" si="21"/>
        <v>0</v>
      </c>
    </row>
    <row r="188" spans="2:21" ht="61" thickBot="1">
      <c r="B188" s="28">
        <f t="shared" si="22"/>
        <v>8</v>
      </c>
      <c r="C188" s="71" t="s">
        <v>170</v>
      </c>
      <c r="D188" s="72">
        <v>40654</v>
      </c>
      <c r="E188" s="71" t="s">
        <v>525</v>
      </c>
      <c r="F188" s="71" t="s">
        <v>680</v>
      </c>
      <c r="G188" s="71" t="s">
        <v>309</v>
      </c>
      <c r="H188" s="156">
        <v>97</v>
      </c>
      <c r="I188" s="71" t="s">
        <v>91</v>
      </c>
      <c r="J188" s="28" t="s">
        <v>630</v>
      </c>
      <c r="K188" s="106" t="s">
        <v>41</v>
      </c>
      <c r="L188" s="71" t="s">
        <v>87</v>
      </c>
      <c r="M188" s="28">
        <f t="shared" si="20"/>
        <v>0</v>
      </c>
      <c r="N188" s="29"/>
      <c r="P188" s="101">
        <f t="shared" si="16"/>
        <v>0</v>
      </c>
      <c r="Q188" s="101">
        <f t="shared" si="17"/>
        <v>1</v>
      </c>
      <c r="R188" s="101">
        <f t="shared" si="18"/>
        <v>0</v>
      </c>
      <c r="S188" s="101">
        <f t="shared" si="19"/>
        <v>0</v>
      </c>
      <c r="T188" s="102">
        <f>+VLOOKUP($E188,db!$B$26:$C$30,2,FALSE)</f>
        <v>120</v>
      </c>
      <c r="U188" s="102">
        <f t="shared" si="21"/>
        <v>0</v>
      </c>
    </row>
    <row r="189" spans="2:21" ht="16" thickBot="1">
      <c r="B189" s="26">
        <f t="shared" si="22"/>
        <v>9</v>
      </c>
      <c r="C189" s="26" t="s">
        <v>350</v>
      </c>
      <c r="D189" s="27">
        <v>40654</v>
      </c>
      <c r="E189" s="26" t="s">
        <v>525</v>
      </c>
      <c r="F189" s="26" t="s">
        <v>681</v>
      </c>
      <c r="G189" s="26" t="s">
        <v>309</v>
      </c>
      <c r="H189" s="155">
        <v>116</v>
      </c>
      <c r="I189" s="26" t="s">
        <v>529</v>
      </c>
      <c r="J189" s="26" t="s">
        <v>630</v>
      </c>
      <c r="K189" s="105"/>
      <c r="L189" s="26" t="s">
        <v>681</v>
      </c>
      <c r="M189" s="26">
        <f t="shared" si="20"/>
        <v>1</v>
      </c>
      <c r="N189" s="27"/>
      <c r="P189" s="101">
        <f t="shared" si="16"/>
        <v>1</v>
      </c>
      <c r="Q189" s="101">
        <f t="shared" si="17"/>
        <v>0</v>
      </c>
      <c r="R189" s="101">
        <f t="shared" si="18"/>
        <v>0</v>
      </c>
      <c r="S189" s="101">
        <f t="shared" si="19"/>
        <v>0</v>
      </c>
      <c r="T189" s="102">
        <f>+VLOOKUP($E189,db!$B$26:$C$30,2,FALSE)</f>
        <v>120</v>
      </c>
      <c r="U189" s="102">
        <f t="shared" si="21"/>
        <v>0</v>
      </c>
    </row>
    <row r="190" spans="2:21" ht="16" thickBot="1">
      <c r="B190" s="28">
        <f t="shared" si="22"/>
        <v>10</v>
      </c>
      <c r="C190" s="71" t="s">
        <v>170</v>
      </c>
      <c r="D190" s="72">
        <v>40654</v>
      </c>
      <c r="E190" s="71" t="s">
        <v>525</v>
      </c>
      <c r="F190" s="71" t="s">
        <v>680</v>
      </c>
      <c r="G190" s="71" t="s">
        <v>309</v>
      </c>
      <c r="H190" s="156">
        <v>105</v>
      </c>
      <c r="I190" s="71" t="s">
        <v>91</v>
      </c>
      <c r="J190" s="28" t="s">
        <v>630</v>
      </c>
      <c r="K190" s="106"/>
      <c r="L190" s="71" t="s">
        <v>680</v>
      </c>
      <c r="M190" s="28">
        <f t="shared" si="20"/>
        <v>1</v>
      </c>
      <c r="N190" s="29"/>
      <c r="P190" s="101">
        <f t="shared" si="16"/>
        <v>1</v>
      </c>
      <c r="Q190" s="101">
        <f t="shared" si="17"/>
        <v>0</v>
      </c>
      <c r="R190" s="101">
        <f t="shared" si="18"/>
        <v>0</v>
      </c>
      <c r="S190" s="101">
        <f t="shared" si="19"/>
        <v>0</v>
      </c>
      <c r="T190" s="102">
        <f>+VLOOKUP($E190,db!$B$26:$C$30,2,FALSE)</f>
        <v>120</v>
      </c>
      <c r="U190" s="102">
        <f t="shared" si="21"/>
        <v>0</v>
      </c>
    </row>
    <row r="191" spans="2:21" ht="16" thickBot="1">
      <c r="B191" s="26">
        <f t="shared" si="22"/>
        <v>11</v>
      </c>
      <c r="C191" s="26" t="s">
        <v>350</v>
      </c>
      <c r="D191" s="27">
        <v>40654</v>
      </c>
      <c r="E191" s="26" t="s">
        <v>525</v>
      </c>
      <c r="F191" s="26" t="s">
        <v>684</v>
      </c>
      <c r="G191" s="26" t="s">
        <v>309</v>
      </c>
      <c r="H191" s="155">
        <v>81</v>
      </c>
      <c r="I191" s="26" t="s">
        <v>529</v>
      </c>
      <c r="J191" s="26" t="s">
        <v>489</v>
      </c>
      <c r="K191" s="105"/>
      <c r="L191" s="26" t="s">
        <v>684</v>
      </c>
      <c r="M191" s="26">
        <f t="shared" si="20"/>
        <v>1</v>
      </c>
      <c r="N191" s="27"/>
      <c r="P191" s="101">
        <f t="shared" si="16"/>
        <v>1</v>
      </c>
      <c r="Q191" s="101">
        <f t="shared" si="17"/>
        <v>0</v>
      </c>
      <c r="R191" s="101">
        <f t="shared" si="18"/>
        <v>0</v>
      </c>
      <c r="S191" s="101">
        <f t="shared" si="19"/>
        <v>0</v>
      </c>
      <c r="T191" s="102">
        <f>+VLOOKUP($E191,db!$B$26:$C$30,2,FALSE)</f>
        <v>120</v>
      </c>
      <c r="U191" s="102">
        <f t="shared" si="21"/>
        <v>0</v>
      </c>
    </row>
    <row r="192" spans="2:21" ht="16" thickBot="1">
      <c r="B192" s="28">
        <f t="shared" si="22"/>
        <v>12</v>
      </c>
      <c r="C192" s="71" t="s">
        <v>170</v>
      </c>
      <c r="D192" s="72">
        <v>40654</v>
      </c>
      <c r="E192" s="71" t="s">
        <v>525</v>
      </c>
      <c r="F192" s="71" t="s">
        <v>699</v>
      </c>
      <c r="G192" s="71" t="s">
        <v>309</v>
      </c>
      <c r="H192" s="156">
        <v>66</v>
      </c>
      <c r="I192" s="71" t="s">
        <v>91</v>
      </c>
      <c r="J192" s="28" t="s">
        <v>630</v>
      </c>
      <c r="K192" s="106"/>
      <c r="L192" s="71" t="s">
        <v>699</v>
      </c>
      <c r="M192" s="28">
        <f t="shared" si="20"/>
        <v>1</v>
      </c>
      <c r="N192" s="29"/>
      <c r="P192" s="101">
        <f t="shared" si="16"/>
        <v>1</v>
      </c>
      <c r="Q192" s="101">
        <f t="shared" si="17"/>
        <v>0</v>
      </c>
      <c r="R192" s="101">
        <f t="shared" si="18"/>
        <v>0</v>
      </c>
      <c r="S192" s="101">
        <f t="shared" si="19"/>
        <v>0</v>
      </c>
      <c r="T192" s="102">
        <f>+VLOOKUP($E192,db!$B$26:$C$30,2,FALSE)</f>
        <v>120</v>
      </c>
      <c r="U192" s="102">
        <f t="shared" si="21"/>
        <v>0</v>
      </c>
    </row>
    <row r="193" spans="2:21" ht="16" thickBot="1">
      <c r="B193" s="26">
        <f t="shared" si="22"/>
        <v>13</v>
      </c>
      <c r="C193" s="26" t="s">
        <v>350</v>
      </c>
      <c r="D193" s="27">
        <v>40654</v>
      </c>
      <c r="E193" s="26" t="s">
        <v>525</v>
      </c>
      <c r="F193" s="26" t="s">
        <v>699</v>
      </c>
      <c r="G193" s="26" t="s">
        <v>309</v>
      </c>
      <c r="H193" s="155">
        <v>145</v>
      </c>
      <c r="I193" s="26" t="s">
        <v>529</v>
      </c>
      <c r="J193" s="26" t="s">
        <v>629</v>
      </c>
      <c r="K193" s="105"/>
      <c r="L193" s="26" t="s">
        <v>88</v>
      </c>
      <c r="M193" s="26">
        <f t="shared" si="20"/>
        <v>0</v>
      </c>
      <c r="N193" s="27"/>
      <c r="P193" s="101">
        <f t="shared" si="16"/>
        <v>0</v>
      </c>
      <c r="Q193" s="101">
        <f t="shared" si="17"/>
        <v>1</v>
      </c>
      <c r="R193" s="101">
        <f t="shared" si="18"/>
        <v>1</v>
      </c>
      <c r="S193" s="101">
        <f t="shared" si="19"/>
        <v>0</v>
      </c>
      <c r="T193" s="102">
        <f>+VLOOKUP($E193,db!$B$26:$C$30,2,FALSE)</f>
        <v>120</v>
      </c>
      <c r="U193" s="102">
        <f t="shared" si="21"/>
        <v>0</v>
      </c>
    </row>
    <row r="194" spans="2:21" ht="16" thickBot="1">
      <c r="B194" s="28">
        <f t="shared" si="22"/>
        <v>14</v>
      </c>
      <c r="C194" s="71" t="s">
        <v>170</v>
      </c>
      <c r="D194" s="72">
        <v>40654</v>
      </c>
      <c r="E194" s="71" t="s">
        <v>525</v>
      </c>
      <c r="F194" s="71" t="s">
        <v>682</v>
      </c>
      <c r="G194" s="71" t="s">
        <v>309</v>
      </c>
      <c r="H194" s="156">
        <v>29</v>
      </c>
      <c r="I194" s="71" t="s">
        <v>91</v>
      </c>
      <c r="J194" s="28" t="s">
        <v>629</v>
      </c>
      <c r="K194" s="106"/>
      <c r="L194" s="71" t="s">
        <v>682</v>
      </c>
      <c r="M194" s="28">
        <f t="shared" si="20"/>
        <v>1</v>
      </c>
      <c r="N194" s="29"/>
      <c r="P194" s="101">
        <f t="shared" si="16"/>
        <v>1</v>
      </c>
      <c r="Q194" s="101">
        <f t="shared" si="17"/>
        <v>0</v>
      </c>
      <c r="R194" s="101">
        <f t="shared" si="18"/>
        <v>0</v>
      </c>
      <c r="S194" s="101">
        <f t="shared" si="19"/>
        <v>0</v>
      </c>
      <c r="T194" s="102">
        <f>+VLOOKUP($E194,db!$B$26:$C$30,2,FALSE)</f>
        <v>120</v>
      </c>
      <c r="U194" s="102">
        <f t="shared" si="21"/>
        <v>0</v>
      </c>
    </row>
    <row r="195" spans="2:21" ht="16" thickBot="1">
      <c r="B195" s="26">
        <f t="shared" si="22"/>
        <v>15</v>
      </c>
      <c r="C195" s="26" t="s">
        <v>350</v>
      </c>
      <c r="D195" s="27">
        <v>40654</v>
      </c>
      <c r="E195" s="26" t="s">
        <v>525</v>
      </c>
      <c r="F195" s="26" t="s">
        <v>85</v>
      </c>
      <c r="G195" s="26" t="s">
        <v>309</v>
      </c>
      <c r="H195" s="155">
        <v>204</v>
      </c>
      <c r="I195" s="26" t="s">
        <v>529</v>
      </c>
      <c r="J195" s="26" t="s">
        <v>630</v>
      </c>
      <c r="K195" s="105"/>
      <c r="L195" s="26" t="s">
        <v>85</v>
      </c>
      <c r="M195" s="26">
        <f t="shared" si="20"/>
        <v>1</v>
      </c>
      <c r="N195" s="27"/>
      <c r="P195" s="101">
        <f t="shared" si="16"/>
        <v>1</v>
      </c>
      <c r="Q195" s="101">
        <f t="shared" si="17"/>
        <v>0</v>
      </c>
      <c r="R195" s="101">
        <f t="shared" si="18"/>
        <v>1</v>
      </c>
      <c r="S195" s="101">
        <f t="shared" si="19"/>
        <v>0</v>
      </c>
      <c r="T195" s="102">
        <f>+VLOOKUP($E195,db!$B$26:$C$30,2,FALSE)</f>
        <v>120</v>
      </c>
      <c r="U195" s="102">
        <f t="shared" si="21"/>
        <v>0</v>
      </c>
    </row>
    <row r="196" spans="2:21" ht="16" thickBot="1">
      <c r="B196" s="28">
        <f t="shared" si="22"/>
        <v>16</v>
      </c>
      <c r="C196" s="71" t="s">
        <v>170</v>
      </c>
      <c r="D196" s="72">
        <v>40654</v>
      </c>
      <c r="E196" s="71" t="s">
        <v>525</v>
      </c>
      <c r="F196" s="71" t="s">
        <v>684</v>
      </c>
      <c r="G196" s="71" t="s">
        <v>309</v>
      </c>
      <c r="H196" s="156">
        <v>95</v>
      </c>
      <c r="I196" s="71" t="s">
        <v>91</v>
      </c>
      <c r="J196" s="28" t="s">
        <v>630</v>
      </c>
      <c r="K196" s="106"/>
      <c r="L196" s="71" t="s">
        <v>684</v>
      </c>
      <c r="M196" s="28">
        <f t="shared" si="20"/>
        <v>1</v>
      </c>
      <c r="N196" s="29"/>
      <c r="P196" s="101">
        <f t="shared" si="16"/>
        <v>1</v>
      </c>
      <c r="Q196" s="101">
        <f t="shared" si="17"/>
        <v>0</v>
      </c>
      <c r="R196" s="101">
        <f t="shared" si="18"/>
        <v>0</v>
      </c>
      <c r="S196" s="101">
        <f t="shared" si="19"/>
        <v>0</v>
      </c>
      <c r="T196" s="102">
        <f>+VLOOKUP($E196,db!$B$26:$C$30,2,FALSE)</f>
        <v>120</v>
      </c>
      <c r="U196" s="102">
        <f t="shared" si="21"/>
        <v>0</v>
      </c>
    </row>
    <row r="197" spans="2:21" ht="16" thickBot="1">
      <c r="B197" s="26">
        <f t="shared" si="22"/>
        <v>17</v>
      </c>
      <c r="C197" s="26" t="s">
        <v>350</v>
      </c>
      <c r="D197" s="27">
        <v>40654</v>
      </c>
      <c r="E197" s="26" t="s">
        <v>525</v>
      </c>
      <c r="F197" s="26" t="s">
        <v>682</v>
      </c>
      <c r="G197" s="26" t="s">
        <v>309</v>
      </c>
      <c r="H197" s="155">
        <v>446</v>
      </c>
      <c r="I197" s="26" t="s">
        <v>529</v>
      </c>
      <c r="J197" s="26" t="s">
        <v>630</v>
      </c>
      <c r="K197" s="105"/>
      <c r="L197" s="26" t="s">
        <v>681</v>
      </c>
      <c r="M197" s="26">
        <f t="shared" si="20"/>
        <v>0</v>
      </c>
      <c r="N197" s="27"/>
      <c r="P197" s="101">
        <f t="shared" ref="P197:P260" si="23">IF(M197=1,1,0)</f>
        <v>0</v>
      </c>
      <c r="Q197" s="101">
        <f t="shared" ref="Q197:Q260" si="24">IF(ISBLANK(E197),0,IF(P197=0,1,0))</f>
        <v>1</v>
      </c>
      <c r="R197" s="101">
        <f t="shared" ref="R197:R260" si="25">IF(H197&gt;T197,1,0)</f>
        <v>1</v>
      </c>
      <c r="S197" s="101">
        <f t="shared" ref="S197:S260" si="26">IF(OR(G197="Process of Elim. (50 /50)",G197="Guess (No Confidence)"),1,0)</f>
        <v>0</v>
      </c>
      <c r="T197" s="102">
        <f>+VLOOKUP($E197,db!$B$26:$C$30,2,FALSE)</f>
        <v>120</v>
      </c>
      <c r="U197" s="102">
        <f t="shared" si="21"/>
        <v>0</v>
      </c>
    </row>
    <row r="198" spans="2:21" ht="16" thickBot="1">
      <c r="B198" s="28">
        <f t="shared" si="22"/>
        <v>18</v>
      </c>
      <c r="C198" s="71" t="s">
        <v>170</v>
      </c>
      <c r="D198" s="72">
        <v>40654</v>
      </c>
      <c r="E198" s="71" t="s">
        <v>525</v>
      </c>
      <c r="F198" s="71" t="s">
        <v>682</v>
      </c>
      <c r="G198" s="71" t="s">
        <v>309</v>
      </c>
      <c r="H198" s="156">
        <v>131</v>
      </c>
      <c r="I198" s="71" t="s">
        <v>91</v>
      </c>
      <c r="J198" s="28" t="s">
        <v>630</v>
      </c>
      <c r="K198" s="106"/>
      <c r="L198" s="71" t="s">
        <v>682</v>
      </c>
      <c r="M198" s="28">
        <f t="shared" ref="M198:M261" si="27">IF(ISBLANK(F198),"",IF(F198=L198,1,0))</f>
        <v>1</v>
      </c>
      <c r="N198" s="29"/>
      <c r="P198" s="101">
        <f t="shared" si="23"/>
        <v>1</v>
      </c>
      <c r="Q198" s="101">
        <f t="shared" si="24"/>
        <v>0</v>
      </c>
      <c r="R198" s="101">
        <f t="shared" si="25"/>
        <v>1</v>
      </c>
      <c r="S198" s="101">
        <f t="shared" si="26"/>
        <v>0</v>
      </c>
      <c r="T198" s="102">
        <f>+VLOOKUP($E198,db!$B$26:$C$30,2,FALSE)</f>
        <v>120</v>
      </c>
      <c r="U198" s="102">
        <f t="shared" ref="U198:U261" si="28">IF($A$3=0,0,IF(Q198=1,1,IF(R198=1,2,IF(S198=1,3,0))))</f>
        <v>0</v>
      </c>
    </row>
    <row r="199" spans="2:21" ht="16" thickBot="1">
      <c r="B199" s="26">
        <f t="shared" si="22"/>
        <v>19</v>
      </c>
      <c r="C199" s="26" t="s">
        <v>350</v>
      </c>
      <c r="D199" s="27">
        <v>40654</v>
      </c>
      <c r="E199" s="26" t="s">
        <v>525</v>
      </c>
      <c r="F199" s="26" t="s">
        <v>680</v>
      </c>
      <c r="G199" s="26" t="s">
        <v>309</v>
      </c>
      <c r="H199" s="155">
        <v>115</v>
      </c>
      <c r="I199" s="26" t="s">
        <v>529</v>
      </c>
      <c r="J199" s="26" t="s">
        <v>489</v>
      </c>
      <c r="K199" s="105"/>
      <c r="L199" s="26" t="s">
        <v>680</v>
      </c>
      <c r="M199" s="26">
        <f t="shared" si="27"/>
        <v>1</v>
      </c>
      <c r="N199" s="27"/>
      <c r="P199" s="101">
        <f t="shared" si="23"/>
        <v>1</v>
      </c>
      <c r="Q199" s="101">
        <f t="shared" si="24"/>
        <v>0</v>
      </c>
      <c r="R199" s="101">
        <f t="shared" si="25"/>
        <v>0</v>
      </c>
      <c r="S199" s="101">
        <f t="shared" si="26"/>
        <v>0</v>
      </c>
      <c r="T199" s="102">
        <f>+VLOOKUP($E199,db!$B$26:$C$30,2,FALSE)</f>
        <v>120</v>
      </c>
      <c r="U199" s="102">
        <f t="shared" si="28"/>
        <v>0</v>
      </c>
    </row>
    <row r="200" spans="2:21" ht="16" thickBot="1">
      <c r="B200" s="28">
        <f t="shared" si="22"/>
        <v>20</v>
      </c>
      <c r="C200" s="71" t="s">
        <v>170</v>
      </c>
      <c r="D200" s="72">
        <v>40654</v>
      </c>
      <c r="E200" s="71" t="s">
        <v>525</v>
      </c>
      <c r="F200" s="71" t="s">
        <v>682</v>
      </c>
      <c r="G200" s="71" t="s">
        <v>309</v>
      </c>
      <c r="H200" s="156">
        <v>90</v>
      </c>
      <c r="I200" s="71" t="s">
        <v>91</v>
      </c>
      <c r="J200" s="28" t="s">
        <v>629</v>
      </c>
      <c r="K200" s="106" t="s">
        <v>43</v>
      </c>
      <c r="L200" s="71" t="s">
        <v>89</v>
      </c>
      <c r="M200" s="28">
        <f t="shared" si="27"/>
        <v>0</v>
      </c>
      <c r="N200" s="29"/>
      <c r="P200" s="101">
        <f t="shared" si="23"/>
        <v>0</v>
      </c>
      <c r="Q200" s="101">
        <f t="shared" si="24"/>
        <v>1</v>
      </c>
      <c r="R200" s="101">
        <f t="shared" si="25"/>
        <v>0</v>
      </c>
      <c r="S200" s="101">
        <f t="shared" si="26"/>
        <v>0</v>
      </c>
      <c r="T200" s="102">
        <f>+VLOOKUP($E200,db!$B$26:$C$30,2,FALSE)</f>
        <v>120</v>
      </c>
      <c r="U200" s="102">
        <f t="shared" si="28"/>
        <v>0</v>
      </c>
    </row>
    <row r="201" spans="2:21" ht="61" thickBot="1">
      <c r="B201" s="26">
        <f t="shared" si="22"/>
        <v>21</v>
      </c>
      <c r="C201" s="26" t="s">
        <v>350</v>
      </c>
      <c r="D201" s="27">
        <v>40654</v>
      </c>
      <c r="E201" s="26" t="s">
        <v>525</v>
      </c>
      <c r="F201" s="26" t="s">
        <v>699</v>
      </c>
      <c r="G201" s="26" t="s">
        <v>309</v>
      </c>
      <c r="H201" s="155">
        <v>323</v>
      </c>
      <c r="I201" s="26" t="s">
        <v>529</v>
      </c>
      <c r="J201" s="26" t="s">
        <v>630</v>
      </c>
      <c r="K201" s="105" t="s">
        <v>44</v>
      </c>
      <c r="L201" s="26" t="s">
        <v>699</v>
      </c>
      <c r="M201" s="26">
        <f t="shared" si="27"/>
        <v>1</v>
      </c>
      <c r="N201" s="27"/>
      <c r="P201" s="101">
        <f t="shared" si="23"/>
        <v>1</v>
      </c>
      <c r="Q201" s="101">
        <f t="shared" si="24"/>
        <v>0</v>
      </c>
      <c r="R201" s="101">
        <f t="shared" si="25"/>
        <v>1</v>
      </c>
      <c r="S201" s="101">
        <f t="shared" si="26"/>
        <v>0</v>
      </c>
      <c r="T201" s="102">
        <f>+VLOOKUP($E201,db!$B$26:$C$30,2,FALSE)</f>
        <v>120</v>
      </c>
      <c r="U201" s="102">
        <f t="shared" si="28"/>
        <v>0</v>
      </c>
    </row>
    <row r="202" spans="2:21" ht="16" thickBot="1">
      <c r="B202" s="28">
        <f t="shared" si="22"/>
        <v>22</v>
      </c>
      <c r="C202" s="71" t="s">
        <v>170</v>
      </c>
      <c r="D202" s="72">
        <v>40654</v>
      </c>
      <c r="E202" s="71" t="s">
        <v>525</v>
      </c>
      <c r="F202" s="71" t="s">
        <v>681</v>
      </c>
      <c r="G202" s="71" t="s">
        <v>309</v>
      </c>
      <c r="H202" s="156">
        <v>163</v>
      </c>
      <c r="I202" s="71" t="s">
        <v>91</v>
      </c>
      <c r="J202" s="28" t="s">
        <v>630</v>
      </c>
      <c r="K202" s="106" t="s">
        <v>50</v>
      </c>
      <c r="L202" s="71" t="s">
        <v>681</v>
      </c>
      <c r="M202" s="28">
        <f t="shared" si="27"/>
        <v>1</v>
      </c>
      <c r="N202" s="29"/>
      <c r="P202" s="101">
        <f t="shared" si="23"/>
        <v>1</v>
      </c>
      <c r="Q202" s="101">
        <f t="shared" si="24"/>
        <v>0</v>
      </c>
      <c r="R202" s="101">
        <f t="shared" si="25"/>
        <v>1</v>
      </c>
      <c r="S202" s="101">
        <f t="shared" si="26"/>
        <v>0</v>
      </c>
      <c r="T202" s="102">
        <f>+VLOOKUP($E202,db!$B$26:$C$30,2,FALSE)</f>
        <v>120</v>
      </c>
      <c r="U202" s="102">
        <f t="shared" si="28"/>
        <v>0</v>
      </c>
    </row>
    <row r="203" spans="2:21" ht="92" thickBot="1">
      <c r="B203" s="26">
        <f t="shared" si="22"/>
        <v>23</v>
      </c>
      <c r="C203" s="26" t="s">
        <v>350</v>
      </c>
      <c r="D203" s="27">
        <v>40654</v>
      </c>
      <c r="E203" s="26" t="s">
        <v>525</v>
      </c>
      <c r="F203" s="26" t="s">
        <v>682</v>
      </c>
      <c r="G203" s="26" t="s">
        <v>309</v>
      </c>
      <c r="H203" s="155">
        <v>248</v>
      </c>
      <c r="I203" s="26" t="s">
        <v>529</v>
      </c>
      <c r="J203" s="26" t="s">
        <v>630</v>
      </c>
      <c r="K203" s="105" t="s">
        <v>51</v>
      </c>
      <c r="L203" s="26" t="s">
        <v>682</v>
      </c>
      <c r="M203" s="26">
        <f t="shared" si="27"/>
        <v>1</v>
      </c>
      <c r="N203" s="27"/>
      <c r="P203" s="101">
        <f t="shared" si="23"/>
        <v>1</v>
      </c>
      <c r="Q203" s="101">
        <f t="shared" si="24"/>
        <v>0</v>
      </c>
      <c r="R203" s="101">
        <f t="shared" si="25"/>
        <v>1</v>
      </c>
      <c r="S203" s="101">
        <f t="shared" si="26"/>
        <v>0</v>
      </c>
      <c r="T203" s="102">
        <f>+VLOOKUP($E203,db!$B$26:$C$30,2,FALSE)</f>
        <v>120</v>
      </c>
      <c r="U203" s="102">
        <f t="shared" si="28"/>
        <v>0</v>
      </c>
    </row>
    <row r="204" spans="2:21" ht="61" thickBot="1">
      <c r="B204" s="28">
        <f t="shared" ref="B204:B267" si="29">+B203+1</f>
        <v>24</v>
      </c>
      <c r="C204" s="71" t="s">
        <v>170</v>
      </c>
      <c r="D204" s="72">
        <v>40654</v>
      </c>
      <c r="E204" s="71" t="s">
        <v>525</v>
      </c>
      <c r="F204" s="71" t="s">
        <v>684</v>
      </c>
      <c r="G204" s="71" t="s">
        <v>309</v>
      </c>
      <c r="H204" s="156">
        <v>392</v>
      </c>
      <c r="I204" s="71" t="s">
        <v>91</v>
      </c>
      <c r="J204" s="28" t="s">
        <v>630</v>
      </c>
      <c r="K204" s="106" t="s">
        <v>20</v>
      </c>
      <c r="L204" s="71" t="s">
        <v>699</v>
      </c>
      <c r="M204" s="28">
        <f t="shared" si="27"/>
        <v>0</v>
      </c>
      <c r="N204" s="29"/>
      <c r="P204" s="101">
        <f t="shared" si="23"/>
        <v>0</v>
      </c>
      <c r="Q204" s="101">
        <f t="shared" si="24"/>
        <v>1</v>
      </c>
      <c r="R204" s="101">
        <f t="shared" si="25"/>
        <v>1</v>
      </c>
      <c r="S204" s="101">
        <f t="shared" si="26"/>
        <v>0</v>
      </c>
      <c r="T204" s="102">
        <f>+VLOOKUP($E204,db!$B$26:$C$30,2,FALSE)</f>
        <v>120</v>
      </c>
      <c r="U204" s="102">
        <f t="shared" si="28"/>
        <v>0</v>
      </c>
    </row>
    <row r="205" spans="2:21" ht="16" thickBot="1">
      <c r="B205" s="26">
        <f t="shared" si="29"/>
        <v>25</v>
      </c>
      <c r="C205" s="26" t="s">
        <v>350</v>
      </c>
      <c r="D205" s="27">
        <v>40654</v>
      </c>
      <c r="E205" s="26" t="s">
        <v>525</v>
      </c>
      <c r="F205" s="26" t="s">
        <v>684</v>
      </c>
      <c r="G205" s="26" t="s">
        <v>309</v>
      </c>
      <c r="H205" s="155">
        <v>70</v>
      </c>
      <c r="I205" s="26" t="s">
        <v>529</v>
      </c>
      <c r="J205" s="26" t="s">
        <v>489</v>
      </c>
      <c r="K205" s="105"/>
      <c r="L205" s="26" t="s">
        <v>684</v>
      </c>
      <c r="M205" s="26">
        <f t="shared" si="27"/>
        <v>1</v>
      </c>
      <c r="N205" s="27"/>
      <c r="P205" s="101">
        <f t="shared" si="23"/>
        <v>1</v>
      </c>
      <c r="Q205" s="101">
        <f t="shared" si="24"/>
        <v>0</v>
      </c>
      <c r="R205" s="101">
        <f t="shared" si="25"/>
        <v>0</v>
      </c>
      <c r="S205" s="101">
        <f t="shared" si="26"/>
        <v>0</v>
      </c>
      <c r="T205" s="102">
        <f>+VLOOKUP($E205,db!$B$26:$C$30,2,FALSE)</f>
        <v>120</v>
      </c>
      <c r="U205" s="102">
        <f t="shared" si="28"/>
        <v>0</v>
      </c>
    </row>
    <row r="206" spans="2:21" ht="16" thickBot="1">
      <c r="B206" s="28">
        <f t="shared" si="29"/>
        <v>26</v>
      </c>
      <c r="C206" s="71" t="s">
        <v>170</v>
      </c>
      <c r="D206" s="72">
        <v>40654</v>
      </c>
      <c r="E206" s="71" t="s">
        <v>525</v>
      </c>
      <c r="F206" s="71" t="s">
        <v>680</v>
      </c>
      <c r="G206" s="71" t="s">
        <v>309</v>
      </c>
      <c r="H206" s="156">
        <v>106</v>
      </c>
      <c r="I206" s="71" t="s">
        <v>91</v>
      </c>
      <c r="J206" s="28" t="s">
        <v>630</v>
      </c>
      <c r="K206" s="106" t="s">
        <v>21</v>
      </c>
      <c r="L206" s="71" t="s">
        <v>680</v>
      </c>
      <c r="M206" s="28">
        <f t="shared" si="27"/>
        <v>1</v>
      </c>
      <c r="N206" s="29"/>
      <c r="P206" s="101">
        <f t="shared" si="23"/>
        <v>1</v>
      </c>
      <c r="Q206" s="101">
        <f t="shared" si="24"/>
        <v>0</v>
      </c>
      <c r="R206" s="101">
        <f t="shared" si="25"/>
        <v>0</v>
      </c>
      <c r="S206" s="101">
        <f t="shared" si="26"/>
        <v>0</v>
      </c>
      <c r="T206" s="102">
        <f>+VLOOKUP($E206,db!$B$26:$C$30,2,FALSE)</f>
        <v>120</v>
      </c>
      <c r="U206" s="102">
        <f t="shared" si="28"/>
        <v>0</v>
      </c>
    </row>
    <row r="207" spans="2:21" ht="61" thickBot="1">
      <c r="B207" s="26">
        <f t="shared" si="29"/>
        <v>27</v>
      </c>
      <c r="C207" s="26" t="s">
        <v>350</v>
      </c>
      <c r="D207" s="27">
        <v>40654</v>
      </c>
      <c r="E207" s="26" t="s">
        <v>525</v>
      </c>
      <c r="F207" s="26" t="s">
        <v>684</v>
      </c>
      <c r="G207" s="26" t="s">
        <v>309</v>
      </c>
      <c r="H207" s="155">
        <v>163</v>
      </c>
      <c r="I207" s="26" t="s">
        <v>529</v>
      </c>
      <c r="J207" s="26" t="s">
        <v>630</v>
      </c>
      <c r="K207" s="105" t="s">
        <v>65</v>
      </c>
      <c r="L207" s="26" t="s">
        <v>90</v>
      </c>
      <c r="M207" s="26">
        <f t="shared" si="27"/>
        <v>0</v>
      </c>
      <c r="N207" s="27"/>
      <c r="P207" s="101">
        <f t="shared" si="23"/>
        <v>0</v>
      </c>
      <c r="Q207" s="101">
        <f t="shared" si="24"/>
        <v>1</v>
      </c>
      <c r="R207" s="101">
        <f t="shared" si="25"/>
        <v>1</v>
      </c>
      <c r="S207" s="101">
        <f t="shared" si="26"/>
        <v>0</v>
      </c>
      <c r="T207" s="102">
        <f>+VLOOKUP($E207,db!$B$26:$C$30,2,FALSE)</f>
        <v>120</v>
      </c>
      <c r="U207" s="102">
        <f t="shared" si="28"/>
        <v>0</v>
      </c>
    </row>
    <row r="208" spans="2:21" ht="16" thickBot="1">
      <c r="B208" s="28">
        <f t="shared" si="29"/>
        <v>28</v>
      </c>
      <c r="C208" s="71" t="s">
        <v>170</v>
      </c>
      <c r="D208" s="72">
        <v>40654</v>
      </c>
      <c r="E208" s="71" t="s">
        <v>525</v>
      </c>
      <c r="F208" s="71" t="s">
        <v>699</v>
      </c>
      <c r="G208" s="71" t="s">
        <v>309</v>
      </c>
      <c r="H208" s="156">
        <v>86</v>
      </c>
      <c r="I208" s="71" t="s">
        <v>91</v>
      </c>
      <c r="J208" s="28" t="s">
        <v>489</v>
      </c>
      <c r="K208" s="106"/>
      <c r="L208" s="71" t="s">
        <v>699</v>
      </c>
      <c r="M208" s="28">
        <f t="shared" si="27"/>
        <v>1</v>
      </c>
      <c r="N208" s="29"/>
      <c r="P208" s="101">
        <f t="shared" si="23"/>
        <v>1</v>
      </c>
      <c r="Q208" s="101">
        <f t="shared" si="24"/>
        <v>0</v>
      </c>
      <c r="R208" s="101">
        <f t="shared" si="25"/>
        <v>0</v>
      </c>
      <c r="S208" s="101">
        <f t="shared" si="26"/>
        <v>0</v>
      </c>
      <c r="T208" s="102">
        <f>+VLOOKUP($E208,db!$B$26:$C$30,2,FALSE)</f>
        <v>120</v>
      </c>
      <c r="U208" s="102">
        <f t="shared" si="28"/>
        <v>0</v>
      </c>
    </row>
    <row r="209" spans="2:21" ht="16" thickBot="1">
      <c r="B209" s="26">
        <f t="shared" si="29"/>
        <v>29</v>
      </c>
      <c r="C209" s="26" t="s">
        <v>350</v>
      </c>
      <c r="D209" s="27">
        <v>40654</v>
      </c>
      <c r="E209" s="26" t="s">
        <v>525</v>
      </c>
      <c r="F209" s="26" t="s">
        <v>86</v>
      </c>
      <c r="G209" s="26" t="s">
        <v>309</v>
      </c>
      <c r="H209" s="155">
        <v>90</v>
      </c>
      <c r="I209" s="26" t="s">
        <v>529</v>
      </c>
      <c r="J209" s="26" t="s">
        <v>630</v>
      </c>
      <c r="K209" s="105"/>
      <c r="L209" s="26" t="s">
        <v>86</v>
      </c>
      <c r="M209" s="26">
        <f t="shared" si="27"/>
        <v>1</v>
      </c>
      <c r="N209" s="27"/>
      <c r="P209" s="101">
        <f t="shared" si="23"/>
        <v>1</v>
      </c>
      <c r="Q209" s="101">
        <f t="shared" si="24"/>
        <v>0</v>
      </c>
      <c r="R209" s="101">
        <f t="shared" si="25"/>
        <v>0</v>
      </c>
      <c r="S209" s="101">
        <f t="shared" si="26"/>
        <v>0</v>
      </c>
      <c r="T209" s="102">
        <f>+VLOOKUP($E209,db!$B$26:$C$30,2,FALSE)</f>
        <v>120</v>
      </c>
      <c r="U209" s="102">
        <f t="shared" si="28"/>
        <v>0</v>
      </c>
    </row>
    <row r="210" spans="2:21" ht="16" thickBot="1">
      <c r="B210" s="28">
        <f t="shared" si="29"/>
        <v>30</v>
      </c>
      <c r="C210" s="71" t="s">
        <v>170</v>
      </c>
      <c r="D210" s="72">
        <v>40654</v>
      </c>
      <c r="E210" s="71" t="s">
        <v>525</v>
      </c>
      <c r="F210" s="71" t="s">
        <v>681</v>
      </c>
      <c r="G210" s="71" t="s">
        <v>309</v>
      </c>
      <c r="H210" s="156">
        <v>40</v>
      </c>
      <c r="I210" s="71" t="s">
        <v>91</v>
      </c>
      <c r="J210" s="28" t="s">
        <v>630</v>
      </c>
      <c r="K210" s="106"/>
      <c r="L210" s="71" t="s">
        <v>681</v>
      </c>
      <c r="M210" s="28">
        <f t="shared" si="27"/>
        <v>1</v>
      </c>
      <c r="N210" s="29"/>
      <c r="P210" s="101">
        <f t="shared" si="23"/>
        <v>1</v>
      </c>
      <c r="Q210" s="101">
        <f t="shared" si="24"/>
        <v>0</v>
      </c>
      <c r="R210" s="101">
        <f t="shared" si="25"/>
        <v>0</v>
      </c>
      <c r="S210" s="101">
        <f t="shared" si="26"/>
        <v>0</v>
      </c>
      <c r="T210" s="102">
        <f>+VLOOKUP($E210,db!$B$26:$C$30,2,FALSE)</f>
        <v>120</v>
      </c>
      <c r="U210" s="102">
        <f t="shared" si="28"/>
        <v>0</v>
      </c>
    </row>
    <row r="211" spans="2:21" ht="31" thickBot="1">
      <c r="B211" s="26">
        <f t="shared" si="29"/>
        <v>31</v>
      </c>
      <c r="C211" s="26" t="s">
        <v>350</v>
      </c>
      <c r="D211" s="27">
        <v>40654</v>
      </c>
      <c r="E211" s="26" t="s">
        <v>525</v>
      </c>
      <c r="F211" s="26" t="s">
        <v>699</v>
      </c>
      <c r="G211" s="26" t="s">
        <v>309</v>
      </c>
      <c r="H211" s="155">
        <v>124</v>
      </c>
      <c r="I211" s="26" t="s">
        <v>529</v>
      </c>
      <c r="J211" s="26" t="s">
        <v>504</v>
      </c>
      <c r="K211" s="105" t="s">
        <v>66</v>
      </c>
      <c r="L211" s="26" t="s">
        <v>699</v>
      </c>
      <c r="M211" s="26">
        <f t="shared" si="27"/>
        <v>1</v>
      </c>
      <c r="N211" s="27"/>
      <c r="P211" s="101">
        <f t="shared" si="23"/>
        <v>1</v>
      </c>
      <c r="Q211" s="101">
        <f t="shared" si="24"/>
        <v>0</v>
      </c>
      <c r="R211" s="101">
        <f t="shared" si="25"/>
        <v>1</v>
      </c>
      <c r="S211" s="101">
        <f t="shared" si="26"/>
        <v>0</v>
      </c>
      <c r="T211" s="102">
        <f>+VLOOKUP($E211,db!$B$26:$C$30,2,FALSE)</f>
        <v>120</v>
      </c>
      <c r="U211" s="102">
        <f t="shared" si="28"/>
        <v>0</v>
      </c>
    </row>
    <row r="212" spans="2:21" ht="16" thickBot="1">
      <c r="B212" s="28">
        <f t="shared" si="29"/>
        <v>32</v>
      </c>
      <c r="C212" s="71" t="s">
        <v>170</v>
      </c>
      <c r="D212" s="72">
        <v>40654</v>
      </c>
      <c r="E212" s="71" t="s">
        <v>525</v>
      </c>
      <c r="F212" s="71" t="s">
        <v>680</v>
      </c>
      <c r="G212" s="71" t="s">
        <v>309</v>
      </c>
      <c r="H212" s="156">
        <v>38</v>
      </c>
      <c r="I212" s="71" t="s">
        <v>91</v>
      </c>
      <c r="J212" s="28" t="s">
        <v>629</v>
      </c>
      <c r="K212" s="106"/>
      <c r="L212" s="71" t="s">
        <v>680</v>
      </c>
      <c r="M212" s="28">
        <f t="shared" si="27"/>
        <v>1</v>
      </c>
      <c r="N212" s="29"/>
      <c r="P212" s="101">
        <f t="shared" si="23"/>
        <v>1</v>
      </c>
      <c r="Q212" s="101">
        <f t="shared" si="24"/>
        <v>0</v>
      </c>
      <c r="R212" s="101">
        <f t="shared" si="25"/>
        <v>0</v>
      </c>
      <c r="S212" s="101">
        <f t="shared" si="26"/>
        <v>0</v>
      </c>
      <c r="T212" s="102">
        <f>+VLOOKUP($E212,db!$B$26:$C$30,2,FALSE)</f>
        <v>120</v>
      </c>
      <c r="U212" s="102">
        <f t="shared" si="28"/>
        <v>0</v>
      </c>
    </row>
    <row r="213" spans="2:21" ht="16" thickBot="1">
      <c r="B213" s="26">
        <f t="shared" si="29"/>
        <v>33</v>
      </c>
      <c r="C213" s="26" t="s">
        <v>350</v>
      </c>
      <c r="D213" s="27">
        <v>40654</v>
      </c>
      <c r="E213" s="26" t="s">
        <v>525</v>
      </c>
      <c r="F213" s="26" t="s">
        <v>682</v>
      </c>
      <c r="G213" s="26" t="s">
        <v>309</v>
      </c>
      <c r="H213" s="155">
        <v>40</v>
      </c>
      <c r="I213" s="26" t="s">
        <v>529</v>
      </c>
      <c r="J213" s="26" t="s">
        <v>489</v>
      </c>
      <c r="K213" s="105"/>
      <c r="L213" s="26" t="s">
        <v>682</v>
      </c>
      <c r="M213" s="26">
        <f t="shared" si="27"/>
        <v>1</v>
      </c>
      <c r="N213" s="27"/>
      <c r="P213" s="101">
        <f t="shared" si="23"/>
        <v>1</v>
      </c>
      <c r="Q213" s="101">
        <f t="shared" si="24"/>
        <v>0</v>
      </c>
      <c r="R213" s="101">
        <f t="shared" si="25"/>
        <v>0</v>
      </c>
      <c r="S213" s="101">
        <f t="shared" si="26"/>
        <v>0</v>
      </c>
      <c r="T213" s="102">
        <f>+VLOOKUP($E213,db!$B$26:$C$30,2,FALSE)</f>
        <v>120</v>
      </c>
      <c r="U213" s="102">
        <f t="shared" si="28"/>
        <v>0</v>
      </c>
    </row>
    <row r="214" spans="2:21" ht="16" thickBot="1">
      <c r="B214" s="28">
        <f t="shared" si="29"/>
        <v>34</v>
      </c>
      <c r="C214" s="71" t="s">
        <v>170</v>
      </c>
      <c r="D214" s="72">
        <v>40654</v>
      </c>
      <c r="E214" s="71" t="s">
        <v>525</v>
      </c>
      <c r="F214" s="71" t="s">
        <v>684</v>
      </c>
      <c r="G214" s="71" t="s">
        <v>309</v>
      </c>
      <c r="H214" s="156">
        <v>15</v>
      </c>
      <c r="I214" s="71" t="s">
        <v>91</v>
      </c>
      <c r="J214" s="28" t="s">
        <v>629</v>
      </c>
      <c r="K214" s="106"/>
      <c r="L214" s="71" t="s">
        <v>684</v>
      </c>
      <c r="M214" s="28">
        <f t="shared" si="27"/>
        <v>1</v>
      </c>
      <c r="N214" s="29"/>
      <c r="P214" s="101">
        <f t="shared" si="23"/>
        <v>1</v>
      </c>
      <c r="Q214" s="101">
        <f t="shared" si="24"/>
        <v>0</v>
      </c>
      <c r="R214" s="101">
        <f t="shared" si="25"/>
        <v>0</v>
      </c>
      <c r="S214" s="101">
        <f t="shared" si="26"/>
        <v>0</v>
      </c>
      <c r="T214" s="102">
        <f>+VLOOKUP($E214,db!$B$26:$C$30,2,FALSE)</f>
        <v>120</v>
      </c>
      <c r="U214" s="102">
        <f t="shared" si="28"/>
        <v>0</v>
      </c>
    </row>
    <row r="215" spans="2:21" ht="31" thickBot="1">
      <c r="B215" s="26">
        <f t="shared" si="29"/>
        <v>35</v>
      </c>
      <c r="C215" s="26" t="s">
        <v>350</v>
      </c>
      <c r="D215" s="27">
        <v>40654</v>
      </c>
      <c r="E215" s="26" t="s">
        <v>525</v>
      </c>
      <c r="F215" s="26" t="s">
        <v>680</v>
      </c>
      <c r="G215" s="26" t="s">
        <v>309</v>
      </c>
      <c r="H215" s="155">
        <v>42</v>
      </c>
      <c r="I215" s="26" t="s">
        <v>529</v>
      </c>
      <c r="J215" s="26" t="s">
        <v>630</v>
      </c>
      <c r="K215" s="105" t="s">
        <v>67</v>
      </c>
      <c r="L215" s="26" t="s">
        <v>699</v>
      </c>
      <c r="M215" s="26">
        <f t="shared" si="27"/>
        <v>0</v>
      </c>
      <c r="N215" s="27"/>
      <c r="P215" s="101">
        <f t="shared" si="23"/>
        <v>0</v>
      </c>
      <c r="Q215" s="101">
        <f t="shared" si="24"/>
        <v>1</v>
      </c>
      <c r="R215" s="101">
        <f t="shared" si="25"/>
        <v>0</v>
      </c>
      <c r="S215" s="101">
        <f t="shared" si="26"/>
        <v>0</v>
      </c>
      <c r="T215" s="102">
        <f>+VLOOKUP($E215,db!$B$26:$C$30,2,FALSE)</f>
        <v>120</v>
      </c>
      <c r="U215" s="102">
        <f t="shared" si="28"/>
        <v>0</v>
      </c>
    </row>
    <row r="216" spans="2:21" ht="16" thickBot="1">
      <c r="B216" s="28">
        <f t="shared" si="29"/>
        <v>36</v>
      </c>
      <c r="C216" s="71" t="s">
        <v>170</v>
      </c>
      <c r="D216" s="72">
        <v>40654</v>
      </c>
      <c r="E216" s="71" t="s">
        <v>525</v>
      </c>
      <c r="F216" s="71" t="s">
        <v>682</v>
      </c>
      <c r="G216" s="71" t="s">
        <v>309</v>
      </c>
      <c r="H216" s="156">
        <v>29</v>
      </c>
      <c r="I216" s="71" t="s">
        <v>91</v>
      </c>
      <c r="J216" s="28" t="s">
        <v>630</v>
      </c>
      <c r="K216" s="106"/>
      <c r="L216" s="71" t="s">
        <v>682</v>
      </c>
      <c r="M216" s="28">
        <f t="shared" si="27"/>
        <v>1</v>
      </c>
      <c r="N216" s="29"/>
      <c r="P216" s="101">
        <f t="shared" si="23"/>
        <v>1</v>
      </c>
      <c r="Q216" s="101">
        <f t="shared" si="24"/>
        <v>0</v>
      </c>
      <c r="R216" s="101">
        <f t="shared" si="25"/>
        <v>0</v>
      </c>
      <c r="S216" s="101">
        <f t="shared" si="26"/>
        <v>0</v>
      </c>
      <c r="T216" s="102">
        <f>+VLOOKUP($E216,db!$B$26:$C$30,2,FALSE)</f>
        <v>120</v>
      </c>
      <c r="U216" s="102">
        <f t="shared" si="28"/>
        <v>0</v>
      </c>
    </row>
    <row r="217" spans="2:21" ht="61" thickBot="1">
      <c r="B217" s="26">
        <f t="shared" si="29"/>
        <v>37</v>
      </c>
      <c r="C217" s="26" t="s">
        <v>350</v>
      </c>
      <c r="D217" s="27">
        <v>40654</v>
      </c>
      <c r="E217" s="26" t="s">
        <v>525</v>
      </c>
      <c r="F217" s="26" t="s">
        <v>161</v>
      </c>
      <c r="G217" s="26" t="s">
        <v>309</v>
      </c>
      <c r="H217" s="155">
        <v>106</v>
      </c>
      <c r="I217" s="26" t="s">
        <v>529</v>
      </c>
      <c r="J217" s="26" t="s">
        <v>630</v>
      </c>
      <c r="K217" s="105" t="s">
        <v>68</v>
      </c>
      <c r="L217" s="26" t="s">
        <v>161</v>
      </c>
      <c r="M217" s="26">
        <f t="shared" si="27"/>
        <v>1</v>
      </c>
      <c r="N217" s="27"/>
      <c r="P217" s="101">
        <f t="shared" si="23"/>
        <v>1</v>
      </c>
      <c r="Q217" s="101">
        <f t="shared" si="24"/>
        <v>0</v>
      </c>
      <c r="R217" s="101">
        <f t="shared" si="25"/>
        <v>0</v>
      </c>
      <c r="S217" s="101">
        <f t="shared" si="26"/>
        <v>0</v>
      </c>
      <c r="T217" s="102">
        <f>+VLOOKUP($E217,db!$B$26:$C$30,2,FALSE)</f>
        <v>120</v>
      </c>
      <c r="U217" s="102">
        <f t="shared" si="28"/>
        <v>0</v>
      </c>
    </row>
    <row r="218" spans="2:21" ht="16" thickBot="1">
      <c r="B218" s="28">
        <f t="shared" si="29"/>
        <v>38</v>
      </c>
      <c r="C218" s="71" t="s">
        <v>170</v>
      </c>
      <c r="D218" s="72">
        <v>40654</v>
      </c>
      <c r="E218" s="71" t="s">
        <v>525</v>
      </c>
      <c r="F218" s="71" t="s">
        <v>684</v>
      </c>
      <c r="G218" s="71" t="s">
        <v>309</v>
      </c>
      <c r="H218" s="156">
        <v>25</v>
      </c>
      <c r="I218" s="71" t="s">
        <v>91</v>
      </c>
      <c r="J218" s="28" t="s">
        <v>629</v>
      </c>
      <c r="K218" s="106"/>
      <c r="L218" s="71" t="s">
        <v>684</v>
      </c>
      <c r="M218" s="28">
        <f t="shared" si="27"/>
        <v>1</v>
      </c>
      <c r="N218" s="29"/>
      <c r="P218" s="101">
        <f t="shared" si="23"/>
        <v>1</v>
      </c>
      <c r="Q218" s="101">
        <f t="shared" si="24"/>
        <v>0</v>
      </c>
      <c r="R218" s="101">
        <f t="shared" si="25"/>
        <v>0</v>
      </c>
      <c r="S218" s="101">
        <f t="shared" si="26"/>
        <v>0</v>
      </c>
      <c r="T218" s="102">
        <f>+VLOOKUP($E218,db!$B$26:$C$30,2,FALSE)</f>
        <v>120</v>
      </c>
      <c r="U218" s="102">
        <f t="shared" si="28"/>
        <v>0</v>
      </c>
    </row>
    <row r="219" spans="2:21" ht="16" thickBot="1">
      <c r="B219" s="26">
        <f t="shared" si="29"/>
        <v>39</v>
      </c>
      <c r="C219" s="26" t="s">
        <v>350</v>
      </c>
      <c r="D219" s="27">
        <v>40654</v>
      </c>
      <c r="E219" s="26" t="s">
        <v>525</v>
      </c>
      <c r="F219" s="26" t="s">
        <v>682</v>
      </c>
      <c r="G219" s="26" t="s">
        <v>309</v>
      </c>
      <c r="H219" s="155">
        <v>67</v>
      </c>
      <c r="I219" s="26" t="s">
        <v>529</v>
      </c>
      <c r="J219" s="26" t="s">
        <v>504</v>
      </c>
      <c r="K219" s="105"/>
      <c r="L219" s="26" t="s">
        <v>682</v>
      </c>
      <c r="M219" s="26">
        <f t="shared" si="27"/>
        <v>1</v>
      </c>
      <c r="N219" s="27"/>
      <c r="P219" s="101">
        <f t="shared" si="23"/>
        <v>1</v>
      </c>
      <c r="Q219" s="101">
        <f t="shared" si="24"/>
        <v>0</v>
      </c>
      <c r="R219" s="101">
        <f t="shared" si="25"/>
        <v>0</v>
      </c>
      <c r="S219" s="101">
        <f t="shared" si="26"/>
        <v>0</v>
      </c>
      <c r="T219" s="102">
        <f>+VLOOKUP($E219,db!$B$26:$C$30,2,FALSE)</f>
        <v>120</v>
      </c>
      <c r="U219" s="102">
        <f t="shared" si="28"/>
        <v>0</v>
      </c>
    </row>
    <row r="220" spans="2:21" ht="31" thickBot="1">
      <c r="B220" s="28">
        <f t="shared" si="29"/>
        <v>40</v>
      </c>
      <c r="C220" s="71" t="s">
        <v>170</v>
      </c>
      <c r="D220" s="72">
        <v>40654</v>
      </c>
      <c r="E220" s="71" t="s">
        <v>525</v>
      </c>
      <c r="F220" s="71" t="s">
        <v>682</v>
      </c>
      <c r="G220" s="71" t="s">
        <v>309</v>
      </c>
      <c r="H220" s="156">
        <v>32</v>
      </c>
      <c r="I220" s="71" t="s">
        <v>91</v>
      </c>
      <c r="J220" s="28" t="s">
        <v>629</v>
      </c>
      <c r="K220" s="106" t="s">
        <v>69</v>
      </c>
      <c r="L220" s="71" t="s">
        <v>682</v>
      </c>
      <c r="M220" s="28">
        <f t="shared" si="27"/>
        <v>1</v>
      </c>
      <c r="N220" s="29"/>
      <c r="P220" s="101">
        <f t="shared" si="23"/>
        <v>1</v>
      </c>
      <c r="Q220" s="101">
        <f t="shared" si="24"/>
        <v>0</v>
      </c>
      <c r="R220" s="101">
        <f t="shared" si="25"/>
        <v>0</v>
      </c>
      <c r="S220" s="101">
        <f t="shared" si="26"/>
        <v>0</v>
      </c>
      <c r="T220" s="102">
        <f>+VLOOKUP($E220,db!$B$26:$C$30,2,FALSE)</f>
        <v>120</v>
      </c>
      <c r="U220" s="102">
        <f t="shared" si="28"/>
        <v>0</v>
      </c>
    </row>
    <row r="221" spans="2:21" ht="16" thickBot="1">
      <c r="B221" s="26">
        <v>1</v>
      </c>
      <c r="C221" s="26" t="s">
        <v>350</v>
      </c>
      <c r="D221" s="27">
        <v>40656</v>
      </c>
      <c r="E221" s="26" t="s">
        <v>525</v>
      </c>
      <c r="F221" s="26" t="s">
        <v>492</v>
      </c>
      <c r="G221" s="26" t="s">
        <v>309</v>
      </c>
      <c r="H221" s="155">
        <v>25</v>
      </c>
      <c r="I221" s="26" t="s">
        <v>529</v>
      </c>
      <c r="J221" s="26" t="s">
        <v>49</v>
      </c>
      <c r="K221" s="105"/>
      <c r="L221" s="26" t="s">
        <v>492</v>
      </c>
      <c r="M221" s="26">
        <f t="shared" si="27"/>
        <v>1</v>
      </c>
      <c r="N221" s="27"/>
      <c r="P221" s="101">
        <f t="shared" si="23"/>
        <v>1</v>
      </c>
      <c r="Q221" s="101">
        <f t="shared" si="24"/>
        <v>0</v>
      </c>
      <c r="R221" s="101">
        <f t="shared" si="25"/>
        <v>0</v>
      </c>
      <c r="S221" s="101">
        <f t="shared" si="26"/>
        <v>0</v>
      </c>
      <c r="T221" s="102">
        <f>+VLOOKUP($E221,db!$B$26:$C$30,2,FALSE)</f>
        <v>120</v>
      </c>
      <c r="U221" s="102">
        <f t="shared" si="28"/>
        <v>0</v>
      </c>
    </row>
    <row r="222" spans="2:21" ht="31" thickBot="1">
      <c r="B222" s="28">
        <f t="shared" si="29"/>
        <v>2</v>
      </c>
      <c r="C222" s="71" t="s">
        <v>170</v>
      </c>
      <c r="D222" s="29">
        <v>40656</v>
      </c>
      <c r="E222" s="71" t="s">
        <v>525</v>
      </c>
      <c r="F222" s="71" t="s">
        <v>491</v>
      </c>
      <c r="G222" s="71" t="s">
        <v>309</v>
      </c>
      <c r="H222" s="156">
        <v>168</v>
      </c>
      <c r="I222" s="71" t="s">
        <v>91</v>
      </c>
      <c r="J222" s="71" t="s">
        <v>49</v>
      </c>
      <c r="K222" s="106" t="s">
        <v>15</v>
      </c>
      <c r="L222" s="71" t="s">
        <v>46</v>
      </c>
      <c r="M222" s="28">
        <f t="shared" si="27"/>
        <v>0</v>
      </c>
      <c r="N222" s="29"/>
      <c r="P222" s="101">
        <f t="shared" si="23"/>
        <v>0</v>
      </c>
      <c r="Q222" s="101">
        <f t="shared" si="24"/>
        <v>1</v>
      </c>
      <c r="R222" s="101">
        <f t="shared" si="25"/>
        <v>1</v>
      </c>
      <c r="S222" s="101">
        <f t="shared" si="26"/>
        <v>0</v>
      </c>
      <c r="T222" s="102">
        <f>+VLOOKUP($E222,db!$B$26:$C$30,2,FALSE)</f>
        <v>120</v>
      </c>
      <c r="U222" s="102">
        <f t="shared" si="28"/>
        <v>0</v>
      </c>
    </row>
    <row r="223" spans="2:21" ht="16" thickBot="1">
      <c r="B223" s="26">
        <f t="shared" si="29"/>
        <v>3</v>
      </c>
      <c r="C223" s="26" t="s">
        <v>350</v>
      </c>
      <c r="D223" s="27">
        <v>40656</v>
      </c>
      <c r="E223" s="26" t="s">
        <v>525</v>
      </c>
      <c r="F223" s="26" t="s">
        <v>491</v>
      </c>
      <c r="G223" s="26" t="s">
        <v>309</v>
      </c>
      <c r="H223" s="155">
        <v>124</v>
      </c>
      <c r="I223" s="26" t="s">
        <v>529</v>
      </c>
      <c r="J223" s="26" t="s">
        <v>49</v>
      </c>
      <c r="K223" s="105"/>
      <c r="L223" s="26" t="s">
        <v>491</v>
      </c>
      <c r="M223" s="26">
        <f t="shared" si="27"/>
        <v>1</v>
      </c>
      <c r="N223" s="27"/>
      <c r="P223" s="101">
        <f t="shared" si="23"/>
        <v>1</v>
      </c>
      <c r="Q223" s="101">
        <f t="shared" si="24"/>
        <v>0</v>
      </c>
      <c r="R223" s="101">
        <f t="shared" si="25"/>
        <v>1</v>
      </c>
      <c r="S223" s="101">
        <f t="shared" si="26"/>
        <v>0</v>
      </c>
      <c r="T223" s="102">
        <f>+VLOOKUP($E223,db!$B$26:$C$30,2,FALSE)</f>
        <v>120</v>
      </c>
      <c r="U223" s="102">
        <f t="shared" si="28"/>
        <v>0</v>
      </c>
    </row>
    <row r="224" spans="2:21" ht="61" thickBot="1">
      <c r="B224" s="28">
        <f t="shared" si="29"/>
        <v>4</v>
      </c>
      <c r="C224" s="71" t="s">
        <v>170</v>
      </c>
      <c r="D224" s="72">
        <v>40656</v>
      </c>
      <c r="E224" s="71" t="s">
        <v>525</v>
      </c>
      <c r="F224" s="71" t="s">
        <v>621</v>
      </c>
      <c r="G224" s="71" t="s">
        <v>309</v>
      </c>
      <c r="H224" s="156">
        <v>129</v>
      </c>
      <c r="I224" s="71" t="s">
        <v>91</v>
      </c>
      <c r="J224" s="71" t="s">
        <v>49</v>
      </c>
      <c r="K224" s="106" t="s">
        <v>16</v>
      </c>
      <c r="L224" s="71" t="s">
        <v>621</v>
      </c>
      <c r="M224" s="28">
        <f t="shared" si="27"/>
        <v>1</v>
      </c>
      <c r="N224" s="29"/>
      <c r="P224" s="101">
        <f t="shared" si="23"/>
        <v>1</v>
      </c>
      <c r="Q224" s="101">
        <f t="shared" si="24"/>
        <v>0</v>
      </c>
      <c r="R224" s="101">
        <f t="shared" si="25"/>
        <v>1</v>
      </c>
      <c r="S224" s="101">
        <f t="shared" si="26"/>
        <v>0</v>
      </c>
      <c r="T224" s="102">
        <f>+VLOOKUP($E224,db!$B$26:$C$30,2,FALSE)</f>
        <v>120</v>
      </c>
      <c r="U224" s="102">
        <f t="shared" si="28"/>
        <v>0</v>
      </c>
    </row>
    <row r="225" spans="2:21" ht="16" thickBot="1">
      <c r="B225" s="26">
        <f t="shared" si="29"/>
        <v>5</v>
      </c>
      <c r="C225" s="26" t="s">
        <v>350</v>
      </c>
      <c r="D225" s="27">
        <v>40656</v>
      </c>
      <c r="E225" s="26" t="s">
        <v>525</v>
      </c>
      <c r="F225" s="26" t="s">
        <v>491</v>
      </c>
      <c r="G225" s="26" t="s">
        <v>309</v>
      </c>
      <c r="H225" s="155">
        <v>84</v>
      </c>
      <c r="I225" s="26" t="s">
        <v>529</v>
      </c>
      <c r="J225" s="26" t="s">
        <v>49</v>
      </c>
      <c r="K225" s="105"/>
      <c r="L225" s="26" t="s">
        <v>491</v>
      </c>
      <c r="M225" s="26">
        <f t="shared" si="27"/>
        <v>1</v>
      </c>
      <c r="N225" s="27"/>
      <c r="P225" s="101">
        <f t="shared" si="23"/>
        <v>1</v>
      </c>
      <c r="Q225" s="101">
        <f t="shared" si="24"/>
        <v>0</v>
      </c>
      <c r="R225" s="101">
        <f t="shared" si="25"/>
        <v>0</v>
      </c>
      <c r="S225" s="101">
        <f t="shared" si="26"/>
        <v>0</v>
      </c>
      <c r="T225" s="102">
        <f>+VLOOKUP($E225,db!$B$26:$C$30,2,FALSE)</f>
        <v>120</v>
      </c>
      <c r="U225" s="102">
        <f t="shared" si="28"/>
        <v>0</v>
      </c>
    </row>
    <row r="226" spans="2:21" ht="31" thickBot="1">
      <c r="B226" s="28">
        <f t="shared" si="29"/>
        <v>6</v>
      </c>
      <c r="C226" s="71" t="s">
        <v>170</v>
      </c>
      <c r="D226" s="72">
        <v>40656</v>
      </c>
      <c r="E226" s="71" t="s">
        <v>525</v>
      </c>
      <c r="F226" s="71" t="s">
        <v>621</v>
      </c>
      <c r="G226" s="71" t="s">
        <v>309</v>
      </c>
      <c r="H226" s="156">
        <v>83</v>
      </c>
      <c r="I226" s="71" t="s">
        <v>91</v>
      </c>
      <c r="J226" s="71" t="s">
        <v>49</v>
      </c>
      <c r="K226" s="106" t="s">
        <v>17</v>
      </c>
      <c r="L226" s="71" t="s">
        <v>621</v>
      </c>
      <c r="M226" s="28">
        <f t="shared" si="27"/>
        <v>1</v>
      </c>
      <c r="N226" s="29"/>
      <c r="P226" s="101">
        <f t="shared" si="23"/>
        <v>1</v>
      </c>
      <c r="Q226" s="101">
        <f t="shared" si="24"/>
        <v>0</v>
      </c>
      <c r="R226" s="101">
        <f t="shared" si="25"/>
        <v>0</v>
      </c>
      <c r="S226" s="101">
        <f t="shared" si="26"/>
        <v>0</v>
      </c>
      <c r="T226" s="102">
        <f>+VLOOKUP($E226,db!$B$26:$C$30,2,FALSE)</f>
        <v>120</v>
      </c>
      <c r="U226" s="102">
        <f t="shared" si="28"/>
        <v>0</v>
      </c>
    </row>
    <row r="227" spans="2:21" ht="16" thickBot="1">
      <c r="B227" s="26">
        <f t="shared" si="29"/>
        <v>7</v>
      </c>
      <c r="C227" s="26" t="s">
        <v>350</v>
      </c>
      <c r="D227" s="27">
        <v>40656</v>
      </c>
      <c r="E227" s="26" t="s">
        <v>525</v>
      </c>
      <c r="F227" s="26" t="s">
        <v>492</v>
      </c>
      <c r="G227" s="26" t="s">
        <v>309</v>
      </c>
      <c r="H227" s="155">
        <v>56</v>
      </c>
      <c r="I227" s="26" t="s">
        <v>529</v>
      </c>
      <c r="J227" s="26" t="s">
        <v>49</v>
      </c>
      <c r="K227" s="105"/>
      <c r="L227" s="26" t="s">
        <v>492</v>
      </c>
      <c r="M227" s="26">
        <f t="shared" si="27"/>
        <v>1</v>
      </c>
      <c r="N227" s="27"/>
      <c r="P227" s="101">
        <f t="shared" si="23"/>
        <v>1</v>
      </c>
      <c r="Q227" s="101">
        <f t="shared" si="24"/>
        <v>0</v>
      </c>
      <c r="R227" s="101">
        <f t="shared" si="25"/>
        <v>0</v>
      </c>
      <c r="S227" s="101">
        <f t="shared" si="26"/>
        <v>0</v>
      </c>
      <c r="T227" s="102">
        <f>+VLOOKUP($E227,db!$B$26:$C$30,2,FALSE)</f>
        <v>120</v>
      </c>
      <c r="U227" s="102">
        <f t="shared" si="28"/>
        <v>0</v>
      </c>
    </row>
    <row r="228" spans="2:21" ht="46" thickBot="1">
      <c r="B228" s="28">
        <f t="shared" si="29"/>
        <v>8</v>
      </c>
      <c r="C228" s="71" t="s">
        <v>170</v>
      </c>
      <c r="D228" s="72">
        <v>40656</v>
      </c>
      <c r="E228" s="71" t="s">
        <v>525</v>
      </c>
      <c r="F228" s="71" t="s">
        <v>491</v>
      </c>
      <c r="G228" s="71" t="s">
        <v>309</v>
      </c>
      <c r="H228" s="156">
        <v>330</v>
      </c>
      <c r="I228" s="71" t="s">
        <v>91</v>
      </c>
      <c r="J228" s="71" t="s">
        <v>49</v>
      </c>
      <c r="K228" s="106" t="s">
        <v>18</v>
      </c>
      <c r="L228" s="71" t="s">
        <v>621</v>
      </c>
      <c r="M228" s="28">
        <f t="shared" si="27"/>
        <v>0</v>
      </c>
      <c r="N228" s="29"/>
      <c r="P228" s="101">
        <f t="shared" si="23"/>
        <v>0</v>
      </c>
      <c r="Q228" s="101">
        <f t="shared" si="24"/>
        <v>1</v>
      </c>
      <c r="R228" s="101">
        <f t="shared" si="25"/>
        <v>1</v>
      </c>
      <c r="S228" s="101">
        <f t="shared" si="26"/>
        <v>0</v>
      </c>
      <c r="T228" s="102">
        <f>+VLOOKUP($E228,db!$B$26:$C$30,2,FALSE)</f>
        <v>120</v>
      </c>
      <c r="U228" s="102">
        <f t="shared" si="28"/>
        <v>0</v>
      </c>
    </row>
    <row r="229" spans="2:21" ht="61" thickBot="1">
      <c r="B229" s="26">
        <f t="shared" si="29"/>
        <v>9</v>
      </c>
      <c r="C229" s="26" t="s">
        <v>350</v>
      </c>
      <c r="D229" s="27">
        <v>40656</v>
      </c>
      <c r="E229" s="26" t="s">
        <v>525</v>
      </c>
      <c r="F229" s="26" t="s">
        <v>45</v>
      </c>
      <c r="G229" s="26" t="s">
        <v>309</v>
      </c>
      <c r="H229" s="155">
        <v>167</v>
      </c>
      <c r="I229" s="26" t="s">
        <v>529</v>
      </c>
      <c r="J229" s="26" t="s">
        <v>49</v>
      </c>
      <c r="K229" s="105" t="s">
        <v>19</v>
      </c>
      <c r="L229" s="26" t="s">
        <v>47</v>
      </c>
      <c r="M229" s="26">
        <f t="shared" si="27"/>
        <v>0</v>
      </c>
      <c r="N229" s="27"/>
      <c r="P229" s="101">
        <f t="shared" si="23"/>
        <v>0</v>
      </c>
      <c r="Q229" s="101">
        <f t="shared" si="24"/>
        <v>1</v>
      </c>
      <c r="R229" s="101">
        <f t="shared" si="25"/>
        <v>1</v>
      </c>
      <c r="S229" s="101">
        <f t="shared" si="26"/>
        <v>0</v>
      </c>
      <c r="T229" s="102">
        <f>+VLOOKUP($E229,db!$B$26:$C$30,2,FALSE)</f>
        <v>120</v>
      </c>
      <c r="U229" s="102">
        <f t="shared" si="28"/>
        <v>0</v>
      </c>
    </row>
    <row r="230" spans="2:21" ht="46" thickBot="1">
      <c r="B230" s="28">
        <f t="shared" si="29"/>
        <v>10</v>
      </c>
      <c r="C230" s="71" t="s">
        <v>170</v>
      </c>
      <c r="D230" s="72">
        <v>40656</v>
      </c>
      <c r="E230" s="71" t="s">
        <v>525</v>
      </c>
      <c r="F230" s="71" t="s">
        <v>603</v>
      </c>
      <c r="G230" s="71" t="s">
        <v>309</v>
      </c>
      <c r="H230" s="156">
        <v>18</v>
      </c>
      <c r="I230" s="71" t="s">
        <v>91</v>
      </c>
      <c r="J230" s="71" t="s">
        <v>49</v>
      </c>
      <c r="K230" s="106" t="s">
        <v>14</v>
      </c>
      <c r="L230" s="71" t="s">
        <v>603</v>
      </c>
      <c r="M230" s="28">
        <f t="shared" si="27"/>
        <v>1</v>
      </c>
      <c r="N230" s="29"/>
      <c r="P230" s="101">
        <f t="shared" si="23"/>
        <v>1</v>
      </c>
      <c r="Q230" s="101">
        <f t="shared" si="24"/>
        <v>0</v>
      </c>
      <c r="R230" s="101">
        <f t="shared" si="25"/>
        <v>0</v>
      </c>
      <c r="S230" s="101">
        <f t="shared" si="26"/>
        <v>0</v>
      </c>
      <c r="T230" s="102">
        <f>+VLOOKUP($E230,db!$B$26:$C$30,2,FALSE)</f>
        <v>120</v>
      </c>
      <c r="U230" s="102">
        <f t="shared" si="28"/>
        <v>0</v>
      </c>
    </row>
    <row r="231" spans="2:21" ht="46" thickBot="1">
      <c r="B231" s="26">
        <f t="shared" si="29"/>
        <v>11</v>
      </c>
      <c r="C231" s="26" t="s">
        <v>350</v>
      </c>
      <c r="D231" s="27">
        <v>40656</v>
      </c>
      <c r="E231" s="26" t="s">
        <v>525</v>
      </c>
      <c r="F231" s="26" t="s">
        <v>492</v>
      </c>
      <c r="G231" s="26" t="s">
        <v>309</v>
      </c>
      <c r="H231" s="155">
        <v>75</v>
      </c>
      <c r="I231" s="26" t="s">
        <v>529</v>
      </c>
      <c r="J231" s="26" t="s">
        <v>49</v>
      </c>
      <c r="K231" s="105" t="s">
        <v>52</v>
      </c>
      <c r="L231" s="26" t="s">
        <v>492</v>
      </c>
      <c r="M231" s="26">
        <f t="shared" si="27"/>
        <v>1</v>
      </c>
      <c r="N231" s="27"/>
      <c r="P231" s="101">
        <f t="shared" si="23"/>
        <v>1</v>
      </c>
      <c r="Q231" s="101">
        <f t="shared" si="24"/>
        <v>0</v>
      </c>
      <c r="R231" s="101">
        <f t="shared" si="25"/>
        <v>0</v>
      </c>
      <c r="S231" s="101">
        <f t="shared" si="26"/>
        <v>0</v>
      </c>
      <c r="T231" s="102">
        <f>+VLOOKUP($E231,db!$B$26:$C$30,2,FALSE)</f>
        <v>120</v>
      </c>
      <c r="U231" s="102">
        <f t="shared" si="28"/>
        <v>0</v>
      </c>
    </row>
    <row r="232" spans="2:21" ht="31" thickBot="1">
      <c r="B232" s="28">
        <f t="shared" si="29"/>
        <v>12</v>
      </c>
      <c r="C232" s="71" t="s">
        <v>170</v>
      </c>
      <c r="D232" s="72">
        <v>40656</v>
      </c>
      <c r="E232" s="71" t="s">
        <v>525</v>
      </c>
      <c r="F232" s="71" t="s">
        <v>621</v>
      </c>
      <c r="G232" s="71" t="s">
        <v>309</v>
      </c>
      <c r="H232" s="156">
        <v>257</v>
      </c>
      <c r="I232" s="71" t="s">
        <v>91</v>
      </c>
      <c r="J232" s="71" t="s">
        <v>49</v>
      </c>
      <c r="K232" s="106" t="s">
        <v>53</v>
      </c>
      <c r="L232" s="71" t="s">
        <v>621</v>
      </c>
      <c r="M232" s="28">
        <f t="shared" si="27"/>
        <v>1</v>
      </c>
      <c r="N232" s="29"/>
      <c r="P232" s="101">
        <f t="shared" si="23"/>
        <v>1</v>
      </c>
      <c r="Q232" s="101">
        <f t="shared" si="24"/>
        <v>0</v>
      </c>
      <c r="R232" s="101">
        <f t="shared" si="25"/>
        <v>1</v>
      </c>
      <c r="S232" s="101">
        <f t="shared" si="26"/>
        <v>0</v>
      </c>
      <c r="T232" s="102">
        <f>+VLOOKUP($E232,db!$B$26:$C$30,2,FALSE)</f>
        <v>120</v>
      </c>
      <c r="U232" s="102">
        <f t="shared" si="28"/>
        <v>0</v>
      </c>
    </row>
    <row r="233" spans="2:21" ht="46" thickBot="1">
      <c r="B233" s="26">
        <f t="shared" si="29"/>
        <v>13</v>
      </c>
      <c r="C233" s="26" t="s">
        <v>350</v>
      </c>
      <c r="D233" s="27">
        <v>40656</v>
      </c>
      <c r="E233" s="26" t="s">
        <v>525</v>
      </c>
      <c r="F233" s="26" t="s">
        <v>492</v>
      </c>
      <c r="G233" s="26" t="s">
        <v>309</v>
      </c>
      <c r="H233" s="155">
        <v>71</v>
      </c>
      <c r="I233" s="26" t="s">
        <v>529</v>
      </c>
      <c r="J233" s="26" t="s">
        <v>49</v>
      </c>
      <c r="K233" s="105" t="s">
        <v>54</v>
      </c>
      <c r="L233" s="26" t="s">
        <v>700</v>
      </c>
      <c r="M233" s="26">
        <f t="shared" si="27"/>
        <v>0</v>
      </c>
      <c r="N233" s="27"/>
      <c r="P233" s="101">
        <f t="shared" si="23"/>
        <v>0</v>
      </c>
      <c r="Q233" s="101">
        <f t="shared" si="24"/>
        <v>1</v>
      </c>
      <c r="R233" s="101">
        <f t="shared" si="25"/>
        <v>0</v>
      </c>
      <c r="S233" s="101">
        <f t="shared" si="26"/>
        <v>0</v>
      </c>
      <c r="T233" s="102">
        <f>+VLOOKUP($E233,db!$B$26:$C$30,2,FALSE)</f>
        <v>120</v>
      </c>
      <c r="U233" s="102">
        <f t="shared" si="28"/>
        <v>0</v>
      </c>
    </row>
    <row r="234" spans="2:21" ht="31" thickBot="1">
      <c r="B234" s="28">
        <f t="shared" si="29"/>
        <v>14</v>
      </c>
      <c r="C234" s="71" t="s">
        <v>170</v>
      </c>
      <c r="D234" s="72">
        <v>40656</v>
      </c>
      <c r="E234" s="71" t="s">
        <v>525</v>
      </c>
      <c r="F234" s="71" t="s">
        <v>491</v>
      </c>
      <c r="G234" s="71" t="s">
        <v>309</v>
      </c>
      <c r="H234" s="156">
        <v>124</v>
      </c>
      <c r="I234" s="71" t="s">
        <v>91</v>
      </c>
      <c r="J234" s="71" t="s">
        <v>49</v>
      </c>
      <c r="K234" s="106" t="s">
        <v>55</v>
      </c>
      <c r="L234" s="71" t="s">
        <v>48</v>
      </c>
      <c r="M234" s="28">
        <f t="shared" si="27"/>
        <v>0</v>
      </c>
      <c r="N234" s="29"/>
      <c r="P234" s="101">
        <f t="shared" si="23"/>
        <v>0</v>
      </c>
      <c r="Q234" s="101">
        <f t="shared" si="24"/>
        <v>1</v>
      </c>
      <c r="R234" s="101">
        <f t="shared" si="25"/>
        <v>1</v>
      </c>
      <c r="S234" s="101">
        <f t="shared" si="26"/>
        <v>0</v>
      </c>
      <c r="T234" s="102">
        <f>+VLOOKUP($E234,db!$B$26:$C$30,2,FALSE)</f>
        <v>120</v>
      </c>
      <c r="U234" s="102">
        <f t="shared" si="28"/>
        <v>0</v>
      </c>
    </row>
    <row r="235" spans="2:21" ht="61" thickBot="1">
      <c r="B235" s="26">
        <f t="shared" si="29"/>
        <v>15</v>
      </c>
      <c r="C235" s="26" t="s">
        <v>350</v>
      </c>
      <c r="D235" s="27">
        <v>40656</v>
      </c>
      <c r="E235" s="26" t="s">
        <v>525</v>
      </c>
      <c r="F235" s="26" t="s">
        <v>603</v>
      </c>
      <c r="G235" s="26" t="s">
        <v>309</v>
      </c>
      <c r="H235" s="155">
        <v>137</v>
      </c>
      <c r="I235" s="26" t="s">
        <v>529</v>
      </c>
      <c r="J235" s="26" t="s">
        <v>49</v>
      </c>
      <c r="K235" s="105" t="s">
        <v>56</v>
      </c>
      <c r="L235" s="26" t="s">
        <v>621</v>
      </c>
      <c r="M235" s="26">
        <f t="shared" si="27"/>
        <v>0</v>
      </c>
      <c r="N235" s="27"/>
      <c r="P235" s="101">
        <f t="shared" si="23"/>
        <v>0</v>
      </c>
      <c r="Q235" s="101">
        <f t="shared" si="24"/>
        <v>1</v>
      </c>
      <c r="R235" s="101">
        <f t="shared" si="25"/>
        <v>1</v>
      </c>
      <c r="S235" s="101">
        <f t="shared" si="26"/>
        <v>0</v>
      </c>
      <c r="T235" s="102">
        <f>+VLOOKUP($E235,db!$B$26:$C$30,2,FALSE)</f>
        <v>120</v>
      </c>
      <c r="U235" s="102">
        <f t="shared" si="28"/>
        <v>0</v>
      </c>
    </row>
    <row r="236" spans="2:21" ht="31" thickBot="1">
      <c r="B236" s="28">
        <f t="shared" si="29"/>
        <v>16</v>
      </c>
      <c r="C236" s="71" t="s">
        <v>170</v>
      </c>
      <c r="D236" s="72">
        <v>40656</v>
      </c>
      <c r="E236" s="71" t="s">
        <v>525</v>
      </c>
      <c r="F236" s="71" t="s">
        <v>621</v>
      </c>
      <c r="G236" s="71" t="s">
        <v>309</v>
      </c>
      <c r="H236" s="156">
        <v>181</v>
      </c>
      <c r="I236" s="71" t="s">
        <v>91</v>
      </c>
      <c r="J236" s="71" t="s">
        <v>49</v>
      </c>
      <c r="K236" s="106" t="s">
        <v>57</v>
      </c>
      <c r="L236" s="71" t="s">
        <v>621</v>
      </c>
      <c r="M236" s="28">
        <f t="shared" si="27"/>
        <v>1</v>
      </c>
      <c r="N236" s="29"/>
      <c r="P236" s="101">
        <f t="shared" si="23"/>
        <v>1</v>
      </c>
      <c r="Q236" s="101">
        <f t="shared" si="24"/>
        <v>0</v>
      </c>
      <c r="R236" s="101">
        <f t="shared" si="25"/>
        <v>1</v>
      </c>
      <c r="S236" s="101">
        <f t="shared" si="26"/>
        <v>0</v>
      </c>
      <c r="T236" s="102">
        <f>+VLOOKUP($E236,db!$B$26:$C$30,2,FALSE)</f>
        <v>120</v>
      </c>
      <c r="U236" s="102">
        <f t="shared" si="28"/>
        <v>0</v>
      </c>
    </row>
    <row r="237" spans="2:21" ht="16" thickBot="1">
      <c r="B237" s="26">
        <v>1</v>
      </c>
      <c r="C237" s="26" t="s">
        <v>350</v>
      </c>
      <c r="D237" s="27">
        <v>40658</v>
      </c>
      <c r="E237" s="26" t="s">
        <v>525</v>
      </c>
      <c r="F237" s="26" t="s">
        <v>37</v>
      </c>
      <c r="G237" s="26" t="s">
        <v>309</v>
      </c>
      <c r="H237" s="155">
        <v>209</v>
      </c>
      <c r="I237" s="26" t="s">
        <v>583</v>
      </c>
      <c r="J237" s="26" t="s">
        <v>628</v>
      </c>
      <c r="K237" s="105"/>
      <c r="L237" s="26" t="s">
        <v>37</v>
      </c>
      <c r="M237" s="26">
        <f t="shared" si="27"/>
        <v>1</v>
      </c>
      <c r="N237" s="27"/>
      <c r="P237" s="101">
        <f t="shared" si="23"/>
        <v>1</v>
      </c>
      <c r="Q237" s="101">
        <f t="shared" si="24"/>
        <v>0</v>
      </c>
      <c r="R237" s="101">
        <f t="shared" si="25"/>
        <v>1</v>
      </c>
      <c r="S237" s="101">
        <f t="shared" si="26"/>
        <v>0</v>
      </c>
      <c r="T237" s="102">
        <f>+VLOOKUP($E237,db!$B$26:$C$30,2,FALSE)</f>
        <v>120</v>
      </c>
      <c r="U237" s="102">
        <f t="shared" si="28"/>
        <v>0</v>
      </c>
    </row>
    <row r="238" spans="2:21" ht="16" thickBot="1">
      <c r="B238" s="28">
        <f t="shared" si="29"/>
        <v>2</v>
      </c>
      <c r="C238" s="71" t="s">
        <v>170</v>
      </c>
      <c r="D238" s="29">
        <v>40658</v>
      </c>
      <c r="E238" s="71" t="s">
        <v>525</v>
      </c>
      <c r="F238" s="71" t="s">
        <v>603</v>
      </c>
      <c r="G238" s="71" t="s">
        <v>309</v>
      </c>
      <c r="H238" s="156">
        <v>172</v>
      </c>
      <c r="I238" s="28" t="s">
        <v>583</v>
      </c>
      <c r="J238" s="28" t="s">
        <v>628</v>
      </c>
      <c r="K238" s="106"/>
      <c r="L238" s="71" t="s">
        <v>603</v>
      </c>
      <c r="M238" s="28">
        <f t="shared" si="27"/>
        <v>1</v>
      </c>
      <c r="N238" s="29"/>
      <c r="P238" s="101">
        <f t="shared" si="23"/>
        <v>1</v>
      </c>
      <c r="Q238" s="101">
        <f t="shared" si="24"/>
        <v>0</v>
      </c>
      <c r="R238" s="101">
        <f t="shared" si="25"/>
        <v>1</v>
      </c>
      <c r="S238" s="101">
        <f t="shared" si="26"/>
        <v>0</v>
      </c>
      <c r="T238" s="102">
        <f>+VLOOKUP($E238,db!$B$26:$C$30,2,FALSE)</f>
        <v>120</v>
      </c>
      <c r="U238" s="102">
        <f t="shared" si="28"/>
        <v>0</v>
      </c>
    </row>
    <row r="239" spans="2:21" ht="16" thickBot="1">
      <c r="B239" s="26">
        <f t="shared" si="29"/>
        <v>3</v>
      </c>
      <c r="C239" s="26" t="s">
        <v>350</v>
      </c>
      <c r="D239" s="27">
        <v>40658</v>
      </c>
      <c r="E239" s="26" t="s">
        <v>525</v>
      </c>
      <c r="F239" s="26" t="s">
        <v>37</v>
      </c>
      <c r="G239" s="26" t="s">
        <v>309</v>
      </c>
      <c r="H239" s="155">
        <v>171</v>
      </c>
      <c r="I239" s="26" t="s">
        <v>583</v>
      </c>
      <c r="J239" s="26" t="s">
        <v>628</v>
      </c>
      <c r="K239" s="105"/>
      <c r="L239" s="26" t="s">
        <v>37</v>
      </c>
      <c r="M239" s="26">
        <f t="shared" si="27"/>
        <v>1</v>
      </c>
      <c r="N239" s="27"/>
      <c r="P239" s="101">
        <f t="shared" si="23"/>
        <v>1</v>
      </c>
      <c r="Q239" s="101">
        <f t="shared" si="24"/>
        <v>0</v>
      </c>
      <c r="R239" s="101">
        <f t="shared" si="25"/>
        <v>1</v>
      </c>
      <c r="S239" s="101">
        <f t="shared" si="26"/>
        <v>0</v>
      </c>
      <c r="T239" s="102">
        <f>+VLOOKUP($E239,db!$B$26:$C$30,2,FALSE)</f>
        <v>120</v>
      </c>
      <c r="U239" s="102">
        <f t="shared" si="28"/>
        <v>0</v>
      </c>
    </row>
    <row r="240" spans="2:21" ht="16" thickBot="1">
      <c r="B240" s="28">
        <f t="shared" si="29"/>
        <v>4</v>
      </c>
      <c r="C240" s="71" t="s">
        <v>170</v>
      </c>
      <c r="D240" s="72">
        <v>40658</v>
      </c>
      <c r="E240" s="71" t="s">
        <v>525</v>
      </c>
      <c r="F240" s="71" t="s">
        <v>31</v>
      </c>
      <c r="G240" s="71" t="s">
        <v>309</v>
      </c>
      <c r="H240" s="156">
        <v>76</v>
      </c>
      <c r="I240" s="71" t="s">
        <v>583</v>
      </c>
      <c r="J240" s="71" t="s">
        <v>628</v>
      </c>
      <c r="K240" s="106"/>
      <c r="L240" s="71" t="s">
        <v>31</v>
      </c>
      <c r="M240" s="28">
        <f t="shared" si="27"/>
        <v>1</v>
      </c>
      <c r="N240" s="29"/>
      <c r="P240" s="101">
        <f t="shared" si="23"/>
        <v>1</v>
      </c>
      <c r="Q240" s="101">
        <f t="shared" si="24"/>
        <v>0</v>
      </c>
      <c r="R240" s="101">
        <f t="shared" si="25"/>
        <v>0</v>
      </c>
      <c r="S240" s="101">
        <f t="shared" si="26"/>
        <v>0</v>
      </c>
      <c r="T240" s="102">
        <f>+VLOOKUP($E240,db!$B$26:$C$30,2,FALSE)</f>
        <v>120</v>
      </c>
      <c r="U240" s="102">
        <f t="shared" si="28"/>
        <v>0</v>
      </c>
    </row>
    <row r="241" spans="2:21" ht="16" thickBot="1">
      <c r="B241" s="26">
        <f t="shared" si="29"/>
        <v>5</v>
      </c>
      <c r="C241" s="26" t="s">
        <v>350</v>
      </c>
      <c r="D241" s="27">
        <v>40658</v>
      </c>
      <c r="E241" s="26" t="s">
        <v>525</v>
      </c>
      <c r="F241" s="26" t="s">
        <v>37</v>
      </c>
      <c r="G241" s="26" t="s">
        <v>309</v>
      </c>
      <c r="H241" s="155">
        <v>137</v>
      </c>
      <c r="I241" s="26" t="s">
        <v>583</v>
      </c>
      <c r="J241" s="26"/>
      <c r="K241" s="105"/>
      <c r="L241" s="26" t="s">
        <v>37</v>
      </c>
      <c r="M241" s="26">
        <f t="shared" si="27"/>
        <v>1</v>
      </c>
      <c r="N241" s="27"/>
      <c r="P241" s="101">
        <f t="shared" si="23"/>
        <v>1</v>
      </c>
      <c r="Q241" s="101">
        <f t="shared" si="24"/>
        <v>0</v>
      </c>
      <c r="R241" s="101">
        <f t="shared" si="25"/>
        <v>1</v>
      </c>
      <c r="S241" s="101">
        <f t="shared" si="26"/>
        <v>0</v>
      </c>
      <c r="T241" s="102">
        <f>+VLOOKUP($E241,db!$B$26:$C$30,2,FALSE)</f>
        <v>120</v>
      </c>
      <c r="U241" s="102">
        <f t="shared" si="28"/>
        <v>0</v>
      </c>
    </row>
    <row r="242" spans="2:21" ht="16" thickBot="1">
      <c r="B242" s="28">
        <f t="shared" si="29"/>
        <v>6</v>
      </c>
      <c r="C242" s="71" t="s">
        <v>170</v>
      </c>
      <c r="D242" s="72">
        <v>40658</v>
      </c>
      <c r="E242" s="71" t="s">
        <v>525</v>
      </c>
      <c r="F242" s="71" t="s">
        <v>621</v>
      </c>
      <c r="G242" s="71" t="s">
        <v>309</v>
      </c>
      <c r="H242" s="156">
        <v>184</v>
      </c>
      <c r="I242" s="71" t="s">
        <v>583</v>
      </c>
      <c r="J242" s="71"/>
      <c r="K242" s="106"/>
      <c r="L242" s="71" t="s">
        <v>621</v>
      </c>
      <c r="M242" s="28">
        <f t="shared" si="27"/>
        <v>1</v>
      </c>
      <c r="N242" s="29"/>
      <c r="P242" s="101">
        <f t="shared" si="23"/>
        <v>1</v>
      </c>
      <c r="Q242" s="101">
        <f t="shared" si="24"/>
        <v>0</v>
      </c>
      <c r="R242" s="101">
        <f t="shared" si="25"/>
        <v>1</v>
      </c>
      <c r="S242" s="101">
        <f t="shared" si="26"/>
        <v>0</v>
      </c>
      <c r="T242" s="102">
        <f>+VLOOKUP($E242,db!$B$26:$C$30,2,FALSE)</f>
        <v>120</v>
      </c>
      <c r="U242" s="102">
        <f t="shared" si="28"/>
        <v>0</v>
      </c>
    </row>
    <row r="243" spans="2:21" ht="16" thickBot="1">
      <c r="B243" s="26">
        <f t="shared" si="29"/>
        <v>7</v>
      </c>
      <c r="C243" s="26" t="s">
        <v>350</v>
      </c>
      <c r="D243" s="27">
        <v>40658</v>
      </c>
      <c r="E243" s="26" t="s">
        <v>525</v>
      </c>
      <c r="F243" s="26" t="s">
        <v>621</v>
      </c>
      <c r="G243" s="26" t="s">
        <v>309</v>
      </c>
      <c r="H243" s="155">
        <v>180</v>
      </c>
      <c r="I243" s="26" t="s">
        <v>583</v>
      </c>
      <c r="J243" s="26" t="s">
        <v>628</v>
      </c>
      <c r="K243" s="105"/>
      <c r="L243" s="26" t="s">
        <v>621</v>
      </c>
      <c r="M243" s="26">
        <f t="shared" si="27"/>
        <v>1</v>
      </c>
      <c r="N243" s="27"/>
      <c r="P243" s="101">
        <f t="shared" si="23"/>
        <v>1</v>
      </c>
      <c r="Q243" s="101">
        <f t="shared" si="24"/>
        <v>0</v>
      </c>
      <c r="R243" s="101">
        <f t="shared" si="25"/>
        <v>1</v>
      </c>
      <c r="S243" s="101">
        <f t="shared" si="26"/>
        <v>0</v>
      </c>
      <c r="T243" s="102">
        <f>+VLOOKUP($E243,db!$B$26:$C$30,2,FALSE)</f>
        <v>120</v>
      </c>
      <c r="U243" s="102">
        <f t="shared" si="28"/>
        <v>0</v>
      </c>
    </row>
    <row r="244" spans="2:21" ht="16" thickBot="1">
      <c r="B244" s="28">
        <f t="shared" si="29"/>
        <v>8</v>
      </c>
      <c r="C244" s="71" t="s">
        <v>170</v>
      </c>
      <c r="D244" s="72">
        <v>40658</v>
      </c>
      <c r="E244" s="71" t="s">
        <v>525</v>
      </c>
      <c r="F244" s="71" t="s">
        <v>621</v>
      </c>
      <c r="G244" s="71" t="s">
        <v>309</v>
      </c>
      <c r="H244" s="156">
        <v>103</v>
      </c>
      <c r="I244" s="71" t="s">
        <v>583</v>
      </c>
      <c r="J244" s="71"/>
      <c r="K244" s="106"/>
      <c r="L244" s="71" t="s">
        <v>621</v>
      </c>
      <c r="M244" s="28">
        <f t="shared" si="27"/>
        <v>1</v>
      </c>
      <c r="N244" s="29"/>
      <c r="P244" s="101">
        <f t="shared" si="23"/>
        <v>1</v>
      </c>
      <c r="Q244" s="101">
        <f t="shared" si="24"/>
        <v>0</v>
      </c>
      <c r="R244" s="101">
        <f t="shared" si="25"/>
        <v>0</v>
      </c>
      <c r="S244" s="101">
        <f t="shared" si="26"/>
        <v>0</v>
      </c>
      <c r="T244" s="102">
        <f>+VLOOKUP($E244,db!$B$26:$C$30,2,FALSE)</f>
        <v>120</v>
      </c>
      <c r="U244" s="102">
        <f t="shared" si="28"/>
        <v>0</v>
      </c>
    </row>
    <row r="245" spans="2:21" ht="16" thickBot="1">
      <c r="B245" s="26">
        <f t="shared" si="29"/>
        <v>9</v>
      </c>
      <c r="C245" s="26" t="s">
        <v>350</v>
      </c>
      <c r="D245" s="27">
        <v>40658</v>
      </c>
      <c r="E245" s="26" t="s">
        <v>525</v>
      </c>
      <c r="F245" s="26" t="s">
        <v>38</v>
      </c>
      <c r="G245" s="26" t="s">
        <v>309</v>
      </c>
      <c r="H245" s="155">
        <v>87</v>
      </c>
      <c r="I245" s="26" t="s">
        <v>583</v>
      </c>
      <c r="J245" s="26" t="s">
        <v>628</v>
      </c>
      <c r="K245" s="105"/>
      <c r="L245" s="26" t="s">
        <v>38</v>
      </c>
      <c r="M245" s="26">
        <f t="shared" si="27"/>
        <v>1</v>
      </c>
      <c r="N245" s="27"/>
      <c r="P245" s="101">
        <f t="shared" si="23"/>
        <v>1</v>
      </c>
      <c r="Q245" s="101">
        <f t="shared" si="24"/>
        <v>0</v>
      </c>
      <c r="R245" s="101">
        <f t="shared" si="25"/>
        <v>0</v>
      </c>
      <c r="S245" s="101">
        <f t="shared" si="26"/>
        <v>0</v>
      </c>
      <c r="T245" s="102">
        <f>+VLOOKUP($E245,db!$B$26:$C$30,2,FALSE)</f>
        <v>120</v>
      </c>
      <c r="U245" s="102">
        <f t="shared" si="28"/>
        <v>0</v>
      </c>
    </row>
    <row r="246" spans="2:21" ht="16" thickBot="1">
      <c r="B246" s="28">
        <f t="shared" si="29"/>
        <v>10</v>
      </c>
      <c r="C246" s="71" t="s">
        <v>170</v>
      </c>
      <c r="D246" s="72">
        <v>40658</v>
      </c>
      <c r="E246" s="71" t="s">
        <v>525</v>
      </c>
      <c r="F246" s="71" t="s">
        <v>39</v>
      </c>
      <c r="G246" s="71" t="s">
        <v>309</v>
      </c>
      <c r="H246" s="156">
        <v>160</v>
      </c>
      <c r="I246" s="71" t="s">
        <v>583</v>
      </c>
      <c r="J246" s="71" t="s">
        <v>628</v>
      </c>
      <c r="K246" s="106"/>
      <c r="L246" s="71" t="s">
        <v>39</v>
      </c>
      <c r="M246" s="28">
        <f t="shared" si="27"/>
        <v>1</v>
      </c>
      <c r="N246" s="29"/>
      <c r="P246" s="101">
        <f t="shared" si="23"/>
        <v>1</v>
      </c>
      <c r="Q246" s="101">
        <f t="shared" si="24"/>
        <v>0</v>
      </c>
      <c r="R246" s="101">
        <f t="shared" si="25"/>
        <v>1</v>
      </c>
      <c r="S246" s="101">
        <f t="shared" si="26"/>
        <v>0</v>
      </c>
      <c r="T246" s="102">
        <f>+VLOOKUP($E246,db!$B$26:$C$30,2,FALSE)</f>
        <v>120</v>
      </c>
      <c r="U246" s="102">
        <f t="shared" si="28"/>
        <v>0</v>
      </c>
    </row>
    <row r="247" spans="2:21" ht="16" thickBot="1">
      <c r="B247" s="26">
        <f t="shared" si="29"/>
        <v>11</v>
      </c>
      <c r="C247" s="26" t="s">
        <v>350</v>
      </c>
      <c r="D247" s="27">
        <v>40658</v>
      </c>
      <c r="E247" s="26" t="s">
        <v>525</v>
      </c>
      <c r="F247" s="26" t="s">
        <v>40</v>
      </c>
      <c r="G247" s="26" t="s">
        <v>309</v>
      </c>
      <c r="H247" s="155">
        <v>164</v>
      </c>
      <c r="I247" s="26" t="s">
        <v>583</v>
      </c>
      <c r="J247" s="26" t="s">
        <v>628</v>
      </c>
      <c r="K247" s="105"/>
      <c r="L247" s="26" t="s">
        <v>40</v>
      </c>
      <c r="M247" s="26">
        <f t="shared" si="27"/>
        <v>1</v>
      </c>
      <c r="N247" s="27"/>
      <c r="P247" s="101">
        <f t="shared" si="23"/>
        <v>1</v>
      </c>
      <c r="Q247" s="101">
        <f t="shared" si="24"/>
        <v>0</v>
      </c>
      <c r="R247" s="101">
        <f t="shared" si="25"/>
        <v>1</v>
      </c>
      <c r="S247" s="101">
        <f t="shared" si="26"/>
        <v>0</v>
      </c>
      <c r="T247" s="102">
        <f>+VLOOKUP($E247,db!$B$26:$C$30,2,FALSE)</f>
        <v>120</v>
      </c>
      <c r="U247" s="102">
        <f t="shared" si="28"/>
        <v>0</v>
      </c>
    </row>
    <row r="248" spans="2:21" ht="16" thickBot="1">
      <c r="B248" s="28">
        <f t="shared" si="29"/>
        <v>12</v>
      </c>
      <c r="C248" s="71" t="s">
        <v>170</v>
      </c>
      <c r="D248" s="72">
        <v>40658</v>
      </c>
      <c r="E248" s="71" t="s">
        <v>525</v>
      </c>
      <c r="F248" s="71" t="s">
        <v>603</v>
      </c>
      <c r="G248" s="71" t="s">
        <v>309</v>
      </c>
      <c r="H248" s="156">
        <v>95</v>
      </c>
      <c r="I248" s="71" t="s">
        <v>583</v>
      </c>
      <c r="J248" s="71" t="s">
        <v>628</v>
      </c>
      <c r="K248" s="106"/>
      <c r="L248" s="71" t="s">
        <v>603</v>
      </c>
      <c r="M248" s="28">
        <f t="shared" si="27"/>
        <v>1</v>
      </c>
      <c r="N248" s="29"/>
      <c r="P248" s="101">
        <f t="shared" si="23"/>
        <v>1</v>
      </c>
      <c r="Q248" s="101">
        <f t="shared" si="24"/>
        <v>0</v>
      </c>
      <c r="R248" s="101">
        <f t="shared" si="25"/>
        <v>0</v>
      </c>
      <c r="S248" s="101">
        <f t="shared" si="26"/>
        <v>0</v>
      </c>
      <c r="T248" s="102">
        <f>+VLOOKUP($E248,db!$B$26:$C$30,2,FALSE)</f>
        <v>120</v>
      </c>
      <c r="U248" s="102">
        <f t="shared" si="28"/>
        <v>0</v>
      </c>
    </row>
    <row r="249" spans="2:21" ht="16" thickBot="1">
      <c r="B249" s="26">
        <f t="shared" si="29"/>
        <v>13</v>
      </c>
      <c r="C249" s="26" t="s">
        <v>350</v>
      </c>
      <c r="D249" s="27">
        <v>40658</v>
      </c>
      <c r="E249" s="26" t="s">
        <v>525</v>
      </c>
      <c r="F249" s="26" t="s">
        <v>621</v>
      </c>
      <c r="G249" s="26" t="s">
        <v>309</v>
      </c>
      <c r="H249" s="155">
        <v>221</v>
      </c>
      <c r="I249" s="26" t="s">
        <v>583</v>
      </c>
      <c r="J249" s="26" t="s">
        <v>628</v>
      </c>
      <c r="K249" s="105"/>
      <c r="L249" s="26" t="s">
        <v>621</v>
      </c>
      <c r="M249" s="26">
        <f t="shared" si="27"/>
        <v>1</v>
      </c>
      <c r="N249" s="27"/>
      <c r="P249" s="101">
        <f t="shared" si="23"/>
        <v>1</v>
      </c>
      <c r="Q249" s="101">
        <f t="shared" si="24"/>
        <v>0</v>
      </c>
      <c r="R249" s="101">
        <f t="shared" si="25"/>
        <v>1</v>
      </c>
      <c r="S249" s="101">
        <f t="shared" si="26"/>
        <v>0</v>
      </c>
      <c r="T249" s="102">
        <f>+VLOOKUP($E249,db!$B$26:$C$30,2,FALSE)</f>
        <v>120</v>
      </c>
      <c r="U249" s="102">
        <f t="shared" si="28"/>
        <v>0</v>
      </c>
    </row>
    <row r="250" spans="2:21" ht="16" thickBot="1">
      <c r="B250" s="28">
        <f t="shared" si="29"/>
        <v>14</v>
      </c>
      <c r="C250" s="71" t="s">
        <v>170</v>
      </c>
      <c r="D250" s="72">
        <v>40658</v>
      </c>
      <c r="E250" s="71" t="s">
        <v>525</v>
      </c>
      <c r="F250" s="71" t="s">
        <v>621</v>
      </c>
      <c r="G250" s="71" t="s">
        <v>309</v>
      </c>
      <c r="H250" s="156">
        <v>184</v>
      </c>
      <c r="I250" s="71" t="s">
        <v>583</v>
      </c>
      <c r="J250" s="71" t="s">
        <v>628</v>
      </c>
      <c r="K250" s="106"/>
      <c r="L250" s="71" t="s">
        <v>621</v>
      </c>
      <c r="M250" s="28">
        <f t="shared" si="27"/>
        <v>1</v>
      </c>
      <c r="N250" s="29"/>
      <c r="P250" s="101">
        <f t="shared" si="23"/>
        <v>1</v>
      </c>
      <c r="Q250" s="101">
        <f t="shared" si="24"/>
        <v>0</v>
      </c>
      <c r="R250" s="101">
        <f t="shared" si="25"/>
        <v>1</v>
      </c>
      <c r="S250" s="101">
        <f t="shared" si="26"/>
        <v>0</v>
      </c>
      <c r="T250" s="102">
        <f>+VLOOKUP($E250,db!$B$26:$C$30,2,FALSE)</f>
        <v>120</v>
      </c>
      <c r="U250" s="102">
        <f t="shared" si="28"/>
        <v>0</v>
      </c>
    </row>
    <row r="251" spans="2:21" ht="16" thickBot="1">
      <c r="B251" s="26">
        <f t="shared" si="29"/>
        <v>15</v>
      </c>
      <c r="C251" s="26" t="s">
        <v>350</v>
      </c>
      <c r="D251" s="27">
        <v>40658</v>
      </c>
      <c r="E251" s="26" t="s">
        <v>525</v>
      </c>
      <c r="F251" s="26" t="s">
        <v>491</v>
      </c>
      <c r="G251" s="26" t="s">
        <v>309</v>
      </c>
      <c r="H251" s="155">
        <v>77</v>
      </c>
      <c r="I251" s="26" t="s">
        <v>583</v>
      </c>
      <c r="J251" s="26" t="s">
        <v>628</v>
      </c>
      <c r="K251" s="105"/>
      <c r="L251" s="26" t="s">
        <v>491</v>
      </c>
      <c r="M251" s="26">
        <f t="shared" si="27"/>
        <v>1</v>
      </c>
      <c r="N251" s="27"/>
      <c r="P251" s="101">
        <f t="shared" si="23"/>
        <v>1</v>
      </c>
      <c r="Q251" s="101">
        <f t="shared" si="24"/>
        <v>0</v>
      </c>
      <c r="R251" s="101">
        <f t="shared" si="25"/>
        <v>0</v>
      </c>
      <c r="S251" s="101">
        <f t="shared" si="26"/>
        <v>0</v>
      </c>
      <c r="T251" s="102">
        <f>+VLOOKUP($E251,db!$B$26:$C$30,2,FALSE)</f>
        <v>120</v>
      </c>
      <c r="U251" s="102">
        <f t="shared" si="28"/>
        <v>0</v>
      </c>
    </row>
    <row r="252" spans="2:21" ht="16" thickBot="1">
      <c r="B252" s="28">
        <f t="shared" si="29"/>
        <v>16</v>
      </c>
      <c r="C252" s="71" t="s">
        <v>170</v>
      </c>
      <c r="D252" s="72">
        <v>40658</v>
      </c>
      <c r="E252" s="71" t="s">
        <v>525</v>
      </c>
      <c r="F252" s="71" t="s">
        <v>491</v>
      </c>
      <c r="G252" s="71" t="s">
        <v>309</v>
      </c>
      <c r="H252" s="156">
        <v>332</v>
      </c>
      <c r="I252" s="71" t="s">
        <v>583</v>
      </c>
      <c r="J252" s="71" t="s">
        <v>628</v>
      </c>
      <c r="K252" s="106"/>
      <c r="L252" s="71" t="s">
        <v>491</v>
      </c>
      <c r="M252" s="28">
        <f t="shared" si="27"/>
        <v>1</v>
      </c>
      <c r="N252" s="29"/>
      <c r="P252" s="101">
        <f t="shared" si="23"/>
        <v>1</v>
      </c>
      <c r="Q252" s="101">
        <f t="shared" si="24"/>
        <v>0</v>
      </c>
      <c r="R252" s="101">
        <f t="shared" si="25"/>
        <v>1</v>
      </c>
      <c r="S252" s="101">
        <f t="shared" si="26"/>
        <v>0</v>
      </c>
      <c r="T252" s="102">
        <f>+VLOOKUP($E252,db!$B$26:$C$30,2,FALSE)</f>
        <v>120</v>
      </c>
      <c r="U252" s="102">
        <f t="shared" si="28"/>
        <v>0</v>
      </c>
    </row>
    <row r="253" spans="2:21" ht="16" thickBot="1">
      <c r="B253" s="26">
        <f t="shared" si="29"/>
        <v>17</v>
      </c>
      <c r="C253" s="26" t="s">
        <v>350</v>
      </c>
      <c r="D253" s="27">
        <v>40658</v>
      </c>
      <c r="E253" s="26" t="s">
        <v>525</v>
      </c>
      <c r="F253" s="26" t="s">
        <v>700</v>
      </c>
      <c r="G253" s="26" t="s">
        <v>309</v>
      </c>
      <c r="H253" s="155">
        <v>258</v>
      </c>
      <c r="I253" s="26" t="s">
        <v>583</v>
      </c>
      <c r="J253" s="26"/>
      <c r="K253" s="105"/>
      <c r="L253" s="26" t="s">
        <v>0</v>
      </c>
      <c r="M253" s="26">
        <f t="shared" si="27"/>
        <v>0</v>
      </c>
      <c r="N253" s="27"/>
      <c r="P253" s="101">
        <f t="shared" si="23"/>
        <v>0</v>
      </c>
      <c r="Q253" s="101">
        <f t="shared" si="24"/>
        <v>1</v>
      </c>
      <c r="R253" s="101">
        <f t="shared" si="25"/>
        <v>1</v>
      </c>
      <c r="S253" s="101">
        <f t="shared" si="26"/>
        <v>0</v>
      </c>
      <c r="T253" s="102">
        <f>+VLOOKUP($E253,db!$B$26:$C$30,2,FALSE)</f>
        <v>120</v>
      </c>
      <c r="U253" s="102">
        <f t="shared" si="28"/>
        <v>0</v>
      </c>
    </row>
    <row r="254" spans="2:21" ht="16" thickBot="1">
      <c r="B254" s="28">
        <f t="shared" si="29"/>
        <v>18</v>
      </c>
      <c r="C254" s="71" t="s">
        <v>170</v>
      </c>
      <c r="D254" s="72">
        <v>40658</v>
      </c>
      <c r="E254" s="71" t="s">
        <v>525</v>
      </c>
      <c r="F254" s="71" t="s">
        <v>38</v>
      </c>
      <c r="G254" s="71" t="s">
        <v>309</v>
      </c>
      <c r="H254" s="156">
        <v>76</v>
      </c>
      <c r="I254" s="71" t="s">
        <v>583</v>
      </c>
      <c r="J254" s="71" t="s">
        <v>628</v>
      </c>
      <c r="K254" s="106"/>
      <c r="L254" s="71" t="s">
        <v>38</v>
      </c>
      <c r="M254" s="28">
        <f t="shared" si="27"/>
        <v>1</v>
      </c>
      <c r="N254" s="29"/>
      <c r="P254" s="101">
        <f t="shared" si="23"/>
        <v>1</v>
      </c>
      <c r="Q254" s="101">
        <f t="shared" si="24"/>
        <v>0</v>
      </c>
      <c r="R254" s="101">
        <f t="shared" si="25"/>
        <v>0</v>
      </c>
      <c r="S254" s="101">
        <f t="shared" si="26"/>
        <v>0</v>
      </c>
      <c r="T254" s="102">
        <f>+VLOOKUP($E254,db!$B$26:$C$30,2,FALSE)</f>
        <v>120</v>
      </c>
      <c r="U254" s="102">
        <f t="shared" si="28"/>
        <v>0</v>
      </c>
    </row>
    <row r="255" spans="2:21" ht="16" thickBot="1">
      <c r="B255" s="26">
        <f t="shared" si="29"/>
        <v>19</v>
      </c>
      <c r="C255" s="26" t="s">
        <v>350</v>
      </c>
      <c r="D255" s="27">
        <v>40658</v>
      </c>
      <c r="E255" s="26" t="s">
        <v>525</v>
      </c>
      <c r="F255" s="26" t="s">
        <v>37</v>
      </c>
      <c r="G255" s="26" t="s">
        <v>309</v>
      </c>
      <c r="H255" s="155">
        <v>180</v>
      </c>
      <c r="I255" s="26" t="s">
        <v>583</v>
      </c>
      <c r="J255" s="26" t="s">
        <v>628</v>
      </c>
      <c r="K255" s="105"/>
      <c r="L255" s="26" t="s">
        <v>37</v>
      </c>
      <c r="M255" s="26">
        <f t="shared" si="27"/>
        <v>1</v>
      </c>
      <c r="N255" s="27"/>
      <c r="P255" s="101">
        <f t="shared" si="23"/>
        <v>1</v>
      </c>
      <c r="Q255" s="101">
        <f t="shared" si="24"/>
        <v>0</v>
      </c>
      <c r="R255" s="101">
        <f t="shared" si="25"/>
        <v>1</v>
      </c>
      <c r="S255" s="101">
        <f t="shared" si="26"/>
        <v>0</v>
      </c>
      <c r="T255" s="102">
        <f>+VLOOKUP($E255,db!$B$26:$C$30,2,FALSE)</f>
        <v>120</v>
      </c>
      <c r="U255" s="102">
        <f t="shared" si="28"/>
        <v>0</v>
      </c>
    </row>
    <row r="256" spans="2:21" ht="16" thickBot="1">
      <c r="B256" s="28">
        <f t="shared" si="29"/>
        <v>20</v>
      </c>
      <c r="C256" s="71" t="s">
        <v>170</v>
      </c>
      <c r="D256" s="72">
        <v>40658</v>
      </c>
      <c r="E256" s="71" t="s">
        <v>525</v>
      </c>
      <c r="F256" s="71" t="s">
        <v>492</v>
      </c>
      <c r="G256" s="71" t="s">
        <v>309</v>
      </c>
      <c r="H256" s="156">
        <v>63</v>
      </c>
      <c r="I256" s="71" t="s">
        <v>583</v>
      </c>
      <c r="J256" s="71" t="s">
        <v>628</v>
      </c>
      <c r="K256" s="106"/>
      <c r="L256" s="71" t="s">
        <v>492</v>
      </c>
      <c r="M256" s="28">
        <f t="shared" si="27"/>
        <v>1</v>
      </c>
      <c r="N256" s="29"/>
      <c r="P256" s="101">
        <f t="shared" si="23"/>
        <v>1</v>
      </c>
      <c r="Q256" s="101">
        <f t="shared" si="24"/>
        <v>0</v>
      </c>
      <c r="R256" s="101">
        <f t="shared" si="25"/>
        <v>0</v>
      </c>
      <c r="S256" s="101">
        <f t="shared" si="26"/>
        <v>0</v>
      </c>
      <c r="T256" s="102">
        <f>+VLOOKUP($E256,db!$B$26:$C$30,2,FALSE)</f>
        <v>120</v>
      </c>
      <c r="U256" s="102">
        <f t="shared" si="28"/>
        <v>0</v>
      </c>
    </row>
    <row r="257" spans="2:21" ht="16" thickBot="1">
      <c r="B257" s="26">
        <v>1</v>
      </c>
      <c r="C257" s="26" t="s">
        <v>350</v>
      </c>
      <c r="D257" s="27">
        <v>40659</v>
      </c>
      <c r="E257" s="26" t="s">
        <v>525</v>
      </c>
      <c r="F257" s="26" t="s">
        <v>38</v>
      </c>
      <c r="G257" s="26" t="s">
        <v>309</v>
      </c>
      <c r="H257" s="155">
        <v>85</v>
      </c>
      <c r="I257" s="26" t="s">
        <v>585</v>
      </c>
      <c r="J257" s="26"/>
      <c r="K257" s="105"/>
      <c r="L257" s="26" t="s">
        <v>38</v>
      </c>
      <c r="M257" s="26">
        <f t="shared" si="27"/>
        <v>1</v>
      </c>
      <c r="N257" s="27"/>
      <c r="P257" s="101">
        <f t="shared" si="23"/>
        <v>1</v>
      </c>
      <c r="Q257" s="101">
        <f t="shared" si="24"/>
        <v>0</v>
      </c>
      <c r="R257" s="101">
        <f t="shared" si="25"/>
        <v>0</v>
      </c>
      <c r="S257" s="101">
        <f t="shared" si="26"/>
        <v>0</v>
      </c>
      <c r="T257" s="102">
        <f>+VLOOKUP($E257,db!$B$26:$C$30,2,FALSE)</f>
        <v>120</v>
      </c>
      <c r="U257" s="102">
        <f t="shared" si="28"/>
        <v>0</v>
      </c>
    </row>
    <row r="258" spans="2:21" ht="16" thickBot="1">
      <c r="B258" s="28">
        <f t="shared" si="29"/>
        <v>2</v>
      </c>
      <c r="C258" s="71" t="s">
        <v>170</v>
      </c>
      <c r="D258" s="29">
        <v>40659</v>
      </c>
      <c r="E258" s="71" t="s">
        <v>525</v>
      </c>
      <c r="F258" s="71" t="s">
        <v>491</v>
      </c>
      <c r="G258" s="71" t="s">
        <v>309</v>
      </c>
      <c r="H258" s="156">
        <v>73</v>
      </c>
      <c r="I258" s="28" t="s">
        <v>585</v>
      </c>
      <c r="J258" s="28"/>
      <c r="K258" s="106"/>
      <c r="L258" s="71" t="s">
        <v>491</v>
      </c>
      <c r="M258" s="28">
        <f t="shared" si="27"/>
        <v>1</v>
      </c>
      <c r="N258" s="29"/>
      <c r="P258" s="101">
        <f t="shared" si="23"/>
        <v>1</v>
      </c>
      <c r="Q258" s="101">
        <f t="shared" si="24"/>
        <v>0</v>
      </c>
      <c r="R258" s="101">
        <f t="shared" si="25"/>
        <v>0</v>
      </c>
      <c r="S258" s="101">
        <f t="shared" si="26"/>
        <v>0</v>
      </c>
      <c r="T258" s="102">
        <f>+VLOOKUP($E258,db!$B$26:$C$30,2,FALSE)</f>
        <v>120</v>
      </c>
      <c r="U258" s="102">
        <f t="shared" si="28"/>
        <v>0</v>
      </c>
    </row>
    <row r="259" spans="2:21" ht="16" thickBot="1">
      <c r="B259" s="26">
        <f t="shared" si="29"/>
        <v>3</v>
      </c>
      <c r="C259" s="26" t="s">
        <v>350</v>
      </c>
      <c r="D259" s="27">
        <v>40659</v>
      </c>
      <c r="E259" s="26" t="s">
        <v>525</v>
      </c>
      <c r="F259" s="26" t="s">
        <v>39</v>
      </c>
      <c r="G259" s="26" t="s">
        <v>309</v>
      </c>
      <c r="H259" s="155">
        <v>29</v>
      </c>
      <c r="I259" s="26" t="s">
        <v>585</v>
      </c>
      <c r="J259" s="26"/>
      <c r="K259" s="105"/>
      <c r="L259" s="26" t="s">
        <v>39</v>
      </c>
      <c r="M259" s="26">
        <f t="shared" si="27"/>
        <v>1</v>
      </c>
      <c r="N259" s="27"/>
      <c r="P259" s="101">
        <f t="shared" si="23"/>
        <v>1</v>
      </c>
      <c r="Q259" s="101">
        <f t="shared" si="24"/>
        <v>0</v>
      </c>
      <c r="R259" s="101">
        <f t="shared" si="25"/>
        <v>0</v>
      </c>
      <c r="S259" s="101">
        <f t="shared" si="26"/>
        <v>0</v>
      </c>
      <c r="T259" s="102">
        <f>+VLOOKUP($E259,db!$B$26:$C$30,2,FALSE)</f>
        <v>120</v>
      </c>
      <c r="U259" s="102">
        <f t="shared" si="28"/>
        <v>0</v>
      </c>
    </row>
    <row r="260" spans="2:21" ht="16" thickBot="1">
      <c r="B260" s="28">
        <f t="shared" si="29"/>
        <v>4</v>
      </c>
      <c r="C260" s="71" t="s">
        <v>170</v>
      </c>
      <c r="D260" s="72">
        <v>40659</v>
      </c>
      <c r="E260" s="71" t="s">
        <v>525</v>
      </c>
      <c r="F260" s="71" t="s">
        <v>700</v>
      </c>
      <c r="G260" s="71" t="s">
        <v>309</v>
      </c>
      <c r="H260" s="156">
        <v>90</v>
      </c>
      <c r="I260" s="71" t="s">
        <v>585</v>
      </c>
      <c r="J260" s="28"/>
      <c r="K260" s="106"/>
      <c r="L260" s="71" t="s">
        <v>700</v>
      </c>
      <c r="M260" s="28">
        <f t="shared" si="27"/>
        <v>1</v>
      </c>
      <c r="N260" s="29"/>
      <c r="P260" s="101">
        <f t="shared" si="23"/>
        <v>1</v>
      </c>
      <c r="Q260" s="101">
        <f t="shared" si="24"/>
        <v>0</v>
      </c>
      <c r="R260" s="101">
        <f t="shared" si="25"/>
        <v>0</v>
      </c>
      <c r="S260" s="101">
        <f t="shared" si="26"/>
        <v>0</v>
      </c>
      <c r="T260" s="102">
        <f>+VLOOKUP($E260,db!$B$26:$C$30,2,FALSE)</f>
        <v>120</v>
      </c>
      <c r="U260" s="102">
        <f t="shared" si="28"/>
        <v>0</v>
      </c>
    </row>
    <row r="261" spans="2:21" ht="16" thickBot="1">
      <c r="B261" s="26">
        <f t="shared" si="29"/>
        <v>5</v>
      </c>
      <c r="C261" s="26" t="s">
        <v>350</v>
      </c>
      <c r="D261" s="27">
        <v>40659</v>
      </c>
      <c r="E261" s="26" t="s">
        <v>525</v>
      </c>
      <c r="F261" s="26" t="s">
        <v>39</v>
      </c>
      <c r="G261" s="26" t="s">
        <v>309</v>
      </c>
      <c r="H261" s="155">
        <v>60</v>
      </c>
      <c r="I261" s="26" t="s">
        <v>585</v>
      </c>
      <c r="J261" s="26"/>
      <c r="K261" s="105"/>
      <c r="L261" s="26" t="s">
        <v>39</v>
      </c>
      <c r="M261" s="26">
        <f t="shared" si="27"/>
        <v>1</v>
      </c>
      <c r="N261" s="27"/>
      <c r="P261" s="101">
        <f t="shared" ref="P261:P324" si="30">IF(M261=1,1,0)</f>
        <v>1</v>
      </c>
      <c r="Q261" s="101">
        <f t="shared" ref="Q261:Q324" si="31">IF(ISBLANK(E261),0,IF(P261=0,1,0))</f>
        <v>0</v>
      </c>
      <c r="R261" s="101">
        <f t="shared" ref="R261:R324" si="32">IF(H261&gt;T261,1,0)</f>
        <v>0</v>
      </c>
      <c r="S261" s="101">
        <f t="shared" ref="S261:S324" si="33">IF(OR(G261="Process of Elim. (50 /50)",G261="Guess (No Confidence)"),1,0)</f>
        <v>0</v>
      </c>
      <c r="T261" s="102">
        <f>+VLOOKUP($E261,db!$B$26:$C$30,2,FALSE)</f>
        <v>120</v>
      </c>
      <c r="U261" s="102">
        <f t="shared" si="28"/>
        <v>0</v>
      </c>
    </row>
    <row r="262" spans="2:21" ht="17" thickBot="1">
      <c r="B262" s="28">
        <f t="shared" si="29"/>
        <v>6</v>
      </c>
      <c r="C262" s="71" t="s">
        <v>170</v>
      </c>
      <c r="D262" s="72">
        <v>40659</v>
      </c>
      <c r="E262" s="71" t="s">
        <v>525</v>
      </c>
      <c r="F262" s="71" t="s">
        <v>37</v>
      </c>
      <c r="G262" s="71" t="s">
        <v>309</v>
      </c>
      <c r="H262" s="156">
        <v>159</v>
      </c>
      <c r="I262" s="71" t="s">
        <v>585</v>
      </c>
      <c r="J262" s="28"/>
      <c r="K262" s="106" t="s">
        <v>12</v>
      </c>
      <c r="L262" s="71" t="s">
        <v>37</v>
      </c>
      <c r="M262" s="28">
        <f t="shared" ref="M262:M325" si="34">IF(ISBLANK(F262),"",IF(F262=L262,1,0))</f>
        <v>1</v>
      </c>
      <c r="N262" s="29"/>
      <c r="P262" s="101">
        <f t="shared" si="30"/>
        <v>1</v>
      </c>
      <c r="Q262" s="101">
        <f t="shared" si="31"/>
        <v>0</v>
      </c>
      <c r="R262" s="101">
        <f t="shared" si="32"/>
        <v>1</v>
      </c>
      <c r="S262" s="101">
        <f t="shared" si="33"/>
        <v>0</v>
      </c>
      <c r="T262" s="102">
        <f>+VLOOKUP($E262,db!$B$26:$C$30,2,FALSE)</f>
        <v>120</v>
      </c>
      <c r="U262" s="102">
        <f t="shared" ref="U262:U325" si="35">IF($A$3=0,0,IF(Q262=1,1,IF(R262=1,2,IF(S262=1,3,0))))</f>
        <v>0</v>
      </c>
    </row>
    <row r="263" spans="2:21" ht="16" thickBot="1">
      <c r="B263" s="26">
        <f t="shared" si="29"/>
        <v>7</v>
      </c>
      <c r="C263" s="26" t="s">
        <v>350</v>
      </c>
      <c r="D263" s="27">
        <v>40659</v>
      </c>
      <c r="E263" s="26" t="s">
        <v>525</v>
      </c>
      <c r="F263" s="26" t="s">
        <v>621</v>
      </c>
      <c r="G263" s="26" t="s">
        <v>309</v>
      </c>
      <c r="H263" s="155">
        <v>46</v>
      </c>
      <c r="I263" s="26" t="s">
        <v>585</v>
      </c>
      <c r="J263" s="26"/>
      <c r="K263" s="105"/>
      <c r="L263" s="26" t="s">
        <v>621</v>
      </c>
      <c r="M263" s="26">
        <f t="shared" si="34"/>
        <v>1</v>
      </c>
      <c r="N263" s="27"/>
      <c r="P263" s="101">
        <f t="shared" si="30"/>
        <v>1</v>
      </c>
      <c r="Q263" s="101">
        <f t="shared" si="31"/>
        <v>0</v>
      </c>
      <c r="R263" s="101">
        <f t="shared" si="32"/>
        <v>0</v>
      </c>
      <c r="S263" s="101">
        <f t="shared" si="33"/>
        <v>0</v>
      </c>
      <c r="T263" s="102">
        <f>+VLOOKUP($E263,db!$B$26:$C$30,2,FALSE)</f>
        <v>120</v>
      </c>
      <c r="U263" s="102">
        <f t="shared" si="35"/>
        <v>0</v>
      </c>
    </row>
    <row r="264" spans="2:21" ht="16" thickBot="1">
      <c r="B264" s="28">
        <f t="shared" si="29"/>
        <v>8</v>
      </c>
      <c r="C264" s="71" t="s">
        <v>170</v>
      </c>
      <c r="D264" s="72">
        <v>40659</v>
      </c>
      <c r="E264" s="71" t="s">
        <v>525</v>
      </c>
      <c r="F264" s="71" t="s">
        <v>700</v>
      </c>
      <c r="G264" s="71" t="s">
        <v>309</v>
      </c>
      <c r="H264" s="156">
        <v>183</v>
      </c>
      <c r="I264" s="71" t="s">
        <v>585</v>
      </c>
      <c r="J264" s="28"/>
      <c r="K264" s="106"/>
      <c r="L264" s="71" t="s">
        <v>700</v>
      </c>
      <c r="M264" s="28">
        <f t="shared" si="34"/>
        <v>1</v>
      </c>
      <c r="N264" s="29"/>
      <c r="P264" s="101">
        <f t="shared" si="30"/>
        <v>1</v>
      </c>
      <c r="Q264" s="101">
        <f t="shared" si="31"/>
        <v>0</v>
      </c>
      <c r="R264" s="101">
        <f t="shared" si="32"/>
        <v>1</v>
      </c>
      <c r="S264" s="101">
        <f t="shared" si="33"/>
        <v>0</v>
      </c>
      <c r="T264" s="102">
        <f>+VLOOKUP($E264,db!$B$26:$C$30,2,FALSE)</f>
        <v>120</v>
      </c>
      <c r="U264" s="102">
        <f t="shared" si="35"/>
        <v>0</v>
      </c>
    </row>
    <row r="265" spans="2:21" ht="16" thickBot="1">
      <c r="B265" s="26">
        <f t="shared" si="29"/>
        <v>9</v>
      </c>
      <c r="C265" s="26" t="s">
        <v>350</v>
      </c>
      <c r="D265" s="27">
        <v>40659</v>
      </c>
      <c r="E265" s="26" t="s">
        <v>525</v>
      </c>
      <c r="F265" s="26" t="s">
        <v>700</v>
      </c>
      <c r="G265" s="26" t="s">
        <v>309</v>
      </c>
      <c r="H265" s="155">
        <v>48</v>
      </c>
      <c r="I265" s="26" t="s">
        <v>585</v>
      </c>
      <c r="J265" s="26"/>
      <c r="K265" s="105"/>
      <c r="L265" s="26" t="s">
        <v>700</v>
      </c>
      <c r="M265" s="26">
        <f t="shared" si="34"/>
        <v>1</v>
      </c>
      <c r="N265" s="27"/>
      <c r="P265" s="101">
        <f t="shared" si="30"/>
        <v>1</v>
      </c>
      <c r="Q265" s="101">
        <f t="shared" si="31"/>
        <v>0</v>
      </c>
      <c r="R265" s="101">
        <f t="shared" si="32"/>
        <v>0</v>
      </c>
      <c r="S265" s="101">
        <f t="shared" si="33"/>
        <v>0</v>
      </c>
      <c r="T265" s="102">
        <f>+VLOOKUP($E265,db!$B$26:$C$30,2,FALSE)</f>
        <v>120</v>
      </c>
      <c r="U265" s="102">
        <f t="shared" si="35"/>
        <v>0</v>
      </c>
    </row>
    <row r="266" spans="2:21" ht="16" thickBot="1">
      <c r="B266" s="28">
        <f t="shared" si="29"/>
        <v>10</v>
      </c>
      <c r="C266" s="71" t="s">
        <v>170</v>
      </c>
      <c r="D266" s="72">
        <v>40659</v>
      </c>
      <c r="E266" s="71" t="s">
        <v>525</v>
      </c>
      <c r="F266" s="71" t="s">
        <v>603</v>
      </c>
      <c r="G266" s="71" t="s">
        <v>666</v>
      </c>
      <c r="H266" s="156">
        <v>218</v>
      </c>
      <c r="I266" s="71" t="s">
        <v>585</v>
      </c>
      <c r="J266" s="28"/>
      <c r="K266" s="106"/>
      <c r="L266" s="71" t="s">
        <v>10</v>
      </c>
      <c r="M266" s="28">
        <f t="shared" si="34"/>
        <v>0</v>
      </c>
      <c r="N266" s="29"/>
      <c r="P266" s="101">
        <f t="shared" si="30"/>
        <v>0</v>
      </c>
      <c r="Q266" s="101">
        <f t="shared" si="31"/>
        <v>1</v>
      </c>
      <c r="R266" s="101">
        <f t="shared" si="32"/>
        <v>1</v>
      </c>
      <c r="S266" s="101">
        <f t="shared" si="33"/>
        <v>1</v>
      </c>
      <c r="T266" s="102">
        <f>+VLOOKUP($E266,db!$B$26:$C$30,2,FALSE)</f>
        <v>120</v>
      </c>
      <c r="U266" s="102">
        <f t="shared" si="35"/>
        <v>0</v>
      </c>
    </row>
    <row r="267" spans="2:21" ht="31" thickBot="1">
      <c r="B267" s="26">
        <f t="shared" si="29"/>
        <v>11</v>
      </c>
      <c r="C267" s="26" t="s">
        <v>350</v>
      </c>
      <c r="D267" s="27">
        <v>40659</v>
      </c>
      <c r="E267" s="26" t="s">
        <v>525</v>
      </c>
      <c r="F267" s="26" t="s">
        <v>621</v>
      </c>
      <c r="G267" s="26" t="s">
        <v>666</v>
      </c>
      <c r="H267" s="155">
        <v>286</v>
      </c>
      <c r="I267" s="26" t="s">
        <v>585</v>
      </c>
      <c r="J267" s="26"/>
      <c r="K267" s="105" t="s">
        <v>13</v>
      </c>
      <c r="L267" s="26" t="s">
        <v>11</v>
      </c>
      <c r="M267" s="26">
        <f t="shared" si="34"/>
        <v>0</v>
      </c>
      <c r="N267" s="27"/>
      <c r="P267" s="101">
        <f t="shared" si="30"/>
        <v>0</v>
      </c>
      <c r="Q267" s="101">
        <f t="shared" si="31"/>
        <v>1</v>
      </c>
      <c r="R267" s="101">
        <f t="shared" si="32"/>
        <v>1</v>
      </c>
      <c r="S267" s="101">
        <f t="shared" si="33"/>
        <v>1</v>
      </c>
      <c r="T267" s="102">
        <f>+VLOOKUP($E267,db!$B$26:$C$30,2,FALSE)</f>
        <v>120</v>
      </c>
      <c r="U267" s="102">
        <f t="shared" si="35"/>
        <v>0</v>
      </c>
    </row>
    <row r="268" spans="2:21" ht="16" thickBot="1">
      <c r="B268" s="28">
        <f t="shared" ref="B268:B331" si="36">+B267+1</f>
        <v>12</v>
      </c>
      <c r="C268" s="71" t="s">
        <v>170</v>
      </c>
      <c r="D268" s="72">
        <v>40659</v>
      </c>
      <c r="E268" s="71" t="s">
        <v>525</v>
      </c>
      <c r="F268" s="71" t="s">
        <v>38</v>
      </c>
      <c r="G268" s="71" t="s">
        <v>309</v>
      </c>
      <c r="H268" s="156">
        <v>141</v>
      </c>
      <c r="I268" s="71" t="s">
        <v>585</v>
      </c>
      <c r="J268" s="28"/>
      <c r="K268" s="106"/>
      <c r="L268" s="71" t="s">
        <v>38</v>
      </c>
      <c r="M268" s="28">
        <f t="shared" si="34"/>
        <v>1</v>
      </c>
      <c r="N268" s="29"/>
      <c r="P268" s="101">
        <f t="shared" si="30"/>
        <v>1</v>
      </c>
      <c r="Q268" s="101">
        <f t="shared" si="31"/>
        <v>0</v>
      </c>
      <c r="R268" s="101">
        <f t="shared" si="32"/>
        <v>1</v>
      </c>
      <c r="S268" s="101">
        <f t="shared" si="33"/>
        <v>0</v>
      </c>
      <c r="T268" s="102">
        <f>+VLOOKUP($E268,db!$B$26:$C$30,2,FALSE)</f>
        <v>120</v>
      </c>
      <c r="U268" s="102">
        <f t="shared" si="35"/>
        <v>0</v>
      </c>
    </row>
    <row r="269" spans="2:21" ht="16" thickBot="1">
      <c r="B269" s="26">
        <f t="shared" si="36"/>
        <v>13</v>
      </c>
      <c r="C269" s="26" t="s">
        <v>350</v>
      </c>
      <c r="D269" s="27">
        <v>40659</v>
      </c>
      <c r="E269" s="26" t="s">
        <v>525</v>
      </c>
      <c r="F269" s="26" t="s">
        <v>8</v>
      </c>
      <c r="G269" s="26" t="s">
        <v>309</v>
      </c>
      <c r="H269" s="155">
        <v>199</v>
      </c>
      <c r="I269" s="26" t="s">
        <v>585</v>
      </c>
      <c r="J269" s="26"/>
      <c r="K269" s="105"/>
      <c r="L269" s="26" t="s">
        <v>8</v>
      </c>
      <c r="M269" s="26">
        <f t="shared" si="34"/>
        <v>1</v>
      </c>
      <c r="N269" s="27"/>
      <c r="P269" s="101">
        <f t="shared" si="30"/>
        <v>1</v>
      </c>
      <c r="Q269" s="101">
        <f t="shared" si="31"/>
        <v>0</v>
      </c>
      <c r="R269" s="101">
        <f t="shared" si="32"/>
        <v>1</v>
      </c>
      <c r="S269" s="101">
        <f t="shared" si="33"/>
        <v>0</v>
      </c>
      <c r="T269" s="102">
        <f>+VLOOKUP($E269,db!$B$26:$C$30,2,FALSE)</f>
        <v>120</v>
      </c>
      <c r="U269" s="102">
        <f t="shared" si="35"/>
        <v>0</v>
      </c>
    </row>
    <row r="270" spans="2:21" ht="16" thickBot="1">
      <c r="B270" s="28">
        <f t="shared" si="36"/>
        <v>14</v>
      </c>
      <c r="C270" s="71" t="s">
        <v>170</v>
      </c>
      <c r="D270" s="72">
        <v>40659</v>
      </c>
      <c r="E270" s="71" t="s">
        <v>525</v>
      </c>
      <c r="F270" s="71" t="s">
        <v>9</v>
      </c>
      <c r="G270" s="71" t="s">
        <v>309</v>
      </c>
      <c r="H270" s="156">
        <v>78</v>
      </c>
      <c r="I270" s="71" t="s">
        <v>585</v>
      </c>
      <c r="J270" s="28"/>
      <c r="K270" s="106"/>
      <c r="L270" s="71" t="s">
        <v>9</v>
      </c>
      <c r="M270" s="28">
        <f t="shared" si="34"/>
        <v>1</v>
      </c>
      <c r="N270" s="29"/>
      <c r="P270" s="101">
        <f t="shared" si="30"/>
        <v>1</v>
      </c>
      <c r="Q270" s="101">
        <f t="shared" si="31"/>
        <v>0</v>
      </c>
      <c r="R270" s="101">
        <f t="shared" si="32"/>
        <v>0</v>
      </c>
      <c r="S270" s="101">
        <f t="shared" si="33"/>
        <v>0</v>
      </c>
      <c r="T270" s="102">
        <f>+VLOOKUP($E270,db!$B$26:$C$30,2,FALSE)</f>
        <v>120</v>
      </c>
      <c r="U270" s="102">
        <f t="shared" si="35"/>
        <v>0</v>
      </c>
    </row>
    <row r="271" spans="2:21" ht="16" thickBot="1">
      <c r="B271" s="26">
        <f t="shared" si="36"/>
        <v>15</v>
      </c>
      <c r="C271" s="26" t="s">
        <v>350</v>
      </c>
      <c r="D271" s="27">
        <v>40659</v>
      </c>
      <c r="E271" s="26" t="s">
        <v>525</v>
      </c>
      <c r="F271" s="26" t="s">
        <v>40</v>
      </c>
      <c r="G271" s="26" t="s">
        <v>309</v>
      </c>
      <c r="H271" s="155">
        <v>83</v>
      </c>
      <c r="I271" s="26" t="s">
        <v>585</v>
      </c>
      <c r="J271" s="26"/>
      <c r="K271" s="105" t="s">
        <v>23</v>
      </c>
      <c r="L271" s="26" t="s">
        <v>40</v>
      </c>
      <c r="M271" s="26">
        <f t="shared" si="34"/>
        <v>1</v>
      </c>
      <c r="N271" s="27"/>
      <c r="P271" s="101">
        <f t="shared" si="30"/>
        <v>1</v>
      </c>
      <c r="Q271" s="101">
        <f t="shared" si="31"/>
        <v>0</v>
      </c>
      <c r="R271" s="101">
        <f t="shared" si="32"/>
        <v>0</v>
      </c>
      <c r="S271" s="101">
        <f t="shared" si="33"/>
        <v>0</v>
      </c>
      <c r="T271" s="102">
        <f>+VLOOKUP($E271,db!$B$26:$C$30,2,FALSE)</f>
        <v>120</v>
      </c>
      <c r="U271" s="102">
        <f t="shared" si="35"/>
        <v>0</v>
      </c>
    </row>
    <row r="272" spans="2:21" ht="16" thickBot="1">
      <c r="B272" s="28">
        <f t="shared" si="36"/>
        <v>16</v>
      </c>
      <c r="C272" s="71" t="s">
        <v>170</v>
      </c>
      <c r="D272" s="72">
        <v>40659</v>
      </c>
      <c r="E272" s="71" t="s">
        <v>525</v>
      </c>
      <c r="F272" s="71" t="s">
        <v>491</v>
      </c>
      <c r="G272" s="71" t="s">
        <v>309</v>
      </c>
      <c r="H272" s="156">
        <v>126</v>
      </c>
      <c r="I272" s="71" t="s">
        <v>585</v>
      </c>
      <c r="J272" s="28"/>
      <c r="K272" s="106"/>
      <c r="L272" s="71" t="s">
        <v>491</v>
      </c>
      <c r="M272" s="28">
        <f t="shared" si="34"/>
        <v>1</v>
      </c>
      <c r="N272" s="29"/>
      <c r="P272" s="101">
        <f t="shared" si="30"/>
        <v>1</v>
      </c>
      <c r="Q272" s="101">
        <f t="shared" si="31"/>
        <v>0</v>
      </c>
      <c r="R272" s="101">
        <f t="shared" si="32"/>
        <v>1</v>
      </c>
      <c r="S272" s="101">
        <f t="shared" si="33"/>
        <v>0</v>
      </c>
      <c r="T272" s="102">
        <f>+VLOOKUP($E272,db!$B$26:$C$30,2,FALSE)</f>
        <v>120</v>
      </c>
      <c r="U272" s="102">
        <f t="shared" si="35"/>
        <v>0</v>
      </c>
    </row>
    <row r="273" spans="2:21" ht="16" thickBot="1">
      <c r="B273" s="26">
        <v>1</v>
      </c>
      <c r="C273" s="26" t="s">
        <v>350</v>
      </c>
      <c r="D273" s="27">
        <v>40661</v>
      </c>
      <c r="E273" s="26" t="s">
        <v>525</v>
      </c>
      <c r="F273" s="26" t="s">
        <v>523</v>
      </c>
      <c r="G273" s="26" t="s">
        <v>309</v>
      </c>
      <c r="H273" s="155">
        <v>42</v>
      </c>
      <c r="I273" s="26" t="s">
        <v>583</v>
      </c>
      <c r="J273" s="26" t="s">
        <v>628</v>
      </c>
      <c r="K273" s="105"/>
      <c r="L273" s="26" t="s">
        <v>523</v>
      </c>
      <c r="M273" s="26">
        <f t="shared" si="34"/>
        <v>1</v>
      </c>
      <c r="N273" s="27"/>
      <c r="P273" s="101">
        <f t="shared" si="30"/>
        <v>1</v>
      </c>
      <c r="Q273" s="101">
        <f t="shared" si="31"/>
        <v>0</v>
      </c>
      <c r="R273" s="101">
        <f t="shared" si="32"/>
        <v>0</v>
      </c>
      <c r="S273" s="101">
        <f t="shared" si="33"/>
        <v>0</v>
      </c>
      <c r="T273" s="102">
        <f>+VLOOKUP($E273,db!$B$26:$C$30,2,FALSE)</f>
        <v>120</v>
      </c>
      <c r="U273" s="102">
        <f t="shared" si="35"/>
        <v>0</v>
      </c>
    </row>
    <row r="274" spans="2:21" ht="16" thickBot="1">
      <c r="B274" s="28">
        <f t="shared" si="36"/>
        <v>2</v>
      </c>
      <c r="C274" s="71" t="s">
        <v>170</v>
      </c>
      <c r="D274" s="29">
        <v>40661</v>
      </c>
      <c r="E274" s="71" t="s">
        <v>525</v>
      </c>
      <c r="F274" s="28" t="s">
        <v>531</v>
      </c>
      <c r="G274" s="71" t="s">
        <v>309</v>
      </c>
      <c r="H274" s="156">
        <v>62</v>
      </c>
      <c r="I274" s="28" t="s">
        <v>583</v>
      </c>
      <c r="J274" s="28" t="s">
        <v>628</v>
      </c>
      <c r="K274" s="106"/>
      <c r="L274" s="28" t="s">
        <v>531</v>
      </c>
      <c r="M274" s="28">
        <f t="shared" si="34"/>
        <v>1</v>
      </c>
      <c r="N274" s="29"/>
      <c r="P274" s="101">
        <f t="shared" si="30"/>
        <v>1</v>
      </c>
      <c r="Q274" s="101">
        <f t="shared" si="31"/>
        <v>0</v>
      </c>
      <c r="R274" s="101">
        <f t="shared" si="32"/>
        <v>0</v>
      </c>
      <c r="S274" s="101">
        <f t="shared" si="33"/>
        <v>0</v>
      </c>
      <c r="T274" s="102">
        <f>+VLOOKUP($E274,db!$B$26:$C$30,2,FALSE)</f>
        <v>120</v>
      </c>
      <c r="U274" s="102">
        <f t="shared" si="35"/>
        <v>0</v>
      </c>
    </row>
    <row r="275" spans="2:21" ht="16" thickBot="1">
      <c r="B275" s="26">
        <f t="shared" si="36"/>
        <v>3</v>
      </c>
      <c r="C275" s="26" t="s">
        <v>350</v>
      </c>
      <c r="D275" s="27">
        <v>40661</v>
      </c>
      <c r="E275" s="26" t="s">
        <v>525</v>
      </c>
      <c r="F275" s="26" t="s">
        <v>523</v>
      </c>
      <c r="G275" s="26" t="s">
        <v>309</v>
      </c>
      <c r="H275" s="155">
        <v>37</v>
      </c>
      <c r="I275" s="26" t="s">
        <v>583</v>
      </c>
      <c r="J275" s="26" t="s">
        <v>628</v>
      </c>
      <c r="K275" s="105"/>
      <c r="L275" s="26" t="s">
        <v>523</v>
      </c>
      <c r="M275" s="26">
        <f t="shared" si="34"/>
        <v>1</v>
      </c>
      <c r="N275" s="27"/>
      <c r="P275" s="101">
        <f t="shared" si="30"/>
        <v>1</v>
      </c>
      <c r="Q275" s="101">
        <f t="shared" si="31"/>
        <v>0</v>
      </c>
      <c r="R275" s="101">
        <f t="shared" si="32"/>
        <v>0</v>
      </c>
      <c r="S275" s="101">
        <f t="shared" si="33"/>
        <v>0</v>
      </c>
      <c r="T275" s="102">
        <f>+VLOOKUP($E275,db!$B$26:$C$30,2,FALSE)</f>
        <v>120</v>
      </c>
      <c r="U275" s="102">
        <f t="shared" si="35"/>
        <v>0</v>
      </c>
    </row>
    <row r="276" spans="2:21" ht="16" thickBot="1">
      <c r="B276" s="28">
        <f t="shared" si="36"/>
        <v>4</v>
      </c>
      <c r="C276" s="71" t="s">
        <v>170</v>
      </c>
      <c r="D276" s="72">
        <v>40661</v>
      </c>
      <c r="E276" s="71" t="s">
        <v>525</v>
      </c>
      <c r="F276" s="28" t="s">
        <v>523</v>
      </c>
      <c r="G276" s="71" t="s">
        <v>309</v>
      </c>
      <c r="H276" s="156">
        <v>249</v>
      </c>
      <c r="I276" s="71" t="s">
        <v>583</v>
      </c>
      <c r="J276" s="71" t="s">
        <v>508</v>
      </c>
      <c r="K276" s="106"/>
      <c r="L276" s="28" t="s">
        <v>522</v>
      </c>
      <c r="M276" s="28">
        <f t="shared" si="34"/>
        <v>0</v>
      </c>
      <c r="N276" s="29"/>
      <c r="P276" s="101">
        <f t="shared" si="30"/>
        <v>0</v>
      </c>
      <c r="Q276" s="101">
        <f t="shared" si="31"/>
        <v>1</v>
      </c>
      <c r="R276" s="101">
        <f t="shared" si="32"/>
        <v>1</v>
      </c>
      <c r="S276" s="101">
        <f t="shared" si="33"/>
        <v>0</v>
      </c>
      <c r="T276" s="102">
        <f>+VLOOKUP($E276,db!$B$26:$C$30,2,FALSE)</f>
        <v>120</v>
      </c>
      <c r="U276" s="102">
        <f t="shared" si="35"/>
        <v>0</v>
      </c>
    </row>
    <row r="277" spans="2:21" ht="16" thickBot="1">
      <c r="B277" s="26">
        <f t="shared" si="36"/>
        <v>5</v>
      </c>
      <c r="C277" s="26" t="s">
        <v>350</v>
      </c>
      <c r="D277" s="27">
        <v>40661</v>
      </c>
      <c r="E277" s="26" t="s">
        <v>525</v>
      </c>
      <c r="F277" s="26" t="s">
        <v>523</v>
      </c>
      <c r="G277" s="26" t="s">
        <v>309</v>
      </c>
      <c r="H277" s="155">
        <v>121</v>
      </c>
      <c r="I277" s="26" t="s">
        <v>583</v>
      </c>
      <c r="J277" s="26" t="s">
        <v>628</v>
      </c>
      <c r="K277" s="105"/>
      <c r="L277" s="26" t="s">
        <v>523</v>
      </c>
      <c r="M277" s="26">
        <f t="shared" si="34"/>
        <v>1</v>
      </c>
      <c r="N277" s="27"/>
      <c r="P277" s="101">
        <f t="shared" si="30"/>
        <v>1</v>
      </c>
      <c r="Q277" s="101">
        <f t="shared" si="31"/>
        <v>0</v>
      </c>
      <c r="R277" s="101">
        <f t="shared" si="32"/>
        <v>1</v>
      </c>
      <c r="S277" s="101">
        <f t="shared" si="33"/>
        <v>0</v>
      </c>
      <c r="T277" s="102">
        <f>+VLOOKUP($E277,db!$B$26:$C$30,2,FALSE)</f>
        <v>120</v>
      </c>
      <c r="U277" s="102">
        <f t="shared" si="35"/>
        <v>0</v>
      </c>
    </row>
    <row r="278" spans="2:21" ht="16" thickBot="1">
      <c r="B278" s="28">
        <f t="shared" si="36"/>
        <v>6</v>
      </c>
      <c r="C278" s="71" t="s">
        <v>170</v>
      </c>
      <c r="D278" s="72">
        <v>40661</v>
      </c>
      <c r="E278" s="71" t="s">
        <v>525</v>
      </c>
      <c r="F278" s="28" t="s">
        <v>522</v>
      </c>
      <c r="G278" s="71" t="s">
        <v>666</v>
      </c>
      <c r="H278" s="156">
        <v>154</v>
      </c>
      <c r="I278" s="71" t="s">
        <v>583</v>
      </c>
      <c r="J278" s="71" t="s">
        <v>628</v>
      </c>
      <c r="K278" s="106"/>
      <c r="L278" s="28" t="s">
        <v>532</v>
      </c>
      <c r="M278" s="28">
        <f t="shared" si="34"/>
        <v>0</v>
      </c>
      <c r="N278" s="29"/>
      <c r="P278" s="101">
        <f t="shared" si="30"/>
        <v>0</v>
      </c>
      <c r="Q278" s="101">
        <f t="shared" si="31"/>
        <v>1</v>
      </c>
      <c r="R278" s="101">
        <f t="shared" si="32"/>
        <v>1</v>
      </c>
      <c r="S278" s="101">
        <f t="shared" si="33"/>
        <v>1</v>
      </c>
      <c r="T278" s="102">
        <f>+VLOOKUP($E278,db!$B$26:$C$30,2,FALSE)</f>
        <v>120</v>
      </c>
      <c r="U278" s="102">
        <f t="shared" si="35"/>
        <v>0</v>
      </c>
    </row>
    <row r="279" spans="2:21" ht="16" thickBot="1">
      <c r="B279" s="26">
        <f t="shared" si="36"/>
        <v>7</v>
      </c>
      <c r="C279" s="26" t="s">
        <v>350</v>
      </c>
      <c r="D279" s="27">
        <v>40661</v>
      </c>
      <c r="E279" s="26" t="s">
        <v>525</v>
      </c>
      <c r="F279" s="26" t="s">
        <v>531</v>
      </c>
      <c r="G279" s="26" t="s">
        <v>309</v>
      </c>
      <c r="H279" s="155">
        <v>70</v>
      </c>
      <c r="I279" s="26" t="s">
        <v>583</v>
      </c>
      <c r="J279" s="26" t="s">
        <v>628</v>
      </c>
      <c r="K279" s="105"/>
      <c r="L279" s="26" t="s">
        <v>531</v>
      </c>
      <c r="M279" s="26">
        <f t="shared" si="34"/>
        <v>1</v>
      </c>
      <c r="N279" s="27"/>
      <c r="P279" s="101">
        <f t="shared" si="30"/>
        <v>1</v>
      </c>
      <c r="Q279" s="101">
        <f t="shared" si="31"/>
        <v>0</v>
      </c>
      <c r="R279" s="101">
        <f t="shared" si="32"/>
        <v>0</v>
      </c>
      <c r="S279" s="101">
        <f t="shared" si="33"/>
        <v>0</v>
      </c>
      <c r="T279" s="102">
        <f>+VLOOKUP($E279,db!$B$26:$C$30,2,FALSE)</f>
        <v>120</v>
      </c>
      <c r="U279" s="102">
        <f t="shared" si="35"/>
        <v>0</v>
      </c>
    </row>
    <row r="280" spans="2:21" ht="16" thickBot="1">
      <c r="B280" s="28">
        <f t="shared" si="36"/>
        <v>8</v>
      </c>
      <c r="C280" s="71" t="s">
        <v>170</v>
      </c>
      <c r="D280" s="72">
        <v>40661</v>
      </c>
      <c r="E280" s="71" t="s">
        <v>525</v>
      </c>
      <c r="F280" s="28" t="s">
        <v>523</v>
      </c>
      <c r="G280" s="71" t="s">
        <v>309</v>
      </c>
      <c r="H280" s="156">
        <v>106</v>
      </c>
      <c r="I280" s="71" t="s">
        <v>583</v>
      </c>
      <c r="J280" s="71"/>
      <c r="K280" s="106"/>
      <c r="L280" s="28" t="s">
        <v>523</v>
      </c>
      <c r="M280" s="28">
        <f t="shared" si="34"/>
        <v>1</v>
      </c>
      <c r="N280" s="29"/>
      <c r="P280" s="101">
        <f t="shared" si="30"/>
        <v>1</v>
      </c>
      <c r="Q280" s="101">
        <f t="shared" si="31"/>
        <v>0</v>
      </c>
      <c r="R280" s="101">
        <f t="shared" si="32"/>
        <v>0</v>
      </c>
      <c r="S280" s="101">
        <f t="shared" si="33"/>
        <v>0</v>
      </c>
      <c r="T280" s="102">
        <f>+VLOOKUP($E280,db!$B$26:$C$30,2,FALSE)</f>
        <v>120</v>
      </c>
      <c r="U280" s="102">
        <f t="shared" si="35"/>
        <v>0</v>
      </c>
    </row>
    <row r="281" spans="2:21" ht="16" thickBot="1">
      <c r="B281" s="26">
        <f t="shared" si="36"/>
        <v>9</v>
      </c>
      <c r="C281" s="26" t="s">
        <v>350</v>
      </c>
      <c r="D281" s="27">
        <v>40661</v>
      </c>
      <c r="E281" s="26" t="s">
        <v>525</v>
      </c>
      <c r="F281" s="26" t="s">
        <v>532</v>
      </c>
      <c r="G281" s="26" t="s">
        <v>309</v>
      </c>
      <c r="H281" s="155">
        <v>120</v>
      </c>
      <c r="I281" s="26" t="s">
        <v>583</v>
      </c>
      <c r="J281" s="26" t="s">
        <v>628</v>
      </c>
      <c r="K281" s="105"/>
      <c r="L281" s="26" t="s">
        <v>532</v>
      </c>
      <c r="M281" s="26">
        <f t="shared" si="34"/>
        <v>1</v>
      </c>
      <c r="N281" s="27"/>
      <c r="P281" s="101">
        <f t="shared" si="30"/>
        <v>1</v>
      </c>
      <c r="Q281" s="101">
        <f t="shared" si="31"/>
        <v>0</v>
      </c>
      <c r="R281" s="101">
        <f t="shared" si="32"/>
        <v>0</v>
      </c>
      <c r="S281" s="101">
        <f t="shared" si="33"/>
        <v>0</v>
      </c>
      <c r="T281" s="102">
        <f>+VLOOKUP($E281,db!$B$26:$C$30,2,FALSE)</f>
        <v>120</v>
      </c>
      <c r="U281" s="102">
        <f t="shared" si="35"/>
        <v>0</v>
      </c>
    </row>
    <row r="282" spans="2:21" ht="16" thickBot="1">
      <c r="B282" s="28">
        <f t="shared" si="36"/>
        <v>10</v>
      </c>
      <c r="C282" s="71" t="s">
        <v>170</v>
      </c>
      <c r="D282" s="72">
        <v>40661</v>
      </c>
      <c r="E282" s="71" t="s">
        <v>525</v>
      </c>
      <c r="F282" s="28" t="s">
        <v>531</v>
      </c>
      <c r="G282" s="71" t="s">
        <v>666</v>
      </c>
      <c r="H282" s="156">
        <v>243</v>
      </c>
      <c r="I282" s="71" t="s">
        <v>583</v>
      </c>
      <c r="J282" s="71"/>
      <c r="K282" s="106"/>
      <c r="L282" s="28" t="s">
        <v>527</v>
      </c>
      <c r="M282" s="28">
        <f t="shared" si="34"/>
        <v>0</v>
      </c>
      <c r="N282" s="29"/>
      <c r="P282" s="101">
        <f t="shared" si="30"/>
        <v>0</v>
      </c>
      <c r="Q282" s="101">
        <f t="shared" si="31"/>
        <v>1</v>
      </c>
      <c r="R282" s="101">
        <f t="shared" si="32"/>
        <v>1</v>
      </c>
      <c r="S282" s="101">
        <f t="shared" si="33"/>
        <v>1</v>
      </c>
      <c r="T282" s="102">
        <f>+VLOOKUP($E282,db!$B$26:$C$30,2,FALSE)</f>
        <v>120</v>
      </c>
      <c r="U282" s="102">
        <f t="shared" si="35"/>
        <v>0</v>
      </c>
    </row>
    <row r="283" spans="2:21" ht="16" thickBot="1">
      <c r="B283" s="26">
        <f t="shared" si="36"/>
        <v>11</v>
      </c>
      <c r="C283" s="26" t="s">
        <v>350</v>
      </c>
      <c r="D283" s="27">
        <v>40661</v>
      </c>
      <c r="E283" s="26" t="s">
        <v>525</v>
      </c>
      <c r="F283" s="26" t="s">
        <v>522</v>
      </c>
      <c r="G283" s="26" t="s">
        <v>666</v>
      </c>
      <c r="H283" s="155">
        <v>96</v>
      </c>
      <c r="I283" s="26" t="s">
        <v>583</v>
      </c>
      <c r="J283" s="26"/>
      <c r="K283" s="105"/>
      <c r="L283" s="26" t="s">
        <v>523</v>
      </c>
      <c r="M283" s="26">
        <f t="shared" si="34"/>
        <v>0</v>
      </c>
      <c r="N283" s="27"/>
      <c r="P283" s="101">
        <f t="shared" si="30"/>
        <v>0</v>
      </c>
      <c r="Q283" s="101">
        <f t="shared" si="31"/>
        <v>1</v>
      </c>
      <c r="R283" s="101">
        <f t="shared" si="32"/>
        <v>0</v>
      </c>
      <c r="S283" s="101">
        <f t="shared" si="33"/>
        <v>1</v>
      </c>
      <c r="T283" s="102">
        <f>+VLOOKUP($E283,db!$B$26:$C$30,2,FALSE)</f>
        <v>120</v>
      </c>
      <c r="U283" s="102">
        <f t="shared" si="35"/>
        <v>0</v>
      </c>
    </row>
    <row r="284" spans="2:21" ht="16" thickBot="1">
      <c r="B284" s="28">
        <f t="shared" si="36"/>
        <v>12</v>
      </c>
      <c r="C284" s="71" t="s">
        <v>170</v>
      </c>
      <c r="D284" s="72">
        <v>40661</v>
      </c>
      <c r="E284" s="71" t="s">
        <v>525</v>
      </c>
      <c r="F284" s="28" t="s">
        <v>532</v>
      </c>
      <c r="G284" s="71" t="s">
        <v>666</v>
      </c>
      <c r="H284" s="156">
        <v>297</v>
      </c>
      <c r="I284" s="71" t="s">
        <v>583</v>
      </c>
      <c r="J284" s="71" t="s">
        <v>628</v>
      </c>
      <c r="K284" s="106"/>
      <c r="L284" s="28" t="s">
        <v>523</v>
      </c>
      <c r="M284" s="28">
        <f t="shared" si="34"/>
        <v>0</v>
      </c>
      <c r="N284" s="29"/>
      <c r="P284" s="101">
        <f t="shared" si="30"/>
        <v>0</v>
      </c>
      <c r="Q284" s="101">
        <f t="shared" si="31"/>
        <v>1</v>
      </c>
      <c r="R284" s="101">
        <f t="shared" si="32"/>
        <v>1</v>
      </c>
      <c r="S284" s="101">
        <f t="shared" si="33"/>
        <v>1</v>
      </c>
      <c r="T284" s="102">
        <f>+VLOOKUP($E284,db!$B$26:$C$30,2,FALSE)</f>
        <v>120</v>
      </c>
      <c r="U284" s="102">
        <f t="shared" si="35"/>
        <v>0</v>
      </c>
    </row>
    <row r="285" spans="2:21" ht="16" thickBot="1">
      <c r="B285" s="26">
        <f t="shared" si="36"/>
        <v>13</v>
      </c>
      <c r="C285" s="26" t="s">
        <v>350</v>
      </c>
      <c r="D285" s="27">
        <v>40661</v>
      </c>
      <c r="E285" s="26" t="s">
        <v>525</v>
      </c>
      <c r="F285" s="26" t="s">
        <v>522</v>
      </c>
      <c r="G285" s="26" t="s">
        <v>666</v>
      </c>
      <c r="H285" s="155">
        <v>198</v>
      </c>
      <c r="I285" s="26" t="s">
        <v>583</v>
      </c>
      <c r="J285" s="26" t="s">
        <v>508</v>
      </c>
      <c r="K285" s="105"/>
      <c r="L285" s="26" t="s">
        <v>527</v>
      </c>
      <c r="M285" s="26">
        <f t="shared" si="34"/>
        <v>0</v>
      </c>
      <c r="N285" s="27"/>
      <c r="P285" s="101">
        <f t="shared" si="30"/>
        <v>0</v>
      </c>
      <c r="Q285" s="101">
        <f t="shared" si="31"/>
        <v>1</v>
      </c>
      <c r="R285" s="101">
        <f t="shared" si="32"/>
        <v>1</v>
      </c>
      <c r="S285" s="101">
        <f t="shared" si="33"/>
        <v>1</v>
      </c>
      <c r="T285" s="102">
        <f>+VLOOKUP($E285,db!$B$26:$C$30,2,FALSE)</f>
        <v>120</v>
      </c>
      <c r="U285" s="102">
        <f t="shared" si="35"/>
        <v>0</v>
      </c>
    </row>
    <row r="286" spans="2:21" ht="16" thickBot="1">
      <c r="B286" s="28">
        <f t="shared" si="36"/>
        <v>14</v>
      </c>
      <c r="C286" s="71" t="s">
        <v>170</v>
      </c>
      <c r="D286" s="72">
        <v>40661</v>
      </c>
      <c r="E286" s="71" t="s">
        <v>525</v>
      </c>
      <c r="F286" s="28" t="s">
        <v>527</v>
      </c>
      <c r="G286" s="71" t="s">
        <v>666</v>
      </c>
      <c r="H286" s="156">
        <v>167</v>
      </c>
      <c r="I286" s="71" t="s">
        <v>583</v>
      </c>
      <c r="J286" s="71" t="s">
        <v>628</v>
      </c>
      <c r="K286" s="106"/>
      <c r="L286" s="28" t="s">
        <v>532</v>
      </c>
      <c r="M286" s="28">
        <f t="shared" si="34"/>
        <v>0</v>
      </c>
      <c r="N286" s="29"/>
      <c r="P286" s="101">
        <f t="shared" si="30"/>
        <v>0</v>
      </c>
      <c r="Q286" s="101">
        <f t="shared" si="31"/>
        <v>1</v>
      </c>
      <c r="R286" s="101">
        <f t="shared" si="32"/>
        <v>1</v>
      </c>
      <c r="S286" s="101">
        <f t="shared" si="33"/>
        <v>1</v>
      </c>
      <c r="T286" s="102">
        <f>+VLOOKUP($E286,db!$B$26:$C$30,2,FALSE)</f>
        <v>120</v>
      </c>
      <c r="U286" s="102">
        <f t="shared" si="35"/>
        <v>0</v>
      </c>
    </row>
    <row r="287" spans="2:21" ht="16" thickBot="1">
      <c r="B287" s="26">
        <f t="shared" si="36"/>
        <v>15</v>
      </c>
      <c r="C287" s="26" t="s">
        <v>350</v>
      </c>
      <c r="D287" s="27">
        <v>40661</v>
      </c>
      <c r="E287" s="26" t="s">
        <v>525</v>
      </c>
      <c r="F287" s="26" t="s">
        <v>523</v>
      </c>
      <c r="G287" s="26" t="s">
        <v>666</v>
      </c>
      <c r="H287" s="155">
        <v>294</v>
      </c>
      <c r="I287" s="26" t="s">
        <v>583</v>
      </c>
      <c r="J287" s="26" t="s">
        <v>508</v>
      </c>
      <c r="K287" s="105"/>
      <c r="L287" s="26" t="s">
        <v>532</v>
      </c>
      <c r="M287" s="26">
        <f t="shared" si="34"/>
        <v>0</v>
      </c>
      <c r="N287" s="27"/>
      <c r="P287" s="101">
        <f t="shared" si="30"/>
        <v>0</v>
      </c>
      <c r="Q287" s="101">
        <f t="shared" si="31"/>
        <v>1</v>
      </c>
      <c r="R287" s="101">
        <f t="shared" si="32"/>
        <v>1</v>
      </c>
      <c r="S287" s="101">
        <f t="shared" si="33"/>
        <v>1</v>
      </c>
      <c r="T287" s="102">
        <f>+VLOOKUP($E287,db!$B$26:$C$30,2,FALSE)</f>
        <v>120</v>
      </c>
      <c r="U287" s="102">
        <f t="shared" si="35"/>
        <v>0</v>
      </c>
    </row>
    <row r="288" spans="2:21" ht="16" thickBot="1">
      <c r="B288" s="28">
        <f t="shared" si="36"/>
        <v>16</v>
      </c>
      <c r="C288" s="71" t="s">
        <v>170</v>
      </c>
      <c r="D288" s="72">
        <v>40661</v>
      </c>
      <c r="E288" s="71" t="s">
        <v>525</v>
      </c>
      <c r="F288" s="28" t="s">
        <v>523</v>
      </c>
      <c r="G288" s="71" t="s">
        <v>309</v>
      </c>
      <c r="H288" s="156">
        <v>147</v>
      </c>
      <c r="I288" s="71" t="s">
        <v>583</v>
      </c>
      <c r="J288" s="71" t="s">
        <v>508</v>
      </c>
      <c r="K288" s="106"/>
      <c r="L288" s="28" t="s">
        <v>532</v>
      </c>
      <c r="M288" s="28">
        <f t="shared" si="34"/>
        <v>0</v>
      </c>
      <c r="N288" s="29"/>
      <c r="P288" s="101">
        <f t="shared" si="30"/>
        <v>0</v>
      </c>
      <c r="Q288" s="101">
        <f t="shared" si="31"/>
        <v>1</v>
      </c>
      <c r="R288" s="101">
        <f t="shared" si="32"/>
        <v>1</v>
      </c>
      <c r="S288" s="101">
        <f t="shared" si="33"/>
        <v>0</v>
      </c>
      <c r="T288" s="102">
        <f>+VLOOKUP($E288,db!$B$26:$C$30,2,FALSE)</f>
        <v>120</v>
      </c>
      <c r="U288" s="102">
        <f t="shared" si="35"/>
        <v>0</v>
      </c>
    </row>
    <row r="289" spans="2:21" ht="16" thickBot="1">
      <c r="B289" s="26">
        <f t="shared" si="36"/>
        <v>17</v>
      </c>
      <c r="C289" s="26" t="s">
        <v>350</v>
      </c>
      <c r="D289" s="27">
        <v>40661</v>
      </c>
      <c r="E289" s="26" t="s">
        <v>525</v>
      </c>
      <c r="F289" s="26" t="s">
        <v>531</v>
      </c>
      <c r="G289" s="26" t="s">
        <v>309</v>
      </c>
      <c r="H289" s="155">
        <v>125</v>
      </c>
      <c r="I289" s="26" t="s">
        <v>583</v>
      </c>
      <c r="J289" s="26" t="s">
        <v>628</v>
      </c>
      <c r="K289" s="105"/>
      <c r="L289" s="26" t="s">
        <v>531</v>
      </c>
      <c r="M289" s="26">
        <f t="shared" si="34"/>
        <v>1</v>
      </c>
      <c r="N289" s="27"/>
      <c r="P289" s="101">
        <f t="shared" si="30"/>
        <v>1</v>
      </c>
      <c r="Q289" s="101">
        <f t="shared" si="31"/>
        <v>0</v>
      </c>
      <c r="R289" s="101">
        <f t="shared" si="32"/>
        <v>1</v>
      </c>
      <c r="S289" s="101">
        <f t="shared" si="33"/>
        <v>0</v>
      </c>
      <c r="T289" s="102">
        <f>+VLOOKUP($E289,db!$B$26:$C$30,2,FALSE)</f>
        <v>120</v>
      </c>
      <c r="U289" s="102">
        <f t="shared" si="35"/>
        <v>0</v>
      </c>
    </row>
    <row r="290" spans="2:21" ht="16" thickBot="1">
      <c r="B290" s="28">
        <f t="shared" si="36"/>
        <v>18</v>
      </c>
      <c r="C290" s="71" t="s">
        <v>170</v>
      </c>
      <c r="D290" s="72">
        <v>40661</v>
      </c>
      <c r="E290" s="71" t="s">
        <v>525</v>
      </c>
      <c r="F290" s="28" t="s">
        <v>531</v>
      </c>
      <c r="G290" s="71" t="s">
        <v>309</v>
      </c>
      <c r="H290" s="156">
        <v>134</v>
      </c>
      <c r="I290" s="71" t="s">
        <v>583</v>
      </c>
      <c r="J290" s="71" t="s">
        <v>628</v>
      </c>
      <c r="K290" s="106"/>
      <c r="L290" s="28" t="s">
        <v>531</v>
      </c>
      <c r="M290" s="28">
        <f t="shared" si="34"/>
        <v>1</v>
      </c>
      <c r="N290" s="29"/>
      <c r="P290" s="101">
        <f t="shared" si="30"/>
        <v>1</v>
      </c>
      <c r="Q290" s="101">
        <f t="shared" si="31"/>
        <v>0</v>
      </c>
      <c r="R290" s="101">
        <f t="shared" si="32"/>
        <v>1</v>
      </c>
      <c r="S290" s="101">
        <f t="shared" si="33"/>
        <v>0</v>
      </c>
      <c r="T290" s="102">
        <f>+VLOOKUP($E290,db!$B$26:$C$30,2,FALSE)</f>
        <v>120</v>
      </c>
      <c r="U290" s="102">
        <f t="shared" si="35"/>
        <v>0</v>
      </c>
    </row>
    <row r="291" spans="2:21" ht="16" thickBot="1">
      <c r="B291" s="26">
        <f t="shared" si="36"/>
        <v>19</v>
      </c>
      <c r="C291" s="26" t="s">
        <v>350</v>
      </c>
      <c r="D291" s="27">
        <v>40661</v>
      </c>
      <c r="E291" s="26" t="s">
        <v>525</v>
      </c>
      <c r="F291" s="26" t="s">
        <v>523</v>
      </c>
      <c r="G291" s="26" t="s">
        <v>309</v>
      </c>
      <c r="H291" s="155">
        <v>239</v>
      </c>
      <c r="I291" s="26" t="s">
        <v>583</v>
      </c>
      <c r="J291" s="26" t="s">
        <v>628</v>
      </c>
      <c r="K291" s="105"/>
      <c r="L291" s="26" t="s">
        <v>523</v>
      </c>
      <c r="M291" s="26">
        <f t="shared" si="34"/>
        <v>1</v>
      </c>
      <c r="N291" s="27"/>
      <c r="P291" s="101">
        <f t="shared" si="30"/>
        <v>1</v>
      </c>
      <c r="Q291" s="101">
        <f t="shared" si="31"/>
        <v>0</v>
      </c>
      <c r="R291" s="101">
        <f t="shared" si="32"/>
        <v>1</v>
      </c>
      <c r="S291" s="101">
        <f t="shared" si="33"/>
        <v>0</v>
      </c>
      <c r="T291" s="102">
        <f>+VLOOKUP($E291,db!$B$26:$C$30,2,FALSE)</f>
        <v>120</v>
      </c>
      <c r="U291" s="102">
        <f t="shared" si="35"/>
        <v>0</v>
      </c>
    </row>
    <row r="292" spans="2:21" ht="16" thickBot="1">
      <c r="B292" s="28">
        <f t="shared" si="36"/>
        <v>20</v>
      </c>
      <c r="C292" s="71" t="s">
        <v>170</v>
      </c>
      <c r="D292" s="72">
        <v>40661</v>
      </c>
      <c r="E292" s="71" t="s">
        <v>525</v>
      </c>
      <c r="F292" s="28" t="s">
        <v>527</v>
      </c>
      <c r="G292" s="71" t="s">
        <v>666</v>
      </c>
      <c r="H292" s="156">
        <v>193</v>
      </c>
      <c r="I292" s="71" t="s">
        <v>583</v>
      </c>
      <c r="J292" s="71" t="s">
        <v>628</v>
      </c>
      <c r="K292" s="106"/>
      <c r="L292" s="28" t="s">
        <v>531</v>
      </c>
      <c r="M292" s="28">
        <f t="shared" si="34"/>
        <v>0</v>
      </c>
      <c r="N292" s="29"/>
      <c r="P292" s="101">
        <f t="shared" si="30"/>
        <v>0</v>
      </c>
      <c r="Q292" s="101">
        <f t="shared" si="31"/>
        <v>1</v>
      </c>
      <c r="R292" s="101">
        <f t="shared" si="32"/>
        <v>1</v>
      </c>
      <c r="S292" s="101">
        <f t="shared" si="33"/>
        <v>1</v>
      </c>
      <c r="T292" s="102">
        <f>+VLOOKUP($E292,db!$B$26:$C$30,2,FALSE)</f>
        <v>120</v>
      </c>
      <c r="U292" s="102">
        <f t="shared" si="35"/>
        <v>0</v>
      </c>
    </row>
    <row r="293" spans="2:21" ht="16" thickBot="1">
      <c r="B293" s="26">
        <v>1</v>
      </c>
      <c r="C293" s="26" t="s">
        <v>350</v>
      </c>
      <c r="D293" s="27">
        <v>40662</v>
      </c>
      <c r="E293" s="26" t="s">
        <v>525</v>
      </c>
      <c r="F293" s="26" t="s">
        <v>40</v>
      </c>
      <c r="G293" s="26" t="s">
        <v>694</v>
      </c>
      <c r="H293" s="155">
        <v>30</v>
      </c>
      <c r="I293" s="26" t="s">
        <v>534</v>
      </c>
      <c r="J293" s="26" t="s">
        <v>509</v>
      </c>
      <c r="K293" s="105"/>
      <c r="L293" s="26" t="s">
        <v>40</v>
      </c>
      <c r="M293" s="26">
        <f t="shared" si="34"/>
        <v>1</v>
      </c>
      <c r="N293" s="27"/>
      <c r="P293" s="101">
        <f t="shared" si="30"/>
        <v>1</v>
      </c>
      <c r="Q293" s="101">
        <f t="shared" si="31"/>
        <v>0</v>
      </c>
      <c r="R293" s="101">
        <f t="shared" si="32"/>
        <v>0</v>
      </c>
      <c r="S293" s="101">
        <f t="shared" si="33"/>
        <v>0</v>
      </c>
      <c r="T293" s="102">
        <f>+VLOOKUP($E293,db!$B$26:$C$30,2,FALSE)</f>
        <v>120</v>
      </c>
      <c r="U293" s="102">
        <f t="shared" si="35"/>
        <v>0</v>
      </c>
    </row>
    <row r="294" spans="2:21" ht="61" thickBot="1">
      <c r="B294" s="28">
        <f t="shared" si="36"/>
        <v>2</v>
      </c>
      <c r="C294" s="71" t="s">
        <v>170</v>
      </c>
      <c r="D294" s="29">
        <v>40662</v>
      </c>
      <c r="E294" s="71" t="s">
        <v>525</v>
      </c>
      <c r="F294" s="71" t="s">
        <v>31</v>
      </c>
      <c r="G294" s="71" t="s">
        <v>679</v>
      </c>
      <c r="H294" s="156">
        <v>127</v>
      </c>
      <c r="I294" s="28" t="s">
        <v>534</v>
      </c>
      <c r="J294" s="28" t="s">
        <v>509</v>
      </c>
      <c r="K294" s="106" t="s">
        <v>740</v>
      </c>
      <c r="L294" s="71" t="s">
        <v>31</v>
      </c>
      <c r="M294" s="28">
        <f t="shared" si="34"/>
        <v>1</v>
      </c>
      <c r="N294" s="29"/>
      <c r="P294" s="101">
        <f t="shared" si="30"/>
        <v>1</v>
      </c>
      <c r="Q294" s="101">
        <f t="shared" si="31"/>
        <v>0</v>
      </c>
      <c r="R294" s="101">
        <f t="shared" si="32"/>
        <v>1</v>
      </c>
      <c r="S294" s="101">
        <f t="shared" si="33"/>
        <v>0</v>
      </c>
      <c r="T294" s="102">
        <f>+VLOOKUP($E294,db!$B$26:$C$30,2,FALSE)</f>
        <v>120</v>
      </c>
      <c r="U294" s="102">
        <f t="shared" si="35"/>
        <v>0</v>
      </c>
    </row>
    <row r="295" spans="2:21" ht="16" thickBot="1">
      <c r="B295" s="26">
        <f t="shared" si="36"/>
        <v>3</v>
      </c>
      <c r="C295" s="26" t="s">
        <v>350</v>
      </c>
      <c r="D295" s="27">
        <v>40662</v>
      </c>
      <c r="E295" s="26" t="s">
        <v>525</v>
      </c>
      <c r="F295" s="26" t="s">
        <v>32</v>
      </c>
      <c r="G295" s="26" t="s">
        <v>694</v>
      </c>
      <c r="H295" s="155">
        <v>76</v>
      </c>
      <c r="I295" s="26" t="s">
        <v>534</v>
      </c>
      <c r="J295" s="26" t="s">
        <v>509</v>
      </c>
      <c r="K295" s="105"/>
      <c r="L295" s="26" t="s">
        <v>32</v>
      </c>
      <c r="M295" s="26">
        <f t="shared" si="34"/>
        <v>1</v>
      </c>
      <c r="N295" s="27"/>
      <c r="P295" s="101">
        <f t="shared" si="30"/>
        <v>1</v>
      </c>
      <c r="Q295" s="101">
        <f t="shared" si="31"/>
        <v>0</v>
      </c>
      <c r="R295" s="101">
        <f t="shared" si="32"/>
        <v>0</v>
      </c>
      <c r="S295" s="101">
        <f t="shared" si="33"/>
        <v>0</v>
      </c>
      <c r="T295" s="102">
        <f>+VLOOKUP($E295,db!$B$26:$C$30,2,FALSE)</f>
        <v>120</v>
      </c>
      <c r="U295" s="102">
        <f t="shared" si="35"/>
        <v>0</v>
      </c>
    </row>
    <row r="296" spans="2:21" ht="16" thickBot="1">
      <c r="B296" s="28">
        <f t="shared" si="36"/>
        <v>4</v>
      </c>
      <c r="C296" s="71" t="s">
        <v>170</v>
      </c>
      <c r="D296" s="72">
        <v>40662</v>
      </c>
      <c r="E296" s="71" t="s">
        <v>525</v>
      </c>
      <c r="F296" s="71" t="s">
        <v>693</v>
      </c>
      <c r="G296" s="71" t="s">
        <v>679</v>
      </c>
      <c r="H296" s="156">
        <v>81</v>
      </c>
      <c r="I296" s="71" t="s">
        <v>587</v>
      </c>
      <c r="J296" s="71" t="s">
        <v>339</v>
      </c>
      <c r="K296" s="106"/>
      <c r="L296" s="71" t="s">
        <v>693</v>
      </c>
      <c r="M296" s="28">
        <f t="shared" si="34"/>
        <v>1</v>
      </c>
      <c r="N296" s="29"/>
      <c r="P296" s="101">
        <f t="shared" si="30"/>
        <v>1</v>
      </c>
      <c r="Q296" s="101">
        <f t="shared" si="31"/>
        <v>0</v>
      </c>
      <c r="R296" s="101">
        <f t="shared" si="32"/>
        <v>0</v>
      </c>
      <c r="S296" s="101">
        <f t="shared" si="33"/>
        <v>0</v>
      </c>
      <c r="T296" s="102">
        <f>+VLOOKUP($E296,db!$B$26:$C$30,2,FALSE)</f>
        <v>120</v>
      </c>
      <c r="U296" s="102">
        <f t="shared" si="35"/>
        <v>0</v>
      </c>
    </row>
    <row r="297" spans="2:21" ht="16" thickBot="1">
      <c r="B297" s="26">
        <f t="shared" si="36"/>
        <v>5</v>
      </c>
      <c r="C297" s="26" t="s">
        <v>350</v>
      </c>
      <c r="D297" s="27">
        <v>40662</v>
      </c>
      <c r="E297" s="26" t="s">
        <v>525</v>
      </c>
      <c r="F297" s="26" t="s">
        <v>40</v>
      </c>
      <c r="G297" s="26" t="s">
        <v>694</v>
      </c>
      <c r="H297" s="155">
        <v>54</v>
      </c>
      <c r="I297" s="26" t="s">
        <v>534</v>
      </c>
      <c r="J297" s="26" t="s">
        <v>509</v>
      </c>
      <c r="K297" s="105"/>
      <c r="L297" s="26" t="s">
        <v>40</v>
      </c>
      <c r="M297" s="26">
        <f t="shared" si="34"/>
        <v>1</v>
      </c>
      <c r="N297" s="27"/>
      <c r="P297" s="101">
        <f t="shared" si="30"/>
        <v>1</v>
      </c>
      <c r="Q297" s="101">
        <f t="shared" si="31"/>
        <v>0</v>
      </c>
      <c r="R297" s="101">
        <f t="shared" si="32"/>
        <v>0</v>
      </c>
      <c r="S297" s="101">
        <f t="shared" si="33"/>
        <v>0</v>
      </c>
      <c r="T297" s="102">
        <f>+VLOOKUP($E297,db!$B$26:$C$30,2,FALSE)</f>
        <v>120</v>
      </c>
      <c r="U297" s="102">
        <f t="shared" si="35"/>
        <v>0</v>
      </c>
    </row>
    <row r="298" spans="2:21" ht="16" thickBot="1">
      <c r="B298" s="28">
        <f t="shared" si="36"/>
        <v>6</v>
      </c>
      <c r="C298" s="71" t="s">
        <v>170</v>
      </c>
      <c r="D298" s="72">
        <v>40662</v>
      </c>
      <c r="E298" s="71" t="s">
        <v>525</v>
      </c>
      <c r="F298" s="71" t="s">
        <v>40</v>
      </c>
      <c r="G298" s="71" t="s">
        <v>679</v>
      </c>
      <c r="H298" s="156">
        <v>57</v>
      </c>
      <c r="I298" s="71" t="s">
        <v>587</v>
      </c>
      <c r="J298" s="71" t="s">
        <v>339</v>
      </c>
      <c r="K298" s="106"/>
      <c r="L298" s="71" t="s">
        <v>40</v>
      </c>
      <c r="M298" s="28">
        <f t="shared" si="34"/>
        <v>1</v>
      </c>
      <c r="N298" s="29"/>
      <c r="P298" s="101">
        <f t="shared" si="30"/>
        <v>1</v>
      </c>
      <c r="Q298" s="101">
        <f t="shared" si="31"/>
        <v>0</v>
      </c>
      <c r="R298" s="101">
        <f t="shared" si="32"/>
        <v>0</v>
      </c>
      <c r="S298" s="101">
        <f t="shared" si="33"/>
        <v>0</v>
      </c>
      <c r="T298" s="102">
        <f>+VLOOKUP($E298,db!$B$26:$C$30,2,FALSE)</f>
        <v>120</v>
      </c>
      <c r="U298" s="102">
        <f t="shared" si="35"/>
        <v>0</v>
      </c>
    </row>
    <row r="299" spans="2:21" ht="16" thickBot="1">
      <c r="B299" s="26">
        <f t="shared" si="36"/>
        <v>7</v>
      </c>
      <c r="C299" s="26" t="s">
        <v>350</v>
      </c>
      <c r="D299" s="27">
        <v>40662</v>
      </c>
      <c r="E299" s="26" t="s">
        <v>525</v>
      </c>
      <c r="F299" s="26" t="s">
        <v>31</v>
      </c>
      <c r="G299" s="26" t="s">
        <v>694</v>
      </c>
      <c r="H299" s="155">
        <v>172</v>
      </c>
      <c r="I299" s="26" t="s">
        <v>534</v>
      </c>
      <c r="J299" s="26" t="s">
        <v>509</v>
      </c>
      <c r="K299" s="105"/>
      <c r="L299" s="26" t="s">
        <v>31</v>
      </c>
      <c r="M299" s="26">
        <f t="shared" si="34"/>
        <v>1</v>
      </c>
      <c r="N299" s="27"/>
      <c r="P299" s="101">
        <f t="shared" si="30"/>
        <v>1</v>
      </c>
      <c r="Q299" s="101">
        <f t="shared" si="31"/>
        <v>0</v>
      </c>
      <c r="R299" s="101">
        <f t="shared" si="32"/>
        <v>1</v>
      </c>
      <c r="S299" s="101">
        <f t="shared" si="33"/>
        <v>0</v>
      </c>
      <c r="T299" s="102">
        <f>+VLOOKUP($E299,db!$B$26:$C$30,2,FALSE)</f>
        <v>120</v>
      </c>
      <c r="U299" s="102">
        <f t="shared" si="35"/>
        <v>0</v>
      </c>
    </row>
    <row r="300" spans="2:21" ht="31" thickBot="1">
      <c r="B300" s="28">
        <f t="shared" si="36"/>
        <v>8</v>
      </c>
      <c r="C300" s="71" t="s">
        <v>170</v>
      </c>
      <c r="D300" s="72">
        <v>40662</v>
      </c>
      <c r="E300" s="71" t="s">
        <v>525</v>
      </c>
      <c r="F300" s="71" t="s">
        <v>40</v>
      </c>
      <c r="G300" s="71" t="s">
        <v>679</v>
      </c>
      <c r="H300" s="156">
        <v>65</v>
      </c>
      <c r="I300" s="71" t="s">
        <v>534</v>
      </c>
      <c r="J300" s="71" t="s">
        <v>509</v>
      </c>
      <c r="K300" s="106" t="s">
        <v>739</v>
      </c>
      <c r="L300" s="71" t="s">
        <v>40</v>
      </c>
      <c r="M300" s="28">
        <f t="shared" si="34"/>
        <v>1</v>
      </c>
      <c r="N300" s="29"/>
      <c r="P300" s="101">
        <f t="shared" si="30"/>
        <v>1</v>
      </c>
      <c r="Q300" s="101">
        <f t="shared" si="31"/>
        <v>0</v>
      </c>
      <c r="R300" s="101">
        <f t="shared" si="32"/>
        <v>0</v>
      </c>
      <c r="S300" s="101">
        <f t="shared" si="33"/>
        <v>0</v>
      </c>
      <c r="T300" s="102">
        <f>+VLOOKUP($E300,db!$B$26:$C$30,2,FALSE)</f>
        <v>120</v>
      </c>
      <c r="U300" s="102">
        <f t="shared" si="35"/>
        <v>0</v>
      </c>
    </row>
    <row r="301" spans="2:21" ht="16" thickBot="1">
      <c r="B301" s="26">
        <f t="shared" si="36"/>
        <v>9</v>
      </c>
      <c r="C301" s="26" t="s">
        <v>350</v>
      </c>
      <c r="D301" s="27">
        <v>40662</v>
      </c>
      <c r="E301" s="26" t="s">
        <v>525</v>
      </c>
      <c r="F301" s="26" t="s">
        <v>40</v>
      </c>
      <c r="G301" s="26" t="s">
        <v>694</v>
      </c>
      <c r="H301" s="155">
        <v>357</v>
      </c>
      <c r="I301" s="26" t="s">
        <v>506</v>
      </c>
      <c r="J301" s="26" t="s">
        <v>509</v>
      </c>
      <c r="K301" s="105" t="s">
        <v>696</v>
      </c>
      <c r="L301" s="26" t="s">
        <v>40</v>
      </c>
      <c r="M301" s="26">
        <f t="shared" si="34"/>
        <v>1</v>
      </c>
      <c r="N301" s="27"/>
      <c r="P301" s="101">
        <f t="shared" si="30"/>
        <v>1</v>
      </c>
      <c r="Q301" s="101">
        <f t="shared" si="31"/>
        <v>0</v>
      </c>
      <c r="R301" s="101">
        <f t="shared" si="32"/>
        <v>1</v>
      </c>
      <c r="S301" s="101">
        <f t="shared" si="33"/>
        <v>0</v>
      </c>
      <c r="T301" s="102">
        <f>+VLOOKUP($E301,db!$B$26:$C$30,2,FALSE)</f>
        <v>120</v>
      </c>
      <c r="U301" s="102">
        <f t="shared" si="35"/>
        <v>0</v>
      </c>
    </row>
    <row r="302" spans="2:21" ht="61" thickBot="1">
      <c r="B302" s="28">
        <f t="shared" si="36"/>
        <v>10</v>
      </c>
      <c r="C302" s="71" t="s">
        <v>170</v>
      </c>
      <c r="D302" s="72">
        <v>40662</v>
      </c>
      <c r="E302" s="71" t="s">
        <v>525</v>
      </c>
      <c r="F302" s="71" t="s">
        <v>32</v>
      </c>
      <c r="G302" s="71" t="s">
        <v>679</v>
      </c>
      <c r="H302" s="156">
        <v>287</v>
      </c>
      <c r="I302" s="71" t="s">
        <v>534</v>
      </c>
      <c r="J302" s="71" t="s">
        <v>509</v>
      </c>
      <c r="K302" s="106" t="s">
        <v>695</v>
      </c>
      <c r="L302" s="71" t="s">
        <v>32</v>
      </c>
      <c r="M302" s="28">
        <f t="shared" si="34"/>
        <v>1</v>
      </c>
      <c r="N302" s="29"/>
      <c r="P302" s="101">
        <f t="shared" si="30"/>
        <v>1</v>
      </c>
      <c r="Q302" s="101">
        <f t="shared" si="31"/>
        <v>0</v>
      </c>
      <c r="R302" s="101">
        <f t="shared" si="32"/>
        <v>1</v>
      </c>
      <c r="S302" s="101">
        <f t="shared" si="33"/>
        <v>0</v>
      </c>
      <c r="T302" s="102">
        <f>+VLOOKUP($E302,db!$B$26:$C$30,2,FALSE)</f>
        <v>120</v>
      </c>
      <c r="U302" s="102">
        <f t="shared" si="35"/>
        <v>0</v>
      </c>
    </row>
    <row r="303" spans="2:21" ht="16" thickBot="1">
      <c r="B303" s="26">
        <v>1</v>
      </c>
      <c r="C303" s="26" t="s">
        <v>350</v>
      </c>
      <c r="D303" s="27">
        <v>40663</v>
      </c>
      <c r="E303" s="26" t="s">
        <v>525</v>
      </c>
      <c r="F303" s="26" t="s">
        <v>40</v>
      </c>
      <c r="G303" s="26" t="s">
        <v>694</v>
      </c>
      <c r="H303" s="155">
        <v>75</v>
      </c>
      <c r="I303" s="26" t="s">
        <v>506</v>
      </c>
      <c r="J303" s="26" t="s">
        <v>510</v>
      </c>
      <c r="K303" s="105"/>
      <c r="L303" s="26" t="s">
        <v>40</v>
      </c>
      <c r="M303" s="26">
        <f t="shared" si="34"/>
        <v>1</v>
      </c>
      <c r="N303" s="27"/>
      <c r="P303" s="101">
        <f t="shared" si="30"/>
        <v>1</v>
      </c>
      <c r="Q303" s="101">
        <f t="shared" si="31"/>
        <v>0</v>
      </c>
      <c r="R303" s="101">
        <f t="shared" si="32"/>
        <v>0</v>
      </c>
      <c r="S303" s="101">
        <f t="shared" si="33"/>
        <v>0</v>
      </c>
      <c r="T303" s="102">
        <f>+VLOOKUP($E303,db!$B$26:$C$30,2,FALSE)</f>
        <v>120</v>
      </c>
      <c r="U303" s="102">
        <f t="shared" si="35"/>
        <v>0</v>
      </c>
    </row>
    <row r="304" spans="2:21" ht="16" thickBot="1">
      <c r="B304" s="28">
        <f t="shared" si="36"/>
        <v>2</v>
      </c>
      <c r="C304" s="71" t="s">
        <v>170</v>
      </c>
      <c r="D304" s="29">
        <v>40663</v>
      </c>
      <c r="E304" s="71" t="s">
        <v>525</v>
      </c>
      <c r="F304" s="71" t="s">
        <v>32</v>
      </c>
      <c r="G304" s="71" t="s">
        <v>679</v>
      </c>
      <c r="H304" s="156">
        <v>61</v>
      </c>
      <c r="I304" s="71" t="s">
        <v>715</v>
      </c>
      <c r="J304" s="71" t="s">
        <v>716</v>
      </c>
      <c r="K304" s="106"/>
      <c r="L304" s="71" t="s">
        <v>32</v>
      </c>
      <c r="M304" s="28">
        <f t="shared" si="34"/>
        <v>1</v>
      </c>
      <c r="N304" s="29"/>
      <c r="P304" s="101">
        <f t="shared" si="30"/>
        <v>1</v>
      </c>
      <c r="Q304" s="101">
        <f t="shared" si="31"/>
        <v>0</v>
      </c>
      <c r="R304" s="101">
        <f t="shared" si="32"/>
        <v>0</v>
      </c>
      <c r="S304" s="101">
        <f t="shared" si="33"/>
        <v>0</v>
      </c>
      <c r="T304" s="102">
        <f>+VLOOKUP($E304,db!$B$26:$C$30,2,FALSE)</f>
        <v>120</v>
      </c>
      <c r="U304" s="102">
        <f t="shared" si="35"/>
        <v>0</v>
      </c>
    </row>
    <row r="305" spans="2:21" ht="16" thickBot="1">
      <c r="B305" s="26">
        <f t="shared" si="36"/>
        <v>3</v>
      </c>
      <c r="C305" s="26" t="s">
        <v>350</v>
      </c>
      <c r="D305" s="27">
        <v>40663</v>
      </c>
      <c r="E305" s="26" t="s">
        <v>525</v>
      </c>
      <c r="F305" s="26" t="s">
        <v>30</v>
      </c>
      <c r="G305" s="26" t="s">
        <v>694</v>
      </c>
      <c r="H305" s="155">
        <v>167</v>
      </c>
      <c r="I305" s="26" t="s">
        <v>506</v>
      </c>
      <c r="J305" s="26" t="s">
        <v>510</v>
      </c>
      <c r="K305" s="105"/>
      <c r="L305" s="26" t="s">
        <v>30</v>
      </c>
      <c r="M305" s="26">
        <f t="shared" si="34"/>
        <v>1</v>
      </c>
      <c r="N305" s="27"/>
      <c r="P305" s="101">
        <f t="shared" si="30"/>
        <v>1</v>
      </c>
      <c r="Q305" s="101">
        <f t="shared" si="31"/>
        <v>0</v>
      </c>
      <c r="R305" s="101">
        <f t="shared" si="32"/>
        <v>1</v>
      </c>
      <c r="S305" s="101">
        <f t="shared" si="33"/>
        <v>0</v>
      </c>
      <c r="T305" s="102">
        <f>+VLOOKUP($E305,db!$B$26:$C$30,2,FALSE)</f>
        <v>120</v>
      </c>
      <c r="U305" s="102">
        <f t="shared" si="35"/>
        <v>0</v>
      </c>
    </row>
    <row r="306" spans="2:21" ht="16" thickBot="1">
      <c r="B306" s="28">
        <f t="shared" si="36"/>
        <v>4</v>
      </c>
      <c r="C306" s="71" t="s">
        <v>170</v>
      </c>
      <c r="D306" s="72">
        <v>40663</v>
      </c>
      <c r="E306" s="71" t="s">
        <v>525</v>
      </c>
      <c r="F306" s="71" t="s">
        <v>30</v>
      </c>
      <c r="G306" s="71" t="s">
        <v>679</v>
      </c>
      <c r="H306" s="156">
        <v>101</v>
      </c>
      <c r="I306" s="71" t="s">
        <v>715</v>
      </c>
      <c r="J306" s="71" t="s">
        <v>716</v>
      </c>
      <c r="K306" s="106"/>
      <c r="L306" s="71" t="s">
        <v>30</v>
      </c>
      <c r="M306" s="28">
        <f t="shared" si="34"/>
        <v>1</v>
      </c>
      <c r="N306" s="29"/>
      <c r="P306" s="101">
        <f t="shared" si="30"/>
        <v>1</v>
      </c>
      <c r="Q306" s="101">
        <f t="shared" si="31"/>
        <v>0</v>
      </c>
      <c r="R306" s="101">
        <f t="shared" si="32"/>
        <v>0</v>
      </c>
      <c r="S306" s="101">
        <f t="shared" si="33"/>
        <v>0</v>
      </c>
      <c r="T306" s="102">
        <f>+VLOOKUP($E306,db!$B$26:$C$30,2,FALSE)</f>
        <v>120</v>
      </c>
      <c r="U306" s="102">
        <f t="shared" si="35"/>
        <v>0</v>
      </c>
    </row>
    <row r="307" spans="2:21" ht="16" thickBot="1">
      <c r="B307" s="26">
        <f t="shared" si="36"/>
        <v>5</v>
      </c>
      <c r="C307" s="26" t="s">
        <v>350</v>
      </c>
      <c r="D307" s="27">
        <v>40663</v>
      </c>
      <c r="E307" s="26" t="s">
        <v>525</v>
      </c>
      <c r="F307" s="26" t="s">
        <v>32</v>
      </c>
      <c r="G307" s="26" t="s">
        <v>694</v>
      </c>
      <c r="H307" s="155">
        <v>51</v>
      </c>
      <c r="I307" s="26" t="s">
        <v>506</v>
      </c>
      <c r="J307" s="26" t="s">
        <v>510</v>
      </c>
      <c r="K307" s="105"/>
      <c r="L307" s="26" t="s">
        <v>32</v>
      </c>
      <c r="M307" s="26">
        <f t="shared" si="34"/>
        <v>1</v>
      </c>
      <c r="N307" s="27"/>
      <c r="P307" s="101">
        <f t="shared" si="30"/>
        <v>1</v>
      </c>
      <c r="Q307" s="101">
        <f t="shared" si="31"/>
        <v>0</v>
      </c>
      <c r="R307" s="101">
        <f t="shared" si="32"/>
        <v>0</v>
      </c>
      <c r="S307" s="101">
        <f t="shared" si="33"/>
        <v>0</v>
      </c>
      <c r="T307" s="102">
        <f>+VLOOKUP($E307,db!$B$26:$C$30,2,FALSE)</f>
        <v>120</v>
      </c>
      <c r="U307" s="102">
        <f t="shared" si="35"/>
        <v>0</v>
      </c>
    </row>
    <row r="308" spans="2:21" ht="16" thickBot="1">
      <c r="B308" s="28">
        <f t="shared" si="36"/>
        <v>6</v>
      </c>
      <c r="C308" s="71" t="s">
        <v>170</v>
      </c>
      <c r="D308" s="72">
        <v>40663</v>
      </c>
      <c r="E308" s="71" t="s">
        <v>525</v>
      </c>
      <c r="F308" s="71" t="s">
        <v>31</v>
      </c>
      <c r="G308" s="71" t="s">
        <v>679</v>
      </c>
      <c r="H308" s="156">
        <v>236</v>
      </c>
      <c r="I308" s="71" t="s">
        <v>715</v>
      </c>
      <c r="J308" s="71" t="s">
        <v>716</v>
      </c>
      <c r="K308" s="106"/>
      <c r="L308" s="71" t="s">
        <v>31</v>
      </c>
      <c r="M308" s="28">
        <f t="shared" si="34"/>
        <v>1</v>
      </c>
      <c r="N308" s="29"/>
      <c r="P308" s="101">
        <f t="shared" si="30"/>
        <v>1</v>
      </c>
      <c r="Q308" s="101">
        <f t="shared" si="31"/>
        <v>0</v>
      </c>
      <c r="R308" s="101">
        <f t="shared" si="32"/>
        <v>1</v>
      </c>
      <c r="S308" s="101">
        <f t="shared" si="33"/>
        <v>0</v>
      </c>
      <c r="T308" s="102">
        <f>+VLOOKUP($E308,db!$B$26:$C$30,2,FALSE)</f>
        <v>120</v>
      </c>
      <c r="U308" s="102">
        <f t="shared" si="35"/>
        <v>0</v>
      </c>
    </row>
    <row r="309" spans="2:21" ht="16" thickBot="1">
      <c r="B309" s="26">
        <f t="shared" si="36"/>
        <v>7</v>
      </c>
      <c r="C309" s="26" t="s">
        <v>350</v>
      </c>
      <c r="D309" s="27">
        <v>40663</v>
      </c>
      <c r="E309" s="26" t="s">
        <v>525</v>
      </c>
      <c r="F309" s="26" t="s">
        <v>40</v>
      </c>
      <c r="G309" s="26" t="s">
        <v>694</v>
      </c>
      <c r="H309" s="155">
        <v>186</v>
      </c>
      <c r="I309" s="26" t="s">
        <v>506</v>
      </c>
      <c r="J309" s="26" t="s">
        <v>510</v>
      </c>
      <c r="K309" s="105"/>
      <c r="L309" s="26" t="s">
        <v>40</v>
      </c>
      <c r="M309" s="26">
        <f t="shared" si="34"/>
        <v>1</v>
      </c>
      <c r="N309" s="27"/>
      <c r="P309" s="101">
        <f t="shared" si="30"/>
        <v>1</v>
      </c>
      <c r="Q309" s="101">
        <f t="shared" si="31"/>
        <v>0</v>
      </c>
      <c r="R309" s="101">
        <f t="shared" si="32"/>
        <v>1</v>
      </c>
      <c r="S309" s="101">
        <f t="shared" si="33"/>
        <v>0</v>
      </c>
      <c r="T309" s="102">
        <f>+VLOOKUP($E309,db!$B$26:$C$30,2,FALSE)</f>
        <v>120</v>
      </c>
      <c r="U309" s="102">
        <f t="shared" si="35"/>
        <v>0</v>
      </c>
    </row>
    <row r="310" spans="2:21" ht="16" thickBot="1">
      <c r="B310" s="28">
        <f t="shared" si="36"/>
        <v>8</v>
      </c>
      <c r="C310" s="71" t="s">
        <v>170</v>
      </c>
      <c r="D310" s="72">
        <v>40663</v>
      </c>
      <c r="E310" s="71" t="s">
        <v>525</v>
      </c>
      <c r="F310" s="71" t="s">
        <v>30</v>
      </c>
      <c r="G310" s="71" t="s">
        <v>679</v>
      </c>
      <c r="H310" s="156">
        <v>172</v>
      </c>
      <c r="I310" s="71" t="s">
        <v>715</v>
      </c>
      <c r="J310" s="71" t="s">
        <v>716</v>
      </c>
      <c r="K310" s="106"/>
      <c r="L310" s="71" t="s">
        <v>30</v>
      </c>
      <c r="M310" s="28">
        <f t="shared" si="34"/>
        <v>1</v>
      </c>
      <c r="N310" s="29"/>
      <c r="P310" s="101">
        <f t="shared" si="30"/>
        <v>1</v>
      </c>
      <c r="Q310" s="101">
        <f t="shared" si="31"/>
        <v>0</v>
      </c>
      <c r="R310" s="101">
        <f t="shared" si="32"/>
        <v>1</v>
      </c>
      <c r="S310" s="101">
        <f t="shared" si="33"/>
        <v>0</v>
      </c>
      <c r="T310" s="102">
        <f>+VLOOKUP($E310,db!$B$26:$C$30,2,FALSE)</f>
        <v>120</v>
      </c>
      <c r="U310" s="102">
        <f t="shared" si="35"/>
        <v>0</v>
      </c>
    </row>
    <row r="311" spans="2:21" ht="16" thickBot="1">
      <c r="B311" s="26">
        <f t="shared" si="36"/>
        <v>9</v>
      </c>
      <c r="C311" s="26" t="s">
        <v>350</v>
      </c>
      <c r="D311" s="27">
        <v>40663</v>
      </c>
      <c r="E311" s="26" t="s">
        <v>525</v>
      </c>
      <c r="F311" s="26" t="s">
        <v>31</v>
      </c>
      <c r="G311" s="26" t="s">
        <v>694</v>
      </c>
      <c r="H311" s="155">
        <v>53</v>
      </c>
      <c r="I311" s="26" t="s">
        <v>506</v>
      </c>
      <c r="J311" s="26" t="s">
        <v>510</v>
      </c>
      <c r="K311" s="105"/>
      <c r="L311" s="26" t="s">
        <v>31</v>
      </c>
      <c r="M311" s="26">
        <f t="shared" si="34"/>
        <v>1</v>
      </c>
      <c r="N311" s="27"/>
      <c r="P311" s="101">
        <f t="shared" si="30"/>
        <v>1</v>
      </c>
      <c r="Q311" s="101">
        <f t="shared" si="31"/>
        <v>0</v>
      </c>
      <c r="R311" s="101">
        <f t="shared" si="32"/>
        <v>0</v>
      </c>
      <c r="S311" s="101">
        <f t="shared" si="33"/>
        <v>0</v>
      </c>
      <c r="T311" s="102">
        <f>+VLOOKUP($E311,db!$B$26:$C$30,2,FALSE)</f>
        <v>120</v>
      </c>
      <c r="U311" s="102">
        <f t="shared" si="35"/>
        <v>0</v>
      </c>
    </row>
    <row r="312" spans="2:21" ht="16" thickBot="1">
      <c r="B312" s="28">
        <f t="shared" si="36"/>
        <v>10</v>
      </c>
      <c r="C312" s="71" t="s">
        <v>170</v>
      </c>
      <c r="D312" s="72">
        <v>40663</v>
      </c>
      <c r="E312" s="71" t="s">
        <v>525</v>
      </c>
      <c r="F312" s="71" t="s">
        <v>31</v>
      </c>
      <c r="G312" s="71" t="s">
        <v>679</v>
      </c>
      <c r="H312" s="156">
        <v>27</v>
      </c>
      <c r="I312" s="71" t="s">
        <v>715</v>
      </c>
      <c r="J312" s="71" t="s">
        <v>716</v>
      </c>
      <c r="K312" s="106"/>
      <c r="L312" s="71" t="s">
        <v>31</v>
      </c>
      <c r="M312" s="28">
        <f t="shared" si="34"/>
        <v>1</v>
      </c>
      <c r="N312" s="29"/>
      <c r="P312" s="101">
        <f t="shared" si="30"/>
        <v>1</v>
      </c>
      <c r="Q312" s="101">
        <f t="shared" si="31"/>
        <v>0</v>
      </c>
      <c r="R312" s="101">
        <f t="shared" si="32"/>
        <v>0</v>
      </c>
      <c r="S312" s="101">
        <f t="shared" si="33"/>
        <v>0</v>
      </c>
      <c r="T312" s="102">
        <f>+VLOOKUP($E312,db!$B$26:$C$30,2,FALSE)</f>
        <v>120</v>
      </c>
      <c r="U312" s="102">
        <f t="shared" si="35"/>
        <v>0</v>
      </c>
    </row>
    <row r="313" spans="2:21" ht="16" thickBot="1">
      <c r="B313" s="26">
        <v>1</v>
      </c>
      <c r="C313" s="26" t="s">
        <v>350</v>
      </c>
      <c r="D313" s="27">
        <v>40663</v>
      </c>
      <c r="E313" s="26" t="s">
        <v>525</v>
      </c>
      <c r="F313" s="26" t="s">
        <v>32</v>
      </c>
      <c r="G313" s="26" t="s">
        <v>694</v>
      </c>
      <c r="H313" s="155">
        <v>77</v>
      </c>
      <c r="I313" s="26" t="s">
        <v>718</v>
      </c>
      <c r="J313" s="26" t="s">
        <v>508</v>
      </c>
      <c r="K313" s="105"/>
      <c r="L313" s="26" t="s">
        <v>32</v>
      </c>
      <c r="M313" s="26">
        <f t="shared" si="34"/>
        <v>1</v>
      </c>
      <c r="N313" s="27"/>
      <c r="P313" s="101">
        <f t="shared" si="30"/>
        <v>1</v>
      </c>
      <c r="Q313" s="101">
        <f t="shared" si="31"/>
        <v>0</v>
      </c>
      <c r="R313" s="101">
        <f t="shared" si="32"/>
        <v>0</v>
      </c>
      <c r="S313" s="101">
        <f t="shared" si="33"/>
        <v>0</v>
      </c>
      <c r="T313" s="102">
        <f>+VLOOKUP($E313,db!$B$26:$C$30,2,FALSE)</f>
        <v>120</v>
      </c>
      <c r="U313" s="102">
        <f t="shared" si="35"/>
        <v>0</v>
      </c>
    </row>
    <row r="314" spans="2:21" ht="16" thickBot="1">
      <c r="B314" s="28">
        <f t="shared" si="36"/>
        <v>2</v>
      </c>
      <c r="C314" s="71" t="s">
        <v>170</v>
      </c>
      <c r="D314" s="72">
        <v>40663</v>
      </c>
      <c r="E314" s="71" t="s">
        <v>525</v>
      </c>
      <c r="F314" s="71" t="s">
        <v>40</v>
      </c>
      <c r="G314" s="71" t="s">
        <v>679</v>
      </c>
      <c r="H314" s="156">
        <v>47</v>
      </c>
      <c r="I314" s="71" t="s">
        <v>719</v>
      </c>
      <c r="J314" s="71" t="s">
        <v>720</v>
      </c>
      <c r="K314" s="106"/>
      <c r="L314" s="71" t="s">
        <v>40</v>
      </c>
      <c r="M314" s="28">
        <f t="shared" si="34"/>
        <v>1</v>
      </c>
      <c r="N314" s="29"/>
      <c r="P314" s="101">
        <f t="shared" si="30"/>
        <v>1</v>
      </c>
      <c r="Q314" s="101">
        <f t="shared" si="31"/>
        <v>0</v>
      </c>
      <c r="R314" s="101">
        <f t="shared" si="32"/>
        <v>0</v>
      </c>
      <c r="S314" s="101">
        <f t="shared" si="33"/>
        <v>0</v>
      </c>
      <c r="T314" s="102">
        <f>+VLOOKUP($E314,db!$B$26:$C$30,2,FALSE)</f>
        <v>120</v>
      </c>
      <c r="U314" s="102">
        <f t="shared" si="35"/>
        <v>0</v>
      </c>
    </row>
    <row r="315" spans="2:21" ht="16" thickBot="1">
      <c r="B315" s="26">
        <f t="shared" si="36"/>
        <v>3</v>
      </c>
      <c r="C315" s="26" t="s">
        <v>350</v>
      </c>
      <c r="D315" s="27">
        <v>40663</v>
      </c>
      <c r="E315" s="26" t="s">
        <v>525</v>
      </c>
      <c r="F315" s="26" t="s">
        <v>30</v>
      </c>
      <c r="G315" s="26" t="s">
        <v>694</v>
      </c>
      <c r="H315" s="155">
        <v>97</v>
      </c>
      <c r="I315" s="26" t="s">
        <v>718</v>
      </c>
      <c r="J315" s="26" t="s">
        <v>508</v>
      </c>
      <c r="K315" s="105"/>
      <c r="L315" s="26" t="s">
        <v>30</v>
      </c>
      <c r="M315" s="26">
        <f t="shared" si="34"/>
        <v>1</v>
      </c>
      <c r="N315" s="27"/>
      <c r="P315" s="101">
        <f t="shared" si="30"/>
        <v>1</v>
      </c>
      <c r="Q315" s="101">
        <f t="shared" si="31"/>
        <v>0</v>
      </c>
      <c r="R315" s="101">
        <f t="shared" si="32"/>
        <v>0</v>
      </c>
      <c r="S315" s="101">
        <f t="shared" si="33"/>
        <v>0</v>
      </c>
      <c r="T315" s="102">
        <f>+VLOOKUP($E315,db!$B$26:$C$30,2,FALSE)</f>
        <v>120</v>
      </c>
      <c r="U315" s="102">
        <f t="shared" si="35"/>
        <v>0</v>
      </c>
    </row>
    <row r="316" spans="2:21" ht="16" thickBot="1">
      <c r="B316" s="28">
        <f t="shared" si="36"/>
        <v>4</v>
      </c>
      <c r="C316" s="71" t="s">
        <v>170</v>
      </c>
      <c r="D316" s="72">
        <v>40663</v>
      </c>
      <c r="E316" s="71" t="s">
        <v>525</v>
      </c>
      <c r="F316" s="71" t="s">
        <v>40</v>
      </c>
      <c r="G316" s="71" t="s">
        <v>679</v>
      </c>
      <c r="H316" s="156">
        <v>183</v>
      </c>
      <c r="I316" s="71" t="s">
        <v>719</v>
      </c>
      <c r="J316" s="71" t="s">
        <v>720</v>
      </c>
      <c r="K316" s="106"/>
      <c r="L316" s="71" t="s">
        <v>40</v>
      </c>
      <c r="M316" s="28">
        <f t="shared" si="34"/>
        <v>1</v>
      </c>
      <c r="N316" s="29"/>
      <c r="P316" s="101">
        <f t="shared" si="30"/>
        <v>1</v>
      </c>
      <c r="Q316" s="101">
        <f t="shared" si="31"/>
        <v>0</v>
      </c>
      <c r="R316" s="101">
        <f t="shared" si="32"/>
        <v>1</v>
      </c>
      <c r="S316" s="101">
        <f t="shared" si="33"/>
        <v>0</v>
      </c>
      <c r="T316" s="102">
        <f>+VLOOKUP($E316,db!$B$26:$C$30,2,FALSE)</f>
        <v>120</v>
      </c>
      <c r="U316" s="102">
        <f t="shared" si="35"/>
        <v>0</v>
      </c>
    </row>
    <row r="317" spans="2:21" ht="16" thickBot="1">
      <c r="B317" s="26">
        <f t="shared" si="36"/>
        <v>5</v>
      </c>
      <c r="C317" s="26" t="s">
        <v>350</v>
      </c>
      <c r="D317" s="27">
        <v>40663</v>
      </c>
      <c r="E317" s="26" t="s">
        <v>525</v>
      </c>
      <c r="F317" s="26" t="s">
        <v>40</v>
      </c>
      <c r="G317" s="26" t="s">
        <v>694</v>
      </c>
      <c r="H317" s="155">
        <v>62</v>
      </c>
      <c r="I317" s="26" t="s">
        <v>718</v>
      </c>
      <c r="J317" s="26" t="s">
        <v>508</v>
      </c>
      <c r="K317" s="105"/>
      <c r="L317" s="26" t="s">
        <v>40</v>
      </c>
      <c r="M317" s="26">
        <f t="shared" si="34"/>
        <v>1</v>
      </c>
      <c r="N317" s="27"/>
      <c r="P317" s="101">
        <f t="shared" si="30"/>
        <v>1</v>
      </c>
      <c r="Q317" s="101">
        <f t="shared" si="31"/>
        <v>0</v>
      </c>
      <c r="R317" s="101">
        <f t="shared" si="32"/>
        <v>0</v>
      </c>
      <c r="S317" s="101">
        <f t="shared" si="33"/>
        <v>0</v>
      </c>
      <c r="T317" s="102">
        <f>+VLOOKUP($E317,db!$B$26:$C$30,2,FALSE)</f>
        <v>120</v>
      </c>
      <c r="U317" s="102">
        <f t="shared" si="35"/>
        <v>0</v>
      </c>
    </row>
    <row r="318" spans="2:21" ht="16" thickBot="1">
      <c r="B318" s="28">
        <f t="shared" si="36"/>
        <v>6</v>
      </c>
      <c r="C318" s="71" t="s">
        <v>170</v>
      </c>
      <c r="D318" s="72">
        <v>40663</v>
      </c>
      <c r="E318" s="71" t="s">
        <v>525</v>
      </c>
      <c r="F318" s="71" t="s">
        <v>40</v>
      </c>
      <c r="G318" s="71" t="s">
        <v>679</v>
      </c>
      <c r="H318" s="156">
        <v>51</v>
      </c>
      <c r="I318" s="71" t="s">
        <v>719</v>
      </c>
      <c r="J318" s="71" t="s">
        <v>720</v>
      </c>
      <c r="K318" s="106"/>
      <c r="L318" s="71" t="s">
        <v>40</v>
      </c>
      <c r="M318" s="28">
        <f t="shared" si="34"/>
        <v>1</v>
      </c>
      <c r="N318" s="29"/>
      <c r="P318" s="101">
        <f t="shared" si="30"/>
        <v>1</v>
      </c>
      <c r="Q318" s="101">
        <f t="shared" si="31"/>
        <v>0</v>
      </c>
      <c r="R318" s="101">
        <f t="shared" si="32"/>
        <v>0</v>
      </c>
      <c r="S318" s="101">
        <f t="shared" si="33"/>
        <v>0</v>
      </c>
      <c r="T318" s="102">
        <f>+VLOOKUP($E318,db!$B$26:$C$30,2,FALSE)</f>
        <v>120</v>
      </c>
      <c r="U318" s="102">
        <f t="shared" si="35"/>
        <v>0</v>
      </c>
    </row>
    <row r="319" spans="2:21" ht="16" thickBot="1">
      <c r="B319" s="26">
        <f t="shared" si="36"/>
        <v>7</v>
      </c>
      <c r="C319" s="26" t="s">
        <v>350</v>
      </c>
      <c r="D319" s="27">
        <v>40663</v>
      </c>
      <c r="E319" s="26" t="s">
        <v>525</v>
      </c>
      <c r="F319" s="26" t="s">
        <v>30</v>
      </c>
      <c r="G319" s="26" t="s">
        <v>694</v>
      </c>
      <c r="H319" s="155">
        <v>44</v>
      </c>
      <c r="I319" s="26" t="s">
        <v>718</v>
      </c>
      <c r="J319" s="26" t="s">
        <v>508</v>
      </c>
      <c r="K319" s="105"/>
      <c r="L319" s="26" t="s">
        <v>721</v>
      </c>
      <c r="M319" s="26">
        <f t="shared" si="34"/>
        <v>0</v>
      </c>
      <c r="N319" s="27"/>
      <c r="P319" s="101">
        <f t="shared" si="30"/>
        <v>0</v>
      </c>
      <c r="Q319" s="101">
        <f t="shared" si="31"/>
        <v>1</v>
      </c>
      <c r="R319" s="101">
        <f t="shared" si="32"/>
        <v>0</v>
      </c>
      <c r="S319" s="101">
        <f t="shared" si="33"/>
        <v>0</v>
      </c>
      <c r="T319" s="102">
        <f>+VLOOKUP($E319,db!$B$26:$C$30,2,FALSE)</f>
        <v>120</v>
      </c>
      <c r="U319" s="102">
        <f t="shared" si="35"/>
        <v>0</v>
      </c>
    </row>
    <row r="320" spans="2:21" ht="16" thickBot="1">
      <c r="B320" s="28">
        <f t="shared" si="36"/>
        <v>8</v>
      </c>
      <c r="C320" s="71" t="s">
        <v>170</v>
      </c>
      <c r="D320" s="72">
        <v>40663</v>
      </c>
      <c r="E320" s="71" t="s">
        <v>525</v>
      </c>
      <c r="F320" s="71" t="s">
        <v>40</v>
      </c>
      <c r="G320" s="71" t="s">
        <v>679</v>
      </c>
      <c r="H320" s="156">
        <v>168</v>
      </c>
      <c r="I320" s="71" t="s">
        <v>719</v>
      </c>
      <c r="J320" s="71" t="s">
        <v>720</v>
      </c>
      <c r="K320" s="106"/>
      <c r="L320" s="71" t="s">
        <v>40</v>
      </c>
      <c r="M320" s="28">
        <f t="shared" si="34"/>
        <v>1</v>
      </c>
      <c r="N320" s="29"/>
      <c r="P320" s="101">
        <f t="shared" si="30"/>
        <v>1</v>
      </c>
      <c r="Q320" s="101">
        <f t="shared" si="31"/>
        <v>0</v>
      </c>
      <c r="R320" s="101">
        <f t="shared" si="32"/>
        <v>1</v>
      </c>
      <c r="S320" s="101">
        <f t="shared" si="33"/>
        <v>0</v>
      </c>
      <c r="T320" s="102">
        <f>+VLOOKUP($E320,db!$B$26:$C$30,2,FALSE)</f>
        <v>120</v>
      </c>
      <c r="U320" s="102">
        <f t="shared" si="35"/>
        <v>0</v>
      </c>
    </row>
    <row r="321" spans="2:21" ht="16" thickBot="1">
      <c r="B321" s="26">
        <f t="shared" si="36"/>
        <v>9</v>
      </c>
      <c r="C321" s="26" t="s">
        <v>350</v>
      </c>
      <c r="D321" s="27">
        <v>40663</v>
      </c>
      <c r="E321" s="26" t="s">
        <v>525</v>
      </c>
      <c r="F321" s="26" t="s">
        <v>32</v>
      </c>
      <c r="G321" s="26" t="s">
        <v>694</v>
      </c>
      <c r="H321" s="155">
        <v>128</v>
      </c>
      <c r="I321" s="26" t="s">
        <v>718</v>
      </c>
      <c r="J321" s="26" t="s">
        <v>508</v>
      </c>
      <c r="K321" s="105"/>
      <c r="L321" s="26" t="s">
        <v>32</v>
      </c>
      <c r="M321" s="26">
        <f t="shared" si="34"/>
        <v>1</v>
      </c>
      <c r="N321" s="27"/>
      <c r="P321" s="101">
        <f t="shared" si="30"/>
        <v>1</v>
      </c>
      <c r="Q321" s="101">
        <f t="shared" si="31"/>
        <v>0</v>
      </c>
      <c r="R321" s="101">
        <f t="shared" si="32"/>
        <v>1</v>
      </c>
      <c r="S321" s="101">
        <f t="shared" si="33"/>
        <v>0</v>
      </c>
      <c r="T321" s="102">
        <f>+VLOOKUP($E321,db!$B$26:$C$30,2,FALSE)</f>
        <v>120</v>
      </c>
      <c r="U321" s="102">
        <f t="shared" si="35"/>
        <v>0</v>
      </c>
    </row>
    <row r="322" spans="2:21" ht="16" thickBot="1">
      <c r="B322" s="28">
        <f t="shared" si="36"/>
        <v>10</v>
      </c>
      <c r="C322" s="71" t="s">
        <v>170</v>
      </c>
      <c r="D322" s="72">
        <v>40663</v>
      </c>
      <c r="E322" s="71" t="s">
        <v>525</v>
      </c>
      <c r="F322" s="71" t="s">
        <v>717</v>
      </c>
      <c r="G322" s="71" t="s">
        <v>679</v>
      </c>
      <c r="H322" s="156">
        <v>113</v>
      </c>
      <c r="I322" s="71" t="s">
        <v>719</v>
      </c>
      <c r="J322" s="71" t="s">
        <v>720</v>
      </c>
      <c r="K322" s="106"/>
      <c r="L322" s="71" t="s">
        <v>34</v>
      </c>
      <c r="M322" s="28">
        <f t="shared" si="34"/>
        <v>0</v>
      </c>
      <c r="N322" s="29"/>
      <c r="P322" s="101">
        <f t="shared" si="30"/>
        <v>0</v>
      </c>
      <c r="Q322" s="101">
        <f t="shared" si="31"/>
        <v>1</v>
      </c>
      <c r="R322" s="101">
        <f t="shared" si="32"/>
        <v>0</v>
      </c>
      <c r="S322" s="101">
        <f t="shared" si="33"/>
        <v>0</v>
      </c>
      <c r="T322" s="102">
        <f>+VLOOKUP($E322,db!$B$26:$C$30,2,FALSE)</f>
        <v>120</v>
      </c>
      <c r="U322" s="102">
        <f t="shared" si="35"/>
        <v>0</v>
      </c>
    </row>
    <row r="323" spans="2:21" ht="16" thickBot="1">
      <c r="B323" s="26">
        <f t="shared" si="36"/>
        <v>11</v>
      </c>
      <c r="C323" s="26" t="s">
        <v>350</v>
      </c>
      <c r="D323" s="27">
        <v>40663</v>
      </c>
      <c r="E323" s="26" t="s">
        <v>525</v>
      </c>
      <c r="F323" s="26" t="s">
        <v>30</v>
      </c>
      <c r="G323" s="26" t="s">
        <v>694</v>
      </c>
      <c r="H323" s="155">
        <v>135</v>
      </c>
      <c r="I323" s="26" t="s">
        <v>718</v>
      </c>
      <c r="J323" s="26" t="s">
        <v>508</v>
      </c>
      <c r="K323" s="105"/>
      <c r="L323" s="26" t="s">
        <v>30</v>
      </c>
      <c r="M323" s="26">
        <f t="shared" si="34"/>
        <v>1</v>
      </c>
      <c r="N323" s="27"/>
      <c r="P323" s="101">
        <f t="shared" si="30"/>
        <v>1</v>
      </c>
      <c r="Q323" s="101">
        <f t="shared" si="31"/>
        <v>0</v>
      </c>
      <c r="R323" s="101">
        <f t="shared" si="32"/>
        <v>1</v>
      </c>
      <c r="S323" s="101">
        <f t="shared" si="33"/>
        <v>0</v>
      </c>
      <c r="T323" s="102">
        <f>+VLOOKUP($E323,db!$B$26:$C$30,2,FALSE)</f>
        <v>120</v>
      </c>
      <c r="U323" s="102">
        <f t="shared" si="35"/>
        <v>0</v>
      </c>
    </row>
    <row r="324" spans="2:21" ht="16" thickBot="1">
      <c r="B324" s="28">
        <v>1</v>
      </c>
      <c r="C324" s="71" t="s">
        <v>170</v>
      </c>
      <c r="D324" s="72">
        <v>40664</v>
      </c>
      <c r="E324" s="71" t="s">
        <v>525</v>
      </c>
      <c r="F324" s="71" t="s">
        <v>723</v>
      </c>
      <c r="G324" s="71" t="s">
        <v>679</v>
      </c>
      <c r="H324" s="156">
        <v>90</v>
      </c>
      <c r="I324" s="28" t="s">
        <v>524</v>
      </c>
      <c r="J324" s="28" t="s">
        <v>627</v>
      </c>
      <c r="K324" s="106"/>
      <c r="L324" s="71" t="s">
        <v>723</v>
      </c>
      <c r="M324" s="28">
        <f t="shared" si="34"/>
        <v>1</v>
      </c>
      <c r="N324" s="29"/>
      <c r="P324" s="101">
        <f t="shared" si="30"/>
        <v>1</v>
      </c>
      <c r="Q324" s="101">
        <f t="shared" si="31"/>
        <v>0</v>
      </c>
      <c r="R324" s="101">
        <f t="shared" si="32"/>
        <v>0</v>
      </c>
      <c r="S324" s="101">
        <f t="shared" si="33"/>
        <v>0</v>
      </c>
      <c r="T324" s="102">
        <f>+VLOOKUP($E324,db!$B$26:$C$30,2,FALSE)</f>
        <v>120</v>
      </c>
      <c r="U324" s="102">
        <f t="shared" si="35"/>
        <v>0</v>
      </c>
    </row>
    <row r="325" spans="2:21" ht="16" thickBot="1">
      <c r="B325" s="26">
        <f t="shared" si="36"/>
        <v>2</v>
      </c>
      <c r="C325" s="26" t="s">
        <v>350</v>
      </c>
      <c r="D325" s="27">
        <v>40664</v>
      </c>
      <c r="E325" s="26" t="s">
        <v>525</v>
      </c>
      <c r="F325" s="26" t="s">
        <v>30</v>
      </c>
      <c r="G325" s="26" t="s">
        <v>694</v>
      </c>
      <c r="H325" s="155">
        <v>74</v>
      </c>
      <c r="I325" s="26" t="s">
        <v>524</v>
      </c>
      <c r="J325" s="26" t="s">
        <v>627</v>
      </c>
      <c r="K325" s="105"/>
      <c r="L325" s="26" t="s">
        <v>30</v>
      </c>
      <c r="M325" s="26">
        <f t="shared" si="34"/>
        <v>1</v>
      </c>
      <c r="N325" s="27"/>
      <c r="P325" s="101">
        <f t="shared" ref="P325:P388" si="37">IF(M325=1,1,0)</f>
        <v>1</v>
      </c>
      <c r="Q325" s="101">
        <f t="shared" ref="Q325:Q388" si="38">IF(ISBLANK(E325),0,IF(P325=0,1,0))</f>
        <v>0</v>
      </c>
      <c r="R325" s="101">
        <f t="shared" ref="R325:R388" si="39">IF(H325&gt;T325,1,0)</f>
        <v>0</v>
      </c>
      <c r="S325" s="101">
        <f t="shared" ref="S325:S388" si="40">IF(OR(G325="Process of Elim. (50 /50)",G325="Guess (No Confidence)"),1,0)</f>
        <v>0</v>
      </c>
      <c r="T325" s="102">
        <f>+VLOOKUP($E325,db!$B$26:$C$30,2,FALSE)</f>
        <v>120</v>
      </c>
      <c r="U325" s="102">
        <f t="shared" si="35"/>
        <v>0</v>
      </c>
    </row>
    <row r="326" spans="2:21" ht="16" thickBot="1">
      <c r="B326" s="28">
        <f t="shared" si="36"/>
        <v>3</v>
      </c>
      <c r="C326" s="71" t="s">
        <v>170</v>
      </c>
      <c r="D326" s="72">
        <v>40664</v>
      </c>
      <c r="E326" s="71" t="s">
        <v>525</v>
      </c>
      <c r="F326" s="71" t="s">
        <v>32</v>
      </c>
      <c r="G326" s="71" t="s">
        <v>679</v>
      </c>
      <c r="H326" s="156">
        <v>121</v>
      </c>
      <c r="I326" s="71" t="s">
        <v>524</v>
      </c>
      <c r="J326" s="71" t="s">
        <v>627</v>
      </c>
      <c r="K326" s="106"/>
      <c r="L326" s="71" t="s">
        <v>32</v>
      </c>
      <c r="M326" s="28">
        <f t="shared" ref="M326:M389" si="41">IF(ISBLANK(F326),"",IF(F326=L326,1,0))</f>
        <v>1</v>
      </c>
      <c r="N326" s="29"/>
      <c r="P326" s="101">
        <f t="shared" si="37"/>
        <v>1</v>
      </c>
      <c r="Q326" s="101">
        <f t="shared" si="38"/>
        <v>0</v>
      </c>
      <c r="R326" s="101">
        <f t="shared" si="39"/>
        <v>1</v>
      </c>
      <c r="S326" s="101">
        <f t="shared" si="40"/>
        <v>0</v>
      </c>
      <c r="T326" s="102">
        <f>+VLOOKUP($E326,db!$B$26:$C$30,2,FALSE)</f>
        <v>120</v>
      </c>
      <c r="U326" s="102">
        <f t="shared" ref="U326:U389" si="42">IF($A$3=0,0,IF(Q326=1,1,IF(R326=1,2,IF(S326=1,3,0))))</f>
        <v>0</v>
      </c>
    </row>
    <row r="327" spans="2:21" ht="16" thickBot="1">
      <c r="B327" s="26">
        <f t="shared" si="36"/>
        <v>4</v>
      </c>
      <c r="C327" s="26" t="s">
        <v>350</v>
      </c>
      <c r="D327" s="27">
        <v>40664</v>
      </c>
      <c r="E327" s="26" t="s">
        <v>525</v>
      </c>
      <c r="F327" s="26" t="s">
        <v>32</v>
      </c>
      <c r="G327" s="26" t="s">
        <v>694</v>
      </c>
      <c r="H327" s="155">
        <v>111</v>
      </c>
      <c r="I327" s="26" t="s">
        <v>524</v>
      </c>
      <c r="J327" s="26" t="s">
        <v>627</v>
      </c>
      <c r="K327" s="105"/>
      <c r="L327" s="26" t="s">
        <v>32</v>
      </c>
      <c r="M327" s="26">
        <f t="shared" si="41"/>
        <v>1</v>
      </c>
      <c r="N327" s="27"/>
      <c r="P327" s="101">
        <f t="shared" si="37"/>
        <v>1</v>
      </c>
      <c r="Q327" s="101">
        <f t="shared" si="38"/>
        <v>0</v>
      </c>
      <c r="R327" s="101">
        <f t="shared" si="39"/>
        <v>0</v>
      </c>
      <c r="S327" s="101">
        <f t="shared" si="40"/>
        <v>0</v>
      </c>
      <c r="T327" s="102">
        <f>+VLOOKUP($E327,db!$B$26:$C$30,2,FALSE)</f>
        <v>120</v>
      </c>
      <c r="U327" s="102">
        <f t="shared" si="42"/>
        <v>0</v>
      </c>
    </row>
    <row r="328" spans="2:21" ht="16" thickBot="1">
      <c r="B328" s="28">
        <f t="shared" si="36"/>
        <v>5</v>
      </c>
      <c r="C328" s="71" t="s">
        <v>170</v>
      </c>
      <c r="D328" s="72">
        <v>40664</v>
      </c>
      <c r="E328" s="71" t="s">
        <v>525</v>
      </c>
      <c r="F328" s="71" t="s">
        <v>30</v>
      </c>
      <c r="G328" s="71" t="s">
        <v>679</v>
      </c>
      <c r="H328" s="156">
        <v>124</v>
      </c>
      <c r="I328" s="71" t="s">
        <v>524</v>
      </c>
      <c r="J328" s="71" t="s">
        <v>627</v>
      </c>
      <c r="K328" s="106"/>
      <c r="L328" s="71" t="s">
        <v>30</v>
      </c>
      <c r="M328" s="28">
        <f t="shared" si="41"/>
        <v>1</v>
      </c>
      <c r="N328" s="29"/>
      <c r="P328" s="101">
        <f t="shared" si="37"/>
        <v>1</v>
      </c>
      <c r="Q328" s="101">
        <f t="shared" si="38"/>
        <v>0</v>
      </c>
      <c r="R328" s="101">
        <f t="shared" si="39"/>
        <v>1</v>
      </c>
      <c r="S328" s="101">
        <f t="shared" si="40"/>
        <v>0</v>
      </c>
      <c r="T328" s="102">
        <f>+VLOOKUP($E328,db!$B$26:$C$30,2,FALSE)</f>
        <v>120</v>
      </c>
      <c r="U328" s="102">
        <f t="shared" si="42"/>
        <v>0</v>
      </c>
    </row>
    <row r="329" spans="2:21" ht="16" thickBot="1">
      <c r="B329" s="26">
        <f t="shared" si="36"/>
        <v>6</v>
      </c>
      <c r="C329" s="26" t="s">
        <v>350</v>
      </c>
      <c r="D329" s="27">
        <v>40664</v>
      </c>
      <c r="E329" s="26" t="s">
        <v>525</v>
      </c>
      <c r="F329" s="26" t="s">
        <v>32</v>
      </c>
      <c r="G329" s="26" t="s">
        <v>694</v>
      </c>
      <c r="H329" s="155">
        <v>58</v>
      </c>
      <c r="I329" s="26" t="s">
        <v>524</v>
      </c>
      <c r="J329" s="26" t="s">
        <v>627</v>
      </c>
      <c r="K329" s="105"/>
      <c r="L329" s="26" t="s">
        <v>32</v>
      </c>
      <c r="M329" s="26">
        <f t="shared" si="41"/>
        <v>1</v>
      </c>
      <c r="N329" s="27"/>
      <c r="P329" s="101">
        <f t="shared" si="37"/>
        <v>1</v>
      </c>
      <c r="Q329" s="101">
        <f t="shared" si="38"/>
        <v>0</v>
      </c>
      <c r="R329" s="101">
        <f t="shared" si="39"/>
        <v>0</v>
      </c>
      <c r="S329" s="101">
        <f t="shared" si="40"/>
        <v>0</v>
      </c>
      <c r="T329" s="102">
        <f>+VLOOKUP($E329,db!$B$26:$C$30,2,FALSE)</f>
        <v>120</v>
      </c>
      <c r="U329" s="102">
        <f t="shared" si="42"/>
        <v>0</v>
      </c>
    </row>
    <row r="330" spans="2:21" ht="16" thickBot="1">
      <c r="B330" s="28">
        <f t="shared" si="36"/>
        <v>7</v>
      </c>
      <c r="C330" s="71" t="s">
        <v>170</v>
      </c>
      <c r="D330" s="72">
        <v>40664</v>
      </c>
      <c r="E330" s="71" t="s">
        <v>525</v>
      </c>
      <c r="F330" s="71" t="s">
        <v>31</v>
      </c>
      <c r="G330" s="71" t="s">
        <v>679</v>
      </c>
      <c r="H330" s="156">
        <v>40</v>
      </c>
      <c r="I330" s="71" t="s">
        <v>524</v>
      </c>
      <c r="J330" s="71" t="s">
        <v>627</v>
      </c>
      <c r="K330" s="106"/>
      <c r="L330" s="71" t="s">
        <v>31</v>
      </c>
      <c r="M330" s="28">
        <f t="shared" si="41"/>
        <v>1</v>
      </c>
      <c r="N330" s="29"/>
      <c r="P330" s="101">
        <f t="shared" si="37"/>
        <v>1</v>
      </c>
      <c r="Q330" s="101">
        <f t="shared" si="38"/>
        <v>0</v>
      </c>
      <c r="R330" s="101">
        <f t="shared" si="39"/>
        <v>0</v>
      </c>
      <c r="S330" s="101">
        <f t="shared" si="40"/>
        <v>0</v>
      </c>
      <c r="T330" s="102">
        <f>+VLOOKUP($E330,db!$B$26:$C$30,2,FALSE)</f>
        <v>120</v>
      </c>
      <c r="U330" s="102">
        <f t="shared" si="42"/>
        <v>0</v>
      </c>
    </row>
    <row r="331" spans="2:21" ht="16" thickBot="1">
      <c r="B331" s="26">
        <f t="shared" si="36"/>
        <v>8</v>
      </c>
      <c r="C331" s="26" t="s">
        <v>350</v>
      </c>
      <c r="D331" s="27">
        <v>40664</v>
      </c>
      <c r="E331" s="26" t="s">
        <v>525</v>
      </c>
      <c r="F331" s="26" t="s">
        <v>40</v>
      </c>
      <c r="G331" s="26" t="s">
        <v>694</v>
      </c>
      <c r="H331" s="155">
        <v>79</v>
      </c>
      <c r="I331" s="26" t="s">
        <v>524</v>
      </c>
      <c r="J331" s="26" t="s">
        <v>627</v>
      </c>
      <c r="K331" s="105"/>
      <c r="L331" s="26" t="s">
        <v>724</v>
      </c>
      <c r="M331" s="26">
        <f t="shared" si="41"/>
        <v>0</v>
      </c>
      <c r="N331" s="27"/>
      <c r="P331" s="101">
        <f t="shared" si="37"/>
        <v>0</v>
      </c>
      <c r="Q331" s="101">
        <f t="shared" si="38"/>
        <v>1</v>
      </c>
      <c r="R331" s="101">
        <f t="shared" si="39"/>
        <v>0</v>
      </c>
      <c r="S331" s="101">
        <f t="shared" si="40"/>
        <v>0</v>
      </c>
      <c r="T331" s="102">
        <f>+VLOOKUP($E331,db!$B$26:$C$30,2,FALSE)</f>
        <v>120</v>
      </c>
      <c r="U331" s="102">
        <f t="shared" si="42"/>
        <v>0</v>
      </c>
    </row>
    <row r="332" spans="2:21" ht="16" thickBot="1">
      <c r="B332" s="28">
        <f t="shared" ref="B332:B395" si="43">+B331+1</f>
        <v>9</v>
      </c>
      <c r="C332" s="71" t="s">
        <v>170</v>
      </c>
      <c r="D332" s="72">
        <v>40664</v>
      </c>
      <c r="E332" s="71" t="s">
        <v>525</v>
      </c>
      <c r="F332" s="71" t="s">
        <v>40</v>
      </c>
      <c r="G332" s="71" t="s">
        <v>679</v>
      </c>
      <c r="H332" s="156">
        <v>153</v>
      </c>
      <c r="I332" s="71" t="s">
        <v>524</v>
      </c>
      <c r="J332" s="71" t="s">
        <v>627</v>
      </c>
      <c r="K332" s="106"/>
      <c r="L332" s="71" t="s">
        <v>40</v>
      </c>
      <c r="M332" s="28">
        <f t="shared" si="41"/>
        <v>1</v>
      </c>
      <c r="N332" s="29"/>
      <c r="P332" s="101">
        <f t="shared" si="37"/>
        <v>1</v>
      </c>
      <c r="Q332" s="101">
        <f t="shared" si="38"/>
        <v>0</v>
      </c>
      <c r="R332" s="101">
        <f t="shared" si="39"/>
        <v>1</v>
      </c>
      <c r="S332" s="101">
        <f t="shared" si="40"/>
        <v>0</v>
      </c>
      <c r="T332" s="102">
        <f>+VLOOKUP($E332,db!$B$26:$C$30,2,FALSE)</f>
        <v>120</v>
      </c>
      <c r="U332" s="102">
        <f t="shared" si="42"/>
        <v>0</v>
      </c>
    </row>
    <row r="333" spans="2:21" ht="16" thickBot="1">
      <c r="B333" s="26">
        <f t="shared" si="43"/>
        <v>10</v>
      </c>
      <c r="C333" s="26" t="s">
        <v>350</v>
      </c>
      <c r="D333" s="27">
        <v>40664</v>
      </c>
      <c r="E333" s="26" t="s">
        <v>525</v>
      </c>
      <c r="F333" s="26" t="s">
        <v>31</v>
      </c>
      <c r="G333" s="26" t="s">
        <v>694</v>
      </c>
      <c r="H333" s="155">
        <v>95</v>
      </c>
      <c r="I333" s="26" t="s">
        <v>524</v>
      </c>
      <c r="J333" s="26" t="s">
        <v>627</v>
      </c>
      <c r="K333" s="105"/>
      <c r="L333" s="26" t="s">
        <v>31</v>
      </c>
      <c r="M333" s="26">
        <f t="shared" si="41"/>
        <v>1</v>
      </c>
      <c r="N333" s="27"/>
      <c r="P333" s="101">
        <f t="shared" si="37"/>
        <v>1</v>
      </c>
      <c r="Q333" s="101">
        <f t="shared" si="38"/>
        <v>0</v>
      </c>
      <c r="R333" s="101">
        <f t="shared" si="39"/>
        <v>0</v>
      </c>
      <c r="S333" s="101">
        <f t="shared" si="40"/>
        <v>0</v>
      </c>
      <c r="T333" s="102">
        <f>+VLOOKUP($E333,db!$B$26:$C$30,2,FALSE)</f>
        <v>120</v>
      </c>
      <c r="U333" s="102">
        <f t="shared" si="42"/>
        <v>0</v>
      </c>
    </row>
    <row r="334" spans="2:21" ht="16" thickBot="1">
      <c r="B334" s="28">
        <f t="shared" si="43"/>
        <v>11</v>
      </c>
      <c r="C334" s="71" t="s">
        <v>170</v>
      </c>
      <c r="D334" s="72">
        <v>40664</v>
      </c>
      <c r="E334" s="71" t="s">
        <v>525</v>
      </c>
      <c r="F334" s="71" t="s">
        <v>32</v>
      </c>
      <c r="G334" s="71" t="s">
        <v>679</v>
      </c>
      <c r="H334" s="156">
        <v>220</v>
      </c>
      <c r="I334" s="71" t="s">
        <v>524</v>
      </c>
      <c r="J334" s="71" t="s">
        <v>627</v>
      </c>
      <c r="K334" s="106"/>
      <c r="L334" s="71" t="s">
        <v>725</v>
      </c>
      <c r="M334" s="28">
        <f t="shared" si="41"/>
        <v>0</v>
      </c>
      <c r="N334" s="29"/>
      <c r="P334" s="101">
        <f t="shared" si="37"/>
        <v>0</v>
      </c>
      <c r="Q334" s="101">
        <f t="shared" si="38"/>
        <v>1</v>
      </c>
      <c r="R334" s="101">
        <f t="shared" si="39"/>
        <v>1</v>
      </c>
      <c r="S334" s="101">
        <f t="shared" si="40"/>
        <v>0</v>
      </c>
      <c r="T334" s="102">
        <f>+VLOOKUP($E334,db!$B$26:$C$30,2,FALSE)</f>
        <v>120</v>
      </c>
      <c r="U334" s="102">
        <f t="shared" si="42"/>
        <v>0</v>
      </c>
    </row>
    <row r="335" spans="2:21" ht="16" thickBot="1">
      <c r="B335" s="26">
        <f t="shared" si="43"/>
        <v>12</v>
      </c>
      <c r="C335" s="26" t="s">
        <v>350</v>
      </c>
      <c r="D335" s="27">
        <v>40664</v>
      </c>
      <c r="E335" s="26" t="s">
        <v>525</v>
      </c>
      <c r="F335" s="26" t="s">
        <v>723</v>
      </c>
      <c r="G335" s="26" t="s">
        <v>694</v>
      </c>
      <c r="H335" s="155">
        <v>103</v>
      </c>
      <c r="I335" s="26" t="s">
        <v>524</v>
      </c>
      <c r="J335" s="26" t="s">
        <v>627</v>
      </c>
      <c r="K335" s="105"/>
      <c r="L335" s="26" t="s">
        <v>723</v>
      </c>
      <c r="M335" s="26">
        <f t="shared" si="41"/>
        <v>1</v>
      </c>
      <c r="N335" s="27"/>
      <c r="P335" s="101">
        <f t="shared" si="37"/>
        <v>1</v>
      </c>
      <c r="Q335" s="101">
        <f t="shared" si="38"/>
        <v>0</v>
      </c>
      <c r="R335" s="101">
        <f t="shared" si="39"/>
        <v>0</v>
      </c>
      <c r="S335" s="101">
        <f t="shared" si="40"/>
        <v>0</v>
      </c>
      <c r="T335" s="102">
        <f>+VLOOKUP($E335,db!$B$26:$C$30,2,FALSE)</f>
        <v>120</v>
      </c>
      <c r="U335" s="102">
        <f t="shared" si="42"/>
        <v>0</v>
      </c>
    </row>
    <row r="336" spans="2:21" ht="16" thickBot="1">
      <c r="B336" s="28">
        <v>1</v>
      </c>
      <c r="C336" s="71" t="s">
        <v>170</v>
      </c>
      <c r="D336" s="29">
        <v>40665</v>
      </c>
      <c r="E336" s="71" t="s">
        <v>525</v>
      </c>
      <c r="F336" s="71" t="s">
        <v>34</v>
      </c>
      <c r="G336" s="71" t="s">
        <v>679</v>
      </c>
      <c r="H336" s="156">
        <v>49</v>
      </c>
      <c r="I336" s="71" t="s">
        <v>524</v>
      </c>
      <c r="J336" s="28" t="s">
        <v>502</v>
      </c>
      <c r="K336" s="106"/>
      <c r="L336" s="71" t="s">
        <v>34</v>
      </c>
      <c r="M336" s="28">
        <f t="shared" si="41"/>
        <v>1</v>
      </c>
      <c r="N336" s="29"/>
      <c r="P336" s="101">
        <f t="shared" si="37"/>
        <v>1</v>
      </c>
      <c r="Q336" s="101">
        <f t="shared" si="38"/>
        <v>0</v>
      </c>
      <c r="R336" s="101">
        <f t="shared" si="39"/>
        <v>0</v>
      </c>
      <c r="S336" s="101">
        <f t="shared" si="40"/>
        <v>0</v>
      </c>
      <c r="T336" s="102">
        <f>+VLOOKUP($E336,db!$B$26:$C$30,2,FALSE)</f>
        <v>120</v>
      </c>
      <c r="U336" s="102">
        <f t="shared" si="42"/>
        <v>0</v>
      </c>
    </row>
    <row r="337" spans="2:21" ht="16" thickBot="1">
      <c r="B337" s="26">
        <f t="shared" si="43"/>
        <v>2</v>
      </c>
      <c r="C337" s="26" t="s">
        <v>350</v>
      </c>
      <c r="D337" s="27">
        <v>40665</v>
      </c>
      <c r="E337" s="26" t="s">
        <v>525</v>
      </c>
      <c r="F337" s="26" t="s">
        <v>30</v>
      </c>
      <c r="G337" s="26" t="s">
        <v>694</v>
      </c>
      <c r="H337" s="155">
        <v>147</v>
      </c>
      <c r="I337" s="26" t="s">
        <v>534</v>
      </c>
      <c r="J337" s="26"/>
      <c r="K337" s="105"/>
      <c r="L337" s="26" t="s">
        <v>30</v>
      </c>
      <c r="M337" s="26">
        <f t="shared" si="41"/>
        <v>1</v>
      </c>
      <c r="N337" s="27"/>
      <c r="P337" s="101">
        <f t="shared" si="37"/>
        <v>1</v>
      </c>
      <c r="Q337" s="101">
        <f t="shared" si="38"/>
        <v>0</v>
      </c>
      <c r="R337" s="101">
        <f t="shared" si="39"/>
        <v>1</v>
      </c>
      <c r="S337" s="101">
        <f t="shared" si="40"/>
        <v>0</v>
      </c>
      <c r="T337" s="102">
        <f>+VLOOKUP($E337,db!$B$26:$C$30,2,FALSE)</f>
        <v>120</v>
      </c>
      <c r="U337" s="102">
        <f t="shared" si="42"/>
        <v>0</v>
      </c>
    </row>
    <row r="338" spans="2:21" ht="16" thickBot="1">
      <c r="B338" s="28">
        <f t="shared" si="43"/>
        <v>3</v>
      </c>
      <c r="C338" s="71" t="s">
        <v>170</v>
      </c>
      <c r="D338" s="72">
        <v>40665</v>
      </c>
      <c r="E338" s="71" t="s">
        <v>525</v>
      </c>
      <c r="F338" s="71" t="s">
        <v>30</v>
      </c>
      <c r="G338" s="71" t="s">
        <v>679</v>
      </c>
      <c r="H338" s="156">
        <v>102</v>
      </c>
      <c r="I338" s="71" t="s">
        <v>524</v>
      </c>
      <c r="J338" s="28" t="s">
        <v>503</v>
      </c>
      <c r="K338" s="106"/>
      <c r="L338" s="71" t="s">
        <v>32</v>
      </c>
      <c r="M338" s="28">
        <f t="shared" si="41"/>
        <v>0</v>
      </c>
      <c r="N338" s="29"/>
      <c r="P338" s="101">
        <f t="shared" si="37"/>
        <v>0</v>
      </c>
      <c r="Q338" s="101">
        <f t="shared" si="38"/>
        <v>1</v>
      </c>
      <c r="R338" s="101">
        <f t="shared" si="39"/>
        <v>0</v>
      </c>
      <c r="S338" s="101">
        <f t="shared" si="40"/>
        <v>0</v>
      </c>
      <c r="T338" s="102">
        <f>+VLOOKUP($E338,db!$B$26:$C$30,2,FALSE)</f>
        <v>120</v>
      </c>
      <c r="U338" s="102">
        <f t="shared" si="42"/>
        <v>0</v>
      </c>
    </row>
    <row r="339" spans="2:21" ht="16" thickBot="1">
      <c r="B339" s="26">
        <f t="shared" si="43"/>
        <v>4</v>
      </c>
      <c r="C339" s="26" t="s">
        <v>350</v>
      </c>
      <c r="D339" s="27">
        <v>40665</v>
      </c>
      <c r="E339" s="26" t="s">
        <v>525</v>
      </c>
      <c r="F339" s="26" t="s">
        <v>32</v>
      </c>
      <c r="G339" s="26" t="s">
        <v>694</v>
      </c>
      <c r="H339" s="155">
        <v>167</v>
      </c>
      <c r="I339" s="26" t="s">
        <v>524</v>
      </c>
      <c r="J339" s="26" t="s">
        <v>502</v>
      </c>
      <c r="K339" s="105"/>
      <c r="L339" s="26" t="s">
        <v>693</v>
      </c>
      <c r="M339" s="26">
        <f t="shared" si="41"/>
        <v>0</v>
      </c>
      <c r="N339" s="27"/>
      <c r="P339" s="101">
        <f t="shared" si="37"/>
        <v>0</v>
      </c>
      <c r="Q339" s="101">
        <f t="shared" si="38"/>
        <v>1</v>
      </c>
      <c r="R339" s="101">
        <f t="shared" si="39"/>
        <v>1</v>
      </c>
      <c r="S339" s="101">
        <f t="shared" si="40"/>
        <v>0</v>
      </c>
      <c r="T339" s="102">
        <f>+VLOOKUP($E339,db!$B$26:$C$30,2,FALSE)</f>
        <v>120</v>
      </c>
      <c r="U339" s="102">
        <f t="shared" si="42"/>
        <v>0</v>
      </c>
    </row>
    <row r="340" spans="2:21" ht="16" thickBot="1">
      <c r="B340" s="28">
        <f t="shared" si="43"/>
        <v>5</v>
      </c>
      <c r="C340" s="71" t="s">
        <v>170</v>
      </c>
      <c r="D340" s="72">
        <v>40665</v>
      </c>
      <c r="E340" s="71" t="s">
        <v>525</v>
      </c>
      <c r="F340" s="71" t="s">
        <v>34</v>
      </c>
      <c r="G340" s="71" t="s">
        <v>679</v>
      </c>
      <c r="H340" s="156">
        <v>127</v>
      </c>
      <c r="I340" s="71" t="s">
        <v>534</v>
      </c>
      <c r="J340" s="28"/>
      <c r="K340" s="106"/>
      <c r="L340" s="71" t="s">
        <v>34</v>
      </c>
      <c r="M340" s="28">
        <f t="shared" si="41"/>
        <v>1</v>
      </c>
      <c r="N340" s="29"/>
      <c r="P340" s="101">
        <f t="shared" si="37"/>
        <v>1</v>
      </c>
      <c r="Q340" s="101">
        <f t="shared" si="38"/>
        <v>0</v>
      </c>
      <c r="R340" s="101">
        <f t="shared" si="39"/>
        <v>1</v>
      </c>
      <c r="S340" s="101">
        <f t="shared" si="40"/>
        <v>0</v>
      </c>
      <c r="T340" s="102">
        <f>+VLOOKUP($E340,db!$B$26:$C$30,2,FALSE)</f>
        <v>120</v>
      </c>
      <c r="U340" s="102">
        <f t="shared" si="42"/>
        <v>0</v>
      </c>
    </row>
    <row r="341" spans="2:21" ht="16" thickBot="1">
      <c r="B341" s="26">
        <f t="shared" si="43"/>
        <v>6</v>
      </c>
      <c r="C341" s="26" t="s">
        <v>350</v>
      </c>
      <c r="D341" s="27">
        <v>40665</v>
      </c>
      <c r="E341" s="26" t="s">
        <v>525</v>
      </c>
      <c r="F341" s="26" t="s">
        <v>34</v>
      </c>
      <c r="G341" s="26" t="s">
        <v>694</v>
      </c>
      <c r="H341" s="155">
        <v>290</v>
      </c>
      <c r="I341" s="26" t="s">
        <v>524</v>
      </c>
      <c r="J341" s="26" t="s">
        <v>627</v>
      </c>
      <c r="K341" s="105"/>
      <c r="L341" s="26" t="s">
        <v>726</v>
      </c>
      <c r="M341" s="26">
        <f t="shared" si="41"/>
        <v>0</v>
      </c>
      <c r="N341" s="27"/>
      <c r="P341" s="101">
        <f t="shared" si="37"/>
        <v>0</v>
      </c>
      <c r="Q341" s="101">
        <f t="shared" si="38"/>
        <v>1</v>
      </c>
      <c r="R341" s="101">
        <f t="shared" si="39"/>
        <v>1</v>
      </c>
      <c r="S341" s="101">
        <f t="shared" si="40"/>
        <v>0</v>
      </c>
      <c r="T341" s="102">
        <f>+VLOOKUP($E341,db!$B$26:$C$30,2,FALSE)</f>
        <v>120</v>
      </c>
      <c r="U341" s="102">
        <f t="shared" si="42"/>
        <v>0</v>
      </c>
    </row>
    <row r="342" spans="2:21" ht="16" thickBot="1">
      <c r="B342" s="28">
        <f t="shared" si="43"/>
        <v>7</v>
      </c>
      <c r="C342" s="71" t="s">
        <v>170</v>
      </c>
      <c r="D342" s="72">
        <v>40665</v>
      </c>
      <c r="E342" s="71" t="s">
        <v>525</v>
      </c>
      <c r="F342" s="71" t="s">
        <v>31</v>
      </c>
      <c r="G342" s="71" t="s">
        <v>679</v>
      </c>
      <c r="H342" s="156">
        <v>123</v>
      </c>
      <c r="I342" s="71" t="s">
        <v>524</v>
      </c>
      <c r="J342" s="28"/>
      <c r="K342" s="106"/>
      <c r="L342" s="71" t="s">
        <v>603</v>
      </c>
      <c r="M342" s="28">
        <f t="shared" si="41"/>
        <v>0</v>
      </c>
      <c r="N342" s="29"/>
      <c r="P342" s="101">
        <f t="shared" si="37"/>
        <v>0</v>
      </c>
      <c r="Q342" s="101">
        <f t="shared" si="38"/>
        <v>1</v>
      </c>
      <c r="R342" s="101">
        <f t="shared" si="39"/>
        <v>1</v>
      </c>
      <c r="S342" s="101">
        <f t="shared" si="40"/>
        <v>0</v>
      </c>
      <c r="T342" s="102">
        <f>+VLOOKUP($E342,db!$B$26:$C$30,2,FALSE)</f>
        <v>120</v>
      </c>
      <c r="U342" s="102">
        <f t="shared" si="42"/>
        <v>0</v>
      </c>
    </row>
    <row r="343" spans="2:21" ht="16" thickBot="1">
      <c r="B343" s="26">
        <f t="shared" si="43"/>
        <v>8</v>
      </c>
      <c r="C343" s="26" t="s">
        <v>350</v>
      </c>
      <c r="D343" s="27">
        <v>40665</v>
      </c>
      <c r="E343" s="26" t="s">
        <v>525</v>
      </c>
      <c r="F343" s="26" t="s">
        <v>32</v>
      </c>
      <c r="G343" s="26" t="s">
        <v>694</v>
      </c>
      <c r="H343" s="155">
        <v>88</v>
      </c>
      <c r="I343" s="26" t="s">
        <v>524</v>
      </c>
      <c r="J343" s="26" t="s">
        <v>503</v>
      </c>
      <c r="K343" s="105"/>
      <c r="L343" s="26" t="s">
        <v>32</v>
      </c>
      <c r="M343" s="26">
        <f t="shared" si="41"/>
        <v>1</v>
      </c>
      <c r="N343" s="27"/>
      <c r="P343" s="101">
        <f t="shared" si="37"/>
        <v>1</v>
      </c>
      <c r="Q343" s="101">
        <f t="shared" si="38"/>
        <v>0</v>
      </c>
      <c r="R343" s="101">
        <f t="shared" si="39"/>
        <v>0</v>
      </c>
      <c r="S343" s="101">
        <f t="shared" si="40"/>
        <v>0</v>
      </c>
      <c r="T343" s="102">
        <f>+VLOOKUP($E343,db!$B$26:$C$30,2,FALSE)</f>
        <v>120</v>
      </c>
      <c r="U343" s="102">
        <f t="shared" si="42"/>
        <v>0</v>
      </c>
    </row>
    <row r="344" spans="2:21" ht="16" thickBot="1">
      <c r="B344" s="28">
        <f t="shared" si="43"/>
        <v>9</v>
      </c>
      <c r="C344" s="71" t="s">
        <v>170</v>
      </c>
      <c r="D344" s="72">
        <v>40665</v>
      </c>
      <c r="E344" s="71" t="s">
        <v>525</v>
      </c>
      <c r="F344" s="71" t="s">
        <v>40</v>
      </c>
      <c r="G344" s="71" t="s">
        <v>679</v>
      </c>
      <c r="H344" s="156">
        <v>127</v>
      </c>
      <c r="I344" s="71" t="s">
        <v>524</v>
      </c>
      <c r="J344" s="28"/>
      <c r="K344" s="106"/>
      <c r="L344" s="71" t="s">
        <v>40</v>
      </c>
      <c r="M344" s="28">
        <f t="shared" si="41"/>
        <v>1</v>
      </c>
      <c r="N344" s="29"/>
      <c r="P344" s="101">
        <f t="shared" si="37"/>
        <v>1</v>
      </c>
      <c r="Q344" s="101">
        <f t="shared" si="38"/>
        <v>0</v>
      </c>
      <c r="R344" s="101">
        <f t="shared" si="39"/>
        <v>1</v>
      </c>
      <c r="S344" s="101">
        <f t="shared" si="40"/>
        <v>0</v>
      </c>
      <c r="T344" s="102">
        <f>+VLOOKUP($E344,db!$B$26:$C$30,2,FALSE)</f>
        <v>120</v>
      </c>
      <c r="U344" s="102">
        <f t="shared" si="42"/>
        <v>0</v>
      </c>
    </row>
    <row r="345" spans="2:21" ht="16" thickBot="1">
      <c r="B345" s="26">
        <f t="shared" si="43"/>
        <v>10</v>
      </c>
      <c r="C345" s="26" t="s">
        <v>350</v>
      </c>
      <c r="D345" s="27">
        <v>40665</v>
      </c>
      <c r="E345" s="26" t="s">
        <v>525</v>
      </c>
      <c r="F345" s="26" t="s">
        <v>34</v>
      </c>
      <c r="G345" s="26" t="s">
        <v>694</v>
      </c>
      <c r="H345" s="155">
        <v>114</v>
      </c>
      <c r="I345" s="26" t="s">
        <v>524</v>
      </c>
      <c r="J345" s="26" t="s">
        <v>503</v>
      </c>
      <c r="K345" s="105"/>
      <c r="L345" s="26" t="s">
        <v>34</v>
      </c>
      <c r="M345" s="26">
        <f t="shared" si="41"/>
        <v>1</v>
      </c>
      <c r="N345" s="27"/>
      <c r="P345" s="101">
        <f t="shared" si="37"/>
        <v>1</v>
      </c>
      <c r="Q345" s="101">
        <f t="shared" si="38"/>
        <v>0</v>
      </c>
      <c r="R345" s="101">
        <f t="shared" si="39"/>
        <v>0</v>
      </c>
      <c r="S345" s="101">
        <f t="shared" si="40"/>
        <v>0</v>
      </c>
      <c r="T345" s="102">
        <f>+VLOOKUP($E345,db!$B$26:$C$30,2,FALSE)</f>
        <v>120</v>
      </c>
      <c r="U345" s="102">
        <f t="shared" si="42"/>
        <v>0</v>
      </c>
    </row>
    <row r="346" spans="2:21" ht="16" thickBot="1">
      <c r="B346" s="28">
        <f t="shared" si="43"/>
        <v>11</v>
      </c>
      <c r="C346" s="71" t="s">
        <v>170</v>
      </c>
      <c r="D346" s="72">
        <v>40665</v>
      </c>
      <c r="E346" s="71" t="s">
        <v>525</v>
      </c>
      <c r="F346" s="71" t="s">
        <v>34</v>
      </c>
      <c r="G346" s="71" t="s">
        <v>679</v>
      </c>
      <c r="H346" s="156">
        <v>339</v>
      </c>
      <c r="I346" s="71" t="s">
        <v>524</v>
      </c>
      <c r="J346" s="28" t="s">
        <v>502</v>
      </c>
      <c r="K346" s="106"/>
      <c r="L346" s="71" t="s">
        <v>34</v>
      </c>
      <c r="M346" s="28">
        <f t="shared" si="41"/>
        <v>1</v>
      </c>
      <c r="N346" s="29"/>
      <c r="P346" s="101">
        <f t="shared" si="37"/>
        <v>1</v>
      </c>
      <c r="Q346" s="101">
        <f t="shared" si="38"/>
        <v>0</v>
      </c>
      <c r="R346" s="101">
        <f t="shared" si="39"/>
        <v>1</v>
      </c>
      <c r="S346" s="101">
        <f t="shared" si="40"/>
        <v>0</v>
      </c>
      <c r="T346" s="102">
        <f>+VLOOKUP($E346,db!$B$26:$C$30,2,FALSE)</f>
        <v>120</v>
      </c>
      <c r="U346" s="102">
        <f t="shared" si="42"/>
        <v>0</v>
      </c>
    </row>
    <row r="347" spans="2:21" ht="16" thickBot="1">
      <c r="B347" s="26">
        <f t="shared" si="43"/>
        <v>12</v>
      </c>
      <c r="C347" s="26" t="s">
        <v>350</v>
      </c>
      <c r="D347" s="27">
        <v>40665</v>
      </c>
      <c r="E347" s="26" t="s">
        <v>525</v>
      </c>
      <c r="F347" s="26" t="s">
        <v>34</v>
      </c>
      <c r="G347" s="26" t="s">
        <v>694</v>
      </c>
      <c r="H347" s="155">
        <v>162</v>
      </c>
      <c r="I347" s="26" t="s">
        <v>524</v>
      </c>
      <c r="J347" s="26" t="s">
        <v>627</v>
      </c>
      <c r="K347" s="105"/>
      <c r="L347" s="26" t="s">
        <v>40</v>
      </c>
      <c r="M347" s="26">
        <f t="shared" si="41"/>
        <v>0</v>
      </c>
      <c r="N347" s="27"/>
      <c r="P347" s="101">
        <f t="shared" si="37"/>
        <v>0</v>
      </c>
      <c r="Q347" s="101">
        <f t="shared" si="38"/>
        <v>1</v>
      </c>
      <c r="R347" s="101">
        <f t="shared" si="39"/>
        <v>1</v>
      </c>
      <c r="S347" s="101">
        <f t="shared" si="40"/>
        <v>0</v>
      </c>
      <c r="T347" s="102">
        <f>+VLOOKUP($E347,db!$B$26:$C$30,2,FALSE)</f>
        <v>120</v>
      </c>
      <c r="U347" s="102">
        <f t="shared" si="42"/>
        <v>0</v>
      </c>
    </row>
    <row r="348" spans="2:21" ht="16" thickBot="1">
      <c r="B348" s="28">
        <f t="shared" si="43"/>
        <v>13</v>
      </c>
      <c r="C348" s="71" t="s">
        <v>170</v>
      </c>
      <c r="D348" s="72">
        <v>40665</v>
      </c>
      <c r="E348" s="71" t="s">
        <v>525</v>
      </c>
      <c r="F348" s="71" t="s">
        <v>30</v>
      </c>
      <c r="G348" s="71" t="s">
        <v>679</v>
      </c>
      <c r="H348" s="156">
        <v>111</v>
      </c>
      <c r="I348" s="71" t="s">
        <v>524</v>
      </c>
      <c r="J348" s="28"/>
      <c r="K348" s="106"/>
      <c r="L348" s="71" t="s">
        <v>30</v>
      </c>
      <c r="M348" s="28">
        <f t="shared" si="41"/>
        <v>1</v>
      </c>
      <c r="N348" s="29"/>
      <c r="P348" s="101">
        <f t="shared" si="37"/>
        <v>1</v>
      </c>
      <c r="Q348" s="101">
        <f t="shared" si="38"/>
        <v>0</v>
      </c>
      <c r="R348" s="101">
        <f t="shared" si="39"/>
        <v>0</v>
      </c>
      <c r="S348" s="101">
        <f t="shared" si="40"/>
        <v>0</v>
      </c>
      <c r="T348" s="102">
        <f>+VLOOKUP($E348,db!$B$26:$C$30,2,FALSE)</f>
        <v>120</v>
      </c>
      <c r="U348" s="102">
        <f t="shared" si="42"/>
        <v>0</v>
      </c>
    </row>
    <row r="349" spans="2:21" ht="16" thickBot="1">
      <c r="B349" s="26">
        <f t="shared" si="43"/>
        <v>14</v>
      </c>
      <c r="C349" s="26" t="s">
        <v>350</v>
      </c>
      <c r="D349" s="27">
        <v>40665</v>
      </c>
      <c r="E349" s="26" t="s">
        <v>525</v>
      </c>
      <c r="F349" s="26" t="s">
        <v>30</v>
      </c>
      <c r="G349" s="26" t="s">
        <v>694</v>
      </c>
      <c r="H349" s="155">
        <v>264</v>
      </c>
      <c r="I349" s="26" t="s">
        <v>524</v>
      </c>
      <c r="J349" s="26" t="s">
        <v>502</v>
      </c>
      <c r="K349" s="105"/>
      <c r="L349" s="26" t="s">
        <v>727</v>
      </c>
      <c r="M349" s="26">
        <f t="shared" si="41"/>
        <v>0</v>
      </c>
      <c r="N349" s="27"/>
      <c r="P349" s="101">
        <f t="shared" si="37"/>
        <v>0</v>
      </c>
      <c r="Q349" s="101">
        <f t="shared" si="38"/>
        <v>1</v>
      </c>
      <c r="R349" s="101">
        <f t="shared" si="39"/>
        <v>1</v>
      </c>
      <c r="S349" s="101">
        <f t="shared" si="40"/>
        <v>0</v>
      </c>
      <c r="T349" s="102">
        <f>+VLOOKUP($E349,db!$B$26:$C$30,2,FALSE)</f>
        <v>120</v>
      </c>
      <c r="U349" s="102">
        <f t="shared" si="42"/>
        <v>0</v>
      </c>
    </row>
    <row r="350" spans="2:21" ht="16" thickBot="1">
      <c r="B350" s="28">
        <v>1</v>
      </c>
      <c r="C350" s="71" t="s">
        <v>170</v>
      </c>
      <c r="D350" s="72">
        <v>40665</v>
      </c>
      <c r="E350" s="71" t="s">
        <v>525</v>
      </c>
      <c r="F350" s="28" t="s">
        <v>527</v>
      </c>
      <c r="G350" s="71" t="s">
        <v>679</v>
      </c>
      <c r="H350" s="156">
        <v>97</v>
      </c>
      <c r="I350" s="28" t="s">
        <v>585</v>
      </c>
      <c r="J350" s="28"/>
      <c r="K350" s="106"/>
      <c r="L350" s="28" t="s">
        <v>527</v>
      </c>
      <c r="M350" s="28">
        <f t="shared" si="41"/>
        <v>1</v>
      </c>
      <c r="N350" s="29"/>
      <c r="P350" s="101">
        <f t="shared" si="37"/>
        <v>1</v>
      </c>
      <c r="Q350" s="101">
        <f t="shared" si="38"/>
        <v>0</v>
      </c>
      <c r="R350" s="101">
        <f t="shared" si="39"/>
        <v>0</v>
      </c>
      <c r="S350" s="101">
        <f t="shared" si="40"/>
        <v>0</v>
      </c>
      <c r="T350" s="102">
        <f>+VLOOKUP($E350,db!$B$26:$C$30,2,FALSE)</f>
        <v>120</v>
      </c>
      <c r="U350" s="102">
        <f t="shared" si="42"/>
        <v>0</v>
      </c>
    </row>
    <row r="351" spans="2:21" ht="16" thickBot="1">
      <c r="B351" s="26">
        <f t="shared" si="43"/>
        <v>2</v>
      </c>
      <c r="C351" s="26" t="s">
        <v>350</v>
      </c>
      <c r="D351" s="27">
        <v>40665</v>
      </c>
      <c r="E351" s="26" t="s">
        <v>525</v>
      </c>
      <c r="F351" s="26" t="s">
        <v>531</v>
      </c>
      <c r="G351" s="26" t="s">
        <v>694</v>
      </c>
      <c r="H351" s="155">
        <v>136</v>
      </c>
      <c r="I351" s="26" t="s">
        <v>585</v>
      </c>
      <c r="J351" s="26"/>
      <c r="K351" s="105"/>
      <c r="L351" s="26" t="s">
        <v>531</v>
      </c>
      <c r="M351" s="26">
        <f t="shared" si="41"/>
        <v>1</v>
      </c>
      <c r="N351" s="27"/>
      <c r="P351" s="101">
        <f t="shared" si="37"/>
        <v>1</v>
      </c>
      <c r="Q351" s="101">
        <f t="shared" si="38"/>
        <v>0</v>
      </c>
      <c r="R351" s="101">
        <f t="shared" si="39"/>
        <v>1</v>
      </c>
      <c r="S351" s="101">
        <f t="shared" si="40"/>
        <v>0</v>
      </c>
      <c r="T351" s="102">
        <f>+VLOOKUP($E351,db!$B$26:$C$30,2,FALSE)</f>
        <v>120</v>
      </c>
      <c r="U351" s="102">
        <f t="shared" si="42"/>
        <v>0</v>
      </c>
    </row>
    <row r="352" spans="2:21" ht="16" thickBot="1">
      <c r="B352" s="28">
        <f t="shared" si="43"/>
        <v>3</v>
      </c>
      <c r="C352" s="71" t="s">
        <v>170</v>
      </c>
      <c r="D352" s="72">
        <v>40665</v>
      </c>
      <c r="E352" s="71" t="s">
        <v>525</v>
      </c>
      <c r="F352" s="28" t="s">
        <v>522</v>
      </c>
      <c r="G352" s="71" t="s">
        <v>679</v>
      </c>
      <c r="H352" s="156">
        <v>97</v>
      </c>
      <c r="I352" s="71" t="s">
        <v>585</v>
      </c>
      <c r="J352" s="28"/>
      <c r="K352" s="106"/>
      <c r="L352" s="28" t="s">
        <v>522</v>
      </c>
      <c r="M352" s="28">
        <f t="shared" si="41"/>
        <v>1</v>
      </c>
      <c r="N352" s="29"/>
      <c r="P352" s="101">
        <f t="shared" si="37"/>
        <v>1</v>
      </c>
      <c r="Q352" s="101">
        <f t="shared" si="38"/>
        <v>0</v>
      </c>
      <c r="R352" s="101">
        <f t="shared" si="39"/>
        <v>0</v>
      </c>
      <c r="S352" s="101">
        <f t="shared" si="40"/>
        <v>0</v>
      </c>
      <c r="T352" s="102">
        <f>+VLOOKUP($E352,db!$B$26:$C$30,2,FALSE)</f>
        <v>120</v>
      </c>
      <c r="U352" s="102">
        <f t="shared" si="42"/>
        <v>0</v>
      </c>
    </row>
    <row r="353" spans="2:21" ht="16" thickBot="1">
      <c r="B353" s="26">
        <f t="shared" si="43"/>
        <v>4</v>
      </c>
      <c r="C353" s="26" t="s">
        <v>350</v>
      </c>
      <c r="D353" s="27">
        <v>40665</v>
      </c>
      <c r="E353" s="26" t="s">
        <v>525</v>
      </c>
      <c r="F353" s="26" t="s">
        <v>531</v>
      </c>
      <c r="G353" s="26" t="s">
        <v>694</v>
      </c>
      <c r="H353" s="155">
        <v>24</v>
      </c>
      <c r="I353" s="26" t="s">
        <v>585</v>
      </c>
      <c r="J353" s="26"/>
      <c r="K353" s="105"/>
      <c r="L353" s="26" t="s">
        <v>531</v>
      </c>
      <c r="M353" s="26">
        <f t="shared" si="41"/>
        <v>1</v>
      </c>
      <c r="N353" s="27"/>
      <c r="P353" s="101">
        <f t="shared" si="37"/>
        <v>1</v>
      </c>
      <c r="Q353" s="101">
        <f t="shared" si="38"/>
        <v>0</v>
      </c>
      <c r="R353" s="101">
        <f t="shared" si="39"/>
        <v>0</v>
      </c>
      <c r="S353" s="101">
        <f t="shared" si="40"/>
        <v>0</v>
      </c>
      <c r="T353" s="102">
        <f>+VLOOKUP($E353,db!$B$26:$C$30,2,FALSE)</f>
        <v>120</v>
      </c>
      <c r="U353" s="102">
        <f t="shared" si="42"/>
        <v>0</v>
      </c>
    </row>
    <row r="354" spans="2:21" ht="16" thickBot="1">
      <c r="B354" s="28">
        <f t="shared" si="43"/>
        <v>5</v>
      </c>
      <c r="C354" s="71" t="s">
        <v>170</v>
      </c>
      <c r="D354" s="72">
        <v>40665</v>
      </c>
      <c r="E354" s="71" t="s">
        <v>525</v>
      </c>
      <c r="F354" s="28" t="s">
        <v>532</v>
      </c>
      <c r="G354" s="71" t="s">
        <v>679</v>
      </c>
      <c r="H354" s="156">
        <v>111</v>
      </c>
      <c r="I354" s="71" t="s">
        <v>585</v>
      </c>
      <c r="J354" s="28"/>
      <c r="K354" s="106"/>
      <c r="L354" s="28" t="s">
        <v>532</v>
      </c>
      <c r="M354" s="28">
        <f t="shared" si="41"/>
        <v>1</v>
      </c>
      <c r="N354" s="29"/>
      <c r="P354" s="101">
        <f t="shared" si="37"/>
        <v>1</v>
      </c>
      <c r="Q354" s="101">
        <f t="shared" si="38"/>
        <v>0</v>
      </c>
      <c r="R354" s="101">
        <f t="shared" si="39"/>
        <v>0</v>
      </c>
      <c r="S354" s="101">
        <f t="shared" si="40"/>
        <v>0</v>
      </c>
      <c r="T354" s="102">
        <f>+VLOOKUP($E354,db!$B$26:$C$30,2,FALSE)</f>
        <v>120</v>
      </c>
      <c r="U354" s="102">
        <f t="shared" si="42"/>
        <v>0</v>
      </c>
    </row>
    <row r="355" spans="2:21" ht="16" thickBot="1">
      <c r="B355" s="26">
        <f t="shared" si="43"/>
        <v>6</v>
      </c>
      <c r="C355" s="26" t="s">
        <v>350</v>
      </c>
      <c r="D355" s="27">
        <v>40665</v>
      </c>
      <c r="E355" s="26" t="s">
        <v>525</v>
      </c>
      <c r="F355" s="26" t="s">
        <v>532</v>
      </c>
      <c r="G355" s="26" t="s">
        <v>694</v>
      </c>
      <c r="H355" s="155">
        <v>93</v>
      </c>
      <c r="I355" s="26" t="s">
        <v>585</v>
      </c>
      <c r="J355" s="26"/>
      <c r="K355" s="105"/>
      <c r="L355" s="26" t="s">
        <v>532</v>
      </c>
      <c r="M355" s="26">
        <f t="shared" si="41"/>
        <v>1</v>
      </c>
      <c r="N355" s="27"/>
      <c r="P355" s="101">
        <f t="shared" si="37"/>
        <v>1</v>
      </c>
      <c r="Q355" s="101">
        <f t="shared" si="38"/>
        <v>0</v>
      </c>
      <c r="R355" s="101">
        <f t="shared" si="39"/>
        <v>0</v>
      </c>
      <c r="S355" s="101">
        <f t="shared" si="40"/>
        <v>0</v>
      </c>
      <c r="T355" s="102">
        <f>+VLOOKUP($E355,db!$B$26:$C$30,2,FALSE)</f>
        <v>120</v>
      </c>
      <c r="U355" s="102">
        <f t="shared" si="42"/>
        <v>0</v>
      </c>
    </row>
    <row r="356" spans="2:21" ht="16" thickBot="1">
      <c r="B356" s="28">
        <f t="shared" si="43"/>
        <v>7</v>
      </c>
      <c r="C356" s="71" t="s">
        <v>170</v>
      </c>
      <c r="D356" s="72">
        <v>40665</v>
      </c>
      <c r="E356" s="71" t="s">
        <v>525</v>
      </c>
      <c r="F356" s="28" t="s">
        <v>527</v>
      </c>
      <c r="G356" s="71" t="s">
        <v>679</v>
      </c>
      <c r="H356" s="156">
        <v>83</v>
      </c>
      <c r="I356" s="71" t="s">
        <v>585</v>
      </c>
      <c r="J356" s="28"/>
      <c r="K356" s="106"/>
      <c r="L356" s="28" t="s">
        <v>527</v>
      </c>
      <c r="M356" s="28">
        <f t="shared" si="41"/>
        <v>1</v>
      </c>
      <c r="N356" s="29"/>
      <c r="P356" s="101">
        <f t="shared" si="37"/>
        <v>1</v>
      </c>
      <c r="Q356" s="101">
        <f t="shared" si="38"/>
        <v>0</v>
      </c>
      <c r="R356" s="101">
        <f t="shared" si="39"/>
        <v>0</v>
      </c>
      <c r="S356" s="101">
        <f t="shared" si="40"/>
        <v>0</v>
      </c>
      <c r="T356" s="102">
        <f>+VLOOKUP($E356,db!$B$26:$C$30,2,FALSE)</f>
        <v>120</v>
      </c>
      <c r="U356" s="102">
        <f t="shared" si="42"/>
        <v>0</v>
      </c>
    </row>
    <row r="357" spans="2:21" ht="16" thickBot="1">
      <c r="B357" s="26">
        <f t="shared" si="43"/>
        <v>8</v>
      </c>
      <c r="C357" s="26" t="s">
        <v>350</v>
      </c>
      <c r="D357" s="27">
        <v>40665</v>
      </c>
      <c r="E357" s="26" t="s">
        <v>525</v>
      </c>
      <c r="F357" s="26" t="s">
        <v>531</v>
      </c>
      <c r="G357" s="26" t="s">
        <v>694</v>
      </c>
      <c r="H357" s="155">
        <v>66</v>
      </c>
      <c r="I357" s="26" t="s">
        <v>585</v>
      </c>
      <c r="J357" s="26"/>
      <c r="K357" s="105"/>
      <c r="L357" s="26" t="s">
        <v>531</v>
      </c>
      <c r="M357" s="26">
        <f t="shared" si="41"/>
        <v>1</v>
      </c>
      <c r="N357" s="27"/>
      <c r="P357" s="101">
        <f t="shared" si="37"/>
        <v>1</v>
      </c>
      <c r="Q357" s="101">
        <f t="shared" si="38"/>
        <v>0</v>
      </c>
      <c r="R357" s="101">
        <f t="shared" si="39"/>
        <v>0</v>
      </c>
      <c r="S357" s="101">
        <f t="shared" si="40"/>
        <v>0</v>
      </c>
      <c r="T357" s="102">
        <f>+VLOOKUP($E357,db!$B$26:$C$30,2,FALSE)</f>
        <v>120</v>
      </c>
      <c r="U357" s="102">
        <f t="shared" si="42"/>
        <v>0</v>
      </c>
    </row>
    <row r="358" spans="2:21" ht="16" thickBot="1">
      <c r="B358" s="28">
        <f t="shared" si="43"/>
        <v>9</v>
      </c>
      <c r="C358" s="71" t="s">
        <v>170</v>
      </c>
      <c r="D358" s="72">
        <v>40665</v>
      </c>
      <c r="E358" s="71" t="s">
        <v>525</v>
      </c>
      <c r="F358" s="28" t="s">
        <v>531</v>
      </c>
      <c r="G358" s="71" t="s">
        <v>679</v>
      </c>
      <c r="H358" s="156">
        <v>146</v>
      </c>
      <c r="I358" s="71" t="s">
        <v>585</v>
      </c>
      <c r="J358" s="28"/>
      <c r="K358" s="106"/>
      <c r="L358" s="28" t="s">
        <v>531</v>
      </c>
      <c r="M358" s="28">
        <f t="shared" si="41"/>
        <v>1</v>
      </c>
      <c r="N358" s="29"/>
      <c r="P358" s="101">
        <f t="shared" si="37"/>
        <v>1</v>
      </c>
      <c r="Q358" s="101">
        <f t="shared" si="38"/>
        <v>0</v>
      </c>
      <c r="R358" s="101">
        <f t="shared" si="39"/>
        <v>1</v>
      </c>
      <c r="S358" s="101">
        <f t="shared" si="40"/>
        <v>0</v>
      </c>
      <c r="T358" s="102">
        <f>+VLOOKUP($E358,db!$B$26:$C$30,2,FALSE)</f>
        <v>120</v>
      </c>
      <c r="U358" s="102">
        <f t="shared" si="42"/>
        <v>0</v>
      </c>
    </row>
    <row r="359" spans="2:21" ht="16" thickBot="1">
      <c r="B359" s="26">
        <f t="shared" si="43"/>
        <v>10</v>
      </c>
      <c r="C359" s="26" t="s">
        <v>350</v>
      </c>
      <c r="D359" s="27">
        <v>40665</v>
      </c>
      <c r="E359" s="26" t="s">
        <v>525</v>
      </c>
      <c r="F359" s="26" t="s">
        <v>532</v>
      </c>
      <c r="G359" s="26" t="s">
        <v>694</v>
      </c>
      <c r="H359" s="155">
        <v>171</v>
      </c>
      <c r="I359" s="26" t="s">
        <v>585</v>
      </c>
      <c r="J359" s="26"/>
      <c r="K359" s="105"/>
      <c r="L359" s="26" t="s">
        <v>532</v>
      </c>
      <c r="M359" s="26">
        <f t="shared" si="41"/>
        <v>1</v>
      </c>
      <c r="N359" s="27"/>
      <c r="P359" s="101">
        <f t="shared" si="37"/>
        <v>1</v>
      </c>
      <c r="Q359" s="101">
        <f t="shared" si="38"/>
        <v>0</v>
      </c>
      <c r="R359" s="101">
        <f t="shared" si="39"/>
        <v>1</v>
      </c>
      <c r="S359" s="101">
        <f t="shared" si="40"/>
        <v>0</v>
      </c>
      <c r="T359" s="102">
        <f>+VLOOKUP($E359,db!$B$26:$C$30,2,FALSE)</f>
        <v>120</v>
      </c>
      <c r="U359" s="102">
        <f t="shared" si="42"/>
        <v>0</v>
      </c>
    </row>
    <row r="360" spans="2:21" ht="16" thickBot="1">
      <c r="B360" s="28">
        <f t="shared" si="43"/>
        <v>11</v>
      </c>
      <c r="C360" s="71" t="s">
        <v>170</v>
      </c>
      <c r="D360" s="72">
        <v>40665</v>
      </c>
      <c r="E360" s="71" t="s">
        <v>525</v>
      </c>
      <c r="F360" s="28" t="s">
        <v>522</v>
      </c>
      <c r="G360" s="71" t="s">
        <v>679</v>
      </c>
      <c r="H360" s="156">
        <v>161</v>
      </c>
      <c r="I360" s="71" t="s">
        <v>585</v>
      </c>
      <c r="J360" s="28"/>
      <c r="K360" s="106"/>
      <c r="L360" s="28" t="s">
        <v>522</v>
      </c>
      <c r="M360" s="28">
        <f t="shared" si="41"/>
        <v>1</v>
      </c>
      <c r="N360" s="29"/>
      <c r="P360" s="101">
        <f t="shared" si="37"/>
        <v>1</v>
      </c>
      <c r="Q360" s="101">
        <f t="shared" si="38"/>
        <v>0</v>
      </c>
      <c r="R360" s="101">
        <f t="shared" si="39"/>
        <v>1</v>
      </c>
      <c r="S360" s="101">
        <f t="shared" si="40"/>
        <v>0</v>
      </c>
      <c r="T360" s="102">
        <f>+VLOOKUP($E360,db!$B$26:$C$30,2,FALSE)</f>
        <v>120</v>
      </c>
      <c r="U360" s="102">
        <f t="shared" si="42"/>
        <v>0</v>
      </c>
    </row>
    <row r="361" spans="2:21" ht="16" thickBot="1">
      <c r="B361" s="26">
        <f t="shared" si="43"/>
        <v>12</v>
      </c>
      <c r="C361" s="26" t="s">
        <v>350</v>
      </c>
      <c r="D361" s="27">
        <v>40665</v>
      </c>
      <c r="E361" s="26" t="s">
        <v>525</v>
      </c>
      <c r="F361" s="26" t="s">
        <v>531</v>
      </c>
      <c r="G361" s="26" t="s">
        <v>694</v>
      </c>
      <c r="H361" s="155">
        <v>113</v>
      </c>
      <c r="I361" s="26" t="s">
        <v>585</v>
      </c>
      <c r="J361" s="26"/>
      <c r="K361" s="105"/>
      <c r="L361" s="26" t="s">
        <v>531</v>
      </c>
      <c r="M361" s="26">
        <f t="shared" si="41"/>
        <v>1</v>
      </c>
      <c r="N361" s="27"/>
      <c r="P361" s="101">
        <f t="shared" si="37"/>
        <v>1</v>
      </c>
      <c r="Q361" s="101">
        <f t="shared" si="38"/>
        <v>0</v>
      </c>
      <c r="R361" s="101">
        <f t="shared" si="39"/>
        <v>0</v>
      </c>
      <c r="S361" s="101">
        <f t="shared" si="40"/>
        <v>0</v>
      </c>
      <c r="T361" s="102">
        <f>+VLOOKUP($E361,db!$B$26:$C$30,2,FALSE)</f>
        <v>120</v>
      </c>
      <c r="U361" s="102">
        <f t="shared" si="42"/>
        <v>0</v>
      </c>
    </row>
    <row r="362" spans="2:21" ht="16" thickBot="1">
      <c r="B362" s="28">
        <f t="shared" si="43"/>
        <v>13</v>
      </c>
      <c r="C362" s="71" t="s">
        <v>170</v>
      </c>
      <c r="D362" s="72">
        <v>40665</v>
      </c>
      <c r="E362" s="71" t="s">
        <v>525</v>
      </c>
      <c r="F362" s="28" t="s">
        <v>531</v>
      </c>
      <c r="G362" s="28" t="s">
        <v>309</v>
      </c>
      <c r="H362" s="156">
        <v>98</v>
      </c>
      <c r="I362" s="71" t="s">
        <v>585</v>
      </c>
      <c r="J362" s="28"/>
      <c r="K362" s="106"/>
      <c r="L362" s="28" t="s">
        <v>531</v>
      </c>
      <c r="M362" s="28">
        <f t="shared" si="41"/>
        <v>1</v>
      </c>
      <c r="N362" s="29"/>
      <c r="P362" s="101">
        <f t="shared" si="37"/>
        <v>1</v>
      </c>
      <c r="Q362" s="101">
        <f t="shared" si="38"/>
        <v>0</v>
      </c>
      <c r="R362" s="101">
        <f t="shared" si="39"/>
        <v>0</v>
      </c>
      <c r="S362" s="101">
        <f t="shared" si="40"/>
        <v>0</v>
      </c>
      <c r="T362" s="102">
        <f>+VLOOKUP($E362,db!$B$26:$C$30,2,FALSE)</f>
        <v>120</v>
      </c>
      <c r="U362" s="102">
        <f t="shared" si="42"/>
        <v>0</v>
      </c>
    </row>
    <row r="363" spans="2:21" ht="16" thickBot="1">
      <c r="B363" s="26">
        <v>1</v>
      </c>
      <c r="C363" s="26" t="s">
        <v>350</v>
      </c>
      <c r="D363" s="27">
        <v>40665</v>
      </c>
      <c r="E363" s="26" t="s">
        <v>525</v>
      </c>
      <c r="F363" s="26" t="s">
        <v>531</v>
      </c>
      <c r="G363" s="26" t="s">
        <v>694</v>
      </c>
      <c r="H363" s="155">
        <v>26</v>
      </c>
      <c r="I363" s="26" t="s">
        <v>506</v>
      </c>
      <c r="J363" s="26" t="s">
        <v>340</v>
      </c>
      <c r="K363" s="105"/>
      <c r="L363" s="26" t="s">
        <v>531</v>
      </c>
      <c r="M363" s="26">
        <f t="shared" si="41"/>
        <v>1</v>
      </c>
      <c r="N363" s="27"/>
      <c r="P363" s="101">
        <f t="shared" si="37"/>
        <v>1</v>
      </c>
      <c r="Q363" s="101">
        <f t="shared" si="38"/>
        <v>0</v>
      </c>
      <c r="R363" s="101">
        <f t="shared" si="39"/>
        <v>0</v>
      </c>
      <c r="S363" s="101">
        <f t="shared" si="40"/>
        <v>0</v>
      </c>
      <c r="T363" s="102">
        <f>+VLOOKUP($E363,db!$B$26:$C$30,2,FALSE)</f>
        <v>120</v>
      </c>
      <c r="U363" s="102">
        <f t="shared" si="42"/>
        <v>0</v>
      </c>
    </row>
    <row r="364" spans="2:21" ht="16" thickBot="1">
      <c r="B364" s="28">
        <f t="shared" si="43"/>
        <v>2</v>
      </c>
      <c r="C364" s="71" t="s">
        <v>170</v>
      </c>
      <c r="D364" s="72">
        <v>40665</v>
      </c>
      <c r="E364" s="71" t="s">
        <v>525</v>
      </c>
      <c r="F364" s="28" t="s">
        <v>527</v>
      </c>
      <c r="G364" s="71" t="s">
        <v>309</v>
      </c>
      <c r="H364" s="156">
        <v>48</v>
      </c>
      <c r="I364" s="28" t="s">
        <v>506</v>
      </c>
      <c r="J364" s="28" t="s">
        <v>340</v>
      </c>
      <c r="K364" s="106"/>
      <c r="L364" s="28" t="s">
        <v>527</v>
      </c>
      <c r="M364" s="28">
        <f t="shared" si="41"/>
        <v>1</v>
      </c>
      <c r="N364" s="29"/>
      <c r="P364" s="101">
        <f t="shared" si="37"/>
        <v>1</v>
      </c>
      <c r="Q364" s="101">
        <f t="shared" si="38"/>
        <v>0</v>
      </c>
      <c r="R364" s="101">
        <f t="shared" si="39"/>
        <v>0</v>
      </c>
      <c r="S364" s="101">
        <f t="shared" si="40"/>
        <v>0</v>
      </c>
      <c r="T364" s="102">
        <f>+VLOOKUP($E364,db!$B$26:$C$30,2,FALSE)</f>
        <v>120</v>
      </c>
      <c r="U364" s="102">
        <f t="shared" si="42"/>
        <v>0</v>
      </c>
    </row>
    <row r="365" spans="2:21" ht="16" thickBot="1">
      <c r="B365" s="26">
        <f t="shared" si="43"/>
        <v>3</v>
      </c>
      <c r="C365" s="26" t="s">
        <v>350</v>
      </c>
      <c r="D365" s="27">
        <v>40665</v>
      </c>
      <c r="E365" s="26" t="s">
        <v>525</v>
      </c>
      <c r="F365" s="26" t="s">
        <v>522</v>
      </c>
      <c r="G365" s="26" t="s">
        <v>694</v>
      </c>
      <c r="H365" s="155">
        <v>175</v>
      </c>
      <c r="I365" s="26" t="s">
        <v>506</v>
      </c>
      <c r="J365" s="26" t="s">
        <v>340</v>
      </c>
      <c r="K365" s="105"/>
      <c r="L365" s="26" t="s">
        <v>522</v>
      </c>
      <c r="M365" s="26">
        <f t="shared" si="41"/>
        <v>1</v>
      </c>
      <c r="N365" s="27"/>
      <c r="P365" s="101">
        <f t="shared" si="37"/>
        <v>1</v>
      </c>
      <c r="Q365" s="101">
        <f t="shared" si="38"/>
        <v>0</v>
      </c>
      <c r="R365" s="101">
        <f t="shared" si="39"/>
        <v>1</v>
      </c>
      <c r="S365" s="101">
        <f t="shared" si="40"/>
        <v>0</v>
      </c>
      <c r="T365" s="102">
        <f>+VLOOKUP($E365,db!$B$26:$C$30,2,FALSE)</f>
        <v>120</v>
      </c>
      <c r="U365" s="102">
        <f t="shared" si="42"/>
        <v>0</v>
      </c>
    </row>
    <row r="366" spans="2:21" ht="16" thickBot="1">
      <c r="B366" s="28">
        <f t="shared" si="43"/>
        <v>4</v>
      </c>
      <c r="C366" s="71" t="s">
        <v>170</v>
      </c>
      <c r="D366" s="72">
        <v>40665</v>
      </c>
      <c r="E366" s="71" t="s">
        <v>525</v>
      </c>
      <c r="F366" s="28" t="s">
        <v>523</v>
      </c>
      <c r="G366" s="71" t="s">
        <v>309</v>
      </c>
      <c r="H366" s="156">
        <v>76</v>
      </c>
      <c r="I366" s="71" t="s">
        <v>506</v>
      </c>
      <c r="J366" s="71" t="s">
        <v>340</v>
      </c>
      <c r="K366" s="106"/>
      <c r="L366" s="71" t="s">
        <v>40</v>
      </c>
      <c r="M366" s="28">
        <f t="shared" si="41"/>
        <v>0</v>
      </c>
      <c r="N366" s="29"/>
      <c r="P366" s="101">
        <f t="shared" si="37"/>
        <v>0</v>
      </c>
      <c r="Q366" s="101">
        <f t="shared" si="38"/>
        <v>1</v>
      </c>
      <c r="R366" s="101">
        <f t="shared" si="39"/>
        <v>0</v>
      </c>
      <c r="S366" s="101">
        <f t="shared" si="40"/>
        <v>0</v>
      </c>
      <c r="T366" s="102">
        <f>+VLOOKUP($E366,db!$B$26:$C$30,2,FALSE)</f>
        <v>120</v>
      </c>
      <c r="U366" s="102">
        <f t="shared" si="42"/>
        <v>0</v>
      </c>
    </row>
    <row r="367" spans="2:21" ht="16" thickBot="1">
      <c r="B367" s="26">
        <f t="shared" si="43"/>
        <v>5</v>
      </c>
      <c r="C367" s="26" t="s">
        <v>350</v>
      </c>
      <c r="D367" s="27">
        <v>40665</v>
      </c>
      <c r="E367" s="26" t="s">
        <v>525</v>
      </c>
      <c r="F367" s="26" t="s">
        <v>522</v>
      </c>
      <c r="G367" s="26" t="s">
        <v>694</v>
      </c>
      <c r="H367" s="155">
        <v>55</v>
      </c>
      <c r="I367" s="26" t="s">
        <v>506</v>
      </c>
      <c r="J367" s="26" t="s">
        <v>340</v>
      </c>
      <c r="K367" s="105"/>
      <c r="L367" s="26" t="s">
        <v>522</v>
      </c>
      <c r="M367" s="26">
        <f t="shared" si="41"/>
        <v>1</v>
      </c>
      <c r="N367" s="27"/>
      <c r="P367" s="101">
        <f t="shared" si="37"/>
        <v>1</v>
      </c>
      <c r="Q367" s="101">
        <f t="shared" si="38"/>
        <v>0</v>
      </c>
      <c r="R367" s="101">
        <f t="shared" si="39"/>
        <v>0</v>
      </c>
      <c r="S367" s="101">
        <f t="shared" si="40"/>
        <v>0</v>
      </c>
      <c r="T367" s="102">
        <f>+VLOOKUP($E367,db!$B$26:$C$30,2,FALSE)</f>
        <v>120</v>
      </c>
      <c r="U367" s="102">
        <f t="shared" si="42"/>
        <v>0</v>
      </c>
    </row>
    <row r="368" spans="2:21" ht="16" thickBot="1">
      <c r="B368" s="28">
        <f t="shared" si="43"/>
        <v>6</v>
      </c>
      <c r="C368" s="71" t="s">
        <v>170</v>
      </c>
      <c r="D368" s="72">
        <v>40665</v>
      </c>
      <c r="E368" s="71" t="s">
        <v>525</v>
      </c>
      <c r="F368" s="28" t="s">
        <v>531</v>
      </c>
      <c r="G368" s="71" t="s">
        <v>309</v>
      </c>
      <c r="H368" s="156">
        <v>62</v>
      </c>
      <c r="I368" s="71" t="s">
        <v>506</v>
      </c>
      <c r="J368" s="71" t="s">
        <v>340</v>
      </c>
      <c r="K368" s="106"/>
      <c r="L368" s="28" t="s">
        <v>531</v>
      </c>
      <c r="M368" s="28">
        <f t="shared" si="41"/>
        <v>1</v>
      </c>
      <c r="N368" s="29"/>
      <c r="P368" s="101">
        <f t="shared" si="37"/>
        <v>1</v>
      </c>
      <c r="Q368" s="101">
        <f t="shared" si="38"/>
        <v>0</v>
      </c>
      <c r="R368" s="101">
        <f t="shared" si="39"/>
        <v>0</v>
      </c>
      <c r="S368" s="101">
        <f t="shared" si="40"/>
        <v>0</v>
      </c>
      <c r="T368" s="102">
        <f>+VLOOKUP($E368,db!$B$26:$C$30,2,FALSE)</f>
        <v>120</v>
      </c>
      <c r="U368" s="102">
        <f t="shared" si="42"/>
        <v>0</v>
      </c>
    </row>
    <row r="369" spans="2:21" ht="16" thickBot="1">
      <c r="B369" s="26">
        <f t="shared" si="43"/>
        <v>7</v>
      </c>
      <c r="C369" s="26" t="s">
        <v>350</v>
      </c>
      <c r="D369" s="27">
        <v>40665</v>
      </c>
      <c r="E369" s="26" t="s">
        <v>525</v>
      </c>
      <c r="F369" s="26" t="s">
        <v>522</v>
      </c>
      <c r="G369" s="26" t="s">
        <v>694</v>
      </c>
      <c r="H369" s="155">
        <v>54</v>
      </c>
      <c r="I369" s="26" t="s">
        <v>506</v>
      </c>
      <c r="J369" s="26" t="s">
        <v>340</v>
      </c>
      <c r="K369" s="105"/>
      <c r="L369" s="26" t="s">
        <v>522</v>
      </c>
      <c r="M369" s="26">
        <f t="shared" si="41"/>
        <v>1</v>
      </c>
      <c r="N369" s="27"/>
      <c r="P369" s="101">
        <f t="shared" si="37"/>
        <v>1</v>
      </c>
      <c r="Q369" s="101">
        <f t="shared" si="38"/>
        <v>0</v>
      </c>
      <c r="R369" s="101">
        <f t="shared" si="39"/>
        <v>0</v>
      </c>
      <c r="S369" s="101">
        <f t="shared" si="40"/>
        <v>0</v>
      </c>
      <c r="T369" s="102">
        <f>+VLOOKUP($E369,db!$B$26:$C$30,2,FALSE)</f>
        <v>120</v>
      </c>
      <c r="U369" s="102">
        <f t="shared" si="42"/>
        <v>0</v>
      </c>
    </row>
    <row r="370" spans="2:21" ht="16" thickBot="1">
      <c r="B370" s="28">
        <f t="shared" si="43"/>
        <v>8</v>
      </c>
      <c r="C370" s="71" t="s">
        <v>170</v>
      </c>
      <c r="D370" s="72">
        <v>40665</v>
      </c>
      <c r="E370" s="71" t="s">
        <v>525</v>
      </c>
      <c r="F370" s="28" t="s">
        <v>522</v>
      </c>
      <c r="G370" s="71" t="s">
        <v>309</v>
      </c>
      <c r="H370" s="156">
        <v>171</v>
      </c>
      <c r="I370" s="71" t="s">
        <v>506</v>
      </c>
      <c r="J370" s="71" t="s">
        <v>340</v>
      </c>
      <c r="K370" s="106"/>
      <c r="L370" s="28" t="s">
        <v>522</v>
      </c>
      <c r="M370" s="28">
        <f t="shared" si="41"/>
        <v>1</v>
      </c>
      <c r="N370" s="29"/>
      <c r="P370" s="101">
        <f t="shared" si="37"/>
        <v>1</v>
      </c>
      <c r="Q370" s="101">
        <f t="shared" si="38"/>
        <v>0</v>
      </c>
      <c r="R370" s="101">
        <f t="shared" si="39"/>
        <v>1</v>
      </c>
      <c r="S370" s="101">
        <f t="shared" si="40"/>
        <v>0</v>
      </c>
      <c r="T370" s="102">
        <f>+VLOOKUP($E370,db!$B$26:$C$30,2,FALSE)</f>
        <v>120</v>
      </c>
      <c r="U370" s="102">
        <f t="shared" si="42"/>
        <v>0</v>
      </c>
    </row>
    <row r="371" spans="2:21" ht="16" thickBot="1">
      <c r="B371" s="26">
        <f t="shared" si="43"/>
        <v>9</v>
      </c>
      <c r="C371" s="26" t="s">
        <v>350</v>
      </c>
      <c r="D371" s="27">
        <v>40665</v>
      </c>
      <c r="E371" s="26" t="s">
        <v>525</v>
      </c>
      <c r="F371" s="26" t="s">
        <v>532</v>
      </c>
      <c r="G371" s="26" t="s">
        <v>694</v>
      </c>
      <c r="H371" s="155">
        <v>105</v>
      </c>
      <c r="I371" s="26" t="s">
        <v>506</v>
      </c>
      <c r="J371" s="26" t="s">
        <v>340</v>
      </c>
      <c r="K371" s="105"/>
      <c r="L371" s="26" t="s">
        <v>532</v>
      </c>
      <c r="M371" s="26">
        <f t="shared" si="41"/>
        <v>1</v>
      </c>
      <c r="N371" s="27"/>
      <c r="P371" s="101">
        <f t="shared" si="37"/>
        <v>1</v>
      </c>
      <c r="Q371" s="101">
        <f t="shared" si="38"/>
        <v>0</v>
      </c>
      <c r="R371" s="101">
        <f t="shared" si="39"/>
        <v>0</v>
      </c>
      <c r="S371" s="101">
        <f t="shared" si="40"/>
        <v>0</v>
      </c>
      <c r="T371" s="102">
        <f>+VLOOKUP($E371,db!$B$26:$C$30,2,FALSE)</f>
        <v>120</v>
      </c>
      <c r="U371" s="102">
        <f t="shared" si="42"/>
        <v>0</v>
      </c>
    </row>
    <row r="372" spans="2:21" ht="16" thickBot="1">
      <c r="B372" s="28">
        <f t="shared" si="43"/>
        <v>10</v>
      </c>
      <c r="C372" s="71" t="s">
        <v>170</v>
      </c>
      <c r="D372" s="72">
        <v>40665</v>
      </c>
      <c r="E372" s="71" t="s">
        <v>525</v>
      </c>
      <c r="F372" s="28" t="s">
        <v>522</v>
      </c>
      <c r="G372" s="71" t="s">
        <v>309</v>
      </c>
      <c r="H372" s="156">
        <v>88</v>
      </c>
      <c r="I372" s="71" t="s">
        <v>506</v>
      </c>
      <c r="J372" s="71" t="s">
        <v>340</v>
      </c>
      <c r="K372" s="106"/>
      <c r="L372" s="28" t="s">
        <v>522</v>
      </c>
      <c r="M372" s="28">
        <f t="shared" si="41"/>
        <v>1</v>
      </c>
      <c r="N372" s="29"/>
      <c r="P372" s="101">
        <f t="shared" si="37"/>
        <v>1</v>
      </c>
      <c r="Q372" s="101">
        <f t="shared" si="38"/>
        <v>0</v>
      </c>
      <c r="R372" s="101">
        <f t="shared" si="39"/>
        <v>0</v>
      </c>
      <c r="S372" s="101">
        <f t="shared" si="40"/>
        <v>0</v>
      </c>
      <c r="T372" s="102">
        <f>+VLOOKUP($E372,db!$B$26:$C$30,2,FALSE)</f>
        <v>120</v>
      </c>
      <c r="U372" s="102">
        <f t="shared" si="42"/>
        <v>0</v>
      </c>
    </row>
    <row r="373" spans="2:21" ht="16" thickBot="1">
      <c r="B373" s="26">
        <f t="shared" si="43"/>
        <v>11</v>
      </c>
      <c r="C373" s="26" t="s">
        <v>350</v>
      </c>
      <c r="D373" s="27">
        <v>40665</v>
      </c>
      <c r="E373" s="26" t="s">
        <v>525</v>
      </c>
      <c r="F373" s="26" t="s">
        <v>523</v>
      </c>
      <c r="G373" s="26" t="s">
        <v>694</v>
      </c>
      <c r="H373" s="155">
        <v>33</v>
      </c>
      <c r="I373" s="26" t="s">
        <v>506</v>
      </c>
      <c r="J373" s="26" t="s">
        <v>340</v>
      </c>
      <c r="K373" s="105"/>
      <c r="L373" s="26" t="s">
        <v>523</v>
      </c>
      <c r="M373" s="26">
        <f t="shared" si="41"/>
        <v>1</v>
      </c>
      <c r="N373" s="27"/>
      <c r="P373" s="101">
        <f t="shared" si="37"/>
        <v>1</v>
      </c>
      <c r="Q373" s="101">
        <f t="shared" si="38"/>
        <v>0</v>
      </c>
      <c r="R373" s="101">
        <f t="shared" si="39"/>
        <v>0</v>
      </c>
      <c r="S373" s="101">
        <f t="shared" si="40"/>
        <v>0</v>
      </c>
      <c r="T373" s="102">
        <f>+VLOOKUP($E373,db!$B$26:$C$30,2,FALSE)</f>
        <v>120</v>
      </c>
      <c r="U373" s="102">
        <f t="shared" si="42"/>
        <v>0</v>
      </c>
    </row>
    <row r="374" spans="2:21" ht="16" thickBot="1">
      <c r="B374" s="28">
        <f t="shared" si="43"/>
        <v>12</v>
      </c>
      <c r="C374" s="71" t="s">
        <v>170</v>
      </c>
      <c r="D374" s="72">
        <v>40665</v>
      </c>
      <c r="E374" s="71" t="s">
        <v>525</v>
      </c>
      <c r="F374" s="28" t="s">
        <v>522</v>
      </c>
      <c r="G374" s="71" t="s">
        <v>309</v>
      </c>
      <c r="H374" s="156">
        <v>89</v>
      </c>
      <c r="I374" s="71" t="s">
        <v>506</v>
      </c>
      <c r="J374" s="71" t="s">
        <v>340</v>
      </c>
      <c r="K374" s="106"/>
      <c r="L374" s="28" t="s">
        <v>522</v>
      </c>
      <c r="M374" s="28">
        <f t="shared" si="41"/>
        <v>1</v>
      </c>
      <c r="N374" s="29"/>
      <c r="P374" s="101">
        <f t="shared" si="37"/>
        <v>1</v>
      </c>
      <c r="Q374" s="101">
        <f t="shared" si="38"/>
        <v>0</v>
      </c>
      <c r="R374" s="101">
        <f t="shared" si="39"/>
        <v>0</v>
      </c>
      <c r="S374" s="101">
        <f t="shared" si="40"/>
        <v>0</v>
      </c>
      <c r="T374" s="102">
        <f>+VLOOKUP($E374,db!$B$26:$C$30,2,FALSE)</f>
        <v>120</v>
      </c>
      <c r="U374" s="102">
        <f t="shared" si="42"/>
        <v>0</v>
      </c>
    </row>
    <row r="375" spans="2:21" ht="16" thickBot="1">
      <c r="B375" s="26">
        <f t="shared" si="43"/>
        <v>13</v>
      </c>
      <c r="C375" s="26" t="s">
        <v>350</v>
      </c>
      <c r="D375" s="27">
        <v>40665</v>
      </c>
      <c r="E375" s="26" t="s">
        <v>525</v>
      </c>
      <c r="F375" s="26" t="s">
        <v>527</v>
      </c>
      <c r="G375" s="26" t="s">
        <v>694</v>
      </c>
      <c r="H375" s="155">
        <v>47</v>
      </c>
      <c r="I375" s="26" t="s">
        <v>506</v>
      </c>
      <c r="J375" s="26" t="s">
        <v>340</v>
      </c>
      <c r="K375" s="105"/>
      <c r="L375" s="26" t="s">
        <v>527</v>
      </c>
      <c r="M375" s="26">
        <f t="shared" si="41"/>
        <v>1</v>
      </c>
      <c r="N375" s="27"/>
      <c r="P375" s="101">
        <f t="shared" si="37"/>
        <v>1</v>
      </c>
      <c r="Q375" s="101">
        <f t="shared" si="38"/>
        <v>0</v>
      </c>
      <c r="R375" s="101">
        <f t="shared" si="39"/>
        <v>0</v>
      </c>
      <c r="S375" s="101">
        <f t="shared" si="40"/>
        <v>0</v>
      </c>
      <c r="T375" s="102">
        <f>+VLOOKUP($E375,db!$B$26:$C$30,2,FALSE)</f>
        <v>120</v>
      </c>
      <c r="U375" s="102">
        <f t="shared" si="42"/>
        <v>0</v>
      </c>
    </row>
    <row r="376" spans="2:21" ht="16" thickBot="1">
      <c r="B376" s="28">
        <f t="shared" si="43"/>
        <v>14</v>
      </c>
      <c r="C376" s="71" t="s">
        <v>170</v>
      </c>
      <c r="D376" s="72">
        <v>40665</v>
      </c>
      <c r="E376" s="71" t="s">
        <v>525</v>
      </c>
      <c r="F376" s="28" t="s">
        <v>532</v>
      </c>
      <c r="G376" s="71" t="s">
        <v>309</v>
      </c>
      <c r="H376" s="156">
        <v>83</v>
      </c>
      <c r="I376" s="71" t="s">
        <v>506</v>
      </c>
      <c r="J376" s="71" t="s">
        <v>340</v>
      </c>
      <c r="K376" s="106"/>
      <c r="L376" s="28" t="s">
        <v>532</v>
      </c>
      <c r="M376" s="28">
        <f t="shared" si="41"/>
        <v>1</v>
      </c>
      <c r="N376" s="29"/>
      <c r="P376" s="101">
        <f t="shared" si="37"/>
        <v>1</v>
      </c>
      <c r="Q376" s="101">
        <f t="shared" si="38"/>
        <v>0</v>
      </c>
      <c r="R376" s="101">
        <f t="shared" si="39"/>
        <v>0</v>
      </c>
      <c r="S376" s="101">
        <f t="shared" si="40"/>
        <v>0</v>
      </c>
      <c r="T376" s="102">
        <f>+VLOOKUP($E376,db!$B$26:$C$30,2,FALSE)</f>
        <v>120</v>
      </c>
      <c r="U376" s="102">
        <f t="shared" si="42"/>
        <v>0</v>
      </c>
    </row>
    <row r="377" spans="2:21" ht="16" thickBot="1">
      <c r="B377" s="26">
        <f t="shared" si="43"/>
        <v>15</v>
      </c>
      <c r="C377" s="26" t="s">
        <v>350</v>
      </c>
      <c r="D377" s="27">
        <v>40665</v>
      </c>
      <c r="E377" s="26" t="s">
        <v>525</v>
      </c>
      <c r="F377" s="26" t="s">
        <v>527</v>
      </c>
      <c r="G377" s="26" t="s">
        <v>694</v>
      </c>
      <c r="H377" s="155">
        <v>50</v>
      </c>
      <c r="I377" s="26" t="s">
        <v>506</v>
      </c>
      <c r="J377" s="26" t="s">
        <v>340</v>
      </c>
      <c r="K377" s="105"/>
      <c r="L377" s="26" t="s">
        <v>733</v>
      </c>
      <c r="M377" s="26">
        <f t="shared" si="41"/>
        <v>0</v>
      </c>
      <c r="N377" s="27"/>
      <c r="P377" s="101">
        <f t="shared" si="37"/>
        <v>0</v>
      </c>
      <c r="Q377" s="101">
        <f t="shared" si="38"/>
        <v>1</v>
      </c>
      <c r="R377" s="101">
        <f t="shared" si="39"/>
        <v>0</v>
      </c>
      <c r="S377" s="101">
        <f t="shared" si="40"/>
        <v>0</v>
      </c>
      <c r="T377" s="102">
        <f>+VLOOKUP($E377,db!$B$26:$C$30,2,FALSE)</f>
        <v>120</v>
      </c>
      <c r="U377" s="102">
        <f t="shared" si="42"/>
        <v>0</v>
      </c>
    </row>
    <row r="378" spans="2:21" ht="16" thickBot="1">
      <c r="B378" s="28">
        <f t="shared" si="43"/>
        <v>16</v>
      </c>
      <c r="C378" s="71" t="s">
        <v>170</v>
      </c>
      <c r="D378" s="72">
        <v>40665</v>
      </c>
      <c r="E378" s="71" t="s">
        <v>525</v>
      </c>
      <c r="F378" s="28" t="s">
        <v>523</v>
      </c>
      <c r="G378" s="71" t="s">
        <v>309</v>
      </c>
      <c r="H378" s="156">
        <v>29</v>
      </c>
      <c r="I378" s="71" t="s">
        <v>506</v>
      </c>
      <c r="J378" s="71" t="s">
        <v>340</v>
      </c>
      <c r="K378" s="106"/>
      <c r="L378" s="28" t="s">
        <v>523</v>
      </c>
      <c r="M378" s="28">
        <f t="shared" si="41"/>
        <v>1</v>
      </c>
      <c r="N378" s="29"/>
      <c r="P378" s="101">
        <f t="shared" si="37"/>
        <v>1</v>
      </c>
      <c r="Q378" s="101">
        <f t="shared" si="38"/>
        <v>0</v>
      </c>
      <c r="R378" s="101">
        <f t="shared" si="39"/>
        <v>0</v>
      </c>
      <c r="S378" s="101">
        <f t="shared" si="40"/>
        <v>0</v>
      </c>
      <c r="T378" s="102">
        <f>+VLOOKUP($E378,db!$B$26:$C$30,2,FALSE)</f>
        <v>120</v>
      </c>
      <c r="U378" s="102">
        <f t="shared" si="42"/>
        <v>0</v>
      </c>
    </row>
    <row r="379" spans="2:21" ht="16" thickBot="1">
      <c r="B379" s="26">
        <f t="shared" si="43"/>
        <v>17</v>
      </c>
      <c r="C379" s="26" t="s">
        <v>350</v>
      </c>
      <c r="D379" s="27">
        <v>40665</v>
      </c>
      <c r="E379" s="26" t="s">
        <v>525</v>
      </c>
      <c r="F379" s="26" t="s">
        <v>532</v>
      </c>
      <c r="G379" s="26" t="s">
        <v>694</v>
      </c>
      <c r="H379" s="155">
        <v>192</v>
      </c>
      <c r="I379" s="26" t="s">
        <v>506</v>
      </c>
      <c r="J379" s="26" t="s">
        <v>340</v>
      </c>
      <c r="K379" s="105"/>
      <c r="L379" s="26" t="s">
        <v>532</v>
      </c>
      <c r="M379" s="26">
        <f t="shared" si="41"/>
        <v>1</v>
      </c>
      <c r="N379" s="27"/>
      <c r="P379" s="101">
        <f t="shared" si="37"/>
        <v>1</v>
      </c>
      <c r="Q379" s="101">
        <f t="shared" si="38"/>
        <v>0</v>
      </c>
      <c r="R379" s="101">
        <f t="shared" si="39"/>
        <v>1</v>
      </c>
      <c r="S379" s="101">
        <f t="shared" si="40"/>
        <v>0</v>
      </c>
      <c r="T379" s="102">
        <f>+VLOOKUP($E379,db!$B$26:$C$30,2,FALSE)</f>
        <v>120</v>
      </c>
      <c r="U379" s="102">
        <f t="shared" si="42"/>
        <v>0</v>
      </c>
    </row>
    <row r="380" spans="2:21" ht="16" thickBot="1">
      <c r="B380" s="28">
        <f t="shared" si="43"/>
        <v>18</v>
      </c>
      <c r="C380" s="71" t="s">
        <v>170</v>
      </c>
      <c r="D380" s="72">
        <v>40665</v>
      </c>
      <c r="E380" s="71" t="s">
        <v>525</v>
      </c>
      <c r="F380" s="28" t="s">
        <v>531</v>
      </c>
      <c r="G380" s="71" t="s">
        <v>309</v>
      </c>
      <c r="H380" s="156">
        <v>192</v>
      </c>
      <c r="I380" s="71" t="s">
        <v>506</v>
      </c>
      <c r="J380" s="71" t="s">
        <v>340</v>
      </c>
      <c r="K380" s="106"/>
      <c r="L380" s="28" t="s">
        <v>531</v>
      </c>
      <c r="M380" s="28">
        <f t="shared" si="41"/>
        <v>1</v>
      </c>
      <c r="N380" s="29"/>
      <c r="P380" s="101">
        <f t="shared" si="37"/>
        <v>1</v>
      </c>
      <c r="Q380" s="101">
        <f t="shared" si="38"/>
        <v>0</v>
      </c>
      <c r="R380" s="101">
        <f t="shared" si="39"/>
        <v>1</v>
      </c>
      <c r="S380" s="101">
        <f t="shared" si="40"/>
        <v>0</v>
      </c>
      <c r="T380" s="102">
        <f>+VLOOKUP($E380,db!$B$26:$C$30,2,FALSE)</f>
        <v>120</v>
      </c>
      <c r="U380" s="102">
        <f t="shared" si="42"/>
        <v>0</v>
      </c>
    </row>
    <row r="381" spans="2:21" ht="16" thickBot="1">
      <c r="B381" s="26">
        <f t="shared" si="43"/>
        <v>19</v>
      </c>
      <c r="C381" s="26" t="s">
        <v>350</v>
      </c>
      <c r="D381" s="27">
        <v>40665</v>
      </c>
      <c r="E381" s="26" t="s">
        <v>525</v>
      </c>
      <c r="F381" s="26" t="s">
        <v>523</v>
      </c>
      <c r="G381" s="26" t="s">
        <v>694</v>
      </c>
      <c r="H381" s="155">
        <v>70</v>
      </c>
      <c r="I381" s="26" t="s">
        <v>506</v>
      </c>
      <c r="J381" s="26" t="s">
        <v>340</v>
      </c>
      <c r="K381" s="105"/>
      <c r="L381" s="26" t="s">
        <v>523</v>
      </c>
      <c r="M381" s="26">
        <f t="shared" si="41"/>
        <v>1</v>
      </c>
      <c r="N381" s="27"/>
      <c r="P381" s="101">
        <f t="shared" si="37"/>
        <v>1</v>
      </c>
      <c r="Q381" s="101">
        <f t="shared" si="38"/>
        <v>0</v>
      </c>
      <c r="R381" s="101">
        <f t="shared" si="39"/>
        <v>0</v>
      </c>
      <c r="S381" s="101">
        <f t="shared" si="40"/>
        <v>0</v>
      </c>
      <c r="T381" s="102">
        <f>+VLOOKUP($E381,db!$B$26:$C$30,2,FALSE)</f>
        <v>120</v>
      </c>
      <c r="U381" s="102">
        <f t="shared" si="42"/>
        <v>0</v>
      </c>
    </row>
    <row r="382" spans="2:21" ht="16" thickBot="1">
      <c r="B382" s="28">
        <f t="shared" si="43"/>
        <v>20</v>
      </c>
      <c r="C382" s="71" t="s">
        <v>170</v>
      </c>
      <c r="D382" s="72">
        <v>40665</v>
      </c>
      <c r="E382" s="71" t="s">
        <v>525</v>
      </c>
      <c r="F382" s="28" t="s">
        <v>523</v>
      </c>
      <c r="G382" s="71" t="s">
        <v>309</v>
      </c>
      <c r="H382" s="156">
        <v>231</v>
      </c>
      <c r="I382" s="71" t="s">
        <v>506</v>
      </c>
      <c r="J382" s="71" t="s">
        <v>340</v>
      </c>
      <c r="K382" s="106"/>
      <c r="L382" s="28" t="s">
        <v>523</v>
      </c>
      <c r="M382" s="28">
        <f t="shared" si="41"/>
        <v>1</v>
      </c>
      <c r="N382" s="29"/>
      <c r="P382" s="101">
        <f t="shared" si="37"/>
        <v>1</v>
      </c>
      <c r="Q382" s="101">
        <f t="shared" si="38"/>
        <v>0</v>
      </c>
      <c r="R382" s="101">
        <f t="shared" si="39"/>
        <v>1</v>
      </c>
      <c r="S382" s="101">
        <f t="shared" si="40"/>
        <v>0</v>
      </c>
      <c r="T382" s="102">
        <f>+VLOOKUP($E382,db!$B$26:$C$30,2,FALSE)</f>
        <v>120</v>
      </c>
      <c r="U382" s="102">
        <f t="shared" si="42"/>
        <v>0</v>
      </c>
    </row>
    <row r="383" spans="2:21" ht="16" thickBot="1">
      <c r="B383" s="26">
        <f t="shared" si="43"/>
        <v>21</v>
      </c>
      <c r="C383" s="26" t="s">
        <v>350</v>
      </c>
      <c r="D383" s="27">
        <v>40665</v>
      </c>
      <c r="E383" s="26" t="s">
        <v>525</v>
      </c>
      <c r="F383" s="26" t="s">
        <v>522</v>
      </c>
      <c r="G383" s="26" t="s">
        <v>694</v>
      </c>
      <c r="H383" s="155">
        <v>37</v>
      </c>
      <c r="I383" s="26" t="s">
        <v>506</v>
      </c>
      <c r="J383" s="26" t="s">
        <v>340</v>
      </c>
      <c r="K383" s="105"/>
      <c r="L383" s="26" t="s">
        <v>522</v>
      </c>
      <c r="M383" s="26">
        <f t="shared" si="41"/>
        <v>1</v>
      </c>
      <c r="N383" s="27"/>
      <c r="P383" s="101">
        <f t="shared" si="37"/>
        <v>1</v>
      </c>
      <c r="Q383" s="101">
        <f t="shared" si="38"/>
        <v>0</v>
      </c>
      <c r="R383" s="101">
        <f t="shared" si="39"/>
        <v>0</v>
      </c>
      <c r="S383" s="101">
        <f t="shared" si="40"/>
        <v>0</v>
      </c>
      <c r="T383" s="102">
        <f>+VLOOKUP($E383,db!$B$26:$C$30,2,FALSE)</f>
        <v>120</v>
      </c>
      <c r="U383" s="102">
        <f t="shared" si="42"/>
        <v>0</v>
      </c>
    </row>
    <row r="384" spans="2:21" ht="16" thickBot="1">
      <c r="B384" s="28">
        <f t="shared" si="43"/>
        <v>22</v>
      </c>
      <c r="C384" s="71" t="s">
        <v>170</v>
      </c>
      <c r="D384" s="72">
        <v>40665</v>
      </c>
      <c r="E384" s="71" t="s">
        <v>525</v>
      </c>
      <c r="F384" s="28" t="s">
        <v>527</v>
      </c>
      <c r="G384" s="71" t="s">
        <v>309</v>
      </c>
      <c r="H384" s="156">
        <v>165</v>
      </c>
      <c r="I384" s="71" t="s">
        <v>506</v>
      </c>
      <c r="J384" s="71" t="s">
        <v>340</v>
      </c>
      <c r="K384" s="106"/>
      <c r="L384" s="28" t="s">
        <v>527</v>
      </c>
      <c r="M384" s="28">
        <f t="shared" si="41"/>
        <v>1</v>
      </c>
      <c r="N384" s="29"/>
      <c r="P384" s="101">
        <f t="shared" si="37"/>
        <v>1</v>
      </c>
      <c r="Q384" s="101">
        <f t="shared" si="38"/>
        <v>0</v>
      </c>
      <c r="R384" s="101">
        <f t="shared" si="39"/>
        <v>1</v>
      </c>
      <c r="S384" s="101">
        <f t="shared" si="40"/>
        <v>0</v>
      </c>
      <c r="T384" s="102">
        <f>+VLOOKUP($E384,db!$B$26:$C$30,2,FALSE)</f>
        <v>120</v>
      </c>
      <c r="U384" s="102">
        <f t="shared" si="42"/>
        <v>0</v>
      </c>
    </row>
    <row r="385" spans="2:21" ht="16" thickBot="1">
      <c r="B385" s="26">
        <f t="shared" si="43"/>
        <v>23</v>
      </c>
      <c r="C385" s="26" t="s">
        <v>350</v>
      </c>
      <c r="D385" s="27">
        <v>40665</v>
      </c>
      <c r="E385" s="26" t="s">
        <v>525</v>
      </c>
      <c r="F385" s="26" t="s">
        <v>523</v>
      </c>
      <c r="G385" s="26" t="s">
        <v>694</v>
      </c>
      <c r="H385" s="155">
        <v>39</v>
      </c>
      <c r="I385" s="26" t="s">
        <v>506</v>
      </c>
      <c r="J385" s="26" t="s">
        <v>340</v>
      </c>
      <c r="K385" s="105"/>
      <c r="L385" s="26" t="s">
        <v>523</v>
      </c>
      <c r="M385" s="26">
        <f t="shared" si="41"/>
        <v>1</v>
      </c>
      <c r="N385" s="27"/>
      <c r="P385" s="101">
        <f t="shared" si="37"/>
        <v>1</v>
      </c>
      <c r="Q385" s="101">
        <f t="shared" si="38"/>
        <v>0</v>
      </c>
      <c r="R385" s="101">
        <f t="shared" si="39"/>
        <v>0</v>
      </c>
      <c r="S385" s="101">
        <f t="shared" si="40"/>
        <v>0</v>
      </c>
      <c r="T385" s="102">
        <f>+VLOOKUP($E385,db!$B$26:$C$30,2,FALSE)</f>
        <v>120</v>
      </c>
      <c r="U385" s="102">
        <f t="shared" si="42"/>
        <v>0</v>
      </c>
    </row>
    <row r="386" spans="2:21" ht="16" thickBot="1">
      <c r="B386" s="28">
        <f t="shared" si="43"/>
        <v>24</v>
      </c>
      <c r="C386" s="71" t="s">
        <v>170</v>
      </c>
      <c r="D386" s="72">
        <v>40665</v>
      </c>
      <c r="E386" s="71" t="s">
        <v>525</v>
      </c>
      <c r="F386" s="28" t="s">
        <v>532</v>
      </c>
      <c r="G386" s="71" t="s">
        <v>309</v>
      </c>
      <c r="H386" s="156">
        <v>57</v>
      </c>
      <c r="I386" s="71" t="s">
        <v>506</v>
      </c>
      <c r="J386" s="71" t="s">
        <v>340</v>
      </c>
      <c r="K386" s="106"/>
      <c r="L386" s="28" t="s">
        <v>532</v>
      </c>
      <c r="M386" s="28">
        <f t="shared" si="41"/>
        <v>1</v>
      </c>
      <c r="N386" s="29"/>
      <c r="P386" s="101">
        <f t="shared" si="37"/>
        <v>1</v>
      </c>
      <c r="Q386" s="101">
        <f t="shared" si="38"/>
        <v>0</v>
      </c>
      <c r="R386" s="101">
        <f t="shared" si="39"/>
        <v>0</v>
      </c>
      <c r="S386" s="101">
        <f t="shared" si="40"/>
        <v>0</v>
      </c>
      <c r="T386" s="102">
        <f>+VLOOKUP($E386,db!$B$26:$C$30,2,FALSE)</f>
        <v>120</v>
      </c>
      <c r="U386" s="102">
        <f t="shared" si="42"/>
        <v>0</v>
      </c>
    </row>
    <row r="387" spans="2:21" ht="16" thickBot="1">
      <c r="B387" s="26">
        <f t="shared" si="43"/>
        <v>25</v>
      </c>
      <c r="C387" s="26" t="s">
        <v>350</v>
      </c>
      <c r="D387" s="27">
        <v>40665</v>
      </c>
      <c r="E387" s="26" t="s">
        <v>525</v>
      </c>
      <c r="F387" s="26" t="s">
        <v>531</v>
      </c>
      <c r="G387" s="26" t="s">
        <v>694</v>
      </c>
      <c r="H387" s="155">
        <v>185</v>
      </c>
      <c r="I387" s="26" t="s">
        <v>506</v>
      </c>
      <c r="J387" s="26" t="s">
        <v>340</v>
      </c>
      <c r="K387" s="105"/>
      <c r="L387" s="26" t="s">
        <v>735</v>
      </c>
      <c r="M387" s="26">
        <f t="shared" si="41"/>
        <v>0</v>
      </c>
      <c r="N387" s="27"/>
      <c r="P387" s="101">
        <f t="shared" si="37"/>
        <v>0</v>
      </c>
      <c r="Q387" s="101">
        <f t="shared" si="38"/>
        <v>1</v>
      </c>
      <c r="R387" s="101">
        <f t="shared" si="39"/>
        <v>1</v>
      </c>
      <c r="S387" s="101">
        <f t="shared" si="40"/>
        <v>0</v>
      </c>
      <c r="T387" s="102">
        <f>+VLOOKUP($E387,db!$B$26:$C$30,2,FALSE)</f>
        <v>120</v>
      </c>
      <c r="U387" s="102">
        <f t="shared" si="42"/>
        <v>0</v>
      </c>
    </row>
    <row r="388" spans="2:21" ht="16" thickBot="1">
      <c r="B388" s="28">
        <v>1</v>
      </c>
      <c r="C388" s="71" t="s">
        <v>170</v>
      </c>
      <c r="D388" s="29">
        <v>40666</v>
      </c>
      <c r="E388" s="71" t="s">
        <v>525</v>
      </c>
      <c r="F388" s="28" t="s">
        <v>532</v>
      </c>
      <c r="G388" s="71" t="s">
        <v>309</v>
      </c>
      <c r="H388" s="156">
        <v>225</v>
      </c>
      <c r="I388" s="28" t="s">
        <v>587</v>
      </c>
      <c r="J388" s="28" t="s">
        <v>339</v>
      </c>
      <c r="K388" s="106"/>
      <c r="L388" s="71" t="s">
        <v>532</v>
      </c>
      <c r="M388" s="28">
        <f t="shared" si="41"/>
        <v>1</v>
      </c>
      <c r="N388" s="29"/>
      <c r="P388" s="101">
        <f t="shared" si="37"/>
        <v>1</v>
      </c>
      <c r="Q388" s="101">
        <f t="shared" si="38"/>
        <v>0</v>
      </c>
      <c r="R388" s="101">
        <f t="shared" si="39"/>
        <v>1</v>
      </c>
      <c r="S388" s="101">
        <f t="shared" si="40"/>
        <v>0</v>
      </c>
      <c r="T388" s="102">
        <f>+VLOOKUP($E388,db!$B$26:$C$30,2,FALSE)</f>
        <v>120</v>
      </c>
      <c r="U388" s="102">
        <f t="shared" si="42"/>
        <v>0</v>
      </c>
    </row>
    <row r="389" spans="2:21" ht="16" thickBot="1">
      <c r="B389" s="26">
        <f t="shared" si="43"/>
        <v>2</v>
      </c>
      <c r="C389" s="26" t="s">
        <v>350</v>
      </c>
      <c r="D389" s="27">
        <v>40666</v>
      </c>
      <c r="E389" s="26" t="s">
        <v>525</v>
      </c>
      <c r="F389" s="26" t="s">
        <v>522</v>
      </c>
      <c r="G389" s="26" t="s">
        <v>694</v>
      </c>
      <c r="H389" s="155">
        <v>54</v>
      </c>
      <c r="I389" s="26" t="s">
        <v>587</v>
      </c>
      <c r="J389" s="26" t="s">
        <v>339</v>
      </c>
      <c r="K389" s="105"/>
      <c r="L389" s="26" t="s">
        <v>522</v>
      </c>
      <c r="M389" s="26">
        <f t="shared" si="41"/>
        <v>1</v>
      </c>
      <c r="N389" s="27"/>
      <c r="P389" s="101">
        <f t="shared" ref="P389:P452" si="44">IF(M389=1,1,0)</f>
        <v>1</v>
      </c>
      <c r="Q389" s="101">
        <f t="shared" ref="Q389:Q452" si="45">IF(ISBLANK(E389),0,IF(P389=0,1,0))</f>
        <v>0</v>
      </c>
      <c r="R389" s="101">
        <f t="shared" ref="R389:R452" si="46">IF(H389&gt;T389,1,0)</f>
        <v>0</v>
      </c>
      <c r="S389" s="101">
        <f t="shared" ref="S389:S452" si="47">IF(OR(G389="Process of Elim. (50 /50)",G389="Guess (No Confidence)"),1,0)</f>
        <v>0</v>
      </c>
      <c r="T389" s="102">
        <f>+VLOOKUP($E389,db!$B$26:$C$30,2,FALSE)</f>
        <v>120</v>
      </c>
      <c r="U389" s="102">
        <f t="shared" si="42"/>
        <v>0</v>
      </c>
    </row>
    <row r="390" spans="2:21" ht="16" thickBot="1">
      <c r="B390" s="28">
        <f t="shared" si="43"/>
        <v>3</v>
      </c>
      <c r="C390" s="71" t="s">
        <v>170</v>
      </c>
      <c r="D390" s="72">
        <v>40666</v>
      </c>
      <c r="E390" s="71" t="s">
        <v>525</v>
      </c>
      <c r="F390" s="28" t="s">
        <v>531</v>
      </c>
      <c r="G390" s="71" t="s">
        <v>309</v>
      </c>
      <c r="H390" s="156">
        <v>79</v>
      </c>
      <c r="I390" s="28" t="s">
        <v>506</v>
      </c>
      <c r="J390" s="28"/>
      <c r="K390" s="106"/>
      <c r="L390" s="71" t="s">
        <v>531</v>
      </c>
      <c r="M390" s="28">
        <f t="shared" ref="M390:M453" si="48">IF(ISBLANK(F390),"",IF(F390=L390,1,0))</f>
        <v>1</v>
      </c>
      <c r="N390" s="29"/>
      <c r="P390" s="101">
        <f t="shared" si="44"/>
        <v>1</v>
      </c>
      <c r="Q390" s="101">
        <f t="shared" si="45"/>
        <v>0</v>
      </c>
      <c r="R390" s="101">
        <f t="shared" si="46"/>
        <v>0</v>
      </c>
      <c r="S390" s="101">
        <f t="shared" si="47"/>
        <v>0</v>
      </c>
      <c r="T390" s="102">
        <f>+VLOOKUP($E390,db!$B$26:$C$30,2,FALSE)</f>
        <v>120</v>
      </c>
      <c r="U390" s="102">
        <f t="shared" ref="U390:U453" si="49">IF($A$3=0,0,IF(Q390=1,1,IF(R390=1,2,IF(S390=1,3,0))))</f>
        <v>0</v>
      </c>
    </row>
    <row r="391" spans="2:21" ht="16" thickBot="1">
      <c r="B391" s="26">
        <f t="shared" si="43"/>
        <v>4</v>
      </c>
      <c r="C391" s="26" t="s">
        <v>350</v>
      </c>
      <c r="D391" s="27">
        <v>40666</v>
      </c>
      <c r="E391" s="26" t="s">
        <v>525</v>
      </c>
      <c r="F391" s="26" t="s">
        <v>532</v>
      </c>
      <c r="G391" s="26" t="s">
        <v>694</v>
      </c>
      <c r="H391" s="155">
        <v>327</v>
      </c>
      <c r="I391" s="26" t="s">
        <v>506</v>
      </c>
      <c r="J391" s="26"/>
      <c r="K391" s="105"/>
      <c r="L391" s="26" t="s">
        <v>532</v>
      </c>
      <c r="M391" s="26">
        <f t="shared" si="48"/>
        <v>1</v>
      </c>
      <c r="N391" s="27"/>
      <c r="P391" s="101">
        <f t="shared" si="44"/>
        <v>1</v>
      </c>
      <c r="Q391" s="101">
        <f t="shared" si="45"/>
        <v>0</v>
      </c>
      <c r="R391" s="101">
        <f t="shared" si="46"/>
        <v>1</v>
      </c>
      <c r="S391" s="101">
        <f t="shared" si="47"/>
        <v>0</v>
      </c>
      <c r="T391" s="102">
        <f>+VLOOKUP($E391,db!$B$26:$C$30,2,FALSE)</f>
        <v>120</v>
      </c>
      <c r="U391" s="102">
        <f t="shared" si="49"/>
        <v>0</v>
      </c>
    </row>
    <row r="392" spans="2:21" ht="16" thickBot="1">
      <c r="B392" s="28">
        <f t="shared" si="43"/>
        <v>5</v>
      </c>
      <c r="C392" s="71" t="s">
        <v>170</v>
      </c>
      <c r="D392" s="72">
        <v>40666</v>
      </c>
      <c r="E392" s="71" t="s">
        <v>525</v>
      </c>
      <c r="F392" s="28" t="s">
        <v>532</v>
      </c>
      <c r="G392" s="71" t="s">
        <v>309</v>
      </c>
      <c r="H392" s="156">
        <v>98</v>
      </c>
      <c r="I392" s="28" t="s">
        <v>587</v>
      </c>
      <c r="J392" s="28" t="s">
        <v>339</v>
      </c>
      <c r="K392" s="106"/>
      <c r="L392" s="71" t="s">
        <v>532</v>
      </c>
      <c r="M392" s="28">
        <f t="shared" si="48"/>
        <v>1</v>
      </c>
      <c r="N392" s="29"/>
      <c r="P392" s="101">
        <f t="shared" si="44"/>
        <v>1</v>
      </c>
      <c r="Q392" s="101">
        <f t="shared" si="45"/>
        <v>0</v>
      </c>
      <c r="R392" s="101">
        <f t="shared" si="46"/>
        <v>0</v>
      </c>
      <c r="S392" s="101">
        <f t="shared" si="47"/>
        <v>0</v>
      </c>
      <c r="T392" s="102">
        <f>+VLOOKUP($E392,db!$B$26:$C$30,2,FALSE)</f>
        <v>120</v>
      </c>
      <c r="U392" s="102">
        <f t="shared" si="49"/>
        <v>0</v>
      </c>
    </row>
    <row r="393" spans="2:21" ht="16" thickBot="1">
      <c r="B393" s="26">
        <f t="shared" si="43"/>
        <v>6</v>
      </c>
      <c r="C393" s="26" t="s">
        <v>350</v>
      </c>
      <c r="D393" s="27">
        <v>40666</v>
      </c>
      <c r="E393" s="26" t="s">
        <v>525</v>
      </c>
      <c r="F393" s="26" t="s">
        <v>522</v>
      </c>
      <c r="G393" s="26" t="s">
        <v>694</v>
      </c>
      <c r="H393" s="155">
        <v>120</v>
      </c>
      <c r="I393" s="26" t="s">
        <v>506</v>
      </c>
      <c r="J393" s="26"/>
      <c r="K393" s="105"/>
      <c r="L393" s="26" t="s">
        <v>522</v>
      </c>
      <c r="M393" s="26">
        <f t="shared" si="48"/>
        <v>1</v>
      </c>
      <c r="N393" s="27"/>
      <c r="P393" s="101">
        <f t="shared" si="44"/>
        <v>1</v>
      </c>
      <c r="Q393" s="101">
        <f t="shared" si="45"/>
        <v>0</v>
      </c>
      <c r="R393" s="101">
        <f t="shared" si="46"/>
        <v>0</v>
      </c>
      <c r="S393" s="101">
        <f t="shared" si="47"/>
        <v>0</v>
      </c>
      <c r="T393" s="102">
        <f>+VLOOKUP($E393,db!$B$26:$C$30,2,FALSE)</f>
        <v>120</v>
      </c>
      <c r="U393" s="102">
        <f t="shared" si="49"/>
        <v>0</v>
      </c>
    </row>
    <row r="394" spans="2:21" ht="16" thickBot="1">
      <c r="B394" s="28">
        <f t="shared" si="43"/>
        <v>7</v>
      </c>
      <c r="C394" s="71" t="s">
        <v>170</v>
      </c>
      <c r="D394" s="72">
        <v>40666</v>
      </c>
      <c r="E394" s="71" t="s">
        <v>525</v>
      </c>
      <c r="F394" s="28" t="s">
        <v>527</v>
      </c>
      <c r="G394" s="71" t="s">
        <v>309</v>
      </c>
      <c r="H394" s="156">
        <v>186</v>
      </c>
      <c r="I394" s="28" t="s">
        <v>506</v>
      </c>
      <c r="J394" s="28"/>
      <c r="K394" s="106"/>
      <c r="L394" s="71" t="s">
        <v>527</v>
      </c>
      <c r="M394" s="28">
        <f t="shared" si="48"/>
        <v>1</v>
      </c>
      <c r="N394" s="29"/>
      <c r="P394" s="101">
        <f t="shared" si="44"/>
        <v>1</v>
      </c>
      <c r="Q394" s="101">
        <f t="shared" si="45"/>
        <v>0</v>
      </c>
      <c r="R394" s="101">
        <f t="shared" si="46"/>
        <v>1</v>
      </c>
      <c r="S394" s="101">
        <f t="shared" si="47"/>
        <v>0</v>
      </c>
      <c r="T394" s="102">
        <f>+VLOOKUP($E394,db!$B$26:$C$30,2,FALSE)</f>
        <v>120</v>
      </c>
      <c r="U394" s="102">
        <f t="shared" si="49"/>
        <v>0</v>
      </c>
    </row>
    <row r="395" spans="2:21" ht="16" thickBot="1">
      <c r="B395" s="26">
        <f t="shared" si="43"/>
        <v>8</v>
      </c>
      <c r="C395" s="26" t="s">
        <v>350</v>
      </c>
      <c r="D395" s="27">
        <v>40666</v>
      </c>
      <c r="E395" s="26" t="s">
        <v>525</v>
      </c>
      <c r="F395" s="26" t="s">
        <v>531</v>
      </c>
      <c r="G395" s="26" t="s">
        <v>694</v>
      </c>
      <c r="H395" s="155">
        <v>96</v>
      </c>
      <c r="I395" s="26" t="s">
        <v>506</v>
      </c>
      <c r="J395" s="26"/>
      <c r="K395" s="105"/>
      <c r="L395" s="26" t="s">
        <v>531</v>
      </c>
      <c r="M395" s="26">
        <f t="shared" si="48"/>
        <v>1</v>
      </c>
      <c r="N395" s="27"/>
      <c r="P395" s="101">
        <f t="shared" si="44"/>
        <v>1</v>
      </c>
      <c r="Q395" s="101">
        <f t="shared" si="45"/>
        <v>0</v>
      </c>
      <c r="R395" s="101">
        <f t="shared" si="46"/>
        <v>0</v>
      </c>
      <c r="S395" s="101">
        <f t="shared" si="47"/>
        <v>0</v>
      </c>
      <c r="T395" s="102">
        <f>+VLOOKUP($E395,db!$B$26:$C$30,2,FALSE)</f>
        <v>120</v>
      </c>
      <c r="U395" s="102">
        <f t="shared" si="49"/>
        <v>0</v>
      </c>
    </row>
    <row r="396" spans="2:21" ht="16" thickBot="1">
      <c r="B396" s="28">
        <f t="shared" ref="B396:B459" si="50">+B395+1</f>
        <v>9</v>
      </c>
      <c r="C396" s="71" t="s">
        <v>170</v>
      </c>
      <c r="D396" s="72">
        <v>40666</v>
      </c>
      <c r="E396" s="71" t="s">
        <v>525</v>
      </c>
      <c r="F396" s="28" t="s">
        <v>531</v>
      </c>
      <c r="G396" s="71" t="s">
        <v>309</v>
      </c>
      <c r="H396" s="156">
        <v>378</v>
      </c>
      <c r="I396" s="28" t="s">
        <v>587</v>
      </c>
      <c r="J396" s="28" t="s">
        <v>339</v>
      </c>
      <c r="K396" s="106"/>
      <c r="L396" s="71" t="s">
        <v>733</v>
      </c>
      <c r="M396" s="28">
        <f t="shared" si="48"/>
        <v>0</v>
      </c>
      <c r="N396" s="29"/>
      <c r="P396" s="101">
        <f t="shared" si="44"/>
        <v>0</v>
      </c>
      <c r="Q396" s="101">
        <f t="shared" si="45"/>
        <v>1</v>
      </c>
      <c r="R396" s="101">
        <f t="shared" si="46"/>
        <v>1</v>
      </c>
      <c r="S396" s="101">
        <f t="shared" si="47"/>
        <v>0</v>
      </c>
      <c r="T396" s="102">
        <f>+VLOOKUP($E396,db!$B$26:$C$30,2,FALSE)</f>
        <v>120</v>
      </c>
      <c r="U396" s="102">
        <f t="shared" si="49"/>
        <v>0</v>
      </c>
    </row>
    <row r="397" spans="2:21" ht="16" thickBot="1">
      <c r="B397" s="26">
        <f t="shared" si="50"/>
        <v>10</v>
      </c>
      <c r="C397" s="26" t="s">
        <v>350</v>
      </c>
      <c r="D397" s="27">
        <v>40666</v>
      </c>
      <c r="E397" s="26" t="s">
        <v>525</v>
      </c>
      <c r="F397" s="26" t="s">
        <v>522</v>
      </c>
      <c r="G397" s="26" t="s">
        <v>694</v>
      </c>
      <c r="H397" s="155">
        <v>359</v>
      </c>
      <c r="I397" s="26" t="s">
        <v>736</v>
      </c>
      <c r="J397" s="26" t="s">
        <v>737</v>
      </c>
      <c r="K397" s="105"/>
      <c r="L397" s="26" t="s">
        <v>522</v>
      </c>
      <c r="M397" s="26">
        <f t="shared" si="48"/>
        <v>1</v>
      </c>
      <c r="N397" s="27"/>
      <c r="P397" s="101">
        <f t="shared" si="44"/>
        <v>1</v>
      </c>
      <c r="Q397" s="101">
        <f t="shared" si="45"/>
        <v>0</v>
      </c>
      <c r="R397" s="101">
        <f t="shared" si="46"/>
        <v>1</v>
      </c>
      <c r="S397" s="101">
        <f t="shared" si="47"/>
        <v>0</v>
      </c>
      <c r="T397" s="102">
        <f>+VLOOKUP($E397,db!$B$26:$C$30,2,FALSE)</f>
        <v>120</v>
      </c>
      <c r="U397" s="102">
        <f t="shared" si="49"/>
        <v>0</v>
      </c>
    </row>
    <row r="398" spans="2:21" ht="16" thickBot="1">
      <c r="B398" s="28">
        <f t="shared" si="50"/>
        <v>11</v>
      </c>
      <c r="C398" s="71" t="s">
        <v>170</v>
      </c>
      <c r="D398" s="72">
        <v>40666</v>
      </c>
      <c r="E398" s="71" t="s">
        <v>525</v>
      </c>
      <c r="F398" s="28" t="s">
        <v>527</v>
      </c>
      <c r="G398" s="71" t="s">
        <v>309</v>
      </c>
      <c r="H398" s="156">
        <v>93</v>
      </c>
      <c r="I398" s="71" t="s">
        <v>587</v>
      </c>
      <c r="J398" s="71" t="s">
        <v>737</v>
      </c>
      <c r="K398" s="106"/>
      <c r="L398" s="71" t="s">
        <v>527</v>
      </c>
      <c r="M398" s="28">
        <f t="shared" si="48"/>
        <v>1</v>
      </c>
      <c r="N398" s="29"/>
      <c r="P398" s="101">
        <f t="shared" si="44"/>
        <v>1</v>
      </c>
      <c r="Q398" s="101">
        <f t="shared" si="45"/>
        <v>0</v>
      </c>
      <c r="R398" s="101">
        <f t="shared" si="46"/>
        <v>0</v>
      </c>
      <c r="S398" s="101">
        <f t="shared" si="47"/>
        <v>0</v>
      </c>
      <c r="T398" s="102">
        <f>+VLOOKUP($E398,db!$B$26:$C$30,2,FALSE)</f>
        <v>120</v>
      </c>
      <c r="U398" s="102">
        <f t="shared" si="49"/>
        <v>0</v>
      </c>
    </row>
    <row r="399" spans="2:21" ht="16" thickBot="1">
      <c r="B399" s="26">
        <f t="shared" si="50"/>
        <v>12</v>
      </c>
      <c r="C399" s="26" t="s">
        <v>350</v>
      </c>
      <c r="D399" s="27">
        <v>40666</v>
      </c>
      <c r="E399" s="26" t="s">
        <v>525</v>
      </c>
      <c r="F399" s="26" t="s">
        <v>531</v>
      </c>
      <c r="G399" s="26" t="s">
        <v>694</v>
      </c>
      <c r="H399" s="155">
        <v>407</v>
      </c>
      <c r="I399" s="26" t="s">
        <v>736</v>
      </c>
      <c r="J399" s="26" t="s">
        <v>345</v>
      </c>
      <c r="K399" s="105"/>
      <c r="L399" s="26" t="s">
        <v>531</v>
      </c>
      <c r="M399" s="26">
        <f t="shared" si="48"/>
        <v>1</v>
      </c>
      <c r="N399" s="27"/>
      <c r="P399" s="101">
        <f t="shared" si="44"/>
        <v>1</v>
      </c>
      <c r="Q399" s="101">
        <f t="shared" si="45"/>
        <v>0</v>
      </c>
      <c r="R399" s="101">
        <f t="shared" si="46"/>
        <v>1</v>
      </c>
      <c r="S399" s="101">
        <f t="shared" si="47"/>
        <v>0</v>
      </c>
      <c r="T399" s="102">
        <f>+VLOOKUP($E399,db!$B$26:$C$30,2,FALSE)</f>
        <v>120</v>
      </c>
      <c r="U399" s="102">
        <f t="shared" si="49"/>
        <v>0</v>
      </c>
    </row>
    <row r="400" spans="2:21" ht="16" thickBot="1">
      <c r="B400" s="28">
        <f t="shared" si="50"/>
        <v>13</v>
      </c>
      <c r="C400" s="71" t="s">
        <v>170</v>
      </c>
      <c r="D400" s="72">
        <v>40666</v>
      </c>
      <c r="E400" s="71" t="s">
        <v>525</v>
      </c>
      <c r="F400" s="28" t="s">
        <v>523</v>
      </c>
      <c r="G400" s="71" t="s">
        <v>309</v>
      </c>
      <c r="H400" s="156">
        <v>245</v>
      </c>
      <c r="I400" s="71" t="s">
        <v>587</v>
      </c>
      <c r="J400" s="28" t="s">
        <v>339</v>
      </c>
      <c r="K400" s="106"/>
      <c r="L400" s="71" t="s">
        <v>734</v>
      </c>
      <c r="M400" s="28">
        <f t="shared" si="48"/>
        <v>0</v>
      </c>
      <c r="N400" s="29"/>
      <c r="P400" s="101">
        <f t="shared" si="44"/>
        <v>0</v>
      </c>
      <c r="Q400" s="101">
        <f t="shared" si="45"/>
        <v>1</v>
      </c>
      <c r="R400" s="101">
        <f t="shared" si="46"/>
        <v>1</v>
      </c>
      <c r="S400" s="101">
        <f t="shared" si="47"/>
        <v>0</v>
      </c>
      <c r="T400" s="102">
        <f>+VLOOKUP($E400,db!$B$26:$C$30,2,FALSE)</f>
        <v>120</v>
      </c>
      <c r="U400" s="102">
        <f t="shared" si="49"/>
        <v>0</v>
      </c>
    </row>
    <row r="401" spans="2:21" ht="16" thickBot="1">
      <c r="B401" s="26">
        <f t="shared" si="50"/>
        <v>14</v>
      </c>
      <c r="C401" s="26" t="s">
        <v>350</v>
      </c>
      <c r="D401" s="27">
        <v>40666</v>
      </c>
      <c r="E401" s="26" t="s">
        <v>525</v>
      </c>
      <c r="F401" s="26" t="s">
        <v>523</v>
      </c>
      <c r="G401" s="26" t="s">
        <v>694</v>
      </c>
      <c r="H401" s="155">
        <v>81</v>
      </c>
      <c r="I401" s="26" t="s">
        <v>736</v>
      </c>
      <c r="J401" s="26" t="s">
        <v>737</v>
      </c>
      <c r="K401" s="105"/>
      <c r="L401" s="26" t="s">
        <v>523</v>
      </c>
      <c r="M401" s="26">
        <f t="shared" si="48"/>
        <v>1</v>
      </c>
      <c r="N401" s="27"/>
      <c r="P401" s="101">
        <f t="shared" si="44"/>
        <v>1</v>
      </c>
      <c r="Q401" s="101">
        <f t="shared" si="45"/>
        <v>0</v>
      </c>
      <c r="R401" s="101">
        <f t="shared" si="46"/>
        <v>0</v>
      </c>
      <c r="S401" s="101">
        <f t="shared" si="47"/>
        <v>0</v>
      </c>
      <c r="T401" s="102">
        <f>+VLOOKUP($E401,db!$B$26:$C$30,2,FALSE)</f>
        <v>120</v>
      </c>
      <c r="U401" s="102">
        <f t="shared" si="49"/>
        <v>0</v>
      </c>
    </row>
    <row r="402" spans="2:21" ht="16" thickBot="1">
      <c r="B402" s="28">
        <f t="shared" si="50"/>
        <v>15</v>
      </c>
      <c r="C402" s="71" t="s">
        <v>170</v>
      </c>
      <c r="D402" s="72">
        <v>40666</v>
      </c>
      <c r="E402" s="71" t="s">
        <v>525</v>
      </c>
      <c r="F402" s="28" t="s">
        <v>532</v>
      </c>
      <c r="G402" s="71" t="s">
        <v>309</v>
      </c>
      <c r="H402" s="156">
        <v>98</v>
      </c>
      <c r="I402" s="71" t="s">
        <v>715</v>
      </c>
      <c r="J402" s="28"/>
      <c r="K402" s="106"/>
      <c r="L402" s="71" t="s">
        <v>532</v>
      </c>
      <c r="M402" s="28">
        <f t="shared" si="48"/>
        <v>1</v>
      </c>
      <c r="N402" s="29"/>
      <c r="P402" s="101">
        <f t="shared" si="44"/>
        <v>1</v>
      </c>
      <c r="Q402" s="101">
        <f t="shared" si="45"/>
        <v>0</v>
      </c>
      <c r="R402" s="101">
        <f t="shared" si="46"/>
        <v>0</v>
      </c>
      <c r="S402" s="101">
        <f t="shared" si="47"/>
        <v>0</v>
      </c>
      <c r="T402" s="102">
        <f>+VLOOKUP($E402,db!$B$26:$C$30,2,FALSE)</f>
        <v>120</v>
      </c>
      <c r="U402" s="102">
        <f t="shared" si="49"/>
        <v>0</v>
      </c>
    </row>
    <row r="403" spans="2:21" ht="16" thickBot="1">
      <c r="B403" s="26">
        <f t="shared" si="50"/>
        <v>16</v>
      </c>
      <c r="C403" s="26" t="s">
        <v>350</v>
      </c>
      <c r="D403" s="27">
        <v>40666</v>
      </c>
      <c r="E403" s="26" t="s">
        <v>525</v>
      </c>
      <c r="F403" s="26" t="s">
        <v>527</v>
      </c>
      <c r="G403" s="26" t="s">
        <v>694</v>
      </c>
      <c r="H403" s="155">
        <v>335</v>
      </c>
      <c r="I403" s="26" t="s">
        <v>715</v>
      </c>
      <c r="J403" s="26"/>
      <c r="K403" s="105"/>
      <c r="L403" s="26" t="s">
        <v>527</v>
      </c>
      <c r="M403" s="26">
        <f t="shared" si="48"/>
        <v>1</v>
      </c>
      <c r="N403" s="27"/>
      <c r="P403" s="101">
        <f t="shared" si="44"/>
        <v>1</v>
      </c>
      <c r="Q403" s="101">
        <f t="shared" si="45"/>
        <v>0</v>
      </c>
      <c r="R403" s="101">
        <f t="shared" si="46"/>
        <v>1</v>
      </c>
      <c r="S403" s="101">
        <f t="shared" si="47"/>
        <v>0</v>
      </c>
      <c r="T403" s="102">
        <f>+VLOOKUP($E403,db!$B$26:$C$30,2,FALSE)</f>
        <v>120</v>
      </c>
      <c r="U403" s="102">
        <f t="shared" si="49"/>
        <v>0</v>
      </c>
    </row>
    <row r="404" spans="2:21" ht="16" thickBot="1">
      <c r="B404" s="28">
        <f t="shared" si="50"/>
        <v>17</v>
      </c>
      <c r="C404" s="28"/>
      <c r="D404" s="29"/>
      <c r="E404" s="28"/>
      <c r="F404" s="28"/>
      <c r="G404" s="28"/>
      <c r="H404" s="156"/>
      <c r="I404" s="28"/>
      <c r="J404" s="28"/>
      <c r="K404" s="106"/>
      <c r="L404" s="28"/>
      <c r="M404" s="28" t="str">
        <f t="shared" si="48"/>
        <v/>
      </c>
      <c r="N404" s="29"/>
      <c r="P404" s="101">
        <f t="shared" si="44"/>
        <v>0</v>
      </c>
      <c r="Q404" s="101">
        <f t="shared" si="45"/>
        <v>0</v>
      </c>
      <c r="R404" s="101" t="e">
        <f t="shared" si="46"/>
        <v>#N/A</v>
      </c>
      <c r="S404" s="101">
        <f t="shared" si="47"/>
        <v>0</v>
      </c>
      <c r="T404" s="102" t="e">
        <f>+VLOOKUP($E404,db!$B$26:$C$30,2,FALSE)</f>
        <v>#N/A</v>
      </c>
      <c r="U404" s="102">
        <f t="shared" si="49"/>
        <v>0</v>
      </c>
    </row>
    <row r="405" spans="2:21" ht="16" thickBot="1">
      <c r="B405" s="26">
        <f t="shared" si="50"/>
        <v>18</v>
      </c>
      <c r="C405" s="26"/>
      <c r="D405" s="27"/>
      <c r="E405" s="26"/>
      <c r="F405" s="26"/>
      <c r="G405" s="26"/>
      <c r="H405" s="155"/>
      <c r="I405" s="26"/>
      <c r="J405" s="26"/>
      <c r="K405" s="105"/>
      <c r="L405" s="26"/>
      <c r="M405" s="26" t="str">
        <f t="shared" si="48"/>
        <v/>
      </c>
      <c r="N405" s="27"/>
      <c r="P405" s="101">
        <f t="shared" si="44"/>
        <v>0</v>
      </c>
      <c r="Q405" s="101">
        <f t="shared" si="45"/>
        <v>0</v>
      </c>
      <c r="R405" s="101" t="e">
        <f t="shared" si="46"/>
        <v>#N/A</v>
      </c>
      <c r="S405" s="101">
        <f t="shared" si="47"/>
        <v>0</v>
      </c>
      <c r="T405" s="102" t="e">
        <f>+VLOOKUP($E405,db!$B$26:$C$30,2,FALSE)</f>
        <v>#N/A</v>
      </c>
      <c r="U405" s="102">
        <f t="shared" si="49"/>
        <v>0</v>
      </c>
    </row>
    <row r="406" spans="2:21" ht="16" thickBot="1">
      <c r="B406" s="28">
        <f t="shared" si="50"/>
        <v>19</v>
      </c>
      <c r="C406" s="28"/>
      <c r="D406" s="29"/>
      <c r="E406" s="28"/>
      <c r="F406" s="28"/>
      <c r="G406" s="28"/>
      <c r="H406" s="156"/>
      <c r="I406" s="28"/>
      <c r="J406" s="28"/>
      <c r="K406" s="106"/>
      <c r="L406" s="28"/>
      <c r="M406" s="28" t="str">
        <f t="shared" si="48"/>
        <v/>
      </c>
      <c r="N406" s="29"/>
      <c r="P406" s="101">
        <f t="shared" si="44"/>
        <v>0</v>
      </c>
      <c r="Q406" s="101">
        <f t="shared" si="45"/>
        <v>0</v>
      </c>
      <c r="R406" s="101" t="e">
        <f t="shared" si="46"/>
        <v>#N/A</v>
      </c>
      <c r="S406" s="101">
        <f t="shared" si="47"/>
        <v>0</v>
      </c>
      <c r="T406" s="102" t="e">
        <f>+VLOOKUP($E406,db!$B$26:$C$30,2,FALSE)</f>
        <v>#N/A</v>
      </c>
      <c r="U406" s="102">
        <f t="shared" si="49"/>
        <v>0</v>
      </c>
    </row>
    <row r="407" spans="2:21" ht="16" thickBot="1">
      <c r="B407" s="26">
        <f t="shared" si="50"/>
        <v>20</v>
      </c>
      <c r="C407" s="26"/>
      <c r="D407" s="27"/>
      <c r="E407" s="26"/>
      <c r="F407" s="26"/>
      <c r="G407" s="26"/>
      <c r="H407" s="155"/>
      <c r="I407" s="26"/>
      <c r="J407" s="26"/>
      <c r="K407" s="105"/>
      <c r="L407" s="26"/>
      <c r="M407" s="26" t="str">
        <f t="shared" si="48"/>
        <v/>
      </c>
      <c r="N407" s="27"/>
      <c r="P407" s="101">
        <f t="shared" si="44"/>
        <v>0</v>
      </c>
      <c r="Q407" s="101">
        <f t="shared" si="45"/>
        <v>0</v>
      </c>
      <c r="R407" s="101" t="e">
        <f t="shared" si="46"/>
        <v>#N/A</v>
      </c>
      <c r="S407" s="101">
        <f t="shared" si="47"/>
        <v>0</v>
      </c>
      <c r="T407" s="102" t="e">
        <f>+VLOOKUP($E407,db!$B$26:$C$30,2,FALSE)</f>
        <v>#N/A</v>
      </c>
      <c r="U407" s="102">
        <f t="shared" si="49"/>
        <v>0</v>
      </c>
    </row>
    <row r="408" spans="2:21" ht="16" thickBot="1">
      <c r="B408" s="28">
        <f t="shared" si="50"/>
        <v>21</v>
      </c>
      <c r="C408" s="28"/>
      <c r="D408" s="29"/>
      <c r="E408" s="28"/>
      <c r="F408" s="28"/>
      <c r="G408" s="28"/>
      <c r="H408" s="156"/>
      <c r="I408" s="28"/>
      <c r="J408" s="28"/>
      <c r="K408" s="106"/>
      <c r="L408" s="28"/>
      <c r="M408" s="28" t="str">
        <f t="shared" si="48"/>
        <v/>
      </c>
      <c r="N408" s="29"/>
      <c r="P408" s="101">
        <f t="shared" si="44"/>
        <v>0</v>
      </c>
      <c r="Q408" s="101">
        <f t="shared" si="45"/>
        <v>0</v>
      </c>
      <c r="R408" s="101" t="e">
        <f t="shared" si="46"/>
        <v>#N/A</v>
      </c>
      <c r="S408" s="101">
        <f t="shared" si="47"/>
        <v>0</v>
      </c>
      <c r="T408" s="102" t="e">
        <f>+VLOOKUP($E408,db!$B$26:$C$30,2,FALSE)</f>
        <v>#N/A</v>
      </c>
      <c r="U408" s="102">
        <f t="shared" si="49"/>
        <v>0</v>
      </c>
    </row>
    <row r="409" spans="2:21" ht="16" thickBot="1">
      <c r="B409" s="26">
        <f t="shared" si="50"/>
        <v>22</v>
      </c>
      <c r="C409" s="26"/>
      <c r="D409" s="27"/>
      <c r="E409" s="26"/>
      <c r="F409" s="26"/>
      <c r="G409" s="26"/>
      <c r="H409" s="155"/>
      <c r="I409" s="26"/>
      <c r="J409" s="26"/>
      <c r="K409" s="105"/>
      <c r="L409" s="26"/>
      <c r="M409" s="26" t="str">
        <f t="shared" si="48"/>
        <v/>
      </c>
      <c r="N409" s="27"/>
      <c r="P409" s="101">
        <f t="shared" si="44"/>
        <v>0</v>
      </c>
      <c r="Q409" s="101">
        <f t="shared" si="45"/>
        <v>0</v>
      </c>
      <c r="R409" s="101" t="e">
        <f t="shared" si="46"/>
        <v>#N/A</v>
      </c>
      <c r="S409" s="101">
        <f t="shared" si="47"/>
        <v>0</v>
      </c>
      <c r="T409" s="102" t="e">
        <f>+VLOOKUP($E409,db!$B$26:$C$30,2,FALSE)</f>
        <v>#N/A</v>
      </c>
      <c r="U409" s="102">
        <f t="shared" si="49"/>
        <v>0</v>
      </c>
    </row>
    <row r="410" spans="2:21" ht="16" thickBot="1">
      <c r="B410" s="28">
        <f t="shared" si="50"/>
        <v>23</v>
      </c>
      <c r="C410" s="28"/>
      <c r="D410" s="29"/>
      <c r="E410" s="28"/>
      <c r="F410" s="28"/>
      <c r="G410" s="28"/>
      <c r="H410" s="156"/>
      <c r="I410" s="28"/>
      <c r="J410" s="28"/>
      <c r="K410" s="106"/>
      <c r="L410" s="28"/>
      <c r="M410" s="28" t="str">
        <f t="shared" si="48"/>
        <v/>
      </c>
      <c r="N410" s="29"/>
      <c r="P410" s="101">
        <f t="shared" si="44"/>
        <v>0</v>
      </c>
      <c r="Q410" s="101">
        <f t="shared" si="45"/>
        <v>0</v>
      </c>
      <c r="R410" s="101" t="e">
        <f t="shared" si="46"/>
        <v>#N/A</v>
      </c>
      <c r="S410" s="101">
        <f t="shared" si="47"/>
        <v>0</v>
      </c>
      <c r="T410" s="102" t="e">
        <f>+VLOOKUP($E410,db!$B$26:$C$30,2,FALSE)</f>
        <v>#N/A</v>
      </c>
      <c r="U410" s="102">
        <f t="shared" si="49"/>
        <v>0</v>
      </c>
    </row>
    <row r="411" spans="2:21" ht="16" thickBot="1">
      <c r="B411" s="26">
        <f t="shared" si="50"/>
        <v>24</v>
      </c>
      <c r="C411" s="26"/>
      <c r="D411" s="27"/>
      <c r="E411" s="26"/>
      <c r="F411" s="26"/>
      <c r="G411" s="26"/>
      <c r="H411" s="155"/>
      <c r="I411" s="26"/>
      <c r="J411" s="26"/>
      <c r="K411" s="105"/>
      <c r="L411" s="26"/>
      <c r="M411" s="26" t="str">
        <f t="shared" si="48"/>
        <v/>
      </c>
      <c r="N411" s="27"/>
      <c r="P411" s="101">
        <f t="shared" si="44"/>
        <v>0</v>
      </c>
      <c r="Q411" s="101">
        <f t="shared" si="45"/>
        <v>0</v>
      </c>
      <c r="R411" s="101" t="e">
        <f t="shared" si="46"/>
        <v>#N/A</v>
      </c>
      <c r="S411" s="101">
        <f t="shared" si="47"/>
        <v>0</v>
      </c>
      <c r="T411" s="102" t="e">
        <f>+VLOOKUP($E411,db!$B$26:$C$30,2,FALSE)</f>
        <v>#N/A</v>
      </c>
      <c r="U411" s="102">
        <f t="shared" si="49"/>
        <v>0</v>
      </c>
    </row>
    <row r="412" spans="2:21" ht="16" thickBot="1">
      <c r="B412" s="28">
        <f t="shared" si="50"/>
        <v>25</v>
      </c>
      <c r="C412" s="28"/>
      <c r="D412" s="29"/>
      <c r="E412" s="28"/>
      <c r="F412" s="28"/>
      <c r="G412" s="28"/>
      <c r="H412" s="156"/>
      <c r="I412" s="28"/>
      <c r="J412" s="28"/>
      <c r="K412" s="106"/>
      <c r="L412" s="28"/>
      <c r="M412" s="28" t="str">
        <f t="shared" si="48"/>
        <v/>
      </c>
      <c r="N412" s="29"/>
      <c r="P412" s="101">
        <f t="shared" si="44"/>
        <v>0</v>
      </c>
      <c r="Q412" s="101">
        <f t="shared" si="45"/>
        <v>0</v>
      </c>
      <c r="R412" s="101" t="e">
        <f t="shared" si="46"/>
        <v>#N/A</v>
      </c>
      <c r="S412" s="101">
        <f t="shared" si="47"/>
        <v>0</v>
      </c>
      <c r="T412" s="102" t="e">
        <f>+VLOOKUP($E412,db!$B$26:$C$30,2,FALSE)</f>
        <v>#N/A</v>
      </c>
      <c r="U412" s="102">
        <f t="shared" si="49"/>
        <v>0</v>
      </c>
    </row>
    <row r="413" spans="2:21" ht="16" thickBot="1">
      <c r="B413" s="26">
        <f t="shared" si="50"/>
        <v>26</v>
      </c>
      <c r="C413" s="26"/>
      <c r="D413" s="27"/>
      <c r="E413" s="26"/>
      <c r="F413" s="26"/>
      <c r="G413" s="26"/>
      <c r="H413" s="155"/>
      <c r="I413" s="26"/>
      <c r="J413" s="26"/>
      <c r="K413" s="105"/>
      <c r="L413" s="26"/>
      <c r="M413" s="26" t="str">
        <f t="shared" si="48"/>
        <v/>
      </c>
      <c r="N413" s="27"/>
      <c r="P413" s="101">
        <f t="shared" si="44"/>
        <v>0</v>
      </c>
      <c r="Q413" s="101">
        <f t="shared" si="45"/>
        <v>0</v>
      </c>
      <c r="R413" s="101" t="e">
        <f t="shared" si="46"/>
        <v>#N/A</v>
      </c>
      <c r="S413" s="101">
        <f t="shared" si="47"/>
        <v>0</v>
      </c>
      <c r="T413" s="102" t="e">
        <f>+VLOOKUP($E413,db!$B$26:$C$30,2,FALSE)</f>
        <v>#N/A</v>
      </c>
      <c r="U413" s="102">
        <f t="shared" si="49"/>
        <v>0</v>
      </c>
    </row>
    <row r="414" spans="2:21" ht="16" thickBot="1">
      <c r="B414" s="28">
        <f t="shared" si="50"/>
        <v>27</v>
      </c>
      <c r="C414" s="28"/>
      <c r="D414" s="29"/>
      <c r="E414" s="28"/>
      <c r="F414" s="28"/>
      <c r="G414" s="28"/>
      <c r="H414" s="156"/>
      <c r="I414" s="28"/>
      <c r="J414" s="28"/>
      <c r="K414" s="106"/>
      <c r="L414" s="28"/>
      <c r="M414" s="28" t="str">
        <f t="shared" si="48"/>
        <v/>
      </c>
      <c r="N414" s="29"/>
      <c r="P414" s="101">
        <f t="shared" si="44"/>
        <v>0</v>
      </c>
      <c r="Q414" s="101">
        <f t="shared" si="45"/>
        <v>0</v>
      </c>
      <c r="R414" s="101" t="e">
        <f t="shared" si="46"/>
        <v>#N/A</v>
      </c>
      <c r="S414" s="101">
        <f t="shared" si="47"/>
        <v>0</v>
      </c>
      <c r="T414" s="102" t="e">
        <f>+VLOOKUP($E414,db!$B$26:$C$30,2,FALSE)</f>
        <v>#N/A</v>
      </c>
      <c r="U414" s="102">
        <f t="shared" si="49"/>
        <v>0</v>
      </c>
    </row>
    <row r="415" spans="2:21" ht="16" thickBot="1">
      <c r="B415" s="26">
        <f t="shared" si="50"/>
        <v>28</v>
      </c>
      <c r="C415" s="26"/>
      <c r="D415" s="27"/>
      <c r="E415" s="26"/>
      <c r="F415" s="26"/>
      <c r="G415" s="26"/>
      <c r="H415" s="155"/>
      <c r="I415" s="26"/>
      <c r="J415" s="26"/>
      <c r="K415" s="105"/>
      <c r="L415" s="26"/>
      <c r="M415" s="26" t="str">
        <f t="shared" si="48"/>
        <v/>
      </c>
      <c r="N415" s="27"/>
      <c r="P415" s="101">
        <f t="shared" si="44"/>
        <v>0</v>
      </c>
      <c r="Q415" s="101">
        <f t="shared" si="45"/>
        <v>0</v>
      </c>
      <c r="R415" s="101" t="e">
        <f t="shared" si="46"/>
        <v>#N/A</v>
      </c>
      <c r="S415" s="101">
        <f t="shared" si="47"/>
        <v>0</v>
      </c>
      <c r="T415" s="102" t="e">
        <f>+VLOOKUP($E415,db!$B$26:$C$30,2,FALSE)</f>
        <v>#N/A</v>
      </c>
      <c r="U415" s="102">
        <f t="shared" si="49"/>
        <v>0</v>
      </c>
    </row>
    <row r="416" spans="2:21" ht="16" thickBot="1">
      <c r="B416" s="28">
        <f t="shared" si="50"/>
        <v>29</v>
      </c>
      <c r="C416" s="28"/>
      <c r="D416" s="29"/>
      <c r="E416" s="28"/>
      <c r="F416" s="28"/>
      <c r="G416" s="28"/>
      <c r="H416" s="156"/>
      <c r="I416" s="28"/>
      <c r="J416" s="28"/>
      <c r="K416" s="106"/>
      <c r="L416" s="28"/>
      <c r="M416" s="28" t="str">
        <f t="shared" si="48"/>
        <v/>
      </c>
      <c r="N416" s="29"/>
      <c r="P416" s="101">
        <f t="shared" si="44"/>
        <v>0</v>
      </c>
      <c r="Q416" s="101">
        <f t="shared" si="45"/>
        <v>0</v>
      </c>
      <c r="R416" s="101" t="e">
        <f t="shared" si="46"/>
        <v>#N/A</v>
      </c>
      <c r="S416" s="101">
        <f t="shared" si="47"/>
        <v>0</v>
      </c>
      <c r="T416" s="102" t="e">
        <f>+VLOOKUP($E416,db!$B$26:$C$30,2,FALSE)</f>
        <v>#N/A</v>
      </c>
      <c r="U416" s="102">
        <f t="shared" si="49"/>
        <v>0</v>
      </c>
    </row>
    <row r="417" spans="2:21" ht="16" thickBot="1">
      <c r="B417" s="26">
        <f t="shared" si="50"/>
        <v>30</v>
      </c>
      <c r="C417" s="26"/>
      <c r="D417" s="27"/>
      <c r="E417" s="26"/>
      <c r="F417" s="26"/>
      <c r="G417" s="26"/>
      <c r="H417" s="155"/>
      <c r="I417" s="26"/>
      <c r="J417" s="26"/>
      <c r="K417" s="105"/>
      <c r="L417" s="26"/>
      <c r="M417" s="26" t="str">
        <f t="shared" si="48"/>
        <v/>
      </c>
      <c r="N417" s="27"/>
      <c r="P417" s="101">
        <f t="shared" si="44"/>
        <v>0</v>
      </c>
      <c r="Q417" s="101">
        <f t="shared" si="45"/>
        <v>0</v>
      </c>
      <c r="R417" s="101" t="e">
        <f t="shared" si="46"/>
        <v>#N/A</v>
      </c>
      <c r="S417" s="101">
        <f t="shared" si="47"/>
        <v>0</v>
      </c>
      <c r="T417" s="102" t="e">
        <f>+VLOOKUP($E417,db!$B$26:$C$30,2,FALSE)</f>
        <v>#N/A</v>
      </c>
      <c r="U417" s="102">
        <f t="shared" si="49"/>
        <v>0</v>
      </c>
    </row>
    <row r="418" spans="2:21" ht="16" thickBot="1">
      <c r="B418" s="28">
        <f t="shared" si="50"/>
        <v>31</v>
      </c>
      <c r="C418" s="28"/>
      <c r="D418" s="29"/>
      <c r="E418" s="28"/>
      <c r="F418" s="28"/>
      <c r="G418" s="28"/>
      <c r="H418" s="156"/>
      <c r="I418" s="28"/>
      <c r="J418" s="28"/>
      <c r="K418" s="106"/>
      <c r="L418" s="28"/>
      <c r="M418" s="28" t="str">
        <f t="shared" si="48"/>
        <v/>
      </c>
      <c r="N418" s="29"/>
      <c r="P418" s="101">
        <f t="shared" si="44"/>
        <v>0</v>
      </c>
      <c r="Q418" s="101">
        <f t="shared" si="45"/>
        <v>0</v>
      </c>
      <c r="R418" s="101" t="e">
        <f t="shared" si="46"/>
        <v>#N/A</v>
      </c>
      <c r="S418" s="101">
        <f t="shared" si="47"/>
        <v>0</v>
      </c>
      <c r="T418" s="102" t="e">
        <f>+VLOOKUP($E418,db!$B$26:$C$30,2,FALSE)</f>
        <v>#N/A</v>
      </c>
      <c r="U418" s="102">
        <f t="shared" si="49"/>
        <v>0</v>
      </c>
    </row>
    <row r="419" spans="2:21" ht="16" thickBot="1">
      <c r="B419" s="26">
        <f t="shared" si="50"/>
        <v>32</v>
      </c>
      <c r="C419" s="26"/>
      <c r="D419" s="27"/>
      <c r="E419" s="26"/>
      <c r="F419" s="26"/>
      <c r="G419" s="26"/>
      <c r="H419" s="155"/>
      <c r="I419" s="26"/>
      <c r="J419" s="26"/>
      <c r="K419" s="105"/>
      <c r="L419" s="26"/>
      <c r="M419" s="26" t="str">
        <f t="shared" si="48"/>
        <v/>
      </c>
      <c r="N419" s="27"/>
      <c r="P419" s="101">
        <f t="shared" si="44"/>
        <v>0</v>
      </c>
      <c r="Q419" s="101">
        <f t="shared" si="45"/>
        <v>0</v>
      </c>
      <c r="R419" s="101" t="e">
        <f t="shared" si="46"/>
        <v>#N/A</v>
      </c>
      <c r="S419" s="101">
        <f t="shared" si="47"/>
        <v>0</v>
      </c>
      <c r="T419" s="102" t="e">
        <f>+VLOOKUP($E419,db!$B$26:$C$30,2,FALSE)</f>
        <v>#N/A</v>
      </c>
      <c r="U419" s="102">
        <f t="shared" si="49"/>
        <v>0</v>
      </c>
    </row>
    <row r="420" spans="2:21" ht="16" thickBot="1">
      <c r="B420" s="28">
        <f t="shared" si="50"/>
        <v>33</v>
      </c>
      <c r="C420" s="28"/>
      <c r="D420" s="29"/>
      <c r="E420" s="28"/>
      <c r="F420" s="28"/>
      <c r="G420" s="28"/>
      <c r="H420" s="156"/>
      <c r="I420" s="28"/>
      <c r="J420" s="28"/>
      <c r="K420" s="106"/>
      <c r="L420" s="28"/>
      <c r="M420" s="28" t="str">
        <f t="shared" si="48"/>
        <v/>
      </c>
      <c r="N420" s="29"/>
      <c r="P420" s="101">
        <f t="shared" si="44"/>
        <v>0</v>
      </c>
      <c r="Q420" s="101">
        <f t="shared" si="45"/>
        <v>0</v>
      </c>
      <c r="R420" s="101" t="e">
        <f t="shared" si="46"/>
        <v>#N/A</v>
      </c>
      <c r="S420" s="101">
        <f t="shared" si="47"/>
        <v>0</v>
      </c>
      <c r="T420" s="102" t="e">
        <f>+VLOOKUP($E420,db!$B$26:$C$30,2,FALSE)</f>
        <v>#N/A</v>
      </c>
      <c r="U420" s="102">
        <f t="shared" si="49"/>
        <v>0</v>
      </c>
    </row>
    <row r="421" spans="2:21" ht="16" thickBot="1">
      <c r="B421" s="26">
        <f t="shared" si="50"/>
        <v>34</v>
      </c>
      <c r="C421" s="26"/>
      <c r="D421" s="27"/>
      <c r="E421" s="26"/>
      <c r="F421" s="26"/>
      <c r="G421" s="26"/>
      <c r="H421" s="155"/>
      <c r="I421" s="26"/>
      <c r="J421" s="26"/>
      <c r="K421" s="105"/>
      <c r="L421" s="26"/>
      <c r="M421" s="26" t="str">
        <f t="shared" si="48"/>
        <v/>
      </c>
      <c r="N421" s="27"/>
      <c r="P421" s="101">
        <f t="shared" si="44"/>
        <v>0</v>
      </c>
      <c r="Q421" s="101">
        <f t="shared" si="45"/>
        <v>0</v>
      </c>
      <c r="R421" s="101" t="e">
        <f t="shared" si="46"/>
        <v>#N/A</v>
      </c>
      <c r="S421" s="101">
        <f t="shared" si="47"/>
        <v>0</v>
      </c>
      <c r="T421" s="102" t="e">
        <f>+VLOOKUP($E421,db!$B$26:$C$30,2,FALSE)</f>
        <v>#N/A</v>
      </c>
      <c r="U421" s="102">
        <f t="shared" si="49"/>
        <v>0</v>
      </c>
    </row>
    <row r="422" spans="2:21" ht="16" thickBot="1">
      <c r="B422" s="28">
        <f t="shared" si="50"/>
        <v>35</v>
      </c>
      <c r="C422" s="28"/>
      <c r="D422" s="29"/>
      <c r="E422" s="28"/>
      <c r="F422" s="28"/>
      <c r="G422" s="28"/>
      <c r="H422" s="156"/>
      <c r="I422" s="28"/>
      <c r="J422" s="28"/>
      <c r="K422" s="106"/>
      <c r="L422" s="28"/>
      <c r="M422" s="28" t="str">
        <f t="shared" si="48"/>
        <v/>
      </c>
      <c r="N422" s="29"/>
      <c r="P422" s="101">
        <f t="shared" si="44"/>
        <v>0</v>
      </c>
      <c r="Q422" s="101">
        <f t="shared" si="45"/>
        <v>0</v>
      </c>
      <c r="R422" s="101" t="e">
        <f t="shared" si="46"/>
        <v>#N/A</v>
      </c>
      <c r="S422" s="101">
        <f t="shared" si="47"/>
        <v>0</v>
      </c>
      <c r="T422" s="102" t="e">
        <f>+VLOOKUP($E422,db!$B$26:$C$30,2,FALSE)</f>
        <v>#N/A</v>
      </c>
      <c r="U422" s="102">
        <f t="shared" si="49"/>
        <v>0</v>
      </c>
    </row>
    <row r="423" spans="2:21" ht="16" thickBot="1">
      <c r="B423" s="26">
        <f t="shared" si="50"/>
        <v>36</v>
      </c>
      <c r="C423" s="26"/>
      <c r="D423" s="27"/>
      <c r="E423" s="26"/>
      <c r="F423" s="26"/>
      <c r="G423" s="26"/>
      <c r="H423" s="155"/>
      <c r="I423" s="26"/>
      <c r="J423" s="26"/>
      <c r="K423" s="105"/>
      <c r="L423" s="26"/>
      <c r="M423" s="26" t="str">
        <f t="shared" si="48"/>
        <v/>
      </c>
      <c r="N423" s="27"/>
      <c r="P423" s="101">
        <f t="shared" si="44"/>
        <v>0</v>
      </c>
      <c r="Q423" s="101">
        <f t="shared" si="45"/>
        <v>0</v>
      </c>
      <c r="R423" s="101" t="e">
        <f t="shared" si="46"/>
        <v>#N/A</v>
      </c>
      <c r="S423" s="101">
        <f t="shared" si="47"/>
        <v>0</v>
      </c>
      <c r="T423" s="102" t="e">
        <f>+VLOOKUP($E423,db!$B$26:$C$30,2,FALSE)</f>
        <v>#N/A</v>
      </c>
      <c r="U423" s="102">
        <f t="shared" si="49"/>
        <v>0</v>
      </c>
    </row>
    <row r="424" spans="2:21" ht="16" thickBot="1">
      <c r="B424" s="28">
        <f t="shared" si="50"/>
        <v>37</v>
      </c>
      <c r="C424" s="28"/>
      <c r="D424" s="29"/>
      <c r="E424" s="28"/>
      <c r="F424" s="28"/>
      <c r="G424" s="28"/>
      <c r="H424" s="156"/>
      <c r="I424" s="28"/>
      <c r="J424" s="28"/>
      <c r="K424" s="106"/>
      <c r="L424" s="28"/>
      <c r="M424" s="28" t="str">
        <f t="shared" si="48"/>
        <v/>
      </c>
      <c r="N424" s="29"/>
      <c r="P424" s="101">
        <f t="shared" si="44"/>
        <v>0</v>
      </c>
      <c r="Q424" s="101">
        <f t="shared" si="45"/>
        <v>0</v>
      </c>
      <c r="R424" s="101" t="e">
        <f t="shared" si="46"/>
        <v>#N/A</v>
      </c>
      <c r="S424" s="101">
        <f t="shared" si="47"/>
        <v>0</v>
      </c>
      <c r="T424" s="102" t="e">
        <f>+VLOOKUP($E424,db!$B$26:$C$30,2,FALSE)</f>
        <v>#N/A</v>
      </c>
      <c r="U424" s="102">
        <f t="shared" si="49"/>
        <v>0</v>
      </c>
    </row>
    <row r="425" spans="2:21" ht="16" thickBot="1">
      <c r="B425" s="26">
        <f t="shared" si="50"/>
        <v>38</v>
      </c>
      <c r="C425" s="26"/>
      <c r="D425" s="27"/>
      <c r="E425" s="26"/>
      <c r="F425" s="26"/>
      <c r="G425" s="26"/>
      <c r="H425" s="155"/>
      <c r="I425" s="26"/>
      <c r="J425" s="26"/>
      <c r="K425" s="105"/>
      <c r="L425" s="26"/>
      <c r="M425" s="26" t="str">
        <f t="shared" si="48"/>
        <v/>
      </c>
      <c r="N425" s="27"/>
      <c r="P425" s="101">
        <f t="shared" si="44"/>
        <v>0</v>
      </c>
      <c r="Q425" s="101">
        <f t="shared" si="45"/>
        <v>0</v>
      </c>
      <c r="R425" s="101" t="e">
        <f t="shared" si="46"/>
        <v>#N/A</v>
      </c>
      <c r="S425" s="101">
        <f t="shared" si="47"/>
        <v>0</v>
      </c>
      <c r="T425" s="102" t="e">
        <f>+VLOOKUP($E425,db!$B$26:$C$30,2,FALSE)</f>
        <v>#N/A</v>
      </c>
      <c r="U425" s="102">
        <f t="shared" si="49"/>
        <v>0</v>
      </c>
    </row>
    <row r="426" spans="2:21" ht="16" thickBot="1">
      <c r="B426" s="28">
        <f t="shared" si="50"/>
        <v>39</v>
      </c>
      <c r="C426" s="28"/>
      <c r="D426" s="29"/>
      <c r="E426" s="28"/>
      <c r="F426" s="28"/>
      <c r="G426" s="28"/>
      <c r="H426" s="156"/>
      <c r="I426" s="28"/>
      <c r="J426" s="28"/>
      <c r="K426" s="106"/>
      <c r="L426" s="28"/>
      <c r="M426" s="28" t="str">
        <f t="shared" si="48"/>
        <v/>
      </c>
      <c r="N426" s="29"/>
      <c r="P426" s="101">
        <f t="shared" si="44"/>
        <v>0</v>
      </c>
      <c r="Q426" s="101">
        <f t="shared" si="45"/>
        <v>0</v>
      </c>
      <c r="R426" s="101" t="e">
        <f t="shared" si="46"/>
        <v>#N/A</v>
      </c>
      <c r="S426" s="101">
        <f t="shared" si="47"/>
        <v>0</v>
      </c>
      <c r="T426" s="102" t="e">
        <f>+VLOOKUP($E426,db!$B$26:$C$30,2,FALSE)</f>
        <v>#N/A</v>
      </c>
      <c r="U426" s="102">
        <f t="shared" si="49"/>
        <v>0</v>
      </c>
    </row>
    <row r="427" spans="2:21" ht="16" thickBot="1">
      <c r="B427" s="26">
        <f t="shared" si="50"/>
        <v>40</v>
      </c>
      <c r="C427" s="26"/>
      <c r="D427" s="27"/>
      <c r="E427" s="26"/>
      <c r="F427" s="26"/>
      <c r="G427" s="26"/>
      <c r="H427" s="155"/>
      <c r="I427" s="26"/>
      <c r="J427" s="26"/>
      <c r="K427" s="105"/>
      <c r="L427" s="26"/>
      <c r="M427" s="26" t="str">
        <f t="shared" si="48"/>
        <v/>
      </c>
      <c r="N427" s="27"/>
      <c r="P427" s="101">
        <f t="shared" si="44"/>
        <v>0</v>
      </c>
      <c r="Q427" s="101">
        <f t="shared" si="45"/>
        <v>0</v>
      </c>
      <c r="R427" s="101" t="e">
        <f t="shared" si="46"/>
        <v>#N/A</v>
      </c>
      <c r="S427" s="101">
        <f t="shared" si="47"/>
        <v>0</v>
      </c>
      <c r="T427" s="102" t="e">
        <f>+VLOOKUP($E427,db!$B$26:$C$30,2,FALSE)</f>
        <v>#N/A</v>
      </c>
      <c r="U427" s="102">
        <f t="shared" si="49"/>
        <v>0</v>
      </c>
    </row>
    <row r="428" spans="2:21" ht="16" thickBot="1">
      <c r="B428" s="28">
        <f t="shared" si="50"/>
        <v>41</v>
      </c>
      <c r="C428" s="28"/>
      <c r="D428" s="29"/>
      <c r="E428" s="28"/>
      <c r="F428" s="28"/>
      <c r="G428" s="28"/>
      <c r="H428" s="156"/>
      <c r="I428" s="28"/>
      <c r="J428" s="28"/>
      <c r="K428" s="106"/>
      <c r="L428" s="28"/>
      <c r="M428" s="28" t="str">
        <f t="shared" si="48"/>
        <v/>
      </c>
      <c r="N428" s="29"/>
      <c r="P428" s="101">
        <f t="shared" si="44"/>
        <v>0</v>
      </c>
      <c r="Q428" s="101">
        <f t="shared" si="45"/>
        <v>0</v>
      </c>
      <c r="R428" s="101" t="e">
        <f t="shared" si="46"/>
        <v>#N/A</v>
      </c>
      <c r="S428" s="101">
        <f t="shared" si="47"/>
        <v>0</v>
      </c>
      <c r="T428" s="102" t="e">
        <f>+VLOOKUP($E428,db!$B$26:$C$30,2,FALSE)</f>
        <v>#N/A</v>
      </c>
      <c r="U428" s="102">
        <f t="shared" si="49"/>
        <v>0</v>
      </c>
    </row>
    <row r="429" spans="2:21" ht="16" thickBot="1">
      <c r="B429" s="26">
        <f t="shared" si="50"/>
        <v>42</v>
      </c>
      <c r="C429" s="26"/>
      <c r="D429" s="27"/>
      <c r="E429" s="26"/>
      <c r="F429" s="26"/>
      <c r="G429" s="26"/>
      <c r="H429" s="155"/>
      <c r="I429" s="26"/>
      <c r="J429" s="26"/>
      <c r="K429" s="105"/>
      <c r="L429" s="26"/>
      <c r="M429" s="26" t="str">
        <f t="shared" si="48"/>
        <v/>
      </c>
      <c r="N429" s="27"/>
      <c r="P429" s="101">
        <f t="shared" si="44"/>
        <v>0</v>
      </c>
      <c r="Q429" s="101">
        <f t="shared" si="45"/>
        <v>0</v>
      </c>
      <c r="R429" s="101" t="e">
        <f t="shared" si="46"/>
        <v>#N/A</v>
      </c>
      <c r="S429" s="101">
        <f t="shared" si="47"/>
        <v>0</v>
      </c>
      <c r="T429" s="102" t="e">
        <f>+VLOOKUP($E429,db!$B$26:$C$30,2,FALSE)</f>
        <v>#N/A</v>
      </c>
      <c r="U429" s="102">
        <f t="shared" si="49"/>
        <v>0</v>
      </c>
    </row>
    <row r="430" spans="2:21" ht="16" thickBot="1">
      <c r="B430" s="28">
        <f t="shared" si="50"/>
        <v>43</v>
      </c>
      <c r="C430" s="28"/>
      <c r="D430" s="29"/>
      <c r="E430" s="28"/>
      <c r="F430" s="28"/>
      <c r="G430" s="28"/>
      <c r="H430" s="156"/>
      <c r="I430" s="28"/>
      <c r="J430" s="28"/>
      <c r="K430" s="106"/>
      <c r="L430" s="28"/>
      <c r="M430" s="28" t="str">
        <f t="shared" si="48"/>
        <v/>
      </c>
      <c r="N430" s="29"/>
      <c r="P430" s="101">
        <f t="shared" si="44"/>
        <v>0</v>
      </c>
      <c r="Q430" s="101">
        <f t="shared" si="45"/>
        <v>0</v>
      </c>
      <c r="R430" s="101" t="e">
        <f t="shared" si="46"/>
        <v>#N/A</v>
      </c>
      <c r="S430" s="101">
        <f t="shared" si="47"/>
        <v>0</v>
      </c>
      <c r="T430" s="102" t="e">
        <f>+VLOOKUP($E430,db!$B$26:$C$30,2,FALSE)</f>
        <v>#N/A</v>
      </c>
      <c r="U430" s="102">
        <f t="shared" si="49"/>
        <v>0</v>
      </c>
    </row>
    <row r="431" spans="2:21" ht="16" thickBot="1">
      <c r="B431" s="26">
        <f t="shared" si="50"/>
        <v>44</v>
      </c>
      <c r="C431" s="26"/>
      <c r="D431" s="27"/>
      <c r="E431" s="26"/>
      <c r="F431" s="26"/>
      <c r="G431" s="26"/>
      <c r="H431" s="155"/>
      <c r="I431" s="26"/>
      <c r="J431" s="26"/>
      <c r="K431" s="105"/>
      <c r="L431" s="26"/>
      <c r="M431" s="26" t="str">
        <f t="shared" si="48"/>
        <v/>
      </c>
      <c r="N431" s="27"/>
      <c r="P431" s="101">
        <f t="shared" si="44"/>
        <v>0</v>
      </c>
      <c r="Q431" s="101">
        <f t="shared" si="45"/>
        <v>0</v>
      </c>
      <c r="R431" s="101" t="e">
        <f t="shared" si="46"/>
        <v>#N/A</v>
      </c>
      <c r="S431" s="101">
        <f t="shared" si="47"/>
        <v>0</v>
      </c>
      <c r="T431" s="102" t="e">
        <f>+VLOOKUP($E431,db!$B$26:$C$30,2,FALSE)</f>
        <v>#N/A</v>
      </c>
      <c r="U431" s="102">
        <f t="shared" si="49"/>
        <v>0</v>
      </c>
    </row>
    <row r="432" spans="2:21" ht="16" thickBot="1">
      <c r="B432" s="28">
        <f t="shared" si="50"/>
        <v>45</v>
      </c>
      <c r="C432" s="28"/>
      <c r="D432" s="29"/>
      <c r="E432" s="28"/>
      <c r="F432" s="28"/>
      <c r="G432" s="28"/>
      <c r="H432" s="156"/>
      <c r="I432" s="28"/>
      <c r="J432" s="28"/>
      <c r="K432" s="106"/>
      <c r="L432" s="28"/>
      <c r="M432" s="28" t="str">
        <f t="shared" si="48"/>
        <v/>
      </c>
      <c r="N432" s="29"/>
      <c r="P432" s="101">
        <f t="shared" si="44"/>
        <v>0</v>
      </c>
      <c r="Q432" s="101">
        <f t="shared" si="45"/>
        <v>0</v>
      </c>
      <c r="R432" s="101" t="e">
        <f t="shared" si="46"/>
        <v>#N/A</v>
      </c>
      <c r="S432" s="101">
        <f t="shared" si="47"/>
        <v>0</v>
      </c>
      <c r="T432" s="102" t="e">
        <f>+VLOOKUP($E432,db!$B$26:$C$30,2,FALSE)</f>
        <v>#N/A</v>
      </c>
      <c r="U432" s="102">
        <f t="shared" si="49"/>
        <v>0</v>
      </c>
    </row>
    <row r="433" spans="2:21" ht="16" thickBot="1">
      <c r="B433" s="26">
        <f t="shared" si="50"/>
        <v>46</v>
      </c>
      <c r="C433" s="26"/>
      <c r="D433" s="27"/>
      <c r="E433" s="26"/>
      <c r="F433" s="26"/>
      <c r="G433" s="26"/>
      <c r="H433" s="155"/>
      <c r="I433" s="26"/>
      <c r="J433" s="26"/>
      <c r="K433" s="105"/>
      <c r="L433" s="26"/>
      <c r="M433" s="26" t="str">
        <f t="shared" si="48"/>
        <v/>
      </c>
      <c r="N433" s="27"/>
      <c r="P433" s="101">
        <f t="shared" si="44"/>
        <v>0</v>
      </c>
      <c r="Q433" s="101">
        <f t="shared" si="45"/>
        <v>0</v>
      </c>
      <c r="R433" s="101" t="e">
        <f t="shared" si="46"/>
        <v>#N/A</v>
      </c>
      <c r="S433" s="101">
        <f t="shared" si="47"/>
        <v>0</v>
      </c>
      <c r="T433" s="102" t="e">
        <f>+VLOOKUP($E433,db!$B$26:$C$30,2,FALSE)</f>
        <v>#N/A</v>
      </c>
      <c r="U433" s="102">
        <f t="shared" si="49"/>
        <v>0</v>
      </c>
    </row>
    <row r="434" spans="2:21" ht="16" thickBot="1">
      <c r="B434" s="28">
        <f t="shared" si="50"/>
        <v>47</v>
      </c>
      <c r="C434" s="28"/>
      <c r="D434" s="29"/>
      <c r="E434" s="28"/>
      <c r="F434" s="28"/>
      <c r="G434" s="28"/>
      <c r="H434" s="156"/>
      <c r="I434" s="28"/>
      <c r="J434" s="28"/>
      <c r="K434" s="106"/>
      <c r="L434" s="28"/>
      <c r="M434" s="28" t="str">
        <f t="shared" si="48"/>
        <v/>
      </c>
      <c r="N434" s="29"/>
      <c r="P434" s="101">
        <f t="shared" si="44"/>
        <v>0</v>
      </c>
      <c r="Q434" s="101">
        <f t="shared" si="45"/>
        <v>0</v>
      </c>
      <c r="R434" s="101" t="e">
        <f t="shared" si="46"/>
        <v>#N/A</v>
      </c>
      <c r="S434" s="101">
        <f t="shared" si="47"/>
        <v>0</v>
      </c>
      <c r="T434" s="102" t="e">
        <f>+VLOOKUP($E434,db!$B$26:$C$30,2,FALSE)</f>
        <v>#N/A</v>
      </c>
      <c r="U434" s="102">
        <f t="shared" si="49"/>
        <v>0</v>
      </c>
    </row>
    <row r="435" spans="2:21" ht="16" thickBot="1">
      <c r="B435" s="26">
        <f t="shared" si="50"/>
        <v>48</v>
      </c>
      <c r="C435" s="26"/>
      <c r="D435" s="27"/>
      <c r="E435" s="26"/>
      <c r="F435" s="26"/>
      <c r="G435" s="26"/>
      <c r="H435" s="155"/>
      <c r="I435" s="26"/>
      <c r="J435" s="26"/>
      <c r="K435" s="105"/>
      <c r="L435" s="26"/>
      <c r="M435" s="26" t="str">
        <f t="shared" si="48"/>
        <v/>
      </c>
      <c r="N435" s="27"/>
      <c r="P435" s="101">
        <f t="shared" si="44"/>
        <v>0</v>
      </c>
      <c r="Q435" s="101">
        <f t="shared" si="45"/>
        <v>0</v>
      </c>
      <c r="R435" s="101" t="e">
        <f t="shared" si="46"/>
        <v>#N/A</v>
      </c>
      <c r="S435" s="101">
        <f t="shared" si="47"/>
        <v>0</v>
      </c>
      <c r="T435" s="102" t="e">
        <f>+VLOOKUP($E435,db!$B$26:$C$30,2,FALSE)</f>
        <v>#N/A</v>
      </c>
      <c r="U435" s="102">
        <f t="shared" si="49"/>
        <v>0</v>
      </c>
    </row>
    <row r="436" spans="2:21" ht="16" thickBot="1">
      <c r="B436" s="28">
        <f t="shared" si="50"/>
        <v>49</v>
      </c>
      <c r="C436" s="28"/>
      <c r="D436" s="29"/>
      <c r="E436" s="28"/>
      <c r="F436" s="28"/>
      <c r="G436" s="28"/>
      <c r="H436" s="156"/>
      <c r="I436" s="28"/>
      <c r="J436" s="28"/>
      <c r="K436" s="106"/>
      <c r="L436" s="28"/>
      <c r="M436" s="28" t="str">
        <f t="shared" si="48"/>
        <v/>
      </c>
      <c r="N436" s="29"/>
      <c r="P436" s="101">
        <f t="shared" si="44"/>
        <v>0</v>
      </c>
      <c r="Q436" s="101">
        <f t="shared" si="45"/>
        <v>0</v>
      </c>
      <c r="R436" s="101" t="e">
        <f t="shared" si="46"/>
        <v>#N/A</v>
      </c>
      <c r="S436" s="101">
        <f t="shared" si="47"/>
        <v>0</v>
      </c>
      <c r="T436" s="102" t="e">
        <f>+VLOOKUP($E436,db!$B$26:$C$30,2,FALSE)</f>
        <v>#N/A</v>
      </c>
      <c r="U436" s="102">
        <f t="shared" si="49"/>
        <v>0</v>
      </c>
    </row>
    <row r="437" spans="2:21" ht="16" thickBot="1">
      <c r="B437" s="26">
        <f t="shared" si="50"/>
        <v>50</v>
      </c>
      <c r="C437" s="26"/>
      <c r="D437" s="27"/>
      <c r="E437" s="26"/>
      <c r="F437" s="26"/>
      <c r="G437" s="26"/>
      <c r="H437" s="155"/>
      <c r="I437" s="26"/>
      <c r="J437" s="26"/>
      <c r="K437" s="105"/>
      <c r="L437" s="26"/>
      <c r="M437" s="26" t="str">
        <f t="shared" si="48"/>
        <v/>
      </c>
      <c r="N437" s="27"/>
      <c r="P437" s="101">
        <f t="shared" si="44"/>
        <v>0</v>
      </c>
      <c r="Q437" s="101">
        <f t="shared" si="45"/>
        <v>0</v>
      </c>
      <c r="R437" s="101" t="e">
        <f t="shared" si="46"/>
        <v>#N/A</v>
      </c>
      <c r="S437" s="101">
        <f t="shared" si="47"/>
        <v>0</v>
      </c>
      <c r="T437" s="102" t="e">
        <f>+VLOOKUP($E437,db!$B$26:$C$30,2,FALSE)</f>
        <v>#N/A</v>
      </c>
      <c r="U437" s="102">
        <f t="shared" si="49"/>
        <v>0</v>
      </c>
    </row>
    <row r="438" spans="2:21" ht="16" thickBot="1">
      <c r="B438" s="28">
        <f t="shared" si="50"/>
        <v>51</v>
      </c>
      <c r="C438" s="28"/>
      <c r="D438" s="29"/>
      <c r="E438" s="28"/>
      <c r="F438" s="28"/>
      <c r="G438" s="28"/>
      <c r="H438" s="156"/>
      <c r="I438" s="28"/>
      <c r="J438" s="28"/>
      <c r="K438" s="106"/>
      <c r="L438" s="28"/>
      <c r="M438" s="28" t="str">
        <f t="shared" si="48"/>
        <v/>
      </c>
      <c r="N438" s="29"/>
      <c r="P438" s="101">
        <f t="shared" si="44"/>
        <v>0</v>
      </c>
      <c r="Q438" s="101">
        <f t="shared" si="45"/>
        <v>0</v>
      </c>
      <c r="R438" s="101" t="e">
        <f t="shared" si="46"/>
        <v>#N/A</v>
      </c>
      <c r="S438" s="101">
        <f t="shared" si="47"/>
        <v>0</v>
      </c>
      <c r="T438" s="102" t="e">
        <f>+VLOOKUP($E438,db!$B$26:$C$30,2,FALSE)</f>
        <v>#N/A</v>
      </c>
      <c r="U438" s="102">
        <f t="shared" si="49"/>
        <v>0</v>
      </c>
    </row>
    <row r="439" spans="2:21" ht="16" thickBot="1">
      <c r="B439" s="26">
        <f t="shared" si="50"/>
        <v>52</v>
      </c>
      <c r="C439" s="26"/>
      <c r="D439" s="27"/>
      <c r="E439" s="26"/>
      <c r="F439" s="26"/>
      <c r="G439" s="26"/>
      <c r="H439" s="155"/>
      <c r="I439" s="26"/>
      <c r="J439" s="26"/>
      <c r="K439" s="105"/>
      <c r="L439" s="26"/>
      <c r="M439" s="26" t="str">
        <f t="shared" si="48"/>
        <v/>
      </c>
      <c r="N439" s="27"/>
      <c r="P439" s="101">
        <f t="shared" si="44"/>
        <v>0</v>
      </c>
      <c r="Q439" s="101">
        <f t="shared" si="45"/>
        <v>0</v>
      </c>
      <c r="R439" s="101" t="e">
        <f t="shared" si="46"/>
        <v>#N/A</v>
      </c>
      <c r="S439" s="101">
        <f t="shared" si="47"/>
        <v>0</v>
      </c>
      <c r="T439" s="102" t="e">
        <f>+VLOOKUP($E439,db!$B$26:$C$30,2,FALSE)</f>
        <v>#N/A</v>
      </c>
      <c r="U439" s="102">
        <f t="shared" si="49"/>
        <v>0</v>
      </c>
    </row>
    <row r="440" spans="2:21" ht="16" thickBot="1">
      <c r="B440" s="28">
        <f t="shared" si="50"/>
        <v>53</v>
      </c>
      <c r="C440" s="28"/>
      <c r="D440" s="29"/>
      <c r="E440" s="28"/>
      <c r="F440" s="28"/>
      <c r="G440" s="28"/>
      <c r="H440" s="156"/>
      <c r="I440" s="28"/>
      <c r="J440" s="28"/>
      <c r="K440" s="106"/>
      <c r="L440" s="28"/>
      <c r="M440" s="28" t="str">
        <f t="shared" si="48"/>
        <v/>
      </c>
      <c r="N440" s="29"/>
      <c r="P440" s="101">
        <f t="shared" si="44"/>
        <v>0</v>
      </c>
      <c r="Q440" s="101">
        <f t="shared" si="45"/>
        <v>0</v>
      </c>
      <c r="R440" s="101" t="e">
        <f t="shared" si="46"/>
        <v>#N/A</v>
      </c>
      <c r="S440" s="101">
        <f t="shared" si="47"/>
        <v>0</v>
      </c>
      <c r="T440" s="102" t="e">
        <f>+VLOOKUP($E440,db!$B$26:$C$30,2,FALSE)</f>
        <v>#N/A</v>
      </c>
      <c r="U440" s="102">
        <f t="shared" si="49"/>
        <v>0</v>
      </c>
    </row>
    <row r="441" spans="2:21" ht="16" thickBot="1">
      <c r="B441" s="26">
        <f t="shared" si="50"/>
        <v>54</v>
      </c>
      <c r="C441" s="26"/>
      <c r="D441" s="27"/>
      <c r="E441" s="26"/>
      <c r="F441" s="26"/>
      <c r="G441" s="26"/>
      <c r="H441" s="155"/>
      <c r="I441" s="26"/>
      <c r="J441" s="26"/>
      <c r="K441" s="105"/>
      <c r="L441" s="26"/>
      <c r="M441" s="26" t="str">
        <f t="shared" si="48"/>
        <v/>
      </c>
      <c r="N441" s="27"/>
      <c r="P441" s="101">
        <f t="shared" si="44"/>
        <v>0</v>
      </c>
      <c r="Q441" s="101">
        <f t="shared" si="45"/>
        <v>0</v>
      </c>
      <c r="R441" s="101" t="e">
        <f t="shared" si="46"/>
        <v>#N/A</v>
      </c>
      <c r="S441" s="101">
        <f t="shared" si="47"/>
        <v>0</v>
      </c>
      <c r="T441" s="102" t="e">
        <f>+VLOOKUP($E441,db!$B$26:$C$30,2,FALSE)</f>
        <v>#N/A</v>
      </c>
      <c r="U441" s="102">
        <f t="shared" si="49"/>
        <v>0</v>
      </c>
    </row>
    <row r="442" spans="2:21" ht="16" thickBot="1">
      <c r="B442" s="28">
        <f t="shared" si="50"/>
        <v>55</v>
      </c>
      <c r="C442" s="28"/>
      <c r="D442" s="29"/>
      <c r="E442" s="28"/>
      <c r="F442" s="28"/>
      <c r="G442" s="28"/>
      <c r="H442" s="156"/>
      <c r="I442" s="28"/>
      <c r="J442" s="28"/>
      <c r="K442" s="106"/>
      <c r="L442" s="28"/>
      <c r="M442" s="28" t="str">
        <f t="shared" si="48"/>
        <v/>
      </c>
      <c r="N442" s="29"/>
      <c r="P442" s="101">
        <f t="shared" si="44"/>
        <v>0</v>
      </c>
      <c r="Q442" s="101">
        <f t="shared" si="45"/>
        <v>0</v>
      </c>
      <c r="R442" s="101" t="e">
        <f t="shared" si="46"/>
        <v>#N/A</v>
      </c>
      <c r="S442" s="101">
        <f t="shared" si="47"/>
        <v>0</v>
      </c>
      <c r="T442" s="102" t="e">
        <f>+VLOOKUP($E442,db!$B$26:$C$30,2,FALSE)</f>
        <v>#N/A</v>
      </c>
      <c r="U442" s="102">
        <f t="shared" si="49"/>
        <v>0</v>
      </c>
    </row>
    <row r="443" spans="2:21" ht="16" thickBot="1">
      <c r="B443" s="26">
        <f t="shared" si="50"/>
        <v>56</v>
      </c>
      <c r="C443" s="26"/>
      <c r="D443" s="27"/>
      <c r="E443" s="26"/>
      <c r="F443" s="26"/>
      <c r="G443" s="26"/>
      <c r="H443" s="155"/>
      <c r="I443" s="26"/>
      <c r="J443" s="26"/>
      <c r="K443" s="105"/>
      <c r="L443" s="26"/>
      <c r="M443" s="26" t="str">
        <f t="shared" si="48"/>
        <v/>
      </c>
      <c r="N443" s="27"/>
      <c r="P443" s="101">
        <f t="shared" si="44"/>
        <v>0</v>
      </c>
      <c r="Q443" s="101">
        <f t="shared" si="45"/>
        <v>0</v>
      </c>
      <c r="R443" s="101" t="e">
        <f t="shared" si="46"/>
        <v>#N/A</v>
      </c>
      <c r="S443" s="101">
        <f t="shared" si="47"/>
        <v>0</v>
      </c>
      <c r="T443" s="102" t="e">
        <f>+VLOOKUP($E443,db!$B$26:$C$30,2,FALSE)</f>
        <v>#N/A</v>
      </c>
      <c r="U443" s="102">
        <f t="shared" si="49"/>
        <v>0</v>
      </c>
    </row>
    <row r="444" spans="2:21" ht="16" thickBot="1">
      <c r="B444" s="28">
        <f t="shared" si="50"/>
        <v>57</v>
      </c>
      <c r="C444" s="28"/>
      <c r="D444" s="29"/>
      <c r="E444" s="28"/>
      <c r="F444" s="28"/>
      <c r="G444" s="28"/>
      <c r="H444" s="156"/>
      <c r="I444" s="28"/>
      <c r="J444" s="28"/>
      <c r="K444" s="106"/>
      <c r="L444" s="28"/>
      <c r="M444" s="28" t="str">
        <f t="shared" si="48"/>
        <v/>
      </c>
      <c r="N444" s="29"/>
      <c r="P444" s="101">
        <f t="shared" si="44"/>
        <v>0</v>
      </c>
      <c r="Q444" s="101">
        <f t="shared" si="45"/>
        <v>0</v>
      </c>
      <c r="R444" s="101" t="e">
        <f t="shared" si="46"/>
        <v>#N/A</v>
      </c>
      <c r="S444" s="101">
        <f t="shared" si="47"/>
        <v>0</v>
      </c>
      <c r="T444" s="102" t="e">
        <f>+VLOOKUP($E444,db!$B$26:$C$30,2,FALSE)</f>
        <v>#N/A</v>
      </c>
      <c r="U444" s="102">
        <f t="shared" si="49"/>
        <v>0</v>
      </c>
    </row>
    <row r="445" spans="2:21" ht="16" thickBot="1">
      <c r="B445" s="26">
        <f t="shared" si="50"/>
        <v>58</v>
      </c>
      <c r="C445" s="26"/>
      <c r="D445" s="27"/>
      <c r="E445" s="26"/>
      <c r="F445" s="26"/>
      <c r="G445" s="26"/>
      <c r="H445" s="155"/>
      <c r="I445" s="26"/>
      <c r="J445" s="26"/>
      <c r="K445" s="105"/>
      <c r="L445" s="26"/>
      <c r="M445" s="26" t="str">
        <f t="shared" si="48"/>
        <v/>
      </c>
      <c r="N445" s="27"/>
      <c r="P445" s="101">
        <f t="shared" si="44"/>
        <v>0</v>
      </c>
      <c r="Q445" s="101">
        <f t="shared" si="45"/>
        <v>0</v>
      </c>
      <c r="R445" s="101" t="e">
        <f t="shared" si="46"/>
        <v>#N/A</v>
      </c>
      <c r="S445" s="101">
        <f t="shared" si="47"/>
        <v>0</v>
      </c>
      <c r="T445" s="102" t="e">
        <f>+VLOOKUP($E445,db!$B$26:$C$30,2,FALSE)</f>
        <v>#N/A</v>
      </c>
      <c r="U445" s="102">
        <f t="shared" si="49"/>
        <v>0</v>
      </c>
    </row>
    <row r="446" spans="2:21" ht="16" thickBot="1">
      <c r="B446" s="28">
        <f t="shared" si="50"/>
        <v>59</v>
      </c>
      <c r="C446" s="28"/>
      <c r="D446" s="29"/>
      <c r="E446" s="28"/>
      <c r="F446" s="28"/>
      <c r="G446" s="28"/>
      <c r="H446" s="156"/>
      <c r="I446" s="28"/>
      <c r="J446" s="28"/>
      <c r="K446" s="106"/>
      <c r="L446" s="28"/>
      <c r="M446" s="28" t="str">
        <f t="shared" si="48"/>
        <v/>
      </c>
      <c r="N446" s="29"/>
      <c r="P446" s="101">
        <f t="shared" si="44"/>
        <v>0</v>
      </c>
      <c r="Q446" s="101">
        <f t="shared" si="45"/>
        <v>0</v>
      </c>
      <c r="R446" s="101" t="e">
        <f t="shared" si="46"/>
        <v>#N/A</v>
      </c>
      <c r="S446" s="101">
        <f t="shared" si="47"/>
        <v>0</v>
      </c>
      <c r="T446" s="102" t="e">
        <f>+VLOOKUP($E446,db!$B$26:$C$30,2,FALSE)</f>
        <v>#N/A</v>
      </c>
      <c r="U446" s="102">
        <f t="shared" si="49"/>
        <v>0</v>
      </c>
    </row>
    <row r="447" spans="2:21" ht="16" thickBot="1">
      <c r="B447" s="26">
        <f t="shared" si="50"/>
        <v>60</v>
      </c>
      <c r="C447" s="26"/>
      <c r="D447" s="27"/>
      <c r="E447" s="26"/>
      <c r="F447" s="26"/>
      <c r="G447" s="26"/>
      <c r="H447" s="155"/>
      <c r="I447" s="26"/>
      <c r="J447" s="26"/>
      <c r="K447" s="105"/>
      <c r="L447" s="26"/>
      <c r="M447" s="26" t="str">
        <f t="shared" si="48"/>
        <v/>
      </c>
      <c r="N447" s="27"/>
      <c r="P447" s="101">
        <f t="shared" si="44"/>
        <v>0</v>
      </c>
      <c r="Q447" s="101">
        <f t="shared" si="45"/>
        <v>0</v>
      </c>
      <c r="R447" s="101" t="e">
        <f t="shared" si="46"/>
        <v>#N/A</v>
      </c>
      <c r="S447" s="101">
        <f t="shared" si="47"/>
        <v>0</v>
      </c>
      <c r="T447" s="102" t="e">
        <f>+VLOOKUP($E447,db!$B$26:$C$30,2,FALSE)</f>
        <v>#N/A</v>
      </c>
      <c r="U447" s="102">
        <f t="shared" si="49"/>
        <v>0</v>
      </c>
    </row>
    <row r="448" spans="2:21" ht="16" thickBot="1">
      <c r="B448" s="28">
        <f t="shared" si="50"/>
        <v>61</v>
      </c>
      <c r="C448" s="28"/>
      <c r="D448" s="29"/>
      <c r="E448" s="28"/>
      <c r="F448" s="28"/>
      <c r="G448" s="28"/>
      <c r="H448" s="156"/>
      <c r="I448" s="28"/>
      <c r="J448" s="28"/>
      <c r="K448" s="106"/>
      <c r="L448" s="28"/>
      <c r="M448" s="28" t="str">
        <f t="shared" si="48"/>
        <v/>
      </c>
      <c r="N448" s="29"/>
      <c r="P448" s="101">
        <f t="shared" si="44"/>
        <v>0</v>
      </c>
      <c r="Q448" s="101">
        <f t="shared" si="45"/>
        <v>0</v>
      </c>
      <c r="R448" s="101" t="e">
        <f t="shared" si="46"/>
        <v>#N/A</v>
      </c>
      <c r="S448" s="101">
        <f t="shared" si="47"/>
        <v>0</v>
      </c>
      <c r="T448" s="102" t="e">
        <f>+VLOOKUP($E448,db!$B$26:$C$30,2,FALSE)</f>
        <v>#N/A</v>
      </c>
      <c r="U448" s="102">
        <f t="shared" si="49"/>
        <v>0</v>
      </c>
    </row>
    <row r="449" spans="2:21" ht="16" thickBot="1">
      <c r="B449" s="26">
        <f t="shared" si="50"/>
        <v>62</v>
      </c>
      <c r="C449" s="26"/>
      <c r="D449" s="27"/>
      <c r="E449" s="26"/>
      <c r="F449" s="26"/>
      <c r="G449" s="26"/>
      <c r="H449" s="155"/>
      <c r="I449" s="26"/>
      <c r="J449" s="26"/>
      <c r="K449" s="105"/>
      <c r="L449" s="26"/>
      <c r="M449" s="26" t="str">
        <f t="shared" si="48"/>
        <v/>
      </c>
      <c r="N449" s="27"/>
      <c r="P449" s="101">
        <f t="shared" si="44"/>
        <v>0</v>
      </c>
      <c r="Q449" s="101">
        <f t="shared" si="45"/>
        <v>0</v>
      </c>
      <c r="R449" s="101" t="e">
        <f t="shared" si="46"/>
        <v>#N/A</v>
      </c>
      <c r="S449" s="101">
        <f t="shared" si="47"/>
        <v>0</v>
      </c>
      <c r="T449" s="102" t="e">
        <f>+VLOOKUP($E449,db!$B$26:$C$30,2,FALSE)</f>
        <v>#N/A</v>
      </c>
      <c r="U449" s="102">
        <f t="shared" si="49"/>
        <v>0</v>
      </c>
    </row>
    <row r="450" spans="2:21" ht="16" thickBot="1">
      <c r="B450" s="28">
        <f t="shared" si="50"/>
        <v>63</v>
      </c>
      <c r="C450" s="28"/>
      <c r="D450" s="29"/>
      <c r="E450" s="28"/>
      <c r="F450" s="28"/>
      <c r="G450" s="28"/>
      <c r="H450" s="156"/>
      <c r="I450" s="28"/>
      <c r="J450" s="28"/>
      <c r="K450" s="106"/>
      <c r="L450" s="28"/>
      <c r="M450" s="28" t="str">
        <f t="shared" si="48"/>
        <v/>
      </c>
      <c r="N450" s="29"/>
      <c r="P450" s="101">
        <f t="shared" si="44"/>
        <v>0</v>
      </c>
      <c r="Q450" s="101">
        <f t="shared" si="45"/>
        <v>0</v>
      </c>
      <c r="R450" s="101" t="e">
        <f t="shared" si="46"/>
        <v>#N/A</v>
      </c>
      <c r="S450" s="101">
        <f t="shared" si="47"/>
        <v>0</v>
      </c>
      <c r="T450" s="102" t="e">
        <f>+VLOOKUP($E450,db!$B$26:$C$30,2,FALSE)</f>
        <v>#N/A</v>
      </c>
      <c r="U450" s="102">
        <f t="shared" si="49"/>
        <v>0</v>
      </c>
    </row>
    <row r="451" spans="2:21" ht="16" thickBot="1">
      <c r="B451" s="26">
        <f t="shared" si="50"/>
        <v>64</v>
      </c>
      <c r="C451" s="26"/>
      <c r="D451" s="27"/>
      <c r="E451" s="26"/>
      <c r="F451" s="26"/>
      <c r="G451" s="26"/>
      <c r="H451" s="155"/>
      <c r="I451" s="26"/>
      <c r="J451" s="26"/>
      <c r="K451" s="105"/>
      <c r="L451" s="26"/>
      <c r="M451" s="26" t="str">
        <f t="shared" si="48"/>
        <v/>
      </c>
      <c r="N451" s="27"/>
      <c r="P451" s="101">
        <f t="shared" si="44"/>
        <v>0</v>
      </c>
      <c r="Q451" s="101">
        <f t="shared" si="45"/>
        <v>0</v>
      </c>
      <c r="R451" s="101" t="e">
        <f t="shared" si="46"/>
        <v>#N/A</v>
      </c>
      <c r="S451" s="101">
        <f t="shared" si="47"/>
        <v>0</v>
      </c>
      <c r="T451" s="102" t="e">
        <f>+VLOOKUP($E451,db!$B$26:$C$30,2,FALSE)</f>
        <v>#N/A</v>
      </c>
      <c r="U451" s="102">
        <f t="shared" si="49"/>
        <v>0</v>
      </c>
    </row>
    <row r="452" spans="2:21" ht="16" thickBot="1">
      <c r="B452" s="28">
        <f t="shared" si="50"/>
        <v>65</v>
      </c>
      <c r="C452" s="28"/>
      <c r="D452" s="29"/>
      <c r="E452" s="28"/>
      <c r="F452" s="28"/>
      <c r="G452" s="28"/>
      <c r="H452" s="156"/>
      <c r="I452" s="28"/>
      <c r="J452" s="28"/>
      <c r="K452" s="106"/>
      <c r="L452" s="28"/>
      <c r="M452" s="28" t="str">
        <f t="shared" si="48"/>
        <v/>
      </c>
      <c r="N452" s="29"/>
      <c r="P452" s="101">
        <f t="shared" si="44"/>
        <v>0</v>
      </c>
      <c r="Q452" s="101">
        <f t="shared" si="45"/>
        <v>0</v>
      </c>
      <c r="R452" s="101" t="e">
        <f t="shared" si="46"/>
        <v>#N/A</v>
      </c>
      <c r="S452" s="101">
        <f t="shared" si="47"/>
        <v>0</v>
      </c>
      <c r="T452" s="102" t="e">
        <f>+VLOOKUP($E452,db!$B$26:$C$30,2,FALSE)</f>
        <v>#N/A</v>
      </c>
      <c r="U452" s="102">
        <f t="shared" si="49"/>
        <v>0</v>
      </c>
    </row>
    <row r="453" spans="2:21" ht="16" thickBot="1">
      <c r="B453" s="26">
        <f t="shared" si="50"/>
        <v>66</v>
      </c>
      <c r="C453" s="26"/>
      <c r="D453" s="27"/>
      <c r="E453" s="26"/>
      <c r="F453" s="26"/>
      <c r="G453" s="26"/>
      <c r="H453" s="155"/>
      <c r="I453" s="26"/>
      <c r="J453" s="26"/>
      <c r="K453" s="105"/>
      <c r="L453" s="26"/>
      <c r="M453" s="26" t="str">
        <f t="shared" si="48"/>
        <v/>
      </c>
      <c r="N453" s="27"/>
      <c r="P453" s="101">
        <f t="shared" ref="P453:P516" si="51">IF(M453=1,1,0)</f>
        <v>0</v>
      </c>
      <c r="Q453" s="101">
        <f t="shared" ref="Q453:Q516" si="52">IF(ISBLANK(E453),0,IF(P453=0,1,0))</f>
        <v>0</v>
      </c>
      <c r="R453" s="101" t="e">
        <f t="shared" ref="R453:R516" si="53">IF(H453&gt;T453,1,0)</f>
        <v>#N/A</v>
      </c>
      <c r="S453" s="101">
        <f t="shared" ref="S453:S516" si="54">IF(OR(G453="Process of Elim. (50 /50)",G453="Guess (No Confidence)"),1,0)</f>
        <v>0</v>
      </c>
      <c r="T453" s="102" t="e">
        <f>+VLOOKUP($E453,db!$B$26:$C$30,2,FALSE)</f>
        <v>#N/A</v>
      </c>
      <c r="U453" s="102">
        <f t="shared" si="49"/>
        <v>0</v>
      </c>
    </row>
    <row r="454" spans="2:21" ht="16" thickBot="1">
      <c r="B454" s="28">
        <f t="shared" si="50"/>
        <v>67</v>
      </c>
      <c r="C454" s="28"/>
      <c r="D454" s="29"/>
      <c r="E454" s="28"/>
      <c r="F454" s="28"/>
      <c r="G454" s="28"/>
      <c r="H454" s="156"/>
      <c r="I454" s="28"/>
      <c r="J454" s="28"/>
      <c r="K454" s="106"/>
      <c r="L454" s="28"/>
      <c r="M454" s="28" t="str">
        <f t="shared" ref="M454:M517" si="55">IF(ISBLANK(F454),"",IF(F454=L454,1,0))</f>
        <v/>
      </c>
      <c r="N454" s="29"/>
      <c r="P454" s="101">
        <f t="shared" si="51"/>
        <v>0</v>
      </c>
      <c r="Q454" s="101">
        <f t="shared" si="52"/>
        <v>0</v>
      </c>
      <c r="R454" s="101" t="e">
        <f t="shared" si="53"/>
        <v>#N/A</v>
      </c>
      <c r="S454" s="101">
        <f t="shared" si="54"/>
        <v>0</v>
      </c>
      <c r="T454" s="102" t="e">
        <f>+VLOOKUP($E454,db!$B$26:$C$30,2,FALSE)</f>
        <v>#N/A</v>
      </c>
      <c r="U454" s="102">
        <f t="shared" ref="U454:U517" si="56">IF($A$3=0,0,IF(Q454=1,1,IF(R454=1,2,IF(S454=1,3,0))))</f>
        <v>0</v>
      </c>
    </row>
    <row r="455" spans="2:21" ht="16" thickBot="1">
      <c r="B455" s="26">
        <f t="shared" si="50"/>
        <v>68</v>
      </c>
      <c r="C455" s="26"/>
      <c r="D455" s="27"/>
      <c r="E455" s="26"/>
      <c r="F455" s="26"/>
      <c r="G455" s="26"/>
      <c r="H455" s="155"/>
      <c r="I455" s="26"/>
      <c r="J455" s="26"/>
      <c r="K455" s="105"/>
      <c r="L455" s="26"/>
      <c r="M455" s="26" t="str">
        <f t="shared" si="55"/>
        <v/>
      </c>
      <c r="N455" s="27"/>
      <c r="P455" s="101">
        <f t="shared" si="51"/>
        <v>0</v>
      </c>
      <c r="Q455" s="101">
        <f t="shared" si="52"/>
        <v>0</v>
      </c>
      <c r="R455" s="101" t="e">
        <f t="shared" si="53"/>
        <v>#N/A</v>
      </c>
      <c r="S455" s="101">
        <f t="shared" si="54"/>
        <v>0</v>
      </c>
      <c r="T455" s="102" t="e">
        <f>+VLOOKUP($E455,db!$B$26:$C$30,2,FALSE)</f>
        <v>#N/A</v>
      </c>
      <c r="U455" s="102">
        <f t="shared" si="56"/>
        <v>0</v>
      </c>
    </row>
    <row r="456" spans="2:21" ht="16" thickBot="1">
      <c r="B456" s="28">
        <f t="shared" si="50"/>
        <v>69</v>
      </c>
      <c r="C456" s="28"/>
      <c r="D456" s="29"/>
      <c r="E456" s="28"/>
      <c r="F456" s="28"/>
      <c r="G456" s="28"/>
      <c r="H456" s="156"/>
      <c r="I456" s="28"/>
      <c r="J456" s="28"/>
      <c r="K456" s="106"/>
      <c r="L456" s="28"/>
      <c r="M456" s="28" t="str">
        <f t="shared" si="55"/>
        <v/>
      </c>
      <c r="N456" s="29"/>
      <c r="P456" s="101">
        <f t="shared" si="51"/>
        <v>0</v>
      </c>
      <c r="Q456" s="101">
        <f t="shared" si="52"/>
        <v>0</v>
      </c>
      <c r="R456" s="101" t="e">
        <f t="shared" si="53"/>
        <v>#N/A</v>
      </c>
      <c r="S456" s="101">
        <f t="shared" si="54"/>
        <v>0</v>
      </c>
      <c r="T456" s="102" t="e">
        <f>+VLOOKUP($E456,db!$B$26:$C$30,2,FALSE)</f>
        <v>#N/A</v>
      </c>
      <c r="U456" s="102">
        <f t="shared" si="56"/>
        <v>0</v>
      </c>
    </row>
    <row r="457" spans="2:21" ht="16" thickBot="1">
      <c r="B457" s="26">
        <f t="shared" si="50"/>
        <v>70</v>
      </c>
      <c r="C457" s="26"/>
      <c r="D457" s="27"/>
      <c r="E457" s="26"/>
      <c r="F457" s="26"/>
      <c r="G457" s="26"/>
      <c r="H457" s="155"/>
      <c r="I457" s="26"/>
      <c r="J457" s="26"/>
      <c r="K457" s="105"/>
      <c r="L457" s="26"/>
      <c r="M457" s="26" t="str">
        <f t="shared" si="55"/>
        <v/>
      </c>
      <c r="N457" s="27"/>
      <c r="P457" s="101">
        <f t="shared" si="51"/>
        <v>0</v>
      </c>
      <c r="Q457" s="101">
        <f t="shared" si="52"/>
        <v>0</v>
      </c>
      <c r="R457" s="101" t="e">
        <f t="shared" si="53"/>
        <v>#N/A</v>
      </c>
      <c r="S457" s="101">
        <f t="shared" si="54"/>
        <v>0</v>
      </c>
      <c r="T457" s="102" t="e">
        <f>+VLOOKUP($E457,db!$B$26:$C$30,2,FALSE)</f>
        <v>#N/A</v>
      </c>
      <c r="U457" s="102">
        <f t="shared" si="56"/>
        <v>0</v>
      </c>
    </row>
    <row r="458" spans="2:21" ht="16" thickBot="1">
      <c r="B458" s="28">
        <f t="shared" si="50"/>
        <v>71</v>
      </c>
      <c r="C458" s="28"/>
      <c r="D458" s="29"/>
      <c r="E458" s="28"/>
      <c r="F458" s="28"/>
      <c r="G458" s="28"/>
      <c r="H458" s="156"/>
      <c r="I458" s="28"/>
      <c r="J458" s="28"/>
      <c r="K458" s="106"/>
      <c r="L458" s="28"/>
      <c r="M458" s="28" t="str">
        <f t="shared" si="55"/>
        <v/>
      </c>
      <c r="N458" s="29"/>
      <c r="P458" s="101">
        <f t="shared" si="51"/>
        <v>0</v>
      </c>
      <c r="Q458" s="101">
        <f t="shared" si="52"/>
        <v>0</v>
      </c>
      <c r="R458" s="101" t="e">
        <f t="shared" si="53"/>
        <v>#N/A</v>
      </c>
      <c r="S458" s="101">
        <f t="shared" si="54"/>
        <v>0</v>
      </c>
      <c r="T458" s="102" t="e">
        <f>+VLOOKUP($E458,db!$B$26:$C$30,2,FALSE)</f>
        <v>#N/A</v>
      </c>
      <c r="U458" s="102">
        <f t="shared" si="56"/>
        <v>0</v>
      </c>
    </row>
    <row r="459" spans="2:21" ht="16" thickBot="1">
      <c r="B459" s="26">
        <f t="shared" si="50"/>
        <v>72</v>
      </c>
      <c r="C459" s="26"/>
      <c r="D459" s="27"/>
      <c r="E459" s="26"/>
      <c r="F459" s="26"/>
      <c r="G459" s="26"/>
      <c r="H459" s="155"/>
      <c r="I459" s="26"/>
      <c r="J459" s="26"/>
      <c r="K459" s="105"/>
      <c r="L459" s="26"/>
      <c r="M459" s="26" t="str">
        <f t="shared" si="55"/>
        <v/>
      </c>
      <c r="N459" s="27"/>
      <c r="P459" s="101">
        <f t="shared" si="51"/>
        <v>0</v>
      </c>
      <c r="Q459" s="101">
        <f t="shared" si="52"/>
        <v>0</v>
      </c>
      <c r="R459" s="101" t="e">
        <f t="shared" si="53"/>
        <v>#N/A</v>
      </c>
      <c r="S459" s="101">
        <f t="shared" si="54"/>
        <v>0</v>
      </c>
      <c r="T459" s="102" t="e">
        <f>+VLOOKUP($E459,db!$B$26:$C$30,2,FALSE)</f>
        <v>#N/A</v>
      </c>
      <c r="U459" s="102">
        <f t="shared" si="56"/>
        <v>0</v>
      </c>
    </row>
    <row r="460" spans="2:21" ht="16" thickBot="1">
      <c r="B460" s="28">
        <f t="shared" ref="B460:B523" si="57">+B459+1</f>
        <v>73</v>
      </c>
      <c r="C460" s="28"/>
      <c r="D460" s="29"/>
      <c r="E460" s="28"/>
      <c r="F460" s="28"/>
      <c r="G460" s="28"/>
      <c r="H460" s="156"/>
      <c r="I460" s="28"/>
      <c r="J460" s="28"/>
      <c r="K460" s="106"/>
      <c r="L460" s="28"/>
      <c r="M460" s="28" t="str">
        <f t="shared" si="55"/>
        <v/>
      </c>
      <c r="N460" s="29"/>
      <c r="P460" s="101">
        <f t="shared" si="51"/>
        <v>0</v>
      </c>
      <c r="Q460" s="101">
        <f t="shared" si="52"/>
        <v>0</v>
      </c>
      <c r="R460" s="101" t="e">
        <f t="shared" si="53"/>
        <v>#N/A</v>
      </c>
      <c r="S460" s="101">
        <f t="shared" si="54"/>
        <v>0</v>
      </c>
      <c r="T460" s="102" t="e">
        <f>+VLOOKUP($E460,db!$B$26:$C$30,2,FALSE)</f>
        <v>#N/A</v>
      </c>
      <c r="U460" s="102">
        <f t="shared" si="56"/>
        <v>0</v>
      </c>
    </row>
    <row r="461" spans="2:21" ht="16" thickBot="1">
      <c r="B461" s="26">
        <f t="shared" si="57"/>
        <v>74</v>
      </c>
      <c r="C461" s="26"/>
      <c r="D461" s="27"/>
      <c r="E461" s="26"/>
      <c r="F461" s="26"/>
      <c r="G461" s="26"/>
      <c r="H461" s="155"/>
      <c r="I461" s="26"/>
      <c r="J461" s="26"/>
      <c r="K461" s="105"/>
      <c r="L461" s="26"/>
      <c r="M461" s="26" t="str">
        <f t="shared" si="55"/>
        <v/>
      </c>
      <c r="N461" s="27"/>
      <c r="P461" s="101">
        <f t="shared" si="51"/>
        <v>0</v>
      </c>
      <c r="Q461" s="101">
        <f t="shared" si="52"/>
        <v>0</v>
      </c>
      <c r="R461" s="101" t="e">
        <f t="shared" si="53"/>
        <v>#N/A</v>
      </c>
      <c r="S461" s="101">
        <f t="shared" si="54"/>
        <v>0</v>
      </c>
      <c r="T461" s="102" t="e">
        <f>+VLOOKUP($E461,db!$B$26:$C$30,2,FALSE)</f>
        <v>#N/A</v>
      </c>
      <c r="U461" s="102">
        <f t="shared" si="56"/>
        <v>0</v>
      </c>
    </row>
    <row r="462" spans="2:21" ht="16" thickBot="1">
      <c r="B462" s="28">
        <f t="shared" si="57"/>
        <v>75</v>
      </c>
      <c r="C462" s="28"/>
      <c r="D462" s="29"/>
      <c r="E462" s="28"/>
      <c r="F462" s="28"/>
      <c r="G462" s="28"/>
      <c r="H462" s="156"/>
      <c r="I462" s="28"/>
      <c r="J462" s="28"/>
      <c r="K462" s="106"/>
      <c r="L462" s="28"/>
      <c r="M462" s="28" t="str">
        <f t="shared" si="55"/>
        <v/>
      </c>
      <c r="N462" s="29"/>
      <c r="P462" s="101">
        <f t="shared" si="51"/>
        <v>0</v>
      </c>
      <c r="Q462" s="101">
        <f t="shared" si="52"/>
        <v>0</v>
      </c>
      <c r="R462" s="101" t="e">
        <f t="shared" si="53"/>
        <v>#N/A</v>
      </c>
      <c r="S462" s="101">
        <f t="shared" si="54"/>
        <v>0</v>
      </c>
      <c r="T462" s="102" t="e">
        <f>+VLOOKUP($E462,db!$B$26:$C$30,2,FALSE)</f>
        <v>#N/A</v>
      </c>
      <c r="U462" s="102">
        <f t="shared" si="56"/>
        <v>0</v>
      </c>
    </row>
    <row r="463" spans="2:21" ht="16" thickBot="1">
      <c r="B463" s="26">
        <f t="shared" si="57"/>
        <v>76</v>
      </c>
      <c r="C463" s="26"/>
      <c r="D463" s="27"/>
      <c r="E463" s="26"/>
      <c r="F463" s="26"/>
      <c r="G463" s="26"/>
      <c r="H463" s="155"/>
      <c r="I463" s="26"/>
      <c r="J463" s="26"/>
      <c r="K463" s="105"/>
      <c r="L463" s="26"/>
      <c r="M463" s="26" t="str">
        <f t="shared" si="55"/>
        <v/>
      </c>
      <c r="N463" s="27"/>
      <c r="P463" s="101">
        <f t="shared" si="51"/>
        <v>0</v>
      </c>
      <c r="Q463" s="101">
        <f t="shared" si="52"/>
        <v>0</v>
      </c>
      <c r="R463" s="101" t="e">
        <f t="shared" si="53"/>
        <v>#N/A</v>
      </c>
      <c r="S463" s="101">
        <f t="shared" si="54"/>
        <v>0</v>
      </c>
      <c r="T463" s="102" t="e">
        <f>+VLOOKUP($E463,db!$B$26:$C$30,2,FALSE)</f>
        <v>#N/A</v>
      </c>
      <c r="U463" s="102">
        <f t="shared" si="56"/>
        <v>0</v>
      </c>
    </row>
    <row r="464" spans="2:21" ht="16" thickBot="1">
      <c r="B464" s="28">
        <f t="shared" si="57"/>
        <v>77</v>
      </c>
      <c r="C464" s="28"/>
      <c r="D464" s="29"/>
      <c r="E464" s="28"/>
      <c r="F464" s="28"/>
      <c r="G464" s="28"/>
      <c r="H464" s="156"/>
      <c r="I464" s="28"/>
      <c r="J464" s="28"/>
      <c r="K464" s="106"/>
      <c r="L464" s="28"/>
      <c r="M464" s="28" t="str">
        <f t="shared" si="55"/>
        <v/>
      </c>
      <c r="N464" s="29"/>
      <c r="P464" s="101">
        <f t="shared" si="51"/>
        <v>0</v>
      </c>
      <c r="Q464" s="101">
        <f t="shared" si="52"/>
        <v>0</v>
      </c>
      <c r="R464" s="101" t="e">
        <f t="shared" si="53"/>
        <v>#N/A</v>
      </c>
      <c r="S464" s="101">
        <f t="shared" si="54"/>
        <v>0</v>
      </c>
      <c r="T464" s="102" t="e">
        <f>+VLOOKUP($E464,db!$B$26:$C$30,2,FALSE)</f>
        <v>#N/A</v>
      </c>
      <c r="U464" s="102">
        <f t="shared" si="56"/>
        <v>0</v>
      </c>
    </row>
    <row r="465" spans="2:21" ht="16" thickBot="1">
      <c r="B465" s="26">
        <f t="shared" si="57"/>
        <v>78</v>
      </c>
      <c r="C465" s="26"/>
      <c r="D465" s="27"/>
      <c r="E465" s="26"/>
      <c r="F465" s="26"/>
      <c r="G465" s="26"/>
      <c r="H465" s="155"/>
      <c r="I465" s="26"/>
      <c r="J465" s="26"/>
      <c r="K465" s="105"/>
      <c r="L465" s="26"/>
      <c r="M465" s="26" t="str">
        <f t="shared" si="55"/>
        <v/>
      </c>
      <c r="N465" s="27"/>
      <c r="P465" s="101">
        <f t="shared" si="51"/>
        <v>0</v>
      </c>
      <c r="Q465" s="101">
        <f t="shared" si="52"/>
        <v>0</v>
      </c>
      <c r="R465" s="101" t="e">
        <f t="shared" si="53"/>
        <v>#N/A</v>
      </c>
      <c r="S465" s="101">
        <f t="shared" si="54"/>
        <v>0</v>
      </c>
      <c r="T465" s="102" t="e">
        <f>+VLOOKUP($E465,db!$B$26:$C$30,2,FALSE)</f>
        <v>#N/A</v>
      </c>
      <c r="U465" s="102">
        <f t="shared" si="56"/>
        <v>0</v>
      </c>
    </row>
    <row r="466" spans="2:21" ht="16" thickBot="1">
      <c r="B466" s="28">
        <f t="shared" si="57"/>
        <v>79</v>
      </c>
      <c r="C466" s="28"/>
      <c r="D466" s="29"/>
      <c r="E466" s="28"/>
      <c r="F466" s="28"/>
      <c r="G466" s="28"/>
      <c r="H466" s="156"/>
      <c r="I466" s="28"/>
      <c r="J466" s="28"/>
      <c r="K466" s="106"/>
      <c r="L466" s="28"/>
      <c r="M466" s="28" t="str">
        <f t="shared" si="55"/>
        <v/>
      </c>
      <c r="N466" s="29"/>
      <c r="P466" s="101">
        <f t="shared" si="51"/>
        <v>0</v>
      </c>
      <c r="Q466" s="101">
        <f t="shared" si="52"/>
        <v>0</v>
      </c>
      <c r="R466" s="101" t="e">
        <f t="shared" si="53"/>
        <v>#N/A</v>
      </c>
      <c r="S466" s="101">
        <f t="shared" si="54"/>
        <v>0</v>
      </c>
      <c r="T466" s="102" t="e">
        <f>+VLOOKUP($E466,db!$B$26:$C$30,2,FALSE)</f>
        <v>#N/A</v>
      </c>
      <c r="U466" s="102">
        <f t="shared" si="56"/>
        <v>0</v>
      </c>
    </row>
    <row r="467" spans="2:21" ht="16" thickBot="1">
      <c r="B467" s="26">
        <f t="shared" si="57"/>
        <v>80</v>
      </c>
      <c r="C467" s="26"/>
      <c r="D467" s="27"/>
      <c r="E467" s="26"/>
      <c r="F467" s="26"/>
      <c r="G467" s="26"/>
      <c r="H467" s="155"/>
      <c r="I467" s="26"/>
      <c r="J467" s="26"/>
      <c r="K467" s="105"/>
      <c r="L467" s="26"/>
      <c r="M467" s="26" t="str">
        <f t="shared" si="55"/>
        <v/>
      </c>
      <c r="N467" s="27"/>
      <c r="P467" s="101">
        <f t="shared" si="51"/>
        <v>0</v>
      </c>
      <c r="Q467" s="101">
        <f t="shared" si="52"/>
        <v>0</v>
      </c>
      <c r="R467" s="101" t="e">
        <f t="shared" si="53"/>
        <v>#N/A</v>
      </c>
      <c r="S467" s="101">
        <f t="shared" si="54"/>
        <v>0</v>
      </c>
      <c r="T467" s="102" t="e">
        <f>+VLOOKUP($E467,db!$B$26:$C$30,2,FALSE)</f>
        <v>#N/A</v>
      </c>
      <c r="U467" s="102">
        <f t="shared" si="56"/>
        <v>0</v>
      </c>
    </row>
    <row r="468" spans="2:21" ht="16" thickBot="1">
      <c r="B468" s="28">
        <f t="shared" si="57"/>
        <v>81</v>
      </c>
      <c r="C468" s="28"/>
      <c r="D468" s="29"/>
      <c r="E468" s="28"/>
      <c r="F468" s="28"/>
      <c r="G468" s="28"/>
      <c r="H468" s="156"/>
      <c r="I468" s="28"/>
      <c r="J468" s="28"/>
      <c r="K468" s="106"/>
      <c r="L468" s="28"/>
      <c r="M468" s="28" t="str">
        <f t="shared" si="55"/>
        <v/>
      </c>
      <c r="N468" s="29"/>
      <c r="P468" s="101">
        <f t="shared" si="51"/>
        <v>0</v>
      </c>
      <c r="Q468" s="101">
        <f t="shared" si="52"/>
        <v>0</v>
      </c>
      <c r="R468" s="101" t="e">
        <f t="shared" si="53"/>
        <v>#N/A</v>
      </c>
      <c r="S468" s="101">
        <f t="shared" si="54"/>
        <v>0</v>
      </c>
      <c r="T468" s="102" t="e">
        <f>+VLOOKUP($E468,db!$B$26:$C$30,2,FALSE)</f>
        <v>#N/A</v>
      </c>
      <c r="U468" s="102">
        <f t="shared" si="56"/>
        <v>0</v>
      </c>
    </row>
    <row r="469" spans="2:21" ht="16" thickBot="1">
      <c r="B469" s="26">
        <f t="shared" si="57"/>
        <v>82</v>
      </c>
      <c r="C469" s="26"/>
      <c r="D469" s="27"/>
      <c r="E469" s="26"/>
      <c r="F469" s="26"/>
      <c r="G469" s="26"/>
      <c r="H469" s="155"/>
      <c r="I469" s="26"/>
      <c r="J469" s="26"/>
      <c r="K469" s="105"/>
      <c r="L469" s="26"/>
      <c r="M469" s="26" t="str">
        <f t="shared" si="55"/>
        <v/>
      </c>
      <c r="N469" s="27"/>
      <c r="P469" s="101">
        <f t="shared" si="51"/>
        <v>0</v>
      </c>
      <c r="Q469" s="101">
        <f t="shared" si="52"/>
        <v>0</v>
      </c>
      <c r="R469" s="101" t="e">
        <f t="shared" si="53"/>
        <v>#N/A</v>
      </c>
      <c r="S469" s="101">
        <f t="shared" si="54"/>
        <v>0</v>
      </c>
      <c r="T469" s="102" t="e">
        <f>+VLOOKUP($E469,db!$B$26:$C$30,2,FALSE)</f>
        <v>#N/A</v>
      </c>
      <c r="U469" s="102">
        <f t="shared" si="56"/>
        <v>0</v>
      </c>
    </row>
    <row r="470" spans="2:21" ht="16" thickBot="1">
      <c r="B470" s="28">
        <f t="shared" si="57"/>
        <v>83</v>
      </c>
      <c r="C470" s="28"/>
      <c r="D470" s="29"/>
      <c r="E470" s="28"/>
      <c r="F470" s="28"/>
      <c r="G470" s="28"/>
      <c r="H470" s="156"/>
      <c r="I470" s="28"/>
      <c r="J470" s="28"/>
      <c r="K470" s="106"/>
      <c r="L470" s="28"/>
      <c r="M470" s="28" t="str">
        <f t="shared" si="55"/>
        <v/>
      </c>
      <c r="N470" s="29"/>
      <c r="P470" s="101">
        <f t="shared" si="51"/>
        <v>0</v>
      </c>
      <c r="Q470" s="101">
        <f t="shared" si="52"/>
        <v>0</v>
      </c>
      <c r="R470" s="101" t="e">
        <f t="shared" si="53"/>
        <v>#N/A</v>
      </c>
      <c r="S470" s="101">
        <f t="shared" si="54"/>
        <v>0</v>
      </c>
      <c r="T470" s="102" t="e">
        <f>+VLOOKUP($E470,db!$B$26:$C$30,2,FALSE)</f>
        <v>#N/A</v>
      </c>
      <c r="U470" s="102">
        <f t="shared" si="56"/>
        <v>0</v>
      </c>
    </row>
    <row r="471" spans="2:21" ht="16" thickBot="1">
      <c r="B471" s="26">
        <f t="shared" si="57"/>
        <v>84</v>
      </c>
      <c r="C471" s="26"/>
      <c r="D471" s="27"/>
      <c r="E471" s="26"/>
      <c r="F471" s="26"/>
      <c r="G471" s="26"/>
      <c r="H471" s="155"/>
      <c r="I471" s="26"/>
      <c r="J471" s="26"/>
      <c r="K471" s="105"/>
      <c r="L471" s="26"/>
      <c r="M471" s="26" t="str">
        <f t="shared" si="55"/>
        <v/>
      </c>
      <c r="N471" s="27"/>
      <c r="P471" s="101">
        <f t="shared" si="51"/>
        <v>0</v>
      </c>
      <c r="Q471" s="101">
        <f t="shared" si="52"/>
        <v>0</v>
      </c>
      <c r="R471" s="101" t="e">
        <f t="shared" si="53"/>
        <v>#N/A</v>
      </c>
      <c r="S471" s="101">
        <f t="shared" si="54"/>
        <v>0</v>
      </c>
      <c r="T471" s="102" t="e">
        <f>+VLOOKUP($E471,db!$B$26:$C$30,2,FALSE)</f>
        <v>#N/A</v>
      </c>
      <c r="U471" s="102">
        <f t="shared" si="56"/>
        <v>0</v>
      </c>
    </row>
    <row r="472" spans="2:21" ht="16" thickBot="1">
      <c r="B472" s="28">
        <f t="shared" si="57"/>
        <v>85</v>
      </c>
      <c r="C472" s="28"/>
      <c r="D472" s="29"/>
      <c r="E472" s="28"/>
      <c r="F472" s="28"/>
      <c r="G472" s="28"/>
      <c r="H472" s="156"/>
      <c r="I472" s="28"/>
      <c r="J472" s="28"/>
      <c r="K472" s="106"/>
      <c r="L472" s="28"/>
      <c r="M472" s="28" t="str">
        <f t="shared" si="55"/>
        <v/>
      </c>
      <c r="N472" s="29"/>
      <c r="P472" s="101">
        <f t="shared" si="51"/>
        <v>0</v>
      </c>
      <c r="Q472" s="101">
        <f t="shared" si="52"/>
        <v>0</v>
      </c>
      <c r="R472" s="101" t="e">
        <f t="shared" si="53"/>
        <v>#N/A</v>
      </c>
      <c r="S472" s="101">
        <f t="shared" si="54"/>
        <v>0</v>
      </c>
      <c r="T472" s="102" t="e">
        <f>+VLOOKUP($E472,db!$B$26:$C$30,2,FALSE)</f>
        <v>#N/A</v>
      </c>
      <c r="U472" s="102">
        <f t="shared" si="56"/>
        <v>0</v>
      </c>
    </row>
    <row r="473" spans="2:21" ht="16" thickBot="1">
      <c r="B473" s="26">
        <f t="shared" si="57"/>
        <v>86</v>
      </c>
      <c r="C473" s="26"/>
      <c r="D473" s="27"/>
      <c r="E473" s="26"/>
      <c r="F473" s="26"/>
      <c r="G473" s="26"/>
      <c r="H473" s="155"/>
      <c r="I473" s="26"/>
      <c r="J473" s="26"/>
      <c r="K473" s="105"/>
      <c r="L473" s="26"/>
      <c r="M473" s="26" t="str">
        <f t="shared" si="55"/>
        <v/>
      </c>
      <c r="N473" s="27"/>
      <c r="P473" s="101">
        <f t="shared" si="51"/>
        <v>0</v>
      </c>
      <c r="Q473" s="101">
        <f t="shared" si="52"/>
        <v>0</v>
      </c>
      <c r="R473" s="101" t="e">
        <f t="shared" si="53"/>
        <v>#N/A</v>
      </c>
      <c r="S473" s="101">
        <f t="shared" si="54"/>
        <v>0</v>
      </c>
      <c r="T473" s="102" t="e">
        <f>+VLOOKUP($E473,db!$B$26:$C$30,2,FALSE)</f>
        <v>#N/A</v>
      </c>
      <c r="U473" s="102">
        <f t="shared" si="56"/>
        <v>0</v>
      </c>
    </row>
    <row r="474" spans="2:21" ht="16" thickBot="1">
      <c r="B474" s="28">
        <f t="shared" si="57"/>
        <v>87</v>
      </c>
      <c r="C474" s="28"/>
      <c r="D474" s="29"/>
      <c r="E474" s="28"/>
      <c r="F474" s="28"/>
      <c r="G474" s="28"/>
      <c r="H474" s="156"/>
      <c r="I474" s="28"/>
      <c r="J474" s="28"/>
      <c r="K474" s="106"/>
      <c r="L474" s="28"/>
      <c r="M474" s="28" t="str">
        <f t="shared" si="55"/>
        <v/>
      </c>
      <c r="N474" s="29"/>
      <c r="P474" s="101">
        <f t="shared" si="51"/>
        <v>0</v>
      </c>
      <c r="Q474" s="101">
        <f t="shared" si="52"/>
        <v>0</v>
      </c>
      <c r="R474" s="101" t="e">
        <f t="shared" si="53"/>
        <v>#N/A</v>
      </c>
      <c r="S474" s="101">
        <f t="shared" si="54"/>
        <v>0</v>
      </c>
      <c r="T474" s="102" t="e">
        <f>+VLOOKUP($E474,db!$B$26:$C$30,2,FALSE)</f>
        <v>#N/A</v>
      </c>
      <c r="U474" s="102">
        <f t="shared" si="56"/>
        <v>0</v>
      </c>
    </row>
    <row r="475" spans="2:21" ht="16" thickBot="1">
      <c r="B475" s="26">
        <f t="shared" si="57"/>
        <v>88</v>
      </c>
      <c r="C475" s="26"/>
      <c r="D475" s="27"/>
      <c r="E475" s="26"/>
      <c r="F475" s="26"/>
      <c r="G475" s="26"/>
      <c r="H475" s="155"/>
      <c r="I475" s="26"/>
      <c r="J475" s="26"/>
      <c r="K475" s="105"/>
      <c r="L475" s="26"/>
      <c r="M475" s="26" t="str">
        <f t="shared" si="55"/>
        <v/>
      </c>
      <c r="N475" s="27"/>
      <c r="P475" s="101">
        <f t="shared" si="51"/>
        <v>0</v>
      </c>
      <c r="Q475" s="101">
        <f t="shared" si="52"/>
        <v>0</v>
      </c>
      <c r="R475" s="101" t="e">
        <f t="shared" si="53"/>
        <v>#N/A</v>
      </c>
      <c r="S475" s="101">
        <f t="shared" si="54"/>
        <v>0</v>
      </c>
      <c r="T475" s="102" t="e">
        <f>+VLOOKUP($E475,db!$B$26:$C$30,2,FALSE)</f>
        <v>#N/A</v>
      </c>
      <c r="U475" s="102">
        <f t="shared" si="56"/>
        <v>0</v>
      </c>
    </row>
    <row r="476" spans="2:21" ht="16" thickBot="1">
      <c r="B476" s="28">
        <f t="shared" si="57"/>
        <v>89</v>
      </c>
      <c r="C476" s="28"/>
      <c r="D476" s="29"/>
      <c r="E476" s="28"/>
      <c r="F476" s="28"/>
      <c r="G476" s="28"/>
      <c r="H476" s="156"/>
      <c r="I476" s="28"/>
      <c r="J476" s="28"/>
      <c r="K476" s="106"/>
      <c r="L476" s="28"/>
      <c r="M476" s="28" t="str">
        <f t="shared" si="55"/>
        <v/>
      </c>
      <c r="N476" s="29"/>
      <c r="P476" s="101">
        <f t="shared" si="51"/>
        <v>0</v>
      </c>
      <c r="Q476" s="101">
        <f t="shared" si="52"/>
        <v>0</v>
      </c>
      <c r="R476" s="101" t="e">
        <f t="shared" si="53"/>
        <v>#N/A</v>
      </c>
      <c r="S476" s="101">
        <f t="shared" si="54"/>
        <v>0</v>
      </c>
      <c r="T476" s="102" t="e">
        <f>+VLOOKUP($E476,db!$B$26:$C$30,2,FALSE)</f>
        <v>#N/A</v>
      </c>
      <c r="U476" s="102">
        <f t="shared" si="56"/>
        <v>0</v>
      </c>
    </row>
    <row r="477" spans="2:21" ht="16" thickBot="1">
      <c r="B477" s="26">
        <f t="shared" si="57"/>
        <v>90</v>
      </c>
      <c r="C477" s="26"/>
      <c r="D477" s="27"/>
      <c r="E477" s="26"/>
      <c r="F477" s="26"/>
      <c r="G477" s="26"/>
      <c r="H477" s="155"/>
      <c r="I477" s="26"/>
      <c r="J477" s="26"/>
      <c r="K477" s="105"/>
      <c r="L477" s="26"/>
      <c r="M477" s="26" t="str">
        <f t="shared" si="55"/>
        <v/>
      </c>
      <c r="N477" s="27"/>
      <c r="P477" s="101">
        <f t="shared" si="51"/>
        <v>0</v>
      </c>
      <c r="Q477" s="101">
        <f t="shared" si="52"/>
        <v>0</v>
      </c>
      <c r="R477" s="101" t="e">
        <f t="shared" si="53"/>
        <v>#N/A</v>
      </c>
      <c r="S477" s="101">
        <f t="shared" si="54"/>
        <v>0</v>
      </c>
      <c r="T477" s="102" t="e">
        <f>+VLOOKUP($E477,db!$B$26:$C$30,2,FALSE)</f>
        <v>#N/A</v>
      </c>
      <c r="U477" s="102">
        <f t="shared" si="56"/>
        <v>0</v>
      </c>
    </row>
    <row r="478" spans="2:21" ht="16" thickBot="1">
      <c r="B478" s="28">
        <f t="shared" si="57"/>
        <v>91</v>
      </c>
      <c r="C478" s="28"/>
      <c r="D478" s="29"/>
      <c r="E478" s="28"/>
      <c r="F478" s="28"/>
      <c r="G478" s="28"/>
      <c r="H478" s="156"/>
      <c r="I478" s="28"/>
      <c r="J478" s="28"/>
      <c r="K478" s="106"/>
      <c r="L478" s="28"/>
      <c r="M478" s="28" t="str">
        <f t="shared" si="55"/>
        <v/>
      </c>
      <c r="N478" s="29"/>
      <c r="P478" s="101">
        <f t="shared" si="51"/>
        <v>0</v>
      </c>
      <c r="Q478" s="101">
        <f t="shared" si="52"/>
        <v>0</v>
      </c>
      <c r="R478" s="101" t="e">
        <f t="shared" si="53"/>
        <v>#N/A</v>
      </c>
      <c r="S478" s="101">
        <f t="shared" si="54"/>
        <v>0</v>
      </c>
      <c r="T478" s="102" t="e">
        <f>+VLOOKUP($E478,db!$B$26:$C$30,2,FALSE)</f>
        <v>#N/A</v>
      </c>
      <c r="U478" s="102">
        <f t="shared" si="56"/>
        <v>0</v>
      </c>
    </row>
    <row r="479" spans="2:21" ht="16" thickBot="1">
      <c r="B479" s="26">
        <f t="shared" si="57"/>
        <v>92</v>
      </c>
      <c r="C479" s="26"/>
      <c r="D479" s="27"/>
      <c r="E479" s="26"/>
      <c r="F479" s="26"/>
      <c r="G479" s="26"/>
      <c r="H479" s="155"/>
      <c r="I479" s="26"/>
      <c r="J479" s="26"/>
      <c r="K479" s="105"/>
      <c r="L479" s="26"/>
      <c r="M479" s="26" t="str">
        <f t="shared" si="55"/>
        <v/>
      </c>
      <c r="N479" s="27"/>
      <c r="P479" s="101">
        <f t="shared" si="51"/>
        <v>0</v>
      </c>
      <c r="Q479" s="101">
        <f t="shared" si="52"/>
        <v>0</v>
      </c>
      <c r="R479" s="101" t="e">
        <f t="shared" si="53"/>
        <v>#N/A</v>
      </c>
      <c r="S479" s="101">
        <f t="shared" si="54"/>
        <v>0</v>
      </c>
      <c r="T479" s="102" t="e">
        <f>+VLOOKUP($E479,db!$B$26:$C$30,2,FALSE)</f>
        <v>#N/A</v>
      </c>
      <c r="U479" s="102">
        <f t="shared" si="56"/>
        <v>0</v>
      </c>
    </row>
    <row r="480" spans="2:21" ht="16" thickBot="1">
      <c r="B480" s="28">
        <f t="shared" si="57"/>
        <v>93</v>
      </c>
      <c r="C480" s="28"/>
      <c r="D480" s="29"/>
      <c r="E480" s="28"/>
      <c r="F480" s="28"/>
      <c r="G480" s="28"/>
      <c r="H480" s="156"/>
      <c r="I480" s="28"/>
      <c r="J480" s="28"/>
      <c r="K480" s="106"/>
      <c r="L480" s="28"/>
      <c r="M480" s="28" t="str">
        <f t="shared" si="55"/>
        <v/>
      </c>
      <c r="N480" s="29"/>
      <c r="P480" s="101">
        <f t="shared" si="51"/>
        <v>0</v>
      </c>
      <c r="Q480" s="101">
        <f t="shared" si="52"/>
        <v>0</v>
      </c>
      <c r="R480" s="101" t="e">
        <f t="shared" si="53"/>
        <v>#N/A</v>
      </c>
      <c r="S480" s="101">
        <f t="shared" si="54"/>
        <v>0</v>
      </c>
      <c r="T480" s="102" t="e">
        <f>+VLOOKUP($E480,db!$B$26:$C$30,2,FALSE)</f>
        <v>#N/A</v>
      </c>
      <c r="U480" s="102">
        <f t="shared" si="56"/>
        <v>0</v>
      </c>
    </row>
    <row r="481" spans="2:21" ht="16" thickBot="1">
      <c r="B481" s="26">
        <f t="shared" si="57"/>
        <v>94</v>
      </c>
      <c r="C481" s="26"/>
      <c r="D481" s="27"/>
      <c r="E481" s="26"/>
      <c r="F481" s="26"/>
      <c r="G481" s="26"/>
      <c r="H481" s="155"/>
      <c r="I481" s="26"/>
      <c r="J481" s="26"/>
      <c r="K481" s="105"/>
      <c r="L481" s="26"/>
      <c r="M481" s="26" t="str">
        <f t="shared" si="55"/>
        <v/>
      </c>
      <c r="N481" s="27"/>
      <c r="P481" s="101">
        <f t="shared" si="51"/>
        <v>0</v>
      </c>
      <c r="Q481" s="101">
        <f t="shared" si="52"/>
        <v>0</v>
      </c>
      <c r="R481" s="101" t="e">
        <f t="shared" si="53"/>
        <v>#N/A</v>
      </c>
      <c r="S481" s="101">
        <f t="shared" si="54"/>
        <v>0</v>
      </c>
      <c r="T481" s="102" t="e">
        <f>+VLOOKUP($E481,db!$B$26:$C$30,2,FALSE)</f>
        <v>#N/A</v>
      </c>
      <c r="U481" s="102">
        <f t="shared" si="56"/>
        <v>0</v>
      </c>
    </row>
    <row r="482" spans="2:21" ht="16" thickBot="1">
      <c r="B482" s="28">
        <f t="shared" si="57"/>
        <v>95</v>
      </c>
      <c r="C482" s="28"/>
      <c r="D482" s="29"/>
      <c r="E482" s="28"/>
      <c r="F482" s="28"/>
      <c r="G482" s="28"/>
      <c r="H482" s="156"/>
      <c r="I482" s="28"/>
      <c r="J482" s="28"/>
      <c r="K482" s="106"/>
      <c r="L482" s="28"/>
      <c r="M482" s="28" t="str">
        <f t="shared" si="55"/>
        <v/>
      </c>
      <c r="N482" s="29"/>
      <c r="P482" s="101">
        <f t="shared" si="51"/>
        <v>0</v>
      </c>
      <c r="Q482" s="101">
        <f t="shared" si="52"/>
        <v>0</v>
      </c>
      <c r="R482" s="101" t="e">
        <f t="shared" si="53"/>
        <v>#N/A</v>
      </c>
      <c r="S482" s="101">
        <f t="shared" si="54"/>
        <v>0</v>
      </c>
      <c r="T482" s="102" t="e">
        <f>+VLOOKUP($E482,db!$B$26:$C$30,2,FALSE)</f>
        <v>#N/A</v>
      </c>
      <c r="U482" s="102">
        <f t="shared" si="56"/>
        <v>0</v>
      </c>
    </row>
    <row r="483" spans="2:21" ht="16" thickBot="1">
      <c r="B483" s="26">
        <f t="shared" si="57"/>
        <v>96</v>
      </c>
      <c r="C483" s="26"/>
      <c r="D483" s="27"/>
      <c r="E483" s="26"/>
      <c r="F483" s="26"/>
      <c r="G483" s="26"/>
      <c r="H483" s="155"/>
      <c r="I483" s="26"/>
      <c r="J483" s="26"/>
      <c r="K483" s="105"/>
      <c r="L483" s="26"/>
      <c r="M483" s="26" t="str">
        <f t="shared" si="55"/>
        <v/>
      </c>
      <c r="N483" s="27"/>
      <c r="P483" s="101">
        <f t="shared" si="51"/>
        <v>0</v>
      </c>
      <c r="Q483" s="101">
        <f t="shared" si="52"/>
        <v>0</v>
      </c>
      <c r="R483" s="101" t="e">
        <f t="shared" si="53"/>
        <v>#N/A</v>
      </c>
      <c r="S483" s="101">
        <f t="shared" si="54"/>
        <v>0</v>
      </c>
      <c r="T483" s="102" t="e">
        <f>+VLOOKUP($E483,db!$B$26:$C$30,2,FALSE)</f>
        <v>#N/A</v>
      </c>
      <c r="U483" s="102">
        <f t="shared" si="56"/>
        <v>0</v>
      </c>
    </row>
    <row r="484" spans="2:21" ht="16" thickBot="1">
      <c r="B484" s="28">
        <f t="shared" si="57"/>
        <v>97</v>
      </c>
      <c r="C484" s="28"/>
      <c r="D484" s="29"/>
      <c r="E484" s="28"/>
      <c r="F484" s="28"/>
      <c r="G484" s="28"/>
      <c r="H484" s="156"/>
      <c r="I484" s="28"/>
      <c r="J484" s="28"/>
      <c r="K484" s="106"/>
      <c r="L484" s="28"/>
      <c r="M484" s="28" t="str">
        <f t="shared" si="55"/>
        <v/>
      </c>
      <c r="N484" s="29"/>
      <c r="P484" s="101">
        <f t="shared" si="51"/>
        <v>0</v>
      </c>
      <c r="Q484" s="101">
        <f t="shared" si="52"/>
        <v>0</v>
      </c>
      <c r="R484" s="101" t="e">
        <f t="shared" si="53"/>
        <v>#N/A</v>
      </c>
      <c r="S484" s="101">
        <f t="shared" si="54"/>
        <v>0</v>
      </c>
      <c r="T484" s="102" t="e">
        <f>+VLOOKUP($E484,db!$B$26:$C$30,2,FALSE)</f>
        <v>#N/A</v>
      </c>
      <c r="U484" s="102">
        <f t="shared" si="56"/>
        <v>0</v>
      </c>
    </row>
    <row r="485" spans="2:21" ht="16" thickBot="1">
      <c r="B485" s="26">
        <f t="shared" si="57"/>
        <v>98</v>
      </c>
      <c r="C485" s="26"/>
      <c r="D485" s="27"/>
      <c r="E485" s="26"/>
      <c r="F485" s="26"/>
      <c r="G485" s="26"/>
      <c r="H485" s="155"/>
      <c r="I485" s="26"/>
      <c r="J485" s="26"/>
      <c r="K485" s="105"/>
      <c r="L485" s="26"/>
      <c r="M485" s="26" t="str">
        <f t="shared" si="55"/>
        <v/>
      </c>
      <c r="N485" s="27"/>
      <c r="P485" s="101">
        <f t="shared" si="51"/>
        <v>0</v>
      </c>
      <c r="Q485" s="101">
        <f t="shared" si="52"/>
        <v>0</v>
      </c>
      <c r="R485" s="101" t="e">
        <f t="shared" si="53"/>
        <v>#N/A</v>
      </c>
      <c r="S485" s="101">
        <f t="shared" si="54"/>
        <v>0</v>
      </c>
      <c r="T485" s="102" t="e">
        <f>+VLOOKUP($E485,db!$B$26:$C$30,2,FALSE)</f>
        <v>#N/A</v>
      </c>
      <c r="U485" s="102">
        <f t="shared" si="56"/>
        <v>0</v>
      </c>
    </row>
    <row r="486" spans="2:21" ht="16" thickBot="1">
      <c r="B486" s="28">
        <f t="shared" si="57"/>
        <v>99</v>
      </c>
      <c r="C486" s="28"/>
      <c r="D486" s="29"/>
      <c r="E486" s="28"/>
      <c r="F486" s="28"/>
      <c r="G486" s="28"/>
      <c r="H486" s="156"/>
      <c r="I486" s="28"/>
      <c r="J486" s="28"/>
      <c r="K486" s="106"/>
      <c r="L486" s="28"/>
      <c r="M486" s="28" t="str">
        <f t="shared" si="55"/>
        <v/>
      </c>
      <c r="N486" s="29"/>
      <c r="P486" s="101">
        <f t="shared" si="51"/>
        <v>0</v>
      </c>
      <c r="Q486" s="101">
        <f t="shared" si="52"/>
        <v>0</v>
      </c>
      <c r="R486" s="101" t="e">
        <f t="shared" si="53"/>
        <v>#N/A</v>
      </c>
      <c r="S486" s="101">
        <f t="shared" si="54"/>
        <v>0</v>
      </c>
      <c r="T486" s="102" t="e">
        <f>+VLOOKUP($E486,db!$B$26:$C$30,2,FALSE)</f>
        <v>#N/A</v>
      </c>
      <c r="U486" s="102">
        <f t="shared" si="56"/>
        <v>0</v>
      </c>
    </row>
    <row r="487" spans="2:21" ht="16" thickBot="1">
      <c r="B487" s="26">
        <f t="shared" si="57"/>
        <v>100</v>
      </c>
      <c r="C487" s="26"/>
      <c r="D487" s="27"/>
      <c r="E487" s="26"/>
      <c r="F487" s="26"/>
      <c r="G487" s="26"/>
      <c r="H487" s="155"/>
      <c r="I487" s="26"/>
      <c r="J487" s="26"/>
      <c r="K487" s="105"/>
      <c r="L487" s="26"/>
      <c r="M487" s="26" t="str">
        <f t="shared" si="55"/>
        <v/>
      </c>
      <c r="N487" s="27"/>
      <c r="P487" s="101">
        <f t="shared" si="51"/>
        <v>0</v>
      </c>
      <c r="Q487" s="101">
        <f t="shared" si="52"/>
        <v>0</v>
      </c>
      <c r="R487" s="101" t="e">
        <f t="shared" si="53"/>
        <v>#N/A</v>
      </c>
      <c r="S487" s="101">
        <f t="shared" si="54"/>
        <v>0</v>
      </c>
      <c r="T487" s="102" t="e">
        <f>+VLOOKUP($E487,db!$B$26:$C$30,2,FALSE)</f>
        <v>#N/A</v>
      </c>
      <c r="U487" s="102">
        <f t="shared" si="56"/>
        <v>0</v>
      </c>
    </row>
    <row r="488" spans="2:21" ht="16" thickBot="1">
      <c r="B488" s="28">
        <f t="shared" si="57"/>
        <v>101</v>
      </c>
      <c r="C488" s="28"/>
      <c r="D488" s="29"/>
      <c r="E488" s="28"/>
      <c r="F488" s="28"/>
      <c r="G488" s="28"/>
      <c r="H488" s="156"/>
      <c r="I488" s="28"/>
      <c r="J488" s="28"/>
      <c r="K488" s="106"/>
      <c r="L488" s="28"/>
      <c r="M488" s="28" t="str">
        <f t="shared" si="55"/>
        <v/>
      </c>
      <c r="N488" s="29"/>
      <c r="P488" s="101">
        <f t="shared" si="51"/>
        <v>0</v>
      </c>
      <c r="Q488" s="101">
        <f t="shared" si="52"/>
        <v>0</v>
      </c>
      <c r="R488" s="101" t="e">
        <f t="shared" si="53"/>
        <v>#N/A</v>
      </c>
      <c r="S488" s="101">
        <f t="shared" si="54"/>
        <v>0</v>
      </c>
      <c r="T488" s="102" t="e">
        <f>+VLOOKUP($E488,db!$B$26:$C$30,2,FALSE)</f>
        <v>#N/A</v>
      </c>
      <c r="U488" s="102">
        <f t="shared" si="56"/>
        <v>0</v>
      </c>
    </row>
    <row r="489" spans="2:21" ht="16" thickBot="1">
      <c r="B489" s="26">
        <f t="shared" si="57"/>
        <v>102</v>
      </c>
      <c r="C489" s="26"/>
      <c r="D489" s="27"/>
      <c r="E489" s="26"/>
      <c r="F489" s="26"/>
      <c r="G489" s="26"/>
      <c r="H489" s="155"/>
      <c r="I489" s="26"/>
      <c r="J489" s="26"/>
      <c r="K489" s="105"/>
      <c r="L489" s="26"/>
      <c r="M489" s="26" t="str">
        <f t="shared" si="55"/>
        <v/>
      </c>
      <c r="N489" s="27"/>
      <c r="P489" s="101">
        <f t="shared" si="51"/>
        <v>0</v>
      </c>
      <c r="Q489" s="101">
        <f t="shared" si="52"/>
        <v>0</v>
      </c>
      <c r="R489" s="101" t="e">
        <f t="shared" si="53"/>
        <v>#N/A</v>
      </c>
      <c r="S489" s="101">
        <f t="shared" si="54"/>
        <v>0</v>
      </c>
      <c r="T489" s="102" t="e">
        <f>+VLOOKUP($E489,db!$B$26:$C$30,2,FALSE)</f>
        <v>#N/A</v>
      </c>
      <c r="U489" s="102">
        <f t="shared" si="56"/>
        <v>0</v>
      </c>
    </row>
    <row r="490" spans="2:21" ht="16" thickBot="1">
      <c r="B490" s="28">
        <f t="shared" si="57"/>
        <v>103</v>
      </c>
      <c r="C490" s="28"/>
      <c r="D490" s="29"/>
      <c r="E490" s="28"/>
      <c r="F490" s="28"/>
      <c r="G490" s="28"/>
      <c r="H490" s="156"/>
      <c r="I490" s="28"/>
      <c r="J490" s="28"/>
      <c r="K490" s="106"/>
      <c r="L490" s="28"/>
      <c r="M490" s="28" t="str">
        <f t="shared" si="55"/>
        <v/>
      </c>
      <c r="N490" s="29"/>
      <c r="P490" s="101">
        <f t="shared" si="51"/>
        <v>0</v>
      </c>
      <c r="Q490" s="101">
        <f t="shared" si="52"/>
        <v>0</v>
      </c>
      <c r="R490" s="101" t="e">
        <f t="shared" si="53"/>
        <v>#N/A</v>
      </c>
      <c r="S490" s="101">
        <f t="shared" si="54"/>
        <v>0</v>
      </c>
      <c r="T490" s="102" t="e">
        <f>+VLOOKUP($E490,db!$B$26:$C$30,2,FALSE)</f>
        <v>#N/A</v>
      </c>
      <c r="U490" s="102">
        <f t="shared" si="56"/>
        <v>0</v>
      </c>
    </row>
    <row r="491" spans="2:21" ht="16" thickBot="1">
      <c r="B491" s="26">
        <f t="shared" si="57"/>
        <v>104</v>
      </c>
      <c r="C491" s="26"/>
      <c r="D491" s="27"/>
      <c r="E491" s="26"/>
      <c r="F491" s="26"/>
      <c r="G491" s="26"/>
      <c r="H491" s="155"/>
      <c r="I491" s="26"/>
      <c r="J491" s="26"/>
      <c r="K491" s="105"/>
      <c r="L491" s="26"/>
      <c r="M491" s="26" t="str">
        <f t="shared" si="55"/>
        <v/>
      </c>
      <c r="N491" s="27"/>
      <c r="P491" s="101">
        <f t="shared" si="51"/>
        <v>0</v>
      </c>
      <c r="Q491" s="101">
        <f t="shared" si="52"/>
        <v>0</v>
      </c>
      <c r="R491" s="101" t="e">
        <f t="shared" si="53"/>
        <v>#N/A</v>
      </c>
      <c r="S491" s="101">
        <f t="shared" si="54"/>
        <v>0</v>
      </c>
      <c r="T491" s="102" t="e">
        <f>+VLOOKUP($E491,db!$B$26:$C$30,2,FALSE)</f>
        <v>#N/A</v>
      </c>
      <c r="U491" s="102">
        <f t="shared" si="56"/>
        <v>0</v>
      </c>
    </row>
    <row r="492" spans="2:21" ht="16" thickBot="1">
      <c r="B492" s="28">
        <f t="shared" si="57"/>
        <v>105</v>
      </c>
      <c r="C492" s="28"/>
      <c r="D492" s="29"/>
      <c r="E492" s="28"/>
      <c r="F492" s="28"/>
      <c r="G492" s="28"/>
      <c r="H492" s="156"/>
      <c r="I492" s="28"/>
      <c r="J492" s="28"/>
      <c r="K492" s="106"/>
      <c r="L492" s="28"/>
      <c r="M492" s="28" t="str">
        <f t="shared" si="55"/>
        <v/>
      </c>
      <c r="N492" s="29"/>
      <c r="P492" s="101">
        <f t="shared" si="51"/>
        <v>0</v>
      </c>
      <c r="Q492" s="101">
        <f t="shared" si="52"/>
        <v>0</v>
      </c>
      <c r="R492" s="101" t="e">
        <f t="shared" si="53"/>
        <v>#N/A</v>
      </c>
      <c r="S492" s="101">
        <f t="shared" si="54"/>
        <v>0</v>
      </c>
      <c r="T492" s="102" t="e">
        <f>+VLOOKUP($E492,db!$B$26:$C$30,2,FALSE)</f>
        <v>#N/A</v>
      </c>
      <c r="U492" s="102">
        <f t="shared" si="56"/>
        <v>0</v>
      </c>
    </row>
    <row r="493" spans="2:21" ht="16" thickBot="1">
      <c r="B493" s="26">
        <f t="shared" si="57"/>
        <v>106</v>
      </c>
      <c r="C493" s="26"/>
      <c r="D493" s="27"/>
      <c r="E493" s="26"/>
      <c r="F493" s="26"/>
      <c r="G493" s="26"/>
      <c r="H493" s="155"/>
      <c r="I493" s="26"/>
      <c r="J493" s="26"/>
      <c r="K493" s="105"/>
      <c r="L493" s="26"/>
      <c r="M493" s="26" t="str">
        <f t="shared" si="55"/>
        <v/>
      </c>
      <c r="N493" s="27"/>
      <c r="P493" s="101">
        <f t="shared" si="51"/>
        <v>0</v>
      </c>
      <c r="Q493" s="101">
        <f t="shared" si="52"/>
        <v>0</v>
      </c>
      <c r="R493" s="101" t="e">
        <f t="shared" si="53"/>
        <v>#N/A</v>
      </c>
      <c r="S493" s="101">
        <f t="shared" si="54"/>
        <v>0</v>
      </c>
      <c r="T493" s="102" t="e">
        <f>+VLOOKUP($E493,db!$B$26:$C$30,2,FALSE)</f>
        <v>#N/A</v>
      </c>
      <c r="U493" s="102">
        <f t="shared" si="56"/>
        <v>0</v>
      </c>
    </row>
    <row r="494" spans="2:21" ht="16" thickBot="1">
      <c r="B494" s="28">
        <f t="shared" si="57"/>
        <v>107</v>
      </c>
      <c r="C494" s="28"/>
      <c r="D494" s="29"/>
      <c r="E494" s="28"/>
      <c r="F494" s="28"/>
      <c r="G494" s="28"/>
      <c r="H494" s="156"/>
      <c r="I494" s="28"/>
      <c r="J494" s="28"/>
      <c r="K494" s="106"/>
      <c r="L494" s="28"/>
      <c r="M494" s="28" t="str">
        <f t="shared" si="55"/>
        <v/>
      </c>
      <c r="N494" s="29"/>
      <c r="P494" s="101">
        <f t="shared" si="51"/>
        <v>0</v>
      </c>
      <c r="Q494" s="101">
        <f t="shared" si="52"/>
        <v>0</v>
      </c>
      <c r="R494" s="101" t="e">
        <f t="shared" si="53"/>
        <v>#N/A</v>
      </c>
      <c r="S494" s="101">
        <f t="shared" si="54"/>
        <v>0</v>
      </c>
      <c r="T494" s="102" t="e">
        <f>+VLOOKUP($E494,db!$B$26:$C$30,2,FALSE)</f>
        <v>#N/A</v>
      </c>
      <c r="U494" s="102">
        <f t="shared" si="56"/>
        <v>0</v>
      </c>
    </row>
    <row r="495" spans="2:21" ht="16" thickBot="1">
      <c r="B495" s="26">
        <f t="shared" si="57"/>
        <v>108</v>
      </c>
      <c r="C495" s="26"/>
      <c r="D495" s="27"/>
      <c r="E495" s="26"/>
      <c r="F495" s="26"/>
      <c r="G495" s="26"/>
      <c r="H495" s="155"/>
      <c r="I495" s="26"/>
      <c r="J495" s="26"/>
      <c r="K495" s="105"/>
      <c r="L495" s="26"/>
      <c r="M495" s="26" t="str">
        <f t="shared" si="55"/>
        <v/>
      </c>
      <c r="N495" s="27"/>
      <c r="P495" s="101">
        <f t="shared" si="51"/>
        <v>0</v>
      </c>
      <c r="Q495" s="101">
        <f t="shared" si="52"/>
        <v>0</v>
      </c>
      <c r="R495" s="101" t="e">
        <f t="shared" si="53"/>
        <v>#N/A</v>
      </c>
      <c r="S495" s="101">
        <f t="shared" si="54"/>
        <v>0</v>
      </c>
      <c r="T495" s="102" t="e">
        <f>+VLOOKUP($E495,db!$B$26:$C$30,2,FALSE)</f>
        <v>#N/A</v>
      </c>
      <c r="U495" s="102">
        <f t="shared" si="56"/>
        <v>0</v>
      </c>
    </row>
    <row r="496" spans="2:21" ht="16" thickBot="1">
      <c r="B496" s="28">
        <f t="shared" si="57"/>
        <v>109</v>
      </c>
      <c r="C496" s="28"/>
      <c r="D496" s="29"/>
      <c r="E496" s="28"/>
      <c r="F496" s="28"/>
      <c r="G496" s="28"/>
      <c r="H496" s="156"/>
      <c r="I496" s="28"/>
      <c r="J496" s="28"/>
      <c r="K496" s="106"/>
      <c r="L496" s="28"/>
      <c r="M496" s="28" t="str">
        <f t="shared" si="55"/>
        <v/>
      </c>
      <c r="N496" s="29"/>
      <c r="P496" s="101">
        <f t="shared" si="51"/>
        <v>0</v>
      </c>
      <c r="Q496" s="101">
        <f t="shared" si="52"/>
        <v>0</v>
      </c>
      <c r="R496" s="101" t="e">
        <f t="shared" si="53"/>
        <v>#N/A</v>
      </c>
      <c r="S496" s="101">
        <f t="shared" si="54"/>
        <v>0</v>
      </c>
      <c r="T496" s="102" t="e">
        <f>+VLOOKUP($E496,db!$B$26:$C$30,2,FALSE)</f>
        <v>#N/A</v>
      </c>
      <c r="U496" s="102">
        <f t="shared" si="56"/>
        <v>0</v>
      </c>
    </row>
    <row r="497" spans="2:21" ht="16" thickBot="1">
      <c r="B497" s="26">
        <f t="shared" si="57"/>
        <v>110</v>
      </c>
      <c r="C497" s="26"/>
      <c r="D497" s="27"/>
      <c r="E497" s="26"/>
      <c r="F497" s="26"/>
      <c r="G497" s="26"/>
      <c r="H497" s="155"/>
      <c r="I497" s="26"/>
      <c r="J497" s="26"/>
      <c r="K497" s="105"/>
      <c r="L497" s="26"/>
      <c r="M497" s="26" t="str">
        <f t="shared" si="55"/>
        <v/>
      </c>
      <c r="N497" s="27"/>
      <c r="P497" s="101">
        <f t="shared" si="51"/>
        <v>0</v>
      </c>
      <c r="Q497" s="101">
        <f t="shared" si="52"/>
        <v>0</v>
      </c>
      <c r="R497" s="101" t="e">
        <f t="shared" si="53"/>
        <v>#N/A</v>
      </c>
      <c r="S497" s="101">
        <f t="shared" si="54"/>
        <v>0</v>
      </c>
      <c r="T497" s="102" t="e">
        <f>+VLOOKUP($E497,db!$B$26:$C$30,2,FALSE)</f>
        <v>#N/A</v>
      </c>
      <c r="U497" s="102">
        <f t="shared" si="56"/>
        <v>0</v>
      </c>
    </row>
    <row r="498" spans="2:21" ht="16" thickBot="1">
      <c r="B498" s="28">
        <f t="shared" si="57"/>
        <v>111</v>
      </c>
      <c r="C498" s="28"/>
      <c r="D498" s="29"/>
      <c r="E498" s="28"/>
      <c r="F498" s="28"/>
      <c r="G498" s="28"/>
      <c r="H498" s="156"/>
      <c r="I498" s="28"/>
      <c r="J498" s="28"/>
      <c r="K498" s="106"/>
      <c r="L498" s="28"/>
      <c r="M498" s="28" t="str">
        <f t="shared" si="55"/>
        <v/>
      </c>
      <c r="N498" s="29"/>
      <c r="P498" s="101">
        <f t="shared" si="51"/>
        <v>0</v>
      </c>
      <c r="Q498" s="101">
        <f t="shared" si="52"/>
        <v>0</v>
      </c>
      <c r="R498" s="101" t="e">
        <f t="shared" si="53"/>
        <v>#N/A</v>
      </c>
      <c r="S498" s="101">
        <f t="shared" si="54"/>
        <v>0</v>
      </c>
      <c r="T498" s="102" t="e">
        <f>+VLOOKUP($E498,db!$B$26:$C$30,2,FALSE)</f>
        <v>#N/A</v>
      </c>
      <c r="U498" s="102">
        <f t="shared" si="56"/>
        <v>0</v>
      </c>
    </row>
    <row r="499" spans="2:21" ht="16" thickBot="1">
      <c r="B499" s="26">
        <f t="shared" si="57"/>
        <v>112</v>
      </c>
      <c r="C499" s="26"/>
      <c r="D499" s="27"/>
      <c r="E499" s="26"/>
      <c r="F499" s="26"/>
      <c r="G499" s="26"/>
      <c r="H499" s="155"/>
      <c r="I499" s="26"/>
      <c r="J499" s="26"/>
      <c r="K499" s="105"/>
      <c r="L499" s="26"/>
      <c r="M499" s="26" t="str">
        <f t="shared" si="55"/>
        <v/>
      </c>
      <c r="N499" s="27"/>
      <c r="P499" s="101">
        <f t="shared" si="51"/>
        <v>0</v>
      </c>
      <c r="Q499" s="101">
        <f t="shared" si="52"/>
        <v>0</v>
      </c>
      <c r="R499" s="101" t="e">
        <f t="shared" si="53"/>
        <v>#N/A</v>
      </c>
      <c r="S499" s="101">
        <f t="shared" si="54"/>
        <v>0</v>
      </c>
      <c r="T499" s="102" t="e">
        <f>+VLOOKUP($E499,db!$B$26:$C$30,2,FALSE)</f>
        <v>#N/A</v>
      </c>
      <c r="U499" s="102">
        <f t="shared" si="56"/>
        <v>0</v>
      </c>
    </row>
    <row r="500" spans="2:21" ht="16" thickBot="1">
      <c r="B500" s="28">
        <f t="shared" si="57"/>
        <v>113</v>
      </c>
      <c r="C500" s="28"/>
      <c r="D500" s="29"/>
      <c r="E500" s="28"/>
      <c r="F500" s="28"/>
      <c r="G500" s="28"/>
      <c r="H500" s="156"/>
      <c r="I500" s="28"/>
      <c r="J500" s="28"/>
      <c r="K500" s="106"/>
      <c r="L500" s="28"/>
      <c r="M500" s="28" t="str">
        <f t="shared" si="55"/>
        <v/>
      </c>
      <c r="N500" s="29"/>
      <c r="P500" s="101">
        <f t="shared" si="51"/>
        <v>0</v>
      </c>
      <c r="Q500" s="101">
        <f t="shared" si="52"/>
        <v>0</v>
      </c>
      <c r="R500" s="101" t="e">
        <f t="shared" si="53"/>
        <v>#N/A</v>
      </c>
      <c r="S500" s="101">
        <f t="shared" si="54"/>
        <v>0</v>
      </c>
      <c r="T500" s="102" t="e">
        <f>+VLOOKUP($E500,db!$B$26:$C$30,2,FALSE)</f>
        <v>#N/A</v>
      </c>
      <c r="U500" s="102">
        <f t="shared" si="56"/>
        <v>0</v>
      </c>
    </row>
    <row r="501" spans="2:21" ht="16" thickBot="1">
      <c r="B501" s="26">
        <f t="shared" si="57"/>
        <v>114</v>
      </c>
      <c r="C501" s="26"/>
      <c r="D501" s="27"/>
      <c r="E501" s="26"/>
      <c r="F501" s="26"/>
      <c r="G501" s="26"/>
      <c r="H501" s="155"/>
      <c r="I501" s="26"/>
      <c r="J501" s="26"/>
      <c r="K501" s="105"/>
      <c r="L501" s="26"/>
      <c r="M501" s="26" t="str">
        <f t="shared" si="55"/>
        <v/>
      </c>
      <c r="N501" s="27"/>
      <c r="P501" s="101">
        <f t="shared" si="51"/>
        <v>0</v>
      </c>
      <c r="Q501" s="101">
        <f t="shared" si="52"/>
        <v>0</v>
      </c>
      <c r="R501" s="101" t="e">
        <f t="shared" si="53"/>
        <v>#N/A</v>
      </c>
      <c r="S501" s="101">
        <f t="shared" si="54"/>
        <v>0</v>
      </c>
      <c r="T501" s="102" t="e">
        <f>+VLOOKUP($E501,db!$B$26:$C$30,2,FALSE)</f>
        <v>#N/A</v>
      </c>
      <c r="U501" s="102">
        <f t="shared" si="56"/>
        <v>0</v>
      </c>
    </row>
    <row r="502" spans="2:21" ht="16" thickBot="1">
      <c r="B502" s="28">
        <f t="shared" si="57"/>
        <v>115</v>
      </c>
      <c r="C502" s="28"/>
      <c r="D502" s="29"/>
      <c r="E502" s="28"/>
      <c r="F502" s="28"/>
      <c r="G502" s="28"/>
      <c r="H502" s="156"/>
      <c r="I502" s="28"/>
      <c r="J502" s="28"/>
      <c r="K502" s="106"/>
      <c r="L502" s="28"/>
      <c r="M502" s="28" t="str">
        <f t="shared" si="55"/>
        <v/>
      </c>
      <c r="N502" s="29"/>
      <c r="P502" s="101">
        <f t="shared" si="51"/>
        <v>0</v>
      </c>
      <c r="Q502" s="101">
        <f t="shared" si="52"/>
        <v>0</v>
      </c>
      <c r="R502" s="101" t="e">
        <f t="shared" si="53"/>
        <v>#N/A</v>
      </c>
      <c r="S502" s="101">
        <f t="shared" si="54"/>
        <v>0</v>
      </c>
      <c r="T502" s="102" t="e">
        <f>+VLOOKUP($E502,db!$B$26:$C$30,2,FALSE)</f>
        <v>#N/A</v>
      </c>
      <c r="U502" s="102">
        <f t="shared" si="56"/>
        <v>0</v>
      </c>
    </row>
    <row r="503" spans="2:21" ht="16" thickBot="1">
      <c r="B503" s="26">
        <f t="shared" si="57"/>
        <v>116</v>
      </c>
      <c r="C503" s="26"/>
      <c r="D503" s="27"/>
      <c r="E503" s="26"/>
      <c r="F503" s="26"/>
      <c r="G503" s="26"/>
      <c r="H503" s="155"/>
      <c r="I503" s="26"/>
      <c r="J503" s="26"/>
      <c r="K503" s="105"/>
      <c r="L503" s="26"/>
      <c r="M503" s="26" t="str">
        <f t="shared" si="55"/>
        <v/>
      </c>
      <c r="N503" s="27"/>
      <c r="P503" s="101">
        <f t="shared" si="51"/>
        <v>0</v>
      </c>
      <c r="Q503" s="101">
        <f t="shared" si="52"/>
        <v>0</v>
      </c>
      <c r="R503" s="101" t="e">
        <f t="shared" si="53"/>
        <v>#N/A</v>
      </c>
      <c r="S503" s="101">
        <f t="shared" si="54"/>
        <v>0</v>
      </c>
      <c r="T503" s="102" t="e">
        <f>+VLOOKUP($E503,db!$B$26:$C$30,2,FALSE)</f>
        <v>#N/A</v>
      </c>
      <c r="U503" s="102">
        <f t="shared" si="56"/>
        <v>0</v>
      </c>
    </row>
    <row r="504" spans="2:21" ht="16" thickBot="1">
      <c r="B504" s="28">
        <f t="shared" si="57"/>
        <v>117</v>
      </c>
      <c r="C504" s="28"/>
      <c r="D504" s="29"/>
      <c r="E504" s="28"/>
      <c r="F504" s="28"/>
      <c r="G504" s="28"/>
      <c r="H504" s="156"/>
      <c r="I504" s="28"/>
      <c r="J504" s="28"/>
      <c r="K504" s="106"/>
      <c r="L504" s="28"/>
      <c r="M504" s="28" t="str">
        <f t="shared" si="55"/>
        <v/>
      </c>
      <c r="N504" s="29"/>
      <c r="P504" s="101">
        <f t="shared" si="51"/>
        <v>0</v>
      </c>
      <c r="Q504" s="101">
        <f t="shared" si="52"/>
        <v>0</v>
      </c>
      <c r="R504" s="101" t="e">
        <f t="shared" si="53"/>
        <v>#N/A</v>
      </c>
      <c r="S504" s="101">
        <f t="shared" si="54"/>
        <v>0</v>
      </c>
      <c r="T504" s="102" t="e">
        <f>+VLOOKUP($E504,db!$B$26:$C$30,2,FALSE)</f>
        <v>#N/A</v>
      </c>
      <c r="U504" s="102">
        <f t="shared" si="56"/>
        <v>0</v>
      </c>
    </row>
    <row r="505" spans="2:21" ht="16" thickBot="1">
      <c r="B505" s="26">
        <f t="shared" si="57"/>
        <v>118</v>
      </c>
      <c r="C505" s="26"/>
      <c r="D505" s="27"/>
      <c r="E505" s="26"/>
      <c r="F505" s="26"/>
      <c r="G505" s="26"/>
      <c r="H505" s="155"/>
      <c r="I505" s="26"/>
      <c r="J505" s="26"/>
      <c r="K505" s="105"/>
      <c r="L505" s="26"/>
      <c r="M505" s="26" t="str">
        <f t="shared" si="55"/>
        <v/>
      </c>
      <c r="N505" s="27"/>
      <c r="P505" s="101">
        <f t="shared" si="51"/>
        <v>0</v>
      </c>
      <c r="Q505" s="101">
        <f t="shared" si="52"/>
        <v>0</v>
      </c>
      <c r="R505" s="101" t="e">
        <f t="shared" si="53"/>
        <v>#N/A</v>
      </c>
      <c r="S505" s="101">
        <f t="shared" si="54"/>
        <v>0</v>
      </c>
      <c r="T505" s="102" t="e">
        <f>+VLOOKUP($E505,db!$B$26:$C$30,2,FALSE)</f>
        <v>#N/A</v>
      </c>
      <c r="U505" s="102">
        <f t="shared" si="56"/>
        <v>0</v>
      </c>
    </row>
    <row r="506" spans="2:21" ht="16" thickBot="1">
      <c r="B506" s="28">
        <f t="shared" si="57"/>
        <v>119</v>
      </c>
      <c r="C506" s="28"/>
      <c r="D506" s="29"/>
      <c r="E506" s="28"/>
      <c r="F506" s="28"/>
      <c r="G506" s="28"/>
      <c r="H506" s="156"/>
      <c r="I506" s="28"/>
      <c r="J506" s="28"/>
      <c r="K506" s="106"/>
      <c r="L506" s="28"/>
      <c r="M506" s="28" t="str">
        <f t="shared" si="55"/>
        <v/>
      </c>
      <c r="N506" s="29"/>
      <c r="P506" s="101">
        <f t="shared" si="51"/>
        <v>0</v>
      </c>
      <c r="Q506" s="101">
        <f t="shared" si="52"/>
        <v>0</v>
      </c>
      <c r="R506" s="101" t="e">
        <f t="shared" si="53"/>
        <v>#N/A</v>
      </c>
      <c r="S506" s="101">
        <f t="shared" si="54"/>
        <v>0</v>
      </c>
      <c r="T506" s="102" t="e">
        <f>+VLOOKUP($E506,db!$B$26:$C$30,2,FALSE)</f>
        <v>#N/A</v>
      </c>
      <c r="U506" s="102">
        <f t="shared" si="56"/>
        <v>0</v>
      </c>
    </row>
    <row r="507" spans="2:21" ht="16" thickBot="1">
      <c r="B507" s="26">
        <f t="shared" si="57"/>
        <v>120</v>
      </c>
      <c r="C507" s="26"/>
      <c r="D507" s="27"/>
      <c r="E507" s="26"/>
      <c r="F507" s="26"/>
      <c r="G507" s="26"/>
      <c r="H507" s="155"/>
      <c r="I507" s="26"/>
      <c r="J507" s="26"/>
      <c r="K507" s="105"/>
      <c r="L507" s="26"/>
      <c r="M507" s="26" t="str">
        <f t="shared" si="55"/>
        <v/>
      </c>
      <c r="N507" s="27"/>
      <c r="P507" s="101">
        <f t="shared" si="51"/>
        <v>0</v>
      </c>
      <c r="Q507" s="101">
        <f t="shared" si="52"/>
        <v>0</v>
      </c>
      <c r="R507" s="101" t="e">
        <f t="shared" si="53"/>
        <v>#N/A</v>
      </c>
      <c r="S507" s="101">
        <f t="shared" si="54"/>
        <v>0</v>
      </c>
      <c r="T507" s="102" t="e">
        <f>+VLOOKUP($E507,db!$B$26:$C$30,2,FALSE)</f>
        <v>#N/A</v>
      </c>
      <c r="U507" s="102">
        <f t="shared" si="56"/>
        <v>0</v>
      </c>
    </row>
    <row r="508" spans="2:21" ht="16" thickBot="1">
      <c r="B508" s="28">
        <f t="shared" si="57"/>
        <v>121</v>
      </c>
      <c r="C508" s="28"/>
      <c r="D508" s="29"/>
      <c r="E508" s="28"/>
      <c r="F508" s="28"/>
      <c r="G508" s="28"/>
      <c r="H508" s="156"/>
      <c r="I508" s="28"/>
      <c r="J508" s="28"/>
      <c r="K508" s="106"/>
      <c r="L508" s="28"/>
      <c r="M508" s="28" t="str">
        <f t="shared" si="55"/>
        <v/>
      </c>
      <c r="N508" s="29"/>
      <c r="P508" s="101">
        <f t="shared" si="51"/>
        <v>0</v>
      </c>
      <c r="Q508" s="101">
        <f t="shared" si="52"/>
        <v>0</v>
      </c>
      <c r="R508" s="101" t="e">
        <f t="shared" si="53"/>
        <v>#N/A</v>
      </c>
      <c r="S508" s="101">
        <f t="shared" si="54"/>
        <v>0</v>
      </c>
      <c r="T508" s="102" t="e">
        <f>+VLOOKUP($E508,db!$B$26:$C$30,2,FALSE)</f>
        <v>#N/A</v>
      </c>
      <c r="U508" s="102">
        <f t="shared" si="56"/>
        <v>0</v>
      </c>
    </row>
    <row r="509" spans="2:21" ht="16" thickBot="1">
      <c r="B509" s="26">
        <f t="shared" si="57"/>
        <v>122</v>
      </c>
      <c r="C509" s="26"/>
      <c r="D509" s="27"/>
      <c r="E509" s="26"/>
      <c r="F509" s="26"/>
      <c r="G509" s="26"/>
      <c r="H509" s="155"/>
      <c r="I509" s="26"/>
      <c r="J509" s="26"/>
      <c r="K509" s="105"/>
      <c r="L509" s="26"/>
      <c r="M509" s="26" t="str">
        <f t="shared" si="55"/>
        <v/>
      </c>
      <c r="N509" s="27"/>
      <c r="P509" s="101">
        <f t="shared" si="51"/>
        <v>0</v>
      </c>
      <c r="Q509" s="101">
        <f t="shared" si="52"/>
        <v>0</v>
      </c>
      <c r="R509" s="101" t="e">
        <f t="shared" si="53"/>
        <v>#N/A</v>
      </c>
      <c r="S509" s="101">
        <f t="shared" si="54"/>
        <v>0</v>
      </c>
      <c r="T509" s="102" t="e">
        <f>+VLOOKUP($E509,db!$B$26:$C$30,2,FALSE)</f>
        <v>#N/A</v>
      </c>
      <c r="U509" s="102">
        <f t="shared" si="56"/>
        <v>0</v>
      </c>
    </row>
    <row r="510" spans="2:21" ht="16" thickBot="1">
      <c r="B510" s="28">
        <f t="shared" si="57"/>
        <v>123</v>
      </c>
      <c r="C510" s="28"/>
      <c r="D510" s="29"/>
      <c r="E510" s="28"/>
      <c r="F510" s="28"/>
      <c r="G510" s="28"/>
      <c r="H510" s="156"/>
      <c r="I510" s="28"/>
      <c r="J510" s="28"/>
      <c r="K510" s="106"/>
      <c r="L510" s="28"/>
      <c r="M510" s="28" t="str">
        <f t="shared" si="55"/>
        <v/>
      </c>
      <c r="N510" s="29"/>
      <c r="P510" s="101">
        <f t="shared" si="51"/>
        <v>0</v>
      </c>
      <c r="Q510" s="101">
        <f t="shared" si="52"/>
        <v>0</v>
      </c>
      <c r="R510" s="101" t="e">
        <f t="shared" si="53"/>
        <v>#N/A</v>
      </c>
      <c r="S510" s="101">
        <f t="shared" si="54"/>
        <v>0</v>
      </c>
      <c r="T510" s="102" t="e">
        <f>+VLOOKUP($E510,db!$B$26:$C$30,2,FALSE)</f>
        <v>#N/A</v>
      </c>
      <c r="U510" s="102">
        <f t="shared" si="56"/>
        <v>0</v>
      </c>
    </row>
    <row r="511" spans="2:21" ht="16" thickBot="1">
      <c r="B511" s="26">
        <f t="shared" si="57"/>
        <v>124</v>
      </c>
      <c r="C511" s="26"/>
      <c r="D511" s="27"/>
      <c r="E511" s="26"/>
      <c r="F511" s="26"/>
      <c r="G511" s="26"/>
      <c r="H511" s="155"/>
      <c r="I511" s="26"/>
      <c r="J511" s="26"/>
      <c r="K511" s="105"/>
      <c r="L511" s="26"/>
      <c r="M511" s="26" t="str">
        <f t="shared" si="55"/>
        <v/>
      </c>
      <c r="N511" s="27"/>
      <c r="P511" s="101">
        <f t="shared" si="51"/>
        <v>0</v>
      </c>
      <c r="Q511" s="101">
        <f t="shared" si="52"/>
        <v>0</v>
      </c>
      <c r="R511" s="101" t="e">
        <f t="shared" si="53"/>
        <v>#N/A</v>
      </c>
      <c r="S511" s="101">
        <f t="shared" si="54"/>
        <v>0</v>
      </c>
      <c r="T511" s="102" t="e">
        <f>+VLOOKUP($E511,db!$B$26:$C$30,2,FALSE)</f>
        <v>#N/A</v>
      </c>
      <c r="U511" s="102">
        <f t="shared" si="56"/>
        <v>0</v>
      </c>
    </row>
    <row r="512" spans="2:21" ht="16" thickBot="1">
      <c r="B512" s="28">
        <f t="shared" si="57"/>
        <v>125</v>
      </c>
      <c r="C512" s="28"/>
      <c r="D512" s="29"/>
      <c r="E512" s="28"/>
      <c r="F512" s="28"/>
      <c r="G512" s="28"/>
      <c r="H512" s="156"/>
      <c r="I512" s="28"/>
      <c r="J512" s="28"/>
      <c r="K512" s="106"/>
      <c r="L512" s="28"/>
      <c r="M512" s="28" t="str">
        <f t="shared" si="55"/>
        <v/>
      </c>
      <c r="N512" s="29"/>
      <c r="P512" s="101">
        <f t="shared" si="51"/>
        <v>0</v>
      </c>
      <c r="Q512" s="101">
        <f t="shared" si="52"/>
        <v>0</v>
      </c>
      <c r="R512" s="101" t="e">
        <f t="shared" si="53"/>
        <v>#N/A</v>
      </c>
      <c r="S512" s="101">
        <f t="shared" si="54"/>
        <v>0</v>
      </c>
      <c r="T512" s="102" t="e">
        <f>+VLOOKUP($E512,db!$B$26:$C$30,2,FALSE)</f>
        <v>#N/A</v>
      </c>
      <c r="U512" s="102">
        <f t="shared" si="56"/>
        <v>0</v>
      </c>
    </row>
    <row r="513" spans="2:21" ht="16" thickBot="1">
      <c r="B513" s="26">
        <f t="shared" si="57"/>
        <v>126</v>
      </c>
      <c r="C513" s="26"/>
      <c r="D513" s="27"/>
      <c r="E513" s="26"/>
      <c r="F513" s="26"/>
      <c r="G513" s="26"/>
      <c r="H513" s="155"/>
      <c r="I513" s="26"/>
      <c r="J513" s="26"/>
      <c r="K513" s="105"/>
      <c r="L513" s="26"/>
      <c r="M513" s="26" t="str">
        <f t="shared" si="55"/>
        <v/>
      </c>
      <c r="N513" s="27"/>
      <c r="P513" s="101">
        <f t="shared" si="51"/>
        <v>0</v>
      </c>
      <c r="Q513" s="101">
        <f t="shared" si="52"/>
        <v>0</v>
      </c>
      <c r="R513" s="101" t="e">
        <f t="shared" si="53"/>
        <v>#N/A</v>
      </c>
      <c r="S513" s="101">
        <f t="shared" si="54"/>
        <v>0</v>
      </c>
      <c r="T513" s="102" t="e">
        <f>+VLOOKUP($E513,db!$B$26:$C$30,2,FALSE)</f>
        <v>#N/A</v>
      </c>
      <c r="U513" s="102">
        <f t="shared" si="56"/>
        <v>0</v>
      </c>
    </row>
    <row r="514" spans="2:21" ht="16" thickBot="1">
      <c r="B514" s="28">
        <f t="shared" si="57"/>
        <v>127</v>
      </c>
      <c r="C514" s="28"/>
      <c r="D514" s="29"/>
      <c r="E514" s="28"/>
      <c r="F514" s="28"/>
      <c r="G514" s="28"/>
      <c r="H514" s="156"/>
      <c r="I514" s="28"/>
      <c r="J514" s="28"/>
      <c r="K514" s="106"/>
      <c r="L514" s="28"/>
      <c r="M514" s="28" t="str">
        <f t="shared" si="55"/>
        <v/>
      </c>
      <c r="N514" s="29"/>
      <c r="P514" s="101">
        <f t="shared" si="51"/>
        <v>0</v>
      </c>
      <c r="Q514" s="101">
        <f t="shared" si="52"/>
        <v>0</v>
      </c>
      <c r="R514" s="101" t="e">
        <f t="shared" si="53"/>
        <v>#N/A</v>
      </c>
      <c r="S514" s="101">
        <f t="shared" si="54"/>
        <v>0</v>
      </c>
      <c r="T514" s="102" t="e">
        <f>+VLOOKUP($E514,db!$B$26:$C$30,2,FALSE)</f>
        <v>#N/A</v>
      </c>
      <c r="U514" s="102">
        <f t="shared" si="56"/>
        <v>0</v>
      </c>
    </row>
    <row r="515" spans="2:21" ht="16" thickBot="1">
      <c r="B515" s="26">
        <f t="shared" si="57"/>
        <v>128</v>
      </c>
      <c r="C515" s="26"/>
      <c r="D515" s="27"/>
      <c r="E515" s="26"/>
      <c r="F515" s="26"/>
      <c r="G515" s="26"/>
      <c r="H515" s="155"/>
      <c r="I515" s="26"/>
      <c r="J515" s="26"/>
      <c r="K515" s="105"/>
      <c r="L515" s="26"/>
      <c r="M515" s="26" t="str">
        <f t="shared" si="55"/>
        <v/>
      </c>
      <c r="N515" s="27"/>
      <c r="P515" s="101">
        <f t="shared" si="51"/>
        <v>0</v>
      </c>
      <c r="Q515" s="101">
        <f t="shared" si="52"/>
        <v>0</v>
      </c>
      <c r="R515" s="101" t="e">
        <f t="shared" si="53"/>
        <v>#N/A</v>
      </c>
      <c r="S515" s="101">
        <f t="shared" si="54"/>
        <v>0</v>
      </c>
      <c r="T515" s="102" t="e">
        <f>+VLOOKUP($E515,db!$B$26:$C$30,2,FALSE)</f>
        <v>#N/A</v>
      </c>
      <c r="U515" s="102">
        <f t="shared" si="56"/>
        <v>0</v>
      </c>
    </row>
    <row r="516" spans="2:21" ht="16" thickBot="1">
      <c r="B516" s="28">
        <f t="shared" si="57"/>
        <v>129</v>
      </c>
      <c r="C516" s="28"/>
      <c r="D516" s="29"/>
      <c r="E516" s="28"/>
      <c r="F516" s="28"/>
      <c r="G516" s="28"/>
      <c r="H516" s="156"/>
      <c r="I516" s="28"/>
      <c r="J516" s="28"/>
      <c r="K516" s="106"/>
      <c r="L516" s="28"/>
      <c r="M516" s="28" t="str">
        <f t="shared" si="55"/>
        <v/>
      </c>
      <c r="N516" s="29"/>
      <c r="P516" s="101">
        <f t="shared" si="51"/>
        <v>0</v>
      </c>
      <c r="Q516" s="101">
        <f t="shared" si="52"/>
        <v>0</v>
      </c>
      <c r="R516" s="101" t="e">
        <f t="shared" si="53"/>
        <v>#N/A</v>
      </c>
      <c r="S516" s="101">
        <f t="shared" si="54"/>
        <v>0</v>
      </c>
      <c r="T516" s="102" t="e">
        <f>+VLOOKUP($E516,db!$B$26:$C$30,2,FALSE)</f>
        <v>#N/A</v>
      </c>
      <c r="U516" s="102">
        <f t="shared" si="56"/>
        <v>0</v>
      </c>
    </row>
    <row r="517" spans="2:21" ht="16" thickBot="1">
      <c r="B517" s="26">
        <f t="shared" si="57"/>
        <v>130</v>
      </c>
      <c r="C517" s="26"/>
      <c r="D517" s="27"/>
      <c r="E517" s="26"/>
      <c r="F517" s="26"/>
      <c r="G517" s="26"/>
      <c r="H517" s="155"/>
      <c r="I517" s="26"/>
      <c r="J517" s="26"/>
      <c r="K517" s="105"/>
      <c r="L517" s="26"/>
      <c r="M517" s="26" t="str">
        <f t="shared" si="55"/>
        <v/>
      </c>
      <c r="N517" s="27"/>
      <c r="P517" s="101">
        <f t="shared" ref="P517:P580" si="58">IF(M517=1,1,0)</f>
        <v>0</v>
      </c>
      <c r="Q517" s="101">
        <f t="shared" ref="Q517:Q580" si="59">IF(ISBLANK(E517),0,IF(P517=0,1,0))</f>
        <v>0</v>
      </c>
      <c r="R517" s="101" t="e">
        <f t="shared" ref="R517:R580" si="60">IF(H517&gt;T517,1,0)</f>
        <v>#N/A</v>
      </c>
      <c r="S517" s="101">
        <f t="shared" ref="S517:S580" si="61">IF(OR(G517="Process of Elim. (50 /50)",G517="Guess (No Confidence)"),1,0)</f>
        <v>0</v>
      </c>
      <c r="T517" s="102" t="e">
        <f>+VLOOKUP($E517,db!$B$26:$C$30,2,FALSE)</f>
        <v>#N/A</v>
      </c>
      <c r="U517" s="102">
        <f t="shared" si="56"/>
        <v>0</v>
      </c>
    </row>
    <row r="518" spans="2:21" ht="16" thickBot="1">
      <c r="B518" s="28">
        <f t="shared" si="57"/>
        <v>131</v>
      </c>
      <c r="C518" s="28"/>
      <c r="D518" s="29"/>
      <c r="E518" s="28"/>
      <c r="F518" s="28"/>
      <c r="G518" s="28"/>
      <c r="H518" s="156"/>
      <c r="I518" s="28"/>
      <c r="J518" s="28"/>
      <c r="K518" s="106"/>
      <c r="L518" s="28"/>
      <c r="M518" s="28" t="str">
        <f t="shared" ref="M518:M581" si="62">IF(ISBLANK(F518),"",IF(F518=L518,1,0))</f>
        <v/>
      </c>
      <c r="N518" s="29"/>
      <c r="P518" s="101">
        <f t="shared" si="58"/>
        <v>0</v>
      </c>
      <c r="Q518" s="101">
        <f t="shared" si="59"/>
        <v>0</v>
      </c>
      <c r="R518" s="101" t="e">
        <f t="shared" si="60"/>
        <v>#N/A</v>
      </c>
      <c r="S518" s="101">
        <f t="shared" si="61"/>
        <v>0</v>
      </c>
      <c r="T518" s="102" t="e">
        <f>+VLOOKUP($E518,db!$B$26:$C$30,2,FALSE)</f>
        <v>#N/A</v>
      </c>
      <c r="U518" s="102">
        <f t="shared" ref="U518:U581" si="63">IF($A$3=0,0,IF(Q518=1,1,IF(R518=1,2,IF(S518=1,3,0))))</f>
        <v>0</v>
      </c>
    </row>
    <row r="519" spans="2:21" ht="16" thickBot="1">
      <c r="B519" s="26">
        <f t="shared" si="57"/>
        <v>132</v>
      </c>
      <c r="C519" s="26"/>
      <c r="D519" s="27"/>
      <c r="E519" s="26"/>
      <c r="F519" s="26"/>
      <c r="G519" s="26"/>
      <c r="H519" s="155"/>
      <c r="I519" s="26"/>
      <c r="J519" s="26"/>
      <c r="K519" s="105"/>
      <c r="L519" s="26"/>
      <c r="M519" s="26" t="str">
        <f t="shared" si="62"/>
        <v/>
      </c>
      <c r="N519" s="27"/>
      <c r="P519" s="101">
        <f t="shared" si="58"/>
        <v>0</v>
      </c>
      <c r="Q519" s="101">
        <f t="shared" si="59"/>
        <v>0</v>
      </c>
      <c r="R519" s="101" t="e">
        <f t="shared" si="60"/>
        <v>#N/A</v>
      </c>
      <c r="S519" s="101">
        <f t="shared" si="61"/>
        <v>0</v>
      </c>
      <c r="T519" s="102" t="e">
        <f>+VLOOKUP($E519,db!$B$26:$C$30,2,FALSE)</f>
        <v>#N/A</v>
      </c>
      <c r="U519" s="102">
        <f t="shared" si="63"/>
        <v>0</v>
      </c>
    </row>
    <row r="520" spans="2:21" ht="16" thickBot="1">
      <c r="B520" s="28">
        <f t="shared" si="57"/>
        <v>133</v>
      </c>
      <c r="C520" s="28"/>
      <c r="D520" s="29"/>
      <c r="E520" s="28"/>
      <c r="F520" s="28"/>
      <c r="G520" s="28"/>
      <c r="H520" s="156"/>
      <c r="I520" s="28"/>
      <c r="J520" s="28"/>
      <c r="K520" s="106"/>
      <c r="L520" s="28"/>
      <c r="M520" s="28" t="str">
        <f t="shared" si="62"/>
        <v/>
      </c>
      <c r="N520" s="29"/>
      <c r="P520" s="101">
        <f t="shared" si="58"/>
        <v>0</v>
      </c>
      <c r="Q520" s="101">
        <f t="shared" si="59"/>
        <v>0</v>
      </c>
      <c r="R520" s="101" t="e">
        <f t="shared" si="60"/>
        <v>#N/A</v>
      </c>
      <c r="S520" s="101">
        <f t="shared" si="61"/>
        <v>0</v>
      </c>
      <c r="T520" s="102" t="e">
        <f>+VLOOKUP($E520,db!$B$26:$C$30,2,FALSE)</f>
        <v>#N/A</v>
      </c>
      <c r="U520" s="102">
        <f t="shared" si="63"/>
        <v>0</v>
      </c>
    </row>
    <row r="521" spans="2:21" ht="16" thickBot="1">
      <c r="B521" s="26">
        <f t="shared" si="57"/>
        <v>134</v>
      </c>
      <c r="C521" s="26"/>
      <c r="D521" s="27"/>
      <c r="E521" s="26"/>
      <c r="F521" s="26"/>
      <c r="G521" s="26"/>
      <c r="H521" s="155"/>
      <c r="I521" s="26"/>
      <c r="J521" s="26"/>
      <c r="K521" s="105"/>
      <c r="L521" s="26"/>
      <c r="M521" s="26" t="str">
        <f t="shared" si="62"/>
        <v/>
      </c>
      <c r="N521" s="27"/>
      <c r="P521" s="101">
        <f t="shared" si="58"/>
        <v>0</v>
      </c>
      <c r="Q521" s="101">
        <f t="shared" si="59"/>
        <v>0</v>
      </c>
      <c r="R521" s="101" t="e">
        <f t="shared" si="60"/>
        <v>#N/A</v>
      </c>
      <c r="S521" s="101">
        <f t="shared" si="61"/>
        <v>0</v>
      </c>
      <c r="T521" s="102" t="e">
        <f>+VLOOKUP($E521,db!$B$26:$C$30,2,FALSE)</f>
        <v>#N/A</v>
      </c>
      <c r="U521" s="102">
        <f t="shared" si="63"/>
        <v>0</v>
      </c>
    </row>
    <row r="522" spans="2:21" ht="16" thickBot="1">
      <c r="B522" s="28">
        <f t="shared" si="57"/>
        <v>135</v>
      </c>
      <c r="C522" s="28"/>
      <c r="D522" s="29"/>
      <c r="E522" s="28"/>
      <c r="F522" s="28"/>
      <c r="G522" s="28"/>
      <c r="H522" s="156"/>
      <c r="I522" s="28"/>
      <c r="J522" s="28"/>
      <c r="K522" s="106"/>
      <c r="L522" s="28"/>
      <c r="M522" s="28" t="str">
        <f t="shared" si="62"/>
        <v/>
      </c>
      <c r="N522" s="29"/>
      <c r="P522" s="101">
        <f t="shared" si="58"/>
        <v>0</v>
      </c>
      <c r="Q522" s="101">
        <f t="shared" si="59"/>
        <v>0</v>
      </c>
      <c r="R522" s="101" t="e">
        <f t="shared" si="60"/>
        <v>#N/A</v>
      </c>
      <c r="S522" s="101">
        <f t="shared" si="61"/>
        <v>0</v>
      </c>
      <c r="T522" s="102" t="e">
        <f>+VLOOKUP($E522,db!$B$26:$C$30,2,FALSE)</f>
        <v>#N/A</v>
      </c>
      <c r="U522" s="102">
        <f t="shared" si="63"/>
        <v>0</v>
      </c>
    </row>
    <row r="523" spans="2:21" ht="16" thickBot="1">
      <c r="B523" s="26">
        <f t="shared" si="57"/>
        <v>136</v>
      </c>
      <c r="C523" s="26"/>
      <c r="D523" s="27"/>
      <c r="E523" s="26"/>
      <c r="F523" s="26"/>
      <c r="G523" s="26"/>
      <c r="H523" s="155"/>
      <c r="I523" s="26"/>
      <c r="J523" s="26"/>
      <c r="K523" s="105"/>
      <c r="L523" s="26"/>
      <c r="M523" s="26" t="str">
        <f t="shared" si="62"/>
        <v/>
      </c>
      <c r="N523" s="27"/>
      <c r="P523" s="101">
        <f t="shared" si="58"/>
        <v>0</v>
      </c>
      <c r="Q523" s="101">
        <f t="shared" si="59"/>
        <v>0</v>
      </c>
      <c r="R523" s="101" t="e">
        <f t="shared" si="60"/>
        <v>#N/A</v>
      </c>
      <c r="S523" s="101">
        <f t="shared" si="61"/>
        <v>0</v>
      </c>
      <c r="T523" s="102" t="e">
        <f>+VLOOKUP($E523,db!$B$26:$C$30,2,FALSE)</f>
        <v>#N/A</v>
      </c>
      <c r="U523" s="102">
        <f t="shared" si="63"/>
        <v>0</v>
      </c>
    </row>
    <row r="524" spans="2:21" ht="16" thickBot="1">
      <c r="B524" s="28">
        <f t="shared" ref="B524:B587" si="64">+B523+1</f>
        <v>137</v>
      </c>
      <c r="C524" s="28"/>
      <c r="D524" s="29"/>
      <c r="E524" s="28"/>
      <c r="F524" s="28"/>
      <c r="G524" s="28"/>
      <c r="H524" s="156"/>
      <c r="I524" s="28"/>
      <c r="J524" s="28"/>
      <c r="K524" s="106"/>
      <c r="L524" s="28"/>
      <c r="M524" s="28" t="str">
        <f t="shared" si="62"/>
        <v/>
      </c>
      <c r="N524" s="29"/>
      <c r="P524" s="101">
        <f t="shared" si="58"/>
        <v>0</v>
      </c>
      <c r="Q524" s="101">
        <f t="shared" si="59"/>
        <v>0</v>
      </c>
      <c r="R524" s="101" t="e">
        <f t="shared" si="60"/>
        <v>#N/A</v>
      </c>
      <c r="S524" s="101">
        <f t="shared" si="61"/>
        <v>0</v>
      </c>
      <c r="T524" s="102" t="e">
        <f>+VLOOKUP($E524,db!$B$26:$C$30,2,FALSE)</f>
        <v>#N/A</v>
      </c>
      <c r="U524" s="102">
        <f t="shared" si="63"/>
        <v>0</v>
      </c>
    </row>
    <row r="525" spans="2:21" ht="16" thickBot="1">
      <c r="B525" s="26">
        <f t="shared" si="64"/>
        <v>138</v>
      </c>
      <c r="C525" s="26"/>
      <c r="D525" s="27"/>
      <c r="E525" s="26"/>
      <c r="F525" s="26"/>
      <c r="G525" s="26"/>
      <c r="H525" s="155"/>
      <c r="I525" s="26"/>
      <c r="J525" s="26"/>
      <c r="K525" s="105"/>
      <c r="L525" s="26"/>
      <c r="M525" s="26" t="str">
        <f t="shared" si="62"/>
        <v/>
      </c>
      <c r="N525" s="27"/>
      <c r="P525" s="101">
        <f t="shared" si="58"/>
        <v>0</v>
      </c>
      <c r="Q525" s="101">
        <f t="shared" si="59"/>
        <v>0</v>
      </c>
      <c r="R525" s="101" t="e">
        <f t="shared" si="60"/>
        <v>#N/A</v>
      </c>
      <c r="S525" s="101">
        <f t="shared" si="61"/>
        <v>0</v>
      </c>
      <c r="T525" s="102" t="e">
        <f>+VLOOKUP($E525,db!$B$26:$C$30,2,FALSE)</f>
        <v>#N/A</v>
      </c>
      <c r="U525" s="102">
        <f t="shared" si="63"/>
        <v>0</v>
      </c>
    </row>
    <row r="526" spans="2:21" ht="16" thickBot="1">
      <c r="B526" s="28">
        <f t="shared" si="64"/>
        <v>139</v>
      </c>
      <c r="C526" s="28"/>
      <c r="D526" s="29"/>
      <c r="E526" s="28"/>
      <c r="F526" s="28"/>
      <c r="G526" s="28"/>
      <c r="H526" s="156"/>
      <c r="I526" s="28"/>
      <c r="J526" s="28"/>
      <c r="K526" s="106"/>
      <c r="L526" s="28"/>
      <c r="M526" s="28" t="str">
        <f t="shared" si="62"/>
        <v/>
      </c>
      <c r="N526" s="29"/>
      <c r="P526" s="101">
        <f t="shared" si="58"/>
        <v>0</v>
      </c>
      <c r="Q526" s="101">
        <f t="shared" si="59"/>
        <v>0</v>
      </c>
      <c r="R526" s="101" t="e">
        <f t="shared" si="60"/>
        <v>#N/A</v>
      </c>
      <c r="S526" s="101">
        <f t="shared" si="61"/>
        <v>0</v>
      </c>
      <c r="T526" s="102" t="e">
        <f>+VLOOKUP($E526,db!$B$26:$C$30,2,FALSE)</f>
        <v>#N/A</v>
      </c>
      <c r="U526" s="102">
        <f t="shared" si="63"/>
        <v>0</v>
      </c>
    </row>
    <row r="527" spans="2:21" ht="16" thickBot="1">
      <c r="B527" s="26">
        <f t="shared" si="64"/>
        <v>140</v>
      </c>
      <c r="C527" s="26"/>
      <c r="D527" s="27"/>
      <c r="E527" s="26"/>
      <c r="F527" s="26"/>
      <c r="G527" s="26"/>
      <c r="H527" s="155"/>
      <c r="I527" s="26"/>
      <c r="J527" s="26"/>
      <c r="K527" s="105"/>
      <c r="L527" s="26"/>
      <c r="M527" s="26" t="str">
        <f t="shared" si="62"/>
        <v/>
      </c>
      <c r="N527" s="27"/>
      <c r="P527" s="101">
        <f t="shared" si="58"/>
        <v>0</v>
      </c>
      <c r="Q527" s="101">
        <f t="shared" si="59"/>
        <v>0</v>
      </c>
      <c r="R527" s="101" t="e">
        <f t="shared" si="60"/>
        <v>#N/A</v>
      </c>
      <c r="S527" s="101">
        <f t="shared" si="61"/>
        <v>0</v>
      </c>
      <c r="T527" s="102" t="e">
        <f>+VLOOKUP($E527,db!$B$26:$C$30,2,FALSE)</f>
        <v>#N/A</v>
      </c>
      <c r="U527" s="102">
        <f t="shared" si="63"/>
        <v>0</v>
      </c>
    </row>
    <row r="528" spans="2:21" ht="16" thickBot="1">
      <c r="B528" s="28">
        <f t="shared" si="64"/>
        <v>141</v>
      </c>
      <c r="C528" s="28"/>
      <c r="D528" s="29"/>
      <c r="E528" s="28"/>
      <c r="F528" s="28"/>
      <c r="G528" s="28"/>
      <c r="H528" s="156"/>
      <c r="I528" s="28"/>
      <c r="J528" s="28"/>
      <c r="K528" s="106"/>
      <c r="L528" s="28"/>
      <c r="M528" s="28" t="str">
        <f t="shared" si="62"/>
        <v/>
      </c>
      <c r="N528" s="29"/>
      <c r="P528" s="101">
        <f t="shared" si="58"/>
        <v>0</v>
      </c>
      <c r="Q528" s="101">
        <f t="shared" si="59"/>
        <v>0</v>
      </c>
      <c r="R528" s="101" t="e">
        <f t="shared" si="60"/>
        <v>#N/A</v>
      </c>
      <c r="S528" s="101">
        <f t="shared" si="61"/>
        <v>0</v>
      </c>
      <c r="T528" s="102" t="e">
        <f>+VLOOKUP($E528,db!$B$26:$C$30,2,FALSE)</f>
        <v>#N/A</v>
      </c>
      <c r="U528" s="102">
        <f t="shared" si="63"/>
        <v>0</v>
      </c>
    </row>
    <row r="529" spans="2:21" ht="16" thickBot="1">
      <c r="B529" s="26">
        <f t="shared" si="64"/>
        <v>142</v>
      </c>
      <c r="C529" s="26"/>
      <c r="D529" s="27"/>
      <c r="E529" s="26"/>
      <c r="F529" s="26"/>
      <c r="G529" s="26"/>
      <c r="H529" s="155"/>
      <c r="I529" s="26"/>
      <c r="J529" s="26"/>
      <c r="K529" s="105"/>
      <c r="L529" s="26"/>
      <c r="M529" s="26" t="str">
        <f t="shared" si="62"/>
        <v/>
      </c>
      <c r="N529" s="27"/>
      <c r="P529" s="101">
        <f t="shared" si="58"/>
        <v>0</v>
      </c>
      <c r="Q529" s="101">
        <f t="shared" si="59"/>
        <v>0</v>
      </c>
      <c r="R529" s="101" t="e">
        <f t="shared" si="60"/>
        <v>#N/A</v>
      </c>
      <c r="S529" s="101">
        <f t="shared" si="61"/>
        <v>0</v>
      </c>
      <c r="T529" s="102" t="e">
        <f>+VLOOKUP($E529,db!$B$26:$C$30,2,FALSE)</f>
        <v>#N/A</v>
      </c>
      <c r="U529" s="102">
        <f t="shared" si="63"/>
        <v>0</v>
      </c>
    </row>
    <row r="530" spans="2:21" ht="16" thickBot="1">
      <c r="B530" s="28">
        <f t="shared" si="64"/>
        <v>143</v>
      </c>
      <c r="C530" s="28"/>
      <c r="D530" s="29"/>
      <c r="E530" s="28"/>
      <c r="F530" s="28"/>
      <c r="G530" s="28"/>
      <c r="H530" s="156"/>
      <c r="I530" s="28"/>
      <c r="J530" s="28"/>
      <c r="K530" s="106"/>
      <c r="L530" s="28"/>
      <c r="M530" s="28" t="str">
        <f t="shared" si="62"/>
        <v/>
      </c>
      <c r="N530" s="29"/>
      <c r="P530" s="101">
        <f t="shared" si="58"/>
        <v>0</v>
      </c>
      <c r="Q530" s="101">
        <f t="shared" si="59"/>
        <v>0</v>
      </c>
      <c r="R530" s="101" t="e">
        <f t="shared" si="60"/>
        <v>#N/A</v>
      </c>
      <c r="S530" s="101">
        <f t="shared" si="61"/>
        <v>0</v>
      </c>
      <c r="T530" s="102" t="e">
        <f>+VLOOKUP($E530,db!$B$26:$C$30,2,FALSE)</f>
        <v>#N/A</v>
      </c>
      <c r="U530" s="102">
        <f t="shared" si="63"/>
        <v>0</v>
      </c>
    </row>
    <row r="531" spans="2:21" ht="16" thickBot="1">
      <c r="B531" s="26">
        <f t="shared" si="64"/>
        <v>144</v>
      </c>
      <c r="C531" s="26"/>
      <c r="D531" s="27"/>
      <c r="E531" s="26"/>
      <c r="F531" s="26"/>
      <c r="G531" s="26"/>
      <c r="H531" s="155"/>
      <c r="I531" s="26"/>
      <c r="J531" s="26"/>
      <c r="K531" s="105"/>
      <c r="L531" s="26"/>
      <c r="M531" s="26" t="str">
        <f t="shared" si="62"/>
        <v/>
      </c>
      <c r="N531" s="27"/>
      <c r="P531" s="101">
        <f t="shared" si="58"/>
        <v>0</v>
      </c>
      <c r="Q531" s="101">
        <f t="shared" si="59"/>
        <v>0</v>
      </c>
      <c r="R531" s="101" t="e">
        <f t="shared" si="60"/>
        <v>#N/A</v>
      </c>
      <c r="S531" s="101">
        <f t="shared" si="61"/>
        <v>0</v>
      </c>
      <c r="T531" s="102" t="e">
        <f>+VLOOKUP($E531,db!$B$26:$C$30,2,FALSE)</f>
        <v>#N/A</v>
      </c>
      <c r="U531" s="102">
        <f t="shared" si="63"/>
        <v>0</v>
      </c>
    </row>
    <row r="532" spans="2:21" ht="16" thickBot="1">
      <c r="B532" s="28">
        <f t="shared" si="64"/>
        <v>145</v>
      </c>
      <c r="C532" s="28"/>
      <c r="D532" s="29"/>
      <c r="E532" s="28"/>
      <c r="F532" s="28"/>
      <c r="G532" s="28"/>
      <c r="H532" s="156"/>
      <c r="I532" s="28"/>
      <c r="J532" s="28"/>
      <c r="K532" s="106"/>
      <c r="L532" s="28"/>
      <c r="M532" s="28" t="str">
        <f t="shared" si="62"/>
        <v/>
      </c>
      <c r="N532" s="29"/>
      <c r="P532" s="101">
        <f t="shared" si="58"/>
        <v>0</v>
      </c>
      <c r="Q532" s="101">
        <f t="shared" si="59"/>
        <v>0</v>
      </c>
      <c r="R532" s="101" t="e">
        <f t="shared" si="60"/>
        <v>#N/A</v>
      </c>
      <c r="S532" s="101">
        <f t="shared" si="61"/>
        <v>0</v>
      </c>
      <c r="T532" s="102" t="e">
        <f>+VLOOKUP($E532,db!$B$26:$C$30,2,FALSE)</f>
        <v>#N/A</v>
      </c>
      <c r="U532" s="102">
        <f t="shared" si="63"/>
        <v>0</v>
      </c>
    </row>
    <row r="533" spans="2:21" ht="16" thickBot="1">
      <c r="B533" s="26">
        <f t="shared" si="64"/>
        <v>146</v>
      </c>
      <c r="C533" s="26"/>
      <c r="D533" s="27"/>
      <c r="E533" s="26"/>
      <c r="F533" s="26"/>
      <c r="G533" s="26"/>
      <c r="H533" s="155"/>
      <c r="I533" s="26"/>
      <c r="J533" s="26"/>
      <c r="K533" s="105"/>
      <c r="L533" s="26"/>
      <c r="M533" s="26" t="str">
        <f t="shared" si="62"/>
        <v/>
      </c>
      <c r="N533" s="27"/>
      <c r="P533" s="101">
        <f t="shared" si="58"/>
        <v>0</v>
      </c>
      <c r="Q533" s="101">
        <f t="shared" si="59"/>
        <v>0</v>
      </c>
      <c r="R533" s="101" t="e">
        <f t="shared" si="60"/>
        <v>#N/A</v>
      </c>
      <c r="S533" s="101">
        <f t="shared" si="61"/>
        <v>0</v>
      </c>
      <c r="T533" s="102" t="e">
        <f>+VLOOKUP($E533,db!$B$26:$C$30,2,FALSE)</f>
        <v>#N/A</v>
      </c>
      <c r="U533" s="102">
        <f t="shared" si="63"/>
        <v>0</v>
      </c>
    </row>
    <row r="534" spans="2:21" ht="16" thickBot="1">
      <c r="B534" s="28">
        <f t="shared" si="64"/>
        <v>147</v>
      </c>
      <c r="C534" s="28"/>
      <c r="D534" s="29"/>
      <c r="E534" s="28"/>
      <c r="F534" s="28"/>
      <c r="G534" s="28"/>
      <c r="H534" s="156"/>
      <c r="I534" s="28"/>
      <c r="J534" s="28"/>
      <c r="K534" s="106"/>
      <c r="L534" s="28"/>
      <c r="M534" s="28" t="str">
        <f t="shared" si="62"/>
        <v/>
      </c>
      <c r="N534" s="29"/>
      <c r="P534" s="101">
        <f t="shared" si="58"/>
        <v>0</v>
      </c>
      <c r="Q534" s="101">
        <f t="shared" si="59"/>
        <v>0</v>
      </c>
      <c r="R534" s="101" t="e">
        <f t="shared" si="60"/>
        <v>#N/A</v>
      </c>
      <c r="S534" s="101">
        <f t="shared" si="61"/>
        <v>0</v>
      </c>
      <c r="T534" s="102" t="e">
        <f>+VLOOKUP($E534,db!$B$26:$C$30,2,FALSE)</f>
        <v>#N/A</v>
      </c>
      <c r="U534" s="102">
        <f t="shared" si="63"/>
        <v>0</v>
      </c>
    </row>
    <row r="535" spans="2:21" ht="16" thickBot="1">
      <c r="B535" s="26">
        <f t="shared" si="64"/>
        <v>148</v>
      </c>
      <c r="C535" s="26"/>
      <c r="D535" s="27"/>
      <c r="E535" s="26"/>
      <c r="F535" s="26"/>
      <c r="G535" s="26"/>
      <c r="H535" s="155"/>
      <c r="I535" s="26"/>
      <c r="J535" s="26"/>
      <c r="K535" s="105"/>
      <c r="L535" s="26"/>
      <c r="M535" s="26" t="str">
        <f t="shared" si="62"/>
        <v/>
      </c>
      <c r="N535" s="27"/>
      <c r="P535" s="101">
        <f t="shared" si="58"/>
        <v>0</v>
      </c>
      <c r="Q535" s="101">
        <f t="shared" si="59"/>
        <v>0</v>
      </c>
      <c r="R535" s="101" t="e">
        <f t="shared" si="60"/>
        <v>#N/A</v>
      </c>
      <c r="S535" s="101">
        <f t="shared" si="61"/>
        <v>0</v>
      </c>
      <c r="T535" s="102" t="e">
        <f>+VLOOKUP($E535,db!$B$26:$C$30,2,FALSE)</f>
        <v>#N/A</v>
      </c>
      <c r="U535" s="102">
        <f t="shared" si="63"/>
        <v>0</v>
      </c>
    </row>
    <row r="536" spans="2:21" ht="16" thickBot="1">
      <c r="B536" s="28">
        <f t="shared" si="64"/>
        <v>149</v>
      </c>
      <c r="C536" s="28"/>
      <c r="D536" s="29"/>
      <c r="E536" s="28"/>
      <c r="F536" s="28"/>
      <c r="G536" s="28"/>
      <c r="H536" s="156"/>
      <c r="I536" s="28"/>
      <c r="J536" s="28"/>
      <c r="K536" s="106"/>
      <c r="L536" s="28"/>
      <c r="M536" s="28" t="str">
        <f t="shared" si="62"/>
        <v/>
      </c>
      <c r="N536" s="29"/>
      <c r="P536" s="101">
        <f t="shared" si="58"/>
        <v>0</v>
      </c>
      <c r="Q536" s="101">
        <f t="shared" si="59"/>
        <v>0</v>
      </c>
      <c r="R536" s="101" t="e">
        <f t="shared" si="60"/>
        <v>#N/A</v>
      </c>
      <c r="S536" s="101">
        <f t="shared" si="61"/>
        <v>0</v>
      </c>
      <c r="T536" s="102" t="e">
        <f>+VLOOKUP($E536,db!$B$26:$C$30,2,FALSE)</f>
        <v>#N/A</v>
      </c>
      <c r="U536" s="102">
        <f t="shared" si="63"/>
        <v>0</v>
      </c>
    </row>
    <row r="537" spans="2:21" ht="16" thickBot="1">
      <c r="B537" s="26">
        <f t="shared" si="64"/>
        <v>150</v>
      </c>
      <c r="C537" s="26"/>
      <c r="D537" s="27"/>
      <c r="E537" s="26"/>
      <c r="F537" s="26"/>
      <c r="G537" s="26"/>
      <c r="H537" s="155"/>
      <c r="I537" s="26"/>
      <c r="J537" s="26"/>
      <c r="K537" s="105"/>
      <c r="L537" s="26"/>
      <c r="M537" s="26" t="str">
        <f t="shared" si="62"/>
        <v/>
      </c>
      <c r="N537" s="27"/>
      <c r="P537" s="101">
        <f t="shared" si="58"/>
        <v>0</v>
      </c>
      <c r="Q537" s="101">
        <f t="shared" si="59"/>
        <v>0</v>
      </c>
      <c r="R537" s="101" t="e">
        <f t="shared" si="60"/>
        <v>#N/A</v>
      </c>
      <c r="S537" s="101">
        <f t="shared" si="61"/>
        <v>0</v>
      </c>
      <c r="T537" s="102" t="e">
        <f>+VLOOKUP($E537,db!$B$26:$C$30,2,FALSE)</f>
        <v>#N/A</v>
      </c>
      <c r="U537" s="102">
        <f t="shared" si="63"/>
        <v>0</v>
      </c>
    </row>
    <row r="538" spans="2:21" ht="16" thickBot="1">
      <c r="B538" s="28">
        <f t="shared" si="64"/>
        <v>151</v>
      </c>
      <c r="C538" s="28"/>
      <c r="D538" s="29"/>
      <c r="E538" s="28"/>
      <c r="F538" s="28"/>
      <c r="G538" s="28"/>
      <c r="H538" s="156"/>
      <c r="I538" s="28"/>
      <c r="J538" s="28"/>
      <c r="K538" s="106"/>
      <c r="L538" s="28"/>
      <c r="M538" s="28" t="str">
        <f t="shared" si="62"/>
        <v/>
      </c>
      <c r="N538" s="29"/>
      <c r="P538" s="101">
        <f t="shared" si="58"/>
        <v>0</v>
      </c>
      <c r="Q538" s="101">
        <f t="shared" si="59"/>
        <v>0</v>
      </c>
      <c r="R538" s="101" t="e">
        <f t="shared" si="60"/>
        <v>#N/A</v>
      </c>
      <c r="S538" s="101">
        <f t="shared" si="61"/>
        <v>0</v>
      </c>
      <c r="T538" s="102" t="e">
        <f>+VLOOKUP($E538,db!$B$26:$C$30,2,FALSE)</f>
        <v>#N/A</v>
      </c>
      <c r="U538" s="102">
        <f t="shared" si="63"/>
        <v>0</v>
      </c>
    </row>
    <row r="539" spans="2:21" ht="16" thickBot="1">
      <c r="B539" s="26">
        <f t="shared" si="64"/>
        <v>152</v>
      </c>
      <c r="C539" s="26"/>
      <c r="D539" s="27"/>
      <c r="E539" s="26"/>
      <c r="F539" s="26"/>
      <c r="G539" s="26"/>
      <c r="H539" s="155"/>
      <c r="I539" s="26"/>
      <c r="J539" s="26"/>
      <c r="K539" s="105"/>
      <c r="L539" s="26"/>
      <c r="M539" s="26" t="str">
        <f t="shared" si="62"/>
        <v/>
      </c>
      <c r="N539" s="27"/>
      <c r="P539" s="101">
        <f t="shared" si="58"/>
        <v>0</v>
      </c>
      <c r="Q539" s="101">
        <f t="shared" si="59"/>
        <v>0</v>
      </c>
      <c r="R539" s="101" t="e">
        <f t="shared" si="60"/>
        <v>#N/A</v>
      </c>
      <c r="S539" s="101">
        <f t="shared" si="61"/>
        <v>0</v>
      </c>
      <c r="T539" s="102" t="e">
        <f>+VLOOKUP($E539,db!$B$26:$C$30,2,FALSE)</f>
        <v>#N/A</v>
      </c>
      <c r="U539" s="102">
        <f t="shared" si="63"/>
        <v>0</v>
      </c>
    </row>
    <row r="540" spans="2:21" ht="16" thickBot="1">
      <c r="B540" s="28">
        <f t="shared" si="64"/>
        <v>153</v>
      </c>
      <c r="C540" s="28"/>
      <c r="D540" s="29"/>
      <c r="E540" s="28"/>
      <c r="F540" s="28"/>
      <c r="G540" s="28"/>
      <c r="H540" s="156"/>
      <c r="I540" s="28"/>
      <c r="J540" s="28"/>
      <c r="K540" s="106"/>
      <c r="L540" s="28"/>
      <c r="M540" s="28" t="str">
        <f t="shared" si="62"/>
        <v/>
      </c>
      <c r="N540" s="29"/>
      <c r="P540" s="101">
        <f t="shared" si="58"/>
        <v>0</v>
      </c>
      <c r="Q540" s="101">
        <f t="shared" si="59"/>
        <v>0</v>
      </c>
      <c r="R540" s="101" t="e">
        <f t="shared" si="60"/>
        <v>#N/A</v>
      </c>
      <c r="S540" s="101">
        <f t="shared" si="61"/>
        <v>0</v>
      </c>
      <c r="T540" s="102" t="e">
        <f>+VLOOKUP($E540,db!$B$26:$C$30,2,FALSE)</f>
        <v>#N/A</v>
      </c>
      <c r="U540" s="102">
        <f t="shared" si="63"/>
        <v>0</v>
      </c>
    </row>
    <row r="541" spans="2:21" ht="16" thickBot="1">
      <c r="B541" s="26">
        <f t="shared" si="64"/>
        <v>154</v>
      </c>
      <c r="C541" s="26"/>
      <c r="D541" s="27"/>
      <c r="E541" s="26"/>
      <c r="F541" s="26"/>
      <c r="G541" s="26"/>
      <c r="H541" s="155"/>
      <c r="I541" s="26"/>
      <c r="J541" s="26"/>
      <c r="K541" s="105"/>
      <c r="L541" s="26"/>
      <c r="M541" s="26" t="str">
        <f t="shared" si="62"/>
        <v/>
      </c>
      <c r="N541" s="27"/>
      <c r="P541" s="101">
        <f t="shared" si="58"/>
        <v>0</v>
      </c>
      <c r="Q541" s="101">
        <f t="shared" si="59"/>
        <v>0</v>
      </c>
      <c r="R541" s="101" t="e">
        <f t="shared" si="60"/>
        <v>#N/A</v>
      </c>
      <c r="S541" s="101">
        <f t="shared" si="61"/>
        <v>0</v>
      </c>
      <c r="T541" s="102" t="e">
        <f>+VLOOKUP($E541,db!$B$26:$C$30,2,FALSE)</f>
        <v>#N/A</v>
      </c>
      <c r="U541" s="102">
        <f t="shared" si="63"/>
        <v>0</v>
      </c>
    </row>
    <row r="542" spans="2:21" ht="16" thickBot="1">
      <c r="B542" s="28">
        <f t="shared" si="64"/>
        <v>155</v>
      </c>
      <c r="C542" s="28"/>
      <c r="D542" s="29"/>
      <c r="E542" s="28"/>
      <c r="F542" s="28"/>
      <c r="G542" s="28"/>
      <c r="H542" s="156"/>
      <c r="I542" s="28"/>
      <c r="J542" s="28"/>
      <c r="K542" s="106"/>
      <c r="L542" s="28"/>
      <c r="M542" s="28" t="str">
        <f t="shared" si="62"/>
        <v/>
      </c>
      <c r="N542" s="29"/>
      <c r="P542" s="101">
        <f t="shared" si="58"/>
        <v>0</v>
      </c>
      <c r="Q542" s="101">
        <f t="shared" si="59"/>
        <v>0</v>
      </c>
      <c r="R542" s="101" t="e">
        <f t="shared" si="60"/>
        <v>#N/A</v>
      </c>
      <c r="S542" s="101">
        <f t="shared" si="61"/>
        <v>0</v>
      </c>
      <c r="T542" s="102" t="e">
        <f>+VLOOKUP($E542,db!$B$26:$C$30,2,FALSE)</f>
        <v>#N/A</v>
      </c>
      <c r="U542" s="102">
        <f t="shared" si="63"/>
        <v>0</v>
      </c>
    </row>
    <row r="543" spans="2:21" ht="16" thickBot="1">
      <c r="B543" s="26">
        <f t="shared" si="64"/>
        <v>156</v>
      </c>
      <c r="C543" s="26"/>
      <c r="D543" s="27"/>
      <c r="E543" s="26"/>
      <c r="F543" s="26"/>
      <c r="G543" s="26"/>
      <c r="H543" s="155"/>
      <c r="I543" s="26"/>
      <c r="J543" s="26"/>
      <c r="K543" s="105"/>
      <c r="L543" s="26"/>
      <c r="M543" s="26" t="str">
        <f t="shared" si="62"/>
        <v/>
      </c>
      <c r="N543" s="27"/>
      <c r="P543" s="101">
        <f t="shared" si="58"/>
        <v>0</v>
      </c>
      <c r="Q543" s="101">
        <f t="shared" si="59"/>
        <v>0</v>
      </c>
      <c r="R543" s="101" t="e">
        <f t="shared" si="60"/>
        <v>#N/A</v>
      </c>
      <c r="S543" s="101">
        <f t="shared" si="61"/>
        <v>0</v>
      </c>
      <c r="T543" s="102" t="e">
        <f>+VLOOKUP($E543,db!$B$26:$C$30,2,FALSE)</f>
        <v>#N/A</v>
      </c>
      <c r="U543" s="102">
        <f t="shared" si="63"/>
        <v>0</v>
      </c>
    </row>
    <row r="544" spans="2:21" ht="16" thickBot="1">
      <c r="B544" s="28">
        <f t="shared" si="64"/>
        <v>157</v>
      </c>
      <c r="C544" s="28"/>
      <c r="D544" s="29"/>
      <c r="E544" s="28"/>
      <c r="F544" s="28"/>
      <c r="G544" s="28"/>
      <c r="H544" s="156"/>
      <c r="I544" s="28"/>
      <c r="J544" s="28"/>
      <c r="K544" s="106"/>
      <c r="L544" s="28"/>
      <c r="M544" s="28" t="str">
        <f t="shared" si="62"/>
        <v/>
      </c>
      <c r="N544" s="29"/>
      <c r="P544" s="101">
        <f t="shared" si="58"/>
        <v>0</v>
      </c>
      <c r="Q544" s="101">
        <f t="shared" si="59"/>
        <v>0</v>
      </c>
      <c r="R544" s="101" t="e">
        <f t="shared" si="60"/>
        <v>#N/A</v>
      </c>
      <c r="S544" s="101">
        <f t="shared" si="61"/>
        <v>0</v>
      </c>
      <c r="T544" s="102" t="e">
        <f>+VLOOKUP($E544,db!$B$26:$C$30,2,FALSE)</f>
        <v>#N/A</v>
      </c>
      <c r="U544" s="102">
        <f t="shared" si="63"/>
        <v>0</v>
      </c>
    </row>
    <row r="545" spans="2:21" ht="16" thickBot="1">
      <c r="B545" s="26">
        <f t="shared" si="64"/>
        <v>158</v>
      </c>
      <c r="C545" s="26"/>
      <c r="D545" s="27"/>
      <c r="E545" s="26"/>
      <c r="F545" s="26"/>
      <c r="G545" s="26"/>
      <c r="H545" s="155"/>
      <c r="I545" s="26"/>
      <c r="J545" s="26"/>
      <c r="K545" s="105"/>
      <c r="L545" s="26"/>
      <c r="M545" s="26" t="str">
        <f t="shared" si="62"/>
        <v/>
      </c>
      <c r="N545" s="27"/>
      <c r="P545" s="101">
        <f t="shared" si="58"/>
        <v>0</v>
      </c>
      <c r="Q545" s="101">
        <f t="shared" si="59"/>
        <v>0</v>
      </c>
      <c r="R545" s="101" t="e">
        <f t="shared" si="60"/>
        <v>#N/A</v>
      </c>
      <c r="S545" s="101">
        <f t="shared" si="61"/>
        <v>0</v>
      </c>
      <c r="T545" s="102" t="e">
        <f>+VLOOKUP($E545,db!$B$26:$C$30,2,FALSE)</f>
        <v>#N/A</v>
      </c>
      <c r="U545" s="102">
        <f t="shared" si="63"/>
        <v>0</v>
      </c>
    </row>
    <row r="546" spans="2:21" ht="16" thickBot="1">
      <c r="B546" s="28">
        <f t="shared" si="64"/>
        <v>159</v>
      </c>
      <c r="C546" s="28"/>
      <c r="D546" s="29"/>
      <c r="E546" s="28"/>
      <c r="F546" s="28"/>
      <c r="G546" s="28"/>
      <c r="H546" s="156"/>
      <c r="I546" s="28"/>
      <c r="J546" s="28"/>
      <c r="K546" s="106"/>
      <c r="L546" s="28"/>
      <c r="M546" s="28" t="str">
        <f t="shared" si="62"/>
        <v/>
      </c>
      <c r="N546" s="29"/>
      <c r="P546" s="101">
        <f t="shared" si="58"/>
        <v>0</v>
      </c>
      <c r="Q546" s="101">
        <f t="shared" si="59"/>
        <v>0</v>
      </c>
      <c r="R546" s="101" t="e">
        <f t="shared" si="60"/>
        <v>#N/A</v>
      </c>
      <c r="S546" s="101">
        <f t="shared" si="61"/>
        <v>0</v>
      </c>
      <c r="T546" s="102" t="e">
        <f>+VLOOKUP($E546,db!$B$26:$C$30,2,FALSE)</f>
        <v>#N/A</v>
      </c>
      <c r="U546" s="102">
        <f t="shared" si="63"/>
        <v>0</v>
      </c>
    </row>
    <row r="547" spans="2:21" ht="16" thickBot="1">
      <c r="B547" s="26">
        <f t="shared" si="64"/>
        <v>160</v>
      </c>
      <c r="C547" s="26"/>
      <c r="D547" s="27"/>
      <c r="E547" s="26"/>
      <c r="F547" s="26"/>
      <c r="G547" s="26"/>
      <c r="H547" s="155"/>
      <c r="I547" s="26"/>
      <c r="J547" s="26"/>
      <c r="K547" s="105"/>
      <c r="L547" s="26"/>
      <c r="M547" s="26" t="str">
        <f t="shared" si="62"/>
        <v/>
      </c>
      <c r="N547" s="27"/>
      <c r="P547" s="101">
        <f t="shared" si="58"/>
        <v>0</v>
      </c>
      <c r="Q547" s="101">
        <f t="shared" si="59"/>
        <v>0</v>
      </c>
      <c r="R547" s="101" t="e">
        <f t="shared" si="60"/>
        <v>#N/A</v>
      </c>
      <c r="S547" s="101">
        <f t="shared" si="61"/>
        <v>0</v>
      </c>
      <c r="T547" s="102" t="e">
        <f>+VLOOKUP($E547,db!$B$26:$C$30,2,FALSE)</f>
        <v>#N/A</v>
      </c>
      <c r="U547" s="102">
        <f t="shared" si="63"/>
        <v>0</v>
      </c>
    </row>
    <row r="548" spans="2:21" ht="16" thickBot="1">
      <c r="B548" s="28">
        <f t="shared" si="64"/>
        <v>161</v>
      </c>
      <c r="C548" s="28"/>
      <c r="D548" s="29"/>
      <c r="E548" s="28"/>
      <c r="F548" s="28"/>
      <c r="G548" s="28"/>
      <c r="H548" s="156"/>
      <c r="I548" s="28"/>
      <c r="J548" s="28"/>
      <c r="K548" s="106"/>
      <c r="L548" s="28"/>
      <c r="M548" s="28" t="str">
        <f t="shared" si="62"/>
        <v/>
      </c>
      <c r="N548" s="29"/>
      <c r="P548" s="101">
        <f t="shared" si="58"/>
        <v>0</v>
      </c>
      <c r="Q548" s="101">
        <f t="shared" si="59"/>
        <v>0</v>
      </c>
      <c r="R548" s="101" t="e">
        <f t="shared" si="60"/>
        <v>#N/A</v>
      </c>
      <c r="S548" s="101">
        <f t="shared" si="61"/>
        <v>0</v>
      </c>
      <c r="T548" s="102" t="e">
        <f>+VLOOKUP($E548,db!$B$26:$C$30,2,FALSE)</f>
        <v>#N/A</v>
      </c>
      <c r="U548" s="102">
        <f t="shared" si="63"/>
        <v>0</v>
      </c>
    </row>
    <row r="549" spans="2:21" ht="16" thickBot="1">
      <c r="B549" s="26">
        <f t="shared" si="64"/>
        <v>162</v>
      </c>
      <c r="C549" s="26"/>
      <c r="D549" s="27"/>
      <c r="E549" s="26"/>
      <c r="F549" s="26"/>
      <c r="G549" s="26"/>
      <c r="H549" s="155"/>
      <c r="I549" s="26"/>
      <c r="J549" s="26"/>
      <c r="K549" s="105"/>
      <c r="L549" s="26"/>
      <c r="M549" s="26" t="str">
        <f t="shared" si="62"/>
        <v/>
      </c>
      <c r="N549" s="27"/>
      <c r="P549" s="101">
        <f t="shared" si="58"/>
        <v>0</v>
      </c>
      <c r="Q549" s="101">
        <f t="shared" si="59"/>
        <v>0</v>
      </c>
      <c r="R549" s="101" t="e">
        <f t="shared" si="60"/>
        <v>#N/A</v>
      </c>
      <c r="S549" s="101">
        <f t="shared" si="61"/>
        <v>0</v>
      </c>
      <c r="T549" s="102" t="e">
        <f>+VLOOKUP($E549,db!$B$26:$C$30,2,FALSE)</f>
        <v>#N/A</v>
      </c>
      <c r="U549" s="102">
        <f t="shared" si="63"/>
        <v>0</v>
      </c>
    </row>
    <row r="550" spans="2:21" ht="16" thickBot="1">
      <c r="B550" s="28">
        <f t="shared" si="64"/>
        <v>163</v>
      </c>
      <c r="C550" s="28"/>
      <c r="D550" s="29"/>
      <c r="E550" s="28"/>
      <c r="F550" s="28"/>
      <c r="G550" s="28"/>
      <c r="H550" s="156"/>
      <c r="I550" s="28"/>
      <c r="J550" s="28"/>
      <c r="K550" s="106"/>
      <c r="L550" s="28"/>
      <c r="M550" s="28" t="str">
        <f t="shared" si="62"/>
        <v/>
      </c>
      <c r="N550" s="29"/>
      <c r="P550" s="101">
        <f t="shared" si="58"/>
        <v>0</v>
      </c>
      <c r="Q550" s="101">
        <f t="shared" si="59"/>
        <v>0</v>
      </c>
      <c r="R550" s="101" t="e">
        <f t="shared" si="60"/>
        <v>#N/A</v>
      </c>
      <c r="S550" s="101">
        <f t="shared" si="61"/>
        <v>0</v>
      </c>
      <c r="T550" s="102" t="e">
        <f>+VLOOKUP($E550,db!$B$26:$C$30,2,FALSE)</f>
        <v>#N/A</v>
      </c>
      <c r="U550" s="102">
        <f t="shared" si="63"/>
        <v>0</v>
      </c>
    </row>
    <row r="551" spans="2:21" ht="16" thickBot="1">
      <c r="B551" s="26">
        <f t="shared" si="64"/>
        <v>164</v>
      </c>
      <c r="C551" s="26"/>
      <c r="D551" s="27"/>
      <c r="E551" s="26"/>
      <c r="F551" s="26"/>
      <c r="G551" s="26"/>
      <c r="H551" s="155"/>
      <c r="I551" s="26"/>
      <c r="J551" s="26"/>
      <c r="K551" s="105"/>
      <c r="L551" s="26"/>
      <c r="M551" s="26" t="str">
        <f t="shared" si="62"/>
        <v/>
      </c>
      <c r="N551" s="27"/>
      <c r="P551" s="101">
        <f t="shared" si="58"/>
        <v>0</v>
      </c>
      <c r="Q551" s="101">
        <f t="shared" si="59"/>
        <v>0</v>
      </c>
      <c r="R551" s="101" t="e">
        <f t="shared" si="60"/>
        <v>#N/A</v>
      </c>
      <c r="S551" s="101">
        <f t="shared" si="61"/>
        <v>0</v>
      </c>
      <c r="T551" s="102" t="e">
        <f>+VLOOKUP($E551,db!$B$26:$C$30,2,FALSE)</f>
        <v>#N/A</v>
      </c>
      <c r="U551" s="102">
        <f t="shared" si="63"/>
        <v>0</v>
      </c>
    </row>
    <row r="552" spans="2:21" ht="16" thickBot="1">
      <c r="B552" s="28">
        <f t="shared" si="64"/>
        <v>165</v>
      </c>
      <c r="C552" s="28"/>
      <c r="D552" s="29"/>
      <c r="E552" s="28"/>
      <c r="F552" s="28"/>
      <c r="G552" s="28"/>
      <c r="H552" s="156"/>
      <c r="I552" s="28"/>
      <c r="J552" s="28"/>
      <c r="K552" s="106"/>
      <c r="L552" s="28"/>
      <c r="M552" s="28" t="str">
        <f t="shared" si="62"/>
        <v/>
      </c>
      <c r="N552" s="29"/>
      <c r="P552" s="101">
        <f t="shared" si="58"/>
        <v>0</v>
      </c>
      <c r="Q552" s="101">
        <f t="shared" si="59"/>
        <v>0</v>
      </c>
      <c r="R552" s="101" t="e">
        <f t="shared" si="60"/>
        <v>#N/A</v>
      </c>
      <c r="S552" s="101">
        <f t="shared" si="61"/>
        <v>0</v>
      </c>
      <c r="T552" s="102" t="e">
        <f>+VLOOKUP($E552,db!$B$26:$C$30,2,FALSE)</f>
        <v>#N/A</v>
      </c>
      <c r="U552" s="102">
        <f t="shared" si="63"/>
        <v>0</v>
      </c>
    </row>
    <row r="553" spans="2:21" ht="16" thickBot="1">
      <c r="B553" s="26">
        <f t="shared" si="64"/>
        <v>166</v>
      </c>
      <c r="C553" s="26"/>
      <c r="D553" s="27"/>
      <c r="E553" s="26"/>
      <c r="F553" s="26"/>
      <c r="G553" s="26"/>
      <c r="H553" s="155"/>
      <c r="I553" s="26"/>
      <c r="J553" s="26"/>
      <c r="K553" s="105"/>
      <c r="L553" s="26"/>
      <c r="M553" s="26" t="str">
        <f t="shared" si="62"/>
        <v/>
      </c>
      <c r="N553" s="27"/>
      <c r="P553" s="101">
        <f t="shared" si="58"/>
        <v>0</v>
      </c>
      <c r="Q553" s="101">
        <f t="shared" si="59"/>
        <v>0</v>
      </c>
      <c r="R553" s="101" t="e">
        <f t="shared" si="60"/>
        <v>#N/A</v>
      </c>
      <c r="S553" s="101">
        <f t="shared" si="61"/>
        <v>0</v>
      </c>
      <c r="T553" s="102" t="e">
        <f>+VLOOKUP($E553,db!$B$26:$C$30,2,FALSE)</f>
        <v>#N/A</v>
      </c>
      <c r="U553" s="102">
        <f t="shared" si="63"/>
        <v>0</v>
      </c>
    </row>
    <row r="554" spans="2:21" ht="16" thickBot="1">
      <c r="B554" s="28">
        <f t="shared" si="64"/>
        <v>167</v>
      </c>
      <c r="C554" s="28"/>
      <c r="D554" s="29"/>
      <c r="E554" s="28"/>
      <c r="F554" s="28"/>
      <c r="G554" s="28"/>
      <c r="H554" s="156"/>
      <c r="I554" s="28"/>
      <c r="J554" s="28"/>
      <c r="K554" s="106"/>
      <c r="L554" s="28"/>
      <c r="M554" s="28" t="str">
        <f t="shared" si="62"/>
        <v/>
      </c>
      <c r="N554" s="29"/>
      <c r="P554" s="101">
        <f t="shared" si="58"/>
        <v>0</v>
      </c>
      <c r="Q554" s="101">
        <f t="shared" si="59"/>
        <v>0</v>
      </c>
      <c r="R554" s="101" t="e">
        <f t="shared" si="60"/>
        <v>#N/A</v>
      </c>
      <c r="S554" s="101">
        <f t="shared" si="61"/>
        <v>0</v>
      </c>
      <c r="T554" s="102" t="e">
        <f>+VLOOKUP($E554,db!$B$26:$C$30,2,FALSE)</f>
        <v>#N/A</v>
      </c>
      <c r="U554" s="102">
        <f t="shared" si="63"/>
        <v>0</v>
      </c>
    </row>
    <row r="555" spans="2:21" ht="16" thickBot="1">
      <c r="B555" s="26">
        <f t="shared" si="64"/>
        <v>168</v>
      </c>
      <c r="C555" s="26"/>
      <c r="D555" s="27"/>
      <c r="E555" s="26"/>
      <c r="F555" s="26"/>
      <c r="G555" s="26"/>
      <c r="H555" s="155"/>
      <c r="I555" s="26"/>
      <c r="J555" s="26"/>
      <c r="K555" s="105"/>
      <c r="L555" s="26"/>
      <c r="M555" s="26" t="str">
        <f t="shared" si="62"/>
        <v/>
      </c>
      <c r="N555" s="27"/>
      <c r="P555" s="101">
        <f t="shared" si="58"/>
        <v>0</v>
      </c>
      <c r="Q555" s="101">
        <f t="shared" si="59"/>
        <v>0</v>
      </c>
      <c r="R555" s="101" t="e">
        <f t="shared" si="60"/>
        <v>#N/A</v>
      </c>
      <c r="S555" s="101">
        <f t="shared" si="61"/>
        <v>0</v>
      </c>
      <c r="T555" s="102" t="e">
        <f>+VLOOKUP($E555,db!$B$26:$C$30,2,FALSE)</f>
        <v>#N/A</v>
      </c>
      <c r="U555" s="102">
        <f t="shared" si="63"/>
        <v>0</v>
      </c>
    </row>
    <row r="556" spans="2:21" ht="16" thickBot="1">
      <c r="B556" s="28">
        <f t="shared" si="64"/>
        <v>169</v>
      </c>
      <c r="C556" s="28"/>
      <c r="D556" s="29"/>
      <c r="E556" s="28"/>
      <c r="F556" s="28"/>
      <c r="G556" s="28"/>
      <c r="H556" s="156"/>
      <c r="I556" s="28"/>
      <c r="J556" s="28"/>
      <c r="K556" s="106"/>
      <c r="L556" s="28"/>
      <c r="M556" s="28" t="str">
        <f t="shared" si="62"/>
        <v/>
      </c>
      <c r="N556" s="29"/>
      <c r="P556" s="101">
        <f t="shared" si="58"/>
        <v>0</v>
      </c>
      <c r="Q556" s="101">
        <f t="shared" si="59"/>
        <v>0</v>
      </c>
      <c r="R556" s="101" t="e">
        <f t="shared" si="60"/>
        <v>#N/A</v>
      </c>
      <c r="S556" s="101">
        <f t="shared" si="61"/>
        <v>0</v>
      </c>
      <c r="T556" s="102" t="e">
        <f>+VLOOKUP($E556,db!$B$26:$C$30,2,FALSE)</f>
        <v>#N/A</v>
      </c>
      <c r="U556" s="102">
        <f t="shared" si="63"/>
        <v>0</v>
      </c>
    </row>
    <row r="557" spans="2:21" ht="16" thickBot="1">
      <c r="B557" s="26">
        <f t="shared" si="64"/>
        <v>170</v>
      </c>
      <c r="C557" s="26"/>
      <c r="D557" s="27"/>
      <c r="E557" s="26"/>
      <c r="F557" s="26"/>
      <c r="G557" s="26"/>
      <c r="H557" s="155"/>
      <c r="I557" s="26"/>
      <c r="J557" s="26"/>
      <c r="K557" s="105"/>
      <c r="L557" s="26"/>
      <c r="M557" s="26" t="str">
        <f t="shared" si="62"/>
        <v/>
      </c>
      <c r="N557" s="27"/>
      <c r="P557" s="101">
        <f t="shared" si="58"/>
        <v>0</v>
      </c>
      <c r="Q557" s="101">
        <f t="shared" si="59"/>
        <v>0</v>
      </c>
      <c r="R557" s="101" t="e">
        <f t="shared" si="60"/>
        <v>#N/A</v>
      </c>
      <c r="S557" s="101">
        <f t="shared" si="61"/>
        <v>0</v>
      </c>
      <c r="T557" s="102" t="e">
        <f>+VLOOKUP($E557,db!$B$26:$C$30,2,FALSE)</f>
        <v>#N/A</v>
      </c>
      <c r="U557" s="102">
        <f t="shared" si="63"/>
        <v>0</v>
      </c>
    </row>
    <row r="558" spans="2:21" ht="16" thickBot="1">
      <c r="B558" s="28">
        <f t="shared" si="64"/>
        <v>171</v>
      </c>
      <c r="C558" s="28"/>
      <c r="D558" s="29"/>
      <c r="E558" s="28"/>
      <c r="F558" s="28"/>
      <c r="G558" s="28"/>
      <c r="H558" s="156"/>
      <c r="I558" s="28"/>
      <c r="J558" s="28"/>
      <c r="K558" s="106"/>
      <c r="L558" s="28"/>
      <c r="M558" s="28" t="str">
        <f t="shared" si="62"/>
        <v/>
      </c>
      <c r="N558" s="29"/>
      <c r="P558" s="101">
        <f t="shared" si="58"/>
        <v>0</v>
      </c>
      <c r="Q558" s="101">
        <f t="shared" si="59"/>
        <v>0</v>
      </c>
      <c r="R558" s="101" t="e">
        <f t="shared" si="60"/>
        <v>#N/A</v>
      </c>
      <c r="S558" s="101">
        <f t="shared" si="61"/>
        <v>0</v>
      </c>
      <c r="T558" s="102" t="e">
        <f>+VLOOKUP($E558,db!$B$26:$C$30,2,FALSE)</f>
        <v>#N/A</v>
      </c>
      <c r="U558" s="102">
        <f t="shared" si="63"/>
        <v>0</v>
      </c>
    </row>
    <row r="559" spans="2:21" ht="16" thickBot="1">
      <c r="B559" s="26">
        <f t="shared" si="64"/>
        <v>172</v>
      </c>
      <c r="C559" s="26"/>
      <c r="D559" s="27"/>
      <c r="E559" s="26"/>
      <c r="F559" s="26"/>
      <c r="G559" s="26"/>
      <c r="H559" s="155"/>
      <c r="I559" s="26"/>
      <c r="J559" s="26"/>
      <c r="K559" s="105"/>
      <c r="L559" s="26"/>
      <c r="M559" s="26" t="str">
        <f t="shared" si="62"/>
        <v/>
      </c>
      <c r="N559" s="27"/>
      <c r="P559" s="101">
        <f t="shared" si="58"/>
        <v>0</v>
      </c>
      <c r="Q559" s="101">
        <f t="shared" si="59"/>
        <v>0</v>
      </c>
      <c r="R559" s="101" t="e">
        <f t="shared" si="60"/>
        <v>#N/A</v>
      </c>
      <c r="S559" s="101">
        <f t="shared" si="61"/>
        <v>0</v>
      </c>
      <c r="T559" s="102" t="e">
        <f>+VLOOKUP($E559,db!$B$26:$C$30,2,FALSE)</f>
        <v>#N/A</v>
      </c>
      <c r="U559" s="102">
        <f t="shared" si="63"/>
        <v>0</v>
      </c>
    </row>
    <row r="560" spans="2:21" ht="16" thickBot="1">
      <c r="B560" s="28">
        <f t="shared" si="64"/>
        <v>173</v>
      </c>
      <c r="C560" s="28"/>
      <c r="D560" s="29"/>
      <c r="E560" s="28"/>
      <c r="F560" s="28"/>
      <c r="G560" s="28"/>
      <c r="H560" s="156"/>
      <c r="I560" s="28"/>
      <c r="J560" s="28"/>
      <c r="K560" s="106"/>
      <c r="L560" s="28"/>
      <c r="M560" s="28" t="str">
        <f t="shared" si="62"/>
        <v/>
      </c>
      <c r="N560" s="29"/>
      <c r="P560" s="101">
        <f t="shared" si="58"/>
        <v>0</v>
      </c>
      <c r="Q560" s="101">
        <f t="shared" si="59"/>
        <v>0</v>
      </c>
      <c r="R560" s="101" t="e">
        <f t="shared" si="60"/>
        <v>#N/A</v>
      </c>
      <c r="S560" s="101">
        <f t="shared" si="61"/>
        <v>0</v>
      </c>
      <c r="T560" s="102" t="e">
        <f>+VLOOKUP($E560,db!$B$26:$C$30,2,FALSE)</f>
        <v>#N/A</v>
      </c>
      <c r="U560" s="102">
        <f t="shared" si="63"/>
        <v>0</v>
      </c>
    </row>
    <row r="561" spans="2:21" ht="16" thickBot="1">
      <c r="B561" s="26">
        <f t="shared" si="64"/>
        <v>174</v>
      </c>
      <c r="C561" s="26"/>
      <c r="D561" s="27"/>
      <c r="E561" s="26"/>
      <c r="F561" s="26"/>
      <c r="G561" s="26"/>
      <c r="H561" s="155"/>
      <c r="I561" s="26"/>
      <c r="J561" s="26"/>
      <c r="K561" s="105"/>
      <c r="L561" s="26"/>
      <c r="M561" s="26" t="str">
        <f t="shared" si="62"/>
        <v/>
      </c>
      <c r="N561" s="27"/>
      <c r="P561" s="101">
        <f t="shared" si="58"/>
        <v>0</v>
      </c>
      <c r="Q561" s="101">
        <f t="shared" si="59"/>
        <v>0</v>
      </c>
      <c r="R561" s="101" t="e">
        <f t="shared" si="60"/>
        <v>#N/A</v>
      </c>
      <c r="S561" s="101">
        <f t="shared" si="61"/>
        <v>0</v>
      </c>
      <c r="T561" s="102" t="e">
        <f>+VLOOKUP($E561,db!$B$26:$C$30,2,FALSE)</f>
        <v>#N/A</v>
      </c>
      <c r="U561" s="102">
        <f t="shared" si="63"/>
        <v>0</v>
      </c>
    </row>
    <row r="562" spans="2:21" ht="16" thickBot="1">
      <c r="B562" s="28">
        <f t="shared" si="64"/>
        <v>175</v>
      </c>
      <c r="C562" s="28"/>
      <c r="D562" s="29"/>
      <c r="E562" s="28"/>
      <c r="F562" s="28"/>
      <c r="G562" s="28"/>
      <c r="H562" s="156"/>
      <c r="I562" s="28"/>
      <c r="J562" s="28"/>
      <c r="K562" s="106"/>
      <c r="L562" s="28"/>
      <c r="M562" s="28" t="str">
        <f t="shared" si="62"/>
        <v/>
      </c>
      <c r="N562" s="29"/>
      <c r="P562" s="101">
        <f t="shared" si="58"/>
        <v>0</v>
      </c>
      <c r="Q562" s="101">
        <f t="shared" si="59"/>
        <v>0</v>
      </c>
      <c r="R562" s="101" t="e">
        <f t="shared" si="60"/>
        <v>#N/A</v>
      </c>
      <c r="S562" s="101">
        <f t="shared" si="61"/>
        <v>0</v>
      </c>
      <c r="T562" s="102" t="e">
        <f>+VLOOKUP($E562,db!$B$26:$C$30,2,FALSE)</f>
        <v>#N/A</v>
      </c>
      <c r="U562" s="102">
        <f t="shared" si="63"/>
        <v>0</v>
      </c>
    </row>
    <row r="563" spans="2:21" ht="16" thickBot="1">
      <c r="B563" s="26">
        <f t="shared" si="64"/>
        <v>176</v>
      </c>
      <c r="C563" s="26"/>
      <c r="D563" s="27"/>
      <c r="E563" s="26"/>
      <c r="F563" s="26"/>
      <c r="G563" s="26"/>
      <c r="H563" s="155"/>
      <c r="I563" s="26"/>
      <c r="J563" s="26"/>
      <c r="K563" s="105"/>
      <c r="L563" s="26"/>
      <c r="M563" s="26" t="str">
        <f t="shared" si="62"/>
        <v/>
      </c>
      <c r="N563" s="27"/>
      <c r="P563" s="101">
        <f t="shared" si="58"/>
        <v>0</v>
      </c>
      <c r="Q563" s="101">
        <f t="shared" si="59"/>
        <v>0</v>
      </c>
      <c r="R563" s="101" t="e">
        <f t="shared" si="60"/>
        <v>#N/A</v>
      </c>
      <c r="S563" s="101">
        <f t="shared" si="61"/>
        <v>0</v>
      </c>
      <c r="T563" s="102" t="e">
        <f>+VLOOKUP($E563,db!$B$26:$C$30,2,FALSE)</f>
        <v>#N/A</v>
      </c>
      <c r="U563" s="102">
        <f t="shared" si="63"/>
        <v>0</v>
      </c>
    </row>
    <row r="564" spans="2:21" ht="16" thickBot="1">
      <c r="B564" s="28">
        <f t="shared" si="64"/>
        <v>177</v>
      </c>
      <c r="C564" s="28"/>
      <c r="D564" s="29"/>
      <c r="E564" s="28"/>
      <c r="F564" s="28"/>
      <c r="G564" s="28"/>
      <c r="H564" s="156"/>
      <c r="I564" s="28"/>
      <c r="J564" s="28"/>
      <c r="K564" s="106"/>
      <c r="L564" s="28"/>
      <c r="M564" s="28" t="str">
        <f t="shared" si="62"/>
        <v/>
      </c>
      <c r="N564" s="29"/>
      <c r="P564" s="101">
        <f t="shared" si="58"/>
        <v>0</v>
      </c>
      <c r="Q564" s="101">
        <f t="shared" si="59"/>
        <v>0</v>
      </c>
      <c r="R564" s="101" t="e">
        <f t="shared" si="60"/>
        <v>#N/A</v>
      </c>
      <c r="S564" s="101">
        <f t="shared" si="61"/>
        <v>0</v>
      </c>
      <c r="T564" s="102" t="e">
        <f>+VLOOKUP($E564,db!$B$26:$C$30,2,FALSE)</f>
        <v>#N/A</v>
      </c>
      <c r="U564" s="102">
        <f t="shared" si="63"/>
        <v>0</v>
      </c>
    </row>
    <row r="565" spans="2:21" ht="16" thickBot="1">
      <c r="B565" s="26">
        <f t="shared" si="64"/>
        <v>178</v>
      </c>
      <c r="C565" s="26"/>
      <c r="D565" s="27"/>
      <c r="E565" s="26"/>
      <c r="F565" s="26"/>
      <c r="G565" s="26"/>
      <c r="H565" s="155"/>
      <c r="I565" s="26"/>
      <c r="J565" s="26"/>
      <c r="K565" s="105"/>
      <c r="L565" s="26"/>
      <c r="M565" s="26" t="str">
        <f t="shared" si="62"/>
        <v/>
      </c>
      <c r="N565" s="27"/>
      <c r="P565" s="101">
        <f t="shared" si="58"/>
        <v>0</v>
      </c>
      <c r="Q565" s="101">
        <f t="shared" si="59"/>
        <v>0</v>
      </c>
      <c r="R565" s="101" t="e">
        <f t="shared" si="60"/>
        <v>#N/A</v>
      </c>
      <c r="S565" s="101">
        <f t="shared" si="61"/>
        <v>0</v>
      </c>
      <c r="T565" s="102" t="e">
        <f>+VLOOKUP($E565,db!$B$26:$C$30,2,FALSE)</f>
        <v>#N/A</v>
      </c>
      <c r="U565" s="102">
        <f t="shared" si="63"/>
        <v>0</v>
      </c>
    </row>
    <row r="566" spans="2:21" ht="16" thickBot="1">
      <c r="B566" s="28">
        <f t="shared" si="64"/>
        <v>179</v>
      </c>
      <c r="C566" s="28"/>
      <c r="D566" s="29"/>
      <c r="E566" s="28"/>
      <c r="F566" s="28"/>
      <c r="G566" s="28"/>
      <c r="H566" s="156"/>
      <c r="I566" s="28"/>
      <c r="J566" s="28"/>
      <c r="K566" s="106"/>
      <c r="L566" s="28"/>
      <c r="M566" s="28" t="str">
        <f t="shared" si="62"/>
        <v/>
      </c>
      <c r="N566" s="29"/>
      <c r="P566" s="101">
        <f t="shared" si="58"/>
        <v>0</v>
      </c>
      <c r="Q566" s="101">
        <f t="shared" si="59"/>
        <v>0</v>
      </c>
      <c r="R566" s="101" t="e">
        <f t="shared" si="60"/>
        <v>#N/A</v>
      </c>
      <c r="S566" s="101">
        <f t="shared" si="61"/>
        <v>0</v>
      </c>
      <c r="T566" s="102" t="e">
        <f>+VLOOKUP($E566,db!$B$26:$C$30,2,FALSE)</f>
        <v>#N/A</v>
      </c>
      <c r="U566" s="102">
        <f t="shared" si="63"/>
        <v>0</v>
      </c>
    </row>
    <row r="567" spans="2:21" ht="16" thickBot="1">
      <c r="B567" s="26">
        <f t="shared" si="64"/>
        <v>180</v>
      </c>
      <c r="C567" s="26"/>
      <c r="D567" s="27"/>
      <c r="E567" s="26"/>
      <c r="F567" s="26"/>
      <c r="G567" s="26"/>
      <c r="H567" s="155"/>
      <c r="I567" s="26"/>
      <c r="J567" s="26"/>
      <c r="K567" s="105"/>
      <c r="L567" s="26"/>
      <c r="M567" s="26" t="str">
        <f t="shared" si="62"/>
        <v/>
      </c>
      <c r="N567" s="27"/>
      <c r="P567" s="101">
        <f t="shared" si="58"/>
        <v>0</v>
      </c>
      <c r="Q567" s="101">
        <f t="shared" si="59"/>
        <v>0</v>
      </c>
      <c r="R567" s="101" t="e">
        <f t="shared" si="60"/>
        <v>#N/A</v>
      </c>
      <c r="S567" s="101">
        <f t="shared" si="61"/>
        <v>0</v>
      </c>
      <c r="T567" s="102" t="e">
        <f>+VLOOKUP($E567,db!$B$26:$C$30,2,FALSE)</f>
        <v>#N/A</v>
      </c>
      <c r="U567" s="102">
        <f t="shared" si="63"/>
        <v>0</v>
      </c>
    </row>
    <row r="568" spans="2:21" ht="16" thickBot="1">
      <c r="B568" s="28">
        <f t="shared" si="64"/>
        <v>181</v>
      </c>
      <c r="C568" s="28"/>
      <c r="D568" s="29"/>
      <c r="E568" s="28"/>
      <c r="F568" s="28"/>
      <c r="G568" s="28"/>
      <c r="H568" s="156"/>
      <c r="I568" s="28"/>
      <c r="J568" s="28"/>
      <c r="K568" s="106"/>
      <c r="L568" s="28"/>
      <c r="M568" s="28" t="str">
        <f t="shared" si="62"/>
        <v/>
      </c>
      <c r="N568" s="29"/>
      <c r="P568" s="101">
        <f t="shared" si="58"/>
        <v>0</v>
      </c>
      <c r="Q568" s="101">
        <f t="shared" si="59"/>
        <v>0</v>
      </c>
      <c r="R568" s="101" t="e">
        <f t="shared" si="60"/>
        <v>#N/A</v>
      </c>
      <c r="S568" s="101">
        <f t="shared" si="61"/>
        <v>0</v>
      </c>
      <c r="T568" s="102" t="e">
        <f>+VLOOKUP($E568,db!$B$26:$C$30,2,FALSE)</f>
        <v>#N/A</v>
      </c>
      <c r="U568" s="102">
        <f t="shared" si="63"/>
        <v>0</v>
      </c>
    </row>
    <row r="569" spans="2:21" ht="16" thickBot="1">
      <c r="B569" s="26">
        <f t="shared" si="64"/>
        <v>182</v>
      </c>
      <c r="C569" s="26"/>
      <c r="D569" s="27"/>
      <c r="E569" s="26"/>
      <c r="F569" s="26"/>
      <c r="G569" s="26"/>
      <c r="H569" s="155"/>
      <c r="I569" s="26"/>
      <c r="J569" s="26"/>
      <c r="K569" s="105"/>
      <c r="L569" s="26"/>
      <c r="M569" s="26" t="str">
        <f t="shared" si="62"/>
        <v/>
      </c>
      <c r="N569" s="27"/>
      <c r="P569" s="101">
        <f t="shared" si="58"/>
        <v>0</v>
      </c>
      <c r="Q569" s="101">
        <f t="shared" si="59"/>
        <v>0</v>
      </c>
      <c r="R569" s="101" t="e">
        <f t="shared" si="60"/>
        <v>#N/A</v>
      </c>
      <c r="S569" s="101">
        <f t="shared" si="61"/>
        <v>0</v>
      </c>
      <c r="T569" s="102" t="e">
        <f>+VLOOKUP($E569,db!$B$26:$C$30,2,FALSE)</f>
        <v>#N/A</v>
      </c>
      <c r="U569" s="102">
        <f t="shared" si="63"/>
        <v>0</v>
      </c>
    </row>
    <row r="570" spans="2:21" ht="16" thickBot="1">
      <c r="B570" s="28">
        <f t="shared" si="64"/>
        <v>183</v>
      </c>
      <c r="C570" s="28"/>
      <c r="D570" s="29"/>
      <c r="E570" s="28"/>
      <c r="F570" s="28"/>
      <c r="G570" s="28"/>
      <c r="H570" s="156"/>
      <c r="I570" s="28"/>
      <c r="J570" s="28"/>
      <c r="K570" s="106"/>
      <c r="L570" s="28"/>
      <c r="M570" s="28" t="str">
        <f t="shared" si="62"/>
        <v/>
      </c>
      <c r="N570" s="29"/>
      <c r="P570" s="101">
        <f t="shared" si="58"/>
        <v>0</v>
      </c>
      <c r="Q570" s="101">
        <f t="shared" si="59"/>
        <v>0</v>
      </c>
      <c r="R570" s="101" t="e">
        <f t="shared" si="60"/>
        <v>#N/A</v>
      </c>
      <c r="S570" s="101">
        <f t="shared" si="61"/>
        <v>0</v>
      </c>
      <c r="T570" s="102" t="e">
        <f>+VLOOKUP($E570,db!$B$26:$C$30,2,FALSE)</f>
        <v>#N/A</v>
      </c>
      <c r="U570" s="102">
        <f t="shared" si="63"/>
        <v>0</v>
      </c>
    </row>
    <row r="571" spans="2:21" ht="16" thickBot="1">
      <c r="B571" s="26">
        <f t="shared" si="64"/>
        <v>184</v>
      </c>
      <c r="C571" s="26"/>
      <c r="D571" s="27"/>
      <c r="E571" s="26"/>
      <c r="F571" s="26"/>
      <c r="G571" s="26"/>
      <c r="H571" s="155"/>
      <c r="I571" s="26"/>
      <c r="J571" s="26"/>
      <c r="K571" s="105"/>
      <c r="L571" s="26"/>
      <c r="M571" s="26" t="str">
        <f t="shared" si="62"/>
        <v/>
      </c>
      <c r="N571" s="27"/>
      <c r="P571" s="101">
        <f t="shared" si="58"/>
        <v>0</v>
      </c>
      <c r="Q571" s="101">
        <f t="shared" si="59"/>
        <v>0</v>
      </c>
      <c r="R571" s="101" t="e">
        <f t="shared" si="60"/>
        <v>#N/A</v>
      </c>
      <c r="S571" s="101">
        <f t="shared" si="61"/>
        <v>0</v>
      </c>
      <c r="T571" s="102" t="e">
        <f>+VLOOKUP($E571,db!$B$26:$C$30,2,FALSE)</f>
        <v>#N/A</v>
      </c>
      <c r="U571" s="102">
        <f t="shared" si="63"/>
        <v>0</v>
      </c>
    </row>
    <row r="572" spans="2:21" ht="16" thickBot="1">
      <c r="B572" s="28">
        <f t="shared" si="64"/>
        <v>185</v>
      </c>
      <c r="C572" s="28"/>
      <c r="D572" s="29"/>
      <c r="E572" s="28"/>
      <c r="F572" s="28"/>
      <c r="G572" s="28"/>
      <c r="H572" s="156"/>
      <c r="I572" s="28"/>
      <c r="J572" s="28"/>
      <c r="K572" s="106"/>
      <c r="L572" s="28"/>
      <c r="M572" s="28" t="str">
        <f t="shared" si="62"/>
        <v/>
      </c>
      <c r="N572" s="29"/>
      <c r="P572" s="101">
        <f t="shared" si="58"/>
        <v>0</v>
      </c>
      <c r="Q572" s="101">
        <f t="shared" si="59"/>
        <v>0</v>
      </c>
      <c r="R572" s="101" t="e">
        <f t="shared" si="60"/>
        <v>#N/A</v>
      </c>
      <c r="S572" s="101">
        <f t="shared" si="61"/>
        <v>0</v>
      </c>
      <c r="T572" s="102" t="e">
        <f>+VLOOKUP($E572,db!$B$26:$C$30,2,FALSE)</f>
        <v>#N/A</v>
      </c>
      <c r="U572" s="102">
        <f t="shared" si="63"/>
        <v>0</v>
      </c>
    </row>
    <row r="573" spans="2:21" ht="16" thickBot="1">
      <c r="B573" s="26">
        <f t="shared" si="64"/>
        <v>186</v>
      </c>
      <c r="C573" s="26"/>
      <c r="D573" s="27"/>
      <c r="E573" s="26"/>
      <c r="F573" s="26"/>
      <c r="G573" s="26"/>
      <c r="H573" s="155"/>
      <c r="I573" s="26"/>
      <c r="J573" s="26"/>
      <c r="K573" s="105"/>
      <c r="L573" s="26"/>
      <c r="M573" s="26" t="str">
        <f t="shared" si="62"/>
        <v/>
      </c>
      <c r="N573" s="27"/>
      <c r="P573" s="101">
        <f t="shared" si="58"/>
        <v>0</v>
      </c>
      <c r="Q573" s="101">
        <f t="shared" si="59"/>
        <v>0</v>
      </c>
      <c r="R573" s="101" t="e">
        <f t="shared" si="60"/>
        <v>#N/A</v>
      </c>
      <c r="S573" s="101">
        <f t="shared" si="61"/>
        <v>0</v>
      </c>
      <c r="T573" s="102" t="e">
        <f>+VLOOKUP($E573,db!$B$26:$C$30,2,FALSE)</f>
        <v>#N/A</v>
      </c>
      <c r="U573" s="102">
        <f t="shared" si="63"/>
        <v>0</v>
      </c>
    </row>
    <row r="574" spans="2:21" ht="16" thickBot="1">
      <c r="B574" s="28">
        <f t="shared" si="64"/>
        <v>187</v>
      </c>
      <c r="C574" s="28"/>
      <c r="D574" s="29"/>
      <c r="E574" s="28"/>
      <c r="F574" s="28"/>
      <c r="G574" s="28"/>
      <c r="H574" s="156"/>
      <c r="I574" s="28"/>
      <c r="J574" s="28"/>
      <c r="K574" s="106"/>
      <c r="L574" s="28"/>
      <c r="M574" s="28" t="str">
        <f t="shared" si="62"/>
        <v/>
      </c>
      <c r="N574" s="29"/>
      <c r="P574" s="101">
        <f t="shared" si="58"/>
        <v>0</v>
      </c>
      <c r="Q574" s="101">
        <f t="shared" si="59"/>
        <v>0</v>
      </c>
      <c r="R574" s="101" t="e">
        <f t="shared" si="60"/>
        <v>#N/A</v>
      </c>
      <c r="S574" s="101">
        <f t="shared" si="61"/>
        <v>0</v>
      </c>
      <c r="T574" s="102" t="e">
        <f>+VLOOKUP($E574,db!$B$26:$C$30,2,FALSE)</f>
        <v>#N/A</v>
      </c>
      <c r="U574" s="102">
        <f t="shared" si="63"/>
        <v>0</v>
      </c>
    </row>
    <row r="575" spans="2:21" ht="16" thickBot="1">
      <c r="B575" s="26">
        <f t="shared" si="64"/>
        <v>188</v>
      </c>
      <c r="C575" s="26"/>
      <c r="D575" s="27"/>
      <c r="E575" s="26"/>
      <c r="F575" s="26"/>
      <c r="G575" s="26"/>
      <c r="H575" s="155"/>
      <c r="I575" s="26"/>
      <c r="J575" s="26"/>
      <c r="K575" s="105"/>
      <c r="L575" s="26"/>
      <c r="M575" s="26" t="str">
        <f t="shared" si="62"/>
        <v/>
      </c>
      <c r="N575" s="27"/>
      <c r="P575" s="101">
        <f t="shared" si="58"/>
        <v>0</v>
      </c>
      <c r="Q575" s="101">
        <f t="shared" si="59"/>
        <v>0</v>
      </c>
      <c r="R575" s="101" t="e">
        <f t="shared" si="60"/>
        <v>#N/A</v>
      </c>
      <c r="S575" s="101">
        <f t="shared" si="61"/>
        <v>0</v>
      </c>
      <c r="T575" s="102" t="e">
        <f>+VLOOKUP($E575,db!$B$26:$C$30,2,FALSE)</f>
        <v>#N/A</v>
      </c>
      <c r="U575" s="102">
        <f t="shared" si="63"/>
        <v>0</v>
      </c>
    </row>
    <row r="576" spans="2:21" ht="16" thickBot="1">
      <c r="B576" s="28">
        <f t="shared" si="64"/>
        <v>189</v>
      </c>
      <c r="C576" s="28"/>
      <c r="D576" s="29"/>
      <c r="E576" s="28"/>
      <c r="F576" s="28"/>
      <c r="G576" s="28"/>
      <c r="H576" s="156"/>
      <c r="I576" s="28"/>
      <c r="J576" s="28"/>
      <c r="K576" s="106"/>
      <c r="L576" s="28"/>
      <c r="M576" s="28" t="str">
        <f t="shared" si="62"/>
        <v/>
      </c>
      <c r="N576" s="29"/>
      <c r="P576" s="101">
        <f t="shared" si="58"/>
        <v>0</v>
      </c>
      <c r="Q576" s="101">
        <f t="shared" si="59"/>
        <v>0</v>
      </c>
      <c r="R576" s="101" t="e">
        <f t="shared" si="60"/>
        <v>#N/A</v>
      </c>
      <c r="S576" s="101">
        <f t="shared" si="61"/>
        <v>0</v>
      </c>
      <c r="T576" s="102" t="e">
        <f>+VLOOKUP($E576,db!$B$26:$C$30,2,FALSE)</f>
        <v>#N/A</v>
      </c>
      <c r="U576" s="102">
        <f t="shared" si="63"/>
        <v>0</v>
      </c>
    </row>
    <row r="577" spans="2:21" ht="16" thickBot="1">
      <c r="B577" s="26">
        <f t="shared" si="64"/>
        <v>190</v>
      </c>
      <c r="C577" s="26"/>
      <c r="D577" s="27"/>
      <c r="E577" s="26"/>
      <c r="F577" s="26"/>
      <c r="G577" s="26"/>
      <c r="H577" s="155"/>
      <c r="I577" s="26"/>
      <c r="J577" s="26"/>
      <c r="K577" s="105"/>
      <c r="L577" s="26"/>
      <c r="M577" s="26" t="str">
        <f t="shared" si="62"/>
        <v/>
      </c>
      <c r="N577" s="27"/>
      <c r="P577" s="101">
        <f t="shared" si="58"/>
        <v>0</v>
      </c>
      <c r="Q577" s="101">
        <f t="shared" si="59"/>
        <v>0</v>
      </c>
      <c r="R577" s="101" t="e">
        <f t="shared" si="60"/>
        <v>#N/A</v>
      </c>
      <c r="S577" s="101">
        <f t="shared" si="61"/>
        <v>0</v>
      </c>
      <c r="T577" s="102" t="e">
        <f>+VLOOKUP($E577,db!$B$26:$C$30,2,FALSE)</f>
        <v>#N/A</v>
      </c>
      <c r="U577" s="102">
        <f t="shared" si="63"/>
        <v>0</v>
      </c>
    </row>
    <row r="578" spans="2:21" ht="16" thickBot="1">
      <c r="B578" s="28">
        <f t="shared" si="64"/>
        <v>191</v>
      </c>
      <c r="C578" s="28"/>
      <c r="D578" s="29"/>
      <c r="E578" s="28"/>
      <c r="F578" s="28"/>
      <c r="G578" s="28"/>
      <c r="H578" s="156"/>
      <c r="I578" s="28"/>
      <c r="J578" s="28"/>
      <c r="K578" s="106"/>
      <c r="L578" s="28"/>
      <c r="M578" s="28" t="str">
        <f t="shared" si="62"/>
        <v/>
      </c>
      <c r="N578" s="29"/>
      <c r="P578" s="101">
        <f t="shared" si="58"/>
        <v>0</v>
      </c>
      <c r="Q578" s="101">
        <f t="shared" si="59"/>
        <v>0</v>
      </c>
      <c r="R578" s="101" t="e">
        <f t="shared" si="60"/>
        <v>#N/A</v>
      </c>
      <c r="S578" s="101">
        <f t="shared" si="61"/>
        <v>0</v>
      </c>
      <c r="T578" s="102" t="e">
        <f>+VLOOKUP($E578,db!$B$26:$C$30,2,FALSE)</f>
        <v>#N/A</v>
      </c>
      <c r="U578" s="102">
        <f t="shared" si="63"/>
        <v>0</v>
      </c>
    </row>
    <row r="579" spans="2:21" ht="16" thickBot="1">
      <c r="B579" s="26">
        <f t="shared" si="64"/>
        <v>192</v>
      </c>
      <c r="C579" s="26"/>
      <c r="D579" s="27"/>
      <c r="E579" s="26"/>
      <c r="F579" s="26"/>
      <c r="G579" s="26"/>
      <c r="H579" s="155"/>
      <c r="I579" s="26"/>
      <c r="J579" s="26"/>
      <c r="K579" s="105"/>
      <c r="L579" s="26"/>
      <c r="M579" s="26" t="str">
        <f t="shared" si="62"/>
        <v/>
      </c>
      <c r="N579" s="27"/>
      <c r="P579" s="101">
        <f t="shared" si="58"/>
        <v>0</v>
      </c>
      <c r="Q579" s="101">
        <f t="shared" si="59"/>
        <v>0</v>
      </c>
      <c r="R579" s="101" t="e">
        <f t="shared" si="60"/>
        <v>#N/A</v>
      </c>
      <c r="S579" s="101">
        <f t="shared" si="61"/>
        <v>0</v>
      </c>
      <c r="T579" s="102" t="e">
        <f>+VLOOKUP($E579,db!$B$26:$C$30,2,FALSE)</f>
        <v>#N/A</v>
      </c>
      <c r="U579" s="102">
        <f t="shared" si="63"/>
        <v>0</v>
      </c>
    </row>
    <row r="580" spans="2:21" ht="16" thickBot="1">
      <c r="B580" s="28">
        <f t="shared" si="64"/>
        <v>193</v>
      </c>
      <c r="C580" s="28"/>
      <c r="D580" s="29"/>
      <c r="E580" s="28"/>
      <c r="F580" s="28"/>
      <c r="G580" s="28"/>
      <c r="H580" s="156"/>
      <c r="I580" s="28"/>
      <c r="J580" s="28"/>
      <c r="K580" s="106"/>
      <c r="L580" s="28"/>
      <c r="M580" s="28" t="str">
        <f t="shared" si="62"/>
        <v/>
      </c>
      <c r="N580" s="29"/>
      <c r="P580" s="101">
        <f t="shared" si="58"/>
        <v>0</v>
      </c>
      <c r="Q580" s="101">
        <f t="shared" si="59"/>
        <v>0</v>
      </c>
      <c r="R580" s="101" t="e">
        <f t="shared" si="60"/>
        <v>#N/A</v>
      </c>
      <c r="S580" s="101">
        <f t="shared" si="61"/>
        <v>0</v>
      </c>
      <c r="T580" s="102" t="e">
        <f>+VLOOKUP($E580,db!$B$26:$C$30,2,FALSE)</f>
        <v>#N/A</v>
      </c>
      <c r="U580" s="102">
        <f t="shared" si="63"/>
        <v>0</v>
      </c>
    </row>
    <row r="581" spans="2:21" ht="16" thickBot="1">
      <c r="B581" s="26">
        <f t="shared" si="64"/>
        <v>194</v>
      </c>
      <c r="C581" s="26"/>
      <c r="D581" s="27"/>
      <c r="E581" s="26"/>
      <c r="F581" s="26"/>
      <c r="G581" s="26"/>
      <c r="H581" s="155"/>
      <c r="I581" s="26"/>
      <c r="J581" s="26"/>
      <c r="K581" s="105"/>
      <c r="L581" s="26"/>
      <c r="M581" s="26" t="str">
        <f t="shared" si="62"/>
        <v/>
      </c>
      <c r="N581" s="27"/>
      <c r="P581" s="101">
        <f t="shared" ref="P581:P644" si="65">IF(M581=1,1,0)</f>
        <v>0</v>
      </c>
      <c r="Q581" s="101">
        <f t="shared" ref="Q581:Q644" si="66">IF(ISBLANK(E581),0,IF(P581=0,1,0))</f>
        <v>0</v>
      </c>
      <c r="R581" s="101" t="e">
        <f t="shared" ref="R581:R644" si="67">IF(H581&gt;T581,1,0)</f>
        <v>#N/A</v>
      </c>
      <c r="S581" s="101">
        <f t="shared" ref="S581:S644" si="68">IF(OR(G581="Process of Elim. (50 /50)",G581="Guess (No Confidence)"),1,0)</f>
        <v>0</v>
      </c>
      <c r="T581" s="102" t="e">
        <f>+VLOOKUP($E581,db!$B$26:$C$30,2,FALSE)</f>
        <v>#N/A</v>
      </c>
      <c r="U581" s="102">
        <f t="shared" si="63"/>
        <v>0</v>
      </c>
    </row>
    <row r="582" spans="2:21" ht="16" thickBot="1">
      <c r="B582" s="28">
        <f t="shared" si="64"/>
        <v>195</v>
      </c>
      <c r="C582" s="28"/>
      <c r="D582" s="29"/>
      <c r="E582" s="28"/>
      <c r="F582" s="28"/>
      <c r="G582" s="28"/>
      <c r="H582" s="156"/>
      <c r="I582" s="28"/>
      <c r="J582" s="28"/>
      <c r="K582" s="106"/>
      <c r="L582" s="28"/>
      <c r="M582" s="28" t="str">
        <f t="shared" ref="M582:M645" si="69">IF(ISBLANK(F582),"",IF(F582=L582,1,0))</f>
        <v/>
      </c>
      <c r="N582" s="29"/>
      <c r="P582" s="101">
        <f t="shared" si="65"/>
        <v>0</v>
      </c>
      <c r="Q582" s="101">
        <f t="shared" si="66"/>
        <v>0</v>
      </c>
      <c r="R582" s="101" t="e">
        <f t="shared" si="67"/>
        <v>#N/A</v>
      </c>
      <c r="S582" s="101">
        <f t="shared" si="68"/>
        <v>0</v>
      </c>
      <c r="T582" s="102" t="e">
        <f>+VLOOKUP($E582,db!$B$26:$C$30,2,FALSE)</f>
        <v>#N/A</v>
      </c>
      <c r="U582" s="102">
        <f t="shared" ref="U582:U645" si="70">IF($A$3=0,0,IF(Q582=1,1,IF(R582=1,2,IF(S582=1,3,0))))</f>
        <v>0</v>
      </c>
    </row>
    <row r="583" spans="2:21" ht="16" thickBot="1">
      <c r="B583" s="26">
        <f t="shared" si="64"/>
        <v>196</v>
      </c>
      <c r="C583" s="26"/>
      <c r="D583" s="27"/>
      <c r="E583" s="26"/>
      <c r="F583" s="26"/>
      <c r="G583" s="26"/>
      <c r="H583" s="155"/>
      <c r="I583" s="26"/>
      <c r="J583" s="26"/>
      <c r="K583" s="105"/>
      <c r="L583" s="26"/>
      <c r="M583" s="26" t="str">
        <f t="shared" si="69"/>
        <v/>
      </c>
      <c r="N583" s="27"/>
      <c r="P583" s="101">
        <f t="shared" si="65"/>
        <v>0</v>
      </c>
      <c r="Q583" s="101">
        <f t="shared" si="66"/>
        <v>0</v>
      </c>
      <c r="R583" s="101" t="e">
        <f t="shared" si="67"/>
        <v>#N/A</v>
      </c>
      <c r="S583" s="101">
        <f t="shared" si="68"/>
        <v>0</v>
      </c>
      <c r="T583" s="102" t="e">
        <f>+VLOOKUP($E583,db!$B$26:$C$30,2,FALSE)</f>
        <v>#N/A</v>
      </c>
      <c r="U583" s="102">
        <f t="shared" si="70"/>
        <v>0</v>
      </c>
    </row>
    <row r="584" spans="2:21" ht="16" thickBot="1">
      <c r="B584" s="28">
        <f t="shared" si="64"/>
        <v>197</v>
      </c>
      <c r="C584" s="28"/>
      <c r="D584" s="29"/>
      <c r="E584" s="28"/>
      <c r="F584" s="28"/>
      <c r="G584" s="28"/>
      <c r="H584" s="156"/>
      <c r="I584" s="28"/>
      <c r="J584" s="28"/>
      <c r="K584" s="106"/>
      <c r="L584" s="28"/>
      <c r="M584" s="28" t="str">
        <f t="shared" si="69"/>
        <v/>
      </c>
      <c r="N584" s="29"/>
      <c r="P584" s="101">
        <f t="shared" si="65"/>
        <v>0</v>
      </c>
      <c r="Q584" s="101">
        <f t="shared" si="66"/>
        <v>0</v>
      </c>
      <c r="R584" s="101" t="e">
        <f t="shared" si="67"/>
        <v>#N/A</v>
      </c>
      <c r="S584" s="101">
        <f t="shared" si="68"/>
        <v>0</v>
      </c>
      <c r="T584" s="102" t="e">
        <f>+VLOOKUP($E584,db!$B$26:$C$30,2,FALSE)</f>
        <v>#N/A</v>
      </c>
      <c r="U584" s="102">
        <f t="shared" si="70"/>
        <v>0</v>
      </c>
    </row>
    <row r="585" spans="2:21" ht="16" thickBot="1">
      <c r="B585" s="26">
        <f t="shared" si="64"/>
        <v>198</v>
      </c>
      <c r="C585" s="26"/>
      <c r="D585" s="27"/>
      <c r="E585" s="26"/>
      <c r="F585" s="26"/>
      <c r="G585" s="26"/>
      <c r="H585" s="155"/>
      <c r="I585" s="26"/>
      <c r="J585" s="26"/>
      <c r="K585" s="105"/>
      <c r="L585" s="26"/>
      <c r="M585" s="26" t="str">
        <f t="shared" si="69"/>
        <v/>
      </c>
      <c r="N585" s="27"/>
      <c r="P585" s="101">
        <f t="shared" si="65"/>
        <v>0</v>
      </c>
      <c r="Q585" s="101">
        <f t="shared" si="66"/>
        <v>0</v>
      </c>
      <c r="R585" s="101" t="e">
        <f t="shared" si="67"/>
        <v>#N/A</v>
      </c>
      <c r="S585" s="101">
        <f t="shared" si="68"/>
        <v>0</v>
      </c>
      <c r="T585" s="102" t="e">
        <f>+VLOOKUP($E585,db!$B$26:$C$30,2,FALSE)</f>
        <v>#N/A</v>
      </c>
      <c r="U585" s="102">
        <f t="shared" si="70"/>
        <v>0</v>
      </c>
    </row>
    <row r="586" spans="2:21" ht="16" thickBot="1">
      <c r="B586" s="28">
        <f t="shared" si="64"/>
        <v>199</v>
      </c>
      <c r="C586" s="28"/>
      <c r="D586" s="29"/>
      <c r="E586" s="28"/>
      <c r="F586" s="28"/>
      <c r="G586" s="28"/>
      <c r="H586" s="156"/>
      <c r="I586" s="28"/>
      <c r="J586" s="28"/>
      <c r="K586" s="106"/>
      <c r="L586" s="28"/>
      <c r="M586" s="28" t="str">
        <f t="shared" si="69"/>
        <v/>
      </c>
      <c r="N586" s="29"/>
      <c r="P586" s="101">
        <f t="shared" si="65"/>
        <v>0</v>
      </c>
      <c r="Q586" s="101">
        <f t="shared" si="66"/>
        <v>0</v>
      </c>
      <c r="R586" s="101" t="e">
        <f t="shared" si="67"/>
        <v>#N/A</v>
      </c>
      <c r="S586" s="101">
        <f t="shared" si="68"/>
        <v>0</v>
      </c>
      <c r="T586" s="102" t="e">
        <f>+VLOOKUP($E586,db!$B$26:$C$30,2,FALSE)</f>
        <v>#N/A</v>
      </c>
      <c r="U586" s="102">
        <f t="shared" si="70"/>
        <v>0</v>
      </c>
    </row>
    <row r="587" spans="2:21" ht="16" thickBot="1">
      <c r="B587" s="26">
        <f t="shared" si="64"/>
        <v>200</v>
      </c>
      <c r="C587" s="26"/>
      <c r="D587" s="27"/>
      <c r="E587" s="26"/>
      <c r="F587" s="26"/>
      <c r="G587" s="26"/>
      <c r="H587" s="155"/>
      <c r="I587" s="26"/>
      <c r="J587" s="26"/>
      <c r="K587" s="105"/>
      <c r="L587" s="26"/>
      <c r="M587" s="26" t="str">
        <f t="shared" si="69"/>
        <v/>
      </c>
      <c r="N587" s="27"/>
      <c r="P587" s="101">
        <f t="shared" si="65"/>
        <v>0</v>
      </c>
      <c r="Q587" s="101">
        <f t="shared" si="66"/>
        <v>0</v>
      </c>
      <c r="R587" s="101" t="e">
        <f t="shared" si="67"/>
        <v>#N/A</v>
      </c>
      <c r="S587" s="101">
        <f t="shared" si="68"/>
        <v>0</v>
      </c>
      <c r="T587" s="102" t="e">
        <f>+VLOOKUP($E587,db!$B$26:$C$30,2,FALSE)</f>
        <v>#N/A</v>
      </c>
      <c r="U587" s="102">
        <f t="shared" si="70"/>
        <v>0</v>
      </c>
    </row>
    <row r="588" spans="2:21" ht="16" thickBot="1">
      <c r="B588" s="28">
        <f t="shared" ref="B588:B651" si="71">+B587+1</f>
        <v>201</v>
      </c>
      <c r="C588" s="28"/>
      <c r="D588" s="29"/>
      <c r="E588" s="28"/>
      <c r="F588" s="28"/>
      <c r="G588" s="28"/>
      <c r="H588" s="156"/>
      <c r="I588" s="28"/>
      <c r="J588" s="28"/>
      <c r="K588" s="106"/>
      <c r="L588" s="28"/>
      <c r="M588" s="28" t="str">
        <f t="shared" si="69"/>
        <v/>
      </c>
      <c r="N588" s="29"/>
      <c r="P588" s="101">
        <f t="shared" si="65"/>
        <v>0</v>
      </c>
      <c r="Q588" s="101">
        <f t="shared" si="66"/>
        <v>0</v>
      </c>
      <c r="R588" s="101" t="e">
        <f t="shared" si="67"/>
        <v>#N/A</v>
      </c>
      <c r="S588" s="101">
        <f t="shared" si="68"/>
        <v>0</v>
      </c>
      <c r="T588" s="102" t="e">
        <f>+VLOOKUP($E588,db!$B$26:$C$30,2,FALSE)</f>
        <v>#N/A</v>
      </c>
      <c r="U588" s="102">
        <f t="shared" si="70"/>
        <v>0</v>
      </c>
    </row>
    <row r="589" spans="2:21" ht="16" thickBot="1">
      <c r="B589" s="26">
        <f t="shared" si="71"/>
        <v>202</v>
      </c>
      <c r="C589" s="26"/>
      <c r="D589" s="27"/>
      <c r="E589" s="26"/>
      <c r="F589" s="26"/>
      <c r="G589" s="26"/>
      <c r="H589" s="155"/>
      <c r="I589" s="26"/>
      <c r="J589" s="26"/>
      <c r="K589" s="105"/>
      <c r="L589" s="26"/>
      <c r="M589" s="26" t="str">
        <f t="shared" si="69"/>
        <v/>
      </c>
      <c r="N589" s="27"/>
      <c r="P589" s="101">
        <f t="shared" si="65"/>
        <v>0</v>
      </c>
      <c r="Q589" s="101">
        <f t="shared" si="66"/>
        <v>0</v>
      </c>
      <c r="R589" s="101" t="e">
        <f t="shared" si="67"/>
        <v>#N/A</v>
      </c>
      <c r="S589" s="101">
        <f t="shared" si="68"/>
        <v>0</v>
      </c>
      <c r="T589" s="102" t="e">
        <f>+VLOOKUP($E589,db!$B$26:$C$30,2,FALSE)</f>
        <v>#N/A</v>
      </c>
      <c r="U589" s="102">
        <f t="shared" si="70"/>
        <v>0</v>
      </c>
    </row>
    <row r="590" spans="2:21" ht="16" thickBot="1">
      <c r="B590" s="28">
        <f t="shared" si="71"/>
        <v>203</v>
      </c>
      <c r="C590" s="28"/>
      <c r="D590" s="29"/>
      <c r="E590" s="28"/>
      <c r="F590" s="28"/>
      <c r="G590" s="28"/>
      <c r="H590" s="156"/>
      <c r="I590" s="28"/>
      <c r="J590" s="28"/>
      <c r="K590" s="106"/>
      <c r="L590" s="28"/>
      <c r="M590" s="28" t="str">
        <f t="shared" si="69"/>
        <v/>
      </c>
      <c r="N590" s="29"/>
      <c r="P590" s="101">
        <f t="shared" si="65"/>
        <v>0</v>
      </c>
      <c r="Q590" s="101">
        <f t="shared" si="66"/>
        <v>0</v>
      </c>
      <c r="R590" s="101" t="e">
        <f t="shared" si="67"/>
        <v>#N/A</v>
      </c>
      <c r="S590" s="101">
        <f t="shared" si="68"/>
        <v>0</v>
      </c>
      <c r="T590" s="102" t="e">
        <f>+VLOOKUP($E590,db!$B$26:$C$30,2,FALSE)</f>
        <v>#N/A</v>
      </c>
      <c r="U590" s="102">
        <f t="shared" si="70"/>
        <v>0</v>
      </c>
    </row>
    <row r="591" spans="2:21" ht="16" thickBot="1">
      <c r="B591" s="26">
        <f t="shared" si="71"/>
        <v>204</v>
      </c>
      <c r="C591" s="26"/>
      <c r="D591" s="27"/>
      <c r="E591" s="26"/>
      <c r="F591" s="26"/>
      <c r="G591" s="26"/>
      <c r="H591" s="155"/>
      <c r="I591" s="26"/>
      <c r="J591" s="26"/>
      <c r="K591" s="105"/>
      <c r="L591" s="26"/>
      <c r="M591" s="26" t="str">
        <f t="shared" si="69"/>
        <v/>
      </c>
      <c r="N591" s="27"/>
      <c r="P591" s="101">
        <f t="shared" si="65"/>
        <v>0</v>
      </c>
      <c r="Q591" s="101">
        <f t="shared" si="66"/>
        <v>0</v>
      </c>
      <c r="R591" s="101" t="e">
        <f t="shared" si="67"/>
        <v>#N/A</v>
      </c>
      <c r="S591" s="101">
        <f t="shared" si="68"/>
        <v>0</v>
      </c>
      <c r="T591" s="102" t="e">
        <f>+VLOOKUP($E591,db!$B$26:$C$30,2,FALSE)</f>
        <v>#N/A</v>
      </c>
      <c r="U591" s="102">
        <f t="shared" si="70"/>
        <v>0</v>
      </c>
    </row>
    <row r="592" spans="2:21" ht="16" thickBot="1">
      <c r="B592" s="28">
        <f t="shared" si="71"/>
        <v>205</v>
      </c>
      <c r="C592" s="28"/>
      <c r="D592" s="29"/>
      <c r="E592" s="28"/>
      <c r="F592" s="28"/>
      <c r="G592" s="28"/>
      <c r="H592" s="156"/>
      <c r="I592" s="28"/>
      <c r="J592" s="28"/>
      <c r="K592" s="106"/>
      <c r="L592" s="28"/>
      <c r="M592" s="28" t="str">
        <f t="shared" si="69"/>
        <v/>
      </c>
      <c r="N592" s="29"/>
      <c r="P592" s="101">
        <f t="shared" si="65"/>
        <v>0</v>
      </c>
      <c r="Q592" s="101">
        <f t="shared" si="66"/>
        <v>0</v>
      </c>
      <c r="R592" s="101" t="e">
        <f t="shared" si="67"/>
        <v>#N/A</v>
      </c>
      <c r="S592" s="101">
        <f t="shared" si="68"/>
        <v>0</v>
      </c>
      <c r="T592" s="102" t="e">
        <f>+VLOOKUP($E592,db!$B$26:$C$30,2,FALSE)</f>
        <v>#N/A</v>
      </c>
      <c r="U592" s="102">
        <f t="shared" si="70"/>
        <v>0</v>
      </c>
    </row>
    <row r="593" spans="2:21" ht="16" thickBot="1">
      <c r="B593" s="26">
        <f t="shared" si="71"/>
        <v>206</v>
      </c>
      <c r="C593" s="26"/>
      <c r="D593" s="27"/>
      <c r="E593" s="26"/>
      <c r="F593" s="26"/>
      <c r="G593" s="26"/>
      <c r="H593" s="155"/>
      <c r="I593" s="26"/>
      <c r="J593" s="26"/>
      <c r="K593" s="105"/>
      <c r="L593" s="26"/>
      <c r="M593" s="26" t="str">
        <f t="shared" si="69"/>
        <v/>
      </c>
      <c r="N593" s="27"/>
      <c r="P593" s="101">
        <f t="shared" si="65"/>
        <v>0</v>
      </c>
      <c r="Q593" s="101">
        <f t="shared" si="66"/>
        <v>0</v>
      </c>
      <c r="R593" s="101" t="e">
        <f t="shared" si="67"/>
        <v>#N/A</v>
      </c>
      <c r="S593" s="101">
        <f t="shared" si="68"/>
        <v>0</v>
      </c>
      <c r="T593" s="102" t="e">
        <f>+VLOOKUP($E593,db!$B$26:$C$30,2,FALSE)</f>
        <v>#N/A</v>
      </c>
      <c r="U593" s="102">
        <f t="shared" si="70"/>
        <v>0</v>
      </c>
    </row>
    <row r="594" spans="2:21" ht="16" thickBot="1">
      <c r="B594" s="28">
        <f t="shared" si="71"/>
        <v>207</v>
      </c>
      <c r="C594" s="28"/>
      <c r="D594" s="29"/>
      <c r="E594" s="28"/>
      <c r="F594" s="28"/>
      <c r="G594" s="28"/>
      <c r="H594" s="156"/>
      <c r="I594" s="28"/>
      <c r="J594" s="28"/>
      <c r="K594" s="106"/>
      <c r="L594" s="28"/>
      <c r="M594" s="28" t="str">
        <f t="shared" si="69"/>
        <v/>
      </c>
      <c r="N594" s="29"/>
      <c r="P594" s="101">
        <f t="shared" si="65"/>
        <v>0</v>
      </c>
      <c r="Q594" s="101">
        <f t="shared" si="66"/>
        <v>0</v>
      </c>
      <c r="R594" s="101" t="e">
        <f t="shared" si="67"/>
        <v>#N/A</v>
      </c>
      <c r="S594" s="101">
        <f t="shared" si="68"/>
        <v>0</v>
      </c>
      <c r="T594" s="102" t="e">
        <f>+VLOOKUP($E594,db!$B$26:$C$30,2,FALSE)</f>
        <v>#N/A</v>
      </c>
      <c r="U594" s="102">
        <f t="shared" si="70"/>
        <v>0</v>
      </c>
    </row>
    <row r="595" spans="2:21" ht="16" thickBot="1">
      <c r="B595" s="26">
        <f t="shared" si="71"/>
        <v>208</v>
      </c>
      <c r="C595" s="26"/>
      <c r="D595" s="27"/>
      <c r="E595" s="26"/>
      <c r="F595" s="26"/>
      <c r="G595" s="26"/>
      <c r="H595" s="155"/>
      <c r="I595" s="26"/>
      <c r="J595" s="26"/>
      <c r="K595" s="105"/>
      <c r="L595" s="26"/>
      <c r="M595" s="26" t="str">
        <f t="shared" si="69"/>
        <v/>
      </c>
      <c r="N595" s="27"/>
      <c r="P595" s="101">
        <f t="shared" si="65"/>
        <v>0</v>
      </c>
      <c r="Q595" s="101">
        <f t="shared" si="66"/>
        <v>0</v>
      </c>
      <c r="R595" s="101" t="e">
        <f t="shared" si="67"/>
        <v>#N/A</v>
      </c>
      <c r="S595" s="101">
        <f t="shared" si="68"/>
        <v>0</v>
      </c>
      <c r="T595" s="102" t="e">
        <f>+VLOOKUP($E595,db!$B$26:$C$30,2,FALSE)</f>
        <v>#N/A</v>
      </c>
      <c r="U595" s="102">
        <f t="shared" si="70"/>
        <v>0</v>
      </c>
    </row>
    <row r="596" spans="2:21" ht="16" thickBot="1">
      <c r="B596" s="28">
        <f t="shared" si="71"/>
        <v>209</v>
      </c>
      <c r="C596" s="28"/>
      <c r="D596" s="29"/>
      <c r="E596" s="28"/>
      <c r="F596" s="28"/>
      <c r="G596" s="28"/>
      <c r="H596" s="156"/>
      <c r="I596" s="28"/>
      <c r="J596" s="28"/>
      <c r="K596" s="106"/>
      <c r="L596" s="28"/>
      <c r="M596" s="28" t="str">
        <f t="shared" si="69"/>
        <v/>
      </c>
      <c r="N596" s="29"/>
      <c r="P596" s="101">
        <f t="shared" si="65"/>
        <v>0</v>
      </c>
      <c r="Q596" s="101">
        <f t="shared" si="66"/>
        <v>0</v>
      </c>
      <c r="R596" s="101" t="e">
        <f t="shared" si="67"/>
        <v>#N/A</v>
      </c>
      <c r="S596" s="101">
        <f t="shared" si="68"/>
        <v>0</v>
      </c>
      <c r="T596" s="102" t="e">
        <f>+VLOOKUP($E596,db!$B$26:$C$30,2,FALSE)</f>
        <v>#N/A</v>
      </c>
      <c r="U596" s="102">
        <f t="shared" si="70"/>
        <v>0</v>
      </c>
    </row>
    <row r="597" spans="2:21" ht="16" thickBot="1">
      <c r="B597" s="26">
        <f t="shared" si="71"/>
        <v>210</v>
      </c>
      <c r="C597" s="26"/>
      <c r="D597" s="27"/>
      <c r="E597" s="26"/>
      <c r="F597" s="26"/>
      <c r="G597" s="26"/>
      <c r="H597" s="155"/>
      <c r="I597" s="26"/>
      <c r="J597" s="26"/>
      <c r="K597" s="105"/>
      <c r="L597" s="26"/>
      <c r="M597" s="26" t="str">
        <f t="shared" si="69"/>
        <v/>
      </c>
      <c r="N597" s="27"/>
      <c r="P597" s="101">
        <f t="shared" si="65"/>
        <v>0</v>
      </c>
      <c r="Q597" s="101">
        <f t="shared" si="66"/>
        <v>0</v>
      </c>
      <c r="R597" s="101" t="e">
        <f t="shared" si="67"/>
        <v>#N/A</v>
      </c>
      <c r="S597" s="101">
        <f t="shared" si="68"/>
        <v>0</v>
      </c>
      <c r="T597" s="102" t="e">
        <f>+VLOOKUP($E597,db!$B$26:$C$30,2,FALSE)</f>
        <v>#N/A</v>
      </c>
      <c r="U597" s="102">
        <f t="shared" si="70"/>
        <v>0</v>
      </c>
    </row>
    <row r="598" spans="2:21" ht="16" thickBot="1">
      <c r="B598" s="28">
        <f t="shared" si="71"/>
        <v>211</v>
      </c>
      <c r="C598" s="28"/>
      <c r="D598" s="29"/>
      <c r="E598" s="28"/>
      <c r="F598" s="28"/>
      <c r="G598" s="28"/>
      <c r="H598" s="156"/>
      <c r="I598" s="28"/>
      <c r="J598" s="28"/>
      <c r="K598" s="106"/>
      <c r="L598" s="28"/>
      <c r="M598" s="28" t="str">
        <f t="shared" si="69"/>
        <v/>
      </c>
      <c r="N598" s="29"/>
      <c r="P598" s="101">
        <f t="shared" si="65"/>
        <v>0</v>
      </c>
      <c r="Q598" s="101">
        <f t="shared" si="66"/>
        <v>0</v>
      </c>
      <c r="R598" s="101" t="e">
        <f t="shared" si="67"/>
        <v>#N/A</v>
      </c>
      <c r="S598" s="101">
        <f t="shared" si="68"/>
        <v>0</v>
      </c>
      <c r="T598" s="102" t="e">
        <f>+VLOOKUP($E598,db!$B$26:$C$30,2,FALSE)</f>
        <v>#N/A</v>
      </c>
      <c r="U598" s="102">
        <f t="shared" si="70"/>
        <v>0</v>
      </c>
    </row>
    <row r="599" spans="2:21" ht="16" thickBot="1">
      <c r="B599" s="26">
        <f t="shared" si="71"/>
        <v>212</v>
      </c>
      <c r="C599" s="26"/>
      <c r="D599" s="27"/>
      <c r="E599" s="26"/>
      <c r="F599" s="26"/>
      <c r="G599" s="26"/>
      <c r="H599" s="155"/>
      <c r="I599" s="26"/>
      <c r="J599" s="26"/>
      <c r="K599" s="105"/>
      <c r="L599" s="26"/>
      <c r="M599" s="26" t="str">
        <f t="shared" si="69"/>
        <v/>
      </c>
      <c r="N599" s="27"/>
      <c r="P599" s="101">
        <f t="shared" si="65"/>
        <v>0</v>
      </c>
      <c r="Q599" s="101">
        <f t="shared" si="66"/>
        <v>0</v>
      </c>
      <c r="R599" s="101" t="e">
        <f t="shared" si="67"/>
        <v>#N/A</v>
      </c>
      <c r="S599" s="101">
        <f t="shared" si="68"/>
        <v>0</v>
      </c>
      <c r="T599" s="102" t="e">
        <f>+VLOOKUP($E599,db!$B$26:$C$30,2,FALSE)</f>
        <v>#N/A</v>
      </c>
      <c r="U599" s="102">
        <f t="shared" si="70"/>
        <v>0</v>
      </c>
    </row>
    <row r="600" spans="2:21" ht="16" thickBot="1">
      <c r="B600" s="28">
        <f t="shared" si="71"/>
        <v>213</v>
      </c>
      <c r="C600" s="28"/>
      <c r="D600" s="29"/>
      <c r="E600" s="28"/>
      <c r="F600" s="28"/>
      <c r="G600" s="28"/>
      <c r="H600" s="156"/>
      <c r="I600" s="28"/>
      <c r="J600" s="28"/>
      <c r="K600" s="106"/>
      <c r="L600" s="28"/>
      <c r="M600" s="28" t="str">
        <f t="shared" si="69"/>
        <v/>
      </c>
      <c r="N600" s="29"/>
      <c r="P600" s="101">
        <f t="shared" si="65"/>
        <v>0</v>
      </c>
      <c r="Q600" s="101">
        <f t="shared" si="66"/>
        <v>0</v>
      </c>
      <c r="R600" s="101" t="e">
        <f t="shared" si="67"/>
        <v>#N/A</v>
      </c>
      <c r="S600" s="101">
        <f t="shared" si="68"/>
        <v>0</v>
      </c>
      <c r="T600" s="102" t="e">
        <f>+VLOOKUP($E600,db!$B$26:$C$30,2,FALSE)</f>
        <v>#N/A</v>
      </c>
      <c r="U600" s="102">
        <f t="shared" si="70"/>
        <v>0</v>
      </c>
    </row>
    <row r="601" spans="2:21" ht="16" thickBot="1">
      <c r="B601" s="26">
        <f t="shared" si="71"/>
        <v>214</v>
      </c>
      <c r="C601" s="26"/>
      <c r="D601" s="27"/>
      <c r="E601" s="26"/>
      <c r="F601" s="26"/>
      <c r="G601" s="26"/>
      <c r="H601" s="155"/>
      <c r="I601" s="26"/>
      <c r="J601" s="26"/>
      <c r="K601" s="105"/>
      <c r="L601" s="26"/>
      <c r="M601" s="26" t="str">
        <f t="shared" si="69"/>
        <v/>
      </c>
      <c r="N601" s="27"/>
      <c r="P601" s="101">
        <f t="shared" si="65"/>
        <v>0</v>
      </c>
      <c r="Q601" s="101">
        <f t="shared" si="66"/>
        <v>0</v>
      </c>
      <c r="R601" s="101" t="e">
        <f t="shared" si="67"/>
        <v>#N/A</v>
      </c>
      <c r="S601" s="101">
        <f t="shared" si="68"/>
        <v>0</v>
      </c>
      <c r="T601" s="102" t="e">
        <f>+VLOOKUP($E601,db!$B$26:$C$30,2,FALSE)</f>
        <v>#N/A</v>
      </c>
      <c r="U601" s="102">
        <f t="shared" si="70"/>
        <v>0</v>
      </c>
    </row>
    <row r="602" spans="2:21" ht="16" thickBot="1">
      <c r="B602" s="28">
        <f t="shared" si="71"/>
        <v>215</v>
      </c>
      <c r="C602" s="28"/>
      <c r="D602" s="29"/>
      <c r="E602" s="28"/>
      <c r="F602" s="28"/>
      <c r="G602" s="28"/>
      <c r="H602" s="156"/>
      <c r="I602" s="28"/>
      <c r="J602" s="28"/>
      <c r="K602" s="106"/>
      <c r="L602" s="28"/>
      <c r="M602" s="28" t="str">
        <f t="shared" si="69"/>
        <v/>
      </c>
      <c r="N602" s="29"/>
      <c r="P602" s="101">
        <f t="shared" si="65"/>
        <v>0</v>
      </c>
      <c r="Q602" s="101">
        <f t="shared" si="66"/>
        <v>0</v>
      </c>
      <c r="R602" s="101" t="e">
        <f t="shared" si="67"/>
        <v>#N/A</v>
      </c>
      <c r="S602" s="101">
        <f t="shared" si="68"/>
        <v>0</v>
      </c>
      <c r="T602" s="102" t="e">
        <f>+VLOOKUP($E602,db!$B$26:$C$30,2,FALSE)</f>
        <v>#N/A</v>
      </c>
      <c r="U602" s="102">
        <f t="shared" si="70"/>
        <v>0</v>
      </c>
    </row>
    <row r="603" spans="2:21" ht="16" thickBot="1">
      <c r="B603" s="26">
        <f t="shared" si="71"/>
        <v>216</v>
      </c>
      <c r="C603" s="26"/>
      <c r="D603" s="27"/>
      <c r="E603" s="26"/>
      <c r="F603" s="26"/>
      <c r="G603" s="26"/>
      <c r="H603" s="155"/>
      <c r="I603" s="26"/>
      <c r="J603" s="26"/>
      <c r="K603" s="105"/>
      <c r="L603" s="26"/>
      <c r="M603" s="26" t="str">
        <f t="shared" si="69"/>
        <v/>
      </c>
      <c r="N603" s="27"/>
      <c r="P603" s="101">
        <f t="shared" si="65"/>
        <v>0</v>
      </c>
      <c r="Q603" s="101">
        <f t="shared" si="66"/>
        <v>0</v>
      </c>
      <c r="R603" s="101" t="e">
        <f t="shared" si="67"/>
        <v>#N/A</v>
      </c>
      <c r="S603" s="101">
        <f t="shared" si="68"/>
        <v>0</v>
      </c>
      <c r="T603" s="102" t="e">
        <f>+VLOOKUP($E603,db!$B$26:$C$30,2,FALSE)</f>
        <v>#N/A</v>
      </c>
      <c r="U603" s="102">
        <f t="shared" si="70"/>
        <v>0</v>
      </c>
    </row>
    <row r="604" spans="2:21" ht="16" thickBot="1">
      <c r="B604" s="28">
        <f t="shared" si="71"/>
        <v>217</v>
      </c>
      <c r="C604" s="28"/>
      <c r="D604" s="29"/>
      <c r="E604" s="28"/>
      <c r="F604" s="28"/>
      <c r="G604" s="28"/>
      <c r="H604" s="156"/>
      <c r="I604" s="28"/>
      <c r="J604" s="28"/>
      <c r="K604" s="106"/>
      <c r="L604" s="28"/>
      <c r="M604" s="28" t="str">
        <f t="shared" si="69"/>
        <v/>
      </c>
      <c r="N604" s="29"/>
      <c r="P604" s="101">
        <f t="shared" si="65"/>
        <v>0</v>
      </c>
      <c r="Q604" s="101">
        <f t="shared" si="66"/>
        <v>0</v>
      </c>
      <c r="R604" s="101" t="e">
        <f t="shared" si="67"/>
        <v>#N/A</v>
      </c>
      <c r="S604" s="101">
        <f t="shared" si="68"/>
        <v>0</v>
      </c>
      <c r="T604" s="102" t="e">
        <f>+VLOOKUP($E604,db!$B$26:$C$30,2,FALSE)</f>
        <v>#N/A</v>
      </c>
      <c r="U604" s="102">
        <f t="shared" si="70"/>
        <v>0</v>
      </c>
    </row>
    <row r="605" spans="2:21" ht="16" thickBot="1">
      <c r="B605" s="26">
        <f t="shared" si="71"/>
        <v>218</v>
      </c>
      <c r="C605" s="26"/>
      <c r="D605" s="27"/>
      <c r="E605" s="26"/>
      <c r="F605" s="26"/>
      <c r="G605" s="26"/>
      <c r="H605" s="155"/>
      <c r="I605" s="26"/>
      <c r="J605" s="26"/>
      <c r="K605" s="105"/>
      <c r="L605" s="26"/>
      <c r="M605" s="26" t="str">
        <f t="shared" si="69"/>
        <v/>
      </c>
      <c r="N605" s="27"/>
      <c r="P605" s="101">
        <f t="shared" si="65"/>
        <v>0</v>
      </c>
      <c r="Q605" s="101">
        <f t="shared" si="66"/>
        <v>0</v>
      </c>
      <c r="R605" s="101" t="e">
        <f t="shared" si="67"/>
        <v>#N/A</v>
      </c>
      <c r="S605" s="101">
        <f t="shared" si="68"/>
        <v>0</v>
      </c>
      <c r="T605" s="102" t="e">
        <f>+VLOOKUP($E605,db!$B$26:$C$30,2,FALSE)</f>
        <v>#N/A</v>
      </c>
      <c r="U605" s="102">
        <f t="shared" si="70"/>
        <v>0</v>
      </c>
    </row>
    <row r="606" spans="2:21" ht="16" thickBot="1">
      <c r="B606" s="28">
        <f t="shared" si="71"/>
        <v>219</v>
      </c>
      <c r="C606" s="28"/>
      <c r="D606" s="29"/>
      <c r="E606" s="28"/>
      <c r="F606" s="28"/>
      <c r="G606" s="28"/>
      <c r="H606" s="156"/>
      <c r="I606" s="28"/>
      <c r="J606" s="28"/>
      <c r="K606" s="106"/>
      <c r="L606" s="28"/>
      <c r="M606" s="28" t="str">
        <f t="shared" si="69"/>
        <v/>
      </c>
      <c r="N606" s="29"/>
      <c r="P606" s="101">
        <f t="shared" si="65"/>
        <v>0</v>
      </c>
      <c r="Q606" s="101">
        <f t="shared" si="66"/>
        <v>0</v>
      </c>
      <c r="R606" s="101" t="e">
        <f t="shared" si="67"/>
        <v>#N/A</v>
      </c>
      <c r="S606" s="101">
        <f t="shared" si="68"/>
        <v>0</v>
      </c>
      <c r="T606" s="102" t="e">
        <f>+VLOOKUP($E606,db!$B$26:$C$30,2,FALSE)</f>
        <v>#N/A</v>
      </c>
      <c r="U606" s="102">
        <f t="shared" si="70"/>
        <v>0</v>
      </c>
    </row>
    <row r="607" spans="2:21" ht="16" thickBot="1">
      <c r="B607" s="26">
        <f t="shared" si="71"/>
        <v>220</v>
      </c>
      <c r="C607" s="26"/>
      <c r="D607" s="27"/>
      <c r="E607" s="26"/>
      <c r="F607" s="26"/>
      <c r="G607" s="26"/>
      <c r="H607" s="155"/>
      <c r="I607" s="26"/>
      <c r="J607" s="26"/>
      <c r="K607" s="105"/>
      <c r="L607" s="26"/>
      <c r="M607" s="26" t="str">
        <f t="shared" si="69"/>
        <v/>
      </c>
      <c r="N607" s="27"/>
      <c r="P607" s="101">
        <f t="shared" si="65"/>
        <v>0</v>
      </c>
      <c r="Q607" s="101">
        <f t="shared" si="66"/>
        <v>0</v>
      </c>
      <c r="R607" s="101" t="e">
        <f t="shared" si="67"/>
        <v>#N/A</v>
      </c>
      <c r="S607" s="101">
        <f t="shared" si="68"/>
        <v>0</v>
      </c>
      <c r="T607" s="102" t="e">
        <f>+VLOOKUP($E607,db!$B$26:$C$30,2,FALSE)</f>
        <v>#N/A</v>
      </c>
      <c r="U607" s="102">
        <f t="shared" si="70"/>
        <v>0</v>
      </c>
    </row>
    <row r="608" spans="2:21" ht="16" thickBot="1">
      <c r="B608" s="28">
        <f t="shared" si="71"/>
        <v>221</v>
      </c>
      <c r="C608" s="28"/>
      <c r="D608" s="29"/>
      <c r="E608" s="28"/>
      <c r="F608" s="28"/>
      <c r="G608" s="28"/>
      <c r="H608" s="156"/>
      <c r="I608" s="28"/>
      <c r="J608" s="28"/>
      <c r="K608" s="106"/>
      <c r="L608" s="28"/>
      <c r="M608" s="28" t="str">
        <f t="shared" si="69"/>
        <v/>
      </c>
      <c r="N608" s="29"/>
      <c r="P608" s="101">
        <f t="shared" si="65"/>
        <v>0</v>
      </c>
      <c r="Q608" s="101">
        <f t="shared" si="66"/>
        <v>0</v>
      </c>
      <c r="R608" s="101" t="e">
        <f t="shared" si="67"/>
        <v>#N/A</v>
      </c>
      <c r="S608" s="101">
        <f t="shared" si="68"/>
        <v>0</v>
      </c>
      <c r="T608" s="102" t="e">
        <f>+VLOOKUP($E608,db!$B$26:$C$30,2,FALSE)</f>
        <v>#N/A</v>
      </c>
      <c r="U608" s="102">
        <f t="shared" si="70"/>
        <v>0</v>
      </c>
    </row>
    <row r="609" spans="2:21" ht="16" thickBot="1">
      <c r="B609" s="26">
        <f t="shared" si="71"/>
        <v>222</v>
      </c>
      <c r="C609" s="26"/>
      <c r="D609" s="27"/>
      <c r="E609" s="26"/>
      <c r="F609" s="26"/>
      <c r="G609" s="26"/>
      <c r="H609" s="155"/>
      <c r="I609" s="26"/>
      <c r="J609" s="26"/>
      <c r="K609" s="105"/>
      <c r="L609" s="26"/>
      <c r="M609" s="26" t="str">
        <f t="shared" si="69"/>
        <v/>
      </c>
      <c r="N609" s="27"/>
      <c r="P609" s="101">
        <f t="shared" si="65"/>
        <v>0</v>
      </c>
      <c r="Q609" s="101">
        <f t="shared" si="66"/>
        <v>0</v>
      </c>
      <c r="R609" s="101" t="e">
        <f t="shared" si="67"/>
        <v>#N/A</v>
      </c>
      <c r="S609" s="101">
        <f t="shared" si="68"/>
        <v>0</v>
      </c>
      <c r="T609" s="102" t="e">
        <f>+VLOOKUP($E609,db!$B$26:$C$30,2,FALSE)</f>
        <v>#N/A</v>
      </c>
      <c r="U609" s="102">
        <f t="shared" si="70"/>
        <v>0</v>
      </c>
    </row>
    <row r="610" spans="2:21" ht="16" thickBot="1">
      <c r="B610" s="28">
        <f t="shared" si="71"/>
        <v>223</v>
      </c>
      <c r="C610" s="28"/>
      <c r="D610" s="29"/>
      <c r="E610" s="28"/>
      <c r="F610" s="28"/>
      <c r="G610" s="28"/>
      <c r="H610" s="156"/>
      <c r="I610" s="28"/>
      <c r="J610" s="28"/>
      <c r="K610" s="106"/>
      <c r="L610" s="28"/>
      <c r="M610" s="28" t="str">
        <f t="shared" si="69"/>
        <v/>
      </c>
      <c r="N610" s="29"/>
      <c r="P610" s="101">
        <f t="shared" si="65"/>
        <v>0</v>
      </c>
      <c r="Q610" s="101">
        <f t="shared" si="66"/>
        <v>0</v>
      </c>
      <c r="R610" s="101" t="e">
        <f t="shared" si="67"/>
        <v>#N/A</v>
      </c>
      <c r="S610" s="101">
        <f t="shared" si="68"/>
        <v>0</v>
      </c>
      <c r="T610" s="102" t="e">
        <f>+VLOOKUP($E610,db!$B$26:$C$30,2,FALSE)</f>
        <v>#N/A</v>
      </c>
      <c r="U610" s="102">
        <f t="shared" si="70"/>
        <v>0</v>
      </c>
    </row>
    <row r="611" spans="2:21" ht="16" thickBot="1">
      <c r="B611" s="26">
        <f t="shared" si="71"/>
        <v>224</v>
      </c>
      <c r="C611" s="26"/>
      <c r="D611" s="27"/>
      <c r="E611" s="26"/>
      <c r="F611" s="26"/>
      <c r="G611" s="26"/>
      <c r="H611" s="155"/>
      <c r="I611" s="26"/>
      <c r="J611" s="26"/>
      <c r="K611" s="105"/>
      <c r="L611" s="26"/>
      <c r="M611" s="26" t="str">
        <f t="shared" si="69"/>
        <v/>
      </c>
      <c r="N611" s="27"/>
      <c r="P611" s="101">
        <f t="shared" si="65"/>
        <v>0</v>
      </c>
      <c r="Q611" s="101">
        <f t="shared" si="66"/>
        <v>0</v>
      </c>
      <c r="R611" s="101" t="e">
        <f t="shared" si="67"/>
        <v>#N/A</v>
      </c>
      <c r="S611" s="101">
        <f t="shared" si="68"/>
        <v>0</v>
      </c>
      <c r="T611" s="102" t="e">
        <f>+VLOOKUP($E611,db!$B$26:$C$30,2,FALSE)</f>
        <v>#N/A</v>
      </c>
      <c r="U611" s="102">
        <f t="shared" si="70"/>
        <v>0</v>
      </c>
    </row>
    <row r="612" spans="2:21" ht="16" thickBot="1">
      <c r="B612" s="28">
        <f t="shared" si="71"/>
        <v>225</v>
      </c>
      <c r="C612" s="28"/>
      <c r="D612" s="29"/>
      <c r="E612" s="28"/>
      <c r="F612" s="28"/>
      <c r="G612" s="28"/>
      <c r="H612" s="156"/>
      <c r="I612" s="28"/>
      <c r="J612" s="28"/>
      <c r="K612" s="106"/>
      <c r="L612" s="28"/>
      <c r="M612" s="28" t="str">
        <f t="shared" si="69"/>
        <v/>
      </c>
      <c r="N612" s="29"/>
      <c r="P612" s="101">
        <f t="shared" si="65"/>
        <v>0</v>
      </c>
      <c r="Q612" s="101">
        <f t="shared" si="66"/>
        <v>0</v>
      </c>
      <c r="R612" s="101" t="e">
        <f t="shared" si="67"/>
        <v>#N/A</v>
      </c>
      <c r="S612" s="101">
        <f t="shared" si="68"/>
        <v>0</v>
      </c>
      <c r="T612" s="102" t="e">
        <f>+VLOOKUP($E612,db!$B$26:$C$30,2,FALSE)</f>
        <v>#N/A</v>
      </c>
      <c r="U612" s="102">
        <f t="shared" si="70"/>
        <v>0</v>
      </c>
    </row>
    <row r="613" spans="2:21" ht="16" thickBot="1">
      <c r="B613" s="26">
        <f t="shared" si="71"/>
        <v>226</v>
      </c>
      <c r="C613" s="26"/>
      <c r="D613" s="27"/>
      <c r="E613" s="26"/>
      <c r="F613" s="26"/>
      <c r="G613" s="26"/>
      <c r="H613" s="155"/>
      <c r="I613" s="26"/>
      <c r="J613" s="26"/>
      <c r="K613" s="105"/>
      <c r="L613" s="26"/>
      <c r="M613" s="26" t="str">
        <f t="shared" si="69"/>
        <v/>
      </c>
      <c r="N613" s="27"/>
      <c r="P613" s="101">
        <f t="shared" si="65"/>
        <v>0</v>
      </c>
      <c r="Q613" s="101">
        <f t="shared" si="66"/>
        <v>0</v>
      </c>
      <c r="R613" s="101" t="e">
        <f t="shared" si="67"/>
        <v>#N/A</v>
      </c>
      <c r="S613" s="101">
        <f t="shared" si="68"/>
        <v>0</v>
      </c>
      <c r="T613" s="102" t="e">
        <f>+VLOOKUP($E613,db!$B$26:$C$30,2,FALSE)</f>
        <v>#N/A</v>
      </c>
      <c r="U613" s="102">
        <f t="shared" si="70"/>
        <v>0</v>
      </c>
    </row>
    <row r="614" spans="2:21" ht="16" thickBot="1">
      <c r="B614" s="28">
        <f t="shared" si="71"/>
        <v>227</v>
      </c>
      <c r="C614" s="28"/>
      <c r="D614" s="29"/>
      <c r="E614" s="28"/>
      <c r="F614" s="28"/>
      <c r="G614" s="28"/>
      <c r="H614" s="156"/>
      <c r="I614" s="28"/>
      <c r="J614" s="28"/>
      <c r="K614" s="106"/>
      <c r="L614" s="28"/>
      <c r="M614" s="28" t="str">
        <f t="shared" si="69"/>
        <v/>
      </c>
      <c r="N614" s="29"/>
      <c r="P614" s="101">
        <f t="shared" si="65"/>
        <v>0</v>
      </c>
      <c r="Q614" s="101">
        <f t="shared" si="66"/>
        <v>0</v>
      </c>
      <c r="R614" s="101" t="e">
        <f t="shared" si="67"/>
        <v>#N/A</v>
      </c>
      <c r="S614" s="101">
        <f t="shared" si="68"/>
        <v>0</v>
      </c>
      <c r="T614" s="102" t="e">
        <f>+VLOOKUP($E614,db!$B$26:$C$30,2,FALSE)</f>
        <v>#N/A</v>
      </c>
      <c r="U614" s="102">
        <f t="shared" si="70"/>
        <v>0</v>
      </c>
    </row>
    <row r="615" spans="2:21" ht="16" thickBot="1">
      <c r="B615" s="26">
        <f t="shared" si="71"/>
        <v>228</v>
      </c>
      <c r="C615" s="26"/>
      <c r="D615" s="27"/>
      <c r="E615" s="26"/>
      <c r="F615" s="26"/>
      <c r="G615" s="26"/>
      <c r="H615" s="155"/>
      <c r="I615" s="26"/>
      <c r="J615" s="26"/>
      <c r="K615" s="105"/>
      <c r="L615" s="26"/>
      <c r="M615" s="26" t="str">
        <f t="shared" si="69"/>
        <v/>
      </c>
      <c r="N615" s="27"/>
      <c r="P615" s="101">
        <f t="shared" si="65"/>
        <v>0</v>
      </c>
      <c r="Q615" s="101">
        <f t="shared" si="66"/>
        <v>0</v>
      </c>
      <c r="R615" s="101" t="e">
        <f t="shared" si="67"/>
        <v>#N/A</v>
      </c>
      <c r="S615" s="101">
        <f t="shared" si="68"/>
        <v>0</v>
      </c>
      <c r="T615" s="102" t="e">
        <f>+VLOOKUP($E615,db!$B$26:$C$30,2,FALSE)</f>
        <v>#N/A</v>
      </c>
      <c r="U615" s="102">
        <f t="shared" si="70"/>
        <v>0</v>
      </c>
    </row>
    <row r="616" spans="2:21" ht="16" thickBot="1">
      <c r="B616" s="28">
        <f t="shared" si="71"/>
        <v>229</v>
      </c>
      <c r="C616" s="28"/>
      <c r="D616" s="29"/>
      <c r="E616" s="28"/>
      <c r="F616" s="28"/>
      <c r="G616" s="28"/>
      <c r="H616" s="156"/>
      <c r="I616" s="28"/>
      <c r="J616" s="28"/>
      <c r="K616" s="106"/>
      <c r="L616" s="28"/>
      <c r="M616" s="28" t="str">
        <f t="shared" si="69"/>
        <v/>
      </c>
      <c r="N616" s="29"/>
      <c r="P616" s="101">
        <f t="shared" si="65"/>
        <v>0</v>
      </c>
      <c r="Q616" s="101">
        <f t="shared" si="66"/>
        <v>0</v>
      </c>
      <c r="R616" s="101" t="e">
        <f t="shared" si="67"/>
        <v>#N/A</v>
      </c>
      <c r="S616" s="101">
        <f t="shared" si="68"/>
        <v>0</v>
      </c>
      <c r="T616" s="102" t="e">
        <f>+VLOOKUP($E616,db!$B$26:$C$30,2,FALSE)</f>
        <v>#N/A</v>
      </c>
      <c r="U616" s="102">
        <f t="shared" si="70"/>
        <v>0</v>
      </c>
    </row>
    <row r="617" spans="2:21" ht="16" thickBot="1">
      <c r="B617" s="26">
        <f t="shared" si="71"/>
        <v>230</v>
      </c>
      <c r="C617" s="26"/>
      <c r="D617" s="27"/>
      <c r="E617" s="26"/>
      <c r="F617" s="26"/>
      <c r="G617" s="26"/>
      <c r="H617" s="155"/>
      <c r="I617" s="26"/>
      <c r="J617" s="26"/>
      <c r="K617" s="105"/>
      <c r="L617" s="26"/>
      <c r="M617" s="26" t="str">
        <f t="shared" si="69"/>
        <v/>
      </c>
      <c r="N617" s="27"/>
      <c r="P617" s="101">
        <f t="shared" si="65"/>
        <v>0</v>
      </c>
      <c r="Q617" s="101">
        <f t="shared" si="66"/>
        <v>0</v>
      </c>
      <c r="R617" s="101" t="e">
        <f t="shared" si="67"/>
        <v>#N/A</v>
      </c>
      <c r="S617" s="101">
        <f t="shared" si="68"/>
        <v>0</v>
      </c>
      <c r="T617" s="102" t="e">
        <f>+VLOOKUP($E617,db!$B$26:$C$30,2,FALSE)</f>
        <v>#N/A</v>
      </c>
      <c r="U617" s="102">
        <f t="shared" si="70"/>
        <v>0</v>
      </c>
    </row>
    <row r="618" spans="2:21" ht="16" thickBot="1">
      <c r="B618" s="28">
        <f t="shared" si="71"/>
        <v>231</v>
      </c>
      <c r="C618" s="28"/>
      <c r="D618" s="29"/>
      <c r="E618" s="28"/>
      <c r="F618" s="28"/>
      <c r="G618" s="28"/>
      <c r="H618" s="156"/>
      <c r="I618" s="28"/>
      <c r="J618" s="28"/>
      <c r="K618" s="106"/>
      <c r="L618" s="28"/>
      <c r="M618" s="28" t="str">
        <f t="shared" si="69"/>
        <v/>
      </c>
      <c r="N618" s="29"/>
      <c r="P618" s="101">
        <f t="shared" si="65"/>
        <v>0</v>
      </c>
      <c r="Q618" s="101">
        <f t="shared" si="66"/>
        <v>0</v>
      </c>
      <c r="R618" s="101" t="e">
        <f t="shared" si="67"/>
        <v>#N/A</v>
      </c>
      <c r="S618" s="101">
        <f t="shared" si="68"/>
        <v>0</v>
      </c>
      <c r="T618" s="102" t="e">
        <f>+VLOOKUP($E618,db!$B$26:$C$30,2,FALSE)</f>
        <v>#N/A</v>
      </c>
      <c r="U618" s="102">
        <f t="shared" si="70"/>
        <v>0</v>
      </c>
    </row>
    <row r="619" spans="2:21" ht="16" thickBot="1">
      <c r="B619" s="26">
        <f t="shared" si="71"/>
        <v>232</v>
      </c>
      <c r="C619" s="26"/>
      <c r="D619" s="27"/>
      <c r="E619" s="26"/>
      <c r="F619" s="26"/>
      <c r="G619" s="26"/>
      <c r="H619" s="155"/>
      <c r="I619" s="26"/>
      <c r="J619" s="26"/>
      <c r="K619" s="105"/>
      <c r="L619" s="26"/>
      <c r="M619" s="26" t="str">
        <f t="shared" si="69"/>
        <v/>
      </c>
      <c r="N619" s="27"/>
      <c r="P619" s="101">
        <f t="shared" si="65"/>
        <v>0</v>
      </c>
      <c r="Q619" s="101">
        <f t="shared" si="66"/>
        <v>0</v>
      </c>
      <c r="R619" s="101" t="e">
        <f t="shared" si="67"/>
        <v>#N/A</v>
      </c>
      <c r="S619" s="101">
        <f t="shared" si="68"/>
        <v>0</v>
      </c>
      <c r="T619" s="102" t="e">
        <f>+VLOOKUP($E619,db!$B$26:$C$30,2,FALSE)</f>
        <v>#N/A</v>
      </c>
      <c r="U619" s="102">
        <f t="shared" si="70"/>
        <v>0</v>
      </c>
    </row>
    <row r="620" spans="2:21" ht="16" thickBot="1">
      <c r="B620" s="28">
        <f t="shared" si="71"/>
        <v>233</v>
      </c>
      <c r="C620" s="28"/>
      <c r="D620" s="29"/>
      <c r="E620" s="28"/>
      <c r="F620" s="28"/>
      <c r="G620" s="28"/>
      <c r="H620" s="156"/>
      <c r="I620" s="28"/>
      <c r="J620" s="28"/>
      <c r="K620" s="106"/>
      <c r="L620" s="28"/>
      <c r="M620" s="28" t="str">
        <f t="shared" si="69"/>
        <v/>
      </c>
      <c r="N620" s="29"/>
      <c r="P620" s="101">
        <f t="shared" si="65"/>
        <v>0</v>
      </c>
      <c r="Q620" s="101">
        <f t="shared" si="66"/>
        <v>0</v>
      </c>
      <c r="R620" s="101" t="e">
        <f t="shared" si="67"/>
        <v>#N/A</v>
      </c>
      <c r="S620" s="101">
        <f t="shared" si="68"/>
        <v>0</v>
      </c>
      <c r="T620" s="102" t="e">
        <f>+VLOOKUP($E620,db!$B$26:$C$30,2,FALSE)</f>
        <v>#N/A</v>
      </c>
      <c r="U620" s="102">
        <f t="shared" si="70"/>
        <v>0</v>
      </c>
    </row>
    <row r="621" spans="2:21" ht="16" thickBot="1">
      <c r="B621" s="26">
        <f t="shared" si="71"/>
        <v>234</v>
      </c>
      <c r="C621" s="26"/>
      <c r="D621" s="27"/>
      <c r="E621" s="26"/>
      <c r="F621" s="26"/>
      <c r="G621" s="26"/>
      <c r="H621" s="155"/>
      <c r="I621" s="26"/>
      <c r="J621" s="26"/>
      <c r="K621" s="105"/>
      <c r="L621" s="26"/>
      <c r="M621" s="26" t="str">
        <f t="shared" si="69"/>
        <v/>
      </c>
      <c r="N621" s="27"/>
      <c r="P621" s="101">
        <f t="shared" si="65"/>
        <v>0</v>
      </c>
      <c r="Q621" s="101">
        <f t="shared" si="66"/>
        <v>0</v>
      </c>
      <c r="R621" s="101" t="e">
        <f t="shared" si="67"/>
        <v>#N/A</v>
      </c>
      <c r="S621" s="101">
        <f t="shared" si="68"/>
        <v>0</v>
      </c>
      <c r="T621" s="102" t="e">
        <f>+VLOOKUP($E621,db!$B$26:$C$30,2,FALSE)</f>
        <v>#N/A</v>
      </c>
      <c r="U621" s="102">
        <f t="shared" si="70"/>
        <v>0</v>
      </c>
    </row>
    <row r="622" spans="2:21" ht="16" thickBot="1">
      <c r="B622" s="28">
        <f t="shared" si="71"/>
        <v>235</v>
      </c>
      <c r="C622" s="28"/>
      <c r="D622" s="29"/>
      <c r="E622" s="28"/>
      <c r="F622" s="28"/>
      <c r="G622" s="28"/>
      <c r="H622" s="156"/>
      <c r="I622" s="28"/>
      <c r="J622" s="28"/>
      <c r="K622" s="106"/>
      <c r="L622" s="28"/>
      <c r="M622" s="28" t="str">
        <f t="shared" si="69"/>
        <v/>
      </c>
      <c r="N622" s="29"/>
      <c r="P622" s="101">
        <f t="shared" si="65"/>
        <v>0</v>
      </c>
      <c r="Q622" s="101">
        <f t="shared" si="66"/>
        <v>0</v>
      </c>
      <c r="R622" s="101" t="e">
        <f t="shared" si="67"/>
        <v>#N/A</v>
      </c>
      <c r="S622" s="101">
        <f t="shared" si="68"/>
        <v>0</v>
      </c>
      <c r="T622" s="102" t="e">
        <f>+VLOOKUP($E622,db!$B$26:$C$30,2,FALSE)</f>
        <v>#N/A</v>
      </c>
      <c r="U622" s="102">
        <f t="shared" si="70"/>
        <v>0</v>
      </c>
    </row>
    <row r="623" spans="2:21" ht="16" thickBot="1">
      <c r="B623" s="26">
        <f t="shared" si="71"/>
        <v>236</v>
      </c>
      <c r="C623" s="26"/>
      <c r="D623" s="27"/>
      <c r="E623" s="26"/>
      <c r="F623" s="26"/>
      <c r="G623" s="26"/>
      <c r="H623" s="155"/>
      <c r="I623" s="26"/>
      <c r="J623" s="26"/>
      <c r="K623" s="105"/>
      <c r="L623" s="26"/>
      <c r="M623" s="26" t="str">
        <f t="shared" si="69"/>
        <v/>
      </c>
      <c r="N623" s="27"/>
      <c r="P623" s="101">
        <f t="shared" si="65"/>
        <v>0</v>
      </c>
      <c r="Q623" s="101">
        <f t="shared" si="66"/>
        <v>0</v>
      </c>
      <c r="R623" s="101" t="e">
        <f t="shared" si="67"/>
        <v>#N/A</v>
      </c>
      <c r="S623" s="101">
        <f t="shared" si="68"/>
        <v>0</v>
      </c>
      <c r="T623" s="102" t="e">
        <f>+VLOOKUP($E623,db!$B$26:$C$30,2,FALSE)</f>
        <v>#N/A</v>
      </c>
      <c r="U623" s="102">
        <f t="shared" si="70"/>
        <v>0</v>
      </c>
    </row>
    <row r="624" spans="2:21" ht="16" thickBot="1">
      <c r="B624" s="28">
        <f t="shared" si="71"/>
        <v>237</v>
      </c>
      <c r="C624" s="28"/>
      <c r="D624" s="29"/>
      <c r="E624" s="28"/>
      <c r="F624" s="28"/>
      <c r="G624" s="28"/>
      <c r="H624" s="156"/>
      <c r="I624" s="28"/>
      <c r="J624" s="28"/>
      <c r="K624" s="106"/>
      <c r="L624" s="28"/>
      <c r="M624" s="28" t="str">
        <f t="shared" si="69"/>
        <v/>
      </c>
      <c r="N624" s="29"/>
      <c r="P624" s="101">
        <f t="shared" si="65"/>
        <v>0</v>
      </c>
      <c r="Q624" s="101">
        <f t="shared" si="66"/>
        <v>0</v>
      </c>
      <c r="R624" s="101" t="e">
        <f t="shared" si="67"/>
        <v>#N/A</v>
      </c>
      <c r="S624" s="101">
        <f t="shared" si="68"/>
        <v>0</v>
      </c>
      <c r="T624" s="102" t="e">
        <f>+VLOOKUP($E624,db!$B$26:$C$30,2,FALSE)</f>
        <v>#N/A</v>
      </c>
      <c r="U624" s="102">
        <f t="shared" si="70"/>
        <v>0</v>
      </c>
    </row>
    <row r="625" spans="2:21" ht="16" thickBot="1">
      <c r="B625" s="26">
        <f t="shared" si="71"/>
        <v>238</v>
      </c>
      <c r="C625" s="26"/>
      <c r="D625" s="27"/>
      <c r="E625" s="26"/>
      <c r="F625" s="26"/>
      <c r="G625" s="26"/>
      <c r="H625" s="155"/>
      <c r="I625" s="26"/>
      <c r="J625" s="26"/>
      <c r="K625" s="105"/>
      <c r="L625" s="26"/>
      <c r="M625" s="26" t="str">
        <f t="shared" si="69"/>
        <v/>
      </c>
      <c r="N625" s="27"/>
      <c r="P625" s="101">
        <f t="shared" si="65"/>
        <v>0</v>
      </c>
      <c r="Q625" s="101">
        <f t="shared" si="66"/>
        <v>0</v>
      </c>
      <c r="R625" s="101" t="e">
        <f t="shared" si="67"/>
        <v>#N/A</v>
      </c>
      <c r="S625" s="101">
        <f t="shared" si="68"/>
        <v>0</v>
      </c>
      <c r="T625" s="102" t="e">
        <f>+VLOOKUP($E625,db!$B$26:$C$30,2,FALSE)</f>
        <v>#N/A</v>
      </c>
      <c r="U625" s="102">
        <f t="shared" si="70"/>
        <v>0</v>
      </c>
    </row>
    <row r="626" spans="2:21" ht="16" thickBot="1">
      <c r="B626" s="28">
        <f t="shared" si="71"/>
        <v>239</v>
      </c>
      <c r="C626" s="28"/>
      <c r="D626" s="29"/>
      <c r="E626" s="28"/>
      <c r="F626" s="28"/>
      <c r="G626" s="28"/>
      <c r="H626" s="156"/>
      <c r="I626" s="28"/>
      <c r="J626" s="28"/>
      <c r="K626" s="106"/>
      <c r="L626" s="28"/>
      <c r="M626" s="28" t="str">
        <f t="shared" si="69"/>
        <v/>
      </c>
      <c r="N626" s="29"/>
      <c r="P626" s="101">
        <f t="shared" si="65"/>
        <v>0</v>
      </c>
      <c r="Q626" s="101">
        <f t="shared" si="66"/>
        <v>0</v>
      </c>
      <c r="R626" s="101" t="e">
        <f t="shared" si="67"/>
        <v>#N/A</v>
      </c>
      <c r="S626" s="101">
        <f t="shared" si="68"/>
        <v>0</v>
      </c>
      <c r="T626" s="102" t="e">
        <f>+VLOOKUP($E626,db!$B$26:$C$30,2,FALSE)</f>
        <v>#N/A</v>
      </c>
      <c r="U626" s="102">
        <f t="shared" si="70"/>
        <v>0</v>
      </c>
    </row>
    <row r="627" spans="2:21" ht="16" thickBot="1">
      <c r="B627" s="26">
        <f t="shared" si="71"/>
        <v>240</v>
      </c>
      <c r="C627" s="26"/>
      <c r="D627" s="27"/>
      <c r="E627" s="26"/>
      <c r="F627" s="26"/>
      <c r="G627" s="26"/>
      <c r="H627" s="155"/>
      <c r="I627" s="26"/>
      <c r="J627" s="26"/>
      <c r="K627" s="105"/>
      <c r="L627" s="26"/>
      <c r="M627" s="26" t="str">
        <f t="shared" si="69"/>
        <v/>
      </c>
      <c r="N627" s="27"/>
      <c r="P627" s="101">
        <f t="shared" si="65"/>
        <v>0</v>
      </c>
      <c r="Q627" s="101">
        <f t="shared" si="66"/>
        <v>0</v>
      </c>
      <c r="R627" s="101" t="e">
        <f t="shared" si="67"/>
        <v>#N/A</v>
      </c>
      <c r="S627" s="101">
        <f t="shared" si="68"/>
        <v>0</v>
      </c>
      <c r="T627" s="102" t="e">
        <f>+VLOOKUP($E627,db!$B$26:$C$30,2,FALSE)</f>
        <v>#N/A</v>
      </c>
      <c r="U627" s="102">
        <f t="shared" si="70"/>
        <v>0</v>
      </c>
    </row>
    <row r="628" spans="2:21" ht="16" thickBot="1">
      <c r="B628" s="28">
        <f t="shared" si="71"/>
        <v>241</v>
      </c>
      <c r="C628" s="28"/>
      <c r="D628" s="29"/>
      <c r="E628" s="28"/>
      <c r="F628" s="28"/>
      <c r="G628" s="28"/>
      <c r="H628" s="156"/>
      <c r="I628" s="28"/>
      <c r="J628" s="28"/>
      <c r="K628" s="106"/>
      <c r="L628" s="28"/>
      <c r="M628" s="28" t="str">
        <f t="shared" si="69"/>
        <v/>
      </c>
      <c r="N628" s="29"/>
      <c r="P628" s="101">
        <f t="shared" si="65"/>
        <v>0</v>
      </c>
      <c r="Q628" s="101">
        <f t="shared" si="66"/>
        <v>0</v>
      </c>
      <c r="R628" s="101" t="e">
        <f t="shared" si="67"/>
        <v>#N/A</v>
      </c>
      <c r="S628" s="101">
        <f t="shared" si="68"/>
        <v>0</v>
      </c>
      <c r="T628" s="102" t="e">
        <f>+VLOOKUP($E628,db!$B$26:$C$30,2,FALSE)</f>
        <v>#N/A</v>
      </c>
      <c r="U628" s="102">
        <f t="shared" si="70"/>
        <v>0</v>
      </c>
    </row>
    <row r="629" spans="2:21" ht="16" thickBot="1">
      <c r="B629" s="26">
        <f t="shared" si="71"/>
        <v>242</v>
      </c>
      <c r="C629" s="26"/>
      <c r="D629" s="27"/>
      <c r="E629" s="26"/>
      <c r="F629" s="26"/>
      <c r="G629" s="26"/>
      <c r="H629" s="155"/>
      <c r="I629" s="26"/>
      <c r="J629" s="26"/>
      <c r="K629" s="105"/>
      <c r="L629" s="26"/>
      <c r="M629" s="26" t="str">
        <f t="shared" si="69"/>
        <v/>
      </c>
      <c r="N629" s="27"/>
      <c r="P629" s="101">
        <f t="shared" si="65"/>
        <v>0</v>
      </c>
      <c r="Q629" s="101">
        <f t="shared" si="66"/>
        <v>0</v>
      </c>
      <c r="R629" s="101" t="e">
        <f t="shared" si="67"/>
        <v>#N/A</v>
      </c>
      <c r="S629" s="101">
        <f t="shared" si="68"/>
        <v>0</v>
      </c>
      <c r="T629" s="102" t="e">
        <f>+VLOOKUP($E629,db!$B$26:$C$30,2,FALSE)</f>
        <v>#N/A</v>
      </c>
      <c r="U629" s="102">
        <f t="shared" si="70"/>
        <v>0</v>
      </c>
    </row>
    <row r="630" spans="2:21" ht="16" thickBot="1">
      <c r="B630" s="28">
        <f t="shared" si="71"/>
        <v>243</v>
      </c>
      <c r="C630" s="28"/>
      <c r="D630" s="29"/>
      <c r="E630" s="28"/>
      <c r="F630" s="28"/>
      <c r="G630" s="28"/>
      <c r="H630" s="156"/>
      <c r="I630" s="28"/>
      <c r="J630" s="28"/>
      <c r="K630" s="106"/>
      <c r="L630" s="28"/>
      <c r="M630" s="28" t="str">
        <f t="shared" si="69"/>
        <v/>
      </c>
      <c r="N630" s="29"/>
      <c r="P630" s="101">
        <f t="shared" si="65"/>
        <v>0</v>
      </c>
      <c r="Q630" s="101">
        <f t="shared" si="66"/>
        <v>0</v>
      </c>
      <c r="R630" s="101" t="e">
        <f t="shared" si="67"/>
        <v>#N/A</v>
      </c>
      <c r="S630" s="101">
        <f t="shared" si="68"/>
        <v>0</v>
      </c>
      <c r="T630" s="102" t="e">
        <f>+VLOOKUP($E630,db!$B$26:$C$30,2,FALSE)</f>
        <v>#N/A</v>
      </c>
      <c r="U630" s="102">
        <f t="shared" si="70"/>
        <v>0</v>
      </c>
    </row>
    <row r="631" spans="2:21" ht="16" thickBot="1">
      <c r="B631" s="26">
        <f t="shared" si="71"/>
        <v>244</v>
      </c>
      <c r="C631" s="26"/>
      <c r="D631" s="27"/>
      <c r="E631" s="26"/>
      <c r="F631" s="26"/>
      <c r="G631" s="26"/>
      <c r="H631" s="155"/>
      <c r="I631" s="26"/>
      <c r="J631" s="26"/>
      <c r="K631" s="105"/>
      <c r="L631" s="26"/>
      <c r="M631" s="26" t="str">
        <f t="shared" si="69"/>
        <v/>
      </c>
      <c r="N631" s="27"/>
      <c r="P631" s="101">
        <f t="shared" si="65"/>
        <v>0</v>
      </c>
      <c r="Q631" s="101">
        <f t="shared" si="66"/>
        <v>0</v>
      </c>
      <c r="R631" s="101" t="e">
        <f t="shared" si="67"/>
        <v>#N/A</v>
      </c>
      <c r="S631" s="101">
        <f t="shared" si="68"/>
        <v>0</v>
      </c>
      <c r="T631" s="102" t="e">
        <f>+VLOOKUP($E631,db!$B$26:$C$30,2,FALSE)</f>
        <v>#N/A</v>
      </c>
      <c r="U631" s="102">
        <f t="shared" si="70"/>
        <v>0</v>
      </c>
    </row>
    <row r="632" spans="2:21" ht="16" thickBot="1">
      <c r="B632" s="28">
        <f t="shared" si="71"/>
        <v>245</v>
      </c>
      <c r="C632" s="28"/>
      <c r="D632" s="29"/>
      <c r="E632" s="28"/>
      <c r="F632" s="28"/>
      <c r="G632" s="28"/>
      <c r="H632" s="156"/>
      <c r="I632" s="28"/>
      <c r="J632" s="28"/>
      <c r="K632" s="106"/>
      <c r="L632" s="28"/>
      <c r="M632" s="28" t="str">
        <f t="shared" si="69"/>
        <v/>
      </c>
      <c r="N632" s="29"/>
      <c r="P632" s="101">
        <f t="shared" si="65"/>
        <v>0</v>
      </c>
      <c r="Q632" s="101">
        <f t="shared" si="66"/>
        <v>0</v>
      </c>
      <c r="R632" s="101" t="e">
        <f t="shared" si="67"/>
        <v>#N/A</v>
      </c>
      <c r="S632" s="101">
        <f t="shared" si="68"/>
        <v>0</v>
      </c>
      <c r="T632" s="102" t="e">
        <f>+VLOOKUP($E632,db!$B$26:$C$30,2,FALSE)</f>
        <v>#N/A</v>
      </c>
      <c r="U632" s="102">
        <f t="shared" si="70"/>
        <v>0</v>
      </c>
    </row>
    <row r="633" spans="2:21" ht="16" thickBot="1">
      <c r="B633" s="26">
        <f t="shared" si="71"/>
        <v>246</v>
      </c>
      <c r="C633" s="26"/>
      <c r="D633" s="27"/>
      <c r="E633" s="26"/>
      <c r="F633" s="26"/>
      <c r="G633" s="26"/>
      <c r="H633" s="155"/>
      <c r="I633" s="26"/>
      <c r="J633" s="26"/>
      <c r="K633" s="105"/>
      <c r="L633" s="26"/>
      <c r="M633" s="26" t="str">
        <f t="shared" si="69"/>
        <v/>
      </c>
      <c r="N633" s="27"/>
      <c r="P633" s="101">
        <f t="shared" si="65"/>
        <v>0</v>
      </c>
      <c r="Q633" s="101">
        <f t="shared" si="66"/>
        <v>0</v>
      </c>
      <c r="R633" s="101" t="e">
        <f t="shared" si="67"/>
        <v>#N/A</v>
      </c>
      <c r="S633" s="101">
        <f t="shared" si="68"/>
        <v>0</v>
      </c>
      <c r="T633" s="102" t="e">
        <f>+VLOOKUP($E633,db!$B$26:$C$30,2,FALSE)</f>
        <v>#N/A</v>
      </c>
      <c r="U633" s="102">
        <f t="shared" si="70"/>
        <v>0</v>
      </c>
    </row>
    <row r="634" spans="2:21" ht="16" thickBot="1">
      <c r="B634" s="28">
        <f t="shared" si="71"/>
        <v>247</v>
      </c>
      <c r="C634" s="28"/>
      <c r="D634" s="29"/>
      <c r="E634" s="28"/>
      <c r="F634" s="28"/>
      <c r="G634" s="28"/>
      <c r="H634" s="156"/>
      <c r="I634" s="28"/>
      <c r="J634" s="28"/>
      <c r="K634" s="106"/>
      <c r="L634" s="28"/>
      <c r="M634" s="28" t="str">
        <f t="shared" si="69"/>
        <v/>
      </c>
      <c r="N634" s="29"/>
      <c r="P634" s="101">
        <f t="shared" si="65"/>
        <v>0</v>
      </c>
      <c r="Q634" s="101">
        <f t="shared" si="66"/>
        <v>0</v>
      </c>
      <c r="R634" s="101" t="e">
        <f t="shared" si="67"/>
        <v>#N/A</v>
      </c>
      <c r="S634" s="101">
        <f t="shared" si="68"/>
        <v>0</v>
      </c>
      <c r="T634" s="102" t="e">
        <f>+VLOOKUP($E634,db!$B$26:$C$30,2,FALSE)</f>
        <v>#N/A</v>
      </c>
      <c r="U634" s="102">
        <f t="shared" si="70"/>
        <v>0</v>
      </c>
    </row>
    <row r="635" spans="2:21" ht="16" thickBot="1">
      <c r="B635" s="26">
        <f t="shared" si="71"/>
        <v>248</v>
      </c>
      <c r="C635" s="26"/>
      <c r="D635" s="27"/>
      <c r="E635" s="26"/>
      <c r="F635" s="26"/>
      <c r="G635" s="26"/>
      <c r="H635" s="155"/>
      <c r="I635" s="26"/>
      <c r="J635" s="26"/>
      <c r="K635" s="105"/>
      <c r="L635" s="26"/>
      <c r="M635" s="26" t="str">
        <f t="shared" si="69"/>
        <v/>
      </c>
      <c r="N635" s="27"/>
      <c r="P635" s="101">
        <f t="shared" si="65"/>
        <v>0</v>
      </c>
      <c r="Q635" s="101">
        <f t="shared" si="66"/>
        <v>0</v>
      </c>
      <c r="R635" s="101" t="e">
        <f t="shared" si="67"/>
        <v>#N/A</v>
      </c>
      <c r="S635" s="101">
        <f t="shared" si="68"/>
        <v>0</v>
      </c>
      <c r="T635" s="102" t="e">
        <f>+VLOOKUP($E635,db!$B$26:$C$30,2,FALSE)</f>
        <v>#N/A</v>
      </c>
      <c r="U635" s="102">
        <f t="shared" si="70"/>
        <v>0</v>
      </c>
    </row>
    <row r="636" spans="2:21" ht="16" thickBot="1">
      <c r="B636" s="28">
        <f t="shared" si="71"/>
        <v>249</v>
      </c>
      <c r="C636" s="28"/>
      <c r="D636" s="29"/>
      <c r="E636" s="28"/>
      <c r="F636" s="28"/>
      <c r="G636" s="28"/>
      <c r="H636" s="156"/>
      <c r="I636" s="28"/>
      <c r="J636" s="28"/>
      <c r="K636" s="106"/>
      <c r="L636" s="28"/>
      <c r="M636" s="28" t="str">
        <f t="shared" si="69"/>
        <v/>
      </c>
      <c r="N636" s="29"/>
      <c r="P636" s="101">
        <f t="shared" si="65"/>
        <v>0</v>
      </c>
      <c r="Q636" s="101">
        <f t="shared" si="66"/>
        <v>0</v>
      </c>
      <c r="R636" s="101" t="e">
        <f t="shared" si="67"/>
        <v>#N/A</v>
      </c>
      <c r="S636" s="101">
        <f t="shared" si="68"/>
        <v>0</v>
      </c>
      <c r="T636" s="102" t="e">
        <f>+VLOOKUP($E636,db!$B$26:$C$30,2,FALSE)</f>
        <v>#N/A</v>
      </c>
      <c r="U636" s="102">
        <f t="shared" si="70"/>
        <v>0</v>
      </c>
    </row>
    <row r="637" spans="2:21" ht="16" thickBot="1">
      <c r="B637" s="26">
        <f t="shared" si="71"/>
        <v>250</v>
      </c>
      <c r="C637" s="26"/>
      <c r="D637" s="27"/>
      <c r="E637" s="26"/>
      <c r="F637" s="26"/>
      <c r="G637" s="26"/>
      <c r="H637" s="155"/>
      <c r="I637" s="26"/>
      <c r="J637" s="26"/>
      <c r="K637" s="105"/>
      <c r="L637" s="26"/>
      <c r="M637" s="26" t="str">
        <f t="shared" si="69"/>
        <v/>
      </c>
      <c r="N637" s="27"/>
      <c r="P637" s="101">
        <f t="shared" si="65"/>
        <v>0</v>
      </c>
      <c r="Q637" s="101">
        <f t="shared" si="66"/>
        <v>0</v>
      </c>
      <c r="R637" s="101" t="e">
        <f t="shared" si="67"/>
        <v>#N/A</v>
      </c>
      <c r="S637" s="101">
        <f t="shared" si="68"/>
        <v>0</v>
      </c>
      <c r="T637" s="102" t="e">
        <f>+VLOOKUP($E637,db!$B$26:$C$30,2,FALSE)</f>
        <v>#N/A</v>
      </c>
      <c r="U637" s="102">
        <f t="shared" si="70"/>
        <v>0</v>
      </c>
    </row>
    <row r="638" spans="2:21" ht="16" thickBot="1">
      <c r="B638" s="28">
        <f t="shared" si="71"/>
        <v>251</v>
      </c>
      <c r="C638" s="28"/>
      <c r="D638" s="29"/>
      <c r="E638" s="28"/>
      <c r="F638" s="28"/>
      <c r="G638" s="28"/>
      <c r="H638" s="156"/>
      <c r="I638" s="28"/>
      <c r="J638" s="28"/>
      <c r="K638" s="106"/>
      <c r="L638" s="28"/>
      <c r="M638" s="28" t="str">
        <f t="shared" si="69"/>
        <v/>
      </c>
      <c r="N638" s="29"/>
      <c r="P638" s="101">
        <f t="shared" si="65"/>
        <v>0</v>
      </c>
      <c r="Q638" s="101">
        <f t="shared" si="66"/>
        <v>0</v>
      </c>
      <c r="R638" s="101" t="e">
        <f t="shared" si="67"/>
        <v>#N/A</v>
      </c>
      <c r="S638" s="101">
        <f t="shared" si="68"/>
        <v>0</v>
      </c>
      <c r="T638" s="102" t="e">
        <f>+VLOOKUP($E638,db!$B$26:$C$30,2,FALSE)</f>
        <v>#N/A</v>
      </c>
      <c r="U638" s="102">
        <f t="shared" si="70"/>
        <v>0</v>
      </c>
    </row>
    <row r="639" spans="2:21" ht="16" thickBot="1">
      <c r="B639" s="26">
        <f t="shared" si="71"/>
        <v>252</v>
      </c>
      <c r="C639" s="26"/>
      <c r="D639" s="27"/>
      <c r="E639" s="26"/>
      <c r="F639" s="26"/>
      <c r="G639" s="26"/>
      <c r="H639" s="155"/>
      <c r="I639" s="26"/>
      <c r="J639" s="26"/>
      <c r="K639" s="105"/>
      <c r="L639" s="26"/>
      <c r="M639" s="26" t="str">
        <f t="shared" si="69"/>
        <v/>
      </c>
      <c r="N639" s="27"/>
      <c r="P639" s="101">
        <f t="shared" si="65"/>
        <v>0</v>
      </c>
      <c r="Q639" s="101">
        <f t="shared" si="66"/>
        <v>0</v>
      </c>
      <c r="R639" s="101" t="e">
        <f t="shared" si="67"/>
        <v>#N/A</v>
      </c>
      <c r="S639" s="101">
        <f t="shared" si="68"/>
        <v>0</v>
      </c>
      <c r="T639" s="102" t="e">
        <f>+VLOOKUP($E639,db!$B$26:$C$30,2,FALSE)</f>
        <v>#N/A</v>
      </c>
      <c r="U639" s="102">
        <f t="shared" si="70"/>
        <v>0</v>
      </c>
    </row>
    <row r="640" spans="2:21" ht="16" thickBot="1">
      <c r="B640" s="28">
        <f t="shared" si="71"/>
        <v>253</v>
      </c>
      <c r="C640" s="28"/>
      <c r="D640" s="29"/>
      <c r="E640" s="28"/>
      <c r="F640" s="28"/>
      <c r="G640" s="28"/>
      <c r="H640" s="156"/>
      <c r="I640" s="28"/>
      <c r="J640" s="28"/>
      <c r="K640" s="106"/>
      <c r="L640" s="28"/>
      <c r="M640" s="28" t="str">
        <f t="shared" si="69"/>
        <v/>
      </c>
      <c r="N640" s="29"/>
      <c r="P640" s="101">
        <f t="shared" si="65"/>
        <v>0</v>
      </c>
      <c r="Q640" s="101">
        <f t="shared" si="66"/>
        <v>0</v>
      </c>
      <c r="R640" s="101" t="e">
        <f t="shared" si="67"/>
        <v>#N/A</v>
      </c>
      <c r="S640" s="101">
        <f t="shared" si="68"/>
        <v>0</v>
      </c>
      <c r="T640" s="102" t="e">
        <f>+VLOOKUP($E640,db!$B$26:$C$30,2,FALSE)</f>
        <v>#N/A</v>
      </c>
      <c r="U640" s="102">
        <f t="shared" si="70"/>
        <v>0</v>
      </c>
    </row>
    <row r="641" spans="2:21" ht="16" thickBot="1">
      <c r="B641" s="26">
        <f t="shared" si="71"/>
        <v>254</v>
      </c>
      <c r="C641" s="26"/>
      <c r="D641" s="27"/>
      <c r="E641" s="26"/>
      <c r="F641" s="26"/>
      <c r="G641" s="26"/>
      <c r="H641" s="155"/>
      <c r="I641" s="26"/>
      <c r="J641" s="26"/>
      <c r="K641" s="105"/>
      <c r="L641" s="26"/>
      <c r="M641" s="26" t="str">
        <f t="shared" si="69"/>
        <v/>
      </c>
      <c r="N641" s="27"/>
      <c r="P641" s="101">
        <f t="shared" si="65"/>
        <v>0</v>
      </c>
      <c r="Q641" s="101">
        <f t="shared" si="66"/>
        <v>0</v>
      </c>
      <c r="R641" s="101" t="e">
        <f t="shared" si="67"/>
        <v>#N/A</v>
      </c>
      <c r="S641" s="101">
        <f t="shared" si="68"/>
        <v>0</v>
      </c>
      <c r="T641" s="102" t="e">
        <f>+VLOOKUP($E641,db!$B$26:$C$30,2,FALSE)</f>
        <v>#N/A</v>
      </c>
      <c r="U641" s="102">
        <f t="shared" si="70"/>
        <v>0</v>
      </c>
    </row>
    <row r="642" spans="2:21" ht="16" thickBot="1">
      <c r="B642" s="28">
        <f t="shared" si="71"/>
        <v>255</v>
      </c>
      <c r="C642" s="28"/>
      <c r="D642" s="29"/>
      <c r="E642" s="28"/>
      <c r="F642" s="28"/>
      <c r="G642" s="28"/>
      <c r="H642" s="156"/>
      <c r="I642" s="28"/>
      <c r="J642" s="28"/>
      <c r="K642" s="106"/>
      <c r="L642" s="28"/>
      <c r="M642" s="28" t="str">
        <f t="shared" si="69"/>
        <v/>
      </c>
      <c r="N642" s="29"/>
      <c r="P642" s="101">
        <f t="shared" si="65"/>
        <v>0</v>
      </c>
      <c r="Q642" s="101">
        <f t="shared" si="66"/>
        <v>0</v>
      </c>
      <c r="R642" s="101" t="e">
        <f t="shared" si="67"/>
        <v>#N/A</v>
      </c>
      <c r="S642" s="101">
        <f t="shared" si="68"/>
        <v>0</v>
      </c>
      <c r="T642" s="102" t="e">
        <f>+VLOOKUP($E642,db!$B$26:$C$30,2,FALSE)</f>
        <v>#N/A</v>
      </c>
      <c r="U642" s="102">
        <f t="shared" si="70"/>
        <v>0</v>
      </c>
    </row>
    <row r="643" spans="2:21" ht="16" thickBot="1">
      <c r="B643" s="26">
        <f t="shared" si="71"/>
        <v>256</v>
      </c>
      <c r="C643" s="26"/>
      <c r="D643" s="27"/>
      <c r="E643" s="26"/>
      <c r="F643" s="26"/>
      <c r="G643" s="26"/>
      <c r="H643" s="155"/>
      <c r="I643" s="26"/>
      <c r="J643" s="26"/>
      <c r="K643" s="105"/>
      <c r="L643" s="26"/>
      <c r="M643" s="26" t="str">
        <f t="shared" si="69"/>
        <v/>
      </c>
      <c r="N643" s="27"/>
      <c r="P643" s="101">
        <f t="shared" si="65"/>
        <v>0</v>
      </c>
      <c r="Q643" s="101">
        <f t="shared" si="66"/>
        <v>0</v>
      </c>
      <c r="R643" s="101" t="e">
        <f t="shared" si="67"/>
        <v>#N/A</v>
      </c>
      <c r="S643" s="101">
        <f t="shared" si="68"/>
        <v>0</v>
      </c>
      <c r="T643" s="102" t="e">
        <f>+VLOOKUP($E643,db!$B$26:$C$30,2,FALSE)</f>
        <v>#N/A</v>
      </c>
      <c r="U643" s="102">
        <f t="shared" si="70"/>
        <v>0</v>
      </c>
    </row>
    <row r="644" spans="2:21" ht="16" thickBot="1">
      <c r="B644" s="28">
        <f t="shared" si="71"/>
        <v>257</v>
      </c>
      <c r="C644" s="28"/>
      <c r="D644" s="29"/>
      <c r="E644" s="28"/>
      <c r="F644" s="28"/>
      <c r="G644" s="28"/>
      <c r="H644" s="156"/>
      <c r="I644" s="28"/>
      <c r="J644" s="28"/>
      <c r="K644" s="106"/>
      <c r="L644" s="28"/>
      <c r="M644" s="28" t="str">
        <f t="shared" si="69"/>
        <v/>
      </c>
      <c r="N644" s="29"/>
      <c r="P644" s="101">
        <f t="shared" si="65"/>
        <v>0</v>
      </c>
      <c r="Q644" s="101">
        <f t="shared" si="66"/>
        <v>0</v>
      </c>
      <c r="R644" s="101" t="e">
        <f t="shared" si="67"/>
        <v>#N/A</v>
      </c>
      <c r="S644" s="101">
        <f t="shared" si="68"/>
        <v>0</v>
      </c>
      <c r="T644" s="102" t="e">
        <f>+VLOOKUP($E644,db!$B$26:$C$30,2,FALSE)</f>
        <v>#N/A</v>
      </c>
      <c r="U644" s="102">
        <f t="shared" si="70"/>
        <v>0</v>
      </c>
    </row>
    <row r="645" spans="2:21" ht="16" thickBot="1">
      <c r="B645" s="26">
        <f t="shared" si="71"/>
        <v>258</v>
      </c>
      <c r="C645" s="26"/>
      <c r="D645" s="27"/>
      <c r="E645" s="26"/>
      <c r="F645" s="26"/>
      <c r="G645" s="26"/>
      <c r="H645" s="155"/>
      <c r="I645" s="26"/>
      <c r="J645" s="26"/>
      <c r="K645" s="105"/>
      <c r="L645" s="26"/>
      <c r="M645" s="26" t="str">
        <f t="shared" si="69"/>
        <v/>
      </c>
      <c r="N645" s="27"/>
      <c r="P645" s="101">
        <f t="shared" ref="P645:P708" si="72">IF(M645=1,1,0)</f>
        <v>0</v>
      </c>
      <c r="Q645" s="101">
        <f t="shared" ref="Q645:Q708" si="73">IF(ISBLANK(E645),0,IF(P645=0,1,0))</f>
        <v>0</v>
      </c>
      <c r="R645" s="101" t="e">
        <f t="shared" ref="R645:R708" si="74">IF(H645&gt;T645,1,0)</f>
        <v>#N/A</v>
      </c>
      <c r="S645" s="101">
        <f t="shared" ref="S645:S708" si="75">IF(OR(G645="Process of Elim. (50 /50)",G645="Guess (No Confidence)"),1,0)</f>
        <v>0</v>
      </c>
      <c r="T645" s="102" t="e">
        <f>+VLOOKUP($E645,db!$B$26:$C$30,2,FALSE)</f>
        <v>#N/A</v>
      </c>
      <c r="U645" s="102">
        <f t="shared" si="70"/>
        <v>0</v>
      </c>
    </row>
    <row r="646" spans="2:21" ht="16" thickBot="1">
      <c r="B646" s="28">
        <f t="shared" si="71"/>
        <v>259</v>
      </c>
      <c r="C646" s="28"/>
      <c r="D646" s="29"/>
      <c r="E646" s="28"/>
      <c r="F646" s="28"/>
      <c r="G646" s="28"/>
      <c r="H646" s="156"/>
      <c r="I646" s="28"/>
      <c r="J646" s="28"/>
      <c r="K646" s="106"/>
      <c r="L646" s="28"/>
      <c r="M646" s="28" t="str">
        <f t="shared" ref="M646:M709" si="76">IF(ISBLANK(F646),"",IF(F646=L646,1,0))</f>
        <v/>
      </c>
      <c r="N646" s="29"/>
      <c r="P646" s="101">
        <f t="shared" si="72"/>
        <v>0</v>
      </c>
      <c r="Q646" s="101">
        <f t="shared" si="73"/>
        <v>0</v>
      </c>
      <c r="R646" s="101" t="e">
        <f t="shared" si="74"/>
        <v>#N/A</v>
      </c>
      <c r="S646" s="101">
        <f t="shared" si="75"/>
        <v>0</v>
      </c>
      <c r="T646" s="102" t="e">
        <f>+VLOOKUP($E646,db!$B$26:$C$30,2,FALSE)</f>
        <v>#N/A</v>
      </c>
      <c r="U646" s="102">
        <f t="shared" ref="U646:U709" si="77">IF($A$3=0,0,IF(Q646=1,1,IF(R646=1,2,IF(S646=1,3,0))))</f>
        <v>0</v>
      </c>
    </row>
    <row r="647" spans="2:21" ht="16" thickBot="1">
      <c r="B647" s="26">
        <f t="shared" si="71"/>
        <v>260</v>
      </c>
      <c r="C647" s="26"/>
      <c r="D647" s="27"/>
      <c r="E647" s="26"/>
      <c r="F647" s="26"/>
      <c r="G647" s="26"/>
      <c r="H647" s="155"/>
      <c r="I647" s="26"/>
      <c r="J647" s="26"/>
      <c r="K647" s="105"/>
      <c r="L647" s="26"/>
      <c r="M647" s="26" t="str">
        <f t="shared" si="76"/>
        <v/>
      </c>
      <c r="N647" s="27"/>
      <c r="P647" s="101">
        <f t="shared" si="72"/>
        <v>0</v>
      </c>
      <c r="Q647" s="101">
        <f t="shared" si="73"/>
        <v>0</v>
      </c>
      <c r="R647" s="101" t="e">
        <f t="shared" si="74"/>
        <v>#N/A</v>
      </c>
      <c r="S647" s="101">
        <f t="shared" si="75"/>
        <v>0</v>
      </c>
      <c r="T647" s="102" t="e">
        <f>+VLOOKUP($E647,db!$B$26:$C$30,2,FALSE)</f>
        <v>#N/A</v>
      </c>
      <c r="U647" s="102">
        <f t="shared" si="77"/>
        <v>0</v>
      </c>
    </row>
    <row r="648" spans="2:21" ht="16" thickBot="1">
      <c r="B648" s="28">
        <f t="shared" si="71"/>
        <v>261</v>
      </c>
      <c r="C648" s="28"/>
      <c r="D648" s="29"/>
      <c r="E648" s="28"/>
      <c r="F648" s="28"/>
      <c r="G648" s="28"/>
      <c r="H648" s="156"/>
      <c r="I648" s="28"/>
      <c r="J648" s="28"/>
      <c r="K648" s="106"/>
      <c r="L648" s="28"/>
      <c r="M648" s="28" t="str">
        <f t="shared" si="76"/>
        <v/>
      </c>
      <c r="N648" s="29"/>
      <c r="P648" s="101">
        <f t="shared" si="72"/>
        <v>0</v>
      </c>
      <c r="Q648" s="101">
        <f t="shared" si="73"/>
        <v>0</v>
      </c>
      <c r="R648" s="101" t="e">
        <f t="shared" si="74"/>
        <v>#N/A</v>
      </c>
      <c r="S648" s="101">
        <f t="shared" si="75"/>
        <v>0</v>
      </c>
      <c r="T648" s="102" t="e">
        <f>+VLOOKUP($E648,db!$B$26:$C$30,2,FALSE)</f>
        <v>#N/A</v>
      </c>
      <c r="U648" s="102">
        <f t="shared" si="77"/>
        <v>0</v>
      </c>
    </row>
    <row r="649" spans="2:21" ht="16" thickBot="1">
      <c r="B649" s="26">
        <f t="shared" si="71"/>
        <v>262</v>
      </c>
      <c r="C649" s="26"/>
      <c r="D649" s="27"/>
      <c r="E649" s="26"/>
      <c r="F649" s="26"/>
      <c r="G649" s="26"/>
      <c r="H649" s="155"/>
      <c r="I649" s="26"/>
      <c r="J649" s="26"/>
      <c r="K649" s="105"/>
      <c r="L649" s="26"/>
      <c r="M649" s="26" t="str">
        <f t="shared" si="76"/>
        <v/>
      </c>
      <c r="N649" s="27"/>
      <c r="P649" s="101">
        <f t="shared" si="72"/>
        <v>0</v>
      </c>
      <c r="Q649" s="101">
        <f t="shared" si="73"/>
        <v>0</v>
      </c>
      <c r="R649" s="101" t="e">
        <f t="shared" si="74"/>
        <v>#N/A</v>
      </c>
      <c r="S649" s="101">
        <f t="shared" si="75"/>
        <v>0</v>
      </c>
      <c r="T649" s="102" t="e">
        <f>+VLOOKUP($E649,db!$B$26:$C$30,2,FALSE)</f>
        <v>#N/A</v>
      </c>
      <c r="U649" s="102">
        <f t="shared" si="77"/>
        <v>0</v>
      </c>
    </row>
    <row r="650" spans="2:21" ht="16" thickBot="1">
      <c r="B650" s="28">
        <f t="shared" si="71"/>
        <v>263</v>
      </c>
      <c r="C650" s="28"/>
      <c r="D650" s="29"/>
      <c r="E650" s="28"/>
      <c r="F650" s="28"/>
      <c r="G650" s="28"/>
      <c r="H650" s="156"/>
      <c r="I650" s="28"/>
      <c r="J650" s="28"/>
      <c r="K650" s="106"/>
      <c r="L650" s="28"/>
      <c r="M650" s="28" t="str">
        <f t="shared" si="76"/>
        <v/>
      </c>
      <c r="N650" s="29"/>
      <c r="P650" s="101">
        <f t="shared" si="72"/>
        <v>0</v>
      </c>
      <c r="Q650" s="101">
        <f t="shared" si="73"/>
        <v>0</v>
      </c>
      <c r="R650" s="101" t="e">
        <f t="shared" si="74"/>
        <v>#N/A</v>
      </c>
      <c r="S650" s="101">
        <f t="shared" si="75"/>
        <v>0</v>
      </c>
      <c r="T650" s="102" t="e">
        <f>+VLOOKUP($E650,db!$B$26:$C$30,2,FALSE)</f>
        <v>#N/A</v>
      </c>
      <c r="U650" s="102">
        <f t="shared" si="77"/>
        <v>0</v>
      </c>
    </row>
    <row r="651" spans="2:21" ht="16" thickBot="1">
      <c r="B651" s="26">
        <f t="shared" si="71"/>
        <v>264</v>
      </c>
      <c r="C651" s="26"/>
      <c r="D651" s="27"/>
      <c r="E651" s="26"/>
      <c r="F651" s="26"/>
      <c r="G651" s="26"/>
      <c r="H651" s="155"/>
      <c r="I651" s="26"/>
      <c r="J651" s="26"/>
      <c r="K651" s="105"/>
      <c r="L651" s="26"/>
      <c r="M651" s="26" t="str">
        <f t="shared" si="76"/>
        <v/>
      </c>
      <c r="N651" s="27"/>
      <c r="P651" s="101">
        <f t="shared" si="72"/>
        <v>0</v>
      </c>
      <c r="Q651" s="101">
        <f t="shared" si="73"/>
        <v>0</v>
      </c>
      <c r="R651" s="101" t="e">
        <f t="shared" si="74"/>
        <v>#N/A</v>
      </c>
      <c r="S651" s="101">
        <f t="shared" si="75"/>
        <v>0</v>
      </c>
      <c r="T651" s="102" t="e">
        <f>+VLOOKUP($E651,db!$B$26:$C$30,2,FALSE)</f>
        <v>#N/A</v>
      </c>
      <c r="U651" s="102">
        <f t="shared" si="77"/>
        <v>0</v>
      </c>
    </row>
    <row r="652" spans="2:21" ht="16" thickBot="1">
      <c r="B652" s="28">
        <f t="shared" ref="B652:B715" si="78">+B651+1</f>
        <v>265</v>
      </c>
      <c r="C652" s="28"/>
      <c r="D652" s="29"/>
      <c r="E652" s="28"/>
      <c r="F652" s="28"/>
      <c r="G652" s="28"/>
      <c r="H652" s="156"/>
      <c r="I652" s="28"/>
      <c r="J652" s="28"/>
      <c r="K652" s="106"/>
      <c r="L652" s="28"/>
      <c r="M652" s="28" t="str">
        <f t="shared" si="76"/>
        <v/>
      </c>
      <c r="N652" s="29"/>
      <c r="P652" s="101">
        <f t="shared" si="72"/>
        <v>0</v>
      </c>
      <c r="Q652" s="101">
        <f t="shared" si="73"/>
        <v>0</v>
      </c>
      <c r="R652" s="101" t="e">
        <f t="shared" si="74"/>
        <v>#N/A</v>
      </c>
      <c r="S652" s="101">
        <f t="shared" si="75"/>
        <v>0</v>
      </c>
      <c r="T652" s="102" t="e">
        <f>+VLOOKUP($E652,db!$B$26:$C$30,2,FALSE)</f>
        <v>#N/A</v>
      </c>
      <c r="U652" s="102">
        <f t="shared" si="77"/>
        <v>0</v>
      </c>
    </row>
    <row r="653" spans="2:21" ht="16" thickBot="1">
      <c r="B653" s="26">
        <f t="shared" si="78"/>
        <v>266</v>
      </c>
      <c r="C653" s="26"/>
      <c r="D653" s="27"/>
      <c r="E653" s="26"/>
      <c r="F653" s="26"/>
      <c r="G653" s="26"/>
      <c r="H653" s="155"/>
      <c r="I653" s="26"/>
      <c r="J653" s="26"/>
      <c r="K653" s="105"/>
      <c r="L653" s="26"/>
      <c r="M653" s="26" t="str">
        <f t="shared" si="76"/>
        <v/>
      </c>
      <c r="N653" s="27"/>
      <c r="P653" s="101">
        <f t="shared" si="72"/>
        <v>0</v>
      </c>
      <c r="Q653" s="101">
        <f t="shared" si="73"/>
        <v>0</v>
      </c>
      <c r="R653" s="101" t="e">
        <f t="shared" si="74"/>
        <v>#N/A</v>
      </c>
      <c r="S653" s="101">
        <f t="shared" si="75"/>
        <v>0</v>
      </c>
      <c r="T653" s="102" t="e">
        <f>+VLOOKUP($E653,db!$B$26:$C$30,2,FALSE)</f>
        <v>#N/A</v>
      </c>
      <c r="U653" s="102">
        <f t="shared" si="77"/>
        <v>0</v>
      </c>
    </row>
    <row r="654" spans="2:21" ht="16" thickBot="1">
      <c r="B654" s="28">
        <f t="shared" si="78"/>
        <v>267</v>
      </c>
      <c r="C654" s="28"/>
      <c r="D654" s="29"/>
      <c r="E654" s="28"/>
      <c r="F654" s="28"/>
      <c r="G654" s="28"/>
      <c r="H654" s="156"/>
      <c r="I654" s="28"/>
      <c r="J654" s="28"/>
      <c r="K654" s="106"/>
      <c r="L654" s="28"/>
      <c r="M654" s="28" t="str">
        <f t="shared" si="76"/>
        <v/>
      </c>
      <c r="N654" s="29"/>
      <c r="P654" s="101">
        <f t="shared" si="72"/>
        <v>0</v>
      </c>
      <c r="Q654" s="101">
        <f t="shared" si="73"/>
        <v>0</v>
      </c>
      <c r="R654" s="101" t="e">
        <f t="shared" si="74"/>
        <v>#N/A</v>
      </c>
      <c r="S654" s="101">
        <f t="shared" si="75"/>
        <v>0</v>
      </c>
      <c r="T654" s="102" t="e">
        <f>+VLOOKUP($E654,db!$B$26:$C$30,2,FALSE)</f>
        <v>#N/A</v>
      </c>
      <c r="U654" s="102">
        <f t="shared" si="77"/>
        <v>0</v>
      </c>
    </row>
    <row r="655" spans="2:21" ht="16" thickBot="1">
      <c r="B655" s="26">
        <f t="shared" si="78"/>
        <v>268</v>
      </c>
      <c r="C655" s="26"/>
      <c r="D655" s="27"/>
      <c r="E655" s="26"/>
      <c r="F655" s="26"/>
      <c r="G655" s="26"/>
      <c r="H655" s="155"/>
      <c r="I655" s="26"/>
      <c r="J655" s="26"/>
      <c r="K655" s="105"/>
      <c r="L655" s="26"/>
      <c r="M655" s="26" t="str">
        <f t="shared" si="76"/>
        <v/>
      </c>
      <c r="N655" s="27"/>
      <c r="P655" s="101">
        <f t="shared" si="72"/>
        <v>0</v>
      </c>
      <c r="Q655" s="101">
        <f t="shared" si="73"/>
        <v>0</v>
      </c>
      <c r="R655" s="101" t="e">
        <f t="shared" si="74"/>
        <v>#N/A</v>
      </c>
      <c r="S655" s="101">
        <f t="shared" si="75"/>
        <v>0</v>
      </c>
      <c r="T655" s="102" t="e">
        <f>+VLOOKUP($E655,db!$B$26:$C$30,2,FALSE)</f>
        <v>#N/A</v>
      </c>
      <c r="U655" s="102">
        <f t="shared" si="77"/>
        <v>0</v>
      </c>
    </row>
    <row r="656" spans="2:21" ht="16" thickBot="1">
      <c r="B656" s="28">
        <f t="shared" si="78"/>
        <v>269</v>
      </c>
      <c r="C656" s="28"/>
      <c r="D656" s="29"/>
      <c r="E656" s="28"/>
      <c r="F656" s="28"/>
      <c r="G656" s="28"/>
      <c r="H656" s="156"/>
      <c r="I656" s="28"/>
      <c r="J656" s="28"/>
      <c r="K656" s="106"/>
      <c r="L656" s="28"/>
      <c r="M656" s="28" t="str">
        <f t="shared" si="76"/>
        <v/>
      </c>
      <c r="N656" s="29"/>
      <c r="P656" s="101">
        <f t="shared" si="72"/>
        <v>0</v>
      </c>
      <c r="Q656" s="101">
        <f t="shared" si="73"/>
        <v>0</v>
      </c>
      <c r="R656" s="101" t="e">
        <f t="shared" si="74"/>
        <v>#N/A</v>
      </c>
      <c r="S656" s="101">
        <f t="shared" si="75"/>
        <v>0</v>
      </c>
      <c r="T656" s="102" t="e">
        <f>+VLOOKUP($E656,db!$B$26:$C$30,2,FALSE)</f>
        <v>#N/A</v>
      </c>
      <c r="U656" s="102">
        <f t="shared" si="77"/>
        <v>0</v>
      </c>
    </row>
    <row r="657" spans="2:21" ht="16" thickBot="1">
      <c r="B657" s="26">
        <f t="shared" si="78"/>
        <v>270</v>
      </c>
      <c r="C657" s="26"/>
      <c r="D657" s="27"/>
      <c r="E657" s="26"/>
      <c r="F657" s="26"/>
      <c r="G657" s="26"/>
      <c r="H657" s="155"/>
      <c r="I657" s="26"/>
      <c r="J657" s="26"/>
      <c r="K657" s="105"/>
      <c r="L657" s="26"/>
      <c r="M657" s="26" t="str">
        <f t="shared" si="76"/>
        <v/>
      </c>
      <c r="N657" s="27"/>
      <c r="P657" s="101">
        <f t="shared" si="72"/>
        <v>0</v>
      </c>
      <c r="Q657" s="101">
        <f t="shared" si="73"/>
        <v>0</v>
      </c>
      <c r="R657" s="101" t="e">
        <f t="shared" si="74"/>
        <v>#N/A</v>
      </c>
      <c r="S657" s="101">
        <f t="shared" si="75"/>
        <v>0</v>
      </c>
      <c r="T657" s="102" t="e">
        <f>+VLOOKUP($E657,db!$B$26:$C$30,2,FALSE)</f>
        <v>#N/A</v>
      </c>
      <c r="U657" s="102">
        <f t="shared" si="77"/>
        <v>0</v>
      </c>
    </row>
    <row r="658" spans="2:21" ht="16" thickBot="1">
      <c r="B658" s="28">
        <f t="shared" si="78"/>
        <v>271</v>
      </c>
      <c r="C658" s="28"/>
      <c r="D658" s="29"/>
      <c r="E658" s="28"/>
      <c r="F658" s="28"/>
      <c r="G658" s="28"/>
      <c r="H658" s="156"/>
      <c r="I658" s="28"/>
      <c r="J658" s="28"/>
      <c r="K658" s="106"/>
      <c r="L658" s="28"/>
      <c r="M658" s="28" t="str">
        <f t="shared" si="76"/>
        <v/>
      </c>
      <c r="N658" s="29"/>
      <c r="P658" s="101">
        <f t="shared" si="72"/>
        <v>0</v>
      </c>
      <c r="Q658" s="101">
        <f t="shared" si="73"/>
        <v>0</v>
      </c>
      <c r="R658" s="101" t="e">
        <f t="shared" si="74"/>
        <v>#N/A</v>
      </c>
      <c r="S658" s="101">
        <f t="shared" si="75"/>
        <v>0</v>
      </c>
      <c r="T658" s="102" t="e">
        <f>+VLOOKUP($E658,db!$B$26:$C$30,2,FALSE)</f>
        <v>#N/A</v>
      </c>
      <c r="U658" s="102">
        <f t="shared" si="77"/>
        <v>0</v>
      </c>
    </row>
    <row r="659" spans="2:21" ht="16" thickBot="1">
      <c r="B659" s="26">
        <f t="shared" si="78"/>
        <v>272</v>
      </c>
      <c r="C659" s="26"/>
      <c r="D659" s="27"/>
      <c r="E659" s="26"/>
      <c r="F659" s="26"/>
      <c r="G659" s="26"/>
      <c r="H659" s="155"/>
      <c r="I659" s="26"/>
      <c r="J659" s="26"/>
      <c r="K659" s="105"/>
      <c r="L659" s="26"/>
      <c r="M659" s="26" t="str">
        <f t="shared" si="76"/>
        <v/>
      </c>
      <c r="N659" s="27"/>
      <c r="P659" s="101">
        <f t="shared" si="72"/>
        <v>0</v>
      </c>
      <c r="Q659" s="101">
        <f t="shared" si="73"/>
        <v>0</v>
      </c>
      <c r="R659" s="101" t="e">
        <f t="shared" si="74"/>
        <v>#N/A</v>
      </c>
      <c r="S659" s="101">
        <f t="shared" si="75"/>
        <v>0</v>
      </c>
      <c r="T659" s="102" t="e">
        <f>+VLOOKUP($E659,db!$B$26:$C$30,2,FALSE)</f>
        <v>#N/A</v>
      </c>
      <c r="U659" s="102">
        <f t="shared" si="77"/>
        <v>0</v>
      </c>
    </row>
    <row r="660" spans="2:21" ht="16" thickBot="1">
      <c r="B660" s="28">
        <f t="shared" si="78"/>
        <v>273</v>
      </c>
      <c r="C660" s="28"/>
      <c r="D660" s="29"/>
      <c r="E660" s="28"/>
      <c r="F660" s="28"/>
      <c r="G660" s="28"/>
      <c r="H660" s="156"/>
      <c r="I660" s="28"/>
      <c r="J660" s="28"/>
      <c r="K660" s="106"/>
      <c r="L660" s="28"/>
      <c r="M660" s="28" t="str">
        <f t="shared" si="76"/>
        <v/>
      </c>
      <c r="N660" s="29"/>
      <c r="P660" s="101">
        <f t="shared" si="72"/>
        <v>0</v>
      </c>
      <c r="Q660" s="101">
        <f t="shared" si="73"/>
        <v>0</v>
      </c>
      <c r="R660" s="101" t="e">
        <f t="shared" si="74"/>
        <v>#N/A</v>
      </c>
      <c r="S660" s="101">
        <f t="shared" si="75"/>
        <v>0</v>
      </c>
      <c r="T660" s="102" t="e">
        <f>+VLOOKUP($E660,db!$B$26:$C$30,2,FALSE)</f>
        <v>#N/A</v>
      </c>
      <c r="U660" s="102">
        <f t="shared" si="77"/>
        <v>0</v>
      </c>
    </row>
    <row r="661" spans="2:21" ht="16" thickBot="1">
      <c r="B661" s="26">
        <f t="shared" si="78"/>
        <v>274</v>
      </c>
      <c r="C661" s="26"/>
      <c r="D661" s="27"/>
      <c r="E661" s="26"/>
      <c r="F661" s="26"/>
      <c r="G661" s="26"/>
      <c r="H661" s="155"/>
      <c r="I661" s="26"/>
      <c r="J661" s="26"/>
      <c r="K661" s="105"/>
      <c r="L661" s="26"/>
      <c r="M661" s="26" t="str">
        <f t="shared" si="76"/>
        <v/>
      </c>
      <c r="N661" s="27"/>
      <c r="P661" s="101">
        <f t="shared" si="72"/>
        <v>0</v>
      </c>
      <c r="Q661" s="101">
        <f t="shared" si="73"/>
        <v>0</v>
      </c>
      <c r="R661" s="101" t="e">
        <f t="shared" si="74"/>
        <v>#N/A</v>
      </c>
      <c r="S661" s="101">
        <f t="shared" si="75"/>
        <v>0</v>
      </c>
      <c r="T661" s="102" t="e">
        <f>+VLOOKUP($E661,db!$B$26:$C$30,2,FALSE)</f>
        <v>#N/A</v>
      </c>
      <c r="U661" s="102">
        <f t="shared" si="77"/>
        <v>0</v>
      </c>
    </row>
    <row r="662" spans="2:21" ht="16" thickBot="1">
      <c r="B662" s="28">
        <f t="shared" si="78"/>
        <v>275</v>
      </c>
      <c r="C662" s="28"/>
      <c r="D662" s="29"/>
      <c r="E662" s="28"/>
      <c r="F662" s="28"/>
      <c r="G662" s="28"/>
      <c r="H662" s="156"/>
      <c r="I662" s="28"/>
      <c r="J662" s="28"/>
      <c r="K662" s="106"/>
      <c r="L662" s="28"/>
      <c r="M662" s="28" t="str">
        <f t="shared" si="76"/>
        <v/>
      </c>
      <c r="N662" s="29"/>
      <c r="P662" s="101">
        <f t="shared" si="72"/>
        <v>0</v>
      </c>
      <c r="Q662" s="101">
        <f t="shared" si="73"/>
        <v>0</v>
      </c>
      <c r="R662" s="101" t="e">
        <f t="shared" si="74"/>
        <v>#N/A</v>
      </c>
      <c r="S662" s="101">
        <f t="shared" si="75"/>
        <v>0</v>
      </c>
      <c r="T662" s="102" t="e">
        <f>+VLOOKUP($E662,db!$B$26:$C$30,2,FALSE)</f>
        <v>#N/A</v>
      </c>
      <c r="U662" s="102">
        <f t="shared" si="77"/>
        <v>0</v>
      </c>
    </row>
    <row r="663" spans="2:21" ht="16" thickBot="1">
      <c r="B663" s="26">
        <f t="shared" si="78"/>
        <v>276</v>
      </c>
      <c r="C663" s="26"/>
      <c r="D663" s="27"/>
      <c r="E663" s="26"/>
      <c r="F663" s="26"/>
      <c r="G663" s="26"/>
      <c r="H663" s="155"/>
      <c r="I663" s="26"/>
      <c r="J663" s="26"/>
      <c r="K663" s="105"/>
      <c r="L663" s="26"/>
      <c r="M663" s="26" t="str">
        <f t="shared" si="76"/>
        <v/>
      </c>
      <c r="N663" s="27"/>
      <c r="P663" s="101">
        <f t="shared" si="72"/>
        <v>0</v>
      </c>
      <c r="Q663" s="101">
        <f t="shared" si="73"/>
        <v>0</v>
      </c>
      <c r="R663" s="101" t="e">
        <f t="shared" si="74"/>
        <v>#N/A</v>
      </c>
      <c r="S663" s="101">
        <f t="shared" si="75"/>
        <v>0</v>
      </c>
      <c r="T663" s="102" t="e">
        <f>+VLOOKUP($E663,db!$B$26:$C$30,2,FALSE)</f>
        <v>#N/A</v>
      </c>
      <c r="U663" s="102">
        <f t="shared" si="77"/>
        <v>0</v>
      </c>
    </row>
    <row r="664" spans="2:21" ht="16" thickBot="1">
      <c r="B664" s="28">
        <f t="shared" si="78"/>
        <v>277</v>
      </c>
      <c r="C664" s="28"/>
      <c r="D664" s="29"/>
      <c r="E664" s="28"/>
      <c r="F664" s="28"/>
      <c r="G664" s="28"/>
      <c r="H664" s="156"/>
      <c r="I664" s="28"/>
      <c r="J664" s="28"/>
      <c r="K664" s="106"/>
      <c r="L664" s="28"/>
      <c r="M664" s="28" t="str">
        <f t="shared" si="76"/>
        <v/>
      </c>
      <c r="N664" s="29"/>
      <c r="P664" s="101">
        <f t="shared" si="72"/>
        <v>0</v>
      </c>
      <c r="Q664" s="101">
        <f t="shared" si="73"/>
        <v>0</v>
      </c>
      <c r="R664" s="101" t="e">
        <f t="shared" si="74"/>
        <v>#N/A</v>
      </c>
      <c r="S664" s="101">
        <f t="shared" si="75"/>
        <v>0</v>
      </c>
      <c r="T664" s="102" t="e">
        <f>+VLOOKUP($E664,db!$B$26:$C$30,2,FALSE)</f>
        <v>#N/A</v>
      </c>
      <c r="U664" s="102">
        <f t="shared" si="77"/>
        <v>0</v>
      </c>
    </row>
    <row r="665" spans="2:21" ht="16" thickBot="1">
      <c r="B665" s="26">
        <f t="shared" si="78"/>
        <v>278</v>
      </c>
      <c r="C665" s="26"/>
      <c r="D665" s="27"/>
      <c r="E665" s="26"/>
      <c r="F665" s="26"/>
      <c r="G665" s="26"/>
      <c r="H665" s="155"/>
      <c r="I665" s="26"/>
      <c r="J665" s="26"/>
      <c r="K665" s="105"/>
      <c r="L665" s="26"/>
      <c r="M665" s="26" t="str">
        <f t="shared" si="76"/>
        <v/>
      </c>
      <c r="N665" s="27"/>
      <c r="P665" s="101">
        <f t="shared" si="72"/>
        <v>0</v>
      </c>
      <c r="Q665" s="101">
        <f t="shared" si="73"/>
        <v>0</v>
      </c>
      <c r="R665" s="101" t="e">
        <f t="shared" si="74"/>
        <v>#N/A</v>
      </c>
      <c r="S665" s="101">
        <f t="shared" si="75"/>
        <v>0</v>
      </c>
      <c r="T665" s="102" t="e">
        <f>+VLOOKUP($E665,db!$B$26:$C$30,2,FALSE)</f>
        <v>#N/A</v>
      </c>
      <c r="U665" s="102">
        <f t="shared" si="77"/>
        <v>0</v>
      </c>
    </row>
    <row r="666" spans="2:21" ht="16" thickBot="1">
      <c r="B666" s="28">
        <f t="shared" si="78"/>
        <v>279</v>
      </c>
      <c r="C666" s="28"/>
      <c r="D666" s="29"/>
      <c r="E666" s="28"/>
      <c r="F666" s="28"/>
      <c r="G666" s="28"/>
      <c r="H666" s="156"/>
      <c r="I666" s="28"/>
      <c r="J666" s="28"/>
      <c r="K666" s="106"/>
      <c r="L666" s="28"/>
      <c r="M666" s="28" t="str">
        <f t="shared" si="76"/>
        <v/>
      </c>
      <c r="N666" s="29"/>
      <c r="P666" s="101">
        <f t="shared" si="72"/>
        <v>0</v>
      </c>
      <c r="Q666" s="101">
        <f t="shared" si="73"/>
        <v>0</v>
      </c>
      <c r="R666" s="101" t="e">
        <f t="shared" si="74"/>
        <v>#N/A</v>
      </c>
      <c r="S666" s="101">
        <f t="shared" si="75"/>
        <v>0</v>
      </c>
      <c r="T666" s="102" t="e">
        <f>+VLOOKUP($E666,db!$B$26:$C$30,2,FALSE)</f>
        <v>#N/A</v>
      </c>
      <c r="U666" s="102">
        <f t="shared" si="77"/>
        <v>0</v>
      </c>
    </row>
    <row r="667" spans="2:21" ht="16" thickBot="1">
      <c r="B667" s="26">
        <f t="shared" si="78"/>
        <v>280</v>
      </c>
      <c r="C667" s="26"/>
      <c r="D667" s="27"/>
      <c r="E667" s="26"/>
      <c r="F667" s="26"/>
      <c r="G667" s="26"/>
      <c r="H667" s="155"/>
      <c r="I667" s="26"/>
      <c r="J667" s="26"/>
      <c r="K667" s="105"/>
      <c r="L667" s="26"/>
      <c r="M667" s="26" t="str">
        <f t="shared" si="76"/>
        <v/>
      </c>
      <c r="N667" s="27"/>
      <c r="P667" s="101">
        <f t="shared" si="72"/>
        <v>0</v>
      </c>
      <c r="Q667" s="101">
        <f t="shared" si="73"/>
        <v>0</v>
      </c>
      <c r="R667" s="101" t="e">
        <f t="shared" si="74"/>
        <v>#N/A</v>
      </c>
      <c r="S667" s="101">
        <f t="shared" si="75"/>
        <v>0</v>
      </c>
      <c r="T667" s="102" t="e">
        <f>+VLOOKUP($E667,db!$B$26:$C$30,2,FALSE)</f>
        <v>#N/A</v>
      </c>
      <c r="U667" s="102">
        <f t="shared" si="77"/>
        <v>0</v>
      </c>
    </row>
    <row r="668" spans="2:21" ht="16" thickBot="1">
      <c r="B668" s="28">
        <f t="shared" si="78"/>
        <v>281</v>
      </c>
      <c r="C668" s="28"/>
      <c r="D668" s="29"/>
      <c r="E668" s="28"/>
      <c r="F668" s="28"/>
      <c r="G668" s="28"/>
      <c r="H668" s="156"/>
      <c r="I668" s="28"/>
      <c r="J668" s="28"/>
      <c r="K668" s="106"/>
      <c r="L668" s="28"/>
      <c r="M668" s="28" t="str">
        <f t="shared" si="76"/>
        <v/>
      </c>
      <c r="N668" s="29"/>
      <c r="P668" s="101">
        <f t="shared" si="72"/>
        <v>0</v>
      </c>
      <c r="Q668" s="101">
        <f t="shared" si="73"/>
        <v>0</v>
      </c>
      <c r="R668" s="101" t="e">
        <f t="shared" si="74"/>
        <v>#N/A</v>
      </c>
      <c r="S668" s="101">
        <f t="shared" si="75"/>
        <v>0</v>
      </c>
      <c r="T668" s="102" t="e">
        <f>+VLOOKUP($E668,db!$B$26:$C$30,2,FALSE)</f>
        <v>#N/A</v>
      </c>
      <c r="U668" s="102">
        <f t="shared" si="77"/>
        <v>0</v>
      </c>
    </row>
    <row r="669" spans="2:21" ht="16" thickBot="1">
      <c r="B669" s="26">
        <f t="shared" si="78"/>
        <v>282</v>
      </c>
      <c r="C669" s="26"/>
      <c r="D669" s="27"/>
      <c r="E669" s="26"/>
      <c r="F669" s="26"/>
      <c r="G669" s="26"/>
      <c r="H669" s="155"/>
      <c r="I669" s="26"/>
      <c r="J669" s="26"/>
      <c r="K669" s="105"/>
      <c r="L669" s="26"/>
      <c r="M669" s="26" t="str">
        <f t="shared" si="76"/>
        <v/>
      </c>
      <c r="N669" s="27"/>
      <c r="P669" s="101">
        <f t="shared" si="72"/>
        <v>0</v>
      </c>
      <c r="Q669" s="101">
        <f t="shared" si="73"/>
        <v>0</v>
      </c>
      <c r="R669" s="101" t="e">
        <f t="shared" si="74"/>
        <v>#N/A</v>
      </c>
      <c r="S669" s="101">
        <f t="shared" si="75"/>
        <v>0</v>
      </c>
      <c r="T669" s="102" t="e">
        <f>+VLOOKUP($E669,db!$B$26:$C$30,2,FALSE)</f>
        <v>#N/A</v>
      </c>
      <c r="U669" s="102">
        <f t="shared" si="77"/>
        <v>0</v>
      </c>
    </row>
    <row r="670" spans="2:21" ht="16" thickBot="1">
      <c r="B670" s="28">
        <f t="shared" si="78"/>
        <v>283</v>
      </c>
      <c r="C670" s="28"/>
      <c r="D670" s="29"/>
      <c r="E670" s="28"/>
      <c r="F670" s="28"/>
      <c r="G670" s="28"/>
      <c r="H670" s="156"/>
      <c r="I670" s="28"/>
      <c r="J670" s="28"/>
      <c r="K670" s="106"/>
      <c r="L670" s="28"/>
      <c r="M670" s="28" t="str">
        <f t="shared" si="76"/>
        <v/>
      </c>
      <c r="N670" s="29"/>
      <c r="P670" s="101">
        <f t="shared" si="72"/>
        <v>0</v>
      </c>
      <c r="Q670" s="101">
        <f t="shared" si="73"/>
        <v>0</v>
      </c>
      <c r="R670" s="101" t="e">
        <f t="shared" si="74"/>
        <v>#N/A</v>
      </c>
      <c r="S670" s="101">
        <f t="shared" si="75"/>
        <v>0</v>
      </c>
      <c r="T670" s="102" t="e">
        <f>+VLOOKUP($E670,db!$B$26:$C$30,2,FALSE)</f>
        <v>#N/A</v>
      </c>
      <c r="U670" s="102">
        <f t="shared" si="77"/>
        <v>0</v>
      </c>
    </row>
    <row r="671" spans="2:21" ht="16" thickBot="1">
      <c r="B671" s="26">
        <f t="shared" si="78"/>
        <v>284</v>
      </c>
      <c r="C671" s="26"/>
      <c r="D671" s="27"/>
      <c r="E671" s="26"/>
      <c r="F671" s="26"/>
      <c r="G671" s="26"/>
      <c r="H671" s="155"/>
      <c r="I671" s="26"/>
      <c r="J671" s="26"/>
      <c r="K671" s="105"/>
      <c r="L671" s="26"/>
      <c r="M671" s="26" t="str">
        <f t="shared" si="76"/>
        <v/>
      </c>
      <c r="N671" s="27"/>
      <c r="P671" s="101">
        <f t="shared" si="72"/>
        <v>0</v>
      </c>
      <c r="Q671" s="101">
        <f t="shared" si="73"/>
        <v>0</v>
      </c>
      <c r="R671" s="101" t="e">
        <f t="shared" si="74"/>
        <v>#N/A</v>
      </c>
      <c r="S671" s="101">
        <f t="shared" si="75"/>
        <v>0</v>
      </c>
      <c r="T671" s="102" t="e">
        <f>+VLOOKUP($E671,db!$B$26:$C$30,2,FALSE)</f>
        <v>#N/A</v>
      </c>
      <c r="U671" s="102">
        <f t="shared" si="77"/>
        <v>0</v>
      </c>
    </row>
    <row r="672" spans="2:21" ht="16" thickBot="1">
      <c r="B672" s="28">
        <f t="shared" si="78"/>
        <v>285</v>
      </c>
      <c r="C672" s="28"/>
      <c r="D672" s="29"/>
      <c r="E672" s="28"/>
      <c r="F672" s="28"/>
      <c r="G672" s="28"/>
      <c r="H672" s="156"/>
      <c r="I672" s="28"/>
      <c r="J672" s="28"/>
      <c r="K672" s="106"/>
      <c r="L672" s="28"/>
      <c r="M672" s="28" t="str">
        <f t="shared" si="76"/>
        <v/>
      </c>
      <c r="N672" s="29"/>
      <c r="P672" s="101">
        <f t="shared" si="72"/>
        <v>0</v>
      </c>
      <c r="Q672" s="101">
        <f t="shared" si="73"/>
        <v>0</v>
      </c>
      <c r="R672" s="101" t="e">
        <f t="shared" si="74"/>
        <v>#N/A</v>
      </c>
      <c r="S672" s="101">
        <f t="shared" si="75"/>
        <v>0</v>
      </c>
      <c r="T672" s="102" t="e">
        <f>+VLOOKUP($E672,db!$B$26:$C$30,2,FALSE)</f>
        <v>#N/A</v>
      </c>
      <c r="U672" s="102">
        <f t="shared" si="77"/>
        <v>0</v>
      </c>
    </row>
    <row r="673" spans="2:21" ht="16" thickBot="1">
      <c r="B673" s="26">
        <f t="shared" si="78"/>
        <v>286</v>
      </c>
      <c r="C673" s="26"/>
      <c r="D673" s="27"/>
      <c r="E673" s="26"/>
      <c r="F673" s="26"/>
      <c r="G673" s="26"/>
      <c r="H673" s="155"/>
      <c r="I673" s="26"/>
      <c r="J673" s="26"/>
      <c r="K673" s="105"/>
      <c r="L673" s="26"/>
      <c r="M673" s="26" t="str">
        <f t="shared" si="76"/>
        <v/>
      </c>
      <c r="N673" s="27"/>
      <c r="P673" s="101">
        <f t="shared" si="72"/>
        <v>0</v>
      </c>
      <c r="Q673" s="101">
        <f t="shared" si="73"/>
        <v>0</v>
      </c>
      <c r="R673" s="101" t="e">
        <f t="shared" si="74"/>
        <v>#N/A</v>
      </c>
      <c r="S673" s="101">
        <f t="shared" si="75"/>
        <v>0</v>
      </c>
      <c r="T673" s="102" t="e">
        <f>+VLOOKUP($E673,db!$B$26:$C$30,2,FALSE)</f>
        <v>#N/A</v>
      </c>
      <c r="U673" s="102">
        <f t="shared" si="77"/>
        <v>0</v>
      </c>
    </row>
    <row r="674" spans="2:21" ht="16" thickBot="1">
      <c r="B674" s="28">
        <f t="shared" si="78"/>
        <v>287</v>
      </c>
      <c r="C674" s="28"/>
      <c r="D674" s="29"/>
      <c r="E674" s="28"/>
      <c r="F674" s="28"/>
      <c r="G674" s="28"/>
      <c r="H674" s="156"/>
      <c r="I674" s="28"/>
      <c r="J674" s="28"/>
      <c r="K674" s="106"/>
      <c r="L674" s="28"/>
      <c r="M674" s="28" t="str">
        <f t="shared" si="76"/>
        <v/>
      </c>
      <c r="N674" s="29"/>
      <c r="P674" s="101">
        <f t="shared" si="72"/>
        <v>0</v>
      </c>
      <c r="Q674" s="101">
        <f t="shared" si="73"/>
        <v>0</v>
      </c>
      <c r="R674" s="101" t="e">
        <f t="shared" si="74"/>
        <v>#N/A</v>
      </c>
      <c r="S674" s="101">
        <f t="shared" si="75"/>
        <v>0</v>
      </c>
      <c r="T674" s="102" t="e">
        <f>+VLOOKUP($E674,db!$B$26:$C$30,2,FALSE)</f>
        <v>#N/A</v>
      </c>
      <c r="U674" s="102">
        <f t="shared" si="77"/>
        <v>0</v>
      </c>
    </row>
    <row r="675" spans="2:21" ht="16" thickBot="1">
      <c r="B675" s="26">
        <f t="shared" si="78"/>
        <v>288</v>
      </c>
      <c r="C675" s="26"/>
      <c r="D675" s="27"/>
      <c r="E675" s="26"/>
      <c r="F675" s="26"/>
      <c r="G675" s="26"/>
      <c r="H675" s="155"/>
      <c r="I675" s="26"/>
      <c r="J675" s="26"/>
      <c r="K675" s="105"/>
      <c r="L675" s="26"/>
      <c r="M675" s="26" t="str">
        <f t="shared" si="76"/>
        <v/>
      </c>
      <c r="N675" s="27"/>
      <c r="P675" s="101">
        <f t="shared" si="72"/>
        <v>0</v>
      </c>
      <c r="Q675" s="101">
        <f t="shared" si="73"/>
        <v>0</v>
      </c>
      <c r="R675" s="101" t="e">
        <f t="shared" si="74"/>
        <v>#N/A</v>
      </c>
      <c r="S675" s="101">
        <f t="shared" si="75"/>
        <v>0</v>
      </c>
      <c r="T675" s="102" t="e">
        <f>+VLOOKUP($E675,db!$B$26:$C$30,2,FALSE)</f>
        <v>#N/A</v>
      </c>
      <c r="U675" s="102">
        <f t="shared" si="77"/>
        <v>0</v>
      </c>
    </row>
    <row r="676" spans="2:21" ht="16" thickBot="1">
      <c r="B676" s="28">
        <f t="shared" si="78"/>
        <v>289</v>
      </c>
      <c r="C676" s="28"/>
      <c r="D676" s="29"/>
      <c r="E676" s="28"/>
      <c r="F676" s="28"/>
      <c r="G676" s="28"/>
      <c r="H676" s="156"/>
      <c r="I676" s="28"/>
      <c r="J676" s="28"/>
      <c r="K676" s="106"/>
      <c r="L676" s="28"/>
      <c r="M676" s="28" t="str">
        <f t="shared" si="76"/>
        <v/>
      </c>
      <c r="N676" s="29"/>
      <c r="P676" s="101">
        <f t="shared" si="72"/>
        <v>0</v>
      </c>
      <c r="Q676" s="101">
        <f t="shared" si="73"/>
        <v>0</v>
      </c>
      <c r="R676" s="101" t="e">
        <f t="shared" si="74"/>
        <v>#N/A</v>
      </c>
      <c r="S676" s="101">
        <f t="shared" si="75"/>
        <v>0</v>
      </c>
      <c r="T676" s="102" t="e">
        <f>+VLOOKUP($E676,db!$B$26:$C$30,2,FALSE)</f>
        <v>#N/A</v>
      </c>
      <c r="U676" s="102">
        <f t="shared" si="77"/>
        <v>0</v>
      </c>
    </row>
    <row r="677" spans="2:21" ht="16" thickBot="1">
      <c r="B677" s="26">
        <f t="shared" si="78"/>
        <v>290</v>
      </c>
      <c r="C677" s="26"/>
      <c r="D677" s="27"/>
      <c r="E677" s="26"/>
      <c r="F677" s="26"/>
      <c r="G677" s="26"/>
      <c r="H677" s="155"/>
      <c r="I677" s="26"/>
      <c r="J677" s="26"/>
      <c r="K677" s="105"/>
      <c r="L677" s="26"/>
      <c r="M677" s="26" t="str">
        <f t="shared" si="76"/>
        <v/>
      </c>
      <c r="N677" s="27"/>
      <c r="P677" s="101">
        <f t="shared" si="72"/>
        <v>0</v>
      </c>
      <c r="Q677" s="101">
        <f t="shared" si="73"/>
        <v>0</v>
      </c>
      <c r="R677" s="101" t="e">
        <f t="shared" si="74"/>
        <v>#N/A</v>
      </c>
      <c r="S677" s="101">
        <f t="shared" si="75"/>
        <v>0</v>
      </c>
      <c r="T677" s="102" t="e">
        <f>+VLOOKUP($E677,db!$B$26:$C$30,2,FALSE)</f>
        <v>#N/A</v>
      </c>
      <c r="U677" s="102">
        <f t="shared" si="77"/>
        <v>0</v>
      </c>
    </row>
    <row r="678" spans="2:21" ht="16" thickBot="1">
      <c r="B678" s="28">
        <f t="shared" si="78"/>
        <v>291</v>
      </c>
      <c r="C678" s="28"/>
      <c r="D678" s="29"/>
      <c r="E678" s="28"/>
      <c r="F678" s="28"/>
      <c r="G678" s="28"/>
      <c r="H678" s="156"/>
      <c r="I678" s="28"/>
      <c r="J678" s="28"/>
      <c r="K678" s="106"/>
      <c r="L678" s="28"/>
      <c r="M678" s="28" t="str">
        <f t="shared" si="76"/>
        <v/>
      </c>
      <c r="N678" s="29"/>
      <c r="P678" s="101">
        <f t="shared" si="72"/>
        <v>0</v>
      </c>
      <c r="Q678" s="101">
        <f t="shared" si="73"/>
        <v>0</v>
      </c>
      <c r="R678" s="101" t="e">
        <f t="shared" si="74"/>
        <v>#N/A</v>
      </c>
      <c r="S678" s="101">
        <f t="shared" si="75"/>
        <v>0</v>
      </c>
      <c r="T678" s="102" t="e">
        <f>+VLOOKUP($E678,db!$B$26:$C$30,2,FALSE)</f>
        <v>#N/A</v>
      </c>
      <c r="U678" s="102">
        <f t="shared" si="77"/>
        <v>0</v>
      </c>
    </row>
    <row r="679" spans="2:21" ht="16" thickBot="1">
      <c r="B679" s="26">
        <f t="shared" si="78"/>
        <v>292</v>
      </c>
      <c r="C679" s="26"/>
      <c r="D679" s="27"/>
      <c r="E679" s="26"/>
      <c r="F679" s="26"/>
      <c r="G679" s="26"/>
      <c r="H679" s="155"/>
      <c r="I679" s="26"/>
      <c r="J679" s="26"/>
      <c r="K679" s="105"/>
      <c r="L679" s="26"/>
      <c r="M679" s="26" t="str">
        <f t="shared" si="76"/>
        <v/>
      </c>
      <c r="N679" s="27"/>
      <c r="P679" s="101">
        <f t="shared" si="72"/>
        <v>0</v>
      </c>
      <c r="Q679" s="101">
        <f t="shared" si="73"/>
        <v>0</v>
      </c>
      <c r="R679" s="101" t="e">
        <f t="shared" si="74"/>
        <v>#N/A</v>
      </c>
      <c r="S679" s="101">
        <f t="shared" si="75"/>
        <v>0</v>
      </c>
      <c r="T679" s="102" t="e">
        <f>+VLOOKUP($E679,db!$B$26:$C$30,2,FALSE)</f>
        <v>#N/A</v>
      </c>
      <c r="U679" s="102">
        <f t="shared" si="77"/>
        <v>0</v>
      </c>
    </row>
    <row r="680" spans="2:21" ht="16" thickBot="1">
      <c r="B680" s="28">
        <f t="shared" si="78"/>
        <v>293</v>
      </c>
      <c r="C680" s="28"/>
      <c r="D680" s="29"/>
      <c r="E680" s="28"/>
      <c r="F680" s="28"/>
      <c r="G680" s="28"/>
      <c r="H680" s="156"/>
      <c r="I680" s="28"/>
      <c r="J680" s="28"/>
      <c r="K680" s="106"/>
      <c r="L680" s="28"/>
      <c r="M680" s="28" t="str">
        <f t="shared" si="76"/>
        <v/>
      </c>
      <c r="N680" s="29"/>
      <c r="P680" s="101">
        <f t="shared" si="72"/>
        <v>0</v>
      </c>
      <c r="Q680" s="101">
        <f t="shared" si="73"/>
        <v>0</v>
      </c>
      <c r="R680" s="101" t="e">
        <f t="shared" si="74"/>
        <v>#N/A</v>
      </c>
      <c r="S680" s="101">
        <f t="shared" si="75"/>
        <v>0</v>
      </c>
      <c r="T680" s="102" t="e">
        <f>+VLOOKUP($E680,db!$B$26:$C$30,2,FALSE)</f>
        <v>#N/A</v>
      </c>
      <c r="U680" s="102">
        <f t="shared" si="77"/>
        <v>0</v>
      </c>
    </row>
    <row r="681" spans="2:21" ht="16" thickBot="1">
      <c r="B681" s="26">
        <f t="shared" si="78"/>
        <v>294</v>
      </c>
      <c r="C681" s="26"/>
      <c r="D681" s="27"/>
      <c r="E681" s="26"/>
      <c r="F681" s="26"/>
      <c r="G681" s="26"/>
      <c r="H681" s="155"/>
      <c r="I681" s="26"/>
      <c r="J681" s="26"/>
      <c r="K681" s="105"/>
      <c r="L681" s="26"/>
      <c r="M681" s="26" t="str">
        <f t="shared" si="76"/>
        <v/>
      </c>
      <c r="N681" s="27"/>
      <c r="P681" s="101">
        <f t="shared" si="72"/>
        <v>0</v>
      </c>
      <c r="Q681" s="101">
        <f t="shared" si="73"/>
        <v>0</v>
      </c>
      <c r="R681" s="101" t="e">
        <f t="shared" si="74"/>
        <v>#N/A</v>
      </c>
      <c r="S681" s="101">
        <f t="shared" si="75"/>
        <v>0</v>
      </c>
      <c r="T681" s="102" t="e">
        <f>+VLOOKUP($E681,db!$B$26:$C$30,2,FALSE)</f>
        <v>#N/A</v>
      </c>
      <c r="U681" s="102">
        <f t="shared" si="77"/>
        <v>0</v>
      </c>
    </row>
    <row r="682" spans="2:21" ht="16" thickBot="1">
      <c r="B682" s="28">
        <f t="shared" si="78"/>
        <v>295</v>
      </c>
      <c r="C682" s="28"/>
      <c r="D682" s="29"/>
      <c r="E682" s="28"/>
      <c r="F682" s="28"/>
      <c r="G682" s="28"/>
      <c r="H682" s="156"/>
      <c r="I682" s="28"/>
      <c r="J682" s="28"/>
      <c r="K682" s="106"/>
      <c r="L682" s="28"/>
      <c r="M682" s="28" t="str">
        <f t="shared" si="76"/>
        <v/>
      </c>
      <c r="N682" s="29"/>
      <c r="P682" s="101">
        <f t="shared" si="72"/>
        <v>0</v>
      </c>
      <c r="Q682" s="101">
        <f t="shared" si="73"/>
        <v>0</v>
      </c>
      <c r="R682" s="101" t="e">
        <f t="shared" si="74"/>
        <v>#N/A</v>
      </c>
      <c r="S682" s="101">
        <f t="shared" si="75"/>
        <v>0</v>
      </c>
      <c r="T682" s="102" t="e">
        <f>+VLOOKUP($E682,db!$B$26:$C$30,2,FALSE)</f>
        <v>#N/A</v>
      </c>
      <c r="U682" s="102">
        <f t="shared" si="77"/>
        <v>0</v>
      </c>
    </row>
    <row r="683" spans="2:21" ht="16" thickBot="1">
      <c r="B683" s="26">
        <f t="shared" si="78"/>
        <v>296</v>
      </c>
      <c r="C683" s="26"/>
      <c r="D683" s="27"/>
      <c r="E683" s="26"/>
      <c r="F683" s="26"/>
      <c r="G683" s="26"/>
      <c r="H683" s="155"/>
      <c r="I683" s="26"/>
      <c r="J683" s="26"/>
      <c r="K683" s="105"/>
      <c r="L683" s="26"/>
      <c r="M683" s="26" t="str">
        <f t="shared" si="76"/>
        <v/>
      </c>
      <c r="N683" s="27"/>
      <c r="P683" s="101">
        <f t="shared" si="72"/>
        <v>0</v>
      </c>
      <c r="Q683" s="101">
        <f t="shared" si="73"/>
        <v>0</v>
      </c>
      <c r="R683" s="101" t="e">
        <f t="shared" si="74"/>
        <v>#N/A</v>
      </c>
      <c r="S683" s="101">
        <f t="shared" si="75"/>
        <v>0</v>
      </c>
      <c r="T683" s="102" t="e">
        <f>+VLOOKUP($E683,db!$B$26:$C$30,2,FALSE)</f>
        <v>#N/A</v>
      </c>
      <c r="U683" s="102">
        <f t="shared" si="77"/>
        <v>0</v>
      </c>
    </row>
    <row r="684" spans="2:21" ht="16" thickBot="1">
      <c r="B684" s="28">
        <f t="shared" si="78"/>
        <v>297</v>
      </c>
      <c r="C684" s="28"/>
      <c r="D684" s="29"/>
      <c r="E684" s="28"/>
      <c r="F684" s="28"/>
      <c r="G684" s="28"/>
      <c r="H684" s="156"/>
      <c r="I684" s="28"/>
      <c r="J684" s="28"/>
      <c r="K684" s="106"/>
      <c r="L684" s="28"/>
      <c r="M684" s="28" t="str">
        <f t="shared" si="76"/>
        <v/>
      </c>
      <c r="N684" s="29"/>
      <c r="P684" s="101">
        <f t="shared" si="72"/>
        <v>0</v>
      </c>
      <c r="Q684" s="101">
        <f t="shared" si="73"/>
        <v>0</v>
      </c>
      <c r="R684" s="101" t="e">
        <f t="shared" si="74"/>
        <v>#N/A</v>
      </c>
      <c r="S684" s="101">
        <f t="shared" si="75"/>
        <v>0</v>
      </c>
      <c r="T684" s="102" t="e">
        <f>+VLOOKUP($E684,db!$B$26:$C$30,2,FALSE)</f>
        <v>#N/A</v>
      </c>
      <c r="U684" s="102">
        <f t="shared" si="77"/>
        <v>0</v>
      </c>
    </row>
    <row r="685" spans="2:21" ht="16" thickBot="1">
      <c r="B685" s="26">
        <f t="shared" si="78"/>
        <v>298</v>
      </c>
      <c r="C685" s="26"/>
      <c r="D685" s="27"/>
      <c r="E685" s="26"/>
      <c r="F685" s="26"/>
      <c r="G685" s="26"/>
      <c r="H685" s="155"/>
      <c r="I685" s="26"/>
      <c r="J685" s="26"/>
      <c r="K685" s="105"/>
      <c r="L685" s="26"/>
      <c r="M685" s="26" t="str">
        <f t="shared" si="76"/>
        <v/>
      </c>
      <c r="N685" s="27"/>
      <c r="P685" s="101">
        <f t="shared" si="72"/>
        <v>0</v>
      </c>
      <c r="Q685" s="101">
        <f t="shared" si="73"/>
        <v>0</v>
      </c>
      <c r="R685" s="101" t="e">
        <f t="shared" si="74"/>
        <v>#N/A</v>
      </c>
      <c r="S685" s="101">
        <f t="shared" si="75"/>
        <v>0</v>
      </c>
      <c r="T685" s="102" t="e">
        <f>+VLOOKUP($E685,db!$B$26:$C$30,2,FALSE)</f>
        <v>#N/A</v>
      </c>
      <c r="U685" s="102">
        <f t="shared" si="77"/>
        <v>0</v>
      </c>
    </row>
    <row r="686" spans="2:21" ht="16" thickBot="1">
      <c r="B686" s="28">
        <f t="shared" si="78"/>
        <v>299</v>
      </c>
      <c r="C686" s="28"/>
      <c r="D686" s="29"/>
      <c r="E686" s="28"/>
      <c r="F686" s="28"/>
      <c r="G686" s="28"/>
      <c r="H686" s="156"/>
      <c r="I686" s="28"/>
      <c r="J686" s="28"/>
      <c r="K686" s="106"/>
      <c r="L686" s="28"/>
      <c r="M686" s="28" t="str">
        <f t="shared" si="76"/>
        <v/>
      </c>
      <c r="N686" s="29"/>
      <c r="P686" s="101">
        <f t="shared" si="72"/>
        <v>0</v>
      </c>
      <c r="Q686" s="101">
        <f t="shared" si="73"/>
        <v>0</v>
      </c>
      <c r="R686" s="101" t="e">
        <f t="shared" si="74"/>
        <v>#N/A</v>
      </c>
      <c r="S686" s="101">
        <f t="shared" si="75"/>
        <v>0</v>
      </c>
      <c r="T686" s="102" t="e">
        <f>+VLOOKUP($E686,db!$B$26:$C$30,2,FALSE)</f>
        <v>#N/A</v>
      </c>
      <c r="U686" s="102">
        <f t="shared" si="77"/>
        <v>0</v>
      </c>
    </row>
    <row r="687" spans="2:21" ht="16" thickBot="1">
      <c r="B687" s="26">
        <f t="shared" si="78"/>
        <v>300</v>
      </c>
      <c r="C687" s="26"/>
      <c r="D687" s="27"/>
      <c r="E687" s="26"/>
      <c r="F687" s="26"/>
      <c r="G687" s="26"/>
      <c r="H687" s="155"/>
      <c r="I687" s="26"/>
      <c r="J687" s="26"/>
      <c r="K687" s="105"/>
      <c r="L687" s="26"/>
      <c r="M687" s="26" t="str">
        <f t="shared" si="76"/>
        <v/>
      </c>
      <c r="N687" s="27"/>
      <c r="P687" s="101">
        <f t="shared" si="72"/>
        <v>0</v>
      </c>
      <c r="Q687" s="101">
        <f t="shared" si="73"/>
        <v>0</v>
      </c>
      <c r="R687" s="101" t="e">
        <f t="shared" si="74"/>
        <v>#N/A</v>
      </c>
      <c r="S687" s="101">
        <f t="shared" si="75"/>
        <v>0</v>
      </c>
      <c r="T687" s="102" t="e">
        <f>+VLOOKUP($E687,db!$B$26:$C$30,2,FALSE)</f>
        <v>#N/A</v>
      </c>
      <c r="U687" s="102">
        <f t="shared" si="77"/>
        <v>0</v>
      </c>
    </row>
    <row r="688" spans="2:21" ht="16" thickBot="1">
      <c r="B688" s="28">
        <f t="shared" si="78"/>
        <v>301</v>
      </c>
      <c r="C688" s="28"/>
      <c r="D688" s="29"/>
      <c r="E688" s="28"/>
      <c r="F688" s="28"/>
      <c r="G688" s="28"/>
      <c r="H688" s="156"/>
      <c r="I688" s="28"/>
      <c r="J688" s="28"/>
      <c r="K688" s="106"/>
      <c r="L688" s="28"/>
      <c r="M688" s="28" t="str">
        <f t="shared" si="76"/>
        <v/>
      </c>
      <c r="N688" s="29"/>
      <c r="P688" s="101">
        <f t="shared" si="72"/>
        <v>0</v>
      </c>
      <c r="Q688" s="101">
        <f t="shared" si="73"/>
        <v>0</v>
      </c>
      <c r="R688" s="101" t="e">
        <f t="shared" si="74"/>
        <v>#N/A</v>
      </c>
      <c r="S688" s="101">
        <f t="shared" si="75"/>
        <v>0</v>
      </c>
      <c r="T688" s="102" t="e">
        <f>+VLOOKUP($E688,db!$B$26:$C$30,2,FALSE)</f>
        <v>#N/A</v>
      </c>
      <c r="U688" s="102">
        <f t="shared" si="77"/>
        <v>0</v>
      </c>
    </row>
    <row r="689" spans="2:21" ht="16" thickBot="1">
      <c r="B689" s="26">
        <f t="shared" si="78"/>
        <v>302</v>
      </c>
      <c r="C689" s="26"/>
      <c r="D689" s="27"/>
      <c r="E689" s="26"/>
      <c r="F689" s="26"/>
      <c r="G689" s="26"/>
      <c r="H689" s="155"/>
      <c r="I689" s="26"/>
      <c r="J689" s="26"/>
      <c r="K689" s="105"/>
      <c r="L689" s="26"/>
      <c r="M689" s="26" t="str">
        <f t="shared" si="76"/>
        <v/>
      </c>
      <c r="N689" s="27"/>
      <c r="P689" s="101">
        <f t="shared" si="72"/>
        <v>0</v>
      </c>
      <c r="Q689" s="101">
        <f t="shared" si="73"/>
        <v>0</v>
      </c>
      <c r="R689" s="101" t="e">
        <f t="shared" si="74"/>
        <v>#N/A</v>
      </c>
      <c r="S689" s="101">
        <f t="shared" si="75"/>
        <v>0</v>
      </c>
      <c r="T689" s="102" t="e">
        <f>+VLOOKUP($E689,db!$B$26:$C$30,2,FALSE)</f>
        <v>#N/A</v>
      </c>
      <c r="U689" s="102">
        <f t="shared" si="77"/>
        <v>0</v>
      </c>
    </row>
    <row r="690" spans="2:21" ht="16" thickBot="1">
      <c r="B690" s="28">
        <f t="shared" si="78"/>
        <v>303</v>
      </c>
      <c r="C690" s="28"/>
      <c r="D690" s="29"/>
      <c r="E690" s="28"/>
      <c r="F690" s="28"/>
      <c r="G690" s="28"/>
      <c r="H690" s="156"/>
      <c r="I690" s="28"/>
      <c r="J690" s="28"/>
      <c r="K690" s="106"/>
      <c r="L690" s="28"/>
      <c r="M690" s="28" t="str">
        <f t="shared" si="76"/>
        <v/>
      </c>
      <c r="N690" s="29"/>
      <c r="P690" s="101">
        <f t="shared" si="72"/>
        <v>0</v>
      </c>
      <c r="Q690" s="101">
        <f t="shared" si="73"/>
        <v>0</v>
      </c>
      <c r="R690" s="101" t="e">
        <f t="shared" si="74"/>
        <v>#N/A</v>
      </c>
      <c r="S690" s="101">
        <f t="shared" si="75"/>
        <v>0</v>
      </c>
      <c r="T690" s="102" t="e">
        <f>+VLOOKUP($E690,db!$B$26:$C$30,2,FALSE)</f>
        <v>#N/A</v>
      </c>
      <c r="U690" s="102">
        <f t="shared" si="77"/>
        <v>0</v>
      </c>
    </row>
    <row r="691" spans="2:21" ht="16" thickBot="1">
      <c r="B691" s="26">
        <f t="shared" si="78"/>
        <v>304</v>
      </c>
      <c r="C691" s="26"/>
      <c r="D691" s="27"/>
      <c r="E691" s="26"/>
      <c r="F691" s="26"/>
      <c r="G691" s="26"/>
      <c r="H691" s="155"/>
      <c r="I691" s="26"/>
      <c r="J691" s="26"/>
      <c r="K691" s="105"/>
      <c r="L691" s="26"/>
      <c r="M691" s="26" t="str">
        <f t="shared" si="76"/>
        <v/>
      </c>
      <c r="N691" s="27"/>
      <c r="P691" s="101">
        <f t="shared" si="72"/>
        <v>0</v>
      </c>
      <c r="Q691" s="101">
        <f t="shared" si="73"/>
        <v>0</v>
      </c>
      <c r="R691" s="101" t="e">
        <f t="shared" si="74"/>
        <v>#N/A</v>
      </c>
      <c r="S691" s="101">
        <f t="shared" si="75"/>
        <v>0</v>
      </c>
      <c r="T691" s="102" t="e">
        <f>+VLOOKUP($E691,db!$B$26:$C$30,2,FALSE)</f>
        <v>#N/A</v>
      </c>
      <c r="U691" s="102">
        <f t="shared" si="77"/>
        <v>0</v>
      </c>
    </row>
    <row r="692" spans="2:21" ht="16" thickBot="1">
      <c r="B692" s="28">
        <f t="shared" si="78"/>
        <v>305</v>
      </c>
      <c r="C692" s="28"/>
      <c r="D692" s="29"/>
      <c r="E692" s="28"/>
      <c r="F692" s="28"/>
      <c r="G692" s="28"/>
      <c r="H692" s="156"/>
      <c r="I692" s="28"/>
      <c r="J692" s="28"/>
      <c r="K692" s="106"/>
      <c r="L692" s="28"/>
      <c r="M692" s="28" t="str">
        <f t="shared" si="76"/>
        <v/>
      </c>
      <c r="N692" s="29"/>
      <c r="P692" s="101">
        <f t="shared" si="72"/>
        <v>0</v>
      </c>
      <c r="Q692" s="101">
        <f t="shared" si="73"/>
        <v>0</v>
      </c>
      <c r="R692" s="101" t="e">
        <f t="shared" si="74"/>
        <v>#N/A</v>
      </c>
      <c r="S692" s="101">
        <f t="shared" si="75"/>
        <v>0</v>
      </c>
      <c r="T692" s="102" t="e">
        <f>+VLOOKUP($E692,db!$B$26:$C$30,2,FALSE)</f>
        <v>#N/A</v>
      </c>
      <c r="U692" s="102">
        <f t="shared" si="77"/>
        <v>0</v>
      </c>
    </row>
    <row r="693" spans="2:21" ht="16" thickBot="1">
      <c r="B693" s="26">
        <f t="shared" si="78"/>
        <v>306</v>
      </c>
      <c r="C693" s="26"/>
      <c r="D693" s="27"/>
      <c r="E693" s="26"/>
      <c r="F693" s="26"/>
      <c r="G693" s="26"/>
      <c r="H693" s="155"/>
      <c r="I693" s="26"/>
      <c r="J693" s="26"/>
      <c r="K693" s="105"/>
      <c r="L693" s="26"/>
      <c r="M693" s="26" t="str">
        <f t="shared" si="76"/>
        <v/>
      </c>
      <c r="N693" s="27"/>
      <c r="P693" s="101">
        <f t="shared" si="72"/>
        <v>0</v>
      </c>
      <c r="Q693" s="101">
        <f t="shared" si="73"/>
        <v>0</v>
      </c>
      <c r="R693" s="101" t="e">
        <f t="shared" si="74"/>
        <v>#N/A</v>
      </c>
      <c r="S693" s="101">
        <f t="shared" si="75"/>
        <v>0</v>
      </c>
      <c r="T693" s="102" t="e">
        <f>+VLOOKUP($E693,db!$B$26:$C$30,2,FALSE)</f>
        <v>#N/A</v>
      </c>
      <c r="U693" s="102">
        <f t="shared" si="77"/>
        <v>0</v>
      </c>
    </row>
    <row r="694" spans="2:21" ht="16" thickBot="1">
      <c r="B694" s="28">
        <f t="shared" si="78"/>
        <v>307</v>
      </c>
      <c r="C694" s="28"/>
      <c r="D694" s="29"/>
      <c r="E694" s="28"/>
      <c r="F694" s="28"/>
      <c r="G694" s="28"/>
      <c r="H694" s="156"/>
      <c r="I694" s="28"/>
      <c r="J694" s="28"/>
      <c r="K694" s="106"/>
      <c r="L694" s="28"/>
      <c r="M694" s="28" t="str">
        <f t="shared" si="76"/>
        <v/>
      </c>
      <c r="N694" s="29"/>
      <c r="P694" s="101">
        <f t="shared" si="72"/>
        <v>0</v>
      </c>
      <c r="Q694" s="101">
        <f t="shared" si="73"/>
        <v>0</v>
      </c>
      <c r="R694" s="101" t="e">
        <f t="shared" si="74"/>
        <v>#N/A</v>
      </c>
      <c r="S694" s="101">
        <f t="shared" si="75"/>
        <v>0</v>
      </c>
      <c r="T694" s="102" t="e">
        <f>+VLOOKUP($E694,db!$B$26:$C$30,2,FALSE)</f>
        <v>#N/A</v>
      </c>
      <c r="U694" s="102">
        <f t="shared" si="77"/>
        <v>0</v>
      </c>
    </row>
    <row r="695" spans="2:21" ht="16" thickBot="1">
      <c r="B695" s="26">
        <f t="shared" si="78"/>
        <v>308</v>
      </c>
      <c r="C695" s="26"/>
      <c r="D695" s="27"/>
      <c r="E695" s="26"/>
      <c r="F695" s="26"/>
      <c r="G695" s="26"/>
      <c r="H695" s="155"/>
      <c r="I695" s="26"/>
      <c r="J695" s="26"/>
      <c r="K695" s="105"/>
      <c r="L695" s="26"/>
      <c r="M695" s="26" t="str">
        <f t="shared" si="76"/>
        <v/>
      </c>
      <c r="N695" s="27"/>
      <c r="P695" s="101">
        <f t="shared" si="72"/>
        <v>0</v>
      </c>
      <c r="Q695" s="101">
        <f t="shared" si="73"/>
        <v>0</v>
      </c>
      <c r="R695" s="101" t="e">
        <f t="shared" si="74"/>
        <v>#N/A</v>
      </c>
      <c r="S695" s="101">
        <f t="shared" si="75"/>
        <v>0</v>
      </c>
      <c r="T695" s="102" t="e">
        <f>+VLOOKUP($E695,db!$B$26:$C$30,2,FALSE)</f>
        <v>#N/A</v>
      </c>
      <c r="U695" s="102">
        <f t="shared" si="77"/>
        <v>0</v>
      </c>
    </row>
    <row r="696" spans="2:21" ht="16" thickBot="1">
      <c r="B696" s="28">
        <f t="shared" si="78"/>
        <v>309</v>
      </c>
      <c r="C696" s="28"/>
      <c r="D696" s="29"/>
      <c r="E696" s="28"/>
      <c r="F696" s="28"/>
      <c r="G696" s="28"/>
      <c r="H696" s="156"/>
      <c r="I696" s="28"/>
      <c r="J696" s="28"/>
      <c r="K696" s="106"/>
      <c r="L696" s="28"/>
      <c r="M696" s="28" t="str">
        <f t="shared" si="76"/>
        <v/>
      </c>
      <c r="N696" s="29"/>
      <c r="P696" s="101">
        <f t="shared" si="72"/>
        <v>0</v>
      </c>
      <c r="Q696" s="101">
        <f t="shared" si="73"/>
        <v>0</v>
      </c>
      <c r="R696" s="101" t="e">
        <f t="shared" si="74"/>
        <v>#N/A</v>
      </c>
      <c r="S696" s="101">
        <f t="shared" si="75"/>
        <v>0</v>
      </c>
      <c r="T696" s="102" t="e">
        <f>+VLOOKUP($E696,db!$B$26:$C$30,2,FALSE)</f>
        <v>#N/A</v>
      </c>
      <c r="U696" s="102">
        <f t="shared" si="77"/>
        <v>0</v>
      </c>
    </row>
    <row r="697" spans="2:21" ht="16" thickBot="1">
      <c r="B697" s="26">
        <f t="shared" si="78"/>
        <v>310</v>
      </c>
      <c r="C697" s="26"/>
      <c r="D697" s="27"/>
      <c r="E697" s="26"/>
      <c r="F697" s="26"/>
      <c r="G697" s="26"/>
      <c r="H697" s="155"/>
      <c r="I697" s="26"/>
      <c r="J697" s="26"/>
      <c r="K697" s="105"/>
      <c r="L697" s="26"/>
      <c r="M697" s="26" t="str">
        <f t="shared" si="76"/>
        <v/>
      </c>
      <c r="N697" s="27"/>
      <c r="P697" s="101">
        <f t="shared" si="72"/>
        <v>0</v>
      </c>
      <c r="Q697" s="101">
        <f t="shared" si="73"/>
        <v>0</v>
      </c>
      <c r="R697" s="101" t="e">
        <f t="shared" si="74"/>
        <v>#N/A</v>
      </c>
      <c r="S697" s="101">
        <f t="shared" si="75"/>
        <v>0</v>
      </c>
      <c r="T697" s="102" t="e">
        <f>+VLOOKUP($E697,db!$B$26:$C$30,2,FALSE)</f>
        <v>#N/A</v>
      </c>
      <c r="U697" s="102">
        <f t="shared" si="77"/>
        <v>0</v>
      </c>
    </row>
    <row r="698" spans="2:21" ht="16" thickBot="1">
      <c r="B698" s="28">
        <f t="shared" si="78"/>
        <v>311</v>
      </c>
      <c r="C698" s="28"/>
      <c r="D698" s="29"/>
      <c r="E698" s="28"/>
      <c r="F698" s="28"/>
      <c r="G698" s="28"/>
      <c r="H698" s="156"/>
      <c r="I698" s="28"/>
      <c r="J698" s="28"/>
      <c r="K698" s="106"/>
      <c r="L698" s="28"/>
      <c r="M698" s="28" t="str">
        <f t="shared" si="76"/>
        <v/>
      </c>
      <c r="N698" s="29"/>
      <c r="P698" s="101">
        <f t="shared" si="72"/>
        <v>0</v>
      </c>
      <c r="Q698" s="101">
        <f t="shared" si="73"/>
        <v>0</v>
      </c>
      <c r="R698" s="101" t="e">
        <f t="shared" si="74"/>
        <v>#N/A</v>
      </c>
      <c r="S698" s="101">
        <f t="shared" si="75"/>
        <v>0</v>
      </c>
      <c r="T698" s="102" t="e">
        <f>+VLOOKUP($E698,db!$B$26:$C$30,2,FALSE)</f>
        <v>#N/A</v>
      </c>
      <c r="U698" s="102">
        <f t="shared" si="77"/>
        <v>0</v>
      </c>
    </row>
    <row r="699" spans="2:21" ht="16" thickBot="1">
      <c r="B699" s="26">
        <f t="shared" si="78"/>
        <v>312</v>
      </c>
      <c r="C699" s="26"/>
      <c r="D699" s="27"/>
      <c r="E699" s="26"/>
      <c r="F699" s="26"/>
      <c r="G699" s="26"/>
      <c r="H699" s="155"/>
      <c r="I699" s="26"/>
      <c r="J699" s="26"/>
      <c r="K699" s="105"/>
      <c r="L699" s="26"/>
      <c r="M699" s="26" t="str">
        <f t="shared" si="76"/>
        <v/>
      </c>
      <c r="N699" s="27"/>
      <c r="P699" s="101">
        <f t="shared" si="72"/>
        <v>0</v>
      </c>
      <c r="Q699" s="101">
        <f t="shared" si="73"/>
        <v>0</v>
      </c>
      <c r="R699" s="101" t="e">
        <f t="shared" si="74"/>
        <v>#N/A</v>
      </c>
      <c r="S699" s="101">
        <f t="shared" si="75"/>
        <v>0</v>
      </c>
      <c r="T699" s="102" t="e">
        <f>+VLOOKUP($E699,db!$B$26:$C$30,2,FALSE)</f>
        <v>#N/A</v>
      </c>
      <c r="U699" s="102">
        <f t="shared" si="77"/>
        <v>0</v>
      </c>
    </row>
    <row r="700" spans="2:21" ht="16" thickBot="1">
      <c r="B700" s="28">
        <f t="shared" si="78"/>
        <v>313</v>
      </c>
      <c r="C700" s="28"/>
      <c r="D700" s="29"/>
      <c r="E700" s="28"/>
      <c r="F700" s="28"/>
      <c r="G700" s="28"/>
      <c r="H700" s="156"/>
      <c r="I700" s="28"/>
      <c r="J700" s="28"/>
      <c r="K700" s="106"/>
      <c r="L700" s="28"/>
      <c r="M700" s="28" t="str">
        <f t="shared" si="76"/>
        <v/>
      </c>
      <c r="N700" s="29"/>
      <c r="P700" s="101">
        <f t="shared" si="72"/>
        <v>0</v>
      </c>
      <c r="Q700" s="101">
        <f t="shared" si="73"/>
        <v>0</v>
      </c>
      <c r="R700" s="101" t="e">
        <f t="shared" si="74"/>
        <v>#N/A</v>
      </c>
      <c r="S700" s="101">
        <f t="shared" si="75"/>
        <v>0</v>
      </c>
      <c r="T700" s="102" t="e">
        <f>+VLOOKUP($E700,db!$B$26:$C$30,2,FALSE)</f>
        <v>#N/A</v>
      </c>
      <c r="U700" s="102">
        <f t="shared" si="77"/>
        <v>0</v>
      </c>
    </row>
    <row r="701" spans="2:21" ht="16" thickBot="1">
      <c r="B701" s="26">
        <f t="shared" si="78"/>
        <v>314</v>
      </c>
      <c r="C701" s="26"/>
      <c r="D701" s="27"/>
      <c r="E701" s="26"/>
      <c r="F701" s="26"/>
      <c r="G701" s="26"/>
      <c r="H701" s="155"/>
      <c r="I701" s="26"/>
      <c r="J701" s="26"/>
      <c r="K701" s="105"/>
      <c r="L701" s="26"/>
      <c r="M701" s="26" t="str">
        <f t="shared" si="76"/>
        <v/>
      </c>
      <c r="N701" s="27"/>
      <c r="P701" s="101">
        <f t="shared" si="72"/>
        <v>0</v>
      </c>
      <c r="Q701" s="101">
        <f t="shared" si="73"/>
        <v>0</v>
      </c>
      <c r="R701" s="101" t="e">
        <f t="shared" si="74"/>
        <v>#N/A</v>
      </c>
      <c r="S701" s="101">
        <f t="shared" si="75"/>
        <v>0</v>
      </c>
      <c r="T701" s="102" t="e">
        <f>+VLOOKUP($E701,db!$B$26:$C$30,2,FALSE)</f>
        <v>#N/A</v>
      </c>
      <c r="U701" s="102">
        <f t="shared" si="77"/>
        <v>0</v>
      </c>
    </row>
    <row r="702" spans="2:21" ht="16" thickBot="1">
      <c r="B702" s="28">
        <f t="shared" si="78"/>
        <v>315</v>
      </c>
      <c r="C702" s="28"/>
      <c r="D702" s="29"/>
      <c r="E702" s="28"/>
      <c r="F702" s="28"/>
      <c r="G702" s="28"/>
      <c r="H702" s="156"/>
      <c r="I702" s="28"/>
      <c r="J702" s="28"/>
      <c r="K702" s="106"/>
      <c r="L702" s="28"/>
      <c r="M702" s="28" t="str">
        <f t="shared" si="76"/>
        <v/>
      </c>
      <c r="N702" s="29"/>
      <c r="P702" s="101">
        <f t="shared" si="72"/>
        <v>0</v>
      </c>
      <c r="Q702" s="101">
        <f t="shared" si="73"/>
        <v>0</v>
      </c>
      <c r="R702" s="101" t="e">
        <f t="shared" si="74"/>
        <v>#N/A</v>
      </c>
      <c r="S702" s="101">
        <f t="shared" si="75"/>
        <v>0</v>
      </c>
      <c r="T702" s="102" t="e">
        <f>+VLOOKUP($E702,db!$B$26:$C$30,2,FALSE)</f>
        <v>#N/A</v>
      </c>
      <c r="U702" s="102">
        <f t="shared" si="77"/>
        <v>0</v>
      </c>
    </row>
    <row r="703" spans="2:21" ht="16" thickBot="1">
      <c r="B703" s="26">
        <f t="shared" si="78"/>
        <v>316</v>
      </c>
      <c r="C703" s="26"/>
      <c r="D703" s="27"/>
      <c r="E703" s="26"/>
      <c r="F703" s="26"/>
      <c r="G703" s="26"/>
      <c r="H703" s="155"/>
      <c r="I703" s="26"/>
      <c r="J703" s="26"/>
      <c r="K703" s="105"/>
      <c r="L703" s="26"/>
      <c r="M703" s="26" t="str">
        <f t="shared" si="76"/>
        <v/>
      </c>
      <c r="N703" s="27"/>
      <c r="P703" s="101">
        <f t="shared" si="72"/>
        <v>0</v>
      </c>
      <c r="Q703" s="101">
        <f t="shared" si="73"/>
        <v>0</v>
      </c>
      <c r="R703" s="101" t="e">
        <f t="shared" si="74"/>
        <v>#N/A</v>
      </c>
      <c r="S703" s="101">
        <f t="shared" si="75"/>
        <v>0</v>
      </c>
      <c r="T703" s="102" t="e">
        <f>+VLOOKUP($E703,db!$B$26:$C$30,2,FALSE)</f>
        <v>#N/A</v>
      </c>
      <c r="U703" s="102">
        <f t="shared" si="77"/>
        <v>0</v>
      </c>
    </row>
    <row r="704" spans="2:21" ht="16" thickBot="1">
      <c r="B704" s="28">
        <f t="shared" si="78"/>
        <v>317</v>
      </c>
      <c r="C704" s="28"/>
      <c r="D704" s="29"/>
      <c r="E704" s="28"/>
      <c r="F704" s="28"/>
      <c r="G704" s="28"/>
      <c r="H704" s="156"/>
      <c r="I704" s="28"/>
      <c r="J704" s="28"/>
      <c r="K704" s="106"/>
      <c r="L704" s="28"/>
      <c r="M704" s="28" t="str">
        <f t="shared" si="76"/>
        <v/>
      </c>
      <c r="N704" s="29"/>
      <c r="P704" s="101">
        <f t="shared" si="72"/>
        <v>0</v>
      </c>
      <c r="Q704" s="101">
        <f t="shared" si="73"/>
        <v>0</v>
      </c>
      <c r="R704" s="101" t="e">
        <f t="shared" si="74"/>
        <v>#N/A</v>
      </c>
      <c r="S704" s="101">
        <f t="shared" si="75"/>
        <v>0</v>
      </c>
      <c r="T704" s="102" t="e">
        <f>+VLOOKUP($E704,db!$B$26:$C$30,2,FALSE)</f>
        <v>#N/A</v>
      </c>
      <c r="U704" s="102">
        <f t="shared" si="77"/>
        <v>0</v>
      </c>
    </row>
    <row r="705" spans="2:21" ht="16" thickBot="1">
      <c r="B705" s="26">
        <f t="shared" si="78"/>
        <v>318</v>
      </c>
      <c r="C705" s="26"/>
      <c r="D705" s="27"/>
      <c r="E705" s="26"/>
      <c r="F705" s="26"/>
      <c r="G705" s="26"/>
      <c r="H705" s="155"/>
      <c r="I705" s="26"/>
      <c r="J705" s="26"/>
      <c r="K705" s="105"/>
      <c r="L705" s="26"/>
      <c r="M705" s="26" t="str">
        <f t="shared" si="76"/>
        <v/>
      </c>
      <c r="N705" s="27"/>
      <c r="P705" s="101">
        <f t="shared" si="72"/>
        <v>0</v>
      </c>
      <c r="Q705" s="101">
        <f t="shared" si="73"/>
        <v>0</v>
      </c>
      <c r="R705" s="101" t="e">
        <f t="shared" si="74"/>
        <v>#N/A</v>
      </c>
      <c r="S705" s="101">
        <f t="shared" si="75"/>
        <v>0</v>
      </c>
      <c r="T705" s="102" t="e">
        <f>+VLOOKUP($E705,db!$B$26:$C$30,2,FALSE)</f>
        <v>#N/A</v>
      </c>
      <c r="U705" s="102">
        <f t="shared" si="77"/>
        <v>0</v>
      </c>
    </row>
    <row r="706" spans="2:21" ht="16" thickBot="1">
      <c r="B706" s="28">
        <f t="shared" si="78"/>
        <v>319</v>
      </c>
      <c r="C706" s="28"/>
      <c r="D706" s="29"/>
      <c r="E706" s="28"/>
      <c r="F706" s="28"/>
      <c r="G706" s="28"/>
      <c r="H706" s="156"/>
      <c r="I706" s="28"/>
      <c r="J706" s="28"/>
      <c r="K706" s="106"/>
      <c r="L706" s="28"/>
      <c r="M706" s="28" t="str">
        <f t="shared" si="76"/>
        <v/>
      </c>
      <c r="N706" s="29"/>
      <c r="P706" s="101">
        <f t="shared" si="72"/>
        <v>0</v>
      </c>
      <c r="Q706" s="101">
        <f t="shared" si="73"/>
        <v>0</v>
      </c>
      <c r="R706" s="101" t="e">
        <f t="shared" si="74"/>
        <v>#N/A</v>
      </c>
      <c r="S706" s="101">
        <f t="shared" si="75"/>
        <v>0</v>
      </c>
      <c r="T706" s="102" t="e">
        <f>+VLOOKUP($E706,db!$B$26:$C$30,2,FALSE)</f>
        <v>#N/A</v>
      </c>
      <c r="U706" s="102">
        <f t="shared" si="77"/>
        <v>0</v>
      </c>
    </row>
    <row r="707" spans="2:21" ht="16" thickBot="1">
      <c r="B707" s="26">
        <f t="shared" si="78"/>
        <v>320</v>
      </c>
      <c r="C707" s="26"/>
      <c r="D707" s="27"/>
      <c r="E707" s="26"/>
      <c r="F707" s="26"/>
      <c r="G707" s="26"/>
      <c r="H707" s="155"/>
      <c r="I707" s="26"/>
      <c r="J707" s="26"/>
      <c r="K707" s="105"/>
      <c r="L707" s="26"/>
      <c r="M707" s="26" t="str">
        <f t="shared" si="76"/>
        <v/>
      </c>
      <c r="N707" s="27"/>
      <c r="P707" s="101">
        <f t="shared" si="72"/>
        <v>0</v>
      </c>
      <c r="Q707" s="101">
        <f t="shared" si="73"/>
        <v>0</v>
      </c>
      <c r="R707" s="101" t="e">
        <f t="shared" si="74"/>
        <v>#N/A</v>
      </c>
      <c r="S707" s="101">
        <f t="shared" si="75"/>
        <v>0</v>
      </c>
      <c r="T707" s="102" t="e">
        <f>+VLOOKUP($E707,db!$B$26:$C$30,2,FALSE)</f>
        <v>#N/A</v>
      </c>
      <c r="U707" s="102">
        <f t="shared" si="77"/>
        <v>0</v>
      </c>
    </row>
    <row r="708" spans="2:21" ht="16" thickBot="1">
      <c r="B708" s="28">
        <f t="shared" si="78"/>
        <v>321</v>
      </c>
      <c r="C708" s="28"/>
      <c r="D708" s="29"/>
      <c r="E708" s="28"/>
      <c r="F708" s="28"/>
      <c r="G708" s="28"/>
      <c r="H708" s="156"/>
      <c r="I708" s="28"/>
      <c r="J708" s="28"/>
      <c r="K708" s="106"/>
      <c r="L708" s="28"/>
      <c r="M708" s="28" t="str">
        <f t="shared" si="76"/>
        <v/>
      </c>
      <c r="N708" s="29"/>
      <c r="P708" s="101">
        <f t="shared" si="72"/>
        <v>0</v>
      </c>
      <c r="Q708" s="101">
        <f t="shared" si="73"/>
        <v>0</v>
      </c>
      <c r="R708" s="101" t="e">
        <f t="shared" si="74"/>
        <v>#N/A</v>
      </c>
      <c r="S708" s="101">
        <f t="shared" si="75"/>
        <v>0</v>
      </c>
      <c r="T708" s="102" t="e">
        <f>+VLOOKUP($E708,db!$B$26:$C$30,2,FALSE)</f>
        <v>#N/A</v>
      </c>
      <c r="U708" s="102">
        <f t="shared" si="77"/>
        <v>0</v>
      </c>
    </row>
    <row r="709" spans="2:21" ht="16" thickBot="1">
      <c r="B709" s="26">
        <f t="shared" si="78"/>
        <v>322</v>
      </c>
      <c r="C709" s="26"/>
      <c r="D709" s="27"/>
      <c r="E709" s="26"/>
      <c r="F709" s="26"/>
      <c r="G709" s="26"/>
      <c r="H709" s="155"/>
      <c r="I709" s="26"/>
      <c r="J709" s="26"/>
      <c r="K709" s="105"/>
      <c r="L709" s="26"/>
      <c r="M709" s="26" t="str">
        <f t="shared" si="76"/>
        <v/>
      </c>
      <c r="N709" s="27"/>
      <c r="P709" s="101">
        <f t="shared" ref="P709:P772" si="79">IF(M709=1,1,0)</f>
        <v>0</v>
      </c>
      <c r="Q709" s="101">
        <f t="shared" ref="Q709:Q772" si="80">IF(ISBLANK(E709),0,IF(P709=0,1,0))</f>
        <v>0</v>
      </c>
      <c r="R709" s="101" t="e">
        <f t="shared" ref="R709:R772" si="81">IF(H709&gt;T709,1,0)</f>
        <v>#N/A</v>
      </c>
      <c r="S709" s="101">
        <f t="shared" ref="S709:S772" si="82">IF(OR(G709="Process of Elim. (50 /50)",G709="Guess (No Confidence)"),1,0)</f>
        <v>0</v>
      </c>
      <c r="T709" s="102" t="e">
        <f>+VLOOKUP($E709,db!$B$26:$C$30,2,FALSE)</f>
        <v>#N/A</v>
      </c>
      <c r="U709" s="102">
        <f t="shared" si="77"/>
        <v>0</v>
      </c>
    </row>
    <row r="710" spans="2:21" ht="16" thickBot="1">
      <c r="B710" s="28">
        <f t="shared" si="78"/>
        <v>323</v>
      </c>
      <c r="C710" s="28"/>
      <c r="D710" s="29"/>
      <c r="E710" s="28"/>
      <c r="F710" s="28"/>
      <c r="G710" s="28"/>
      <c r="H710" s="156"/>
      <c r="I710" s="28"/>
      <c r="J710" s="28"/>
      <c r="K710" s="106"/>
      <c r="L710" s="28"/>
      <c r="M710" s="28" t="str">
        <f t="shared" ref="M710:M773" si="83">IF(ISBLANK(F710),"",IF(F710=L710,1,0))</f>
        <v/>
      </c>
      <c r="N710" s="29"/>
      <c r="P710" s="101">
        <f t="shared" si="79"/>
        <v>0</v>
      </c>
      <c r="Q710" s="101">
        <f t="shared" si="80"/>
        <v>0</v>
      </c>
      <c r="R710" s="101" t="e">
        <f t="shared" si="81"/>
        <v>#N/A</v>
      </c>
      <c r="S710" s="101">
        <f t="shared" si="82"/>
        <v>0</v>
      </c>
      <c r="T710" s="102" t="e">
        <f>+VLOOKUP($E710,db!$B$26:$C$30,2,FALSE)</f>
        <v>#N/A</v>
      </c>
      <c r="U710" s="102">
        <f t="shared" ref="U710:U773" si="84">IF($A$3=0,0,IF(Q710=1,1,IF(R710=1,2,IF(S710=1,3,0))))</f>
        <v>0</v>
      </c>
    </row>
    <row r="711" spans="2:21" ht="16" thickBot="1">
      <c r="B711" s="26">
        <f t="shared" si="78"/>
        <v>324</v>
      </c>
      <c r="C711" s="26"/>
      <c r="D711" s="27"/>
      <c r="E711" s="26"/>
      <c r="F711" s="26"/>
      <c r="G711" s="26"/>
      <c r="H711" s="155"/>
      <c r="I711" s="26"/>
      <c r="J711" s="26"/>
      <c r="K711" s="105"/>
      <c r="L711" s="26"/>
      <c r="M711" s="26" t="str">
        <f t="shared" si="83"/>
        <v/>
      </c>
      <c r="N711" s="27"/>
      <c r="P711" s="101">
        <f t="shared" si="79"/>
        <v>0</v>
      </c>
      <c r="Q711" s="101">
        <f t="shared" si="80"/>
        <v>0</v>
      </c>
      <c r="R711" s="101" t="e">
        <f t="shared" si="81"/>
        <v>#N/A</v>
      </c>
      <c r="S711" s="101">
        <f t="shared" si="82"/>
        <v>0</v>
      </c>
      <c r="T711" s="102" t="e">
        <f>+VLOOKUP($E711,db!$B$26:$C$30,2,FALSE)</f>
        <v>#N/A</v>
      </c>
      <c r="U711" s="102">
        <f t="shared" si="84"/>
        <v>0</v>
      </c>
    </row>
    <row r="712" spans="2:21" ht="16" thickBot="1">
      <c r="B712" s="28">
        <f t="shared" si="78"/>
        <v>325</v>
      </c>
      <c r="C712" s="28"/>
      <c r="D712" s="29"/>
      <c r="E712" s="28"/>
      <c r="F712" s="28"/>
      <c r="G712" s="28"/>
      <c r="H712" s="156"/>
      <c r="I712" s="28"/>
      <c r="J712" s="28"/>
      <c r="K712" s="106"/>
      <c r="L712" s="28"/>
      <c r="M712" s="28" t="str">
        <f t="shared" si="83"/>
        <v/>
      </c>
      <c r="N712" s="29"/>
      <c r="P712" s="101">
        <f t="shared" si="79"/>
        <v>0</v>
      </c>
      <c r="Q712" s="101">
        <f t="shared" si="80"/>
        <v>0</v>
      </c>
      <c r="R712" s="101" t="e">
        <f t="shared" si="81"/>
        <v>#N/A</v>
      </c>
      <c r="S712" s="101">
        <f t="shared" si="82"/>
        <v>0</v>
      </c>
      <c r="T712" s="102" t="e">
        <f>+VLOOKUP($E712,db!$B$26:$C$30,2,FALSE)</f>
        <v>#N/A</v>
      </c>
      <c r="U712" s="102">
        <f t="shared" si="84"/>
        <v>0</v>
      </c>
    </row>
    <row r="713" spans="2:21" ht="16" thickBot="1">
      <c r="B713" s="26">
        <f t="shared" si="78"/>
        <v>326</v>
      </c>
      <c r="C713" s="26"/>
      <c r="D713" s="27"/>
      <c r="E713" s="26"/>
      <c r="F713" s="26"/>
      <c r="G713" s="26"/>
      <c r="H713" s="155"/>
      <c r="I713" s="26"/>
      <c r="J713" s="26"/>
      <c r="K713" s="105"/>
      <c r="L713" s="26"/>
      <c r="M713" s="26" t="str">
        <f t="shared" si="83"/>
        <v/>
      </c>
      <c r="N713" s="27"/>
      <c r="P713" s="101">
        <f t="shared" si="79"/>
        <v>0</v>
      </c>
      <c r="Q713" s="101">
        <f t="shared" si="80"/>
        <v>0</v>
      </c>
      <c r="R713" s="101" t="e">
        <f t="shared" si="81"/>
        <v>#N/A</v>
      </c>
      <c r="S713" s="101">
        <f t="shared" si="82"/>
        <v>0</v>
      </c>
      <c r="T713" s="102" t="e">
        <f>+VLOOKUP($E713,db!$B$26:$C$30,2,FALSE)</f>
        <v>#N/A</v>
      </c>
      <c r="U713" s="102">
        <f t="shared" si="84"/>
        <v>0</v>
      </c>
    </row>
    <row r="714" spans="2:21" ht="16" thickBot="1">
      <c r="B714" s="28">
        <f t="shared" si="78"/>
        <v>327</v>
      </c>
      <c r="C714" s="28"/>
      <c r="D714" s="29"/>
      <c r="E714" s="28"/>
      <c r="F714" s="28"/>
      <c r="G714" s="28"/>
      <c r="H714" s="156"/>
      <c r="I714" s="28"/>
      <c r="J714" s="28"/>
      <c r="K714" s="106"/>
      <c r="L714" s="28"/>
      <c r="M714" s="28" t="str">
        <f t="shared" si="83"/>
        <v/>
      </c>
      <c r="N714" s="29"/>
      <c r="P714" s="101">
        <f t="shared" si="79"/>
        <v>0</v>
      </c>
      <c r="Q714" s="101">
        <f t="shared" si="80"/>
        <v>0</v>
      </c>
      <c r="R714" s="101" t="e">
        <f t="shared" si="81"/>
        <v>#N/A</v>
      </c>
      <c r="S714" s="101">
        <f t="shared" si="82"/>
        <v>0</v>
      </c>
      <c r="T714" s="102" t="e">
        <f>+VLOOKUP($E714,db!$B$26:$C$30,2,FALSE)</f>
        <v>#N/A</v>
      </c>
      <c r="U714" s="102">
        <f t="shared" si="84"/>
        <v>0</v>
      </c>
    </row>
    <row r="715" spans="2:21" ht="16" thickBot="1">
      <c r="B715" s="26">
        <f t="shared" si="78"/>
        <v>328</v>
      </c>
      <c r="C715" s="26"/>
      <c r="D715" s="27"/>
      <c r="E715" s="26"/>
      <c r="F715" s="26"/>
      <c r="G715" s="26"/>
      <c r="H715" s="155"/>
      <c r="I715" s="26"/>
      <c r="J715" s="26"/>
      <c r="K715" s="105"/>
      <c r="L715" s="26"/>
      <c r="M715" s="26" t="str">
        <f t="shared" si="83"/>
        <v/>
      </c>
      <c r="N715" s="27"/>
      <c r="P715" s="101">
        <f t="shared" si="79"/>
        <v>0</v>
      </c>
      <c r="Q715" s="101">
        <f t="shared" si="80"/>
        <v>0</v>
      </c>
      <c r="R715" s="101" t="e">
        <f t="shared" si="81"/>
        <v>#N/A</v>
      </c>
      <c r="S715" s="101">
        <f t="shared" si="82"/>
        <v>0</v>
      </c>
      <c r="T715" s="102" t="e">
        <f>+VLOOKUP($E715,db!$B$26:$C$30,2,FALSE)</f>
        <v>#N/A</v>
      </c>
      <c r="U715" s="102">
        <f t="shared" si="84"/>
        <v>0</v>
      </c>
    </row>
    <row r="716" spans="2:21" ht="16" thickBot="1">
      <c r="B716" s="28">
        <f t="shared" ref="B716:B779" si="85">+B715+1</f>
        <v>329</v>
      </c>
      <c r="C716" s="28"/>
      <c r="D716" s="29"/>
      <c r="E716" s="28"/>
      <c r="F716" s="28"/>
      <c r="G716" s="28"/>
      <c r="H716" s="156"/>
      <c r="I716" s="28"/>
      <c r="J716" s="28"/>
      <c r="K716" s="106"/>
      <c r="L716" s="28"/>
      <c r="M716" s="28" t="str">
        <f t="shared" si="83"/>
        <v/>
      </c>
      <c r="N716" s="29"/>
      <c r="P716" s="101">
        <f t="shared" si="79"/>
        <v>0</v>
      </c>
      <c r="Q716" s="101">
        <f t="shared" si="80"/>
        <v>0</v>
      </c>
      <c r="R716" s="101" t="e">
        <f t="shared" si="81"/>
        <v>#N/A</v>
      </c>
      <c r="S716" s="101">
        <f t="shared" si="82"/>
        <v>0</v>
      </c>
      <c r="T716" s="102" t="e">
        <f>+VLOOKUP($E716,db!$B$26:$C$30,2,FALSE)</f>
        <v>#N/A</v>
      </c>
      <c r="U716" s="102">
        <f t="shared" si="84"/>
        <v>0</v>
      </c>
    </row>
    <row r="717" spans="2:21" ht="16" thickBot="1">
      <c r="B717" s="26">
        <f t="shared" si="85"/>
        <v>330</v>
      </c>
      <c r="C717" s="26"/>
      <c r="D717" s="27"/>
      <c r="E717" s="26"/>
      <c r="F717" s="26"/>
      <c r="G717" s="26"/>
      <c r="H717" s="155"/>
      <c r="I717" s="26"/>
      <c r="J717" s="26"/>
      <c r="K717" s="105"/>
      <c r="L717" s="26"/>
      <c r="M717" s="26" t="str">
        <f t="shared" si="83"/>
        <v/>
      </c>
      <c r="N717" s="27"/>
      <c r="P717" s="101">
        <f t="shared" si="79"/>
        <v>0</v>
      </c>
      <c r="Q717" s="101">
        <f t="shared" si="80"/>
        <v>0</v>
      </c>
      <c r="R717" s="101" t="e">
        <f t="shared" si="81"/>
        <v>#N/A</v>
      </c>
      <c r="S717" s="101">
        <f t="shared" si="82"/>
        <v>0</v>
      </c>
      <c r="T717" s="102" t="e">
        <f>+VLOOKUP($E717,db!$B$26:$C$30,2,FALSE)</f>
        <v>#N/A</v>
      </c>
      <c r="U717" s="102">
        <f t="shared" si="84"/>
        <v>0</v>
      </c>
    </row>
    <row r="718" spans="2:21" ht="16" thickBot="1">
      <c r="B718" s="28">
        <f t="shared" si="85"/>
        <v>331</v>
      </c>
      <c r="C718" s="28"/>
      <c r="D718" s="29"/>
      <c r="E718" s="28"/>
      <c r="F718" s="28"/>
      <c r="G718" s="28"/>
      <c r="H718" s="156"/>
      <c r="I718" s="28"/>
      <c r="J718" s="28"/>
      <c r="K718" s="106"/>
      <c r="L718" s="28"/>
      <c r="M718" s="28" t="str">
        <f t="shared" si="83"/>
        <v/>
      </c>
      <c r="N718" s="29"/>
      <c r="P718" s="101">
        <f t="shared" si="79"/>
        <v>0</v>
      </c>
      <c r="Q718" s="101">
        <f t="shared" si="80"/>
        <v>0</v>
      </c>
      <c r="R718" s="101" t="e">
        <f t="shared" si="81"/>
        <v>#N/A</v>
      </c>
      <c r="S718" s="101">
        <f t="shared" si="82"/>
        <v>0</v>
      </c>
      <c r="T718" s="102" t="e">
        <f>+VLOOKUP($E718,db!$B$26:$C$30,2,FALSE)</f>
        <v>#N/A</v>
      </c>
      <c r="U718" s="102">
        <f t="shared" si="84"/>
        <v>0</v>
      </c>
    </row>
    <row r="719" spans="2:21" ht="16" thickBot="1">
      <c r="B719" s="26">
        <f t="shared" si="85"/>
        <v>332</v>
      </c>
      <c r="C719" s="26"/>
      <c r="D719" s="27"/>
      <c r="E719" s="26"/>
      <c r="F719" s="26"/>
      <c r="G719" s="26"/>
      <c r="H719" s="155"/>
      <c r="I719" s="26"/>
      <c r="J719" s="26"/>
      <c r="K719" s="105"/>
      <c r="L719" s="26"/>
      <c r="M719" s="26" t="str">
        <f t="shared" si="83"/>
        <v/>
      </c>
      <c r="N719" s="27"/>
      <c r="P719" s="101">
        <f t="shared" si="79"/>
        <v>0</v>
      </c>
      <c r="Q719" s="101">
        <f t="shared" si="80"/>
        <v>0</v>
      </c>
      <c r="R719" s="101" t="e">
        <f t="shared" si="81"/>
        <v>#N/A</v>
      </c>
      <c r="S719" s="101">
        <f t="shared" si="82"/>
        <v>0</v>
      </c>
      <c r="T719" s="102" t="e">
        <f>+VLOOKUP($E719,db!$B$26:$C$30,2,FALSE)</f>
        <v>#N/A</v>
      </c>
      <c r="U719" s="102">
        <f t="shared" si="84"/>
        <v>0</v>
      </c>
    </row>
    <row r="720" spans="2:21" ht="16" thickBot="1">
      <c r="B720" s="28">
        <f t="shared" si="85"/>
        <v>333</v>
      </c>
      <c r="C720" s="28"/>
      <c r="D720" s="29"/>
      <c r="E720" s="28"/>
      <c r="F720" s="28"/>
      <c r="G720" s="28"/>
      <c r="H720" s="156"/>
      <c r="I720" s="28"/>
      <c r="J720" s="28"/>
      <c r="K720" s="106"/>
      <c r="L720" s="28"/>
      <c r="M720" s="28" t="str">
        <f t="shared" si="83"/>
        <v/>
      </c>
      <c r="N720" s="29"/>
      <c r="P720" s="101">
        <f t="shared" si="79"/>
        <v>0</v>
      </c>
      <c r="Q720" s="101">
        <f t="shared" si="80"/>
        <v>0</v>
      </c>
      <c r="R720" s="101" t="e">
        <f t="shared" si="81"/>
        <v>#N/A</v>
      </c>
      <c r="S720" s="101">
        <f t="shared" si="82"/>
        <v>0</v>
      </c>
      <c r="T720" s="102" t="e">
        <f>+VLOOKUP($E720,db!$B$26:$C$30,2,FALSE)</f>
        <v>#N/A</v>
      </c>
      <c r="U720" s="102">
        <f t="shared" si="84"/>
        <v>0</v>
      </c>
    </row>
    <row r="721" spans="2:21" ht="16" thickBot="1">
      <c r="B721" s="26">
        <f t="shared" si="85"/>
        <v>334</v>
      </c>
      <c r="C721" s="26"/>
      <c r="D721" s="27"/>
      <c r="E721" s="26"/>
      <c r="F721" s="26"/>
      <c r="G721" s="26"/>
      <c r="H721" s="155"/>
      <c r="I721" s="26"/>
      <c r="J721" s="26"/>
      <c r="K721" s="105"/>
      <c r="L721" s="26"/>
      <c r="M721" s="26" t="str">
        <f t="shared" si="83"/>
        <v/>
      </c>
      <c r="N721" s="27"/>
      <c r="P721" s="101">
        <f t="shared" si="79"/>
        <v>0</v>
      </c>
      <c r="Q721" s="101">
        <f t="shared" si="80"/>
        <v>0</v>
      </c>
      <c r="R721" s="101" t="e">
        <f t="shared" si="81"/>
        <v>#N/A</v>
      </c>
      <c r="S721" s="101">
        <f t="shared" si="82"/>
        <v>0</v>
      </c>
      <c r="T721" s="102" t="e">
        <f>+VLOOKUP($E721,db!$B$26:$C$30,2,FALSE)</f>
        <v>#N/A</v>
      </c>
      <c r="U721" s="102">
        <f t="shared" si="84"/>
        <v>0</v>
      </c>
    </row>
    <row r="722" spans="2:21" ht="16" thickBot="1">
      <c r="B722" s="28">
        <f t="shared" si="85"/>
        <v>335</v>
      </c>
      <c r="C722" s="28"/>
      <c r="D722" s="29"/>
      <c r="E722" s="28"/>
      <c r="F722" s="28"/>
      <c r="G722" s="28"/>
      <c r="H722" s="156"/>
      <c r="I722" s="28"/>
      <c r="J722" s="28"/>
      <c r="K722" s="106"/>
      <c r="L722" s="28"/>
      <c r="M722" s="28" t="str">
        <f t="shared" si="83"/>
        <v/>
      </c>
      <c r="N722" s="29"/>
      <c r="P722" s="101">
        <f t="shared" si="79"/>
        <v>0</v>
      </c>
      <c r="Q722" s="101">
        <f t="shared" si="80"/>
        <v>0</v>
      </c>
      <c r="R722" s="101" t="e">
        <f t="shared" si="81"/>
        <v>#N/A</v>
      </c>
      <c r="S722" s="101">
        <f t="shared" si="82"/>
        <v>0</v>
      </c>
      <c r="T722" s="102" t="e">
        <f>+VLOOKUP($E722,db!$B$26:$C$30,2,FALSE)</f>
        <v>#N/A</v>
      </c>
      <c r="U722" s="102">
        <f t="shared" si="84"/>
        <v>0</v>
      </c>
    </row>
    <row r="723" spans="2:21" ht="16" thickBot="1">
      <c r="B723" s="26">
        <f t="shared" si="85"/>
        <v>336</v>
      </c>
      <c r="C723" s="26"/>
      <c r="D723" s="27"/>
      <c r="E723" s="26"/>
      <c r="F723" s="26"/>
      <c r="G723" s="26"/>
      <c r="H723" s="155"/>
      <c r="I723" s="26"/>
      <c r="J723" s="26"/>
      <c r="K723" s="105"/>
      <c r="L723" s="26"/>
      <c r="M723" s="26" t="str">
        <f t="shared" si="83"/>
        <v/>
      </c>
      <c r="N723" s="27"/>
      <c r="P723" s="101">
        <f t="shared" si="79"/>
        <v>0</v>
      </c>
      <c r="Q723" s="101">
        <f t="shared" si="80"/>
        <v>0</v>
      </c>
      <c r="R723" s="101" t="e">
        <f t="shared" si="81"/>
        <v>#N/A</v>
      </c>
      <c r="S723" s="101">
        <f t="shared" si="82"/>
        <v>0</v>
      </c>
      <c r="T723" s="102" t="e">
        <f>+VLOOKUP($E723,db!$B$26:$C$30,2,FALSE)</f>
        <v>#N/A</v>
      </c>
      <c r="U723" s="102">
        <f t="shared" si="84"/>
        <v>0</v>
      </c>
    </row>
    <row r="724" spans="2:21" ht="16" thickBot="1">
      <c r="B724" s="28">
        <f t="shared" si="85"/>
        <v>337</v>
      </c>
      <c r="C724" s="28"/>
      <c r="D724" s="29"/>
      <c r="E724" s="28"/>
      <c r="F724" s="28"/>
      <c r="G724" s="28"/>
      <c r="H724" s="156"/>
      <c r="I724" s="28"/>
      <c r="J724" s="28"/>
      <c r="K724" s="106"/>
      <c r="L724" s="28"/>
      <c r="M724" s="28" t="str">
        <f t="shared" si="83"/>
        <v/>
      </c>
      <c r="N724" s="29"/>
      <c r="P724" s="101">
        <f t="shared" si="79"/>
        <v>0</v>
      </c>
      <c r="Q724" s="101">
        <f t="shared" si="80"/>
        <v>0</v>
      </c>
      <c r="R724" s="101" t="e">
        <f t="shared" si="81"/>
        <v>#N/A</v>
      </c>
      <c r="S724" s="101">
        <f t="shared" si="82"/>
        <v>0</v>
      </c>
      <c r="T724" s="102" t="e">
        <f>+VLOOKUP($E724,db!$B$26:$C$30,2,FALSE)</f>
        <v>#N/A</v>
      </c>
      <c r="U724" s="102">
        <f t="shared" si="84"/>
        <v>0</v>
      </c>
    </row>
    <row r="725" spans="2:21" ht="16" thickBot="1">
      <c r="B725" s="26">
        <f t="shared" si="85"/>
        <v>338</v>
      </c>
      <c r="C725" s="26"/>
      <c r="D725" s="27"/>
      <c r="E725" s="26"/>
      <c r="F725" s="26"/>
      <c r="G725" s="26"/>
      <c r="H725" s="155"/>
      <c r="I725" s="26"/>
      <c r="J725" s="26"/>
      <c r="K725" s="105"/>
      <c r="L725" s="26"/>
      <c r="M725" s="26" t="str">
        <f t="shared" si="83"/>
        <v/>
      </c>
      <c r="N725" s="27"/>
      <c r="P725" s="101">
        <f t="shared" si="79"/>
        <v>0</v>
      </c>
      <c r="Q725" s="101">
        <f t="shared" si="80"/>
        <v>0</v>
      </c>
      <c r="R725" s="101" t="e">
        <f t="shared" si="81"/>
        <v>#N/A</v>
      </c>
      <c r="S725" s="101">
        <f t="shared" si="82"/>
        <v>0</v>
      </c>
      <c r="T725" s="102" t="e">
        <f>+VLOOKUP($E725,db!$B$26:$C$30,2,FALSE)</f>
        <v>#N/A</v>
      </c>
      <c r="U725" s="102">
        <f t="shared" si="84"/>
        <v>0</v>
      </c>
    </row>
    <row r="726" spans="2:21" ht="16" thickBot="1">
      <c r="B726" s="28">
        <f t="shared" si="85"/>
        <v>339</v>
      </c>
      <c r="C726" s="28"/>
      <c r="D726" s="29"/>
      <c r="E726" s="28"/>
      <c r="F726" s="28"/>
      <c r="G726" s="28"/>
      <c r="H726" s="156"/>
      <c r="I726" s="28"/>
      <c r="J726" s="28"/>
      <c r="K726" s="106"/>
      <c r="L726" s="28"/>
      <c r="M726" s="28" t="str">
        <f t="shared" si="83"/>
        <v/>
      </c>
      <c r="N726" s="29"/>
      <c r="P726" s="101">
        <f t="shared" si="79"/>
        <v>0</v>
      </c>
      <c r="Q726" s="101">
        <f t="shared" si="80"/>
        <v>0</v>
      </c>
      <c r="R726" s="101" t="e">
        <f t="shared" si="81"/>
        <v>#N/A</v>
      </c>
      <c r="S726" s="101">
        <f t="shared" si="82"/>
        <v>0</v>
      </c>
      <c r="T726" s="102" t="e">
        <f>+VLOOKUP($E726,db!$B$26:$C$30,2,FALSE)</f>
        <v>#N/A</v>
      </c>
      <c r="U726" s="102">
        <f t="shared" si="84"/>
        <v>0</v>
      </c>
    </row>
    <row r="727" spans="2:21" ht="16" thickBot="1">
      <c r="B727" s="26">
        <f t="shared" si="85"/>
        <v>340</v>
      </c>
      <c r="C727" s="26"/>
      <c r="D727" s="27"/>
      <c r="E727" s="26"/>
      <c r="F727" s="26"/>
      <c r="G727" s="26"/>
      <c r="H727" s="155"/>
      <c r="I727" s="26"/>
      <c r="J727" s="26"/>
      <c r="K727" s="105"/>
      <c r="L727" s="26"/>
      <c r="M727" s="26" t="str">
        <f t="shared" si="83"/>
        <v/>
      </c>
      <c r="N727" s="27"/>
      <c r="P727" s="101">
        <f t="shared" si="79"/>
        <v>0</v>
      </c>
      <c r="Q727" s="101">
        <f t="shared" si="80"/>
        <v>0</v>
      </c>
      <c r="R727" s="101" t="e">
        <f t="shared" si="81"/>
        <v>#N/A</v>
      </c>
      <c r="S727" s="101">
        <f t="shared" si="82"/>
        <v>0</v>
      </c>
      <c r="T727" s="102" t="e">
        <f>+VLOOKUP($E727,db!$B$26:$C$30,2,FALSE)</f>
        <v>#N/A</v>
      </c>
      <c r="U727" s="102">
        <f t="shared" si="84"/>
        <v>0</v>
      </c>
    </row>
    <row r="728" spans="2:21" ht="16" thickBot="1">
      <c r="B728" s="28">
        <f t="shared" si="85"/>
        <v>341</v>
      </c>
      <c r="C728" s="28"/>
      <c r="D728" s="29"/>
      <c r="E728" s="28"/>
      <c r="F728" s="28"/>
      <c r="G728" s="28"/>
      <c r="H728" s="156"/>
      <c r="I728" s="28"/>
      <c r="J728" s="28"/>
      <c r="K728" s="106"/>
      <c r="L728" s="28"/>
      <c r="M728" s="28" t="str">
        <f t="shared" si="83"/>
        <v/>
      </c>
      <c r="N728" s="29"/>
      <c r="P728" s="101">
        <f t="shared" si="79"/>
        <v>0</v>
      </c>
      <c r="Q728" s="101">
        <f t="shared" si="80"/>
        <v>0</v>
      </c>
      <c r="R728" s="101" t="e">
        <f t="shared" si="81"/>
        <v>#N/A</v>
      </c>
      <c r="S728" s="101">
        <f t="shared" si="82"/>
        <v>0</v>
      </c>
      <c r="T728" s="102" t="e">
        <f>+VLOOKUP($E728,db!$B$26:$C$30,2,FALSE)</f>
        <v>#N/A</v>
      </c>
      <c r="U728" s="102">
        <f t="shared" si="84"/>
        <v>0</v>
      </c>
    </row>
    <row r="729" spans="2:21" ht="16" thickBot="1">
      <c r="B729" s="26">
        <f t="shared" si="85"/>
        <v>342</v>
      </c>
      <c r="C729" s="26"/>
      <c r="D729" s="27"/>
      <c r="E729" s="26"/>
      <c r="F729" s="26"/>
      <c r="G729" s="26"/>
      <c r="H729" s="155"/>
      <c r="I729" s="26"/>
      <c r="J729" s="26"/>
      <c r="K729" s="105"/>
      <c r="L729" s="26"/>
      <c r="M729" s="26" t="str">
        <f t="shared" si="83"/>
        <v/>
      </c>
      <c r="N729" s="27"/>
      <c r="P729" s="101">
        <f t="shared" si="79"/>
        <v>0</v>
      </c>
      <c r="Q729" s="101">
        <f t="shared" si="80"/>
        <v>0</v>
      </c>
      <c r="R729" s="101" t="e">
        <f t="shared" si="81"/>
        <v>#N/A</v>
      </c>
      <c r="S729" s="101">
        <f t="shared" si="82"/>
        <v>0</v>
      </c>
      <c r="T729" s="102" t="e">
        <f>+VLOOKUP($E729,db!$B$26:$C$30,2,FALSE)</f>
        <v>#N/A</v>
      </c>
      <c r="U729" s="102">
        <f t="shared" si="84"/>
        <v>0</v>
      </c>
    </row>
    <row r="730" spans="2:21" ht="16" thickBot="1">
      <c r="B730" s="28">
        <f t="shared" si="85"/>
        <v>343</v>
      </c>
      <c r="C730" s="28"/>
      <c r="D730" s="29"/>
      <c r="E730" s="28"/>
      <c r="F730" s="28"/>
      <c r="G730" s="28"/>
      <c r="H730" s="156"/>
      <c r="I730" s="28"/>
      <c r="J730" s="28"/>
      <c r="K730" s="106"/>
      <c r="L730" s="28"/>
      <c r="M730" s="28" t="str">
        <f t="shared" si="83"/>
        <v/>
      </c>
      <c r="N730" s="29"/>
      <c r="P730" s="101">
        <f t="shared" si="79"/>
        <v>0</v>
      </c>
      <c r="Q730" s="101">
        <f t="shared" si="80"/>
        <v>0</v>
      </c>
      <c r="R730" s="101" t="e">
        <f t="shared" si="81"/>
        <v>#N/A</v>
      </c>
      <c r="S730" s="101">
        <f t="shared" si="82"/>
        <v>0</v>
      </c>
      <c r="T730" s="102" t="e">
        <f>+VLOOKUP($E730,db!$B$26:$C$30,2,FALSE)</f>
        <v>#N/A</v>
      </c>
      <c r="U730" s="102">
        <f t="shared" si="84"/>
        <v>0</v>
      </c>
    </row>
    <row r="731" spans="2:21" ht="16" thickBot="1">
      <c r="B731" s="26">
        <f t="shared" si="85"/>
        <v>344</v>
      </c>
      <c r="C731" s="26"/>
      <c r="D731" s="27"/>
      <c r="E731" s="26"/>
      <c r="F731" s="26"/>
      <c r="G731" s="26"/>
      <c r="H731" s="155"/>
      <c r="I731" s="26"/>
      <c r="J731" s="26"/>
      <c r="K731" s="105"/>
      <c r="L731" s="26"/>
      <c r="M731" s="26" t="str">
        <f t="shared" si="83"/>
        <v/>
      </c>
      <c r="N731" s="27"/>
      <c r="P731" s="101">
        <f t="shared" si="79"/>
        <v>0</v>
      </c>
      <c r="Q731" s="101">
        <f t="shared" si="80"/>
        <v>0</v>
      </c>
      <c r="R731" s="101" t="e">
        <f t="shared" si="81"/>
        <v>#N/A</v>
      </c>
      <c r="S731" s="101">
        <f t="shared" si="82"/>
        <v>0</v>
      </c>
      <c r="T731" s="102" t="e">
        <f>+VLOOKUP($E731,db!$B$26:$C$30,2,FALSE)</f>
        <v>#N/A</v>
      </c>
      <c r="U731" s="102">
        <f t="shared" si="84"/>
        <v>0</v>
      </c>
    </row>
    <row r="732" spans="2:21" ht="16" thickBot="1">
      <c r="B732" s="28">
        <f t="shared" si="85"/>
        <v>345</v>
      </c>
      <c r="C732" s="28"/>
      <c r="D732" s="29"/>
      <c r="E732" s="28"/>
      <c r="F732" s="28"/>
      <c r="G732" s="28"/>
      <c r="H732" s="156"/>
      <c r="I732" s="28"/>
      <c r="J732" s="28"/>
      <c r="K732" s="106"/>
      <c r="L732" s="28"/>
      <c r="M732" s="28" t="str">
        <f t="shared" si="83"/>
        <v/>
      </c>
      <c r="N732" s="29"/>
      <c r="P732" s="101">
        <f t="shared" si="79"/>
        <v>0</v>
      </c>
      <c r="Q732" s="101">
        <f t="shared" si="80"/>
        <v>0</v>
      </c>
      <c r="R732" s="101" t="e">
        <f t="shared" si="81"/>
        <v>#N/A</v>
      </c>
      <c r="S732" s="101">
        <f t="shared" si="82"/>
        <v>0</v>
      </c>
      <c r="T732" s="102" t="e">
        <f>+VLOOKUP($E732,db!$B$26:$C$30,2,FALSE)</f>
        <v>#N/A</v>
      </c>
      <c r="U732" s="102">
        <f t="shared" si="84"/>
        <v>0</v>
      </c>
    </row>
    <row r="733" spans="2:21" ht="16" thickBot="1">
      <c r="B733" s="26">
        <f t="shared" si="85"/>
        <v>346</v>
      </c>
      <c r="C733" s="26"/>
      <c r="D733" s="27"/>
      <c r="E733" s="26"/>
      <c r="F733" s="26"/>
      <c r="G733" s="26"/>
      <c r="H733" s="155"/>
      <c r="I733" s="26"/>
      <c r="J733" s="26"/>
      <c r="K733" s="105"/>
      <c r="L733" s="26"/>
      <c r="M733" s="26" t="str">
        <f t="shared" si="83"/>
        <v/>
      </c>
      <c r="N733" s="27"/>
      <c r="P733" s="101">
        <f t="shared" si="79"/>
        <v>0</v>
      </c>
      <c r="Q733" s="101">
        <f t="shared" si="80"/>
        <v>0</v>
      </c>
      <c r="R733" s="101" t="e">
        <f t="shared" si="81"/>
        <v>#N/A</v>
      </c>
      <c r="S733" s="101">
        <f t="shared" si="82"/>
        <v>0</v>
      </c>
      <c r="T733" s="102" t="e">
        <f>+VLOOKUP($E733,db!$B$26:$C$30,2,FALSE)</f>
        <v>#N/A</v>
      </c>
      <c r="U733" s="102">
        <f t="shared" si="84"/>
        <v>0</v>
      </c>
    </row>
    <row r="734" spans="2:21" ht="16" thickBot="1">
      <c r="B734" s="28">
        <f t="shared" si="85"/>
        <v>347</v>
      </c>
      <c r="C734" s="28"/>
      <c r="D734" s="29"/>
      <c r="E734" s="28"/>
      <c r="F734" s="28"/>
      <c r="G734" s="28"/>
      <c r="H734" s="156"/>
      <c r="I734" s="28"/>
      <c r="J734" s="28"/>
      <c r="K734" s="106"/>
      <c r="L734" s="28"/>
      <c r="M734" s="28" t="str">
        <f t="shared" si="83"/>
        <v/>
      </c>
      <c r="N734" s="29"/>
      <c r="P734" s="101">
        <f t="shared" si="79"/>
        <v>0</v>
      </c>
      <c r="Q734" s="101">
        <f t="shared" si="80"/>
        <v>0</v>
      </c>
      <c r="R734" s="101" t="e">
        <f t="shared" si="81"/>
        <v>#N/A</v>
      </c>
      <c r="S734" s="101">
        <f t="shared" si="82"/>
        <v>0</v>
      </c>
      <c r="T734" s="102" t="e">
        <f>+VLOOKUP($E734,db!$B$26:$C$30,2,FALSE)</f>
        <v>#N/A</v>
      </c>
      <c r="U734" s="102">
        <f t="shared" si="84"/>
        <v>0</v>
      </c>
    </row>
    <row r="735" spans="2:21" ht="16" thickBot="1">
      <c r="B735" s="26">
        <f t="shared" si="85"/>
        <v>348</v>
      </c>
      <c r="C735" s="26"/>
      <c r="D735" s="27"/>
      <c r="E735" s="26"/>
      <c r="F735" s="26"/>
      <c r="G735" s="26"/>
      <c r="H735" s="155"/>
      <c r="I735" s="26"/>
      <c r="J735" s="26"/>
      <c r="K735" s="105"/>
      <c r="L735" s="26"/>
      <c r="M735" s="26" t="str">
        <f t="shared" si="83"/>
        <v/>
      </c>
      <c r="N735" s="27"/>
      <c r="P735" s="101">
        <f t="shared" si="79"/>
        <v>0</v>
      </c>
      <c r="Q735" s="101">
        <f t="shared" si="80"/>
        <v>0</v>
      </c>
      <c r="R735" s="101" t="e">
        <f t="shared" si="81"/>
        <v>#N/A</v>
      </c>
      <c r="S735" s="101">
        <f t="shared" si="82"/>
        <v>0</v>
      </c>
      <c r="T735" s="102" t="e">
        <f>+VLOOKUP($E735,db!$B$26:$C$30,2,FALSE)</f>
        <v>#N/A</v>
      </c>
      <c r="U735" s="102">
        <f t="shared" si="84"/>
        <v>0</v>
      </c>
    </row>
    <row r="736" spans="2:21" ht="16" thickBot="1">
      <c r="B736" s="28">
        <f t="shared" si="85"/>
        <v>349</v>
      </c>
      <c r="C736" s="28"/>
      <c r="D736" s="29"/>
      <c r="E736" s="28"/>
      <c r="F736" s="28"/>
      <c r="G736" s="28"/>
      <c r="H736" s="156"/>
      <c r="I736" s="28"/>
      <c r="J736" s="28"/>
      <c r="K736" s="106"/>
      <c r="L736" s="28"/>
      <c r="M736" s="28" t="str">
        <f t="shared" si="83"/>
        <v/>
      </c>
      <c r="N736" s="29"/>
      <c r="P736" s="101">
        <f t="shared" si="79"/>
        <v>0</v>
      </c>
      <c r="Q736" s="101">
        <f t="shared" si="80"/>
        <v>0</v>
      </c>
      <c r="R736" s="101" t="e">
        <f t="shared" si="81"/>
        <v>#N/A</v>
      </c>
      <c r="S736" s="101">
        <f t="shared" si="82"/>
        <v>0</v>
      </c>
      <c r="T736" s="102" t="e">
        <f>+VLOOKUP($E736,db!$B$26:$C$30,2,FALSE)</f>
        <v>#N/A</v>
      </c>
      <c r="U736" s="102">
        <f t="shared" si="84"/>
        <v>0</v>
      </c>
    </row>
    <row r="737" spans="2:21" ht="16" thickBot="1">
      <c r="B737" s="26">
        <f t="shared" si="85"/>
        <v>350</v>
      </c>
      <c r="C737" s="26"/>
      <c r="D737" s="27"/>
      <c r="E737" s="26"/>
      <c r="F737" s="26"/>
      <c r="G737" s="26"/>
      <c r="H737" s="155"/>
      <c r="I737" s="26"/>
      <c r="J737" s="26"/>
      <c r="K737" s="105"/>
      <c r="L737" s="26"/>
      <c r="M737" s="26" t="str">
        <f t="shared" si="83"/>
        <v/>
      </c>
      <c r="N737" s="27"/>
      <c r="P737" s="101">
        <f t="shared" si="79"/>
        <v>0</v>
      </c>
      <c r="Q737" s="101">
        <f t="shared" si="80"/>
        <v>0</v>
      </c>
      <c r="R737" s="101" t="e">
        <f t="shared" si="81"/>
        <v>#N/A</v>
      </c>
      <c r="S737" s="101">
        <f t="shared" si="82"/>
        <v>0</v>
      </c>
      <c r="T737" s="102" t="e">
        <f>+VLOOKUP($E737,db!$B$26:$C$30,2,FALSE)</f>
        <v>#N/A</v>
      </c>
      <c r="U737" s="102">
        <f t="shared" si="84"/>
        <v>0</v>
      </c>
    </row>
    <row r="738" spans="2:21" ht="16" thickBot="1">
      <c r="B738" s="28">
        <f t="shared" si="85"/>
        <v>351</v>
      </c>
      <c r="C738" s="28"/>
      <c r="D738" s="29"/>
      <c r="E738" s="28"/>
      <c r="F738" s="28"/>
      <c r="G738" s="28"/>
      <c r="H738" s="156"/>
      <c r="I738" s="28"/>
      <c r="J738" s="28"/>
      <c r="K738" s="106"/>
      <c r="L738" s="28"/>
      <c r="M738" s="28" t="str">
        <f t="shared" si="83"/>
        <v/>
      </c>
      <c r="N738" s="29"/>
      <c r="P738" s="101">
        <f t="shared" si="79"/>
        <v>0</v>
      </c>
      <c r="Q738" s="101">
        <f t="shared" si="80"/>
        <v>0</v>
      </c>
      <c r="R738" s="101" t="e">
        <f t="shared" si="81"/>
        <v>#N/A</v>
      </c>
      <c r="S738" s="101">
        <f t="shared" si="82"/>
        <v>0</v>
      </c>
      <c r="T738" s="102" t="e">
        <f>+VLOOKUP($E738,db!$B$26:$C$30,2,FALSE)</f>
        <v>#N/A</v>
      </c>
      <c r="U738" s="102">
        <f t="shared" si="84"/>
        <v>0</v>
      </c>
    </row>
    <row r="739" spans="2:21" ht="16" thickBot="1">
      <c r="B739" s="26">
        <f t="shared" si="85"/>
        <v>352</v>
      </c>
      <c r="C739" s="26"/>
      <c r="D739" s="27"/>
      <c r="E739" s="26"/>
      <c r="F739" s="26"/>
      <c r="G739" s="26"/>
      <c r="H739" s="155"/>
      <c r="I739" s="26"/>
      <c r="J739" s="26"/>
      <c r="K739" s="105"/>
      <c r="L739" s="26"/>
      <c r="M739" s="26" t="str">
        <f t="shared" si="83"/>
        <v/>
      </c>
      <c r="N739" s="27"/>
      <c r="P739" s="101">
        <f t="shared" si="79"/>
        <v>0</v>
      </c>
      <c r="Q739" s="101">
        <f t="shared" si="80"/>
        <v>0</v>
      </c>
      <c r="R739" s="101" t="e">
        <f t="shared" si="81"/>
        <v>#N/A</v>
      </c>
      <c r="S739" s="101">
        <f t="shared" si="82"/>
        <v>0</v>
      </c>
      <c r="T739" s="102" t="e">
        <f>+VLOOKUP($E739,db!$B$26:$C$30,2,FALSE)</f>
        <v>#N/A</v>
      </c>
      <c r="U739" s="102">
        <f t="shared" si="84"/>
        <v>0</v>
      </c>
    </row>
    <row r="740" spans="2:21" ht="16" thickBot="1">
      <c r="B740" s="28">
        <f t="shared" si="85"/>
        <v>353</v>
      </c>
      <c r="C740" s="28"/>
      <c r="D740" s="29"/>
      <c r="E740" s="28"/>
      <c r="F740" s="28"/>
      <c r="G740" s="28"/>
      <c r="H740" s="156"/>
      <c r="I740" s="28"/>
      <c r="J740" s="28"/>
      <c r="K740" s="106"/>
      <c r="L740" s="28"/>
      <c r="M740" s="28" t="str">
        <f t="shared" si="83"/>
        <v/>
      </c>
      <c r="N740" s="29"/>
      <c r="P740" s="101">
        <f t="shared" si="79"/>
        <v>0</v>
      </c>
      <c r="Q740" s="101">
        <f t="shared" si="80"/>
        <v>0</v>
      </c>
      <c r="R740" s="101" t="e">
        <f t="shared" si="81"/>
        <v>#N/A</v>
      </c>
      <c r="S740" s="101">
        <f t="shared" si="82"/>
        <v>0</v>
      </c>
      <c r="T740" s="102" t="e">
        <f>+VLOOKUP($E740,db!$B$26:$C$30,2,FALSE)</f>
        <v>#N/A</v>
      </c>
      <c r="U740" s="102">
        <f t="shared" si="84"/>
        <v>0</v>
      </c>
    </row>
    <row r="741" spans="2:21" ht="16" thickBot="1">
      <c r="B741" s="26">
        <f t="shared" si="85"/>
        <v>354</v>
      </c>
      <c r="C741" s="26"/>
      <c r="D741" s="27"/>
      <c r="E741" s="26"/>
      <c r="F741" s="26"/>
      <c r="G741" s="26"/>
      <c r="H741" s="155"/>
      <c r="I741" s="26"/>
      <c r="J741" s="26"/>
      <c r="K741" s="105"/>
      <c r="L741" s="26"/>
      <c r="M741" s="26" t="str">
        <f t="shared" si="83"/>
        <v/>
      </c>
      <c r="N741" s="27"/>
      <c r="P741" s="101">
        <f t="shared" si="79"/>
        <v>0</v>
      </c>
      <c r="Q741" s="101">
        <f t="shared" si="80"/>
        <v>0</v>
      </c>
      <c r="R741" s="101" t="e">
        <f t="shared" si="81"/>
        <v>#N/A</v>
      </c>
      <c r="S741" s="101">
        <f t="shared" si="82"/>
        <v>0</v>
      </c>
      <c r="T741" s="102" t="e">
        <f>+VLOOKUP($E741,db!$B$26:$C$30,2,FALSE)</f>
        <v>#N/A</v>
      </c>
      <c r="U741" s="102">
        <f t="shared" si="84"/>
        <v>0</v>
      </c>
    </row>
    <row r="742" spans="2:21" ht="16" thickBot="1">
      <c r="B742" s="28">
        <f t="shared" si="85"/>
        <v>355</v>
      </c>
      <c r="C742" s="28"/>
      <c r="D742" s="29"/>
      <c r="E742" s="28"/>
      <c r="F742" s="28"/>
      <c r="G742" s="28"/>
      <c r="H742" s="156"/>
      <c r="I742" s="28"/>
      <c r="J742" s="28"/>
      <c r="K742" s="106"/>
      <c r="L742" s="28"/>
      <c r="M742" s="28" t="str">
        <f t="shared" si="83"/>
        <v/>
      </c>
      <c r="N742" s="29"/>
      <c r="P742" s="101">
        <f t="shared" si="79"/>
        <v>0</v>
      </c>
      <c r="Q742" s="101">
        <f t="shared" si="80"/>
        <v>0</v>
      </c>
      <c r="R742" s="101" t="e">
        <f t="shared" si="81"/>
        <v>#N/A</v>
      </c>
      <c r="S742" s="101">
        <f t="shared" si="82"/>
        <v>0</v>
      </c>
      <c r="T742" s="102" t="e">
        <f>+VLOOKUP($E742,db!$B$26:$C$30,2,FALSE)</f>
        <v>#N/A</v>
      </c>
      <c r="U742" s="102">
        <f t="shared" si="84"/>
        <v>0</v>
      </c>
    </row>
    <row r="743" spans="2:21" ht="16" thickBot="1">
      <c r="B743" s="26">
        <f t="shared" si="85"/>
        <v>356</v>
      </c>
      <c r="C743" s="26"/>
      <c r="D743" s="27"/>
      <c r="E743" s="26"/>
      <c r="F743" s="26"/>
      <c r="G743" s="26"/>
      <c r="H743" s="155"/>
      <c r="I743" s="26"/>
      <c r="J743" s="26"/>
      <c r="K743" s="105"/>
      <c r="L743" s="26"/>
      <c r="M743" s="26" t="str">
        <f t="shared" si="83"/>
        <v/>
      </c>
      <c r="N743" s="27"/>
      <c r="P743" s="101">
        <f t="shared" si="79"/>
        <v>0</v>
      </c>
      <c r="Q743" s="101">
        <f t="shared" si="80"/>
        <v>0</v>
      </c>
      <c r="R743" s="101" t="e">
        <f t="shared" si="81"/>
        <v>#N/A</v>
      </c>
      <c r="S743" s="101">
        <f t="shared" si="82"/>
        <v>0</v>
      </c>
      <c r="T743" s="102" t="e">
        <f>+VLOOKUP($E743,db!$B$26:$C$30,2,FALSE)</f>
        <v>#N/A</v>
      </c>
      <c r="U743" s="102">
        <f t="shared" si="84"/>
        <v>0</v>
      </c>
    </row>
    <row r="744" spans="2:21" ht="16" thickBot="1">
      <c r="B744" s="28">
        <f t="shared" si="85"/>
        <v>357</v>
      </c>
      <c r="C744" s="28"/>
      <c r="D744" s="29"/>
      <c r="E744" s="28"/>
      <c r="F744" s="28"/>
      <c r="G744" s="28"/>
      <c r="H744" s="156"/>
      <c r="I744" s="28"/>
      <c r="J744" s="28"/>
      <c r="K744" s="106"/>
      <c r="L744" s="28"/>
      <c r="M744" s="28" t="str">
        <f t="shared" si="83"/>
        <v/>
      </c>
      <c r="N744" s="29"/>
      <c r="P744" s="101">
        <f t="shared" si="79"/>
        <v>0</v>
      </c>
      <c r="Q744" s="101">
        <f t="shared" si="80"/>
        <v>0</v>
      </c>
      <c r="R744" s="101" t="e">
        <f t="shared" si="81"/>
        <v>#N/A</v>
      </c>
      <c r="S744" s="101">
        <f t="shared" si="82"/>
        <v>0</v>
      </c>
      <c r="T744" s="102" t="e">
        <f>+VLOOKUP($E744,db!$B$26:$C$30,2,FALSE)</f>
        <v>#N/A</v>
      </c>
      <c r="U744" s="102">
        <f t="shared" si="84"/>
        <v>0</v>
      </c>
    </row>
    <row r="745" spans="2:21" ht="16" thickBot="1">
      <c r="B745" s="26">
        <f t="shared" si="85"/>
        <v>358</v>
      </c>
      <c r="C745" s="26"/>
      <c r="D745" s="27"/>
      <c r="E745" s="26"/>
      <c r="F745" s="26"/>
      <c r="G745" s="26"/>
      <c r="H745" s="155"/>
      <c r="I745" s="26"/>
      <c r="J745" s="26"/>
      <c r="K745" s="105"/>
      <c r="L745" s="26"/>
      <c r="M745" s="26" t="str">
        <f t="shared" si="83"/>
        <v/>
      </c>
      <c r="N745" s="27"/>
      <c r="P745" s="101">
        <f t="shared" si="79"/>
        <v>0</v>
      </c>
      <c r="Q745" s="101">
        <f t="shared" si="80"/>
        <v>0</v>
      </c>
      <c r="R745" s="101" t="e">
        <f t="shared" si="81"/>
        <v>#N/A</v>
      </c>
      <c r="S745" s="101">
        <f t="shared" si="82"/>
        <v>0</v>
      </c>
      <c r="T745" s="102" t="e">
        <f>+VLOOKUP($E745,db!$B$26:$C$30,2,FALSE)</f>
        <v>#N/A</v>
      </c>
      <c r="U745" s="102">
        <f t="shared" si="84"/>
        <v>0</v>
      </c>
    </row>
    <row r="746" spans="2:21" ht="16" thickBot="1">
      <c r="B746" s="28">
        <f t="shared" si="85"/>
        <v>359</v>
      </c>
      <c r="C746" s="28"/>
      <c r="D746" s="29"/>
      <c r="E746" s="28"/>
      <c r="F746" s="28"/>
      <c r="G746" s="28"/>
      <c r="H746" s="156"/>
      <c r="I746" s="28"/>
      <c r="J746" s="28"/>
      <c r="K746" s="106"/>
      <c r="L746" s="28"/>
      <c r="M746" s="28" t="str">
        <f t="shared" si="83"/>
        <v/>
      </c>
      <c r="N746" s="29"/>
      <c r="P746" s="101">
        <f t="shared" si="79"/>
        <v>0</v>
      </c>
      <c r="Q746" s="101">
        <f t="shared" si="80"/>
        <v>0</v>
      </c>
      <c r="R746" s="101" t="e">
        <f t="shared" si="81"/>
        <v>#N/A</v>
      </c>
      <c r="S746" s="101">
        <f t="shared" si="82"/>
        <v>0</v>
      </c>
      <c r="T746" s="102" t="e">
        <f>+VLOOKUP($E746,db!$B$26:$C$30,2,FALSE)</f>
        <v>#N/A</v>
      </c>
      <c r="U746" s="102">
        <f t="shared" si="84"/>
        <v>0</v>
      </c>
    </row>
    <row r="747" spans="2:21" ht="16" thickBot="1">
      <c r="B747" s="26">
        <f t="shared" si="85"/>
        <v>360</v>
      </c>
      <c r="C747" s="26"/>
      <c r="D747" s="27"/>
      <c r="E747" s="26"/>
      <c r="F747" s="26"/>
      <c r="G747" s="26"/>
      <c r="H747" s="155"/>
      <c r="I747" s="26"/>
      <c r="J747" s="26"/>
      <c r="K747" s="105"/>
      <c r="L747" s="26"/>
      <c r="M747" s="26" t="str">
        <f t="shared" si="83"/>
        <v/>
      </c>
      <c r="N747" s="27"/>
      <c r="P747" s="101">
        <f t="shared" si="79"/>
        <v>0</v>
      </c>
      <c r="Q747" s="101">
        <f t="shared" si="80"/>
        <v>0</v>
      </c>
      <c r="R747" s="101" t="e">
        <f t="shared" si="81"/>
        <v>#N/A</v>
      </c>
      <c r="S747" s="101">
        <f t="shared" si="82"/>
        <v>0</v>
      </c>
      <c r="T747" s="102" t="e">
        <f>+VLOOKUP($E747,db!$B$26:$C$30,2,FALSE)</f>
        <v>#N/A</v>
      </c>
      <c r="U747" s="102">
        <f t="shared" si="84"/>
        <v>0</v>
      </c>
    </row>
    <row r="748" spans="2:21" ht="16" thickBot="1">
      <c r="B748" s="28">
        <f t="shared" si="85"/>
        <v>361</v>
      </c>
      <c r="C748" s="28"/>
      <c r="D748" s="29"/>
      <c r="E748" s="28"/>
      <c r="F748" s="28"/>
      <c r="G748" s="28"/>
      <c r="H748" s="156"/>
      <c r="I748" s="28"/>
      <c r="J748" s="28"/>
      <c r="K748" s="106"/>
      <c r="L748" s="28"/>
      <c r="M748" s="28" t="str">
        <f t="shared" si="83"/>
        <v/>
      </c>
      <c r="N748" s="29"/>
      <c r="P748" s="101">
        <f t="shared" si="79"/>
        <v>0</v>
      </c>
      <c r="Q748" s="101">
        <f t="shared" si="80"/>
        <v>0</v>
      </c>
      <c r="R748" s="101" t="e">
        <f t="shared" si="81"/>
        <v>#N/A</v>
      </c>
      <c r="S748" s="101">
        <f t="shared" si="82"/>
        <v>0</v>
      </c>
      <c r="T748" s="102" t="e">
        <f>+VLOOKUP($E748,db!$B$26:$C$30,2,FALSE)</f>
        <v>#N/A</v>
      </c>
      <c r="U748" s="102">
        <f t="shared" si="84"/>
        <v>0</v>
      </c>
    </row>
    <row r="749" spans="2:21" ht="16" thickBot="1">
      <c r="B749" s="26">
        <f t="shared" si="85"/>
        <v>362</v>
      </c>
      <c r="C749" s="26"/>
      <c r="D749" s="27"/>
      <c r="E749" s="26"/>
      <c r="F749" s="26"/>
      <c r="G749" s="26"/>
      <c r="H749" s="155"/>
      <c r="I749" s="26"/>
      <c r="J749" s="26"/>
      <c r="K749" s="105"/>
      <c r="L749" s="26"/>
      <c r="M749" s="26" t="str">
        <f t="shared" si="83"/>
        <v/>
      </c>
      <c r="N749" s="27"/>
      <c r="P749" s="101">
        <f t="shared" si="79"/>
        <v>0</v>
      </c>
      <c r="Q749" s="101">
        <f t="shared" si="80"/>
        <v>0</v>
      </c>
      <c r="R749" s="101" t="e">
        <f t="shared" si="81"/>
        <v>#N/A</v>
      </c>
      <c r="S749" s="101">
        <f t="shared" si="82"/>
        <v>0</v>
      </c>
      <c r="T749" s="102" t="e">
        <f>+VLOOKUP($E749,db!$B$26:$C$30,2,FALSE)</f>
        <v>#N/A</v>
      </c>
      <c r="U749" s="102">
        <f t="shared" si="84"/>
        <v>0</v>
      </c>
    </row>
    <row r="750" spans="2:21" ht="16" thickBot="1">
      <c r="B750" s="28">
        <f t="shared" si="85"/>
        <v>363</v>
      </c>
      <c r="C750" s="28"/>
      <c r="D750" s="29"/>
      <c r="E750" s="28"/>
      <c r="F750" s="28"/>
      <c r="G750" s="28"/>
      <c r="H750" s="156"/>
      <c r="I750" s="28"/>
      <c r="J750" s="28"/>
      <c r="K750" s="106"/>
      <c r="L750" s="28"/>
      <c r="M750" s="28" t="str">
        <f t="shared" si="83"/>
        <v/>
      </c>
      <c r="N750" s="29"/>
      <c r="P750" s="101">
        <f t="shared" si="79"/>
        <v>0</v>
      </c>
      <c r="Q750" s="101">
        <f t="shared" si="80"/>
        <v>0</v>
      </c>
      <c r="R750" s="101" t="e">
        <f t="shared" si="81"/>
        <v>#N/A</v>
      </c>
      <c r="S750" s="101">
        <f t="shared" si="82"/>
        <v>0</v>
      </c>
      <c r="T750" s="102" t="e">
        <f>+VLOOKUP($E750,db!$B$26:$C$30,2,FALSE)</f>
        <v>#N/A</v>
      </c>
      <c r="U750" s="102">
        <f t="shared" si="84"/>
        <v>0</v>
      </c>
    </row>
    <row r="751" spans="2:21" ht="16" thickBot="1">
      <c r="B751" s="26">
        <f t="shared" si="85"/>
        <v>364</v>
      </c>
      <c r="C751" s="26"/>
      <c r="D751" s="27"/>
      <c r="E751" s="26"/>
      <c r="F751" s="26"/>
      <c r="G751" s="26"/>
      <c r="H751" s="155"/>
      <c r="I751" s="26"/>
      <c r="J751" s="26"/>
      <c r="K751" s="105"/>
      <c r="L751" s="26"/>
      <c r="M751" s="26" t="str">
        <f t="shared" si="83"/>
        <v/>
      </c>
      <c r="N751" s="27"/>
      <c r="P751" s="101">
        <f t="shared" si="79"/>
        <v>0</v>
      </c>
      <c r="Q751" s="101">
        <f t="shared" si="80"/>
        <v>0</v>
      </c>
      <c r="R751" s="101" t="e">
        <f t="shared" si="81"/>
        <v>#N/A</v>
      </c>
      <c r="S751" s="101">
        <f t="shared" si="82"/>
        <v>0</v>
      </c>
      <c r="T751" s="102" t="e">
        <f>+VLOOKUP($E751,db!$B$26:$C$30,2,FALSE)</f>
        <v>#N/A</v>
      </c>
      <c r="U751" s="102">
        <f t="shared" si="84"/>
        <v>0</v>
      </c>
    </row>
    <row r="752" spans="2:21" ht="16" thickBot="1">
      <c r="B752" s="28">
        <f t="shared" si="85"/>
        <v>365</v>
      </c>
      <c r="C752" s="28"/>
      <c r="D752" s="29"/>
      <c r="E752" s="28"/>
      <c r="F752" s="28"/>
      <c r="G752" s="28"/>
      <c r="H752" s="156"/>
      <c r="I752" s="28"/>
      <c r="J752" s="28"/>
      <c r="K752" s="106"/>
      <c r="L752" s="28"/>
      <c r="M752" s="28" t="str">
        <f t="shared" si="83"/>
        <v/>
      </c>
      <c r="N752" s="29"/>
      <c r="P752" s="101">
        <f t="shared" si="79"/>
        <v>0</v>
      </c>
      <c r="Q752" s="101">
        <f t="shared" si="80"/>
        <v>0</v>
      </c>
      <c r="R752" s="101" t="e">
        <f t="shared" si="81"/>
        <v>#N/A</v>
      </c>
      <c r="S752" s="101">
        <f t="shared" si="82"/>
        <v>0</v>
      </c>
      <c r="T752" s="102" t="e">
        <f>+VLOOKUP($E752,db!$B$26:$C$30,2,FALSE)</f>
        <v>#N/A</v>
      </c>
      <c r="U752" s="102">
        <f t="shared" si="84"/>
        <v>0</v>
      </c>
    </row>
    <row r="753" spans="2:21" ht="16" thickBot="1">
      <c r="B753" s="26">
        <f t="shared" si="85"/>
        <v>366</v>
      </c>
      <c r="C753" s="26"/>
      <c r="D753" s="27"/>
      <c r="E753" s="26"/>
      <c r="F753" s="26"/>
      <c r="G753" s="26"/>
      <c r="H753" s="155"/>
      <c r="I753" s="26"/>
      <c r="J753" s="26"/>
      <c r="K753" s="105"/>
      <c r="L753" s="26"/>
      <c r="M753" s="26" t="str">
        <f t="shared" si="83"/>
        <v/>
      </c>
      <c r="N753" s="27"/>
      <c r="P753" s="101">
        <f t="shared" si="79"/>
        <v>0</v>
      </c>
      <c r="Q753" s="101">
        <f t="shared" si="80"/>
        <v>0</v>
      </c>
      <c r="R753" s="101" t="e">
        <f t="shared" si="81"/>
        <v>#N/A</v>
      </c>
      <c r="S753" s="101">
        <f t="shared" si="82"/>
        <v>0</v>
      </c>
      <c r="T753" s="102" t="e">
        <f>+VLOOKUP($E753,db!$B$26:$C$30,2,FALSE)</f>
        <v>#N/A</v>
      </c>
      <c r="U753" s="102">
        <f t="shared" si="84"/>
        <v>0</v>
      </c>
    </row>
    <row r="754" spans="2:21" ht="16" thickBot="1">
      <c r="B754" s="28">
        <f t="shared" si="85"/>
        <v>367</v>
      </c>
      <c r="C754" s="28"/>
      <c r="D754" s="29"/>
      <c r="E754" s="28"/>
      <c r="F754" s="28"/>
      <c r="G754" s="28"/>
      <c r="H754" s="156"/>
      <c r="I754" s="28"/>
      <c r="J754" s="28"/>
      <c r="K754" s="106"/>
      <c r="L754" s="28"/>
      <c r="M754" s="28" t="str">
        <f t="shared" si="83"/>
        <v/>
      </c>
      <c r="N754" s="29"/>
      <c r="P754" s="101">
        <f t="shared" si="79"/>
        <v>0</v>
      </c>
      <c r="Q754" s="101">
        <f t="shared" si="80"/>
        <v>0</v>
      </c>
      <c r="R754" s="101" t="e">
        <f t="shared" si="81"/>
        <v>#N/A</v>
      </c>
      <c r="S754" s="101">
        <f t="shared" si="82"/>
        <v>0</v>
      </c>
      <c r="T754" s="102" t="e">
        <f>+VLOOKUP($E754,db!$B$26:$C$30,2,FALSE)</f>
        <v>#N/A</v>
      </c>
      <c r="U754" s="102">
        <f t="shared" si="84"/>
        <v>0</v>
      </c>
    </row>
    <row r="755" spans="2:21" ht="16" thickBot="1">
      <c r="B755" s="26">
        <f t="shared" si="85"/>
        <v>368</v>
      </c>
      <c r="C755" s="26"/>
      <c r="D755" s="27"/>
      <c r="E755" s="26"/>
      <c r="F755" s="26"/>
      <c r="G755" s="26"/>
      <c r="H755" s="155"/>
      <c r="I755" s="26"/>
      <c r="J755" s="26"/>
      <c r="K755" s="105"/>
      <c r="L755" s="26"/>
      <c r="M755" s="26" t="str">
        <f t="shared" si="83"/>
        <v/>
      </c>
      <c r="N755" s="27"/>
      <c r="P755" s="101">
        <f t="shared" si="79"/>
        <v>0</v>
      </c>
      <c r="Q755" s="101">
        <f t="shared" si="80"/>
        <v>0</v>
      </c>
      <c r="R755" s="101" t="e">
        <f t="shared" si="81"/>
        <v>#N/A</v>
      </c>
      <c r="S755" s="101">
        <f t="shared" si="82"/>
        <v>0</v>
      </c>
      <c r="T755" s="102" t="e">
        <f>+VLOOKUP($E755,db!$B$26:$C$30,2,FALSE)</f>
        <v>#N/A</v>
      </c>
      <c r="U755" s="102">
        <f t="shared" si="84"/>
        <v>0</v>
      </c>
    </row>
    <row r="756" spans="2:21" ht="16" thickBot="1">
      <c r="B756" s="28">
        <f t="shared" si="85"/>
        <v>369</v>
      </c>
      <c r="C756" s="28"/>
      <c r="D756" s="29"/>
      <c r="E756" s="28"/>
      <c r="F756" s="28"/>
      <c r="G756" s="28"/>
      <c r="H756" s="156"/>
      <c r="I756" s="28"/>
      <c r="J756" s="28"/>
      <c r="K756" s="106"/>
      <c r="L756" s="28"/>
      <c r="M756" s="28" t="str">
        <f t="shared" si="83"/>
        <v/>
      </c>
      <c r="N756" s="29"/>
      <c r="P756" s="101">
        <f t="shared" si="79"/>
        <v>0</v>
      </c>
      <c r="Q756" s="101">
        <f t="shared" si="80"/>
        <v>0</v>
      </c>
      <c r="R756" s="101" t="e">
        <f t="shared" si="81"/>
        <v>#N/A</v>
      </c>
      <c r="S756" s="101">
        <f t="shared" si="82"/>
        <v>0</v>
      </c>
      <c r="T756" s="102" t="e">
        <f>+VLOOKUP($E756,db!$B$26:$C$30,2,FALSE)</f>
        <v>#N/A</v>
      </c>
      <c r="U756" s="102">
        <f t="shared" si="84"/>
        <v>0</v>
      </c>
    </row>
    <row r="757" spans="2:21" ht="16" thickBot="1">
      <c r="B757" s="26">
        <f t="shared" si="85"/>
        <v>370</v>
      </c>
      <c r="C757" s="26"/>
      <c r="D757" s="27"/>
      <c r="E757" s="26"/>
      <c r="F757" s="26"/>
      <c r="G757" s="26"/>
      <c r="H757" s="155"/>
      <c r="I757" s="26"/>
      <c r="J757" s="26"/>
      <c r="K757" s="105"/>
      <c r="L757" s="26"/>
      <c r="M757" s="26" t="str">
        <f t="shared" si="83"/>
        <v/>
      </c>
      <c r="N757" s="27"/>
      <c r="P757" s="101">
        <f t="shared" si="79"/>
        <v>0</v>
      </c>
      <c r="Q757" s="101">
        <f t="shared" si="80"/>
        <v>0</v>
      </c>
      <c r="R757" s="101" t="e">
        <f t="shared" si="81"/>
        <v>#N/A</v>
      </c>
      <c r="S757" s="101">
        <f t="shared" si="82"/>
        <v>0</v>
      </c>
      <c r="T757" s="102" t="e">
        <f>+VLOOKUP($E757,db!$B$26:$C$30,2,FALSE)</f>
        <v>#N/A</v>
      </c>
      <c r="U757" s="102">
        <f t="shared" si="84"/>
        <v>0</v>
      </c>
    </row>
    <row r="758" spans="2:21" ht="16" thickBot="1">
      <c r="B758" s="28">
        <f t="shared" si="85"/>
        <v>371</v>
      </c>
      <c r="C758" s="28"/>
      <c r="D758" s="29"/>
      <c r="E758" s="28"/>
      <c r="F758" s="28"/>
      <c r="G758" s="28"/>
      <c r="H758" s="156"/>
      <c r="I758" s="28"/>
      <c r="J758" s="28"/>
      <c r="K758" s="106"/>
      <c r="L758" s="28"/>
      <c r="M758" s="28" t="str">
        <f t="shared" si="83"/>
        <v/>
      </c>
      <c r="N758" s="29"/>
      <c r="P758" s="101">
        <f t="shared" si="79"/>
        <v>0</v>
      </c>
      <c r="Q758" s="101">
        <f t="shared" si="80"/>
        <v>0</v>
      </c>
      <c r="R758" s="101" t="e">
        <f t="shared" si="81"/>
        <v>#N/A</v>
      </c>
      <c r="S758" s="101">
        <f t="shared" si="82"/>
        <v>0</v>
      </c>
      <c r="T758" s="102" t="e">
        <f>+VLOOKUP($E758,db!$B$26:$C$30,2,FALSE)</f>
        <v>#N/A</v>
      </c>
      <c r="U758" s="102">
        <f t="shared" si="84"/>
        <v>0</v>
      </c>
    </row>
    <row r="759" spans="2:21" ht="16" thickBot="1">
      <c r="B759" s="26">
        <f t="shared" si="85"/>
        <v>372</v>
      </c>
      <c r="C759" s="26"/>
      <c r="D759" s="27"/>
      <c r="E759" s="26"/>
      <c r="F759" s="26"/>
      <c r="G759" s="26"/>
      <c r="H759" s="155"/>
      <c r="I759" s="26"/>
      <c r="J759" s="26"/>
      <c r="K759" s="105"/>
      <c r="L759" s="26"/>
      <c r="M759" s="26" t="str">
        <f t="shared" si="83"/>
        <v/>
      </c>
      <c r="N759" s="27"/>
      <c r="P759" s="101">
        <f t="shared" si="79"/>
        <v>0</v>
      </c>
      <c r="Q759" s="101">
        <f t="shared" si="80"/>
        <v>0</v>
      </c>
      <c r="R759" s="101" t="e">
        <f t="shared" si="81"/>
        <v>#N/A</v>
      </c>
      <c r="S759" s="101">
        <f t="shared" si="82"/>
        <v>0</v>
      </c>
      <c r="T759" s="102" t="e">
        <f>+VLOOKUP($E759,db!$B$26:$C$30,2,FALSE)</f>
        <v>#N/A</v>
      </c>
      <c r="U759" s="102">
        <f t="shared" si="84"/>
        <v>0</v>
      </c>
    </row>
    <row r="760" spans="2:21" ht="16" thickBot="1">
      <c r="B760" s="28">
        <f t="shared" si="85"/>
        <v>373</v>
      </c>
      <c r="C760" s="28"/>
      <c r="D760" s="29"/>
      <c r="E760" s="28"/>
      <c r="F760" s="28"/>
      <c r="G760" s="28"/>
      <c r="H760" s="156"/>
      <c r="I760" s="28"/>
      <c r="J760" s="28"/>
      <c r="K760" s="106"/>
      <c r="L760" s="28"/>
      <c r="M760" s="28" t="str">
        <f t="shared" si="83"/>
        <v/>
      </c>
      <c r="N760" s="29"/>
      <c r="P760" s="101">
        <f t="shared" si="79"/>
        <v>0</v>
      </c>
      <c r="Q760" s="101">
        <f t="shared" si="80"/>
        <v>0</v>
      </c>
      <c r="R760" s="101" t="e">
        <f t="shared" si="81"/>
        <v>#N/A</v>
      </c>
      <c r="S760" s="101">
        <f t="shared" si="82"/>
        <v>0</v>
      </c>
      <c r="T760" s="102" t="e">
        <f>+VLOOKUP($E760,db!$B$26:$C$30,2,FALSE)</f>
        <v>#N/A</v>
      </c>
      <c r="U760" s="102">
        <f t="shared" si="84"/>
        <v>0</v>
      </c>
    </row>
    <row r="761" spans="2:21" ht="16" thickBot="1">
      <c r="B761" s="26">
        <f t="shared" si="85"/>
        <v>374</v>
      </c>
      <c r="C761" s="26"/>
      <c r="D761" s="27"/>
      <c r="E761" s="26"/>
      <c r="F761" s="26"/>
      <c r="G761" s="26"/>
      <c r="H761" s="155"/>
      <c r="I761" s="26"/>
      <c r="J761" s="26"/>
      <c r="K761" s="105"/>
      <c r="L761" s="26"/>
      <c r="M761" s="26" t="str">
        <f t="shared" si="83"/>
        <v/>
      </c>
      <c r="N761" s="27"/>
      <c r="P761" s="101">
        <f t="shared" si="79"/>
        <v>0</v>
      </c>
      <c r="Q761" s="101">
        <f t="shared" si="80"/>
        <v>0</v>
      </c>
      <c r="R761" s="101" t="e">
        <f t="shared" si="81"/>
        <v>#N/A</v>
      </c>
      <c r="S761" s="101">
        <f t="shared" si="82"/>
        <v>0</v>
      </c>
      <c r="T761" s="102" t="e">
        <f>+VLOOKUP($E761,db!$B$26:$C$30,2,FALSE)</f>
        <v>#N/A</v>
      </c>
      <c r="U761" s="102">
        <f t="shared" si="84"/>
        <v>0</v>
      </c>
    </row>
    <row r="762" spans="2:21" ht="16" thickBot="1">
      <c r="B762" s="28">
        <f t="shared" si="85"/>
        <v>375</v>
      </c>
      <c r="C762" s="28"/>
      <c r="D762" s="29"/>
      <c r="E762" s="28"/>
      <c r="F762" s="28"/>
      <c r="G762" s="28"/>
      <c r="H762" s="156"/>
      <c r="I762" s="28"/>
      <c r="J762" s="28"/>
      <c r="K762" s="106"/>
      <c r="L762" s="28"/>
      <c r="M762" s="28" t="str">
        <f t="shared" si="83"/>
        <v/>
      </c>
      <c r="N762" s="29"/>
      <c r="P762" s="101">
        <f t="shared" si="79"/>
        <v>0</v>
      </c>
      <c r="Q762" s="101">
        <f t="shared" si="80"/>
        <v>0</v>
      </c>
      <c r="R762" s="101" t="e">
        <f t="shared" si="81"/>
        <v>#N/A</v>
      </c>
      <c r="S762" s="101">
        <f t="shared" si="82"/>
        <v>0</v>
      </c>
      <c r="T762" s="102" t="e">
        <f>+VLOOKUP($E762,db!$B$26:$C$30,2,FALSE)</f>
        <v>#N/A</v>
      </c>
      <c r="U762" s="102">
        <f t="shared" si="84"/>
        <v>0</v>
      </c>
    </row>
    <row r="763" spans="2:21" ht="16" thickBot="1">
      <c r="B763" s="26">
        <f t="shared" si="85"/>
        <v>376</v>
      </c>
      <c r="C763" s="26"/>
      <c r="D763" s="27"/>
      <c r="E763" s="26"/>
      <c r="F763" s="26"/>
      <c r="G763" s="26"/>
      <c r="H763" s="155"/>
      <c r="I763" s="26"/>
      <c r="J763" s="26"/>
      <c r="K763" s="105"/>
      <c r="L763" s="26"/>
      <c r="M763" s="26" t="str">
        <f t="shared" si="83"/>
        <v/>
      </c>
      <c r="N763" s="27"/>
      <c r="P763" s="101">
        <f t="shared" si="79"/>
        <v>0</v>
      </c>
      <c r="Q763" s="101">
        <f t="shared" si="80"/>
        <v>0</v>
      </c>
      <c r="R763" s="101" t="e">
        <f t="shared" si="81"/>
        <v>#N/A</v>
      </c>
      <c r="S763" s="101">
        <f t="shared" si="82"/>
        <v>0</v>
      </c>
      <c r="T763" s="102" t="e">
        <f>+VLOOKUP($E763,db!$B$26:$C$30,2,FALSE)</f>
        <v>#N/A</v>
      </c>
      <c r="U763" s="102">
        <f t="shared" si="84"/>
        <v>0</v>
      </c>
    </row>
    <row r="764" spans="2:21" ht="16" thickBot="1">
      <c r="B764" s="28">
        <f t="shared" si="85"/>
        <v>377</v>
      </c>
      <c r="C764" s="28"/>
      <c r="D764" s="29"/>
      <c r="E764" s="28"/>
      <c r="F764" s="28"/>
      <c r="G764" s="28"/>
      <c r="H764" s="156"/>
      <c r="I764" s="28"/>
      <c r="J764" s="28"/>
      <c r="K764" s="106"/>
      <c r="L764" s="28"/>
      <c r="M764" s="28" t="str">
        <f t="shared" si="83"/>
        <v/>
      </c>
      <c r="N764" s="29"/>
      <c r="P764" s="101">
        <f t="shared" si="79"/>
        <v>0</v>
      </c>
      <c r="Q764" s="101">
        <f t="shared" si="80"/>
        <v>0</v>
      </c>
      <c r="R764" s="101" t="e">
        <f t="shared" si="81"/>
        <v>#N/A</v>
      </c>
      <c r="S764" s="101">
        <f t="shared" si="82"/>
        <v>0</v>
      </c>
      <c r="T764" s="102" t="e">
        <f>+VLOOKUP($E764,db!$B$26:$C$30,2,FALSE)</f>
        <v>#N/A</v>
      </c>
      <c r="U764" s="102">
        <f t="shared" si="84"/>
        <v>0</v>
      </c>
    </row>
    <row r="765" spans="2:21" ht="16" thickBot="1">
      <c r="B765" s="26">
        <f t="shared" si="85"/>
        <v>378</v>
      </c>
      <c r="C765" s="26"/>
      <c r="D765" s="27"/>
      <c r="E765" s="26"/>
      <c r="F765" s="26"/>
      <c r="G765" s="26"/>
      <c r="H765" s="155"/>
      <c r="I765" s="26"/>
      <c r="J765" s="26"/>
      <c r="K765" s="105"/>
      <c r="L765" s="26"/>
      <c r="M765" s="26" t="str">
        <f t="shared" si="83"/>
        <v/>
      </c>
      <c r="N765" s="27"/>
      <c r="P765" s="101">
        <f t="shared" si="79"/>
        <v>0</v>
      </c>
      <c r="Q765" s="101">
        <f t="shared" si="80"/>
        <v>0</v>
      </c>
      <c r="R765" s="101" t="e">
        <f t="shared" si="81"/>
        <v>#N/A</v>
      </c>
      <c r="S765" s="101">
        <f t="shared" si="82"/>
        <v>0</v>
      </c>
      <c r="T765" s="102" t="e">
        <f>+VLOOKUP($E765,db!$B$26:$C$30,2,FALSE)</f>
        <v>#N/A</v>
      </c>
      <c r="U765" s="102">
        <f t="shared" si="84"/>
        <v>0</v>
      </c>
    </row>
    <row r="766" spans="2:21" ht="16" thickBot="1">
      <c r="B766" s="28">
        <f t="shared" si="85"/>
        <v>379</v>
      </c>
      <c r="C766" s="28"/>
      <c r="D766" s="29"/>
      <c r="E766" s="28"/>
      <c r="F766" s="28"/>
      <c r="G766" s="28"/>
      <c r="H766" s="156"/>
      <c r="I766" s="28"/>
      <c r="J766" s="28"/>
      <c r="K766" s="106"/>
      <c r="L766" s="28"/>
      <c r="M766" s="28" t="str">
        <f t="shared" si="83"/>
        <v/>
      </c>
      <c r="N766" s="29"/>
      <c r="P766" s="101">
        <f t="shared" si="79"/>
        <v>0</v>
      </c>
      <c r="Q766" s="101">
        <f t="shared" si="80"/>
        <v>0</v>
      </c>
      <c r="R766" s="101" t="e">
        <f t="shared" si="81"/>
        <v>#N/A</v>
      </c>
      <c r="S766" s="101">
        <f t="shared" si="82"/>
        <v>0</v>
      </c>
      <c r="T766" s="102" t="e">
        <f>+VLOOKUP($E766,db!$B$26:$C$30,2,FALSE)</f>
        <v>#N/A</v>
      </c>
      <c r="U766" s="102">
        <f t="shared" si="84"/>
        <v>0</v>
      </c>
    </row>
    <row r="767" spans="2:21" ht="16" thickBot="1">
      <c r="B767" s="26">
        <f t="shared" si="85"/>
        <v>380</v>
      </c>
      <c r="C767" s="26"/>
      <c r="D767" s="27"/>
      <c r="E767" s="26"/>
      <c r="F767" s="26"/>
      <c r="G767" s="26"/>
      <c r="H767" s="155"/>
      <c r="I767" s="26"/>
      <c r="J767" s="26"/>
      <c r="K767" s="105"/>
      <c r="L767" s="26"/>
      <c r="M767" s="26" t="str">
        <f t="shared" si="83"/>
        <v/>
      </c>
      <c r="N767" s="27"/>
      <c r="P767" s="101">
        <f t="shared" si="79"/>
        <v>0</v>
      </c>
      <c r="Q767" s="101">
        <f t="shared" si="80"/>
        <v>0</v>
      </c>
      <c r="R767" s="101" t="e">
        <f t="shared" si="81"/>
        <v>#N/A</v>
      </c>
      <c r="S767" s="101">
        <f t="shared" si="82"/>
        <v>0</v>
      </c>
      <c r="T767" s="102" t="e">
        <f>+VLOOKUP($E767,db!$B$26:$C$30,2,FALSE)</f>
        <v>#N/A</v>
      </c>
      <c r="U767" s="102">
        <f t="shared" si="84"/>
        <v>0</v>
      </c>
    </row>
    <row r="768" spans="2:21" ht="16" thickBot="1">
      <c r="B768" s="28">
        <f t="shared" si="85"/>
        <v>381</v>
      </c>
      <c r="C768" s="28"/>
      <c r="D768" s="29"/>
      <c r="E768" s="28"/>
      <c r="F768" s="28"/>
      <c r="G768" s="28"/>
      <c r="H768" s="156"/>
      <c r="I768" s="28"/>
      <c r="J768" s="28"/>
      <c r="K768" s="106"/>
      <c r="L768" s="28"/>
      <c r="M768" s="28" t="str">
        <f t="shared" si="83"/>
        <v/>
      </c>
      <c r="N768" s="29"/>
      <c r="P768" s="101">
        <f t="shared" si="79"/>
        <v>0</v>
      </c>
      <c r="Q768" s="101">
        <f t="shared" si="80"/>
        <v>0</v>
      </c>
      <c r="R768" s="101" t="e">
        <f t="shared" si="81"/>
        <v>#N/A</v>
      </c>
      <c r="S768" s="101">
        <f t="shared" si="82"/>
        <v>0</v>
      </c>
      <c r="T768" s="102" t="e">
        <f>+VLOOKUP($E768,db!$B$26:$C$30,2,FALSE)</f>
        <v>#N/A</v>
      </c>
      <c r="U768" s="102">
        <f t="shared" si="84"/>
        <v>0</v>
      </c>
    </row>
    <row r="769" spans="2:21" ht="16" thickBot="1">
      <c r="B769" s="26">
        <f t="shared" si="85"/>
        <v>382</v>
      </c>
      <c r="C769" s="26"/>
      <c r="D769" s="27"/>
      <c r="E769" s="26"/>
      <c r="F769" s="26"/>
      <c r="G769" s="26"/>
      <c r="H769" s="155"/>
      <c r="I769" s="26"/>
      <c r="J769" s="26"/>
      <c r="K769" s="105"/>
      <c r="L769" s="26"/>
      <c r="M769" s="26" t="str">
        <f t="shared" si="83"/>
        <v/>
      </c>
      <c r="N769" s="27"/>
      <c r="P769" s="101">
        <f t="shared" si="79"/>
        <v>0</v>
      </c>
      <c r="Q769" s="101">
        <f t="shared" si="80"/>
        <v>0</v>
      </c>
      <c r="R769" s="101" t="e">
        <f t="shared" si="81"/>
        <v>#N/A</v>
      </c>
      <c r="S769" s="101">
        <f t="shared" si="82"/>
        <v>0</v>
      </c>
      <c r="T769" s="102" t="e">
        <f>+VLOOKUP($E769,db!$B$26:$C$30,2,FALSE)</f>
        <v>#N/A</v>
      </c>
      <c r="U769" s="102">
        <f t="shared" si="84"/>
        <v>0</v>
      </c>
    </row>
    <row r="770" spans="2:21" ht="16" thickBot="1">
      <c r="B770" s="28">
        <f t="shared" si="85"/>
        <v>383</v>
      </c>
      <c r="C770" s="28"/>
      <c r="D770" s="29"/>
      <c r="E770" s="28"/>
      <c r="F770" s="28"/>
      <c r="G770" s="28"/>
      <c r="H770" s="156"/>
      <c r="I770" s="28"/>
      <c r="J770" s="28"/>
      <c r="K770" s="106"/>
      <c r="L770" s="28"/>
      <c r="M770" s="28" t="str">
        <f t="shared" si="83"/>
        <v/>
      </c>
      <c r="N770" s="29"/>
      <c r="P770" s="101">
        <f t="shared" si="79"/>
        <v>0</v>
      </c>
      <c r="Q770" s="101">
        <f t="shared" si="80"/>
        <v>0</v>
      </c>
      <c r="R770" s="101" t="e">
        <f t="shared" si="81"/>
        <v>#N/A</v>
      </c>
      <c r="S770" s="101">
        <f t="shared" si="82"/>
        <v>0</v>
      </c>
      <c r="T770" s="102" t="e">
        <f>+VLOOKUP($E770,db!$B$26:$C$30,2,FALSE)</f>
        <v>#N/A</v>
      </c>
      <c r="U770" s="102">
        <f t="shared" si="84"/>
        <v>0</v>
      </c>
    </row>
    <row r="771" spans="2:21" ht="16" thickBot="1">
      <c r="B771" s="26">
        <f t="shared" si="85"/>
        <v>384</v>
      </c>
      <c r="C771" s="26"/>
      <c r="D771" s="27"/>
      <c r="E771" s="26"/>
      <c r="F771" s="26"/>
      <c r="G771" s="26"/>
      <c r="H771" s="155"/>
      <c r="I771" s="26"/>
      <c r="J771" s="26"/>
      <c r="K771" s="105"/>
      <c r="L771" s="26"/>
      <c r="M771" s="26" t="str">
        <f t="shared" si="83"/>
        <v/>
      </c>
      <c r="N771" s="27"/>
      <c r="P771" s="101">
        <f t="shared" si="79"/>
        <v>0</v>
      </c>
      <c r="Q771" s="101">
        <f t="shared" si="80"/>
        <v>0</v>
      </c>
      <c r="R771" s="101" t="e">
        <f t="shared" si="81"/>
        <v>#N/A</v>
      </c>
      <c r="S771" s="101">
        <f t="shared" si="82"/>
        <v>0</v>
      </c>
      <c r="T771" s="102" t="e">
        <f>+VLOOKUP($E771,db!$B$26:$C$30,2,FALSE)</f>
        <v>#N/A</v>
      </c>
      <c r="U771" s="102">
        <f t="shared" si="84"/>
        <v>0</v>
      </c>
    </row>
    <row r="772" spans="2:21" ht="16" thickBot="1">
      <c r="B772" s="28">
        <f t="shared" si="85"/>
        <v>385</v>
      </c>
      <c r="C772" s="28"/>
      <c r="D772" s="29"/>
      <c r="E772" s="28"/>
      <c r="F772" s="28"/>
      <c r="G772" s="28"/>
      <c r="H772" s="156"/>
      <c r="I772" s="28"/>
      <c r="J772" s="28"/>
      <c r="K772" s="106"/>
      <c r="L772" s="28"/>
      <c r="M772" s="28" t="str">
        <f t="shared" si="83"/>
        <v/>
      </c>
      <c r="N772" s="29"/>
      <c r="P772" s="101">
        <f t="shared" si="79"/>
        <v>0</v>
      </c>
      <c r="Q772" s="101">
        <f t="shared" si="80"/>
        <v>0</v>
      </c>
      <c r="R772" s="101" t="e">
        <f t="shared" si="81"/>
        <v>#N/A</v>
      </c>
      <c r="S772" s="101">
        <f t="shared" si="82"/>
        <v>0</v>
      </c>
      <c r="T772" s="102" t="e">
        <f>+VLOOKUP($E772,db!$B$26:$C$30,2,FALSE)</f>
        <v>#N/A</v>
      </c>
      <c r="U772" s="102">
        <f t="shared" si="84"/>
        <v>0</v>
      </c>
    </row>
    <row r="773" spans="2:21" ht="16" thickBot="1">
      <c r="B773" s="26">
        <f t="shared" si="85"/>
        <v>386</v>
      </c>
      <c r="C773" s="26"/>
      <c r="D773" s="27"/>
      <c r="E773" s="26"/>
      <c r="F773" s="26"/>
      <c r="G773" s="26"/>
      <c r="H773" s="155"/>
      <c r="I773" s="26"/>
      <c r="J773" s="26"/>
      <c r="K773" s="105"/>
      <c r="L773" s="26"/>
      <c r="M773" s="26" t="str">
        <f t="shared" si="83"/>
        <v/>
      </c>
      <c r="N773" s="27"/>
      <c r="P773" s="101">
        <f t="shared" ref="P773:P836" si="86">IF(M773=1,1,0)</f>
        <v>0</v>
      </c>
      <c r="Q773" s="101">
        <f t="shared" ref="Q773:Q836" si="87">IF(ISBLANK(E773),0,IF(P773=0,1,0))</f>
        <v>0</v>
      </c>
      <c r="R773" s="101" t="e">
        <f t="shared" ref="R773:R836" si="88">IF(H773&gt;T773,1,0)</f>
        <v>#N/A</v>
      </c>
      <c r="S773" s="101">
        <f t="shared" ref="S773:S836" si="89">IF(OR(G773="Process of Elim. (50 /50)",G773="Guess (No Confidence)"),1,0)</f>
        <v>0</v>
      </c>
      <c r="T773" s="102" t="e">
        <f>+VLOOKUP($E773,db!$B$26:$C$30,2,FALSE)</f>
        <v>#N/A</v>
      </c>
      <c r="U773" s="102">
        <f t="shared" si="84"/>
        <v>0</v>
      </c>
    </row>
    <row r="774" spans="2:21" ht="16" thickBot="1">
      <c r="B774" s="28">
        <f t="shared" si="85"/>
        <v>387</v>
      </c>
      <c r="C774" s="28"/>
      <c r="D774" s="29"/>
      <c r="E774" s="28"/>
      <c r="F774" s="28"/>
      <c r="G774" s="28"/>
      <c r="H774" s="156"/>
      <c r="I774" s="28"/>
      <c r="J774" s="28"/>
      <c r="K774" s="106"/>
      <c r="L774" s="28"/>
      <c r="M774" s="28" t="str">
        <f t="shared" ref="M774:M837" si="90">IF(ISBLANK(F774),"",IF(F774=L774,1,0))</f>
        <v/>
      </c>
      <c r="N774" s="29"/>
      <c r="P774" s="101">
        <f t="shared" si="86"/>
        <v>0</v>
      </c>
      <c r="Q774" s="101">
        <f t="shared" si="87"/>
        <v>0</v>
      </c>
      <c r="R774" s="101" t="e">
        <f t="shared" si="88"/>
        <v>#N/A</v>
      </c>
      <c r="S774" s="101">
        <f t="shared" si="89"/>
        <v>0</v>
      </c>
      <c r="T774" s="102" t="e">
        <f>+VLOOKUP($E774,db!$B$26:$C$30,2,FALSE)</f>
        <v>#N/A</v>
      </c>
      <c r="U774" s="102">
        <f t="shared" ref="U774:U837" si="91">IF($A$3=0,0,IF(Q774=1,1,IF(R774=1,2,IF(S774=1,3,0))))</f>
        <v>0</v>
      </c>
    </row>
    <row r="775" spans="2:21" ht="16" thickBot="1">
      <c r="B775" s="26">
        <f t="shared" si="85"/>
        <v>388</v>
      </c>
      <c r="C775" s="26"/>
      <c r="D775" s="27"/>
      <c r="E775" s="26"/>
      <c r="F775" s="26"/>
      <c r="G775" s="26"/>
      <c r="H775" s="155"/>
      <c r="I775" s="26"/>
      <c r="J775" s="26"/>
      <c r="K775" s="105"/>
      <c r="L775" s="26"/>
      <c r="M775" s="26" t="str">
        <f t="shared" si="90"/>
        <v/>
      </c>
      <c r="N775" s="27"/>
      <c r="P775" s="101">
        <f t="shared" si="86"/>
        <v>0</v>
      </c>
      <c r="Q775" s="101">
        <f t="shared" si="87"/>
        <v>0</v>
      </c>
      <c r="R775" s="101" t="e">
        <f t="shared" si="88"/>
        <v>#N/A</v>
      </c>
      <c r="S775" s="101">
        <f t="shared" si="89"/>
        <v>0</v>
      </c>
      <c r="T775" s="102" t="e">
        <f>+VLOOKUP($E775,db!$B$26:$C$30,2,FALSE)</f>
        <v>#N/A</v>
      </c>
      <c r="U775" s="102">
        <f t="shared" si="91"/>
        <v>0</v>
      </c>
    </row>
    <row r="776" spans="2:21" ht="16" thickBot="1">
      <c r="B776" s="28">
        <f t="shared" si="85"/>
        <v>389</v>
      </c>
      <c r="C776" s="28"/>
      <c r="D776" s="29"/>
      <c r="E776" s="28"/>
      <c r="F776" s="28"/>
      <c r="G776" s="28"/>
      <c r="H776" s="156"/>
      <c r="I776" s="28"/>
      <c r="J776" s="28"/>
      <c r="K776" s="106"/>
      <c r="L776" s="28"/>
      <c r="M776" s="28" t="str">
        <f t="shared" si="90"/>
        <v/>
      </c>
      <c r="N776" s="29"/>
      <c r="P776" s="101">
        <f t="shared" si="86"/>
        <v>0</v>
      </c>
      <c r="Q776" s="101">
        <f t="shared" si="87"/>
        <v>0</v>
      </c>
      <c r="R776" s="101" t="e">
        <f t="shared" si="88"/>
        <v>#N/A</v>
      </c>
      <c r="S776" s="101">
        <f t="shared" si="89"/>
        <v>0</v>
      </c>
      <c r="T776" s="102" t="e">
        <f>+VLOOKUP($E776,db!$B$26:$C$30,2,FALSE)</f>
        <v>#N/A</v>
      </c>
      <c r="U776" s="102">
        <f t="shared" si="91"/>
        <v>0</v>
      </c>
    </row>
    <row r="777" spans="2:21" ht="16" thickBot="1">
      <c r="B777" s="26">
        <f t="shared" si="85"/>
        <v>390</v>
      </c>
      <c r="C777" s="26"/>
      <c r="D777" s="27"/>
      <c r="E777" s="26"/>
      <c r="F777" s="26"/>
      <c r="G777" s="26"/>
      <c r="H777" s="155"/>
      <c r="I777" s="26"/>
      <c r="J777" s="26"/>
      <c r="K777" s="105"/>
      <c r="L777" s="26"/>
      <c r="M777" s="26" t="str">
        <f t="shared" si="90"/>
        <v/>
      </c>
      <c r="N777" s="27"/>
      <c r="P777" s="101">
        <f t="shared" si="86"/>
        <v>0</v>
      </c>
      <c r="Q777" s="101">
        <f t="shared" si="87"/>
        <v>0</v>
      </c>
      <c r="R777" s="101" t="e">
        <f t="shared" si="88"/>
        <v>#N/A</v>
      </c>
      <c r="S777" s="101">
        <f t="shared" si="89"/>
        <v>0</v>
      </c>
      <c r="T777" s="102" t="e">
        <f>+VLOOKUP($E777,db!$B$26:$C$30,2,FALSE)</f>
        <v>#N/A</v>
      </c>
      <c r="U777" s="102">
        <f t="shared" si="91"/>
        <v>0</v>
      </c>
    </row>
    <row r="778" spans="2:21" ht="16" thickBot="1">
      <c r="B778" s="28">
        <f t="shared" si="85"/>
        <v>391</v>
      </c>
      <c r="C778" s="28"/>
      <c r="D778" s="29"/>
      <c r="E778" s="28"/>
      <c r="F778" s="28"/>
      <c r="G778" s="28"/>
      <c r="H778" s="156"/>
      <c r="I778" s="28"/>
      <c r="J778" s="28"/>
      <c r="K778" s="106"/>
      <c r="L778" s="28"/>
      <c r="M778" s="28" t="str">
        <f t="shared" si="90"/>
        <v/>
      </c>
      <c r="N778" s="29"/>
      <c r="P778" s="101">
        <f t="shared" si="86"/>
        <v>0</v>
      </c>
      <c r="Q778" s="101">
        <f t="shared" si="87"/>
        <v>0</v>
      </c>
      <c r="R778" s="101" t="e">
        <f t="shared" si="88"/>
        <v>#N/A</v>
      </c>
      <c r="S778" s="101">
        <f t="shared" si="89"/>
        <v>0</v>
      </c>
      <c r="T778" s="102" t="e">
        <f>+VLOOKUP($E778,db!$B$26:$C$30,2,FALSE)</f>
        <v>#N/A</v>
      </c>
      <c r="U778" s="102">
        <f t="shared" si="91"/>
        <v>0</v>
      </c>
    </row>
    <row r="779" spans="2:21" ht="16" thickBot="1">
      <c r="B779" s="26">
        <f t="shared" si="85"/>
        <v>392</v>
      </c>
      <c r="C779" s="26"/>
      <c r="D779" s="27"/>
      <c r="E779" s="26"/>
      <c r="F779" s="26"/>
      <c r="G779" s="26"/>
      <c r="H779" s="155"/>
      <c r="I779" s="26"/>
      <c r="J779" s="26"/>
      <c r="K779" s="105"/>
      <c r="L779" s="26"/>
      <c r="M779" s="26" t="str">
        <f t="shared" si="90"/>
        <v/>
      </c>
      <c r="N779" s="27"/>
      <c r="P779" s="101">
        <f t="shared" si="86"/>
        <v>0</v>
      </c>
      <c r="Q779" s="101">
        <f t="shared" si="87"/>
        <v>0</v>
      </c>
      <c r="R779" s="101" t="e">
        <f t="shared" si="88"/>
        <v>#N/A</v>
      </c>
      <c r="S779" s="101">
        <f t="shared" si="89"/>
        <v>0</v>
      </c>
      <c r="T779" s="102" t="e">
        <f>+VLOOKUP($E779,db!$B$26:$C$30,2,FALSE)</f>
        <v>#N/A</v>
      </c>
      <c r="U779" s="102">
        <f t="shared" si="91"/>
        <v>0</v>
      </c>
    </row>
    <row r="780" spans="2:21" ht="16" thickBot="1">
      <c r="B780" s="28">
        <f t="shared" ref="B780:B843" si="92">+B779+1</f>
        <v>393</v>
      </c>
      <c r="C780" s="28"/>
      <c r="D780" s="29"/>
      <c r="E780" s="28"/>
      <c r="F780" s="28"/>
      <c r="G780" s="28"/>
      <c r="H780" s="156"/>
      <c r="I780" s="28"/>
      <c r="J780" s="28"/>
      <c r="K780" s="106"/>
      <c r="L780" s="28"/>
      <c r="M780" s="28" t="str">
        <f t="shared" si="90"/>
        <v/>
      </c>
      <c r="N780" s="29"/>
      <c r="P780" s="101">
        <f t="shared" si="86"/>
        <v>0</v>
      </c>
      <c r="Q780" s="101">
        <f t="shared" si="87"/>
        <v>0</v>
      </c>
      <c r="R780" s="101" t="e">
        <f t="shared" si="88"/>
        <v>#N/A</v>
      </c>
      <c r="S780" s="101">
        <f t="shared" si="89"/>
        <v>0</v>
      </c>
      <c r="T780" s="102" t="e">
        <f>+VLOOKUP($E780,db!$B$26:$C$30,2,FALSE)</f>
        <v>#N/A</v>
      </c>
      <c r="U780" s="102">
        <f t="shared" si="91"/>
        <v>0</v>
      </c>
    </row>
    <row r="781" spans="2:21" ht="16" thickBot="1">
      <c r="B781" s="26">
        <f t="shared" si="92"/>
        <v>394</v>
      </c>
      <c r="C781" s="26"/>
      <c r="D781" s="27"/>
      <c r="E781" s="26"/>
      <c r="F781" s="26"/>
      <c r="G781" s="26"/>
      <c r="H781" s="155"/>
      <c r="I781" s="26"/>
      <c r="J781" s="26"/>
      <c r="K781" s="105"/>
      <c r="L781" s="26"/>
      <c r="M781" s="26" t="str">
        <f t="shared" si="90"/>
        <v/>
      </c>
      <c r="N781" s="27"/>
      <c r="P781" s="101">
        <f t="shared" si="86"/>
        <v>0</v>
      </c>
      <c r="Q781" s="101">
        <f t="shared" si="87"/>
        <v>0</v>
      </c>
      <c r="R781" s="101" t="e">
        <f t="shared" si="88"/>
        <v>#N/A</v>
      </c>
      <c r="S781" s="101">
        <f t="shared" si="89"/>
        <v>0</v>
      </c>
      <c r="T781" s="102" t="e">
        <f>+VLOOKUP($E781,db!$B$26:$C$30,2,FALSE)</f>
        <v>#N/A</v>
      </c>
      <c r="U781" s="102">
        <f t="shared" si="91"/>
        <v>0</v>
      </c>
    </row>
    <row r="782" spans="2:21" ht="16" thickBot="1">
      <c r="B782" s="28">
        <f t="shared" si="92"/>
        <v>395</v>
      </c>
      <c r="C782" s="28"/>
      <c r="D782" s="29"/>
      <c r="E782" s="28"/>
      <c r="F782" s="28"/>
      <c r="G782" s="28"/>
      <c r="H782" s="156"/>
      <c r="I782" s="28"/>
      <c r="J782" s="28"/>
      <c r="K782" s="106"/>
      <c r="L782" s="28"/>
      <c r="M782" s="28" t="str">
        <f t="shared" si="90"/>
        <v/>
      </c>
      <c r="N782" s="29"/>
      <c r="P782" s="101">
        <f t="shared" si="86"/>
        <v>0</v>
      </c>
      <c r="Q782" s="101">
        <f t="shared" si="87"/>
        <v>0</v>
      </c>
      <c r="R782" s="101" t="e">
        <f t="shared" si="88"/>
        <v>#N/A</v>
      </c>
      <c r="S782" s="101">
        <f t="shared" si="89"/>
        <v>0</v>
      </c>
      <c r="T782" s="102" t="e">
        <f>+VLOOKUP($E782,db!$B$26:$C$30,2,FALSE)</f>
        <v>#N/A</v>
      </c>
      <c r="U782" s="102">
        <f t="shared" si="91"/>
        <v>0</v>
      </c>
    </row>
    <row r="783" spans="2:21" ht="16" thickBot="1">
      <c r="B783" s="26">
        <f t="shared" si="92"/>
        <v>396</v>
      </c>
      <c r="C783" s="26"/>
      <c r="D783" s="27"/>
      <c r="E783" s="26"/>
      <c r="F783" s="26"/>
      <c r="G783" s="26"/>
      <c r="H783" s="155"/>
      <c r="I783" s="26"/>
      <c r="J783" s="26"/>
      <c r="K783" s="105"/>
      <c r="L783" s="26"/>
      <c r="M783" s="26" t="str">
        <f t="shared" si="90"/>
        <v/>
      </c>
      <c r="N783" s="27"/>
      <c r="P783" s="101">
        <f t="shared" si="86"/>
        <v>0</v>
      </c>
      <c r="Q783" s="101">
        <f t="shared" si="87"/>
        <v>0</v>
      </c>
      <c r="R783" s="101" t="e">
        <f t="shared" si="88"/>
        <v>#N/A</v>
      </c>
      <c r="S783" s="101">
        <f t="shared" si="89"/>
        <v>0</v>
      </c>
      <c r="T783" s="102" t="e">
        <f>+VLOOKUP($E783,db!$B$26:$C$30,2,FALSE)</f>
        <v>#N/A</v>
      </c>
      <c r="U783" s="102">
        <f t="shared" si="91"/>
        <v>0</v>
      </c>
    </row>
    <row r="784" spans="2:21" ht="16" thickBot="1">
      <c r="B784" s="28">
        <f t="shared" si="92"/>
        <v>397</v>
      </c>
      <c r="C784" s="28"/>
      <c r="D784" s="29"/>
      <c r="E784" s="28"/>
      <c r="F784" s="28"/>
      <c r="G784" s="28"/>
      <c r="H784" s="156"/>
      <c r="I784" s="28"/>
      <c r="J784" s="28"/>
      <c r="K784" s="106"/>
      <c r="L784" s="28"/>
      <c r="M784" s="28" t="str">
        <f t="shared" si="90"/>
        <v/>
      </c>
      <c r="N784" s="29"/>
      <c r="P784" s="101">
        <f t="shared" si="86"/>
        <v>0</v>
      </c>
      <c r="Q784" s="101">
        <f t="shared" si="87"/>
        <v>0</v>
      </c>
      <c r="R784" s="101" t="e">
        <f t="shared" si="88"/>
        <v>#N/A</v>
      </c>
      <c r="S784" s="101">
        <f t="shared" si="89"/>
        <v>0</v>
      </c>
      <c r="T784" s="102" t="e">
        <f>+VLOOKUP($E784,db!$B$26:$C$30,2,FALSE)</f>
        <v>#N/A</v>
      </c>
      <c r="U784" s="102">
        <f t="shared" si="91"/>
        <v>0</v>
      </c>
    </row>
    <row r="785" spans="2:21" ht="16" thickBot="1">
      <c r="B785" s="26">
        <f t="shared" si="92"/>
        <v>398</v>
      </c>
      <c r="C785" s="26"/>
      <c r="D785" s="27"/>
      <c r="E785" s="26"/>
      <c r="F785" s="26"/>
      <c r="G785" s="26"/>
      <c r="H785" s="155"/>
      <c r="I785" s="26"/>
      <c r="J785" s="26"/>
      <c r="K785" s="105"/>
      <c r="L785" s="26"/>
      <c r="M785" s="26" t="str">
        <f t="shared" si="90"/>
        <v/>
      </c>
      <c r="N785" s="27"/>
      <c r="P785" s="101">
        <f t="shared" si="86"/>
        <v>0</v>
      </c>
      <c r="Q785" s="101">
        <f t="shared" si="87"/>
        <v>0</v>
      </c>
      <c r="R785" s="101" t="e">
        <f t="shared" si="88"/>
        <v>#N/A</v>
      </c>
      <c r="S785" s="101">
        <f t="shared" si="89"/>
        <v>0</v>
      </c>
      <c r="T785" s="102" t="e">
        <f>+VLOOKUP($E785,db!$B$26:$C$30,2,FALSE)</f>
        <v>#N/A</v>
      </c>
      <c r="U785" s="102">
        <f t="shared" si="91"/>
        <v>0</v>
      </c>
    </row>
    <row r="786" spans="2:21" ht="16" thickBot="1">
      <c r="B786" s="28">
        <f t="shared" si="92"/>
        <v>399</v>
      </c>
      <c r="C786" s="28"/>
      <c r="D786" s="29"/>
      <c r="E786" s="28"/>
      <c r="F786" s="28"/>
      <c r="G786" s="28"/>
      <c r="H786" s="156"/>
      <c r="I786" s="28"/>
      <c r="J786" s="28"/>
      <c r="K786" s="106"/>
      <c r="L786" s="28"/>
      <c r="M786" s="28" t="str">
        <f t="shared" si="90"/>
        <v/>
      </c>
      <c r="N786" s="29"/>
      <c r="P786" s="101">
        <f t="shared" si="86"/>
        <v>0</v>
      </c>
      <c r="Q786" s="101">
        <f t="shared" si="87"/>
        <v>0</v>
      </c>
      <c r="R786" s="101" t="e">
        <f t="shared" si="88"/>
        <v>#N/A</v>
      </c>
      <c r="S786" s="101">
        <f t="shared" si="89"/>
        <v>0</v>
      </c>
      <c r="T786" s="102" t="e">
        <f>+VLOOKUP($E786,db!$B$26:$C$30,2,FALSE)</f>
        <v>#N/A</v>
      </c>
      <c r="U786" s="102">
        <f t="shared" si="91"/>
        <v>0</v>
      </c>
    </row>
    <row r="787" spans="2:21" ht="16" thickBot="1">
      <c r="B787" s="26">
        <f t="shared" si="92"/>
        <v>400</v>
      </c>
      <c r="C787" s="26"/>
      <c r="D787" s="27"/>
      <c r="E787" s="26"/>
      <c r="F787" s="26"/>
      <c r="G787" s="26"/>
      <c r="H787" s="155"/>
      <c r="I787" s="26"/>
      <c r="J787" s="26"/>
      <c r="K787" s="105"/>
      <c r="L787" s="26"/>
      <c r="M787" s="26" t="str">
        <f t="shared" si="90"/>
        <v/>
      </c>
      <c r="N787" s="27"/>
      <c r="P787" s="101">
        <f t="shared" si="86"/>
        <v>0</v>
      </c>
      <c r="Q787" s="101">
        <f t="shared" si="87"/>
        <v>0</v>
      </c>
      <c r="R787" s="101" t="e">
        <f t="shared" si="88"/>
        <v>#N/A</v>
      </c>
      <c r="S787" s="101">
        <f t="shared" si="89"/>
        <v>0</v>
      </c>
      <c r="T787" s="102" t="e">
        <f>+VLOOKUP($E787,db!$B$26:$C$30,2,FALSE)</f>
        <v>#N/A</v>
      </c>
      <c r="U787" s="102">
        <f t="shared" si="91"/>
        <v>0</v>
      </c>
    </row>
    <row r="788" spans="2:21" ht="16" thickBot="1">
      <c r="B788" s="28">
        <f t="shared" si="92"/>
        <v>401</v>
      </c>
      <c r="C788" s="28"/>
      <c r="D788" s="29"/>
      <c r="E788" s="28"/>
      <c r="F788" s="28"/>
      <c r="G788" s="28"/>
      <c r="H788" s="156"/>
      <c r="I788" s="28"/>
      <c r="J788" s="28"/>
      <c r="K788" s="106"/>
      <c r="L788" s="28"/>
      <c r="M788" s="28" t="str">
        <f t="shared" si="90"/>
        <v/>
      </c>
      <c r="N788" s="29"/>
      <c r="P788" s="101">
        <f t="shared" si="86"/>
        <v>0</v>
      </c>
      <c r="Q788" s="101">
        <f t="shared" si="87"/>
        <v>0</v>
      </c>
      <c r="R788" s="101" t="e">
        <f t="shared" si="88"/>
        <v>#N/A</v>
      </c>
      <c r="S788" s="101">
        <f t="shared" si="89"/>
        <v>0</v>
      </c>
      <c r="T788" s="102" t="e">
        <f>+VLOOKUP($E788,db!$B$26:$C$30,2,FALSE)</f>
        <v>#N/A</v>
      </c>
      <c r="U788" s="102">
        <f t="shared" si="91"/>
        <v>0</v>
      </c>
    </row>
    <row r="789" spans="2:21" ht="16" thickBot="1">
      <c r="B789" s="26">
        <f t="shared" si="92"/>
        <v>402</v>
      </c>
      <c r="C789" s="26"/>
      <c r="D789" s="27"/>
      <c r="E789" s="26"/>
      <c r="F789" s="26"/>
      <c r="G789" s="26"/>
      <c r="H789" s="155"/>
      <c r="I789" s="26"/>
      <c r="J789" s="26"/>
      <c r="K789" s="105"/>
      <c r="L789" s="26"/>
      <c r="M789" s="26" t="str">
        <f t="shared" si="90"/>
        <v/>
      </c>
      <c r="N789" s="27"/>
      <c r="P789" s="101">
        <f t="shared" si="86"/>
        <v>0</v>
      </c>
      <c r="Q789" s="101">
        <f t="shared" si="87"/>
        <v>0</v>
      </c>
      <c r="R789" s="101" t="e">
        <f t="shared" si="88"/>
        <v>#N/A</v>
      </c>
      <c r="S789" s="101">
        <f t="shared" si="89"/>
        <v>0</v>
      </c>
      <c r="T789" s="102" t="e">
        <f>+VLOOKUP($E789,db!$B$26:$C$30,2,FALSE)</f>
        <v>#N/A</v>
      </c>
      <c r="U789" s="102">
        <f t="shared" si="91"/>
        <v>0</v>
      </c>
    </row>
    <row r="790" spans="2:21" ht="16" thickBot="1">
      <c r="B790" s="28">
        <f t="shared" si="92"/>
        <v>403</v>
      </c>
      <c r="C790" s="28"/>
      <c r="D790" s="29"/>
      <c r="E790" s="28"/>
      <c r="F790" s="28"/>
      <c r="G790" s="28"/>
      <c r="H790" s="156"/>
      <c r="I790" s="28"/>
      <c r="J790" s="28"/>
      <c r="K790" s="106"/>
      <c r="L790" s="28"/>
      <c r="M790" s="28" t="str">
        <f t="shared" si="90"/>
        <v/>
      </c>
      <c r="N790" s="29"/>
      <c r="P790" s="101">
        <f t="shared" si="86"/>
        <v>0</v>
      </c>
      <c r="Q790" s="101">
        <f t="shared" si="87"/>
        <v>0</v>
      </c>
      <c r="R790" s="101" t="e">
        <f t="shared" si="88"/>
        <v>#N/A</v>
      </c>
      <c r="S790" s="101">
        <f t="shared" si="89"/>
        <v>0</v>
      </c>
      <c r="T790" s="102" t="e">
        <f>+VLOOKUP($E790,db!$B$26:$C$30,2,FALSE)</f>
        <v>#N/A</v>
      </c>
      <c r="U790" s="102">
        <f t="shared" si="91"/>
        <v>0</v>
      </c>
    </row>
    <row r="791" spans="2:21" ht="16" thickBot="1">
      <c r="B791" s="26">
        <f t="shared" si="92"/>
        <v>404</v>
      </c>
      <c r="C791" s="26"/>
      <c r="D791" s="27"/>
      <c r="E791" s="26"/>
      <c r="F791" s="26"/>
      <c r="G791" s="26"/>
      <c r="H791" s="155"/>
      <c r="I791" s="26"/>
      <c r="J791" s="26"/>
      <c r="K791" s="105"/>
      <c r="L791" s="26"/>
      <c r="M791" s="26" t="str">
        <f t="shared" si="90"/>
        <v/>
      </c>
      <c r="N791" s="27"/>
      <c r="P791" s="101">
        <f t="shared" si="86"/>
        <v>0</v>
      </c>
      <c r="Q791" s="101">
        <f t="shared" si="87"/>
        <v>0</v>
      </c>
      <c r="R791" s="101" t="e">
        <f t="shared" si="88"/>
        <v>#N/A</v>
      </c>
      <c r="S791" s="101">
        <f t="shared" si="89"/>
        <v>0</v>
      </c>
      <c r="T791" s="102" t="e">
        <f>+VLOOKUP($E791,db!$B$26:$C$30,2,FALSE)</f>
        <v>#N/A</v>
      </c>
      <c r="U791" s="102">
        <f t="shared" si="91"/>
        <v>0</v>
      </c>
    </row>
    <row r="792" spans="2:21" ht="16" thickBot="1">
      <c r="B792" s="28">
        <f t="shared" si="92"/>
        <v>405</v>
      </c>
      <c r="C792" s="28"/>
      <c r="D792" s="29"/>
      <c r="E792" s="28"/>
      <c r="F792" s="28"/>
      <c r="G792" s="28"/>
      <c r="H792" s="156"/>
      <c r="I792" s="28"/>
      <c r="J792" s="28"/>
      <c r="K792" s="106"/>
      <c r="L792" s="28"/>
      <c r="M792" s="28" t="str">
        <f t="shared" si="90"/>
        <v/>
      </c>
      <c r="N792" s="29"/>
      <c r="P792" s="101">
        <f t="shared" si="86"/>
        <v>0</v>
      </c>
      <c r="Q792" s="101">
        <f t="shared" si="87"/>
        <v>0</v>
      </c>
      <c r="R792" s="101" t="e">
        <f t="shared" si="88"/>
        <v>#N/A</v>
      </c>
      <c r="S792" s="101">
        <f t="shared" si="89"/>
        <v>0</v>
      </c>
      <c r="T792" s="102" t="e">
        <f>+VLOOKUP($E792,db!$B$26:$C$30,2,FALSE)</f>
        <v>#N/A</v>
      </c>
      <c r="U792" s="102">
        <f t="shared" si="91"/>
        <v>0</v>
      </c>
    </row>
    <row r="793" spans="2:21" ht="16" thickBot="1">
      <c r="B793" s="26">
        <f t="shared" si="92"/>
        <v>406</v>
      </c>
      <c r="C793" s="26"/>
      <c r="D793" s="27"/>
      <c r="E793" s="26"/>
      <c r="F793" s="26"/>
      <c r="G793" s="26"/>
      <c r="H793" s="155"/>
      <c r="I793" s="26"/>
      <c r="J793" s="26"/>
      <c r="K793" s="105"/>
      <c r="L793" s="26"/>
      <c r="M793" s="26" t="str">
        <f t="shared" si="90"/>
        <v/>
      </c>
      <c r="N793" s="27"/>
      <c r="P793" s="101">
        <f t="shared" si="86"/>
        <v>0</v>
      </c>
      <c r="Q793" s="101">
        <f t="shared" si="87"/>
        <v>0</v>
      </c>
      <c r="R793" s="101" t="e">
        <f t="shared" si="88"/>
        <v>#N/A</v>
      </c>
      <c r="S793" s="101">
        <f t="shared" si="89"/>
        <v>0</v>
      </c>
      <c r="T793" s="102" t="e">
        <f>+VLOOKUP($E793,db!$B$26:$C$30,2,FALSE)</f>
        <v>#N/A</v>
      </c>
      <c r="U793" s="102">
        <f t="shared" si="91"/>
        <v>0</v>
      </c>
    </row>
    <row r="794" spans="2:21" ht="16" thickBot="1">
      <c r="B794" s="28">
        <f t="shared" si="92"/>
        <v>407</v>
      </c>
      <c r="C794" s="28"/>
      <c r="D794" s="29"/>
      <c r="E794" s="28"/>
      <c r="F794" s="28"/>
      <c r="G794" s="28"/>
      <c r="H794" s="156"/>
      <c r="I794" s="28"/>
      <c r="J794" s="28"/>
      <c r="K794" s="106"/>
      <c r="L794" s="28"/>
      <c r="M794" s="28" t="str">
        <f t="shared" si="90"/>
        <v/>
      </c>
      <c r="N794" s="29"/>
      <c r="P794" s="101">
        <f t="shared" si="86"/>
        <v>0</v>
      </c>
      <c r="Q794" s="101">
        <f t="shared" si="87"/>
        <v>0</v>
      </c>
      <c r="R794" s="101" t="e">
        <f t="shared" si="88"/>
        <v>#N/A</v>
      </c>
      <c r="S794" s="101">
        <f t="shared" si="89"/>
        <v>0</v>
      </c>
      <c r="T794" s="102" t="e">
        <f>+VLOOKUP($E794,db!$B$26:$C$30,2,FALSE)</f>
        <v>#N/A</v>
      </c>
      <c r="U794" s="102">
        <f t="shared" si="91"/>
        <v>0</v>
      </c>
    </row>
    <row r="795" spans="2:21" ht="16" thickBot="1">
      <c r="B795" s="26">
        <f t="shared" si="92"/>
        <v>408</v>
      </c>
      <c r="C795" s="26"/>
      <c r="D795" s="27"/>
      <c r="E795" s="26"/>
      <c r="F795" s="26"/>
      <c r="G795" s="26"/>
      <c r="H795" s="155"/>
      <c r="I795" s="26"/>
      <c r="J795" s="26"/>
      <c r="K795" s="105"/>
      <c r="L795" s="26"/>
      <c r="M795" s="26" t="str">
        <f t="shared" si="90"/>
        <v/>
      </c>
      <c r="N795" s="27"/>
      <c r="P795" s="101">
        <f t="shared" si="86"/>
        <v>0</v>
      </c>
      <c r="Q795" s="101">
        <f t="shared" si="87"/>
        <v>0</v>
      </c>
      <c r="R795" s="101" t="e">
        <f t="shared" si="88"/>
        <v>#N/A</v>
      </c>
      <c r="S795" s="101">
        <f t="shared" si="89"/>
        <v>0</v>
      </c>
      <c r="T795" s="102" t="e">
        <f>+VLOOKUP($E795,db!$B$26:$C$30,2,FALSE)</f>
        <v>#N/A</v>
      </c>
      <c r="U795" s="102">
        <f t="shared" si="91"/>
        <v>0</v>
      </c>
    </row>
    <row r="796" spans="2:21" ht="16" thickBot="1">
      <c r="B796" s="28">
        <f t="shared" si="92"/>
        <v>409</v>
      </c>
      <c r="C796" s="28"/>
      <c r="D796" s="29"/>
      <c r="E796" s="28"/>
      <c r="F796" s="28"/>
      <c r="G796" s="28"/>
      <c r="H796" s="156"/>
      <c r="I796" s="28"/>
      <c r="J796" s="28"/>
      <c r="K796" s="106"/>
      <c r="L796" s="28"/>
      <c r="M796" s="28" t="str">
        <f t="shared" si="90"/>
        <v/>
      </c>
      <c r="N796" s="29"/>
      <c r="P796" s="101">
        <f t="shared" si="86"/>
        <v>0</v>
      </c>
      <c r="Q796" s="101">
        <f t="shared" si="87"/>
        <v>0</v>
      </c>
      <c r="R796" s="101" t="e">
        <f t="shared" si="88"/>
        <v>#N/A</v>
      </c>
      <c r="S796" s="101">
        <f t="shared" si="89"/>
        <v>0</v>
      </c>
      <c r="T796" s="102" t="e">
        <f>+VLOOKUP($E796,db!$B$26:$C$30,2,FALSE)</f>
        <v>#N/A</v>
      </c>
      <c r="U796" s="102">
        <f t="shared" si="91"/>
        <v>0</v>
      </c>
    </row>
    <row r="797" spans="2:21" ht="16" thickBot="1">
      <c r="B797" s="26">
        <f t="shared" si="92"/>
        <v>410</v>
      </c>
      <c r="C797" s="26"/>
      <c r="D797" s="27"/>
      <c r="E797" s="26"/>
      <c r="F797" s="26"/>
      <c r="G797" s="26"/>
      <c r="H797" s="155"/>
      <c r="I797" s="26"/>
      <c r="J797" s="26"/>
      <c r="K797" s="105"/>
      <c r="L797" s="26"/>
      <c r="M797" s="26" t="str">
        <f t="shared" si="90"/>
        <v/>
      </c>
      <c r="N797" s="27"/>
      <c r="P797" s="101">
        <f t="shared" si="86"/>
        <v>0</v>
      </c>
      <c r="Q797" s="101">
        <f t="shared" si="87"/>
        <v>0</v>
      </c>
      <c r="R797" s="101" t="e">
        <f t="shared" si="88"/>
        <v>#N/A</v>
      </c>
      <c r="S797" s="101">
        <f t="shared" si="89"/>
        <v>0</v>
      </c>
      <c r="T797" s="102" t="e">
        <f>+VLOOKUP($E797,db!$B$26:$C$30,2,FALSE)</f>
        <v>#N/A</v>
      </c>
      <c r="U797" s="102">
        <f t="shared" si="91"/>
        <v>0</v>
      </c>
    </row>
    <row r="798" spans="2:21" ht="16" thickBot="1">
      <c r="B798" s="28">
        <f t="shared" si="92"/>
        <v>411</v>
      </c>
      <c r="C798" s="28"/>
      <c r="D798" s="29"/>
      <c r="E798" s="28"/>
      <c r="F798" s="28"/>
      <c r="G798" s="28"/>
      <c r="H798" s="156"/>
      <c r="I798" s="28"/>
      <c r="J798" s="28"/>
      <c r="K798" s="106"/>
      <c r="L798" s="28"/>
      <c r="M798" s="28" t="str">
        <f t="shared" si="90"/>
        <v/>
      </c>
      <c r="N798" s="29"/>
      <c r="P798" s="101">
        <f t="shared" si="86"/>
        <v>0</v>
      </c>
      <c r="Q798" s="101">
        <f t="shared" si="87"/>
        <v>0</v>
      </c>
      <c r="R798" s="101" t="e">
        <f t="shared" si="88"/>
        <v>#N/A</v>
      </c>
      <c r="S798" s="101">
        <f t="shared" si="89"/>
        <v>0</v>
      </c>
      <c r="T798" s="102" t="e">
        <f>+VLOOKUP($E798,db!$B$26:$C$30,2,FALSE)</f>
        <v>#N/A</v>
      </c>
      <c r="U798" s="102">
        <f t="shared" si="91"/>
        <v>0</v>
      </c>
    </row>
    <row r="799" spans="2:21" ht="16" thickBot="1">
      <c r="B799" s="26">
        <f t="shared" si="92"/>
        <v>412</v>
      </c>
      <c r="C799" s="26"/>
      <c r="D799" s="27"/>
      <c r="E799" s="26"/>
      <c r="F799" s="26"/>
      <c r="G799" s="26"/>
      <c r="H799" s="155"/>
      <c r="I799" s="26"/>
      <c r="J799" s="26"/>
      <c r="K799" s="105"/>
      <c r="L799" s="26"/>
      <c r="M799" s="26" t="str">
        <f t="shared" si="90"/>
        <v/>
      </c>
      <c r="N799" s="27"/>
      <c r="P799" s="101">
        <f t="shared" si="86"/>
        <v>0</v>
      </c>
      <c r="Q799" s="101">
        <f t="shared" si="87"/>
        <v>0</v>
      </c>
      <c r="R799" s="101" t="e">
        <f t="shared" si="88"/>
        <v>#N/A</v>
      </c>
      <c r="S799" s="101">
        <f t="shared" si="89"/>
        <v>0</v>
      </c>
      <c r="T799" s="102" t="e">
        <f>+VLOOKUP($E799,db!$B$26:$C$30,2,FALSE)</f>
        <v>#N/A</v>
      </c>
      <c r="U799" s="102">
        <f t="shared" si="91"/>
        <v>0</v>
      </c>
    </row>
    <row r="800" spans="2:21" ht="16" thickBot="1">
      <c r="B800" s="28">
        <f t="shared" si="92"/>
        <v>413</v>
      </c>
      <c r="C800" s="28"/>
      <c r="D800" s="29"/>
      <c r="E800" s="28"/>
      <c r="F800" s="28"/>
      <c r="G800" s="28"/>
      <c r="H800" s="156"/>
      <c r="I800" s="28"/>
      <c r="J800" s="28"/>
      <c r="K800" s="106"/>
      <c r="L800" s="28"/>
      <c r="M800" s="28" t="str">
        <f t="shared" si="90"/>
        <v/>
      </c>
      <c r="N800" s="29"/>
      <c r="P800" s="101">
        <f t="shared" si="86"/>
        <v>0</v>
      </c>
      <c r="Q800" s="101">
        <f t="shared" si="87"/>
        <v>0</v>
      </c>
      <c r="R800" s="101" t="e">
        <f t="shared" si="88"/>
        <v>#N/A</v>
      </c>
      <c r="S800" s="101">
        <f t="shared" si="89"/>
        <v>0</v>
      </c>
      <c r="T800" s="102" t="e">
        <f>+VLOOKUP($E800,db!$B$26:$C$30,2,FALSE)</f>
        <v>#N/A</v>
      </c>
      <c r="U800" s="102">
        <f t="shared" si="91"/>
        <v>0</v>
      </c>
    </row>
    <row r="801" spans="2:21" ht="16" thickBot="1">
      <c r="B801" s="26">
        <f t="shared" si="92"/>
        <v>414</v>
      </c>
      <c r="C801" s="26"/>
      <c r="D801" s="27"/>
      <c r="E801" s="26"/>
      <c r="F801" s="26"/>
      <c r="G801" s="26"/>
      <c r="H801" s="155"/>
      <c r="I801" s="26"/>
      <c r="J801" s="26"/>
      <c r="K801" s="105"/>
      <c r="L801" s="26"/>
      <c r="M801" s="26" t="str">
        <f t="shared" si="90"/>
        <v/>
      </c>
      <c r="N801" s="27"/>
      <c r="P801" s="101">
        <f t="shared" si="86"/>
        <v>0</v>
      </c>
      <c r="Q801" s="101">
        <f t="shared" si="87"/>
        <v>0</v>
      </c>
      <c r="R801" s="101" t="e">
        <f t="shared" si="88"/>
        <v>#N/A</v>
      </c>
      <c r="S801" s="101">
        <f t="shared" si="89"/>
        <v>0</v>
      </c>
      <c r="T801" s="102" t="e">
        <f>+VLOOKUP($E801,db!$B$26:$C$30,2,FALSE)</f>
        <v>#N/A</v>
      </c>
      <c r="U801" s="102">
        <f t="shared" si="91"/>
        <v>0</v>
      </c>
    </row>
    <row r="802" spans="2:21" ht="16" thickBot="1">
      <c r="B802" s="28">
        <f t="shared" si="92"/>
        <v>415</v>
      </c>
      <c r="C802" s="28"/>
      <c r="D802" s="29"/>
      <c r="E802" s="28"/>
      <c r="F802" s="28"/>
      <c r="G802" s="28"/>
      <c r="H802" s="156"/>
      <c r="I802" s="28"/>
      <c r="J802" s="28"/>
      <c r="K802" s="106"/>
      <c r="L802" s="28"/>
      <c r="M802" s="28" t="str">
        <f t="shared" si="90"/>
        <v/>
      </c>
      <c r="N802" s="29"/>
      <c r="P802" s="101">
        <f t="shared" si="86"/>
        <v>0</v>
      </c>
      <c r="Q802" s="101">
        <f t="shared" si="87"/>
        <v>0</v>
      </c>
      <c r="R802" s="101" t="e">
        <f t="shared" si="88"/>
        <v>#N/A</v>
      </c>
      <c r="S802" s="101">
        <f t="shared" si="89"/>
        <v>0</v>
      </c>
      <c r="T802" s="102" t="e">
        <f>+VLOOKUP($E802,db!$B$26:$C$30,2,FALSE)</f>
        <v>#N/A</v>
      </c>
      <c r="U802" s="102">
        <f t="shared" si="91"/>
        <v>0</v>
      </c>
    </row>
    <row r="803" spans="2:21" ht="16" thickBot="1">
      <c r="B803" s="26">
        <f t="shared" si="92"/>
        <v>416</v>
      </c>
      <c r="C803" s="26"/>
      <c r="D803" s="27"/>
      <c r="E803" s="26"/>
      <c r="F803" s="26"/>
      <c r="G803" s="26"/>
      <c r="H803" s="155"/>
      <c r="I803" s="26"/>
      <c r="J803" s="26"/>
      <c r="K803" s="105"/>
      <c r="L803" s="26"/>
      <c r="M803" s="26" t="str">
        <f t="shared" si="90"/>
        <v/>
      </c>
      <c r="N803" s="27"/>
      <c r="P803" s="101">
        <f t="shared" si="86"/>
        <v>0</v>
      </c>
      <c r="Q803" s="101">
        <f t="shared" si="87"/>
        <v>0</v>
      </c>
      <c r="R803" s="101" t="e">
        <f t="shared" si="88"/>
        <v>#N/A</v>
      </c>
      <c r="S803" s="101">
        <f t="shared" si="89"/>
        <v>0</v>
      </c>
      <c r="T803" s="102" t="e">
        <f>+VLOOKUP($E803,db!$B$26:$C$30,2,FALSE)</f>
        <v>#N/A</v>
      </c>
      <c r="U803" s="102">
        <f t="shared" si="91"/>
        <v>0</v>
      </c>
    </row>
    <row r="804" spans="2:21" ht="16" thickBot="1">
      <c r="B804" s="28">
        <f t="shared" si="92"/>
        <v>417</v>
      </c>
      <c r="C804" s="28"/>
      <c r="D804" s="29"/>
      <c r="E804" s="28"/>
      <c r="F804" s="28"/>
      <c r="G804" s="28"/>
      <c r="H804" s="156"/>
      <c r="I804" s="28"/>
      <c r="J804" s="28"/>
      <c r="K804" s="106"/>
      <c r="L804" s="28"/>
      <c r="M804" s="28" t="str">
        <f t="shared" si="90"/>
        <v/>
      </c>
      <c r="N804" s="29"/>
      <c r="P804" s="101">
        <f t="shared" si="86"/>
        <v>0</v>
      </c>
      <c r="Q804" s="101">
        <f t="shared" si="87"/>
        <v>0</v>
      </c>
      <c r="R804" s="101" t="e">
        <f t="shared" si="88"/>
        <v>#N/A</v>
      </c>
      <c r="S804" s="101">
        <f t="shared" si="89"/>
        <v>0</v>
      </c>
      <c r="T804" s="102" t="e">
        <f>+VLOOKUP($E804,db!$B$26:$C$30,2,FALSE)</f>
        <v>#N/A</v>
      </c>
      <c r="U804" s="102">
        <f t="shared" si="91"/>
        <v>0</v>
      </c>
    </row>
    <row r="805" spans="2:21" ht="16" thickBot="1">
      <c r="B805" s="26">
        <f t="shared" si="92"/>
        <v>418</v>
      </c>
      <c r="C805" s="26"/>
      <c r="D805" s="27"/>
      <c r="E805" s="26"/>
      <c r="F805" s="26"/>
      <c r="G805" s="26"/>
      <c r="H805" s="155"/>
      <c r="I805" s="26"/>
      <c r="J805" s="26"/>
      <c r="K805" s="105"/>
      <c r="L805" s="26"/>
      <c r="M805" s="26" t="str">
        <f t="shared" si="90"/>
        <v/>
      </c>
      <c r="N805" s="27"/>
      <c r="P805" s="101">
        <f t="shared" si="86"/>
        <v>0</v>
      </c>
      <c r="Q805" s="101">
        <f t="shared" si="87"/>
        <v>0</v>
      </c>
      <c r="R805" s="101" t="e">
        <f t="shared" si="88"/>
        <v>#N/A</v>
      </c>
      <c r="S805" s="101">
        <f t="shared" si="89"/>
        <v>0</v>
      </c>
      <c r="T805" s="102" t="e">
        <f>+VLOOKUP($E805,db!$B$26:$C$30,2,FALSE)</f>
        <v>#N/A</v>
      </c>
      <c r="U805" s="102">
        <f t="shared" si="91"/>
        <v>0</v>
      </c>
    </row>
    <row r="806" spans="2:21" ht="16" thickBot="1">
      <c r="B806" s="28">
        <f t="shared" si="92"/>
        <v>419</v>
      </c>
      <c r="C806" s="28"/>
      <c r="D806" s="29"/>
      <c r="E806" s="28"/>
      <c r="F806" s="28"/>
      <c r="G806" s="28"/>
      <c r="H806" s="156"/>
      <c r="I806" s="28"/>
      <c r="J806" s="28"/>
      <c r="K806" s="106"/>
      <c r="L806" s="28"/>
      <c r="M806" s="28" t="str">
        <f t="shared" si="90"/>
        <v/>
      </c>
      <c r="N806" s="29"/>
      <c r="P806" s="101">
        <f t="shared" si="86"/>
        <v>0</v>
      </c>
      <c r="Q806" s="101">
        <f t="shared" si="87"/>
        <v>0</v>
      </c>
      <c r="R806" s="101" t="e">
        <f t="shared" si="88"/>
        <v>#N/A</v>
      </c>
      <c r="S806" s="101">
        <f t="shared" si="89"/>
        <v>0</v>
      </c>
      <c r="T806" s="102" t="e">
        <f>+VLOOKUP($E806,db!$B$26:$C$30,2,FALSE)</f>
        <v>#N/A</v>
      </c>
      <c r="U806" s="102">
        <f t="shared" si="91"/>
        <v>0</v>
      </c>
    </row>
    <row r="807" spans="2:21" ht="16" thickBot="1">
      <c r="B807" s="26">
        <f t="shared" si="92"/>
        <v>420</v>
      </c>
      <c r="C807" s="26"/>
      <c r="D807" s="27"/>
      <c r="E807" s="26"/>
      <c r="F807" s="26"/>
      <c r="G807" s="26"/>
      <c r="H807" s="155"/>
      <c r="I807" s="26"/>
      <c r="J807" s="26"/>
      <c r="K807" s="105"/>
      <c r="L807" s="26"/>
      <c r="M807" s="26" t="str">
        <f t="shared" si="90"/>
        <v/>
      </c>
      <c r="N807" s="27"/>
      <c r="P807" s="101">
        <f t="shared" si="86"/>
        <v>0</v>
      </c>
      <c r="Q807" s="101">
        <f t="shared" si="87"/>
        <v>0</v>
      </c>
      <c r="R807" s="101" t="e">
        <f t="shared" si="88"/>
        <v>#N/A</v>
      </c>
      <c r="S807" s="101">
        <f t="shared" si="89"/>
        <v>0</v>
      </c>
      <c r="T807" s="102" t="e">
        <f>+VLOOKUP($E807,db!$B$26:$C$30,2,FALSE)</f>
        <v>#N/A</v>
      </c>
      <c r="U807" s="102">
        <f t="shared" si="91"/>
        <v>0</v>
      </c>
    </row>
    <row r="808" spans="2:21" ht="16" thickBot="1">
      <c r="B808" s="28">
        <f t="shared" si="92"/>
        <v>421</v>
      </c>
      <c r="C808" s="28"/>
      <c r="D808" s="29"/>
      <c r="E808" s="28"/>
      <c r="F808" s="28"/>
      <c r="G808" s="28"/>
      <c r="H808" s="156"/>
      <c r="I808" s="28"/>
      <c r="J808" s="28"/>
      <c r="K808" s="106"/>
      <c r="L808" s="28"/>
      <c r="M808" s="28" t="str">
        <f t="shared" si="90"/>
        <v/>
      </c>
      <c r="N808" s="29"/>
      <c r="P808" s="101">
        <f t="shared" si="86"/>
        <v>0</v>
      </c>
      <c r="Q808" s="101">
        <f t="shared" si="87"/>
        <v>0</v>
      </c>
      <c r="R808" s="101" t="e">
        <f t="shared" si="88"/>
        <v>#N/A</v>
      </c>
      <c r="S808" s="101">
        <f t="shared" si="89"/>
        <v>0</v>
      </c>
      <c r="T808" s="102" t="e">
        <f>+VLOOKUP($E808,db!$B$26:$C$30,2,FALSE)</f>
        <v>#N/A</v>
      </c>
      <c r="U808" s="102">
        <f t="shared" si="91"/>
        <v>0</v>
      </c>
    </row>
    <row r="809" spans="2:21" ht="16" thickBot="1">
      <c r="B809" s="26">
        <f t="shared" si="92"/>
        <v>422</v>
      </c>
      <c r="C809" s="26"/>
      <c r="D809" s="27"/>
      <c r="E809" s="26"/>
      <c r="F809" s="26"/>
      <c r="G809" s="26"/>
      <c r="H809" s="155"/>
      <c r="I809" s="26"/>
      <c r="J809" s="26"/>
      <c r="K809" s="105"/>
      <c r="L809" s="26"/>
      <c r="M809" s="26" t="str">
        <f t="shared" si="90"/>
        <v/>
      </c>
      <c r="N809" s="27"/>
      <c r="P809" s="101">
        <f t="shared" si="86"/>
        <v>0</v>
      </c>
      <c r="Q809" s="101">
        <f t="shared" si="87"/>
        <v>0</v>
      </c>
      <c r="R809" s="101" t="e">
        <f t="shared" si="88"/>
        <v>#N/A</v>
      </c>
      <c r="S809" s="101">
        <f t="shared" si="89"/>
        <v>0</v>
      </c>
      <c r="T809" s="102" t="e">
        <f>+VLOOKUP($E809,db!$B$26:$C$30,2,FALSE)</f>
        <v>#N/A</v>
      </c>
      <c r="U809" s="102">
        <f t="shared" si="91"/>
        <v>0</v>
      </c>
    </row>
    <row r="810" spans="2:21" ht="16" thickBot="1">
      <c r="B810" s="28">
        <f t="shared" si="92"/>
        <v>423</v>
      </c>
      <c r="C810" s="28"/>
      <c r="D810" s="29"/>
      <c r="E810" s="28"/>
      <c r="F810" s="28"/>
      <c r="G810" s="28"/>
      <c r="H810" s="156"/>
      <c r="I810" s="28"/>
      <c r="J810" s="28"/>
      <c r="K810" s="106"/>
      <c r="L810" s="28"/>
      <c r="M810" s="28" t="str">
        <f t="shared" si="90"/>
        <v/>
      </c>
      <c r="N810" s="29"/>
      <c r="P810" s="101">
        <f t="shared" si="86"/>
        <v>0</v>
      </c>
      <c r="Q810" s="101">
        <f t="shared" si="87"/>
        <v>0</v>
      </c>
      <c r="R810" s="101" t="e">
        <f t="shared" si="88"/>
        <v>#N/A</v>
      </c>
      <c r="S810" s="101">
        <f t="shared" si="89"/>
        <v>0</v>
      </c>
      <c r="T810" s="102" t="e">
        <f>+VLOOKUP($E810,db!$B$26:$C$30,2,FALSE)</f>
        <v>#N/A</v>
      </c>
      <c r="U810" s="102">
        <f t="shared" si="91"/>
        <v>0</v>
      </c>
    </row>
    <row r="811" spans="2:21" ht="16" thickBot="1">
      <c r="B811" s="26">
        <f t="shared" si="92"/>
        <v>424</v>
      </c>
      <c r="C811" s="26"/>
      <c r="D811" s="27"/>
      <c r="E811" s="26"/>
      <c r="F811" s="26"/>
      <c r="G811" s="26"/>
      <c r="H811" s="155"/>
      <c r="I811" s="26"/>
      <c r="J811" s="26"/>
      <c r="K811" s="105"/>
      <c r="L811" s="26"/>
      <c r="M811" s="26" t="str">
        <f t="shared" si="90"/>
        <v/>
      </c>
      <c r="N811" s="27"/>
      <c r="P811" s="101">
        <f t="shared" si="86"/>
        <v>0</v>
      </c>
      <c r="Q811" s="101">
        <f t="shared" si="87"/>
        <v>0</v>
      </c>
      <c r="R811" s="101" t="e">
        <f t="shared" si="88"/>
        <v>#N/A</v>
      </c>
      <c r="S811" s="101">
        <f t="shared" si="89"/>
        <v>0</v>
      </c>
      <c r="T811" s="102" t="e">
        <f>+VLOOKUP($E811,db!$B$26:$C$30,2,FALSE)</f>
        <v>#N/A</v>
      </c>
      <c r="U811" s="102">
        <f t="shared" si="91"/>
        <v>0</v>
      </c>
    </row>
    <row r="812" spans="2:21" ht="16" thickBot="1">
      <c r="B812" s="28">
        <f t="shared" si="92"/>
        <v>425</v>
      </c>
      <c r="C812" s="28"/>
      <c r="D812" s="29"/>
      <c r="E812" s="28"/>
      <c r="F812" s="28"/>
      <c r="G812" s="28"/>
      <c r="H812" s="156"/>
      <c r="I812" s="28"/>
      <c r="J812" s="28"/>
      <c r="K812" s="106"/>
      <c r="L812" s="28"/>
      <c r="M812" s="28" t="str">
        <f t="shared" si="90"/>
        <v/>
      </c>
      <c r="N812" s="29"/>
      <c r="P812" s="101">
        <f t="shared" si="86"/>
        <v>0</v>
      </c>
      <c r="Q812" s="101">
        <f t="shared" si="87"/>
        <v>0</v>
      </c>
      <c r="R812" s="101" t="e">
        <f t="shared" si="88"/>
        <v>#N/A</v>
      </c>
      <c r="S812" s="101">
        <f t="shared" si="89"/>
        <v>0</v>
      </c>
      <c r="T812" s="102" t="e">
        <f>+VLOOKUP($E812,db!$B$26:$C$30,2,FALSE)</f>
        <v>#N/A</v>
      </c>
      <c r="U812" s="102">
        <f t="shared" si="91"/>
        <v>0</v>
      </c>
    </row>
    <row r="813" spans="2:21" ht="16" thickBot="1">
      <c r="B813" s="26">
        <f t="shared" si="92"/>
        <v>426</v>
      </c>
      <c r="C813" s="26"/>
      <c r="D813" s="27"/>
      <c r="E813" s="26"/>
      <c r="F813" s="26"/>
      <c r="G813" s="26"/>
      <c r="H813" s="155"/>
      <c r="I813" s="26"/>
      <c r="J813" s="26"/>
      <c r="K813" s="105"/>
      <c r="L813" s="26"/>
      <c r="M813" s="26" t="str">
        <f t="shared" si="90"/>
        <v/>
      </c>
      <c r="N813" s="27"/>
      <c r="P813" s="101">
        <f t="shared" si="86"/>
        <v>0</v>
      </c>
      <c r="Q813" s="101">
        <f t="shared" si="87"/>
        <v>0</v>
      </c>
      <c r="R813" s="101" t="e">
        <f t="shared" si="88"/>
        <v>#N/A</v>
      </c>
      <c r="S813" s="101">
        <f t="shared" si="89"/>
        <v>0</v>
      </c>
      <c r="T813" s="102" t="e">
        <f>+VLOOKUP($E813,db!$B$26:$C$30,2,FALSE)</f>
        <v>#N/A</v>
      </c>
      <c r="U813" s="102">
        <f t="shared" si="91"/>
        <v>0</v>
      </c>
    </row>
    <row r="814" spans="2:21" ht="16" thickBot="1">
      <c r="B814" s="28">
        <f t="shared" si="92"/>
        <v>427</v>
      </c>
      <c r="C814" s="28"/>
      <c r="D814" s="29"/>
      <c r="E814" s="28"/>
      <c r="F814" s="28"/>
      <c r="G814" s="28"/>
      <c r="H814" s="156"/>
      <c r="I814" s="28"/>
      <c r="J814" s="28"/>
      <c r="K814" s="106"/>
      <c r="L814" s="28"/>
      <c r="M814" s="28" t="str">
        <f t="shared" si="90"/>
        <v/>
      </c>
      <c r="N814" s="29"/>
      <c r="P814" s="101">
        <f t="shared" si="86"/>
        <v>0</v>
      </c>
      <c r="Q814" s="101">
        <f t="shared" si="87"/>
        <v>0</v>
      </c>
      <c r="R814" s="101" t="e">
        <f t="shared" si="88"/>
        <v>#N/A</v>
      </c>
      <c r="S814" s="101">
        <f t="shared" si="89"/>
        <v>0</v>
      </c>
      <c r="T814" s="102" t="e">
        <f>+VLOOKUP($E814,db!$B$26:$C$30,2,FALSE)</f>
        <v>#N/A</v>
      </c>
      <c r="U814" s="102">
        <f t="shared" si="91"/>
        <v>0</v>
      </c>
    </row>
    <row r="815" spans="2:21" ht="16" thickBot="1">
      <c r="B815" s="26">
        <f t="shared" si="92"/>
        <v>428</v>
      </c>
      <c r="C815" s="26"/>
      <c r="D815" s="27"/>
      <c r="E815" s="26"/>
      <c r="F815" s="26"/>
      <c r="G815" s="26"/>
      <c r="H815" s="155"/>
      <c r="I815" s="26"/>
      <c r="J815" s="26"/>
      <c r="K815" s="105"/>
      <c r="L815" s="26"/>
      <c r="M815" s="26" t="str">
        <f t="shared" si="90"/>
        <v/>
      </c>
      <c r="N815" s="27"/>
      <c r="P815" s="101">
        <f t="shared" si="86"/>
        <v>0</v>
      </c>
      <c r="Q815" s="101">
        <f t="shared" si="87"/>
        <v>0</v>
      </c>
      <c r="R815" s="101" t="e">
        <f t="shared" si="88"/>
        <v>#N/A</v>
      </c>
      <c r="S815" s="101">
        <f t="shared" si="89"/>
        <v>0</v>
      </c>
      <c r="T815" s="102" t="e">
        <f>+VLOOKUP($E815,db!$B$26:$C$30,2,FALSE)</f>
        <v>#N/A</v>
      </c>
      <c r="U815" s="102">
        <f t="shared" si="91"/>
        <v>0</v>
      </c>
    </row>
    <row r="816" spans="2:21" ht="16" thickBot="1">
      <c r="B816" s="28">
        <f t="shared" si="92"/>
        <v>429</v>
      </c>
      <c r="C816" s="28"/>
      <c r="D816" s="29"/>
      <c r="E816" s="28"/>
      <c r="F816" s="28"/>
      <c r="G816" s="28"/>
      <c r="H816" s="156"/>
      <c r="I816" s="28"/>
      <c r="J816" s="28"/>
      <c r="K816" s="106"/>
      <c r="L816" s="28"/>
      <c r="M816" s="28" t="str">
        <f t="shared" si="90"/>
        <v/>
      </c>
      <c r="N816" s="29"/>
      <c r="P816" s="101">
        <f t="shared" si="86"/>
        <v>0</v>
      </c>
      <c r="Q816" s="101">
        <f t="shared" si="87"/>
        <v>0</v>
      </c>
      <c r="R816" s="101" t="e">
        <f t="shared" si="88"/>
        <v>#N/A</v>
      </c>
      <c r="S816" s="101">
        <f t="shared" si="89"/>
        <v>0</v>
      </c>
      <c r="T816" s="102" t="e">
        <f>+VLOOKUP($E816,db!$B$26:$C$30,2,FALSE)</f>
        <v>#N/A</v>
      </c>
      <c r="U816" s="102">
        <f t="shared" si="91"/>
        <v>0</v>
      </c>
    </row>
    <row r="817" spans="2:21" ht="16" thickBot="1">
      <c r="B817" s="26">
        <f t="shared" si="92"/>
        <v>430</v>
      </c>
      <c r="C817" s="26"/>
      <c r="D817" s="27"/>
      <c r="E817" s="26"/>
      <c r="F817" s="26"/>
      <c r="G817" s="26"/>
      <c r="H817" s="155"/>
      <c r="I817" s="26"/>
      <c r="J817" s="26"/>
      <c r="K817" s="105"/>
      <c r="L817" s="26"/>
      <c r="M817" s="26" t="str">
        <f t="shared" si="90"/>
        <v/>
      </c>
      <c r="N817" s="27"/>
      <c r="P817" s="101">
        <f t="shared" si="86"/>
        <v>0</v>
      </c>
      <c r="Q817" s="101">
        <f t="shared" si="87"/>
        <v>0</v>
      </c>
      <c r="R817" s="101" t="e">
        <f t="shared" si="88"/>
        <v>#N/A</v>
      </c>
      <c r="S817" s="101">
        <f t="shared" si="89"/>
        <v>0</v>
      </c>
      <c r="T817" s="102" t="e">
        <f>+VLOOKUP($E817,db!$B$26:$C$30,2,FALSE)</f>
        <v>#N/A</v>
      </c>
      <c r="U817" s="102">
        <f t="shared" si="91"/>
        <v>0</v>
      </c>
    </row>
    <row r="818" spans="2:21" ht="16" thickBot="1">
      <c r="B818" s="28">
        <f t="shared" si="92"/>
        <v>431</v>
      </c>
      <c r="C818" s="28"/>
      <c r="D818" s="29"/>
      <c r="E818" s="28"/>
      <c r="F818" s="28"/>
      <c r="G818" s="28"/>
      <c r="H818" s="156"/>
      <c r="I818" s="28"/>
      <c r="J818" s="28"/>
      <c r="K818" s="106"/>
      <c r="L818" s="28"/>
      <c r="M818" s="28" t="str">
        <f t="shared" si="90"/>
        <v/>
      </c>
      <c r="N818" s="29"/>
      <c r="P818" s="101">
        <f t="shared" si="86"/>
        <v>0</v>
      </c>
      <c r="Q818" s="101">
        <f t="shared" si="87"/>
        <v>0</v>
      </c>
      <c r="R818" s="101" t="e">
        <f t="shared" si="88"/>
        <v>#N/A</v>
      </c>
      <c r="S818" s="101">
        <f t="shared" si="89"/>
        <v>0</v>
      </c>
      <c r="T818" s="102" t="e">
        <f>+VLOOKUP($E818,db!$B$26:$C$30,2,FALSE)</f>
        <v>#N/A</v>
      </c>
      <c r="U818" s="102">
        <f t="shared" si="91"/>
        <v>0</v>
      </c>
    </row>
    <row r="819" spans="2:21" ht="16" thickBot="1">
      <c r="B819" s="26">
        <f t="shared" si="92"/>
        <v>432</v>
      </c>
      <c r="C819" s="26"/>
      <c r="D819" s="27"/>
      <c r="E819" s="26"/>
      <c r="F819" s="26"/>
      <c r="G819" s="26"/>
      <c r="H819" s="155"/>
      <c r="I819" s="26"/>
      <c r="J819" s="26"/>
      <c r="K819" s="105"/>
      <c r="L819" s="26"/>
      <c r="M819" s="26" t="str">
        <f t="shared" si="90"/>
        <v/>
      </c>
      <c r="N819" s="27"/>
      <c r="P819" s="101">
        <f t="shared" si="86"/>
        <v>0</v>
      </c>
      <c r="Q819" s="101">
        <f t="shared" si="87"/>
        <v>0</v>
      </c>
      <c r="R819" s="101" t="e">
        <f t="shared" si="88"/>
        <v>#N/A</v>
      </c>
      <c r="S819" s="101">
        <f t="shared" si="89"/>
        <v>0</v>
      </c>
      <c r="T819" s="102" t="e">
        <f>+VLOOKUP($E819,db!$B$26:$C$30,2,FALSE)</f>
        <v>#N/A</v>
      </c>
      <c r="U819" s="102">
        <f t="shared" si="91"/>
        <v>0</v>
      </c>
    </row>
    <row r="820" spans="2:21" ht="16" thickBot="1">
      <c r="B820" s="28">
        <f t="shared" si="92"/>
        <v>433</v>
      </c>
      <c r="C820" s="28"/>
      <c r="D820" s="29"/>
      <c r="E820" s="28"/>
      <c r="F820" s="28"/>
      <c r="G820" s="28"/>
      <c r="H820" s="156"/>
      <c r="I820" s="28"/>
      <c r="J820" s="28"/>
      <c r="K820" s="106"/>
      <c r="L820" s="28"/>
      <c r="M820" s="28" t="str">
        <f t="shared" si="90"/>
        <v/>
      </c>
      <c r="N820" s="29"/>
      <c r="P820" s="101">
        <f t="shared" si="86"/>
        <v>0</v>
      </c>
      <c r="Q820" s="101">
        <f t="shared" si="87"/>
        <v>0</v>
      </c>
      <c r="R820" s="101" t="e">
        <f t="shared" si="88"/>
        <v>#N/A</v>
      </c>
      <c r="S820" s="101">
        <f t="shared" si="89"/>
        <v>0</v>
      </c>
      <c r="T820" s="102" t="e">
        <f>+VLOOKUP($E820,db!$B$26:$C$30,2,FALSE)</f>
        <v>#N/A</v>
      </c>
      <c r="U820" s="102">
        <f t="shared" si="91"/>
        <v>0</v>
      </c>
    </row>
    <row r="821" spans="2:21" ht="16" thickBot="1">
      <c r="B821" s="26">
        <f t="shared" si="92"/>
        <v>434</v>
      </c>
      <c r="C821" s="26"/>
      <c r="D821" s="27"/>
      <c r="E821" s="26"/>
      <c r="F821" s="26"/>
      <c r="G821" s="26"/>
      <c r="H821" s="155"/>
      <c r="I821" s="26"/>
      <c r="J821" s="26"/>
      <c r="K821" s="105"/>
      <c r="L821" s="26"/>
      <c r="M821" s="26" t="str">
        <f t="shared" si="90"/>
        <v/>
      </c>
      <c r="N821" s="27"/>
      <c r="P821" s="101">
        <f t="shared" si="86"/>
        <v>0</v>
      </c>
      <c r="Q821" s="101">
        <f t="shared" si="87"/>
        <v>0</v>
      </c>
      <c r="R821" s="101" t="e">
        <f t="shared" si="88"/>
        <v>#N/A</v>
      </c>
      <c r="S821" s="101">
        <f t="shared" si="89"/>
        <v>0</v>
      </c>
      <c r="T821" s="102" t="e">
        <f>+VLOOKUP($E821,db!$B$26:$C$30,2,FALSE)</f>
        <v>#N/A</v>
      </c>
      <c r="U821" s="102">
        <f t="shared" si="91"/>
        <v>0</v>
      </c>
    </row>
    <row r="822" spans="2:21" ht="16" thickBot="1">
      <c r="B822" s="28">
        <f t="shared" si="92"/>
        <v>435</v>
      </c>
      <c r="C822" s="28"/>
      <c r="D822" s="29"/>
      <c r="E822" s="28"/>
      <c r="F822" s="28"/>
      <c r="G822" s="28"/>
      <c r="H822" s="156"/>
      <c r="I822" s="28"/>
      <c r="J822" s="28"/>
      <c r="K822" s="106"/>
      <c r="L822" s="28"/>
      <c r="M822" s="28" t="str">
        <f t="shared" si="90"/>
        <v/>
      </c>
      <c r="N822" s="29"/>
      <c r="P822" s="101">
        <f t="shared" si="86"/>
        <v>0</v>
      </c>
      <c r="Q822" s="101">
        <f t="shared" si="87"/>
        <v>0</v>
      </c>
      <c r="R822" s="101" t="e">
        <f t="shared" si="88"/>
        <v>#N/A</v>
      </c>
      <c r="S822" s="101">
        <f t="shared" si="89"/>
        <v>0</v>
      </c>
      <c r="T822" s="102" t="e">
        <f>+VLOOKUP($E822,db!$B$26:$C$30,2,FALSE)</f>
        <v>#N/A</v>
      </c>
      <c r="U822" s="102">
        <f t="shared" si="91"/>
        <v>0</v>
      </c>
    </row>
    <row r="823" spans="2:21" ht="16" thickBot="1">
      <c r="B823" s="26">
        <f t="shared" si="92"/>
        <v>436</v>
      </c>
      <c r="C823" s="26"/>
      <c r="D823" s="27"/>
      <c r="E823" s="26"/>
      <c r="F823" s="26"/>
      <c r="G823" s="26"/>
      <c r="H823" s="155"/>
      <c r="I823" s="26"/>
      <c r="J823" s="26"/>
      <c r="K823" s="105"/>
      <c r="L823" s="26"/>
      <c r="M823" s="26" t="str">
        <f t="shared" si="90"/>
        <v/>
      </c>
      <c r="N823" s="27"/>
      <c r="P823" s="101">
        <f t="shared" si="86"/>
        <v>0</v>
      </c>
      <c r="Q823" s="101">
        <f t="shared" si="87"/>
        <v>0</v>
      </c>
      <c r="R823" s="101" t="e">
        <f t="shared" si="88"/>
        <v>#N/A</v>
      </c>
      <c r="S823" s="101">
        <f t="shared" si="89"/>
        <v>0</v>
      </c>
      <c r="T823" s="102" t="e">
        <f>+VLOOKUP($E823,db!$B$26:$C$30,2,FALSE)</f>
        <v>#N/A</v>
      </c>
      <c r="U823" s="102">
        <f t="shared" si="91"/>
        <v>0</v>
      </c>
    </row>
    <row r="824" spans="2:21" ht="16" thickBot="1">
      <c r="B824" s="28">
        <f t="shared" si="92"/>
        <v>437</v>
      </c>
      <c r="C824" s="28"/>
      <c r="D824" s="29"/>
      <c r="E824" s="28"/>
      <c r="F824" s="28"/>
      <c r="G824" s="28"/>
      <c r="H824" s="156"/>
      <c r="I824" s="28"/>
      <c r="J824" s="28"/>
      <c r="K824" s="106"/>
      <c r="L824" s="28"/>
      <c r="M824" s="28" t="str">
        <f t="shared" si="90"/>
        <v/>
      </c>
      <c r="N824" s="29"/>
      <c r="P824" s="101">
        <f t="shared" si="86"/>
        <v>0</v>
      </c>
      <c r="Q824" s="101">
        <f t="shared" si="87"/>
        <v>0</v>
      </c>
      <c r="R824" s="101" t="e">
        <f t="shared" si="88"/>
        <v>#N/A</v>
      </c>
      <c r="S824" s="101">
        <f t="shared" si="89"/>
        <v>0</v>
      </c>
      <c r="T824" s="102" t="e">
        <f>+VLOOKUP($E824,db!$B$26:$C$30,2,FALSE)</f>
        <v>#N/A</v>
      </c>
      <c r="U824" s="102">
        <f t="shared" si="91"/>
        <v>0</v>
      </c>
    </row>
    <row r="825" spans="2:21" ht="16" thickBot="1">
      <c r="B825" s="26">
        <f t="shared" si="92"/>
        <v>438</v>
      </c>
      <c r="C825" s="26"/>
      <c r="D825" s="27"/>
      <c r="E825" s="26"/>
      <c r="F825" s="26"/>
      <c r="G825" s="26"/>
      <c r="H825" s="155"/>
      <c r="I825" s="26"/>
      <c r="J825" s="26"/>
      <c r="K825" s="105"/>
      <c r="L825" s="26"/>
      <c r="M825" s="26" t="str">
        <f t="shared" si="90"/>
        <v/>
      </c>
      <c r="N825" s="27"/>
      <c r="P825" s="101">
        <f t="shared" si="86"/>
        <v>0</v>
      </c>
      <c r="Q825" s="101">
        <f t="shared" si="87"/>
        <v>0</v>
      </c>
      <c r="R825" s="101" t="e">
        <f t="shared" si="88"/>
        <v>#N/A</v>
      </c>
      <c r="S825" s="101">
        <f t="shared" si="89"/>
        <v>0</v>
      </c>
      <c r="T825" s="102" t="e">
        <f>+VLOOKUP($E825,db!$B$26:$C$30,2,FALSE)</f>
        <v>#N/A</v>
      </c>
      <c r="U825" s="102">
        <f t="shared" si="91"/>
        <v>0</v>
      </c>
    </row>
    <row r="826" spans="2:21" ht="16" thickBot="1">
      <c r="B826" s="28">
        <f t="shared" si="92"/>
        <v>439</v>
      </c>
      <c r="C826" s="28"/>
      <c r="D826" s="29"/>
      <c r="E826" s="28"/>
      <c r="F826" s="28"/>
      <c r="G826" s="28"/>
      <c r="H826" s="156"/>
      <c r="I826" s="28"/>
      <c r="J826" s="28"/>
      <c r="K826" s="106"/>
      <c r="L826" s="28"/>
      <c r="M826" s="28" t="str">
        <f t="shared" si="90"/>
        <v/>
      </c>
      <c r="N826" s="29"/>
      <c r="P826" s="101">
        <f t="shared" si="86"/>
        <v>0</v>
      </c>
      <c r="Q826" s="101">
        <f t="shared" si="87"/>
        <v>0</v>
      </c>
      <c r="R826" s="101" t="e">
        <f t="shared" si="88"/>
        <v>#N/A</v>
      </c>
      <c r="S826" s="101">
        <f t="shared" si="89"/>
        <v>0</v>
      </c>
      <c r="T826" s="102" t="e">
        <f>+VLOOKUP($E826,db!$B$26:$C$30,2,FALSE)</f>
        <v>#N/A</v>
      </c>
      <c r="U826" s="102">
        <f t="shared" si="91"/>
        <v>0</v>
      </c>
    </row>
    <row r="827" spans="2:21" ht="16" thickBot="1">
      <c r="B827" s="26">
        <f t="shared" si="92"/>
        <v>440</v>
      </c>
      <c r="C827" s="26"/>
      <c r="D827" s="27"/>
      <c r="E827" s="26"/>
      <c r="F827" s="26"/>
      <c r="G827" s="26"/>
      <c r="H827" s="155"/>
      <c r="I827" s="26"/>
      <c r="J827" s="26"/>
      <c r="K827" s="105"/>
      <c r="L827" s="26"/>
      <c r="M827" s="26" t="str">
        <f t="shared" si="90"/>
        <v/>
      </c>
      <c r="N827" s="27"/>
      <c r="P827" s="101">
        <f t="shared" si="86"/>
        <v>0</v>
      </c>
      <c r="Q827" s="101">
        <f t="shared" si="87"/>
        <v>0</v>
      </c>
      <c r="R827" s="101" t="e">
        <f t="shared" si="88"/>
        <v>#N/A</v>
      </c>
      <c r="S827" s="101">
        <f t="shared" si="89"/>
        <v>0</v>
      </c>
      <c r="T827" s="102" t="e">
        <f>+VLOOKUP($E827,db!$B$26:$C$30,2,FALSE)</f>
        <v>#N/A</v>
      </c>
      <c r="U827" s="102">
        <f t="shared" si="91"/>
        <v>0</v>
      </c>
    </row>
    <row r="828" spans="2:21" ht="16" thickBot="1">
      <c r="B828" s="28">
        <f t="shared" si="92"/>
        <v>441</v>
      </c>
      <c r="C828" s="28"/>
      <c r="D828" s="29"/>
      <c r="E828" s="28"/>
      <c r="F828" s="28"/>
      <c r="G828" s="28"/>
      <c r="H828" s="156"/>
      <c r="I828" s="28"/>
      <c r="J828" s="28"/>
      <c r="K828" s="106"/>
      <c r="L828" s="28"/>
      <c r="M828" s="28" t="str">
        <f t="shared" si="90"/>
        <v/>
      </c>
      <c r="N828" s="29"/>
      <c r="P828" s="101">
        <f t="shared" si="86"/>
        <v>0</v>
      </c>
      <c r="Q828" s="101">
        <f t="shared" si="87"/>
        <v>0</v>
      </c>
      <c r="R828" s="101" t="e">
        <f t="shared" si="88"/>
        <v>#N/A</v>
      </c>
      <c r="S828" s="101">
        <f t="shared" si="89"/>
        <v>0</v>
      </c>
      <c r="T828" s="102" t="e">
        <f>+VLOOKUP($E828,db!$B$26:$C$30,2,FALSE)</f>
        <v>#N/A</v>
      </c>
      <c r="U828" s="102">
        <f t="shared" si="91"/>
        <v>0</v>
      </c>
    </row>
    <row r="829" spans="2:21" ht="16" thickBot="1">
      <c r="B829" s="26">
        <f t="shared" si="92"/>
        <v>442</v>
      </c>
      <c r="C829" s="26"/>
      <c r="D829" s="27"/>
      <c r="E829" s="26"/>
      <c r="F829" s="26"/>
      <c r="G829" s="26"/>
      <c r="H829" s="155"/>
      <c r="I829" s="26"/>
      <c r="J829" s="26"/>
      <c r="K829" s="105"/>
      <c r="L829" s="26"/>
      <c r="M829" s="26" t="str">
        <f t="shared" si="90"/>
        <v/>
      </c>
      <c r="N829" s="27"/>
      <c r="P829" s="101">
        <f t="shared" si="86"/>
        <v>0</v>
      </c>
      <c r="Q829" s="101">
        <f t="shared" si="87"/>
        <v>0</v>
      </c>
      <c r="R829" s="101" t="e">
        <f t="shared" si="88"/>
        <v>#N/A</v>
      </c>
      <c r="S829" s="101">
        <f t="shared" si="89"/>
        <v>0</v>
      </c>
      <c r="T829" s="102" t="e">
        <f>+VLOOKUP($E829,db!$B$26:$C$30,2,FALSE)</f>
        <v>#N/A</v>
      </c>
      <c r="U829" s="102">
        <f t="shared" si="91"/>
        <v>0</v>
      </c>
    </row>
    <row r="830" spans="2:21" ht="16" thickBot="1">
      <c r="B830" s="28">
        <f t="shared" si="92"/>
        <v>443</v>
      </c>
      <c r="C830" s="28"/>
      <c r="D830" s="29"/>
      <c r="E830" s="28"/>
      <c r="F830" s="28"/>
      <c r="G830" s="28"/>
      <c r="H830" s="156"/>
      <c r="I830" s="28"/>
      <c r="J830" s="28"/>
      <c r="K830" s="106"/>
      <c r="L830" s="28"/>
      <c r="M830" s="28" t="str">
        <f t="shared" si="90"/>
        <v/>
      </c>
      <c r="N830" s="29"/>
      <c r="P830" s="101">
        <f t="shared" si="86"/>
        <v>0</v>
      </c>
      <c r="Q830" s="101">
        <f t="shared" si="87"/>
        <v>0</v>
      </c>
      <c r="R830" s="101" t="e">
        <f t="shared" si="88"/>
        <v>#N/A</v>
      </c>
      <c r="S830" s="101">
        <f t="shared" si="89"/>
        <v>0</v>
      </c>
      <c r="T830" s="102" t="e">
        <f>+VLOOKUP($E830,db!$B$26:$C$30,2,FALSE)</f>
        <v>#N/A</v>
      </c>
      <c r="U830" s="102">
        <f t="shared" si="91"/>
        <v>0</v>
      </c>
    </row>
    <row r="831" spans="2:21" ht="16" thickBot="1">
      <c r="B831" s="26">
        <f t="shared" si="92"/>
        <v>444</v>
      </c>
      <c r="C831" s="26"/>
      <c r="D831" s="27"/>
      <c r="E831" s="26"/>
      <c r="F831" s="26"/>
      <c r="G831" s="26"/>
      <c r="H831" s="155"/>
      <c r="I831" s="26"/>
      <c r="J831" s="26"/>
      <c r="K831" s="105"/>
      <c r="L831" s="26"/>
      <c r="M831" s="26" t="str">
        <f t="shared" si="90"/>
        <v/>
      </c>
      <c r="N831" s="27"/>
      <c r="P831" s="101">
        <f t="shared" si="86"/>
        <v>0</v>
      </c>
      <c r="Q831" s="101">
        <f t="shared" si="87"/>
        <v>0</v>
      </c>
      <c r="R831" s="101" t="e">
        <f t="shared" si="88"/>
        <v>#N/A</v>
      </c>
      <c r="S831" s="101">
        <f t="shared" si="89"/>
        <v>0</v>
      </c>
      <c r="T831" s="102" t="e">
        <f>+VLOOKUP($E831,db!$B$26:$C$30,2,FALSE)</f>
        <v>#N/A</v>
      </c>
      <c r="U831" s="102">
        <f t="shared" si="91"/>
        <v>0</v>
      </c>
    </row>
    <row r="832" spans="2:21" ht="16" thickBot="1">
      <c r="B832" s="28">
        <f t="shared" si="92"/>
        <v>445</v>
      </c>
      <c r="C832" s="28"/>
      <c r="D832" s="29"/>
      <c r="E832" s="28"/>
      <c r="F832" s="28"/>
      <c r="G832" s="28"/>
      <c r="H832" s="156"/>
      <c r="I832" s="28"/>
      <c r="J832" s="28"/>
      <c r="K832" s="106"/>
      <c r="L832" s="28"/>
      <c r="M832" s="28" t="str">
        <f t="shared" si="90"/>
        <v/>
      </c>
      <c r="N832" s="29"/>
      <c r="P832" s="101">
        <f t="shared" si="86"/>
        <v>0</v>
      </c>
      <c r="Q832" s="101">
        <f t="shared" si="87"/>
        <v>0</v>
      </c>
      <c r="R832" s="101" t="e">
        <f t="shared" si="88"/>
        <v>#N/A</v>
      </c>
      <c r="S832" s="101">
        <f t="shared" si="89"/>
        <v>0</v>
      </c>
      <c r="T832" s="102" t="e">
        <f>+VLOOKUP($E832,db!$B$26:$C$30,2,FALSE)</f>
        <v>#N/A</v>
      </c>
      <c r="U832" s="102">
        <f t="shared" si="91"/>
        <v>0</v>
      </c>
    </row>
    <row r="833" spans="2:21" ht="16" thickBot="1">
      <c r="B833" s="26">
        <f t="shared" si="92"/>
        <v>446</v>
      </c>
      <c r="C833" s="26"/>
      <c r="D833" s="27"/>
      <c r="E833" s="26"/>
      <c r="F833" s="26"/>
      <c r="G833" s="26"/>
      <c r="H833" s="155"/>
      <c r="I833" s="26"/>
      <c r="J833" s="26"/>
      <c r="K833" s="105"/>
      <c r="L833" s="26"/>
      <c r="M833" s="26" t="str">
        <f t="shared" si="90"/>
        <v/>
      </c>
      <c r="N833" s="27"/>
      <c r="P833" s="101">
        <f t="shared" si="86"/>
        <v>0</v>
      </c>
      <c r="Q833" s="101">
        <f t="shared" si="87"/>
        <v>0</v>
      </c>
      <c r="R833" s="101" t="e">
        <f t="shared" si="88"/>
        <v>#N/A</v>
      </c>
      <c r="S833" s="101">
        <f t="shared" si="89"/>
        <v>0</v>
      </c>
      <c r="T833" s="102" t="e">
        <f>+VLOOKUP($E833,db!$B$26:$C$30,2,FALSE)</f>
        <v>#N/A</v>
      </c>
      <c r="U833" s="102">
        <f t="shared" si="91"/>
        <v>0</v>
      </c>
    </row>
    <row r="834" spans="2:21" ht="16" thickBot="1">
      <c r="B834" s="28">
        <f t="shared" si="92"/>
        <v>447</v>
      </c>
      <c r="C834" s="28"/>
      <c r="D834" s="29"/>
      <c r="E834" s="28"/>
      <c r="F834" s="28"/>
      <c r="G834" s="28"/>
      <c r="H834" s="156"/>
      <c r="I834" s="28"/>
      <c r="J834" s="28"/>
      <c r="K834" s="106"/>
      <c r="L834" s="28"/>
      <c r="M834" s="28" t="str">
        <f t="shared" si="90"/>
        <v/>
      </c>
      <c r="N834" s="29"/>
      <c r="P834" s="101">
        <f t="shared" si="86"/>
        <v>0</v>
      </c>
      <c r="Q834" s="101">
        <f t="shared" si="87"/>
        <v>0</v>
      </c>
      <c r="R834" s="101" t="e">
        <f t="shared" si="88"/>
        <v>#N/A</v>
      </c>
      <c r="S834" s="101">
        <f t="shared" si="89"/>
        <v>0</v>
      </c>
      <c r="T834" s="102" t="e">
        <f>+VLOOKUP($E834,db!$B$26:$C$30,2,FALSE)</f>
        <v>#N/A</v>
      </c>
      <c r="U834" s="102">
        <f t="shared" si="91"/>
        <v>0</v>
      </c>
    </row>
    <row r="835" spans="2:21" ht="16" thickBot="1">
      <c r="B835" s="26">
        <f t="shared" si="92"/>
        <v>448</v>
      </c>
      <c r="C835" s="26"/>
      <c r="D835" s="27"/>
      <c r="E835" s="26"/>
      <c r="F835" s="26"/>
      <c r="G835" s="26"/>
      <c r="H835" s="155"/>
      <c r="I835" s="26"/>
      <c r="J835" s="26"/>
      <c r="K835" s="105"/>
      <c r="L835" s="26"/>
      <c r="M835" s="26" t="str">
        <f t="shared" si="90"/>
        <v/>
      </c>
      <c r="N835" s="27"/>
      <c r="P835" s="101">
        <f t="shared" si="86"/>
        <v>0</v>
      </c>
      <c r="Q835" s="101">
        <f t="shared" si="87"/>
        <v>0</v>
      </c>
      <c r="R835" s="101" t="e">
        <f t="shared" si="88"/>
        <v>#N/A</v>
      </c>
      <c r="S835" s="101">
        <f t="shared" si="89"/>
        <v>0</v>
      </c>
      <c r="T835" s="102" t="e">
        <f>+VLOOKUP($E835,db!$B$26:$C$30,2,FALSE)</f>
        <v>#N/A</v>
      </c>
      <c r="U835" s="102">
        <f t="shared" si="91"/>
        <v>0</v>
      </c>
    </row>
    <row r="836" spans="2:21" ht="16" thickBot="1">
      <c r="B836" s="28">
        <f t="shared" si="92"/>
        <v>449</v>
      </c>
      <c r="C836" s="28"/>
      <c r="D836" s="29"/>
      <c r="E836" s="28"/>
      <c r="F836" s="28"/>
      <c r="G836" s="28"/>
      <c r="H836" s="156"/>
      <c r="I836" s="28"/>
      <c r="J836" s="28"/>
      <c r="K836" s="106"/>
      <c r="L836" s="28"/>
      <c r="M836" s="28" t="str">
        <f t="shared" si="90"/>
        <v/>
      </c>
      <c r="N836" s="29"/>
      <c r="P836" s="101">
        <f t="shared" si="86"/>
        <v>0</v>
      </c>
      <c r="Q836" s="101">
        <f t="shared" si="87"/>
        <v>0</v>
      </c>
      <c r="R836" s="101" t="e">
        <f t="shared" si="88"/>
        <v>#N/A</v>
      </c>
      <c r="S836" s="101">
        <f t="shared" si="89"/>
        <v>0</v>
      </c>
      <c r="T836" s="102" t="e">
        <f>+VLOOKUP($E836,db!$B$26:$C$30,2,FALSE)</f>
        <v>#N/A</v>
      </c>
      <c r="U836" s="102">
        <f t="shared" si="91"/>
        <v>0</v>
      </c>
    </row>
    <row r="837" spans="2:21" ht="16" thickBot="1">
      <c r="B837" s="26">
        <f t="shared" si="92"/>
        <v>450</v>
      </c>
      <c r="C837" s="26"/>
      <c r="D837" s="27"/>
      <c r="E837" s="26"/>
      <c r="F837" s="26"/>
      <c r="G837" s="26"/>
      <c r="H837" s="155"/>
      <c r="I837" s="26"/>
      <c r="J837" s="26"/>
      <c r="K837" s="105"/>
      <c r="L837" s="26"/>
      <c r="M837" s="26" t="str">
        <f t="shared" si="90"/>
        <v/>
      </c>
      <c r="N837" s="27"/>
      <c r="P837" s="101">
        <f t="shared" ref="P837:P900" si="93">IF(M837=1,1,0)</f>
        <v>0</v>
      </c>
      <c r="Q837" s="101">
        <f t="shared" ref="Q837:Q900" si="94">IF(ISBLANK(E837),0,IF(P837=0,1,0))</f>
        <v>0</v>
      </c>
      <c r="R837" s="101" t="e">
        <f t="shared" ref="R837:R900" si="95">IF(H837&gt;T837,1,0)</f>
        <v>#N/A</v>
      </c>
      <c r="S837" s="101">
        <f t="shared" ref="S837:S900" si="96">IF(OR(G837="Process of Elim. (50 /50)",G837="Guess (No Confidence)"),1,0)</f>
        <v>0</v>
      </c>
      <c r="T837" s="102" t="e">
        <f>+VLOOKUP($E837,db!$B$26:$C$30,2,FALSE)</f>
        <v>#N/A</v>
      </c>
      <c r="U837" s="102">
        <f t="shared" si="91"/>
        <v>0</v>
      </c>
    </row>
    <row r="838" spans="2:21" ht="16" thickBot="1">
      <c r="B838" s="28">
        <f t="shared" si="92"/>
        <v>451</v>
      </c>
      <c r="C838" s="28"/>
      <c r="D838" s="29"/>
      <c r="E838" s="28"/>
      <c r="F838" s="28"/>
      <c r="G838" s="28"/>
      <c r="H838" s="156"/>
      <c r="I838" s="28"/>
      <c r="J838" s="28"/>
      <c r="K838" s="106"/>
      <c r="L838" s="28"/>
      <c r="M838" s="28" t="str">
        <f t="shared" ref="M838:M901" si="97">IF(ISBLANK(F838),"",IF(F838=L838,1,0))</f>
        <v/>
      </c>
      <c r="N838" s="29"/>
      <c r="P838" s="101">
        <f t="shared" si="93"/>
        <v>0</v>
      </c>
      <c r="Q838" s="101">
        <f t="shared" si="94"/>
        <v>0</v>
      </c>
      <c r="R838" s="101" t="e">
        <f t="shared" si="95"/>
        <v>#N/A</v>
      </c>
      <c r="S838" s="101">
        <f t="shared" si="96"/>
        <v>0</v>
      </c>
      <c r="T838" s="102" t="e">
        <f>+VLOOKUP($E838,db!$B$26:$C$30,2,FALSE)</f>
        <v>#N/A</v>
      </c>
      <c r="U838" s="102">
        <f t="shared" ref="U838:U901" si="98">IF($A$3=0,0,IF(Q838=1,1,IF(R838=1,2,IF(S838=1,3,0))))</f>
        <v>0</v>
      </c>
    </row>
    <row r="839" spans="2:21" ht="16" thickBot="1">
      <c r="B839" s="26">
        <f t="shared" si="92"/>
        <v>452</v>
      </c>
      <c r="C839" s="26"/>
      <c r="D839" s="27"/>
      <c r="E839" s="26"/>
      <c r="F839" s="26"/>
      <c r="G839" s="26"/>
      <c r="H839" s="155"/>
      <c r="I839" s="26"/>
      <c r="J839" s="26"/>
      <c r="K839" s="105"/>
      <c r="L839" s="26"/>
      <c r="M839" s="26" t="str">
        <f t="shared" si="97"/>
        <v/>
      </c>
      <c r="N839" s="27"/>
      <c r="P839" s="101">
        <f t="shared" si="93"/>
        <v>0</v>
      </c>
      <c r="Q839" s="101">
        <f t="shared" si="94"/>
        <v>0</v>
      </c>
      <c r="R839" s="101" t="e">
        <f t="shared" si="95"/>
        <v>#N/A</v>
      </c>
      <c r="S839" s="101">
        <f t="shared" si="96"/>
        <v>0</v>
      </c>
      <c r="T839" s="102" t="e">
        <f>+VLOOKUP($E839,db!$B$26:$C$30,2,FALSE)</f>
        <v>#N/A</v>
      </c>
      <c r="U839" s="102">
        <f t="shared" si="98"/>
        <v>0</v>
      </c>
    </row>
    <row r="840" spans="2:21" ht="16" thickBot="1">
      <c r="B840" s="28">
        <f t="shared" si="92"/>
        <v>453</v>
      </c>
      <c r="C840" s="28"/>
      <c r="D840" s="29"/>
      <c r="E840" s="28"/>
      <c r="F840" s="28"/>
      <c r="G840" s="28"/>
      <c r="H840" s="156"/>
      <c r="I840" s="28"/>
      <c r="J840" s="28"/>
      <c r="K840" s="106"/>
      <c r="L840" s="28"/>
      <c r="M840" s="28" t="str">
        <f t="shared" si="97"/>
        <v/>
      </c>
      <c r="N840" s="29"/>
      <c r="P840" s="101">
        <f t="shared" si="93"/>
        <v>0</v>
      </c>
      <c r="Q840" s="101">
        <f t="shared" si="94"/>
        <v>0</v>
      </c>
      <c r="R840" s="101" t="e">
        <f t="shared" si="95"/>
        <v>#N/A</v>
      </c>
      <c r="S840" s="101">
        <f t="shared" si="96"/>
        <v>0</v>
      </c>
      <c r="T840" s="102" t="e">
        <f>+VLOOKUP($E840,db!$B$26:$C$30,2,FALSE)</f>
        <v>#N/A</v>
      </c>
      <c r="U840" s="102">
        <f t="shared" si="98"/>
        <v>0</v>
      </c>
    </row>
    <row r="841" spans="2:21" ht="16" thickBot="1">
      <c r="B841" s="26">
        <f t="shared" si="92"/>
        <v>454</v>
      </c>
      <c r="C841" s="26"/>
      <c r="D841" s="27"/>
      <c r="E841" s="26"/>
      <c r="F841" s="26"/>
      <c r="G841" s="26"/>
      <c r="H841" s="155"/>
      <c r="I841" s="26"/>
      <c r="J841" s="26"/>
      <c r="K841" s="105"/>
      <c r="L841" s="26"/>
      <c r="M841" s="26" t="str">
        <f t="shared" si="97"/>
        <v/>
      </c>
      <c r="N841" s="27"/>
      <c r="P841" s="101">
        <f t="shared" si="93"/>
        <v>0</v>
      </c>
      <c r="Q841" s="101">
        <f t="shared" si="94"/>
        <v>0</v>
      </c>
      <c r="R841" s="101" t="e">
        <f t="shared" si="95"/>
        <v>#N/A</v>
      </c>
      <c r="S841" s="101">
        <f t="shared" si="96"/>
        <v>0</v>
      </c>
      <c r="T841" s="102" t="e">
        <f>+VLOOKUP($E841,db!$B$26:$C$30,2,FALSE)</f>
        <v>#N/A</v>
      </c>
      <c r="U841" s="102">
        <f t="shared" si="98"/>
        <v>0</v>
      </c>
    </row>
    <row r="842" spans="2:21" ht="16" thickBot="1">
      <c r="B842" s="28">
        <f t="shared" si="92"/>
        <v>455</v>
      </c>
      <c r="C842" s="28"/>
      <c r="D842" s="29"/>
      <c r="E842" s="28"/>
      <c r="F842" s="28"/>
      <c r="G842" s="28"/>
      <c r="H842" s="156"/>
      <c r="I842" s="28"/>
      <c r="J842" s="28"/>
      <c r="K842" s="106"/>
      <c r="L842" s="28"/>
      <c r="M842" s="28" t="str">
        <f t="shared" si="97"/>
        <v/>
      </c>
      <c r="N842" s="29"/>
      <c r="P842" s="101">
        <f t="shared" si="93"/>
        <v>0</v>
      </c>
      <c r="Q842" s="101">
        <f t="shared" si="94"/>
        <v>0</v>
      </c>
      <c r="R842" s="101" t="e">
        <f t="shared" si="95"/>
        <v>#N/A</v>
      </c>
      <c r="S842" s="101">
        <f t="shared" si="96"/>
        <v>0</v>
      </c>
      <c r="T842" s="102" t="e">
        <f>+VLOOKUP($E842,db!$B$26:$C$30,2,FALSE)</f>
        <v>#N/A</v>
      </c>
      <c r="U842" s="102">
        <f t="shared" si="98"/>
        <v>0</v>
      </c>
    </row>
    <row r="843" spans="2:21" ht="16" thickBot="1">
      <c r="B843" s="26">
        <f t="shared" si="92"/>
        <v>456</v>
      </c>
      <c r="C843" s="26"/>
      <c r="D843" s="27"/>
      <c r="E843" s="26"/>
      <c r="F843" s="26"/>
      <c r="G843" s="26"/>
      <c r="H843" s="155"/>
      <c r="I843" s="26"/>
      <c r="J843" s="26"/>
      <c r="K843" s="105"/>
      <c r="L843" s="26"/>
      <c r="M843" s="26" t="str">
        <f t="shared" si="97"/>
        <v/>
      </c>
      <c r="N843" s="27"/>
      <c r="P843" s="101">
        <f t="shared" si="93"/>
        <v>0</v>
      </c>
      <c r="Q843" s="101">
        <f t="shared" si="94"/>
        <v>0</v>
      </c>
      <c r="R843" s="101" t="e">
        <f t="shared" si="95"/>
        <v>#N/A</v>
      </c>
      <c r="S843" s="101">
        <f t="shared" si="96"/>
        <v>0</v>
      </c>
      <c r="T843" s="102" t="e">
        <f>+VLOOKUP($E843,db!$B$26:$C$30,2,FALSE)</f>
        <v>#N/A</v>
      </c>
      <c r="U843" s="102">
        <f t="shared" si="98"/>
        <v>0</v>
      </c>
    </row>
    <row r="844" spans="2:21" ht="16" thickBot="1">
      <c r="B844" s="28">
        <f t="shared" ref="B844:B907" si="99">+B843+1</f>
        <v>457</v>
      </c>
      <c r="C844" s="28"/>
      <c r="D844" s="29"/>
      <c r="E844" s="28"/>
      <c r="F844" s="28"/>
      <c r="G844" s="28"/>
      <c r="H844" s="156"/>
      <c r="I844" s="28"/>
      <c r="J844" s="28"/>
      <c r="K844" s="106"/>
      <c r="L844" s="28"/>
      <c r="M844" s="28" t="str">
        <f t="shared" si="97"/>
        <v/>
      </c>
      <c r="N844" s="29"/>
      <c r="P844" s="101">
        <f t="shared" si="93"/>
        <v>0</v>
      </c>
      <c r="Q844" s="101">
        <f t="shared" si="94"/>
        <v>0</v>
      </c>
      <c r="R844" s="101" t="e">
        <f t="shared" si="95"/>
        <v>#N/A</v>
      </c>
      <c r="S844" s="101">
        <f t="shared" si="96"/>
        <v>0</v>
      </c>
      <c r="T844" s="102" t="e">
        <f>+VLOOKUP($E844,db!$B$26:$C$30,2,FALSE)</f>
        <v>#N/A</v>
      </c>
      <c r="U844" s="102">
        <f t="shared" si="98"/>
        <v>0</v>
      </c>
    </row>
    <row r="845" spans="2:21" ht="16" thickBot="1">
      <c r="B845" s="26">
        <f t="shared" si="99"/>
        <v>458</v>
      </c>
      <c r="C845" s="26"/>
      <c r="D845" s="27"/>
      <c r="E845" s="26"/>
      <c r="F845" s="26"/>
      <c r="G845" s="26"/>
      <c r="H845" s="155"/>
      <c r="I845" s="26"/>
      <c r="J845" s="26"/>
      <c r="K845" s="105"/>
      <c r="L845" s="26"/>
      <c r="M845" s="26" t="str">
        <f t="shared" si="97"/>
        <v/>
      </c>
      <c r="N845" s="27"/>
      <c r="P845" s="101">
        <f t="shared" si="93"/>
        <v>0</v>
      </c>
      <c r="Q845" s="101">
        <f t="shared" si="94"/>
        <v>0</v>
      </c>
      <c r="R845" s="101" t="e">
        <f t="shared" si="95"/>
        <v>#N/A</v>
      </c>
      <c r="S845" s="101">
        <f t="shared" si="96"/>
        <v>0</v>
      </c>
      <c r="T845" s="102" t="e">
        <f>+VLOOKUP($E845,db!$B$26:$C$30,2,FALSE)</f>
        <v>#N/A</v>
      </c>
      <c r="U845" s="102">
        <f t="shared" si="98"/>
        <v>0</v>
      </c>
    </row>
    <row r="846" spans="2:21" ht="16" thickBot="1">
      <c r="B846" s="28">
        <f t="shared" si="99"/>
        <v>459</v>
      </c>
      <c r="C846" s="28"/>
      <c r="D846" s="29"/>
      <c r="E846" s="28"/>
      <c r="F846" s="28"/>
      <c r="G846" s="28"/>
      <c r="H846" s="156"/>
      <c r="I846" s="28"/>
      <c r="J846" s="28"/>
      <c r="K846" s="106"/>
      <c r="L846" s="28"/>
      <c r="M846" s="28" t="str">
        <f t="shared" si="97"/>
        <v/>
      </c>
      <c r="N846" s="29"/>
      <c r="P846" s="101">
        <f t="shared" si="93"/>
        <v>0</v>
      </c>
      <c r="Q846" s="101">
        <f t="shared" si="94"/>
        <v>0</v>
      </c>
      <c r="R846" s="101" t="e">
        <f t="shared" si="95"/>
        <v>#N/A</v>
      </c>
      <c r="S846" s="101">
        <f t="shared" si="96"/>
        <v>0</v>
      </c>
      <c r="T846" s="102" t="e">
        <f>+VLOOKUP($E846,db!$B$26:$C$30,2,FALSE)</f>
        <v>#N/A</v>
      </c>
      <c r="U846" s="102">
        <f t="shared" si="98"/>
        <v>0</v>
      </c>
    </row>
    <row r="847" spans="2:21" ht="16" thickBot="1">
      <c r="B847" s="26">
        <f t="shared" si="99"/>
        <v>460</v>
      </c>
      <c r="C847" s="26"/>
      <c r="D847" s="27"/>
      <c r="E847" s="26"/>
      <c r="F847" s="26"/>
      <c r="G847" s="26"/>
      <c r="H847" s="155"/>
      <c r="I847" s="26"/>
      <c r="J847" s="26"/>
      <c r="K847" s="105"/>
      <c r="L847" s="26"/>
      <c r="M847" s="26" t="str">
        <f t="shared" si="97"/>
        <v/>
      </c>
      <c r="N847" s="27"/>
      <c r="P847" s="101">
        <f t="shared" si="93"/>
        <v>0</v>
      </c>
      <c r="Q847" s="101">
        <f t="shared" si="94"/>
        <v>0</v>
      </c>
      <c r="R847" s="101" t="e">
        <f t="shared" si="95"/>
        <v>#N/A</v>
      </c>
      <c r="S847" s="101">
        <f t="shared" si="96"/>
        <v>0</v>
      </c>
      <c r="T847" s="102" t="e">
        <f>+VLOOKUP($E847,db!$B$26:$C$30,2,FALSE)</f>
        <v>#N/A</v>
      </c>
      <c r="U847" s="102">
        <f t="shared" si="98"/>
        <v>0</v>
      </c>
    </row>
    <row r="848" spans="2:21" ht="16" thickBot="1">
      <c r="B848" s="28">
        <f t="shared" si="99"/>
        <v>461</v>
      </c>
      <c r="C848" s="28"/>
      <c r="D848" s="29"/>
      <c r="E848" s="28"/>
      <c r="F848" s="28"/>
      <c r="G848" s="28"/>
      <c r="H848" s="156"/>
      <c r="I848" s="28"/>
      <c r="J848" s="28"/>
      <c r="K848" s="106"/>
      <c r="L848" s="28"/>
      <c r="M848" s="28" t="str">
        <f t="shared" si="97"/>
        <v/>
      </c>
      <c r="N848" s="29"/>
      <c r="P848" s="101">
        <f t="shared" si="93"/>
        <v>0</v>
      </c>
      <c r="Q848" s="101">
        <f t="shared" si="94"/>
        <v>0</v>
      </c>
      <c r="R848" s="101" t="e">
        <f t="shared" si="95"/>
        <v>#N/A</v>
      </c>
      <c r="S848" s="101">
        <f t="shared" si="96"/>
        <v>0</v>
      </c>
      <c r="T848" s="102" t="e">
        <f>+VLOOKUP($E848,db!$B$26:$C$30,2,FALSE)</f>
        <v>#N/A</v>
      </c>
      <c r="U848" s="102">
        <f t="shared" si="98"/>
        <v>0</v>
      </c>
    </row>
    <row r="849" spans="2:21" ht="16" thickBot="1">
      <c r="B849" s="26">
        <f t="shared" si="99"/>
        <v>462</v>
      </c>
      <c r="C849" s="26"/>
      <c r="D849" s="27"/>
      <c r="E849" s="26"/>
      <c r="F849" s="26"/>
      <c r="G849" s="26"/>
      <c r="H849" s="155"/>
      <c r="I849" s="26"/>
      <c r="J849" s="26"/>
      <c r="K849" s="105"/>
      <c r="L849" s="26"/>
      <c r="M849" s="26" t="str">
        <f t="shared" si="97"/>
        <v/>
      </c>
      <c r="N849" s="27"/>
      <c r="P849" s="101">
        <f t="shared" si="93"/>
        <v>0</v>
      </c>
      <c r="Q849" s="101">
        <f t="shared" si="94"/>
        <v>0</v>
      </c>
      <c r="R849" s="101" t="e">
        <f t="shared" si="95"/>
        <v>#N/A</v>
      </c>
      <c r="S849" s="101">
        <f t="shared" si="96"/>
        <v>0</v>
      </c>
      <c r="T849" s="102" t="e">
        <f>+VLOOKUP($E849,db!$B$26:$C$30,2,FALSE)</f>
        <v>#N/A</v>
      </c>
      <c r="U849" s="102">
        <f t="shared" si="98"/>
        <v>0</v>
      </c>
    </row>
    <row r="850" spans="2:21" ht="16" thickBot="1">
      <c r="B850" s="28">
        <f t="shared" si="99"/>
        <v>463</v>
      </c>
      <c r="C850" s="28"/>
      <c r="D850" s="29"/>
      <c r="E850" s="28"/>
      <c r="F850" s="28"/>
      <c r="G850" s="28"/>
      <c r="H850" s="156"/>
      <c r="I850" s="28"/>
      <c r="J850" s="28"/>
      <c r="K850" s="106"/>
      <c r="L850" s="28"/>
      <c r="M850" s="28" t="str">
        <f t="shared" si="97"/>
        <v/>
      </c>
      <c r="N850" s="29"/>
      <c r="P850" s="101">
        <f t="shared" si="93"/>
        <v>0</v>
      </c>
      <c r="Q850" s="101">
        <f t="shared" si="94"/>
        <v>0</v>
      </c>
      <c r="R850" s="101" t="e">
        <f t="shared" si="95"/>
        <v>#N/A</v>
      </c>
      <c r="S850" s="101">
        <f t="shared" si="96"/>
        <v>0</v>
      </c>
      <c r="T850" s="102" t="e">
        <f>+VLOOKUP($E850,db!$B$26:$C$30,2,FALSE)</f>
        <v>#N/A</v>
      </c>
      <c r="U850" s="102">
        <f t="shared" si="98"/>
        <v>0</v>
      </c>
    </row>
    <row r="851" spans="2:21" ht="16" thickBot="1">
      <c r="B851" s="26">
        <f t="shared" si="99"/>
        <v>464</v>
      </c>
      <c r="C851" s="26"/>
      <c r="D851" s="27"/>
      <c r="E851" s="26"/>
      <c r="F851" s="26"/>
      <c r="G851" s="26"/>
      <c r="H851" s="155"/>
      <c r="I851" s="26"/>
      <c r="J851" s="26"/>
      <c r="K851" s="105"/>
      <c r="L851" s="26"/>
      <c r="M851" s="26" t="str">
        <f t="shared" si="97"/>
        <v/>
      </c>
      <c r="N851" s="27"/>
      <c r="P851" s="101">
        <f t="shared" si="93"/>
        <v>0</v>
      </c>
      <c r="Q851" s="101">
        <f t="shared" si="94"/>
        <v>0</v>
      </c>
      <c r="R851" s="101" t="e">
        <f t="shared" si="95"/>
        <v>#N/A</v>
      </c>
      <c r="S851" s="101">
        <f t="shared" si="96"/>
        <v>0</v>
      </c>
      <c r="T851" s="102" t="e">
        <f>+VLOOKUP($E851,db!$B$26:$C$30,2,FALSE)</f>
        <v>#N/A</v>
      </c>
      <c r="U851" s="102">
        <f t="shared" si="98"/>
        <v>0</v>
      </c>
    </row>
    <row r="852" spans="2:21" ht="16" thickBot="1">
      <c r="B852" s="28">
        <f t="shared" si="99"/>
        <v>465</v>
      </c>
      <c r="C852" s="28"/>
      <c r="D852" s="29"/>
      <c r="E852" s="28"/>
      <c r="F852" s="28"/>
      <c r="G852" s="28"/>
      <c r="H852" s="156"/>
      <c r="I852" s="28"/>
      <c r="J852" s="28"/>
      <c r="K852" s="106"/>
      <c r="L852" s="28"/>
      <c r="M852" s="28" t="str">
        <f t="shared" si="97"/>
        <v/>
      </c>
      <c r="N852" s="29"/>
      <c r="P852" s="101">
        <f t="shared" si="93"/>
        <v>0</v>
      </c>
      <c r="Q852" s="101">
        <f t="shared" si="94"/>
        <v>0</v>
      </c>
      <c r="R852" s="101" t="e">
        <f t="shared" si="95"/>
        <v>#N/A</v>
      </c>
      <c r="S852" s="101">
        <f t="shared" si="96"/>
        <v>0</v>
      </c>
      <c r="T852" s="102" t="e">
        <f>+VLOOKUP($E852,db!$B$26:$C$30,2,FALSE)</f>
        <v>#N/A</v>
      </c>
      <c r="U852" s="102">
        <f t="shared" si="98"/>
        <v>0</v>
      </c>
    </row>
    <row r="853" spans="2:21" ht="16" thickBot="1">
      <c r="B853" s="26">
        <f t="shared" si="99"/>
        <v>466</v>
      </c>
      <c r="C853" s="26"/>
      <c r="D853" s="27"/>
      <c r="E853" s="26"/>
      <c r="F853" s="26"/>
      <c r="G853" s="26"/>
      <c r="H853" s="155"/>
      <c r="I853" s="26"/>
      <c r="J853" s="26"/>
      <c r="K853" s="105"/>
      <c r="L853" s="26"/>
      <c r="M853" s="26" t="str">
        <f t="shared" si="97"/>
        <v/>
      </c>
      <c r="N853" s="27"/>
      <c r="P853" s="101">
        <f t="shared" si="93"/>
        <v>0</v>
      </c>
      <c r="Q853" s="101">
        <f t="shared" si="94"/>
        <v>0</v>
      </c>
      <c r="R853" s="101" t="e">
        <f t="shared" si="95"/>
        <v>#N/A</v>
      </c>
      <c r="S853" s="101">
        <f t="shared" si="96"/>
        <v>0</v>
      </c>
      <c r="T853" s="102" t="e">
        <f>+VLOOKUP($E853,db!$B$26:$C$30,2,FALSE)</f>
        <v>#N/A</v>
      </c>
      <c r="U853" s="102">
        <f t="shared" si="98"/>
        <v>0</v>
      </c>
    </row>
    <row r="854" spans="2:21" ht="16" thickBot="1">
      <c r="B854" s="28">
        <f t="shared" si="99"/>
        <v>467</v>
      </c>
      <c r="C854" s="28"/>
      <c r="D854" s="29"/>
      <c r="E854" s="28"/>
      <c r="F854" s="28"/>
      <c r="G854" s="28"/>
      <c r="H854" s="156"/>
      <c r="I854" s="28"/>
      <c r="J854" s="28"/>
      <c r="K854" s="106"/>
      <c r="L854" s="28"/>
      <c r="M854" s="28" t="str">
        <f t="shared" si="97"/>
        <v/>
      </c>
      <c r="N854" s="29"/>
      <c r="P854" s="101">
        <f t="shared" si="93"/>
        <v>0</v>
      </c>
      <c r="Q854" s="101">
        <f t="shared" si="94"/>
        <v>0</v>
      </c>
      <c r="R854" s="101" t="e">
        <f t="shared" si="95"/>
        <v>#N/A</v>
      </c>
      <c r="S854" s="101">
        <f t="shared" si="96"/>
        <v>0</v>
      </c>
      <c r="T854" s="102" t="e">
        <f>+VLOOKUP($E854,db!$B$26:$C$30,2,FALSE)</f>
        <v>#N/A</v>
      </c>
      <c r="U854" s="102">
        <f t="shared" si="98"/>
        <v>0</v>
      </c>
    </row>
    <row r="855" spans="2:21" ht="16" thickBot="1">
      <c r="B855" s="26">
        <f t="shared" si="99"/>
        <v>468</v>
      </c>
      <c r="C855" s="26"/>
      <c r="D855" s="27"/>
      <c r="E855" s="26"/>
      <c r="F855" s="26"/>
      <c r="G855" s="26"/>
      <c r="H855" s="155"/>
      <c r="I855" s="26"/>
      <c r="J855" s="26"/>
      <c r="K855" s="105"/>
      <c r="L855" s="26"/>
      <c r="M855" s="26" t="str">
        <f t="shared" si="97"/>
        <v/>
      </c>
      <c r="N855" s="27"/>
      <c r="P855" s="101">
        <f t="shared" si="93"/>
        <v>0</v>
      </c>
      <c r="Q855" s="101">
        <f t="shared" si="94"/>
        <v>0</v>
      </c>
      <c r="R855" s="101" t="e">
        <f t="shared" si="95"/>
        <v>#N/A</v>
      </c>
      <c r="S855" s="101">
        <f t="shared" si="96"/>
        <v>0</v>
      </c>
      <c r="T855" s="102" t="e">
        <f>+VLOOKUP($E855,db!$B$26:$C$30,2,FALSE)</f>
        <v>#N/A</v>
      </c>
      <c r="U855" s="102">
        <f t="shared" si="98"/>
        <v>0</v>
      </c>
    </row>
    <row r="856" spans="2:21" ht="16" thickBot="1">
      <c r="B856" s="28">
        <f t="shared" si="99"/>
        <v>469</v>
      </c>
      <c r="C856" s="28"/>
      <c r="D856" s="29"/>
      <c r="E856" s="28"/>
      <c r="F856" s="28"/>
      <c r="G856" s="28"/>
      <c r="H856" s="156"/>
      <c r="I856" s="28"/>
      <c r="J856" s="28"/>
      <c r="K856" s="106"/>
      <c r="L856" s="28"/>
      <c r="M856" s="28" t="str">
        <f t="shared" si="97"/>
        <v/>
      </c>
      <c r="N856" s="29"/>
      <c r="P856" s="101">
        <f t="shared" si="93"/>
        <v>0</v>
      </c>
      <c r="Q856" s="101">
        <f t="shared" si="94"/>
        <v>0</v>
      </c>
      <c r="R856" s="101" t="e">
        <f t="shared" si="95"/>
        <v>#N/A</v>
      </c>
      <c r="S856" s="101">
        <f t="shared" si="96"/>
        <v>0</v>
      </c>
      <c r="T856" s="102" t="e">
        <f>+VLOOKUP($E856,db!$B$26:$C$30,2,FALSE)</f>
        <v>#N/A</v>
      </c>
      <c r="U856" s="102">
        <f t="shared" si="98"/>
        <v>0</v>
      </c>
    </row>
    <row r="857" spans="2:21" ht="16" thickBot="1">
      <c r="B857" s="26">
        <f t="shared" si="99"/>
        <v>470</v>
      </c>
      <c r="C857" s="26"/>
      <c r="D857" s="27"/>
      <c r="E857" s="26"/>
      <c r="F857" s="26"/>
      <c r="G857" s="26"/>
      <c r="H857" s="155"/>
      <c r="I857" s="26"/>
      <c r="J857" s="26"/>
      <c r="K857" s="105"/>
      <c r="L857" s="26"/>
      <c r="M857" s="26" t="str">
        <f t="shared" si="97"/>
        <v/>
      </c>
      <c r="N857" s="27"/>
      <c r="P857" s="101">
        <f t="shared" si="93"/>
        <v>0</v>
      </c>
      <c r="Q857" s="101">
        <f t="shared" si="94"/>
        <v>0</v>
      </c>
      <c r="R857" s="101" t="e">
        <f t="shared" si="95"/>
        <v>#N/A</v>
      </c>
      <c r="S857" s="101">
        <f t="shared" si="96"/>
        <v>0</v>
      </c>
      <c r="T857" s="102" t="e">
        <f>+VLOOKUP($E857,db!$B$26:$C$30,2,FALSE)</f>
        <v>#N/A</v>
      </c>
      <c r="U857" s="102">
        <f t="shared" si="98"/>
        <v>0</v>
      </c>
    </row>
    <row r="858" spans="2:21" ht="16" thickBot="1">
      <c r="B858" s="28">
        <f t="shared" si="99"/>
        <v>471</v>
      </c>
      <c r="C858" s="28"/>
      <c r="D858" s="29"/>
      <c r="E858" s="28"/>
      <c r="F858" s="28"/>
      <c r="G858" s="28"/>
      <c r="H858" s="156"/>
      <c r="I858" s="28"/>
      <c r="J858" s="28"/>
      <c r="K858" s="106"/>
      <c r="L858" s="28"/>
      <c r="M858" s="28" t="str">
        <f t="shared" si="97"/>
        <v/>
      </c>
      <c r="N858" s="29"/>
      <c r="P858" s="101">
        <f t="shared" si="93"/>
        <v>0</v>
      </c>
      <c r="Q858" s="101">
        <f t="shared" si="94"/>
        <v>0</v>
      </c>
      <c r="R858" s="101" t="e">
        <f t="shared" si="95"/>
        <v>#N/A</v>
      </c>
      <c r="S858" s="101">
        <f t="shared" si="96"/>
        <v>0</v>
      </c>
      <c r="T858" s="102" t="e">
        <f>+VLOOKUP($E858,db!$B$26:$C$30,2,FALSE)</f>
        <v>#N/A</v>
      </c>
      <c r="U858" s="102">
        <f t="shared" si="98"/>
        <v>0</v>
      </c>
    </row>
    <row r="859" spans="2:21" ht="16" thickBot="1">
      <c r="B859" s="26">
        <f t="shared" si="99"/>
        <v>472</v>
      </c>
      <c r="C859" s="26"/>
      <c r="D859" s="27"/>
      <c r="E859" s="26"/>
      <c r="F859" s="26"/>
      <c r="G859" s="26"/>
      <c r="H859" s="155"/>
      <c r="I859" s="26"/>
      <c r="J859" s="26"/>
      <c r="K859" s="105"/>
      <c r="L859" s="26"/>
      <c r="M859" s="26" t="str">
        <f t="shared" si="97"/>
        <v/>
      </c>
      <c r="N859" s="27"/>
      <c r="P859" s="101">
        <f t="shared" si="93"/>
        <v>0</v>
      </c>
      <c r="Q859" s="101">
        <f t="shared" si="94"/>
        <v>0</v>
      </c>
      <c r="R859" s="101" t="e">
        <f t="shared" si="95"/>
        <v>#N/A</v>
      </c>
      <c r="S859" s="101">
        <f t="shared" si="96"/>
        <v>0</v>
      </c>
      <c r="T859" s="102" t="e">
        <f>+VLOOKUP($E859,db!$B$26:$C$30,2,FALSE)</f>
        <v>#N/A</v>
      </c>
      <c r="U859" s="102">
        <f t="shared" si="98"/>
        <v>0</v>
      </c>
    </row>
    <row r="860" spans="2:21" ht="16" thickBot="1">
      <c r="B860" s="28">
        <f t="shared" si="99"/>
        <v>473</v>
      </c>
      <c r="C860" s="28"/>
      <c r="D860" s="29"/>
      <c r="E860" s="28"/>
      <c r="F860" s="28"/>
      <c r="G860" s="28"/>
      <c r="H860" s="156"/>
      <c r="I860" s="28"/>
      <c r="J860" s="28"/>
      <c r="K860" s="106"/>
      <c r="L860" s="28"/>
      <c r="M860" s="28" t="str">
        <f t="shared" si="97"/>
        <v/>
      </c>
      <c r="N860" s="29"/>
      <c r="P860" s="101">
        <f t="shared" si="93"/>
        <v>0</v>
      </c>
      <c r="Q860" s="101">
        <f t="shared" si="94"/>
        <v>0</v>
      </c>
      <c r="R860" s="101" t="e">
        <f t="shared" si="95"/>
        <v>#N/A</v>
      </c>
      <c r="S860" s="101">
        <f t="shared" si="96"/>
        <v>0</v>
      </c>
      <c r="T860" s="102" t="e">
        <f>+VLOOKUP($E860,db!$B$26:$C$30,2,FALSE)</f>
        <v>#N/A</v>
      </c>
      <c r="U860" s="102">
        <f t="shared" si="98"/>
        <v>0</v>
      </c>
    </row>
    <row r="861" spans="2:21" ht="16" thickBot="1">
      <c r="B861" s="26">
        <f t="shared" si="99"/>
        <v>474</v>
      </c>
      <c r="C861" s="26"/>
      <c r="D861" s="27"/>
      <c r="E861" s="26"/>
      <c r="F861" s="26"/>
      <c r="G861" s="26"/>
      <c r="H861" s="155"/>
      <c r="I861" s="26"/>
      <c r="J861" s="26"/>
      <c r="K861" s="105"/>
      <c r="L861" s="26"/>
      <c r="M861" s="26" t="str">
        <f t="shared" si="97"/>
        <v/>
      </c>
      <c r="N861" s="27"/>
      <c r="P861" s="101">
        <f t="shared" si="93"/>
        <v>0</v>
      </c>
      <c r="Q861" s="101">
        <f t="shared" si="94"/>
        <v>0</v>
      </c>
      <c r="R861" s="101" t="e">
        <f t="shared" si="95"/>
        <v>#N/A</v>
      </c>
      <c r="S861" s="101">
        <f t="shared" si="96"/>
        <v>0</v>
      </c>
      <c r="T861" s="102" t="e">
        <f>+VLOOKUP($E861,db!$B$26:$C$30,2,FALSE)</f>
        <v>#N/A</v>
      </c>
      <c r="U861" s="102">
        <f t="shared" si="98"/>
        <v>0</v>
      </c>
    </row>
    <row r="862" spans="2:21" ht="16" thickBot="1">
      <c r="B862" s="28">
        <f t="shared" si="99"/>
        <v>475</v>
      </c>
      <c r="C862" s="28"/>
      <c r="D862" s="29"/>
      <c r="E862" s="28"/>
      <c r="F862" s="28"/>
      <c r="G862" s="28"/>
      <c r="H862" s="156"/>
      <c r="I862" s="28"/>
      <c r="J862" s="28"/>
      <c r="K862" s="106"/>
      <c r="L862" s="28"/>
      <c r="M862" s="28" t="str">
        <f t="shared" si="97"/>
        <v/>
      </c>
      <c r="N862" s="29"/>
      <c r="P862" s="101">
        <f t="shared" si="93"/>
        <v>0</v>
      </c>
      <c r="Q862" s="101">
        <f t="shared" si="94"/>
        <v>0</v>
      </c>
      <c r="R862" s="101" t="e">
        <f t="shared" si="95"/>
        <v>#N/A</v>
      </c>
      <c r="S862" s="101">
        <f t="shared" si="96"/>
        <v>0</v>
      </c>
      <c r="T862" s="102" t="e">
        <f>+VLOOKUP($E862,db!$B$26:$C$30,2,FALSE)</f>
        <v>#N/A</v>
      </c>
      <c r="U862" s="102">
        <f t="shared" si="98"/>
        <v>0</v>
      </c>
    </row>
    <row r="863" spans="2:21" ht="16" thickBot="1">
      <c r="B863" s="26">
        <f t="shared" si="99"/>
        <v>476</v>
      </c>
      <c r="C863" s="26"/>
      <c r="D863" s="27"/>
      <c r="E863" s="26"/>
      <c r="F863" s="26"/>
      <c r="G863" s="26"/>
      <c r="H863" s="155"/>
      <c r="I863" s="26"/>
      <c r="J863" s="26"/>
      <c r="K863" s="105"/>
      <c r="L863" s="26"/>
      <c r="M863" s="26" t="str">
        <f t="shared" si="97"/>
        <v/>
      </c>
      <c r="N863" s="27"/>
      <c r="P863" s="101">
        <f t="shared" si="93"/>
        <v>0</v>
      </c>
      <c r="Q863" s="101">
        <f t="shared" si="94"/>
        <v>0</v>
      </c>
      <c r="R863" s="101" t="e">
        <f t="shared" si="95"/>
        <v>#N/A</v>
      </c>
      <c r="S863" s="101">
        <f t="shared" si="96"/>
        <v>0</v>
      </c>
      <c r="T863" s="102" t="e">
        <f>+VLOOKUP($E863,db!$B$26:$C$30,2,FALSE)</f>
        <v>#N/A</v>
      </c>
      <c r="U863" s="102">
        <f t="shared" si="98"/>
        <v>0</v>
      </c>
    </row>
    <row r="864" spans="2:21" ht="16" thickBot="1">
      <c r="B864" s="28">
        <f t="shared" si="99"/>
        <v>477</v>
      </c>
      <c r="C864" s="28"/>
      <c r="D864" s="29"/>
      <c r="E864" s="28"/>
      <c r="F864" s="28"/>
      <c r="G864" s="28"/>
      <c r="H864" s="156"/>
      <c r="I864" s="28"/>
      <c r="J864" s="28"/>
      <c r="K864" s="106"/>
      <c r="L864" s="28"/>
      <c r="M864" s="28" t="str">
        <f t="shared" si="97"/>
        <v/>
      </c>
      <c r="N864" s="29"/>
      <c r="P864" s="101">
        <f t="shared" si="93"/>
        <v>0</v>
      </c>
      <c r="Q864" s="101">
        <f t="shared" si="94"/>
        <v>0</v>
      </c>
      <c r="R864" s="101" t="e">
        <f t="shared" si="95"/>
        <v>#N/A</v>
      </c>
      <c r="S864" s="101">
        <f t="shared" si="96"/>
        <v>0</v>
      </c>
      <c r="T864" s="102" t="e">
        <f>+VLOOKUP($E864,db!$B$26:$C$30,2,FALSE)</f>
        <v>#N/A</v>
      </c>
      <c r="U864" s="102">
        <f t="shared" si="98"/>
        <v>0</v>
      </c>
    </row>
    <row r="865" spans="2:21" ht="16" thickBot="1">
      <c r="B865" s="26">
        <f t="shared" si="99"/>
        <v>478</v>
      </c>
      <c r="C865" s="26"/>
      <c r="D865" s="27"/>
      <c r="E865" s="26"/>
      <c r="F865" s="26"/>
      <c r="G865" s="26"/>
      <c r="H865" s="155"/>
      <c r="I865" s="26"/>
      <c r="J865" s="26"/>
      <c r="K865" s="105"/>
      <c r="L865" s="26"/>
      <c r="M865" s="26" t="str">
        <f t="shared" si="97"/>
        <v/>
      </c>
      <c r="N865" s="27"/>
      <c r="P865" s="101">
        <f t="shared" si="93"/>
        <v>0</v>
      </c>
      <c r="Q865" s="101">
        <f t="shared" si="94"/>
        <v>0</v>
      </c>
      <c r="R865" s="101" t="e">
        <f t="shared" si="95"/>
        <v>#N/A</v>
      </c>
      <c r="S865" s="101">
        <f t="shared" si="96"/>
        <v>0</v>
      </c>
      <c r="T865" s="102" t="e">
        <f>+VLOOKUP($E865,db!$B$26:$C$30,2,FALSE)</f>
        <v>#N/A</v>
      </c>
      <c r="U865" s="102">
        <f t="shared" si="98"/>
        <v>0</v>
      </c>
    </row>
    <row r="866" spans="2:21" ht="16" thickBot="1">
      <c r="B866" s="28">
        <f t="shared" si="99"/>
        <v>479</v>
      </c>
      <c r="C866" s="28"/>
      <c r="D866" s="29"/>
      <c r="E866" s="28"/>
      <c r="F866" s="28"/>
      <c r="G866" s="28"/>
      <c r="H866" s="156"/>
      <c r="I866" s="28"/>
      <c r="J866" s="28"/>
      <c r="K866" s="106"/>
      <c r="L866" s="28"/>
      <c r="M866" s="28" t="str">
        <f t="shared" si="97"/>
        <v/>
      </c>
      <c r="N866" s="29"/>
      <c r="P866" s="101">
        <f t="shared" si="93"/>
        <v>0</v>
      </c>
      <c r="Q866" s="101">
        <f t="shared" si="94"/>
        <v>0</v>
      </c>
      <c r="R866" s="101" t="e">
        <f t="shared" si="95"/>
        <v>#N/A</v>
      </c>
      <c r="S866" s="101">
        <f t="shared" si="96"/>
        <v>0</v>
      </c>
      <c r="T866" s="102" t="e">
        <f>+VLOOKUP($E866,db!$B$26:$C$30,2,FALSE)</f>
        <v>#N/A</v>
      </c>
      <c r="U866" s="102">
        <f t="shared" si="98"/>
        <v>0</v>
      </c>
    </row>
    <row r="867" spans="2:21" ht="16" thickBot="1">
      <c r="B867" s="26">
        <f t="shared" si="99"/>
        <v>480</v>
      </c>
      <c r="C867" s="26"/>
      <c r="D867" s="27"/>
      <c r="E867" s="26"/>
      <c r="F867" s="26"/>
      <c r="G867" s="26"/>
      <c r="H867" s="155"/>
      <c r="I867" s="26"/>
      <c r="J867" s="26"/>
      <c r="K867" s="105"/>
      <c r="L867" s="26"/>
      <c r="M867" s="26" t="str">
        <f t="shared" si="97"/>
        <v/>
      </c>
      <c r="N867" s="27"/>
      <c r="P867" s="101">
        <f t="shared" si="93"/>
        <v>0</v>
      </c>
      <c r="Q867" s="101">
        <f t="shared" si="94"/>
        <v>0</v>
      </c>
      <c r="R867" s="101" t="e">
        <f t="shared" si="95"/>
        <v>#N/A</v>
      </c>
      <c r="S867" s="101">
        <f t="shared" si="96"/>
        <v>0</v>
      </c>
      <c r="T867" s="102" t="e">
        <f>+VLOOKUP($E867,db!$B$26:$C$30,2,FALSE)</f>
        <v>#N/A</v>
      </c>
      <c r="U867" s="102">
        <f t="shared" si="98"/>
        <v>0</v>
      </c>
    </row>
    <row r="868" spans="2:21" ht="16" thickBot="1">
      <c r="B868" s="28">
        <f t="shared" si="99"/>
        <v>481</v>
      </c>
      <c r="C868" s="28"/>
      <c r="D868" s="29"/>
      <c r="E868" s="28"/>
      <c r="F868" s="28"/>
      <c r="G868" s="28"/>
      <c r="H868" s="156"/>
      <c r="I868" s="28"/>
      <c r="J868" s="28"/>
      <c r="K868" s="106"/>
      <c r="L868" s="28"/>
      <c r="M868" s="28" t="str">
        <f t="shared" si="97"/>
        <v/>
      </c>
      <c r="N868" s="29"/>
      <c r="P868" s="101">
        <f t="shared" si="93"/>
        <v>0</v>
      </c>
      <c r="Q868" s="101">
        <f t="shared" si="94"/>
        <v>0</v>
      </c>
      <c r="R868" s="101" t="e">
        <f t="shared" si="95"/>
        <v>#N/A</v>
      </c>
      <c r="S868" s="101">
        <f t="shared" si="96"/>
        <v>0</v>
      </c>
      <c r="T868" s="102" t="e">
        <f>+VLOOKUP($E868,db!$B$26:$C$30,2,FALSE)</f>
        <v>#N/A</v>
      </c>
      <c r="U868" s="102">
        <f t="shared" si="98"/>
        <v>0</v>
      </c>
    </row>
    <row r="869" spans="2:21" ht="16" thickBot="1">
      <c r="B869" s="26">
        <f t="shared" si="99"/>
        <v>482</v>
      </c>
      <c r="C869" s="26"/>
      <c r="D869" s="27"/>
      <c r="E869" s="26"/>
      <c r="F869" s="26"/>
      <c r="G869" s="26"/>
      <c r="H869" s="155"/>
      <c r="I869" s="26"/>
      <c r="J869" s="26"/>
      <c r="K869" s="105"/>
      <c r="L869" s="26"/>
      <c r="M869" s="26" t="str">
        <f t="shared" si="97"/>
        <v/>
      </c>
      <c r="N869" s="27"/>
      <c r="P869" s="101">
        <f t="shared" si="93"/>
        <v>0</v>
      </c>
      <c r="Q869" s="101">
        <f t="shared" si="94"/>
        <v>0</v>
      </c>
      <c r="R869" s="101" t="e">
        <f t="shared" si="95"/>
        <v>#N/A</v>
      </c>
      <c r="S869" s="101">
        <f t="shared" si="96"/>
        <v>0</v>
      </c>
      <c r="T869" s="102" t="e">
        <f>+VLOOKUP($E869,db!$B$26:$C$30,2,FALSE)</f>
        <v>#N/A</v>
      </c>
      <c r="U869" s="102">
        <f t="shared" si="98"/>
        <v>0</v>
      </c>
    </row>
    <row r="870" spans="2:21" ht="16" thickBot="1">
      <c r="B870" s="28">
        <f t="shared" si="99"/>
        <v>483</v>
      </c>
      <c r="C870" s="28"/>
      <c r="D870" s="29"/>
      <c r="E870" s="28"/>
      <c r="F870" s="28"/>
      <c r="G870" s="28"/>
      <c r="H870" s="156"/>
      <c r="I870" s="28"/>
      <c r="J870" s="28"/>
      <c r="K870" s="106"/>
      <c r="L870" s="28"/>
      <c r="M870" s="28" t="str">
        <f t="shared" si="97"/>
        <v/>
      </c>
      <c r="N870" s="29"/>
      <c r="P870" s="101">
        <f t="shared" si="93"/>
        <v>0</v>
      </c>
      <c r="Q870" s="101">
        <f t="shared" si="94"/>
        <v>0</v>
      </c>
      <c r="R870" s="101" t="e">
        <f t="shared" si="95"/>
        <v>#N/A</v>
      </c>
      <c r="S870" s="101">
        <f t="shared" si="96"/>
        <v>0</v>
      </c>
      <c r="T870" s="102" t="e">
        <f>+VLOOKUP($E870,db!$B$26:$C$30,2,FALSE)</f>
        <v>#N/A</v>
      </c>
      <c r="U870" s="102">
        <f t="shared" si="98"/>
        <v>0</v>
      </c>
    </row>
    <row r="871" spans="2:21" ht="16" thickBot="1">
      <c r="B871" s="26">
        <f t="shared" si="99"/>
        <v>484</v>
      </c>
      <c r="C871" s="26"/>
      <c r="D871" s="27"/>
      <c r="E871" s="26"/>
      <c r="F871" s="26"/>
      <c r="G871" s="26"/>
      <c r="H871" s="155"/>
      <c r="I871" s="26"/>
      <c r="J871" s="26"/>
      <c r="K871" s="105"/>
      <c r="L871" s="26"/>
      <c r="M871" s="26" t="str">
        <f t="shared" si="97"/>
        <v/>
      </c>
      <c r="N871" s="27"/>
      <c r="P871" s="101">
        <f t="shared" si="93"/>
        <v>0</v>
      </c>
      <c r="Q871" s="101">
        <f t="shared" si="94"/>
        <v>0</v>
      </c>
      <c r="R871" s="101" t="e">
        <f t="shared" si="95"/>
        <v>#N/A</v>
      </c>
      <c r="S871" s="101">
        <f t="shared" si="96"/>
        <v>0</v>
      </c>
      <c r="T871" s="102" t="e">
        <f>+VLOOKUP($E871,db!$B$26:$C$30,2,FALSE)</f>
        <v>#N/A</v>
      </c>
      <c r="U871" s="102">
        <f t="shared" si="98"/>
        <v>0</v>
      </c>
    </row>
    <row r="872" spans="2:21" ht="16" thickBot="1">
      <c r="B872" s="28">
        <f t="shared" si="99"/>
        <v>485</v>
      </c>
      <c r="C872" s="28"/>
      <c r="D872" s="29"/>
      <c r="E872" s="28"/>
      <c r="F872" s="28"/>
      <c r="G872" s="28"/>
      <c r="H872" s="156"/>
      <c r="I872" s="28"/>
      <c r="J872" s="28"/>
      <c r="K872" s="106"/>
      <c r="L872" s="28"/>
      <c r="M872" s="28" t="str">
        <f t="shared" si="97"/>
        <v/>
      </c>
      <c r="N872" s="29"/>
      <c r="P872" s="101">
        <f t="shared" si="93"/>
        <v>0</v>
      </c>
      <c r="Q872" s="101">
        <f t="shared" si="94"/>
        <v>0</v>
      </c>
      <c r="R872" s="101" t="e">
        <f t="shared" si="95"/>
        <v>#N/A</v>
      </c>
      <c r="S872" s="101">
        <f t="shared" si="96"/>
        <v>0</v>
      </c>
      <c r="T872" s="102" t="e">
        <f>+VLOOKUP($E872,db!$B$26:$C$30,2,FALSE)</f>
        <v>#N/A</v>
      </c>
      <c r="U872" s="102">
        <f t="shared" si="98"/>
        <v>0</v>
      </c>
    </row>
    <row r="873" spans="2:21" ht="16" thickBot="1">
      <c r="B873" s="26">
        <f t="shared" si="99"/>
        <v>486</v>
      </c>
      <c r="C873" s="26"/>
      <c r="D873" s="27"/>
      <c r="E873" s="26"/>
      <c r="F873" s="26"/>
      <c r="G873" s="26"/>
      <c r="H873" s="155"/>
      <c r="I873" s="26"/>
      <c r="J873" s="26"/>
      <c r="K873" s="105"/>
      <c r="L873" s="26"/>
      <c r="M873" s="26" t="str">
        <f t="shared" si="97"/>
        <v/>
      </c>
      <c r="N873" s="27"/>
      <c r="P873" s="101">
        <f t="shared" si="93"/>
        <v>0</v>
      </c>
      <c r="Q873" s="101">
        <f t="shared" si="94"/>
        <v>0</v>
      </c>
      <c r="R873" s="101" t="e">
        <f t="shared" si="95"/>
        <v>#N/A</v>
      </c>
      <c r="S873" s="101">
        <f t="shared" si="96"/>
        <v>0</v>
      </c>
      <c r="T873" s="102" t="e">
        <f>+VLOOKUP($E873,db!$B$26:$C$30,2,FALSE)</f>
        <v>#N/A</v>
      </c>
      <c r="U873" s="102">
        <f t="shared" si="98"/>
        <v>0</v>
      </c>
    </row>
    <row r="874" spans="2:21" ht="16" thickBot="1">
      <c r="B874" s="28">
        <f t="shared" si="99"/>
        <v>487</v>
      </c>
      <c r="C874" s="28"/>
      <c r="D874" s="29"/>
      <c r="E874" s="28"/>
      <c r="F874" s="28"/>
      <c r="G874" s="28"/>
      <c r="H874" s="156"/>
      <c r="I874" s="28"/>
      <c r="J874" s="28"/>
      <c r="K874" s="106"/>
      <c r="L874" s="28"/>
      <c r="M874" s="28" t="str">
        <f t="shared" si="97"/>
        <v/>
      </c>
      <c r="N874" s="29"/>
      <c r="P874" s="101">
        <f t="shared" si="93"/>
        <v>0</v>
      </c>
      <c r="Q874" s="101">
        <f t="shared" si="94"/>
        <v>0</v>
      </c>
      <c r="R874" s="101" t="e">
        <f t="shared" si="95"/>
        <v>#N/A</v>
      </c>
      <c r="S874" s="101">
        <f t="shared" si="96"/>
        <v>0</v>
      </c>
      <c r="T874" s="102" t="e">
        <f>+VLOOKUP($E874,db!$B$26:$C$30,2,FALSE)</f>
        <v>#N/A</v>
      </c>
      <c r="U874" s="102">
        <f t="shared" si="98"/>
        <v>0</v>
      </c>
    </row>
    <row r="875" spans="2:21" ht="16" thickBot="1">
      <c r="B875" s="26">
        <f t="shared" si="99"/>
        <v>488</v>
      </c>
      <c r="C875" s="26"/>
      <c r="D875" s="27"/>
      <c r="E875" s="26"/>
      <c r="F875" s="26"/>
      <c r="G875" s="26"/>
      <c r="H875" s="155"/>
      <c r="I875" s="26"/>
      <c r="J875" s="26"/>
      <c r="K875" s="105"/>
      <c r="L875" s="26"/>
      <c r="M875" s="26" t="str">
        <f t="shared" si="97"/>
        <v/>
      </c>
      <c r="N875" s="27"/>
      <c r="P875" s="101">
        <f t="shared" si="93"/>
        <v>0</v>
      </c>
      <c r="Q875" s="101">
        <f t="shared" si="94"/>
        <v>0</v>
      </c>
      <c r="R875" s="101" t="e">
        <f t="shared" si="95"/>
        <v>#N/A</v>
      </c>
      <c r="S875" s="101">
        <f t="shared" si="96"/>
        <v>0</v>
      </c>
      <c r="T875" s="102" t="e">
        <f>+VLOOKUP($E875,db!$B$26:$C$30,2,FALSE)</f>
        <v>#N/A</v>
      </c>
      <c r="U875" s="102">
        <f t="shared" si="98"/>
        <v>0</v>
      </c>
    </row>
    <row r="876" spans="2:21" ht="16" thickBot="1">
      <c r="B876" s="28">
        <f t="shared" si="99"/>
        <v>489</v>
      </c>
      <c r="C876" s="28"/>
      <c r="D876" s="29"/>
      <c r="E876" s="28"/>
      <c r="F876" s="28"/>
      <c r="G876" s="28"/>
      <c r="H876" s="156"/>
      <c r="I876" s="28"/>
      <c r="J876" s="28"/>
      <c r="K876" s="106"/>
      <c r="L876" s="28"/>
      <c r="M876" s="28" t="str">
        <f t="shared" si="97"/>
        <v/>
      </c>
      <c r="N876" s="29"/>
      <c r="P876" s="101">
        <f t="shared" si="93"/>
        <v>0</v>
      </c>
      <c r="Q876" s="101">
        <f t="shared" si="94"/>
        <v>0</v>
      </c>
      <c r="R876" s="101" t="e">
        <f t="shared" si="95"/>
        <v>#N/A</v>
      </c>
      <c r="S876" s="101">
        <f t="shared" si="96"/>
        <v>0</v>
      </c>
      <c r="T876" s="102" t="e">
        <f>+VLOOKUP($E876,db!$B$26:$C$30,2,FALSE)</f>
        <v>#N/A</v>
      </c>
      <c r="U876" s="102">
        <f t="shared" si="98"/>
        <v>0</v>
      </c>
    </row>
    <row r="877" spans="2:21" ht="16" thickBot="1">
      <c r="B877" s="26">
        <f t="shared" si="99"/>
        <v>490</v>
      </c>
      <c r="C877" s="26"/>
      <c r="D877" s="27"/>
      <c r="E877" s="26"/>
      <c r="F877" s="26"/>
      <c r="G877" s="26"/>
      <c r="H877" s="155"/>
      <c r="I877" s="26"/>
      <c r="J877" s="26"/>
      <c r="K877" s="105"/>
      <c r="L877" s="26"/>
      <c r="M877" s="26" t="str">
        <f t="shared" si="97"/>
        <v/>
      </c>
      <c r="N877" s="27"/>
      <c r="P877" s="101">
        <f t="shared" si="93"/>
        <v>0</v>
      </c>
      <c r="Q877" s="101">
        <f t="shared" si="94"/>
        <v>0</v>
      </c>
      <c r="R877" s="101" t="e">
        <f t="shared" si="95"/>
        <v>#N/A</v>
      </c>
      <c r="S877" s="101">
        <f t="shared" si="96"/>
        <v>0</v>
      </c>
      <c r="T877" s="102" t="e">
        <f>+VLOOKUP($E877,db!$B$26:$C$30,2,FALSE)</f>
        <v>#N/A</v>
      </c>
      <c r="U877" s="102">
        <f t="shared" si="98"/>
        <v>0</v>
      </c>
    </row>
    <row r="878" spans="2:21" ht="16" thickBot="1">
      <c r="B878" s="28">
        <f t="shared" si="99"/>
        <v>491</v>
      </c>
      <c r="C878" s="28"/>
      <c r="D878" s="29"/>
      <c r="E878" s="28"/>
      <c r="F878" s="28"/>
      <c r="G878" s="28"/>
      <c r="H878" s="156"/>
      <c r="I878" s="28"/>
      <c r="J878" s="28"/>
      <c r="K878" s="106"/>
      <c r="L878" s="28"/>
      <c r="M878" s="28" t="str">
        <f t="shared" si="97"/>
        <v/>
      </c>
      <c r="N878" s="29"/>
      <c r="P878" s="101">
        <f t="shared" si="93"/>
        <v>0</v>
      </c>
      <c r="Q878" s="101">
        <f t="shared" si="94"/>
        <v>0</v>
      </c>
      <c r="R878" s="101" t="e">
        <f t="shared" si="95"/>
        <v>#N/A</v>
      </c>
      <c r="S878" s="101">
        <f t="shared" si="96"/>
        <v>0</v>
      </c>
      <c r="T878" s="102" t="e">
        <f>+VLOOKUP($E878,db!$B$26:$C$30,2,FALSE)</f>
        <v>#N/A</v>
      </c>
      <c r="U878" s="102">
        <f t="shared" si="98"/>
        <v>0</v>
      </c>
    </row>
    <row r="879" spans="2:21" ht="16" thickBot="1">
      <c r="B879" s="26">
        <f t="shared" si="99"/>
        <v>492</v>
      </c>
      <c r="C879" s="26"/>
      <c r="D879" s="27"/>
      <c r="E879" s="26"/>
      <c r="F879" s="26"/>
      <c r="G879" s="26"/>
      <c r="H879" s="155"/>
      <c r="I879" s="26"/>
      <c r="J879" s="26"/>
      <c r="K879" s="105"/>
      <c r="L879" s="26"/>
      <c r="M879" s="26" t="str">
        <f t="shared" si="97"/>
        <v/>
      </c>
      <c r="N879" s="27"/>
      <c r="P879" s="101">
        <f t="shared" si="93"/>
        <v>0</v>
      </c>
      <c r="Q879" s="101">
        <f t="shared" si="94"/>
        <v>0</v>
      </c>
      <c r="R879" s="101" t="e">
        <f t="shared" si="95"/>
        <v>#N/A</v>
      </c>
      <c r="S879" s="101">
        <f t="shared" si="96"/>
        <v>0</v>
      </c>
      <c r="T879" s="102" t="e">
        <f>+VLOOKUP($E879,db!$B$26:$C$30,2,FALSE)</f>
        <v>#N/A</v>
      </c>
      <c r="U879" s="102">
        <f t="shared" si="98"/>
        <v>0</v>
      </c>
    </row>
    <row r="880" spans="2:21" ht="16" thickBot="1">
      <c r="B880" s="28">
        <f t="shared" si="99"/>
        <v>493</v>
      </c>
      <c r="C880" s="28"/>
      <c r="D880" s="29"/>
      <c r="E880" s="28"/>
      <c r="F880" s="28"/>
      <c r="G880" s="28"/>
      <c r="H880" s="156"/>
      <c r="I880" s="28"/>
      <c r="J880" s="28"/>
      <c r="K880" s="106"/>
      <c r="L880" s="28"/>
      <c r="M880" s="28" t="str">
        <f t="shared" si="97"/>
        <v/>
      </c>
      <c r="N880" s="29"/>
      <c r="P880" s="101">
        <f t="shared" si="93"/>
        <v>0</v>
      </c>
      <c r="Q880" s="101">
        <f t="shared" si="94"/>
        <v>0</v>
      </c>
      <c r="R880" s="101" t="e">
        <f t="shared" si="95"/>
        <v>#N/A</v>
      </c>
      <c r="S880" s="101">
        <f t="shared" si="96"/>
        <v>0</v>
      </c>
      <c r="T880" s="102" t="e">
        <f>+VLOOKUP($E880,db!$B$26:$C$30,2,FALSE)</f>
        <v>#N/A</v>
      </c>
      <c r="U880" s="102">
        <f t="shared" si="98"/>
        <v>0</v>
      </c>
    </row>
    <row r="881" spans="2:21" ht="16" thickBot="1">
      <c r="B881" s="26">
        <f t="shared" si="99"/>
        <v>494</v>
      </c>
      <c r="C881" s="26"/>
      <c r="D881" s="27"/>
      <c r="E881" s="26"/>
      <c r="F881" s="26"/>
      <c r="G881" s="26"/>
      <c r="H881" s="155"/>
      <c r="I881" s="26"/>
      <c r="J881" s="26"/>
      <c r="K881" s="105"/>
      <c r="L881" s="26"/>
      <c r="M881" s="26" t="str">
        <f t="shared" si="97"/>
        <v/>
      </c>
      <c r="N881" s="27"/>
      <c r="P881" s="101">
        <f t="shared" si="93"/>
        <v>0</v>
      </c>
      <c r="Q881" s="101">
        <f t="shared" si="94"/>
        <v>0</v>
      </c>
      <c r="R881" s="101" t="e">
        <f t="shared" si="95"/>
        <v>#N/A</v>
      </c>
      <c r="S881" s="101">
        <f t="shared" si="96"/>
        <v>0</v>
      </c>
      <c r="T881" s="102" t="e">
        <f>+VLOOKUP($E881,db!$B$26:$C$30,2,FALSE)</f>
        <v>#N/A</v>
      </c>
      <c r="U881" s="102">
        <f t="shared" si="98"/>
        <v>0</v>
      </c>
    </row>
    <row r="882" spans="2:21" ht="16" thickBot="1">
      <c r="B882" s="28">
        <f t="shared" si="99"/>
        <v>495</v>
      </c>
      <c r="C882" s="28"/>
      <c r="D882" s="29"/>
      <c r="E882" s="28"/>
      <c r="F882" s="28"/>
      <c r="G882" s="28"/>
      <c r="H882" s="156"/>
      <c r="I882" s="28"/>
      <c r="J882" s="28"/>
      <c r="K882" s="106"/>
      <c r="L882" s="28"/>
      <c r="M882" s="28" t="str">
        <f t="shared" si="97"/>
        <v/>
      </c>
      <c r="N882" s="29"/>
      <c r="P882" s="101">
        <f t="shared" si="93"/>
        <v>0</v>
      </c>
      <c r="Q882" s="101">
        <f t="shared" si="94"/>
        <v>0</v>
      </c>
      <c r="R882" s="101" t="e">
        <f t="shared" si="95"/>
        <v>#N/A</v>
      </c>
      <c r="S882" s="101">
        <f t="shared" si="96"/>
        <v>0</v>
      </c>
      <c r="T882" s="102" t="e">
        <f>+VLOOKUP($E882,db!$B$26:$C$30,2,FALSE)</f>
        <v>#N/A</v>
      </c>
      <c r="U882" s="102">
        <f t="shared" si="98"/>
        <v>0</v>
      </c>
    </row>
    <row r="883" spans="2:21" ht="16" thickBot="1">
      <c r="B883" s="26">
        <f t="shared" si="99"/>
        <v>496</v>
      </c>
      <c r="C883" s="26"/>
      <c r="D883" s="27"/>
      <c r="E883" s="26"/>
      <c r="F883" s="26"/>
      <c r="G883" s="26"/>
      <c r="H883" s="155"/>
      <c r="I883" s="26"/>
      <c r="J883" s="26"/>
      <c r="K883" s="105"/>
      <c r="L883" s="26"/>
      <c r="M883" s="26" t="str">
        <f t="shared" si="97"/>
        <v/>
      </c>
      <c r="N883" s="27"/>
      <c r="P883" s="101">
        <f t="shared" si="93"/>
        <v>0</v>
      </c>
      <c r="Q883" s="101">
        <f t="shared" si="94"/>
        <v>0</v>
      </c>
      <c r="R883" s="101" t="e">
        <f t="shared" si="95"/>
        <v>#N/A</v>
      </c>
      <c r="S883" s="101">
        <f t="shared" si="96"/>
        <v>0</v>
      </c>
      <c r="T883" s="102" t="e">
        <f>+VLOOKUP($E883,db!$B$26:$C$30,2,FALSE)</f>
        <v>#N/A</v>
      </c>
      <c r="U883" s="102">
        <f t="shared" si="98"/>
        <v>0</v>
      </c>
    </row>
    <row r="884" spans="2:21" ht="16" thickBot="1">
      <c r="B884" s="28">
        <f t="shared" si="99"/>
        <v>497</v>
      </c>
      <c r="C884" s="28"/>
      <c r="D884" s="29"/>
      <c r="E884" s="28"/>
      <c r="F884" s="28"/>
      <c r="G884" s="28"/>
      <c r="H884" s="156"/>
      <c r="I884" s="28"/>
      <c r="J884" s="28"/>
      <c r="K884" s="106"/>
      <c r="L884" s="28"/>
      <c r="M884" s="28" t="str">
        <f t="shared" si="97"/>
        <v/>
      </c>
      <c r="N884" s="29"/>
      <c r="P884" s="101">
        <f t="shared" si="93"/>
        <v>0</v>
      </c>
      <c r="Q884" s="101">
        <f t="shared" si="94"/>
        <v>0</v>
      </c>
      <c r="R884" s="101" t="e">
        <f t="shared" si="95"/>
        <v>#N/A</v>
      </c>
      <c r="S884" s="101">
        <f t="shared" si="96"/>
        <v>0</v>
      </c>
      <c r="T884" s="102" t="e">
        <f>+VLOOKUP($E884,db!$B$26:$C$30,2,FALSE)</f>
        <v>#N/A</v>
      </c>
      <c r="U884" s="102">
        <f t="shared" si="98"/>
        <v>0</v>
      </c>
    </row>
    <row r="885" spans="2:21" ht="16" thickBot="1">
      <c r="B885" s="26">
        <f t="shared" si="99"/>
        <v>498</v>
      </c>
      <c r="C885" s="26"/>
      <c r="D885" s="27"/>
      <c r="E885" s="26"/>
      <c r="F885" s="26"/>
      <c r="G885" s="26"/>
      <c r="H885" s="155"/>
      <c r="I885" s="26"/>
      <c r="J885" s="26"/>
      <c r="K885" s="105"/>
      <c r="L885" s="26"/>
      <c r="M885" s="26" t="str">
        <f t="shared" si="97"/>
        <v/>
      </c>
      <c r="N885" s="27"/>
      <c r="P885" s="101">
        <f t="shared" si="93"/>
        <v>0</v>
      </c>
      <c r="Q885" s="101">
        <f t="shared" si="94"/>
        <v>0</v>
      </c>
      <c r="R885" s="101" t="e">
        <f t="shared" si="95"/>
        <v>#N/A</v>
      </c>
      <c r="S885" s="101">
        <f t="shared" si="96"/>
        <v>0</v>
      </c>
      <c r="T885" s="102" t="e">
        <f>+VLOOKUP($E885,db!$B$26:$C$30,2,FALSE)</f>
        <v>#N/A</v>
      </c>
      <c r="U885" s="102">
        <f t="shared" si="98"/>
        <v>0</v>
      </c>
    </row>
    <row r="886" spans="2:21" ht="16" thickBot="1">
      <c r="B886" s="28">
        <f t="shared" si="99"/>
        <v>499</v>
      </c>
      <c r="C886" s="28"/>
      <c r="D886" s="29"/>
      <c r="E886" s="28"/>
      <c r="F886" s="28"/>
      <c r="G886" s="28"/>
      <c r="H886" s="156"/>
      <c r="I886" s="28"/>
      <c r="J886" s="28"/>
      <c r="K886" s="106"/>
      <c r="L886" s="28"/>
      <c r="M886" s="28" t="str">
        <f t="shared" si="97"/>
        <v/>
      </c>
      <c r="N886" s="29"/>
      <c r="P886" s="101">
        <f t="shared" si="93"/>
        <v>0</v>
      </c>
      <c r="Q886" s="101">
        <f t="shared" si="94"/>
        <v>0</v>
      </c>
      <c r="R886" s="101" t="e">
        <f t="shared" si="95"/>
        <v>#N/A</v>
      </c>
      <c r="S886" s="101">
        <f t="shared" si="96"/>
        <v>0</v>
      </c>
      <c r="T886" s="102" t="e">
        <f>+VLOOKUP($E886,db!$B$26:$C$30,2,FALSE)</f>
        <v>#N/A</v>
      </c>
      <c r="U886" s="102">
        <f t="shared" si="98"/>
        <v>0</v>
      </c>
    </row>
    <row r="887" spans="2:21" ht="16" thickBot="1">
      <c r="B887" s="26">
        <f t="shared" si="99"/>
        <v>500</v>
      </c>
      <c r="C887" s="26"/>
      <c r="D887" s="27"/>
      <c r="E887" s="26"/>
      <c r="F887" s="26"/>
      <c r="G887" s="26"/>
      <c r="H887" s="155"/>
      <c r="I887" s="26"/>
      <c r="J887" s="26"/>
      <c r="K887" s="105"/>
      <c r="L887" s="26"/>
      <c r="M887" s="26" t="str">
        <f t="shared" si="97"/>
        <v/>
      </c>
      <c r="N887" s="27"/>
      <c r="P887" s="101">
        <f t="shared" si="93"/>
        <v>0</v>
      </c>
      <c r="Q887" s="101">
        <f t="shared" si="94"/>
        <v>0</v>
      </c>
      <c r="R887" s="101" t="e">
        <f t="shared" si="95"/>
        <v>#N/A</v>
      </c>
      <c r="S887" s="101">
        <f t="shared" si="96"/>
        <v>0</v>
      </c>
      <c r="T887" s="102" t="e">
        <f>+VLOOKUP($E887,db!$B$26:$C$30,2,FALSE)</f>
        <v>#N/A</v>
      </c>
      <c r="U887" s="102">
        <f t="shared" si="98"/>
        <v>0</v>
      </c>
    </row>
    <row r="888" spans="2:21" ht="16" thickBot="1">
      <c r="B888" s="28">
        <f t="shared" si="99"/>
        <v>501</v>
      </c>
      <c r="C888" s="28"/>
      <c r="D888" s="29"/>
      <c r="E888" s="28"/>
      <c r="F888" s="28"/>
      <c r="G888" s="28"/>
      <c r="H888" s="156"/>
      <c r="I888" s="28"/>
      <c r="J888" s="28"/>
      <c r="K888" s="106"/>
      <c r="L888" s="28"/>
      <c r="M888" s="28" t="str">
        <f t="shared" si="97"/>
        <v/>
      </c>
      <c r="N888" s="29"/>
      <c r="P888" s="101">
        <f t="shared" si="93"/>
        <v>0</v>
      </c>
      <c r="Q888" s="101">
        <f t="shared" si="94"/>
        <v>0</v>
      </c>
      <c r="R888" s="101" t="e">
        <f t="shared" si="95"/>
        <v>#N/A</v>
      </c>
      <c r="S888" s="101">
        <f t="shared" si="96"/>
        <v>0</v>
      </c>
      <c r="T888" s="102" t="e">
        <f>+VLOOKUP($E888,db!$B$26:$C$30,2,FALSE)</f>
        <v>#N/A</v>
      </c>
      <c r="U888" s="102">
        <f t="shared" si="98"/>
        <v>0</v>
      </c>
    </row>
    <row r="889" spans="2:21" ht="16" thickBot="1">
      <c r="B889" s="26">
        <f t="shared" si="99"/>
        <v>502</v>
      </c>
      <c r="C889" s="26"/>
      <c r="D889" s="27"/>
      <c r="E889" s="26"/>
      <c r="F889" s="26"/>
      <c r="G889" s="26"/>
      <c r="H889" s="155"/>
      <c r="I889" s="26"/>
      <c r="J889" s="26"/>
      <c r="K889" s="105"/>
      <c r="L889" s="26"/>
      <c r="M889" s="26" t="str">
        <f t="shared" si="97"/>
        <v/>
      </c>
      <c r="N889" s="27"/>
      <c r="P889" s="101">
        <f t="shared" si="93"/>
        <v>0</v>
      </c>
      <c r="Q889" s="101">
        <f t="shared" si="94"/>
        <v>0</v>
      </c>
      <c r="R889" s="101" t="e">
        <f t="shared" si="95"/>
        <v>#N/A</v>
      </c>
      <c r="S889" s="101">
        <f t="shared" si="96"/>
        <v>0</v>
      </c>
      <c r="T889" s="102" t="e">
        <f>+VLOOKUP($E889,db!$B$26:$C$30,2,FALSE)</f>
        <v>#N/A</v>
      </c>
      <c r="U889" s="102">
        <f t="shared" si="98"/>
        <v>0</v>
      </c>
    </row>
    <row r="890" spans="2:21" ht="16" thickBot="1">
      <c r="B890" s="28">
        <f t="shared" si="99"/>
        <v>503</v>
      </c>
      <c r="C890" s="28"/>
      <c r="D890" s="29"/>
      <c r="E890" s="28"/>
      <c r="F890" s="28"/>
      <c r="G890" s="28"/>
      <c r="H890" s="156"/>
      <c r="I890" s="28"/>
      <c r="J890" s="28"/>
      <c r="K890" s="106"/>
      <c r="L890" s="28"/>
      <c r="M890" s="28" t="str">
        <f t="shared" si="97"/>
        <v/>
      </c>
      <c r="N890" s="29"/>
      <c r="P890" s="101">
        <f t="shared" si="93"/>
        <v>0</v>
      </c>
      <c r="Q890" s="101">
        <f t="shared" si="94"/>
        <v>0</v>
      </c>
      <c r="R890" s="101" t="e">
        <f t="shared" si="95"/>
        <v>#N/A</v>
      </c>
      <c r="S890" s="101">
        <f t="shared" si="96"/>
        <v>0</v>
      </c>
      <c r="T890" s="102" t="e">
        <f>+VLOOKUP($E890,db!$B$26:$C$30,2,FALSE)</f>
        <v>#N/A</v>
      </c>
      <c r="U890" s="102">
        <f t="shared" si="98"/>
        <v>0</v>
      </c>
    </row>
    <row r="891" spans="2:21" ht="16" thickBot="1">
      <c r="B891" s="26">
        <f t="shared" si="99"/>
        <v>504</v>
      </c>
      <c r="C891" s="26"/>
      <c r="D891" s="27"/>
      <c r="E891" s="26"/>
      <c r="F891" s="26"/>
      <c r="G891" s="26"/>
      <c r="H891" s="155"/>
      <c r="I891" s="26"/>
      <c r="J891" s="26"/>
      <c r="K891" s="105"/>
      <c r="L891" s="26"/>
      <c r="M891" s="26" t="str">
        <f t="shared" si="97"/>
        <v/>
      </c>
      <c r="N891" s="27"/>
      <c r="P891" s="101">
        <f t="shared" si="93"/>
        <v>0</v>
      </c>
      <c r="Q891" s="101">
        <f t="shared" si="94"/>
        <v>0</v>
      </c>
      <c r="R891" s="101" t="e">
        <f t="shared" si="95"/>
        <v>#N/A</v>
      </c>
      <c r="S891" s="101">
        <f t="shared" si="96"/>
        <v>0</v>
      </c>
      <c r="T891" s="102" t="e">
        <f>+VLOOKUP($E891,db!$B$26:$C$30,2,FALSE)</f>
        <v>#N/A</v>
      </c>
      <c r="U891" s="102">
        <f t="shared" si="98"/>
        <v>0</v>
      </c>
    </row>
    <row r="892" spans="2:21" ht="16" thickBot="1">
      <c r="B892" s="28">
        <f t="shared" si="99"/>
        <v>505</v>
      </c>
      <c r="C892" s="28"/>
      <c r="D892" s="29"/>
      <c r="E892" s="28"/>
      <c r="F892" s="28"/>
      <c r="G892" s="28"/>
      <c r="H892" s="156"/>
      <c r="I892" s="28"/>
      <c r="J892" s="28"/>
      <c r="K892" s="106"/>
      <c r="L892" s="28"/>
      <c r="M892" s="28" t="str">
        <f t="shared" si="97"/>
        <v/>
      </c>
      <c r="N892" s="29"/>
      <c r="P892" s="101">
        <f t="shared" si="93"/>
        <v>0</v>
      </c>
      <c r="Q892" s="101">
        <f t="shared" si="94"/>
        <v>0</v>
      </c>
      <c r="R892" s="101" t="e">
        <f t="shared" si="95"/>
        <v>#N/A</v>
      </c>
      <c r="S892" s="101">
        <f t="shared" si="96"/>
        <v>0</v>
      </c>
      <c r="T892" s="102" t="e">
        <f>+VLOOKUP($E892,db!$B$26:$C$30,2,FALSE)</f>
        <v>#N/A</v>
      </c>
      <c r="U892" s="102">
        <f t="shared" si="98"/>
        <v>0</v>
      </c>
    </row>
    <row r="893" spans="2:21" ht="16" thickBot="1">
      <c r="B893" s="26">
        <f t="shared" si="99"/>
        <v>506</v>
      </c>
      <c r="C893" s="26"/>
      <c r="D893" s="27"/>
      <c r="E893" s="26"/>
      <c r="F893" s="26"/>
      <c r="G893" s="26"/>
      <c r="H893" s="155"/>
      <c r="I893" s="26"/>
      <c r="J893" s="26"/>
      <c r="K893" s="105"/>
      <c r="L893" s="26"/>
      <c r="M893" s="26" t="str">
        <f t="shared" si="97"/>
        <v/>
      </c>
      <c r="N893" s="27"/>
      <c r="P893" s="101">
        <f t="shared" si="93"/>
        <v>0</v>
      </c>
      <c r="Q893" s="101">
        <f t="shared" si="94"/>
        <v>0</v>
      </c>
      <c r="R893" s="101" t="e">
        <f t="shared" si="95"/>
        <v>#N/A</v>
      </c>
      <c r="S893" s="101">
        <f t="shared" si="96"/>
        <v>0</v>
      </c>
      <c r="T893" s="102" t="e">
        <f>+VLOOKUP($E893,db!$B$26:$C$30,2,FALSE)</f>
        <v>#N/A</v>
      </c>
      <c r="U893" s="102">
        <f t="shared" si="98"/>
        <v>0</v>
      </c>
    </row>
    <row r="894" spans="2:21" ht="16" thickBot="1">
      <c r="B894" s="28">
        <f t="shared" si="99"/>
        <v>507</v>
      </c>
      <c r="C894" s="28"/>
      <c r="D894" s="29"/>
      <c r="E894" s="28"/>
      <c r="F894" s="28"/>
      <c r="G894" s="28"/>
      <c r="H894" s="156"/>
      <c r="I894" s="28"/>
      <c r="J894" s="28"/>
      <c r="K894" s="106"/>
      <c r="L894" s="28"/>
      <c r="M894" s="28" t="str">
        <f t="shared" si="97"/>
        <v/>
      </c>
      <c r="N894" s="29"/>
      <c r="P894" s="101">
        <f t="shared" si="93"/>
        <v>0</v>
      </c>
      <c r="Q894" s="101">
        <f t="shared" si="94"/>
        <v>0</v>
      </c>
      <c r="R894" s="101" t="e">
        <f t="shared" si="95"/>
        <v>#N/A</v>
      </c>
      <c r="S894" s="101">
        <f t="shared" si="96"/>
        <v>0</v>
      </c>
      <c r="T894" s="102" t="e">
        <f>+VLOOKUP($E894,db!$B$26:$C$30,2,FALSE)</f>
        <v>#N/A</v>
      </c>
      <c r="U894" s="102">
        <f t="shared" si="98"/>
        <v>0</v>
      </c>
    </row>
    <row r="895" spans="2:21" ht="16" thickBot="1">
      <c r="B895" s="26">
        <f t="shared" si="99"/>
        <v>508</v>
      </c>
      <c r="C895" s="26"/>
      <c r="D895" s="27"/>
      <c r="E895" s="26"/>
      <c r="F895" s="26"/>
      <c r="G895" s="26"/>
      <c r="H895" s="155"/>
      <c r="I895" s="26"/>
      <c r="J895" s="26"/>
      <c r="K895" s="105"/>
      <c r="L895" s="26"/>
      <c r="M895" s="26" t="str">
        <f t="shared" si="97"/>
        <v/>
      </c>
      <c r="N895" s="27"/>
      <c r="P895" s="101">
        <f t="shared" si="93"/>
        <v>0</v>
      </c>
      <c r="Q895" s="101">
        <f t="shared" si="94"/>
        <v>0</v>
      </c>
      <c r="R895" s="101" t="e">
        <f t="shared" si="95"/>
        <v>#N/A</v>
      </c>
      <c r="S895" s="101">
        <f t="shared" si="96"/>
        <v>0</v>
      </c>
      <c r="T895" s="102" t="e">
        <f>+VLOOKUP($E895,db!$B$26:$C$30,2,FALSE)</f>
        <v>#N/A</v>
      </c>
      <c r="U895" s="102">
        <f t="shared" si="98"/>
        <v>0</v>
      </c>
    </row>
    <row r="896" spans="2:21" ht="16" thickBot="1">
      <c r="B896" s="28">
        <f t="shared" si="99"/>
        <v>509</v>
      </c>
      <c r="C896" s="28"/>
      <c r="D896" s="29"/>
      <c r="E896" s="28"/>
      <c r="F896" s="28"/>
      <c r="G896" s="28"/>
      <c r="H896" s="156"/>
      <c r="I896" s="28"/>
      <c r="J896" s="28"/>
      <c r="K896" s="106"/>
      <c r="L896" s="28"/>
      <c r="M896" s="28" t="str">
        <f t="shared" si="97"/>
        <v/>
      </c>
      <c r="N896" s="29"/>
      <c r="P896" s="101">
        <f t="shared" si="93"/>
        <v>0</v>
      </c>
      <c r="Q896" s="101">
        <f t="shared" si="94"/>
        <v>0</v>
      </c>
      <c r="R896" s="101" t="e">
        <f t="shared" si="95"/>
        <v>#N/A</v>
      </c>
      <c r="S896" s="101">
        <f t="shared" si="96"/>
        <v>0</v>
      </c>
      <c r="T896" s="102" t="e">
        <f>+VLOOKUP($E896,db!$B$26:$C$30,2,FALSE)</f>
        <v>#N/A</v>
      </c>
      <c r="U896" s="102">
        <f t="shared" si="98"/>
        <v>0</v>
      </c>
    </row>
    <row r="897" spans="2:21" ht="16" thickBot="1">
      <c r="B897" s="26">
        <f t="shared" si="99"/>
        <v>510</v>
      </c>
      <c r="C897" s="26"/>
      <c r="D897" s="27"/>
      <c r="E897" s="26"/>
      <c r="F897" s="26"/>
      <c r="G897" s="26"/>
      <c r="H897" s="155"/>
      <c r="I897" s="26"/>
      <c r="J897" s="26"/>
      <c r="K897" s="105"/>
      <c r="L897" s="26"/>
      <c r="M897" s="26" t="str">
        <f t="shared" si="97"/>
        <v/>
      </c>
      <c r="N897" s="27"/>
      <c r="P897" s="101">
        <f t="shared" si="93"/>
        <v>0</v>
      </c>
      <c r="Q897" s="101">
        <f t="shared" si="94"/>
        <v>0</v>
      </c>
      <c r="R897" s="101" t="e">
        <f t="shared" si="95"/>
        <v>#N/A</v>
      </c>
      <c r="S897" s="101">
        <f t="shared" si="96"/>
        <v>0</v>
      </c>
      <c r="T897" s="102" t="e">
        <f>+VLOOKUP($E897,db!$B$26:$C$30,2,FALSE)</f>
        <v>#N/A</v>
      </c>
      <c r="U897" s="102">
        <f t="shared" si="98"/>
        <v>0</v>
      </c>
    </row>
    <row r="898" spans="2:21" ht="16" thickBot="1">
      <c r="B898" s="28">
        <f t="shared" si="99"/>
        <v>511</v>
      </c>
      <c r="C898" s="28"/>
      <c r="D898" s="29"/>
      <c r="E898" s="28"/>
      <c r="F898" s="28"/>
      <c r="G898" s="28"/>
      <c r="H898" s="156"/>
      <c r="I898" s="28"/>
      <c r="J898" s="28"/>
      <c r="K898" s="106"/>
      <c r="L898" s="28"/>
      <c r="M898" s="28" t="str">
        <f t="shared" si="97"/>
        <v/>
      </c>
      <c r="N898" s="29"/>
      <c r="P898" s="101">
        <f t="shared" si="93"/>
        <v>0</v>
      </c>
      <c r="Q898" s="101">
        <f t="shared" si="94"/>
        <v>0</v>
      </c>
      <c r="R898" s="101" t="e">
        <f t="shared" si="95"/>
        <v>#N/A</v>
      </c>
      <c r="S898" s="101">
        <f t="shared" si="96"/>
        <v>0</v>
      </c>
      <c r="T898" s="102" t="e">
        <f>+VLOOKUP($E898,db!$B$26:$C$30,2,FALSE)</f>
        <v>#N/A</v>
      </c>
      <c r="U898" s="102">
        <f t="shared" si="98"/>
        <v>0</v>
      </c>
    </row>
    <row r="899" spans="2:21" ht="16" thickBot="1">
      <c r="B899" s="26">
        <f t="shared" si="99"/>
        <v>512</v>
      </c>
      <c r="C899" s="26"/>
      <c r="D899" s="27"/>
      <c r="E899" s="26"/>
      <c r="F899" s="26"/>
      <c r="G899" s="26"/>
      <c r="H899" s="155"/>
      <c r="I899" s="26"/>
      <c r="J899" s="26"/>
      <c r="K899" s="105"/>
      <c r="L899" s="26"/>
      <c r="M899" s="26" t="str">
        <f t="shared" si="97"/>
        <v/>
      </c>
      <c r="N899" s="27"/>
      <c r="P899" s="101">
        <f t="shared" si="93"/>
        <v>0</v>
      </c>
      <c r="Q899" s="101">
        <f t="shared" si="94"/>
        <v>0</v>
      </c>
      <c r="R899" s="101" t="e">
        <f t="shared" si="95"/>
        <v>#N/A</v>
      </c>
      <c r="S899" s="101">
        <f t="shared" si="96"/>
        <v>0</v>
      </c>
      <c r="T899" s="102" t="e">
        <f>+VLOOKUP($E899,db!$B$26:$C$30,2,FALSE)</f>
        <v>#N/A</v>
      </c>
      <c r="U899" s="102">
        <f t="shared" si="98"/>
        <v>0</v>
      </c>
    </row>
    <row r="900" spans="2:21" ht="16" thickBot="1">
      <c r="B900" s="28">
        <f t="shared" si="99"/>
        <v>513</v>
      </c>
      <c r="C900" s="28"/>
      <c r="D900" s="29"/>
      <c r="E900" s="28"/>
      <c r="F900" s="28"/>
      <c r="G900" s="28"/>
      <c r="H900" s="156"/>
      <c r="I900" s="28"/>
      <c r="J900" s="28"/>
      <c r="K900" s="106"/>
      <c r="L900" s="28"/>
      <c r="M900" s="28" t="str">
        <f t="shared" si="97"/>
        <v/>
      </c>
      <c r="N900" s="29"/>
      <c r="P900" s="101">
        <f t="shared" si="93"/>
        <v>0</v>
      </c>
      <c r="Q900" s="101">
        <f t="shared" si="94"/>
        <v>0</v>
      </c>
      <c r="R900" s="101" t="e">
        <f t="shared" si="95"/>
        <v>#N/A</v>
      </c>
      <c r="S900" s="101">
        <f t="shared" si="96"/>
        <v>0</v>
      </c>
      <c r="T900" s="102" t="e">
        <f>+VLOOKUP($E900,db!$B$26:$C$30,2,FALSE)</f>
        <v>#N/A</v>
      </c>
      <c r="U900" s="102">
        <f t="shared" si="98"/>
        <v>0</v>
      </c>
    </row>
    <row r="901" spans="2:21" ht="16" thickBot="1">
      <c r="B901" s="26">
        <f t="shared" si="99"/>
        <v>514</v>
      </c>
      <c r="C901" s="26"/>
      <c r="D901" s="27"/>
      <c r="E901" s="26"/>
      <c r="F901" s="26"/>
      <c r="G901" s="26"/>
      <c r="H901" s="155"/>
      <c r="I901" s="26"/>
      <c r="J901" s="26"/>
      <c r="K901" s="105"/>
      <c r="L901" s="26"/>
      <c r="M901" s="26" t="str">
        <f t="shared" si="97"/>
        <v/>
      </c>
      <c r="N901" s="27"/>
      <c r="P901" s="101">
        <f t="shared" ref="P901:P964" si="100">IF(M901=1,1,0)</f>
        <v>0</v>
      </c>
      <c r="Q901" s="101">
        <f t="shared" ref="Q901:Q964" si="101">IF(ISBLANK(E901),0,IF(P901=0,1,0))</f>
        <v>0</v>
      </c>
      <c r="R901" s="101" t="e">
        <f t="shared" ref="R901:R964" si="102">IF(H901&gt;T901,1,0)</f>
        <v>#N/A</v>
      </c>
      <c r="S901" s="101">
        <f t="shared" ref="S901:S964" si="103">IF(OR(G901="Process of Elim. (50 /50)",G901="Guess (No Confidence)"),1,0)</f>
        <v>0</v>
      </c>
      <c r="T901" s="102" t="e">
        <f>+VLOOKUP($E901,db!$B$26:$C$30,2,FALSE)</f>
        <v>#N/A</v>
      </c>
      <c r="U901" s="102">
        <f t="shared" si="98"/>
        <v>0</v>
      </c>
    </row>
    <row r="902" spans="2:21" ht="16" thickBot="1">
      <c r="B902" s="28">
        <f t="shared" si="99"/>
        <v>515</v>
      </c>
      <c r="C902" s="28"/>
      <c r="D902" s="29"/>
      <c r="E902" s="28"/>
      <c r="F902" s="28"/>
      <c r="G902" s="28"/>
      <c r="H902" s="156"/>
      <c r="I902" s="28"/>
      <c r="J902" s="28"/>
      <c r="K902" s="106"/>
      <c r="L902" s="28"/>
      <c r="M902" s="28" t="str">
        <f t="shared" ref="M902:M965" si="104">IF(ISBLANK(F902),"",IF(F902=L902,1,0))</f>
        <v/>
      </c>
      <c r="N902" s="29"/>
      <c r="P902" s="101">
        <f t="shared" si="100"/>
        <v>0</v>
      </c>
      <c r="Q902" s="101">
        <f t="shared" si="101"/>
        <v>0</v>
      </c>
      <c r="R902" s="101" t="e">
        <f t="shared" si="102"/>
        <v>#N/A</v>
      </c>
      <c r="S902" s="101">
        <f t="shared" si="103"/>
        <v>0</v>
      </c>
      <c r="T902" s="102" t="e">
        <f>+VLOOKUP($E902,db!$B$26:$C$30,2,FALSE)</f>
        <v>#N/A</v>
      </c>
      <c r="U902" s="102">
        <f t="shared" ref="U902:U965" si="105">IF($A$3=0,0,IF(Q902=1,1,IF(R902=1,2,IF(S902=1,3,0))))</f>
        <v>0</v>
      </c>
    </row>
    <row r="903" spans="2:21" ht="16" thickBot="1">
      <c r="B903" s="26">
        <f t="shared" si="99"/>
        <v>516</v>
      </c>
      <c r="C903" s="26"/>
      <c r="D903" s="27"/>
      <c r="E903" s="26"/>
      <c r="F903" s="26"/>
      <c r="G903" s="26"/>
      <c r="H903" s="155"/>
      <c r="I903" s="26"/>
      <c r="J903" s="26"/>
      <c r="K903" s="105"/>
      <c r="L903" s="26"/>
      <c r="M903" s="26" t="str">
        <f t="shared" si="104"/>
        <v/>
      </c>
      <c r="N903" s="27"/>
      <c r="P903" s="101">
        <f t="shared" si="100"/>
        <v>0</v>
      </c>
      <c r="Q903" s="101">
        <f t="shared" si="101"/>
        <v>0</v>
      </c>
      <c r="R903" s="101" t="e">
        <f t="shared" si="102"/>
        <v>#N/A</v>
      </c>
      <c r="S903" s="101">
        <f t="shared" si="103"/>
        <v>0</v>
      </c>
      <c r="T903" s="102" t="e">
        <f>+VLOOKUP($E903,db!$B$26:$C$30,2,FALSE)</f>
        <v>#N/A</v>
      </c>
      <c r="U903" s="102">
        <f t="shared" si="105"/>
        <v>0</v>
      </c>
    </row>
    <row r="904" spans="2:21" ht="16" thickBot="1">
      <c r="B904" s="28">
        <f t="shared" si="99"/>
        <v>517</v>
      </c>
      <c r="C904" s="28"/>
      <c r="D904" s="29"/>
      <c r="E904" s="28"/>
      <c r="F904" s="28"/>
      <c r="G904" s="28"/>
      <c r="H904" s="156"/>
      <c r="I904" s="28"/>
      <c r="J904" s="28"/>
      <c r="K904" s="106"/>
      <c r="L904" s="28"/>
      <c r="M904" s="28" t="str">
        <f t="shared" si="104"/>
        <v/>
      </c>
      <c r="N904" s="29"/>
      <c r="P904" s="101">
        <f t="shared" si="100"/>
        <v>0</v>
      </c>
      <c r="Q904" s="101">
        <f t="shared" si="101"/>
        <v>0</v>
      </c>
      <c r="R904" s="101" t="e">
        <f t="shared" si="102"/>
        <v>#N/A</v>
      </c>
      <c r="S904" s="101">
        <f t="shared" si="103"/>
        <v>0</v>
      </c>
      <c r="T904" s="102" t="e">
        <f>+VLOOKUP($E904,db!$B$26:$C$30,2,FALSE)</f>
        <v>#N/A</v>
      </c>
      <c r="U904" s="102">
        <f t="shared" si="105"/>
        <v>0</v>
      </c>
    </row>
    <row r="905" spans="2:21" ht="16" thickBot="1">
      <c r="B905" s="26">
        <f t="shared" si="99"/>
        <v>518</v>
      </c>
      <c r="C905" s="26"/>
      <c r="D905" s="27"/>
      <c r="E905" s="26"/>
      <c r="F905" s="26"/>
      <c r="G905" s="26"/>
      <c r="H905" s="155"/>
      <c r="I905" s="26"/>
      <c r="J905" s="26"/>
      <c r="K905" s="105"/>
      <c r="L905" s="26"/>
      <c r="M905" s="26" t="str">
        <f t="shared" si="104"/>
        <v/>
      </c>
      <c r="N905" s="27"/>
      <c r="P905" s="101">
        <f t="shared" si="100"/>
        <v>0</v>
      </c>
      <c r="Q905" s="101">
        <f t="shared" si="101"/>
        <v>0</v>
      </c>
      <c r="R905" s="101" t="e">
        <f t="shared" si="102"/>
        <v>#N/A</v>
      </c>
      <c r="S905" s="101">
        <f t="shared" si="103"/>
        <v>0</v>
      </c>
      <c r="T905" s="102" t="e">
        <f>+VLOOKUP($E905,db!$B$26:$C$30,2,FALSE)</f>
        <v>#N/A</v>
      </c>
      <c r="U905" s="102">
        <f t="shared" si="105"/>
        <v>0</v>
      </c>
    </row>
    <row r="906" spans="2:21" ht="16" thickBot="1">
      <c r="B906" s="28">
        <f t="shared" si="99"/>
        <v>519</v>
      </c>
      <c r="C906" s="28"/>
      <c r="D906" s="29"/>
      <c r="E906" s="28"/>
      <c r="F906" s="28"/>
      <c r="G906" s="28"/>
      <c r="H906" s="156"/>
      <c r="I906" s="28"/>
      <c r="J906" s="28"/>
      <c r="K906" s="106"/>
      <c r="L906" s="28"/>
      <c r="M906" s="28" t="str">
        <f t="shared" si="104"/>
        <v/>
      </c>
      <c r="N906" s="29"/>
      <c r="P906" s="101">
        <f t="shared" si="100"/>
        <v>0</v>
      </c>
      <c r="Q906" s="101">
        <f t="shared" si="101"/>
        <v>0</v>
      </c>
      <c r="R906" s="101" t="e">
        <f t="shared" si="102"/>
        <v>#N/A</v>
      </c>
      <c r="S906" s="101">
        <f t="shared" si="103"/>
        <v>0</v>
      </c>
      <c r="T906" s="102" t="e">
        <f>+VLOOKUP($E906,db!$B$26:$C$30,2,FALSE)</f>
        <v>#N/A</v>
      </c>
      <c r="U906" s="102">
        <f t="shared" si="105"/>
        <v>0</v>
      </c>
    </row>
    <row r="907" spans="2:21" ht="16" thickBot="1">
      <c r="B907" s="26">
        <f t="shared" si="99"/>
        <v>520</v>
      </c>
      <c r="C907" s="26"/>
      <c r="D907" s="27"/>
      <c r="E907" s="26"/>
      <c r="F907" s="26"/>
      <c r="G907" s="26"/>
      <c r="H907" s="155"/>
      <c r="I907" s="26"/>
      <c r="J907" s="26"/>
      <c r="K907" s="105"/>
      <c r="L907" s="26"/>
      <c r="M907" s="26" t="str">
        <f t="shared" si="104"/>
        <v/>
      </c>
      <c r="N907" s="27"/>
      <c r="P907" s="101">
        <f t="shared" si="100"/>
        <v>0</v>
      </c>
      <c r="Q907" s="101">
        <f t="shared" si="101"/>
        <v>0</v>
      </c>
      <c r="R907" s="101" t="e">
        <f t="shared" si="102"/>
        <v>#N/A</v>
      </c>
      <c r="S907" s="101">
        <f t="shared" si="103"/>
        <v>0</v>
      </c>
      <c r="T907" s="102" t="e">
        <f>+VLOOKUP($E907,db!$B$26:$C$30,2,FALSE)</f>
        <v>#N/A</v>
      </c>
      <c r="U907" s="102">
        <f t="shared" si="105"/>
        <v>0</v>
      </c>
    </row>
    <row r="908" spans="2:21" ht="16" thickBot="1">
      <c r="B908" s="28">
        <f t="shared" ref="B908:B971" si="106">+B907+1</f>
        <v>521</v>
      </c>
      <c r="C908" s="28"/>
      <c r="D908" s="29"/>
      <c r="E908" s="28"/>
      <c r="F908" s="28"/>
      <c r="G908" s="28"/>
      <c r="H908" s="156"/>
      <c r="I908" s="28"/>
      <c r="J908" s="28"/>
      <c r="K908" s="106"/>
      <c r="L908" s="28"/>
      <c r="M908" s="28" t="str">
        <f t="shared" si="104"/>
        <v/>
      </c>
      <c r="N908" s="29"/>
      <c r="P908" s="101">
        <f t="shared" si="100"/>
        <v>0</v>
      </c>
      <c r="Q908" s="101">
        <f t="shared" si="101"/>
        <v>0</v>
      </c>
      <c r="R908" s="101" t="e">
        <f t="shared" si="102"/>
        <v>#N/A</v>
      </c>
      <c r="S908" s="101">
        <f t="shared" si="103"/>
        <v>0</v>
      </c>
      <c r="T908" s="102" t="e">
        <f>+VLOOKUP($E908,db!$B$26:$C$30,2,FALSE)</f>
        <v>#N/A</v>
      </c>
      <c r="U908" s="102">
        <f t="shared" si="105"/>
        <v>0</v>
      </c>
    </row>
    <row r="909" spans="2:21" ht="16" thickBot="1">
      <c r="B909" s="26">
        <f t="shared" si="106"/>
        <v>522</v>
      </c>
      <c r="C909" s="26"/>
      <c r="D909" s="27"/>
      <c r="E909" s="26"/>
      <c r="F909" s="26"/>
      <c r="G909" s="26"/>
      <c r="H909" s="155"/>
      <c r="I909" s="26"/>
      <c r="J909" s="26"/>
      <c r="K909" s="105"/>
      <c r="L909" s="26"/>
      <c r="M909" s="26" t="str">
        <f t="shared" si="104"/>
        <v/>
      </c>
      <c r="N909" s="27"/>
      <c r="P909" s="101">
        <f t="shared" si="100"/>
        <v>0</v>
      </c>
      <c r="Q909" s="101">
        <f t="shared" si="101"/>
        <v>0</v>
      </c>
      <c r="R909" s="101" t="e">
        <f t="shared" si="102"/>
        <v>#N/A</v>
      </c>
      <c r="S909" s="101">
        <f t="shared" si="103"/>
        <v>0</v>
      </c>
      <c r="T909" s="102" t="e">
        <f>+VLOOKUP($E909,db!$B$26:$C$30,2,FALSE)</f>
        <v>#N/A</v>
      </c>
      <c r="U909" s="102">
        <f t="shared" si="105"/>
        <v>0</v>
      </c>
    </row>
    <row r="910" spans="2:21" ht="16" thickBot="1">
      <c r="B910" s="28">
        <f t="shared" si="106"/>
        <v>523</v>
      </c>
      <c r="C910" s="28"/>
      <c r="D910" s="29"/>
      <c r="E910" s="28"/>
      <c r="F910" s="28"/>
      <c r="G910" s="28"/>
      <c r="H910" s="156"/>
      <c r="I910" s="28"/>
      <c r="J910" s="28"/>
      <c r="K910" s="106"/>
      <c r="L910" s="28"/>
      <c r="M910" s="28" t="str">
        <f t="shared" si="104"/>
        <v/>
      </c>
      <c r="N910" s="29"/>
      <c r="P910" s="101">
        <f t="shared" si="100"/>
        <v>0</v>
      </c>
      <c r="Q910" s="101">
        <f t="shared" si="101"/>
        <v>0</v>
      </c>
      <c r="R910" s="101" t="e">
        <f t="shared" si="102"/>
        <v>#N/A</v>
      </c>
      <c r="S910" s="101">
        <f t="shared" si="103"/>
        <v>0</v>
      </c>
      <c r="T910" s="102" t="e">
        <f>+VLOOKUP($E910,db!$B$26:$C$30,2,FALSE)</f>
        <v>#N/A</v>
      </c>
      <c r="U910" s="102">
        <f t="shared" si="105"/>
        <v>0</v>
      </c>
    </row>
    <row r="911" spans="2:21" ht="16" thickBot="1">
      <c r="B911" s="26">
        <f t="shared" si="106"/>
        <v>524</v>
      </c>
      <c r="C911" s="26"/>
      <c r="D911" s="27"/>
      <c r="E911" s="26"/>
      <c r="F911" s="26"/>
      <c r="G911" s="26"/>
      <c r="H911" s="155"/>
      <c r="I911" s="26"/>
      <c r="J911" s="26"/>
      <c r="K911" s="105"/>
      <c r="L911" s="26"/>
      <c r="M911" s="26" t="str">
        <f t="shared" si="104"/>
        <v/>
      </c>
      <c r="N911" s="27"/>
      <c r="P911" s="101">
        <f t="shared" si="100"/>
        <v>0</v>
      </c>
      <c r="Q911" s="101">
        <f t="shared" si="101"/>
        <v>0</v>
      </c>
      <c r="R911" s="101" t="e">
        <f t="shared" si="102"/>
        <v>#N/A</v>
      </c>
      <c r="S911" s="101">
        <f t="shared" si="103"/>
        <v>0</v>
      </c>
      <c r="T911" s="102" t="e">
        <f>+VLOOKUP($E911,db!$B$26:$C$30,2,FALSE)</f>
        <v>#N/A</v>
      </c>
      <c r="U911" s="102">
        <f t="shared" si="105"/>
        <v>0</v>
      </c>
    </row>
    <row r="912" spans="2:21" ht="16" thickBot="1">
      <c r="B912" s="28">
        <f t="shared" si="106"/>
        <v>525</v>
      </c>
      <c r="C912" s="28"/>
      <c r="D912" s="29"/>
      <c r="E912" s="28"/>
      <c r="F912" s="28"/>
      <c r="G912" s="28"/>
      <c r="H912" s="156"/>
      <c r="I912" s="28"/>
      <c r="J912" s="28"/>
      <c r="K912" s="106"/>
      <c r="L912" s="28"/>
      <c r="M912" s="28" t="str">
        <f t="shared" si="104"/>
        <v/>
      </c>
      <c r="N912" s="29"/>
      <c r="P912" s="101">
        <f t="shared" si="100"/>
        <v>0</v>
      </c>
      <c r="Q912" s="101">
        <f t="shared" si="101"/>
        <v>0</v>
      </c>
      <c r="R912" s="101" t="e">
        <f t="shared" si="102"/>
        <v>#N/A</v>
      </c>
      <c r="S912" s="101">
        <f t="shared" si="103"/>
        <v>0</v>
      </c>
      <c r="T912" s="102" t="e">
        <f>+VLOOKUP($E912,db!$B$26:$C$30,2,FALSE)</f>
        <v>#N/A</v>
      </c>
      <c r="U912" s="102">
        <f t="shared" si="105"/>
        <v>0</v>
      </c>
    </row>
    <row r="913" spans="2:21" ht="16" thickBot="1">
      <c r="B913" s="26">
        <f t="shared" si="106"/>
        <v>526</v>
      </c>
      <c r="C913" s="26"/>
      <c r="D913" s="27"/>
      <c r="E913" s="26"/>
      <c r="F913" s="26"/>
      <c r="G913" s="26"/>
      <c r="H913" s="155"/>
      <c r="I913" s="26"/>
      <c r="J913" s="26"/>
      <c r="K913" s="105"/>
      <c r="L913" s="26"/>
      <c r="M913" s="26" t="str">
        <f t="shared" si="104"/>
        <v/>
      </c>
      <c r="N913" s="27"/>
      <c r="P913" s="101">
        <f t="shared" si="100"/>
        <v>0</v>
      </c>
      <c r="Q913" s="101">
        <f t="shared" si="101"/>
        <v>0</v>
      </c>
      <c r="R913" s="101" t="e">
        <f t="shared" si="102"/>
        <v>#N/A</v>
      </c>
      <c r="S913" s="101">
        <f t="shared" si="103"/>
        <v>0</v>
      </c>
      <c r="T913" s="102" t="e">
        <f>+VLOOKUP($E913,db!$B$26:$C$30,2,FALSE)</f>
        <v>#N/A</v>
      </c>
      <c r="U913" s="102">
        <f t="shared" si="105"/>
        <v>0</v>
      </c>
    </row>
    <row r="914" spans="2:21" ht="16" thickBot="1">
      <c r="B914" s="28">
        <f t="shared" si="106"/>
        <v>527</v>
      </c>
      <c r="C914" s="28"/>
      <c r="D914" s="29"/>
      <c r="E914" s="28"/>
      <c r="F914" s="28"/>
      <c r="G914" s="28"/>
      <c r="H914" s="156"/>
      <c r="I914" s="28"/>
      <c r="J914" s="28"/>
      <c r="K914" s="106"/>
      <c r="L914" s="28"/>
      <c r="M914" s="28" t="str">
        <f t="shared" si="104"/>
        <v/>
      </c>
      <c r="N914" s="29"/>
      <c r="P914" s="101">
        <f t="shared" si="100"/>
        <v>0</v>
      </c>
      <c r="Q914" s="101">
        <f t="shared" si="101"/>
        <v>0</v>
      </c>
      <c r="R914" s="101" t="e">
        <f t="shared" si="102"/>
        <v>#N/A</v>
      </c>
      <c r="S914" s="101">
        <f t="shared" si="103"/>
        <v>0</v>
      </c>
      <c r="T914" s="102" t="e">
        <f>+VLOOKUP($E914,db!$B$26:$C$30,2,FALSE)</f>
        <v>#N/A</v>
      </c>
      <c r="U914" s="102">
        <f t="shared" si="105"/>
        <v>0</v>
      </c>
    </row>
    <row r="915" spans="2:21" ht="16" thickBot="1">
      <c r="B915" s="26">
        <f t="shared" si="106"/>
        <v>528</v>
      </c>
      <c r="C915" s="26"/>
      <c r="D915" s="27"/>
      <c r="E915" s="26"/>
      <c r="F915" s="26"/>
      <c r="G915" s="26"/>
      <c r="H915" s="155"/>
      <c r="I915" s="26"/>
      <c r="J915" s="26"/>
      <c r="K915" s="105"/>
      <c r="L915" s="26"/>
      <c r="M915" s="26" t="str">
        <f t="shared" si="104"/>
        <v/>
      </c>
      <c r="N915" s="27"/>
      <c r="P915" s="101">
        <f t="shared" si="100"/>
        <v>0</v>
      </c>
      <c r="Q915" s="101">
        <f t="shared" si="101"/>
        <v>0</v>
      </c>
      <c r="R915" s="101" t="e">
        <f t="shared" si="102"/>
        <v>#N/A</v>
      </c>
      <c r="S915" s="101">
        <f t="shared" si="103"/>
        <v>0</v>
      </c>
      <c r="T915" s="102" t="e">
        <f>+VLOOKUP($E915,db!$B$26:$C$30,2,FALSE)</f>
        <v>#N/A</v>
      </c>
      <c r="U915" s="102">
        <f t="shared" si="105"/>
        <v>0</v>
      </c>
    </row>
    <row r="916" spans="2:21" ht="16" thickBot="1">
      <c r="B916" s="28">
        <f t="shared" si="106"/>
        <v>529</v>
      </c>
      <c r="C916" s="28"/>
      <c r="D916" s="29"/>
      <c r="E916" s="28"/>
      <c r="F916" s="28"/>
      <c r="G916" s="28"/>
      <c r="H916" s="156"/>
      <c r="I916" s="28"/>
      <c r="J916" s="28"/>
      <c r="K916" s="106"/>
      <c r="L916" s="28"/>
      <c r="M916" s="28" t="str">
        <f t="shared" si="104"/>
        <v/>
      </c>
      <c r="N916" s="29"/>
      <c r="P916" s="101">
        <f t="shared" si="100"/>
        <v>0</v>
      </c>
      <c r="Q916" s="101">
        <f t="shared" si="101"/>
        <v>0</v>
      </c>
      <c r="R916" s="101" t="e">
        <f t="shared" si="102"/>
        <v>#N/A</v>
      </c>
      <c r="S916" s="101">
        <f t="shared" si="103"/>
        <v>0</v>
      </c>
      <c r="T916" s="102" t="e">
        <f>+VLOOKUP($E916,db!$B$26:$C$30,2,FALSE)</f>
        <v>#N/A</v>
      </c>
      <c r="U916" s="102">
        <f t="shared" si="105"/>
        <v>0</v>
      </c>
    </row>
    <row r="917" spans="2:21" ht="16" thickBot="1">
      <c r="B917" s="26">
        <f t="shared" si="106"/>
        <v>530</v>
      </c>
      <c r="C917" s="26"/>
      <c r="D917" s="27"/>
      <c r="E917" s="26"/>
      <c r="F917" s="26"/>
      <c r="G917" s="26"/>
      <c r="H917" s="155"/>
      <c r="I917" s="26"/>
      <c r="J917" s="26"/>
      <c r="K917" s="105"/>
      <c r="L917" s="26"/>
      <c r="M917" s="26" t="str">
        <f t="shared" si="104"/>
        <v/>
      </c>
      <c r="N917" s="27"/>
      <c r="P917" s="101">
        <f t="shared" si="100"/>
        <v>0</v>
      </c>
      <c r="Q917" s="101">
        <f t="shared" si="101"/>
        <v>0</v>
      </c>
      <c r="R917" s="101" t="e">
        <f t="shared" si="102"/>
        <v>#N/A</v>
      </c>
      <c r="S917" s="101">
        <f t="shared" si="103"/>
        <v>0</v>
      </c>
      <c r="T917" s="102" t="e">
        <f>+VLOOKUP($E917,db!$B$26:$C$30,2,FALSE)</f>
        <v>#N/A</v>
      </c>
      <c r="U917" s="102">
        <f t="shared" si="105"/>
        <v>0</v>
      </c>
    </row>
    <row r="918" spans="2:21" ht="16" thickBot="1">
      <c r="B918" s="28">
        <f t="shared" si="106"/>
        <v>531</v>
      </c>
      <c r="C918" s="28"/>
      <c r="D918" s="29"/>
      <c r="E918" s="28"/>
      <c r="F918" s="28"/>
      <c r="G918" s="28"/>
      <c r="H918" s="156"/>
      <c r="I918" s="28"/>
      <c r="J918" s="28"/>
      <c r="K918" s="106"/>
      <c r="L918" s="28"/>
      <c r="M918" s="28" t="str">
        <f t="shared" si="104"/>
        <v/>
      </c>
      <c r="N918" s="29"/>
      <c r="P918" s="101">
        <f t="shared" si="100"/>
        <v>0</v>
      </c>
      <c r="Q918" s="101">
        <f t="shared" si="101"/>
        <v>0</v>
      </c>
      <c r="R918" s="101" t="e">
        <f t="shared" si="102"/>
        <v>#N/A</v>
      </c>
      <c r="S918" s="101">
        <f t="shared" si="103"/>
        <v>0</v>
      </c>
      <c r="T918" s="102" t="e">
        <f>+VLOOKUP($E918,db!$B$26:$C$30,2,FALSE)</f>
        <v>#N/A</v>
      </c>
      <c r="U918" s="102">
        <f t="shared" si="105"/>
        <v>0</v>
      </c>
    </row>
    <row r="919" spans="2:21" ht="16" thickBot="1">
      <c r="B919" s="26">
        <f t="shared" si="106"/>
        <v>532</v>
      </c>
      <c r="C919" s="26"/>
      <c r="D919" s="27"/>
      <c r="E919" s="26"/>
      <c r="F919" s="26"/>
      <c r="G919" s="26"/>
      <c r="H919" s="155"/>
      <c r="I919" s="26"/>
      <c r="J919" s="26"/>
      <c r="K919" s="105"/>
      <c r="L919" s="26"/>
      <c r="M919" s="26" t="str">
        <f t="shared" si="104"/>
        <v/>
      </c>
      <c r="N919" s="27"/>
      <c r="P919" s="101">
        <f t="shared" si="100"/>
        <v>0</v>
      </c>
      <c r="Q919" s="101">
        <f t="shared" si="101"/>
        <v>0</v>
      </c>
      <c r="R919" s="101" t="e">
        <f t="shared" si="102"/>
        <v>#N/A</v>
      </c>
      <c r="S919" s="101">
        <f t="shared" si="103"/>
        <v>0</v>
      </c>
      <c r="T919" s="102" t="e">
        <f>+VLOOKUP($E919,db!$B$26:$C$30,2,FALSE)</f>
        <v>#N/A</v>
      </c>
      <c r="U919" s="102">
        <f t="shared" si="105"/>
        <v>0</v>
      </c>
    </row>
    <row r="920" spans="2:21" ht="16" thickBot="1">
      <c r="B920" s="28">
        <f t="shared" si="106"/>
        <v>533</v>
      </c>
      <c r="C920" s="28"/>
      <c r="D920" s="29"/>
      <c r="E920" s="28"/>
      <c r="F920" s="28"/>
      <c r="G920" s="28"/>
      <c r="H920" s="156"/>
      <c r="I920" s="28"/>
      <c r="J920" s="28"/>
      <c r="K920" s="106"/>
      <c r="L920" s="28"/>
      <c r="M920" s="28" t="str">
        <f t="shared" si="104"/>
        <v/>
      </c>
      <c r="N920" s="29"/>
      <c r="P920" s="101">
        <f t="shared" si="100"/>
        <v>0</v>
      </c>
      <c r="Q920" s="101">
        <f t="shared" si="101"/>
        <v>0</v>
      </c>
      <c r="R920" s="101" t="e">
        <f t="shared" si="102"/>
        <v>#N/A</v>
      </c>
      <c r="S920" s="101">
        <f t="shared" si="103"/>
        <v>0</v>
      </c>
      <c r="T920" s="102" t="e">
        <f>+VLOOKUP($E920,db!$B$26:$C$30,2,FALSE)</f>
        <v>#N/A</v>
      </c>
      <c r="U920" s="102">
        <f t="shared" si="105"/>
        <v>0</v>
      </c>
    </row>
    <row r="921" spans="2:21" ht="16" thickBot="1">
      <c r="B921" s="26">
        <f t="shared" si="106"/>
        <v>534</v>
      </c>
      <c r="C921" s="26"/>
      <c r="D921" s="27"/>
      <c r="E921" s="26"/>
      <c r="F921" s="26"/>
      <c r="G921" s="26"/>
      <c r="H921" s="155"/>
      <c r="I921" s="26"/>
      <c r="J921" s="26"/>
      <c r="K921" s="105"/>
      <c r="L921" s="26"/>
      <c r="M921" s="26" t="str">
        <f t="shared" si="104"/>
        <v/>
      </c>
      <c r="N921" s="27"/>
      <c r="P921" s="101">
        <f t="shared" si="100"/>
        <v>0</v>
      </c>
      <c r="Q921" s="101">
        <f t="shared" si="101"/>
        <v>0</v>
      </c>
      <c r="R921" s="101" t="e">
        <f t="shared" si="102"/>
        <v>#N/A</v>
      </c>
      <c r="S921" s="101">
        <f t="shared" si="103"/>
        <v>0</v>
      </c>
      <c r="T921" s="102" t="e">
        <f>+VLOOKUP($E921,db!$B$26:$C$30,2,FALSE)</f>
        <v>#N/A</v>
      </c>
      <c r="U921" s="102">
        <f t="shared" si="105"/>
        <v>0</v>
      </c>
    </row>
    <row r="922" spans="2:21" ht="16" thickBot="1">
      <c r="B922" s="28">
        <f t="shared" si="106"/>
        <v>535</v>
      </c>
      <c r="C922" s="28"/>
      <c r="D922" s="29"/>
      <c r="E922" s="28"/>
      <c r="F922" s="28"/>
      <c r="G922" s="28"/>
      <c r="H922" s="156"/>
      <c r="I922" s="28"/>
      <c r="J922" s="28"/>
      <c r="K922" s="106"/>
      <c r="L922" s="28"/>
      <c r="M922" s="28" t="str">
        <f t="shared" si="104"/>
        <v/>
      </c>
      <c r="N922" s="29"/>
      <c r="P922" s="101">
        <f t="shared" si="100"/>
        <v>0</v>
      </c>
      <c r="Q922" s="101">
        <f t="shared" si="101"/>
        <v>0</v>
      </c>
      <c r="R922" s="101" t="e">
        <f t="shared" si="102"/>
        <v>#N/A</v>
      </c>
      <c r="S922" s="101">
        <f t="shared" si="103"/>
        <v>0</v>
      </c>
      <c r="T922" s="102" t="e">
        <f>+VLOOKUP($E922,db!$B$26:$C$30,2,FALSE)</f>
        <v>#N/A</v>
      </c>
      <c r="U922" s="102">
        <f t="shared" si="105"/>
        <v>0</v>
      </c>
    </row>
    <row r="923" spans="2:21" ht="16" thickBot="1">
      <c r="B923" s="26">
        <f t="shared" si="106"/>
        <v>536</v>
      </c>
      <c r="C923" s="26"/>
      <c r="D923" s="27"/>
      <c r="E923" s="26"/>
      <c r="F923" s="26"/>
      <c r="G923" s="26"/>
      <c r="H923" s="155"/>
      <c r="I923" s="26"/>
      <c r="J923" s="26"/>
      <c r="K923" s="105"/>
      <c r="L923" s="26"/>
      <c r="M923" s="26" t="str">
        <f t="shared" si="104"/>
        <v/>
      </c>
      <c r="N923" s="27"/>
      <c r="P923" s="101">
        <f t="shared" si="100"/>
        <v>0</v>
      </c>
      <c r="Q923" s="101">
        <f t="shared" si="101"/>
        <v>0</v>
      </c>
      <c r="R923" s="101" t="e">
        <f t="shared" si="102"/>
        <v>#N/A</v>
      </c>
      <c r="S923" s="101">
        <f t="shared" si="103"/>
        <v>0</v>
      </c>
      <c r="T923" s="102" t="e">
        <f>+VLOOKUP($E923,db!$B$26:$C$30,2,FALSE)</f>
        <v>#N/A</v>
      </c>
      <c r="U923" s="102">
        <f t="shared" si="105"/>
        <v>0</v>
      </c>
    </row>
    <row r="924" spans="2:21" ht="16" thickBot="1">
      <c r="B924" s="28">
        <f t="shared" si="106"/>
        <v>537</v>
      </c>
      <c r="C924" s="28"/>
      <c r="D924" s="29"/>
      <c r="E924" s="28"/>
      <c r="F924" s="28"/>
      <c r="G924" s="28"/>
      <c r="H924" s="156"/>
      <c r="I924" s="28"/>
      <c r="J924" s="28"/>
      <c r="K924" s="106"/>
      <c r="L924" s="28"/>
      <c r="M924" s="28" t="str">
        <f t="shared" si="104"/>
        <v/>
      </c>
      <c r="N924" s="29"/>
      <c r="P924" s="101">
        <f t="shared" si="100"/>
        <v>0</v>
      </c>
      <c r="Q924" s="101">
        <f t="shared" si="101"/>
        <v>0</v>
      </c>
      <c r="R924" s="101" t="e">
        <f t="shared" si="102"/>
        <v>#N/A</v>
      </c>
      <c r="S924" s="101">
        <f t="shared" si="103"/>
        <v>0</v>
      </c>
      <c r="T924" s="102" t="e">
        <f>+VLOOKUP($E924,db!$B$26:$C$30,2,FALSE)</f>
        <v>#N/A</v>
      </c>
      <c r="U924" s="102">
        <f t="shared" si="105"/>
        <v>0</v>
      </c>
    </row>
    <row r="925" spans="2:21" ht="16" thickBot="1">
      <c r="B925" s="26">
        <f t="shared" si="106"/>
        <v>538</v>
      </c>
      <c r="C925" s="26"/>
      <c r="D925" s="27"/>
      <c r="E925" s="26"/>
      <c r="F925" s="26"/>
      <c r="G925" s="26"/>
      <c r="H925" s="155"/>
      <c r="I925" s="26"/>
      <c r="J925" s="26"/>
      <c r="K925" s="105"/>
      <c r="L925" s="26"/>
      <c r="M925" s="26" t="str">
        <f t="shared" si="104"/>
        <v/>
      </c>
      <c r="N925" s="27"/>
      <c r="P925" s="101">
        <f t="shared" si="100"/>
        <v>0</v>
      </c>
      <c r="Q925" s="101">
        <f t="shared" si="101"/>
        <v>0</v>
      </c>
      <c r="R925" s="101" t="e">
        <f t="shared" si="102"/>
        <v>#N/A</v>
      </c>
      <c r="S925" s="101">
        <f t="shared" si="103"/>
        <v>0</v>
      </c>
      <c r="T925" s="102" t="e">
        <f>+VLOOKUP($E925,db!$B$26:$C$30,2,FALSE)</f>
        <v>#N/A</v>
      </c>
      <c r="U925" s="102">
        <f t="shared" si="105"/>
        <v>0</v>
      </c>
    </row>
    <row r="926" spans="2:21" ht="16" thickBot="1">
      <c r="B926" s="28">
        <f t="shared" si="106"/>
        <v>539</v>
      </c>
      <c r="C926" s="28"/>
      <c r="D926" s="29"/>
      <c r="E926" s="28"/>
      <c r="F926" s="28"/>
      <c r="G926" s="28"/>
      <c r="H926" s="156"/>
      <c r="I926" s="28"/>
      <c r="J926" s="28"/>
      <c r="K926" s="106"/>
      <c r="L926" s="28"/>
      <c r="M926" s="28" t="str">
        <f t="shared" si="104"/>
        <v/>
      </c>
      <c r="N926" s="29"/>
      <c r="P926" s="101">
        <f t="shared" si="100"/>
        <v>0</v>
      </c>
      <c r="Q926" s="101">
        <f t="shared" si="101"/>
        <v>0</v>
      </c>
      <c r="R926" s="101" t="e">
        <f t="shared" si="102"/>
        <v>#N/A</v>
      </c>
      <c r="S926" s="101">
        <f t="shared" si="103"/>
        <v>0</v>
      </c>
      <c r="T926" s="102" t="e">
        <f>+VLOOKUP($E926,db!$B$26:$C$30,2,FALSE)</f>
        <v>#N/A</v>
      </c>
      <c r="U926" s="102">
        <f t="shared" si="105"/>
        <v>0</v>
      </c>
    </row>
    <row r="927" spans="2:21" ht="16" thickBot="1">
      <c r="B927" s="26">
        <f t="shared" si="106"/>
        <v>540</v>
      </c>
      <c r="C927" s="26"/>
      <c r="D927" s="27"/>
      <c r="E927" s="26"/>
      <c r="F927" s="26"/>
      <c r="G927" s="26"/>
      <c r="H927" s="155"/>
      <c r="I927" s="26"/>
      <c r="J927" s="26"/>
      <c r="K927" s="105"/>
      <c r="L927" s="26"/>
      <c r="M927" s="26" t="str">
        <f t="shared" si="104"/>
        <v/>
      </c>
      <c r="N927" s="27"/>
      <c r="P927" s="101">
        <f t="shared" si="100"/>
        <v>0</v>
      </c>
      <c r="Q927" s="101">
        <f t="shared" si="101"/>
        <v>0</v>
      </c>
      <c r="R927" s="101" t="e">
        <f t="shared" si="102"/>
        <v>#N/A</v>
      </c>
      <c r="S927" s="101">
        <f t="shared" si="103"/>
        <v>0</v>
      </c>
      <c r="T927" s="102" t="e">
        <f>+VLOOKUP($E927,db!$B$26:$C$30,2,FALSE)</f>
        <v>#N/A</v>
      </c>
      <c r="U927" s="102">
        <f t="shared" si="105"/>
        <v>0</v>
      </c>
    </row>
    <row r="928" spans="2:21" ht="16" thickBot="1">
      <c r="B928" s="28">
        <f t="shared" si="106"/>
        <v>541</v>
      </c>
      <c r="C928" s="28"/>
      <c r="D928" s="29"/>
      <c r="E928" s="28"/>
      <c r="F928" s="28"/>
      <c r="G928" s="28"/>
      <c r="H928" s="156"/>
      <c r="I928" s="28"/>
      <c r="J928" s="28"/>
      <c r="K928" s="106"/>
      <c r="L928" s="28"/>
      <c r="M928" s="28" t="str">
        <f t="shared" si="104"/>
        <v/>
      </c>
      <c r="N928" s="29"/>
      <c r="P928" s="101">
        <f t="shared" si="100"/>
        <v>0</v>
      </c>
      <c r="Q928" s="101">
        <f t="shared" si="101"/>
        <v>0</v>
      </c>
      <c r="R928" s="101" t="e">
        <f t="shared" si="102"/>
        <v>#N/A</v>
      </c>
      <c r="S928" s="101">
        <f t="shared" si="103"/>
        <v>0</v>
      </c>
      <c r="T928" s="102" t="e">
        <f>+VLOOKUP($E928,db!$B$26:$C$30,2,FALSE)</f>
        <v>#N/A</v>
      </c>
      <c r="U928" s="102">
        <f t="shared" si="105"/>
        <v>0</v>
      </c>
    </row>
    <row r="929" spans="2:21" ht="16" thickBot="1">
      <c r="B929" s="26">
        <f t="shared" si="106"/>
        <v>542</v>
      </c>
      <c r="C929" s="26"/>
      <c r="D929" s="27"/>
      <c r="E929" s="26"/>
      <c r="F929" s="26"/>
      <c r="G929" s="26"/>
      <c r="H929" s="155"/>
      <c r="I929" s="26"/>
      <c r="J929" s="26"/>
      <c r="K929" s="105"/>
      <c r="L929" s="26"/>
      <c r="M929" s="26" t="str">
        <f t="shared" si="104"/>
        <v/>
      </c>
      <c r="N929" s="27"/>
      <c r="P929" s="101">
        <f t="shared" si="100"/>
        <v>0</v>
      </c>
      <c r="Q929" s="101">
        <f t="shared" si="101"/>
        <v>0</v>
      </c>
      <c r="R929" s="101" t="e">
        <f t="shared" si="102"/>
        <v>#N/A</v>
      </c>
      <c r="S929" s="101">
        <f t="shared" si="103"/>
        <v>0</v>
      </c>
      <c r="T929" s="102" t="e">
        <f>+VLOOKUP($E929,db!$B$26:$C$30,2,FALSE)</f>
        <v>#N/A</v>
      </c>
      <c r="U929" s="102">
        <f t="shared" si="105"/>
        <v>0</v>
      </c>
    </row>
    <row r="930" spans="2:21" ht="16" thickBot="1">
      <c r="B930" s="28">
        <f t="shared" si="106"/>
        <v>543</v>
      </c>
      <c r="C930" s="28"/>
      <c r="D930" s="29"/>
      <c r="E930" s="28"/>
      <c r="F930" s="28"/>
      <c r="G930" s="28"/>
      <c r="H930" s="156"/>
      <c r="I930" s="28"/>
      <c r="J930" s="28"/>
      <c r="K930" s="106"/>
      <c r="L930" s="28"/>
      <c r="M930" s="28" t="str">
        <f t="shared" si="104"/>
        <v/>
      </c>
      <c r="N930" s="29"/>
      <c r="P930" s="101">
        <f t="shared" si="100"/>
        <v>0</v>
      </c>
      <c r="Q930" s="101">
        <f t="shared" si="101"/>
        <v>0</v>
      </c>
      <c r="R930" s="101" t="e">
        <f t="shared" si="102"/>
        <v>#N/A</v>
      </c>
      <c r="S930" s="101">
        <f t="shared" si="103"/>
        <v>0</v>
      </c>
      <c r="T930" s="102" t="e">
        <f>+VLOOKUP($E930,db!$B$26:$C$30,2,FALSE)</f>
        <v>#N/A</v>
      </c>
      <c r="U930" s="102">
        <f t="shared" si="105"/>
        <v>0</v>
      </c>
    </row>
    <row r="931" spans="2:21" ht="16" thickBot="1">
      <c r="B931" s="26">
        <f t="shared" si="106"/>
        <v>544</v>
      </c>
      <c r="C931" s="26"/>
      <c r="D931" s="27"/>
      <c r="E931" s="26"/>
      <c r="F931" s="26"/>
      <c r="G931" s="26"/>
      <c r="H931" s="155"/>
      <c r="I931" s="26"/>
      <c r="J931" s="26"/>
      <c r="K931" s="105"/>
      <c r="L931" s="26"/>
      <c r="M931" s="26" t="str">
        <f t="shared" si="104"/>
        <v/>
      </c>
      <c r="N931" s="27"/>
      <c r="P931" s="101">
        <f t="shared" si="100"/>
        <v>0</v>
      </c>
      <c r="Q931" s="101">
        <f t="shared" si="101"/>
        <v>0</v>
      </c>
      <c r="R931" s="101" t="e">
        <f t="shared" si="102"/>
        <v>#N/A</v>
      </c>
      <c r="S931" s="101">
        <f t="shared" si="103"/>
        <v>0</v>
      </c>
      <c r="T931" s="102" t="e">
        <f>+VLOOKUP($E931,db!$B$26:$C$30,2,FALSE)</f>
        <v>#N/A</v>
      </c>
      <c r="U931" s="102">
        <f t="shared" si="105"/>
        <v>0</v>
      </c>
    </row>
    <row r="932" spans="2:21" ht="16" thickBot="1">
      <c r="B932" s="28">
        <f t="shared" si="106"/>
        <v>545</v>
      </c>
      <c r="C932" s="28"/>
      <c r="D932" s="29"/>
      <c r="E932" s="28"/>
      <c r="F932" s="28"/>
      <c r="G932" s="28"/>
      <c r="H932" s="156"/>
      <c r="I932" s="28"/>
      <c r="J932" s="28"/>
      <c r="K932" s="106"/>
      <c r="L932" s="28"/>
      <c r="M932" s="28" t="str">
        <f t="shared" si="104"/>
        <v/>
      </c>
      <c r="N932" s="29"/>
      <c r="P932" s="101">
        <f t="shared" si="100"/>
        <v>0</v>
      </c>
      <c r="Q932" s="101">
        <f t="shared" si="101"/>
        <v>0</v>
      </c>
      <c r="R932" s="101" t="e">
        <f t="shared" si="102"/>
        <v>#N/A</v>
      </c>
      <c r="S932" s="101">
        <f t="shared" si="103"/>
        <v>0</v>
      </c>
      <c r="T932" s="102" t="e">
        <f>+VLOOKUP($E932,db!$B$26:$C$30,2,FALSE)</f>
        <v>#N/A</v>
      </c>
      <c r="U932" s="102">
        <f t="shared" si="105"/>
        <v>0</v>
      </c>
    </row>
    <row r="933" spans="2:21" ht="16" thickBot="1">
      <c r="B933" s="26">
        <f t="shared" si="106"/>
        <v>546</v>
      </c>
      <c r="C933" s="26"/>
      <c r="D933" s="27"/>
      <c r="E933" s="26"/>
      <c r="F933" s="26"/>
      <c r="G933" s="26"/>
      <c r="H933" s="155"/>
      <c r="I933" s="26"/>
      <c r="J933" s="26"/>
      <c r="K933" s="105"/>
      <c r="L933" s="26"/>
      <c r="M933" s="26" t="str">
        <f t="shared" si="104"/>
        <v/>
      </c>
      <c r="N933" s="27"/>
      <c r="P933" s="101">
        <f t="shared" si="100"/>
        <v>0</v>
      </c>
      <c r="Q933" s="101">
        <f t="shared" si="101"/>
        <v>0</v>
      </c>
      <c r="R933" s="101" t="e">
        <f t="shared" si="102"/>
        <v>#N/A</v>
      </c>
      <c r="S933" s="101">
        <f t="shared" si="103"/>
        <v>0</v>
      </c>
      <c r="T933" s="102" t="e">
        <f>+VLOOKUP($E933,db!$B$26:$C$30,2,FALSE)</f>
        <v>#N/A</v>
      </c>
      <c r="U933" s="102">
        <f t="shared" si="105"/>
        <v>0</v>
      </c>
    </row>
    <row r="934" spans="2:21" ht="16" thickBot="1">
      <c r="B934" s="28">
        <f t="shared" si="106"/>
        <v>547</v>
      </c>
      <c r="C934" s="28"/>
      <c r="D934" s="29"/>
      <c r="E934" s="28"/>
      <c r="F934" s="28"/>
      <c r="G934" s="28"/>
      <c r="H934" s="156"/>
      <c r="I934" s="28"/>
      <c r="J934" s="28"/>
      <c r="K934" s="106"/>
      <c r="L934" s="28"/>
      <c r="M934" s="28" t="str">
        <f t="shared" si="104"/>
        <v/>
      </c>
      <c r="N934" s="29"/>
      <c r="P934" s="101">
        <f t="shared" si="100"/>
        <v>0</v>
      </c>
      <c r="Q934" s="101">
        <f t="shared" si="101"/>
        <v>0</v>
      </c>
      <c r="R934" s="101" t="e">
        <f t="shared" si="102"/>
        <v>#N/A</v>
      </c>
      <c r="S934" s="101">
        <f t="shared" si="103"/>
        <v>0</v>
      </c>
      <c r="T934" s="102" t="e">
        <f>+VLOOKUP($E934,db!$B$26:$C$30,2,FALSE)</f>
        <v>#N/A</v>
      </c>
      <c r="U934" s="102">
        <f t="shared" si="105"/>
        <v>0</v>
      </c>
    </row>
    <row r="935" spans="2:21" ht="16" thickBot="1">
      <c r="B935" s="26">
        <f t="shared" si="106"/>
        <v>548</v>
      </c>
      <c r="C935" s="26"/>
      <c r="D935" s="27"/>
      <c r="E935" s="26"/>
      <c r="F935" s="26"/>
      <c r="G935" s="26"/>
      <c r="H935" s="155"/>
      <c r="I935" s="26"/>
      <c r="J935" s="26"/>
      <c r="K935" s="105"/>
      <c r="L935" s="26"/>
      <c r="M935" s="26" t="str">
        <f t="shared" si="104"/>
        <v/>
      </c>
      <c r="N935" s="27"/>
      <c r="P935" s="101">
        <f t="shared" si="100"/>
        <v>0</v>
      </c>
      <c r="Q935" s="101">
        <f t="shared" si="101"/>
        <v>0</v>
      </c>
      <c r="R935" s="101" t="e">
        <f t="shared" si="102"/>
        <v>#N/A</v>
      </c>
      <c r="S935" s="101">
        <f t="shared" si="103"/>
        <v>0</v>
      </c>
      <c r="T935" s="102" t="e">
        <f>+VLOOKUP($E935,db!$B$26:$C$30,2,FALSE)</f>
        <v>#N/A</v>
      </c>
      <c r="U935" s="102">
        <f t="shared" si="105"/>
        <v>0</v>
      </c>
    </row>
    <row r="936" spans="2:21" ht="16" thickBot="1">
      <c r="B936" s="28">
        <f t="shared" si="106"/>
        <v>549</v>
      </c>
      <c r="C936" s="28"/>
      <c r="D936" s="29"/>
      <c r="E936" s="28"/>
      <c r="F936" s="28"/>
      <c r="G936" s="28"/>
      <c r="H936" s="156"/>
      <c r="I936" s="28"/>
      <c r="J936" s="28"/>
      <c r="K936" s="106"/>
      <c r="L936" s="28"/>
      <c r="M936" s="28" t="str">
        <f t="shared" si="104"/>
        <v/>
      </c>
      <c r="N936" s="29"/>
      <c r="P936" s="101">
        <f t="shared" si="100"/>
        <v>0</v>
      </c>
      <c r="Q936" s="101">
        <f t="shared" si="101"/>
        <v>0</v>
      </c>
      <c r="R936" s="101" t="e">
        <f t="shared" si="102"/>
        <v>#N/A</v>
      </c>
      <c r="S936" s="101">
        <f t="shared" si="103"/>
        <v>0</v>
      </c>
      <c r="T936" s="102" t="e">
        <f>+VLOOKUP($E936,db!$B$26:$C$30,2,FALSE)</f>
        <v>#N/A</v>
      </c>
      <c r="U936" s="102">
        <f t="shared" si="105"/>
        <v>0</v>
      </c>
    </row>
    <row r="937" spans="2:21" ht="16" thickBot="1">
      <c r="B937" s="26">
        <f t="shared" si="106"/>
        <v>550</v>
      </c>
      <c r="C937" s="26"/>
      <c r="D937" s="27"/>
      <c r="E937" s="26"/>
      <c r="F937" s="26"/>
      <c r="G937" s="26"/>
      <c r="H937" s="155"/>
      <c r="I937" s="26"/>
      <c r="J937" s="26"/>
      <c r="K937" s="105"/>
      <c r="L937" s="26"/>
      <c r="M937" s="26" t="str">
        <f t="shared" si="104"/>
        <v/>
      </c>
      <c r="N937" s="27"/>
      <c r="P937" s="101">
        <f t="shared" si="100"/>
        <v>0</v>
      </c>
      <c r="Q937" s="101">
        <f t="shared" si="101"/>
        <v>0</v>
      </c>
      <c r="R937" s="101" t="e">
        <f t="shared" si="102"/>
        <v>#N/A</v>
      </c>
      <c r="S937" s="101">
        <f t="shared" si="103"/>
        <v>0</v>
      </c>
      <c r="T937" s="102" t="e">
        <f>+VLOOKUP($E937,db!$B$26:$C$30,2,FALSE)</f>
        <v>#N/A</v>
      </c>
      <c r="U937" s="102">
        <f t="shared" si="105"/>
        <v>0</v>
      </c>
    </row>
    <row r="938" spans="2:21" ht="16" thickBot="1">
      <c r="B938" s="28">
        <f t="shared" si="106"/>
        <v>551</v>
      </c>
      <c r="C938" s="28"/>
      <c r="D938" s="29"/>
      <c r="E938" s="28"/>
      <c r="F938" s="28"/>
      <c r="G938" s="28"/>
      <c r="H938" s="156"/>
      <c r="I938" s="28"/>
      <c r="J938" s="28"/>
      <c r="K938" s="106"/>
      <c r="L938" s="28"/>
      <c r="M938" s="28" t="str">
        <f t="shared" si="104"/>
        <v/>
      </c>
      <c r="N938" s="29"/>
      <c r="P938" s="101">
        <f t="shared" si="100"/>
        <v>0</v>
      </c>
      <c r="Q938" s="101">
        <f t="shared" si="101"/>
        <v>0</v>
      </c>
      <c r="R938" s="101" t="e">
        <f t="shared" si="102"/>
        <v>#N/A</v>
      </c>
      <c r="S938" s="101">
        <f t="shared" si="103"/>
        <v>0</v>
      </c>
      <c r="T938" s="102" t="e">
        <f>+VLOOKUP($E938,db!$B$26:$C$30,2,FALSE)</f>
        <v>#N/A</v>
      </c>
      <c r="U938" s="102">
        <f t="shared" si="105"/>
        <v>0</v>
      </c>
    </row>
    <row r="939" spans="2:21" ht="16" thickBot="1">
      <c r="B939" s="26">
        <f t="shared" si="106"/>
        <v>552</v>
      </c>
      <c r="C939" s="26"/>
      <c r="D939" s="27"/>
      <c r="E939" s="26"/>
      <c r="F939" s="26"/>
      <c r="G939" s="26"/>
      <c r="H939" s="155"/>
      <c r="I939" s="26"/>
      <c r="J939" s="26"/>
      <c r="K939" s="105"/>
      <c r="L939" s="26"/>
      <c r="M939" s="26" t="str">
        <f t="shared" si="104"/>
        <v/>
      </c>
      <c r="N939" s="27"/>
      <c r="P939" s="101">
        <f t="shared" si="100"/>
        <v>0</v>
      </c>
      <c r="Q939" s="101">
        <f t="shared" si="101"/>
        <v>0</v>
      </c>
      <c r="R939" s="101" t="e">
        <f t="shared" si="102"/>
        <v>#N/A</v>
      </c>
      <c r="S939" s="101">
        <f t="shared" si="103"/>
        <v>0</v>
      </c>
      <c r="T939" s="102" t="e">
        <f>+VLOOKUP($E939,db!$B$26:$C$30,2,FALSE)</f>
        <v>#N/A</v>
      </c>
      <c r="U939" s="102">
        <f t="shared" si="105"/>
        <v>0</v>
      </c>
    </row>
    <row r="940" spans="2:21" ht="16" thickBot="1">
      <c r="B940" s="28">
        <f t="shared" si="106"/>
        <v>553</v>
      </c>
      <c r="C940" s="28"/>
      <c r="D940" s="29"/>
      <c r="E940" s="28"/>
      <c r="F940" s="28"/>
      <c r="G940" s="28"/>
      <c r="H940" s="156"/>
      <c r="I940" s="28"/>
      <c r="J940" s="28"/>
      <c r="K940" s="106"/>
      <c r="L940" s="28"/>
      <c r="M940" s="28" t="str">
        <f t="shared" si="104"/>
        <v/>
      </c>
      <c r="N940" s="29"/>
      <c r="P940" s="101">
        <f t="shared" si="100"/>
        <v>0</v>
      </c>
      <c r="Q940" s="101">
        <f t="shared" si="101"/>
        <v>0</v>
      </c>
      <c r="R940" s="101" t="e">
        <f t="shared" si="102"/>
        <v>#N/A</v>
      </c>
      <c r="S940" s="101">
        <f t="shared" si="103"/>
        <v>0</v>
      </c>
      <c r="T940" s="102" t="e">
        <f>+VLOOKUP($E940,db!$B$26:$C$30,2,FALSE)</f>
        <v>#N/A</v>
      </c>
      <c r="U940" s="102">
        <f t="shared" si="105"/>
        <v>0</v>
      </c>
    </row>
    <row r="941" spans="2:21" ht="16" thickBot="1">
      <c r="B941" s="26">
        <f t="shared" si="106"/>
        <v>554</v>
      </c>
      <c r="C941" s="26"/>
      <c r="D941" s="27"/>
      <c r="E941" s="26"/>
      <c r="F941" s="26"/>
      <c r="G941" s="26"/>
      <c r="H941" s="155"/>
      <c r="I941" s="26"/>
      <c r="J941" s="26"/>
      <c r="K941" s="105"/>
      <c r="L941" s="26"/>
      <c r="M941" s="26" t="str">
        <f t="shared" si="104"/>
        <v/>
      </c>
      <c r="N941" s="27"/>
      <c r="P941" s="101">
        <f t="shared" si="100"/>
        <v>0</v>
      </c>
      <c r="Q941" s="101">
        <f t="shared" si="101"/>
        <v>0</v>
      </c>
      <c r="R941" s="101" t="e">
        <f t="shared" si="102"/>
        <v>#N/A</v>
      </c>
      <c r="S941" s="101">
        <f t="shared" si="103"/>
        <v>0</v>
      </c>
      <c r="T941" s="102" t="e">
        <f>+VLOOKUP($E941,db!$B$26:$C$30,2,FALSE)</f>
        <v>#N/A</v>
      </c>
      <c r="U941" s="102">
        <f t="shared" si="105"/>
        <v>0</v>
      </c>
    </row>
    <row r="942" spans="2:21" ht="16" thickBot="1">
      <c r="B942" s="28">
        <f t="shared" si="106"/>
        <v>555</v>
      </c>
      <c r="C942" s="28"/>
      <c r="D942" s="29"/>
      <c r="E942" s="28"/>
      <c r="F942" s="28"/>
      <c r="G942" s="28"/>
      <c r="H942" s="156"/>
      <c r="I942" s="28"/>
      <c r="J942" s="28"/>
      <c r="K942" s="106"/>
      <c r="L942" s="28"/>
      <c r="M942" s="28" t="str">
        <f t="shared" si="104"/>
        <v/>
      </c>
      <c r="N942" s="29"/>
      <c r="P942" s="101">
        <f t="shared" si="100"/>
        <v>0</v>
      </c>
      <c r="Q942" s="101">
        <f t="shared" si="101"/>
        <v>0</v>
      </c>
      <c r="R942" s="101" t="e">
        <f t="shared" si="102"/>
        <v>#N/A</v>
      </c>
      <c r="S942" s="101">
        <f t="shared" si="103"/>
        <v>0</v>
      </c>
      <c r="T942" s="102" t="e">
        <f>+VLOOKUP($E942,db!$B$26:$C$30,2,FALSE)</f>
        <v>#N/A</v>
      </c>
      <c r="U942" s="102">
        <f t="shared" si="105"/>
        <v>0</v>
      </c>
    </row>
    <row r="943" spans="2:21" ht="16" thickBot="1">
      <c r="B943" s="26">
        <f t="shared" si="106"/>
        <v>556</v>
      </c>
      <c r="C943" s="26"/>
      <c r="D943" s="27"/>
      <c r="E943" s="26"/>
      <c r="F943" s="26"/>
      <c r="G943" s="26"/>
      <c r="H943" s="155"/>
      <c r="I943" s="26"/>
      <c r="J943" s="26"/>
      <c r="K943" s="105"/>
      <c r="L943" s="26"/>
      <c r="M943" s="26" t="str">
        <f t="shared" si="104"/>
        <v/>
      </c>
      <c r="N943" s="27"/>
      <c r="P943" s="101">
        <f t="shared" si="100"/>
        <v>0</v>
      </c>
      <c r="Q943" s="101">
        <f t="shared" si="101"/>
        <v>0</v>
      </c>
      <c r="R943" s="101" t="e">
        <f t="shared" si="102"/>
        <v>#N/A</v>
      </c>
      <c r="S943" s="101">
        <f t="shared" si="103"/>
        <v>0</v>
      </c>
      <c r="T943" s="102" t="e">
        <f>+VLOOKUP($E943,db!$B$26:$C$30,2,FALSE)</f>
        <v>#N/A</v>
      </c>
      <c r="U943" s="102">
        <f t="shared" si="105"/>
        <v>0</v>
      </c>
    </row>
    <row r="944" spans="2:21" ht="16" thickBot="1">
      <c r="B944" s="28">
        <f t="shared" si="106"/>
        <v>557</v>
      </c>
      <c r="C944" s="28"/>
      <c r="D944" s="29"/>
      <c r="E944" s="28"/>
      <c r="F944" s="28"/>
      <c r="G944" s="28"/>
      <c r="H944" s="156"/>
      <c r="I944" s="28"/>
      <c r="J944" s="28"/>
      <c r="K944" s="106"/>
      <c r="L944" s="28"/>
      <c r="M944" s="28" t="str">
        <f t="shared" si="104"/>
        <v/>
      </c>
      <c r="N944" s="29"/>
      <c r="P944" s="101">
        <f t="shared" si="100"/>
        <v>0</v>
      </c>
      <c r="Q944" s="101">
        <f t="shared" si="101"/>
        <v>0</v>
      </c>
      <c r="R944" s="101" t="e">
        <f t="shared" si="102"/>
        <v>#N/A</v>
      </c>
      <c r="S944" s="101">
        <f t="shared" si="103"/>
        <v>0</v>
      </c>
      <c r="T944" s="102" t="e">
        <f>+VLOOKUP($E944,db!$B$26:$C$30,2,FALSE)</f>
        <v>#N/A</v>
      </c>
      <c r="U944" s="102">
        <f t="shared" si="105"/>
        <v>0</v>
      </c>
    </row>
    <row r="945" spans="2:21" ht="16" thickBot="1">
      <c r="B945" s="26">
        <f t="shared" si="106"/>
        <v>558</v>
      </c>
      <c r="C945" s="26"/>
      <c r="D945" s="27"/>
      <c r="E945" s="26"/>
      <c r="F945" s="26"/>
      <c r="G945" s="26"/>
      <c r="H945" s="155"/>
      <c r="I945" s="26"/>
      <c r="J945" s="26"/>
      <c r="K945" s="105"/>
      <c r="L945" s="26"/>
      <c r="M945" s="26" t="str">
        <f t="shared" si="104"/>
        <v/>
      </c>
      <c r="N945" s="27"/>
      <c r="P945" s="101">
        <f t="shared" si="100"/>
        <v>0</v>
      </c>
      <c r="Q945" s="101">
        <f t="shared" si="101"/>
        <v>0</v>
      </c>
      <c r="R945" s="101" t="e">
        <f t="shared" si="102"/>
        <v>#N/A</v>
      </c>
      <c r="S945" s="101">
        <f t="shared" si="103"/>
        <v>0</v>
      </c>
      <c r="T945" s="102" t="e">
        <f>+VLOOKUP($E945,db!$B$26:$C$30,2,FALSE)</f>
        <v>#N/A</v>
      </c>
      <c r="U945" s="102">
        <f t="shared" si="105"/>
        <v>0</v>
      </c>
    </row>
    <row r="946" spans="2:21" ht="16" thickBot="1">
      <c r="B946" s="28">
        <f t="shared" si="106"/>
        <v>559</v>
      </c>
      <c r="C946" s="28"/>
      <c r="D946" s="29"/>
      <c r="E946" s="28"/>
      <c r="F946" s="28"/>
      <c r="G946" s="28"/>
      <c r="H946" s="156"/>
      <c r="I946" s="28"/>
      <c r="J946" s="28"/>
      <c r="K946" s="106"/>
      <c r="L946" s="28"/>
      <c r="M946" s="28" t="str">
        <f t="shared" si="104"/>
        <v/>
      </c>
      <c r="N946" s="29"/>
      <c r="P946" s="101">
        <f t="shared" si="100"/>
        <v>0</v>
      </c>
      <c r="Q946" s="101">
        <f t="shared" si="101"/>
        <v>0</v>
      </c>
      <c r="R946" s="101" t="e">
        <f t="shared" si="102"/>
        <v>#N/A</v>
      </c>
      <c r="S946" s="101">
        <f t="shared" si="103"/>
        <v>0</v>
      </c>
      <c r="T946" s="102" t="e">
        <f>+VLOOKUP($E946,db!$B$26:$C$30,2,FALSE)</f>
        <v>#N/A</v>
      </c>
      <c r="U946" s="102">
        <f t="shared" si="105"/>
        <v>0</v>
      </c>
    </row>
    <row r="947" spans="2:21" ht="16" thickBot="1">
      <c r="B947" s="26">
        <f t="shared" si="106"/>
        <v>560</v>
      </c>
      <c r="C947" s="26"/>
      <c r="D947" s="27"/>
      <c r="E947" s="26"/>
      <c r="F947" s="26"/>
      <c r="G947" s="26"/>
      <c r="H947" s="155"/>
      <c r="I947" s="26"/>
      <c r="J947" s="26"/>
      <c r="K947" s="105"/>
      <c r="L947" s="26"/>
      <c r="M947" s="26" t="str">
        <f t="shared" si="104"/>
        <v/>
      </c>
      <c r="N947" s="27"/>
      <c r="P947" s="101">
        <f t="shared" si="100"/>
        <v>0</v>
      </c>
      <c r="Q947" s="101">
        <f t="shared" si="101"/>
        <v>0</v>
      </c>
      <c r="R947" s="101" t="e">
        <f t="shared" si="102"/>
        <v>#N/A</v>
      </c>
      <c r="S947" s="101">
        <f t="shared" si="103"/>
        <v>0</v>
      </c>
      <c r="T947" s="102" t="e">
        <f>+VLOOKUP($E947,db!$B$26:$C$30,2,FALSE)</f>
        <v>#N/A</v>
      </c>
      <c r="U947" s="102">
        <f t="shared" si="105"/>
        <v>0</v>
      </c>
    </row>
    <row r="948" spans="2:21" ht="16" thickBot="1">
      <c r="B948" s="28">
        <f t="shared" si="106"/>
        <v>561</v>
      </c>
      <c r="C948" s="28"/>
      <c r="D948" s="29"/>
      <c r="E948" s="28"/>
      <c r="F948" s="28"/>
      <c r="G948" s="28"/>
      <c r="H948" s="156"/>
      <c r="I948" s="28"/>
      <c r="J948" s="28"/>
      <c r="K948" s="106"/>
      <c r="L948" s="28"/>
      <c r="M948" s="28" t="str">
        <f t="shared" si="104"/>
        <v/>
      </c>
      <c r="N948" s="29"/>
      <c r="P948" s="101">
        <f t="shared" si="100"/>
        <v>0</v>
      </c>
      <c r="Q948" s="101">
        <f t="shared" si="101"/>
        <v>0</v>
      </c>
      <c r="R948" s="101" t="e">
        <f t="shared" si="102"/>
        <v>#N/A</v>
      </c>
      <c r="S948" s="101">
        <f t="shared" si="103"/>
        <v>0</v>
      </c>
      <c r="T948" s="102" t="e">
        <f>+VLOOKUP($E948,db!$B$26:$C$30,2,FALSE)</f>
        <v>#N/A</v>
      </c>
      <c r="U948" s="102">
        <f t="shared" si="105"/>
        <v>0</v>
      </c>
    </row>
    <row r="949" spans="2:21" ht="16" thickBot="1">
      <c r="B949" s="26">
        <f t="shared" si="106"/>
        <v>562</v>
      </c>
      <c r="C949" s="26"/>
      <c r="D949" s="27"/>
      <c r="E949" s="26"/>
      <c r="F949" s="26"/>
      <c r="G949" s="26"/>
      <c r="H949" s="155"/>
      <c r="I949" s="26"/>
      <c r="J949" s="26"/>
      <c r="K949" s="105"/>
      <c r="L949" s="26"/>
      <c r="M949" s="26" t="str">
        <f t="shared" si="104"/>
        <v/>
      </c>
      <c r="N949" s="27"/>
      <c r="P949" s="101">
        <f t="shared" si="100"/>
        <v>0</v>
      </c>
      <c r="Q949" s="101">
        <f t="shared" si="101"/>
        <v>0</v>
      </c>
      <c r="R949" s="101" t="e">
        <f t="shared" si="102"/>
        <v>#N/A</v>
      </c>
      <c r="S949" s="101">
        <f t="shared" si="103"/>
        <v>0</v>
      </c>
      <c r="T949" s="102" t="e">
        <f>+VLOOKUP($E949,db!$B$26:$C$30,2,FALSE)</f>
        <v>#N/A</v>
      </c>
      <c r="U949" s="102">
        <f t="shared" si="105"/>
        <v>0</v>
      </c>
    </row>
    <row r="950" spans="2:21" ht="16" thickBot="1">
      <c r="B950" s="28">
        <f t="shared" si="106"/>
        <v>563</v>
      </c>
      <c r="C950" s="28"/>
      <c r="D950" s="29"/>
      <c r="E950" s="28"/>
      <c r="F950" s="28"/>
      <c r="G950" s="28"/>
      <c r="H950" s="156"/>
      <c r="I950" s="28"/>
      <c r="J950" s="28"/>
      <c r="K950" s="106"/>
      <c r="L950" s="28"/>
      <c r="M950" s="28" t="str">
        <f t="shared" si="104"/>
        <v/>
      </c>
      <c r="N950" s="29"/>
      <c r="P950" s="101">
        <f t="shared" si="100"/>
        <v>0</v>
      </c>
      <c r="Q950" s="101">
        <f t="shared" si="101"/>
        <v>0</v>
      </c>
      <c r="R950" s="101" t="e">
        <f t="shared" si="102"/>
        <v>#N/A</v>
      </c>
      <c r="S950" s="101">
        <f t="shared" si="103"/>
        <v>0</v>
      </c>
      <c r="T950" s="102" t="e">
        <f>+VLOOKUP($E950,db!$B$26:$C$30,2,FALSE)</f>
        <v>#N/A</v>
      </c>
      <c r="U950" s="102">
        <f t="shared" si="105"/>
        <v>0</v>
      </c>
    </row>
    <row r="951" spans="2:21" ht="16" thickBot="1">
      <c r="B951" s="26">
        <f t="shared" si="106"/>
        <v>564</v>
      </c>
      <c r="C951" s="26"/>
      <c r="D951" s="27"/>
      <c r="E951" s="26"/>
      <c r="F951" s="26"/>
      <c r="G951" s="26"/>
      <c r="H951" s="155"/>
      <c r="I951" s="26"/>
      <c r="J951" s="26"/>
      <c r="K951" s="105"/>
      <c r="L951" s="26"/>
      <c r="M951" s="26" t="str">
        <f t="shared" si="104"/>
        <v/>
      </c>
      <c r="N951" s="27"/>
      <c r="P951" s="101">
        <f t="shared" si="100"/>
        <v>0</v>
      </c>
      <c r="Q951" s="101">
        <f t="shared" si="101"/>
        <v>0</v>
      </c>
      <c r="R951" s="101" t="e">
        <f t="shared" si="102"/>
        <v>#N/A</v>
      </c>
      <c r="S951" s="101">
        <f t="shared" si="103"/>
        <v>0</v>
      </c>
      <c r="T951" s="102" t="e">
        <f>+VLOOKUP($E951,db!$B$26:$C$30,2,FALSE)</f>
        <v>#N/A</v>
      </c>
      <c r="U951" s="102">
        <f t="shared" si="105"/>
        <v>0</v>
      </c>
    </row>
    <row r="952" spans="2:21" ht="16" thickBot="1">
      <c r="B952" s="28">
        <f t="shared" si="106"/>
        <v>565</v>
      </c>
      <c r="C952" s="28"/>
      <c r="D952" s="29"/>
      <c r="E952" s="28"/>
      <c r="F952" s="28"/>
      <c r="G952" s="28"/>
      <c r="H952" s="156"/>
      <c r="I952" s="28"/>
      <c r="J952" s="28"/>
      <c r="K952" s="106"/>
      <c r="L952" s="28"/>
      <c r="M952" s="28" t="str">
        <f t="shared" si="104"/>
        <v/>
      </c>
      <c r="N952" s="29"/>
      <c r="P952" s="101">
        <f t="shared" si="100"/>
        <v>0</v>
      </c>
      <c r="Q952" s="101">
        <f t="shared" si="101"/>
        <v>0</v>
      </c>
      <c r="R952" s="101" t="e">
        <f t="shared" si="102"/>
        <v>#N/A</v>
      </c>
      <c r="S952" s="101">
        <f t="shared" si="103"/>
        <v>0</v>
      </c>
      <c r="T952" s="102" t="e">
        <f>+VLOOKUP($E952,db!$B$26:$C$30,2,FALSE)</f>
        <v>#N/A</v>
      </c>
      <c r="U952" s="102">
        <f t="shared" si="105"/>
        <v>0</v>
      </c>
    </row>
    <row r="953" spans="2:21" ht="16" thickBot="1">
      <c r="B953" s="26">
        <f t="shared" si="106"/>
        <v>566</v>
      </c>
      <c r="C953" s="26"/>
      <c r="D953" s="27"/>
      <c r="E953" s="26"/>
      <c r="F953" s="26"/>
      <c r="G953" s="26"/>
      <c r="H953" s="155"/>
      <c r="I953" s="26"/>
      <c r="J953" s="26"/>
      <c r="K953" s="105"/>
      <c r="L953" s="26"/>
      <c r="M953" s="26" t="str">
        <f t="shared" si="104"/>
        <v/>
      </c>
      <c r="N953" s="27"/>
      <c r="P953" s="101">
        <f t="shared" si="100"/>
        <v>0</v>
      </c>
      <c r="Q953" s="101">
        <f t="shared" si="101"/>
        <v>0</v>
      </c>
      <c r="R953" s="101" t="e">
        <f t="shared" si="102"/>
        <v>#N/A</v>
      </c>
      <c r="S953" s="101">
        <f t="shared" si="103"/>
        <v>0</v>
      </c>
      <c r="T953" s="102" t="e">
        <f>+VLOOKUP($E953,db!$B$26:$C$30,2,FALSE)</f>
        <v>#N/A</v>
      </c>
      <c r="U953" s="102">
        <f t="shared" si="105"/>
        <v>0</v>
      </c>
    </row>
    <row r="954" spans="2:21" ht="16" thickBot="1">
      <c r="B954" s="28">
        <f t="shared" si="106"/>
        <v>567</v>
      </c>
      <c r="C954" s="28"/>
      <c r="D954" s="29"/>
      <c r="E954" s="28"/>
      <c r="F954" s="28"/>
      <c r="G954" s="28"/>
      <c r="H954" s="156"/>
      <c r="I954" s="28"/>
      <c r="J954" s="28"/>
      <c r="K954" s="106"/>
      <c r="L954" s="28"/>
      <c r="M954" s="28" t="str">
        <f t="shared" si="104"/>
        <v/>
      </c>
      <c r="N954" s="29"/>
      <c r="P954" s="101">
        <f t="shared" si="100"/>
        <v>0</v>
      </c>
      <c r="Q954" s="101">
        <f t="shared" si="101"/>
        <v>0</v>
      </c>
      <c r="R954" s="101" t="e">
        <f t="shared" si="102"/>
        <v>#N/A</v>
      </c>
      <c r="S954" s="101">
        <f t="shared" si="103"/>
        <v>0</v>
      </c>
      <c r="T954" s="102" t="e">
        <f>+VLOOKUP($E954,db!$B$26:$C$30,2,FALSE)</f>
        <v>#N/A</v>
      </c>
      <c r="U954" s="102">
        <f t="shared" si="105"/>
        <v>0</v>
      </c>
    </row>
    <row r="955" spans="2:21" ht="16" thickBot="1">
      <c r="B955" s="26">
        <f t="shared" si="106"/>
        <v>568</v>
      </c>
      <c r="C955" s="26"/>
      <c r="D955" s="27"/>
      <c r="E955" s="26"/>
      <c r="F955" s="26"/>
      <c r="G955" s="26"/>
      <c r="H955" s="155"/>
      <c r="I955" s="26"/>
      <c r="J955" s="26"/>
      <c r="K955" s="105"/>
      <c r="L955" s="26"/>
      <c r="M955" s="26" t="str">
        <f t="shared" si="104"/>
        <v/>
      </c>
      <c r="N955" s="27"/>
      <c r="P955" s="101">
        <f t="shared" si="100"/>
        <v>0</v>
      </c>
      <c r="Q955" s="101">
        <f t="shared" si="101"/>
        <v>0</v>
      </c>
      <c r="R955" s="101" t="e">
        <f t="shared" si="102"/>
        <v>#N/A</v>
      </c>
      <c r="S955" s="101">
        <f t="shared" si="103"/>
        <v>0</v>
      </c>
      <c r="T955" s="102" t="e">
        <f>+VLOOKUP($E955,db!$B$26:$C$30,2,FALSE)</f>
        <v>#N/A</v>
      </c>
      <c r="U955" s="102">
        <f t="shared" si="105"/>
        <v>0</v>
      </c>
    </row>
    <row r="956" spans="2:21" ht="16" thickBot="1">
      <c r="B956" s="28">
        <f t="shared" si="106"/>
        <v>569</v>
      </c>
      <c r="C956" s="28"/>
      <c r="D956" s="29"/>
      <c r="E956" s="28"/>
      <c r="F956" s="28"/>
      <c r="G956" s="28"/>
      <c r="H956" s="156"/>
      <c r="I956" s="28"/>
      <c r="J956" s="28"/>
      <c r="K956" s="106"/>
      <c r="L956" s="28"/>
      <c r="M956" s="28" t="str">
        <f t="shared" si="104"/>
        <v/>
      </c>
      <c r="N956" s="29"/>
      <c r="P956" s="101">
        <f t="shared" si="100"/>
        <v>0</v>
      </c>
      <c r="Q956" s="101">
        <f t="shared" si="101"/>
        <v>0</v>
      </c>
      <c r="R956" s="101" t="e">
        <f t="shared" si="102"/>
        <v>#N/A</v>
      </c>
      <c r="S956" s="101">
        <f t="shared" si="103"/>
        <v>0</v>
      </c>
      <c r="T956" s="102" t="e">
        <f>+VLOOKUP($E956,db!$B$26:$C$30,2,FALSE)</f>
        <v>#N/A</v>
      </c>
      <c r="U956" s="102">
        <f t="shared" si="105"/>
        <v>0</v>
      </c>
    </row>
    <row r="957" spans="2:21" ht="16" thickBot="1">
      <c r="B957" s="26">
        <f t="shared" si="106"/>
        <v>570</v>
      </c>
      <c r="C957" s="26"/>
      <c r="D957" s="27"/>
      <c r="E957" s="26"/>
      <c r="F957" s="26"/>
      <c r="G957" s="26"/>
      <c r="H957" s="155"/>
      <c r="I957" s="26"/>
      <c r="J957" s="26"/>
      <c r="K957" s="105"/>
      <c r="L957" s="26"/>
      <c r="M957" s="26" t="str">
        <f t="shared" si="104"/>
        <v/>
      </c>
      <c r="N957" s="27"/>
      <c r="P957" s="101">
        <f t="shared" si="100"/>
        <v>0</v>
      </c>
      <c r="Q957" s="101">
        <f t="shared" si="101"/>
        <v>0</v>
      </c>
      <c r="R957" s="101" t="e">
        <f t="shared" si="102"/>
        <v>#N/A</v>
      </c>
      <c r="S957" s="101">
        <f t="shared" si="103"/>
        <v>0</v>
      </c>
      <c r="T957" s="102" t="e">
        <f>+VLOOKUP($E957,db!$B$26:$C$30,2,FALSE)</f>
        <v>#N/A</v>
      </c>
      <c r="U957" s="102">
        <f t="shared" si="105"/>
        <v>0</v>
      </c>
    </row>
    <row r="958" spans="2:21" ht="16" thickBot="1">
      <c r="B958" s="28">
        <f t="shared" si="106"/>
        <v>571</v>
      </c>
      <c r="C958" s="28"/>
      <c r="D958" s="29"/>
      <c r="E958" s="28"/>
      <c r="F958" s="28"/>
      <c r="G958" s="28"/>
      <c r="H958" s="156"/>
      <c r="I958" s="28"/>
      <c r="J958" s="28"/>
      <c r="K958" s="106"/>
      <c r="L958" s="28"/>
      <c r="M958" s="28" t="str">
        <f t="shared" si="104"/>
        <v/>
      </c>
      <c r="N958" s="29"/>
      <c r="P958" s="101">
        <f t="shared" si="100"/>
        <v>0</v>
      </c>
      <c r="Q958" s="101">
        <f t="shared" si="101"/>
        <v>0</v>
      </c>
      <c r="R958" s="101" t="e">
        <f t="shared" si="102"/>
        <v>#N/A</v>
      </c>
      <c r="S958" s="101">
        <f t="shared" si="103"/>
        <v>0</v>
      </c>
      <c r="T958" s="102" t="e">
        <f>+VLOOKUP($E958,db!$B$26:$C$30,2,FALSE)</f>
        <v>#N/A</v>
      </c>
      <c r="U958" s="102">
        <f t="shared" si="105"/>
        <v>0</v>
      </c>
    </row>
    <row r="959" spans="2:21" ht="16" thickBot="1">
      <c r="B959" s="26">
        <f t="shared" si="106"/>
        <v>572</v>
      </c>
      <c r="C959" s="26"/>
      <c r="D959" s="27"/>
      <c r="E959" s="26"/>
      <c r="F959" s="26"/>
      <c r="G959" s="26"/>
      <c r="H959" s="155"/>
      <c r="I959" s="26"/>
      <c r="J959" s="26"/>
      <c r="K959" s="105"/>
      <c r="L959" s="26"/>
      <c r="M959" s="26" t="str">
        <f t="shared" si="104"/>
        <v/>
      </c>
      <c r="N959" s="27"/>
      <c r="P959" s="101">
        <f t="shared" si="100"/>
        <v>0</v>
      </c>
      <c r="Q959" s="101">
        <f t="shared" si="101"/>
        <v>0</v>
      </c>
      <c r="R959" s="101" t="e">
        <f t="shared" si="102"/>
        <v>#N/A</v>
      </c>
      <c r="S959" s="101">
        <f t="shared" si="103"/>
        <v>0</v>
      </c>
      <c r="T959" s="102" t="e">
        <f>+VLOOKUP($E959,db!$B$26:$C$30,2,FALSE)</f>
        <v>#N/A</v>
      </c>
      <c r="U959" s="102">
        <f t="shared" si="105"/>
        <v>0</v>
      </c>
    </row>
    <row r="960" spans="2:21" ht="16" thickBot="1">
      <c r="B960" s="28">
        <f t="shared" si="106"/>
        <v>573</v>
      </c>
      <c r="C960" s="28"/>
      <c r="D960" s="29"/>
      <c r="E960" s="28"/>
      <c r="F960" s="28"/>
      <c r="G960" s="28"/>
      <c r="H960" s="156"/>
      <c r="I960" s="28"/>
      <c r="J960" s="28"/>
      <c r="K960" s="106"/>
      <c r="L960" s="28"/>
      <c r="M960" s="28" t="str">
        <f t="shared" si="104"/>
        <v/>
      </c>
      <c r="N960" s="29"/>
      <c r="P960" s="101">
        <f t="shared" si="100"/>
        <v>0</v>
      </c>
      <c r="Q960" s="101">
        <f t="shared" si="101"/>
        <v>0</v>
      </c>
      <c r="R960" s="101" t="e">
        <f t="shared" si="102"/>
        <v>#N/A</v>
      </c>
      <c r="S960" s="101">
        <f t="shared" si="103"/>
        <v>0</v>
      </c>
      <c r="T960" s="102" t="e">
        <f>+VLOOKUP($E960,db!$B$26:$C$30,2,FALSE)</f>
        <v>#N/A</v>
      </c>
      <c r="U960" s="102">
        <f t="shared" si="105"/>
        <v>0</v>
      </c>
    </row>
    <row r="961" spans="2:21" ht="16" thickBot="1">
      <c r="B961" s="26">
        <f t="shared" si="106"/>
        <v>574</v>
      </c>
      <c r="C961" s="26"/>
      <c r="D961" s="27"/>
      <c r="E961" s="26"/>
      <c r="F961" s="26"/>
      <c r="G961" s="26"/>
      <c r="H961" s="155"/>
      <c r="I961" s="26"/>
      <c r="J961" s="26"/>
      <c r="K961" s="105"/>
      <c r="L961" s="26"/>
      <c r="M961" s="26" t="str">
        <f t="shared" si="104"/>
        <v/>
      </c>
      <c r="N961" s="27"/>
      <c r="P961" s="101">
        <f t="shared" si="100"/>
        <v>0</v>
      </c>
      <c r="Q961" s="101">
        <f t="shared" si="101"/>
        <v>0</v>
      </c>
      <c r="R961" s="101" t="e">
        <f t="shared" si="102"/>
        <v>#N/A</v>
      </c>
      <c r="S961" s="101">
        <f t="shared" si="103"/>
        <v>0</v>
      </c>
      <c r="T961" s="102" t="e">
        <f>+VLOOKUP($E961,db!$B$26:$C$30,2,FALSE)</f>
        <v>#N/A</v>
      </c>
      <c r="U961" s="102">
        <f t="shared" si="105"/>
        <v>0</v>
      </c>
    </row>
    <row r="962" spans="2:21" ht="16" thickBot="1">
      <c r="B962" s="28">
        <f t="shared" si="106"/>
        <v>575</v>
      </c>
      <c r="C962" s="28"/>
      <c r="D962" s="29"/>
      <c r="E962" s="28"/>
      <c r="F962" s="28"/>
      <c r="G962" s="28"/>
      <c r="H962" s="156"/>
      <c r="I962" s="28"/>
      <c r="J962" s="28"/>
      <c r="K962" s="106"/>
      <c r="L962" s="28"/>
      <c r="M962" s="28" t="str">
        <f t="shared" si="104"/>
        <v/>
      </c>
      <c r="N962" s="29"/>
      <c r="P962" s="101">
        <f t="shared" si="100"/>
        <v>0</v>
      </c>
      <c r="Q962" s="101">
        <f t="shared" si="101"/>
        <v>0</v>
      </c>
      <c r="R962" s="101" t="e">
        <f t="shared" si="102"/>
        <v>#N/A</v>
      </c>
      <c r="S962" s="101">
        <f t="shared" si="103"/>
        <v>0</v>
      </c>
      <c r="T962" s="102" t="e">
        <f>+VLOOKUP($E962,db!$B$26:$C$30,2,FALSE)</f>
        <v>#N/A</v>
      </c>
      <c r="U962" s="102">
        <f t="shared" si="105"/>
        <v>0</v>
      </c>
    </row>
    <row r="963" spans="2:21" ht="16" thickBot="1">
      <c r="B963" s="26">
        <f t="shared" si="106"/>
        <v>576</v>
      </c>
      <c r="C963" s="26"/>
      <c r="D963" s="27"/>
      <c r="E963" s="26"/>
      <c r="F963" s="26"/>
      <c r="G963" s="26"/>
      <c r="H963" s="155"/>
      <c r="I963" s="26"/>
      <c r="J963" s="26"/>
      <c r="K963" s="105"/>
      <c r="L963" s="26"/>
      <c r="M963" s="26" t="str">
        <f t="shared" si="104"/>
        <v/>
      </c>
      <c r="N963" s="27"/>
      <c r="P963" s="101">
        <f t="shared" si="100"/>
        <v>0</v>
      </c>
      <c r="Q963" s="101">
        <f t="shared" si="101"/>
        <v>0</v>
      </c>
      <c r="R963" s="101" t="e">
        <f t="shared" si="102"/>
        <v>#N/A</v>
      </c>
      <c r="S963" s="101">
        <f t="shared" si="103"/>
        <v>0</v>
      </c>
      <c r="T963" s="102" t="e">
        <f>+VLOOKUP($E963,db!$B$26:$C$30,2,FALSE)</f>
        <v>#N/A</v>
      </c>
      <c r="U963" s="102">
        <f t="shared" si="105"/>
        <v>0</v>
      </c>
    </row>
    <row r="964" spans="2:21" ht="16" thickBot="1">
      <c r="B964" s="28">
        <f t="shared" si="106"/>
        <v>577</v>
      </c>
      <c r="C964" s="28"/>
      <c r="D964" s="29"/>
      <c r="E964" s="28"/>
      <c r="F964" s="28"/>
      <c r="G964" s="28"/>
      <c r="H964" s="156"/>
      <c r="I964" s="28"/>
      <c r="J964" s="28"/>
      <c r="K964" s="106"/>
      <c r="L964" s="28"/>
      <c r="M964" s="28" t="str">
        <f t="shared" si="104"/>
        <v/>
      </c>
      <c r="N964" s="29"/>
      <c r="P964" s="101">
        <f t="shared" si="100"/>
        <v>0</v>
      </c>
      <c r="Q964" s="101">
        <f t="shared" si="101"/>
        <v>0</v>
      </c>
      <c r="R964" s="101" t="e">
        <f t="shared" si="102"/>
        <v>#N/A</v>
      </c>
      <c r="S964" s="101">
        <f t="shared" si="103"/>
        <v>0</v>
      </c>
      <c r="T964" s="102" t="e">
        <f>+VLOOKUP($E964,db!$B$26:$C$30,2,FALSE)</f>
        <v>#N/A</v>
      </c>
      <c r="U964" s="102">
        <f t="shared" si="105"/>
        <v>0</v>
      </c>
    </row>
    <row r="965" spans="2:21" ht="16" thickBot="1">
      <c r="B965" s="26">
        <f t="shared" si="106"/>
        <v>578</v>
      </c>
      <c r="C965" s="26"/>
      <c r="D965" s="27"/>
      <c r="E965" s="26"/>
      <c r="F965" s="26"/>
      <c r="G965" s="26"/>
      <c r="H965" s="155"/>
      <c r="I965" s="26"/>
      <c r="J965" s="26"/>
      <c r="K965" s="105"/>
      <c r="L965" s="26"/>
      <c r="M965" s="26" t="str">
        <f t="shared" si="104"/>
        <v/>
      </c>
      <c r="N965" s="27"/>
      <c r="P965" s="101">
        <f t="shared" ref="P965:P1004" si="107">IF(M965=1,1,0)</f>
        <v>0</v>
      </c>
      <c r="Q965" s="101">
        <f t="shared" ref="Q965:Q1004" si="108">IF(ISBLANK(E965),0,IF(P965=0,1,0))</f>
        <v>0</v>
      </c>
      <c r="R965" s="101" t="e">
        <f t="shared" ref="R965:R1004" si="109">IF(H965&gt;T965,1,0)</f>
        <v>#N/A</v>
      </c>
      <c r="S965" s="101">
        <f t="shared" ref="S965:S1004" si="110">IF(OR(G965="Process of Elim. (50 /50)",G965="Guess (No Confidence)"),1,0)</f>
        <v>0</v>
      </c>
      <c r="T965" s="102" t="e">
        <f>+VLOOKUP($E965,db!$B$26:$C$30,2,FALSE)</f>
        <v>#N/A</v>
      </c>
      <c r="U965" s="102">
        <f t="shared" si="105"/>
        <v>0</v>
      </c>
    </row>
    <row r="966" spans="2:21" ht="16" thickBot="1">
      <c r="B966" s="28">
        <f t="shared" si="106"/>
        <v>579</v>
      </c>
      <c r="C966" s="28"/>
      <c r="D966" s="29"/>
      <c r="E966" s="28"/>
      <c r="F966" s="28"/>
      <c r="G966" s="28"/>
      <c r="H966" s="156"/>
      <c r="I966" s="28"/>
      <c r="J966" s="28"/>
      <c r="K966" s="106"/>
      <c r="L966" s="28"/>
      <c r="M966" s="28" t="str">
        <f t="shared" ref="M966:M1003" si="111">IF(ISBLANK(F966),"",IF(F966=L966,1,0))</f>
        <v/>
      </c>
      <c r="N966" s="29"/>
      <c r="P966" s="101">
        <f t="shared" si="107"/>
        <v>0</v>
      </c>
      <c r="Q966" s="101">
        <f t="shared" si="108"/>
        <v>0</v>
      </c>
      <c r="R966" s="101" t="e">
        <f t="shared" si="109"/>
        <v>#N/A</v>
      </c>
      <c r="S966" s="101">
        <f t="shared" si="110"/>
        <v>0</v>
      </c>
      <c r="T966" s="102" t="e">
        <f>+VLOOKUP($E966,db!$B$26:$C$30,2,FALSE)</f>
        <v>#N/A</v>
      </c>
      <c r="U966" s="102">
        <f t="shared" ref="U966:U1004" si="112">IF($A$3=0,0,IF(Q966=1,1,IF(R966=1,2,IF(S966=1,3,0))))</f>
        <v>0</v>
      </c>
    </row>
    <row r="967" spans="2:21" ht="16" thickBot="1">
      <c r="B967" s="26">
        <f t="shared" si="106"/>
        <v>580</v>
      </c>
      <c r="C967" s="26"/>
      <c r="D967" s="27"/>
      <c r="E967" s="26"/>
      <c r="F967" s="26"/>
      <c r="G967" s="26"/>
      <c r="H967" s="155"/>
      <c r="I967" s="26"/>
      <c r="J967" s="26"/>
      <c r="K967" s="105"/>
      <c r="L967" s="26"/>
      <c r="M967" s="26" t="str">
        <f t="shared" si="111"/>
        <v/>
      </c>
      <c r="N967" s="27"/>
      <c r="P967" s="101">
        <f t="shared" si="107"/>
        <v>0</v>
      </c>
      <c r="Q967" s="101">
        <f t="shared" si="108"/>
        <v>0</v>
      </c>
      <c r="R967" s="101" t="e">
        <f t="shared" si="109"/>
        <v>#N/A</v>
      </c>
      <c r="S967" s="101">
        <f t="shared" si="110"/>
        <v>0</v>
      </c>
      <c r="T967" s="102" t="e">
        <f>+VLOOKUP($E967,db!$B$26:$C$30,2,FALSE)</f>
        <v>#N/A</v>
      </c>
      <c r="U967" s="102">
        <f t="shared" si="112"/>
        <v>0</v>
      </c>
    </row>
    <row r="968" spans="2:21" ht="16" thickBot="1">
      <c r="B968" s="28">
        <f t="shared" si="106"/>
        <v>581</v>
      </c>
      <c r="C968" s="28"/>
      <c r="D968" s="29"/>
      <c r="E968" s="28"/>
      <c r="F968" s="28"/>
      <c r="G968" s="28"/>
      <c r="H968" s="156"/>
      <c r="I968" s="28"/>
      <c r="J968" s="28"/>
      <c r="K968" s="106"/>
      <c r="L968" s="28"/>
      <c r="M968" s="28" t="str">
        <f t="shared" si="111"/>
        <v/>
      </c>
      <c r="N968" s="29"/>
      <c r="P968" s="101">
        <f t="shared" si="107"/>
        <v>0</v>
      </c>
      <c r="Q968" s="101">
        <f t="shared" si="108"/>
        <v>0</v>
      </c>
      <c r="R968" s="101" t="e">
        <f t="shared" si="109"/>
        <v>#N/A</v>
      </c>
      <c r="S968" s="101">
        <f t="shared" si="110"/>
        <v>0</v>
      </c>
      <c r="T968" s="102" t="e">
        <f>+VLOOKUP($E968,db!$B$26:$C$30,2,FALSE)</f>
        <v>#N/A</v>
      </c>
      <c r="U968" s="102">
        <f t="shared" si="112"/>
        <v>0</v>
      </c>
    </row>
    <row r="969" spans="2:21" ht="16" thickBot="1">
      <c r="B969" s="26">
        <f t="shared" si="106"/>
        <v>582</v>
      </c>
      <c r="C969" s="26"/>
      <c r="D969" s="27"/>
      <c r="E969" s="26"/>
      <c r="F969" s="26"/>
      <c r="G969" s="26"/>
      <c r="H969" s="155"/>
      <c r="I969" s="26"/>
      <c r="J969" s="26"/>
      <c r="K969" s="105"/>
      <c r="L969" s="26"/>
      <c r="M969" s="26" t="str">
        <f t="shared" si="111"/>
        <v/>
      </c>
      <c r="N969" s="27"/>
      <c r="P969" s="101">
        <f t="shared" si="107"/>
        <v>0</v>
      </c>
      <c r="Q969" s="101">
        <f t="shared" si="108"/>
        <v>0</v>
      </c>
      <c r="R969" s="101" t="e">
        <f t="shared" si="109"/>
        <v>#N/A</v>
      </c>
      <c r="S969" s="101">
        <f t="shared" si="110"/>
        <v>0</v>
      </c>
      <c r="T969" s="102" t="e">
        <f>+VLOOKUP($E969,db!$B$26:$C$30,2,FALSE)</f>
        <v>#N/A</v>
      </c>
      <c r="U969" s="102">
        <f t="shared" si="112"/>
        <v>0</v>
      </c>
    </row>
    <row r="970" spans="2:21" ht="16" thickBot="1">
      <c r="B970" s="28">
        <f t="shared" si="106"/>
        <v>583</v>
      </c>
      <c r="C970" s="28"/>
      <c r="D970" s="29"/>
      <c r="E970" s="28"/>
      <c r="F970" s="28"/>
      <c r="G970" s="28"/>
      <c r="H970" s="156"/>
      <c r="I970" s="28"/>
      <c r="J970" s="28"/>
      <c r="K970" s="106"/>
      <c r="L970" s="28"/>
      <c r="M970" s="28" t="str">
        <f t="shared" si="111"/>
        <v/>
      </c>
      <c r="N970" s="29"/>
      <c r="P970" s="101">
        <f t="shared" si="107"/>
        <v>0</v>
      </c>
      <c r="Q970" s="101">
        <f t="shared" si="108"/>
        <v>0</v>
      </c>
      <c r="R970" s="101" t="e">
        <f t="shared" si="109"/>
        <v>#N/A</v>
      </c>
      <c r="S970" s="101">
        <f t="shared" si="110"/>
        <v>0</v>
      </c>
      <c r="T970" s="102" t="e">
        <f>+VLOOKUP($E970,db!$B$26:$C$30,2,FALSE)</f>
        <v>#N/A</v>
      </c>
      <c r="U970" s="102">
        <f t="shared" si="112"/>
        <v>0</v>
      </c>
    </row>
    <row r="971" spans="2:21" ht="16" thickBot="1">
      <c r="B971" s="26">
        <f t="shared" si="106"/>
        <v>584</v>
      </c>
      <c r="C971" s="26"/>
      <c r="D971" s="27"/>
      <c r="E971" s="26"/>
      <c r="F971" s="26"/>
      <c r="G971" s="26"/>
      <c r="H971" s="155"/>
      <c r="I971" s="26"/>
      <c r="J971" s="26"/>
      <c r="K971" s="105"/>
      <c r="L971" s="26"/>
      <c r="M971" s="26" t="str">
        <f t="shared" si="111"/>
        <v/>
      </c>
      <c r="N971" s="27"/>
      <c r="P971" s="101">
        <f t="shared" si="107"/>
        <v>0</v>
      </c>
      <c r="Q971" s="101">
        <f t="shared" si="108"/>
        <v>0</v>
      </c>
      <c r="R971" s="101" t="e">
        <f t="shared" si="109"/>
        <v>#N/A</v>
      </c>
      <c r="S971" s="101">
        <f t="shared" si="110"/>
        <v>0</v>
      </c>
      <c r="T971" s="102" t="e">
        <f>+VLOOKUP($E971,db!$B$26:$C$30,2,FALSE)</f>
        <v>#N/A</v>
      </c>
      <c r="U971" s="102">
        <f t="shared" si="112"/>
        <v>0</v>
      </c>
    </row>
    <row r="972" spans="2:21" ht="16" thickBot="1">
      <c r="B972" s="28">
        <f t="shared" ref="B972:B1004" si="113">+B971+1</f>
        <v>585</v>
      </c>
      <c r="C972" s="28"/>
      <c r="D972" s="29"/>
      <c r="E972" s="28"/>
      <c r="F972" s="28"/>
      <c r="G972" s="28"/>
      <c r="H972" s="156"/>
      <c r="I972" s="28"/>
      <c r="J972" s="28"/>
      <c r="K972" s="106"/>
      <c r="L972" s="28"/>
      <c r="M972" s="28" t="str">
        <f t="shared" si="111"/>
        <v/>
      </c>
      <c r="N972" s="29"/>
      <c r="P972" s="101">
        <f t="shared" si="107"/>
        <v>0</v>
      </c>
      <c r="Q972" s="101">
        <f t="shared" si="108"/>
        <v>0</v>
      </c>
      <c r="R972" s="101" t="e">
        <f t="shared" si="109"/>
        <v>#N/A</v>
      </c>
      <c r="S972" s="101">
        <f t="shared" si="110"/>
        <v>0</v>
      </c>
      <c r="T972" s="102" t="e">
        <f>+VLOOKUP($E972,db!$B$26:$C$30,2,FALSE)</f>
        <v>#N/A</v>
      </c>
      <c r="U972" s="102">
        <f t="shared" si="112"/>
        <v>0</v>
      </c>
    </row>
    <row r="973" spans="2:21" ht="16" thickBot="1">
      <c r="B973" s="26">
        <f t="shared" si="113"/>
        <v>586</v>
      </c>
      <c r="C973" s="26"/>
      <c r="D973" s="27"/>
      <c r="E973" s="26"/>
      <c r="F973" s="26"/>
      <c r="G973" s="26"/>
      <c r="H973" s="155"/>
      <c r="I973" s="26"/>
      <c r="J973" s="26"/>
      <c r="K973" s="105"/>
      <c r="L973" s="26"/>
      <c r="M973" s="26" t="str">
        <f t="shared" si="111"/>
        <v/>
      </c>
      <c r="N973" s="27"/>
      <c r="P973" s="101">
        <f t="shared" si="107"/>
        <v>0</v>
      </c>
      <c r="Q973" s="101">
        <f t="shared" si="108"/>
        <v>0</v>
      </c>
      <c r="R973" s="101" t="e">
        <f t="shared" si="109"/>
        <v>#N/A</v>
      </c>
      <c r="S973" s="101">
        <f t="shared" si="110"/>
        <v>0</v>
      </c>
      <c r="T973" s="102" t="e">
        <f>+VLOOKUP($E973,db!$B$26:$C$30,2,FALSE)</f>
        <v>#N/A</v>
      </c>
      <c r="U973" s="102">
        <f t="shared" si="112"/>
        <v>0</v>
      </c>
    </row>
    <row r="974" spans="2:21" ht="16" thickBot="1">
      <c r="B974" s="28">
        <f t="shared" si="113"/>
        <v>587</v>
      </c>
      <c r="C974" s="28"/>
      <c r="D974" s="29"/>
      <c r="E974" s="28"/>
      <c r="F974" s="28"/>
      <c r="G974" s="28"/>
      <c r="H974" s="156"/>
      <c r="I974" s="28"/>
      <c r="J974" s="28"/>
      <c r="K974" s="106"/>
      <c r="L974" s="28"/>
      <c r="M974" s="28" t="str">
        <f t="shared" si="111"/>
        <v/>
      </c>
      <c r="N974" s="29"/>
      <c r="P974" s="101">
        <f t="shared" si="107"/>
        <v>0</v>
      </c>
      <c r="Q974" s="101">
        <f t="shared" si="108"/>
        <v>0</v>
      </c>
      <c r="R974" s="101" t="e">
        <f t="shared" si="109"/>
        <v>#N/A</v>
      </c>
      <c r="S974" s="101">
        <f t="shared" si="110"/>
        <v>0</v>
      </c>
      <c r="T974" s="102" t="e">
        <f>+VLOOKUP($E974,db!$B$26:$C$30,2,FALSE)</f>
        <v>#N/A</v>
      </c>
      <c r="U974" s="102">
        <f t="shared" si="112"/>
        <v>0</v>
      </c>
    </row>
    <row r="975" spans="2:21" ht="16" thickBot="1">
      <c r="B975" s="26">
        <f t="shared" si="113"/>
        <v>588</v>
      </c>
      <c r="C975" s="26"/>
      <c r="D975" s="27"/>
      <c r="E975" s="26"/>
      <c r="F975" s="26"/>
      <c r="G975" s="26"/>
      <c r="H975" s="155"/>
      <c r="I975" s="26"/>
      <c r="J975" s="26"/>
      <c r="K975" s="105"/>
      <c r="L975" s="26"/>
      <c r="M975" s="26" t="str">
        <f t="shared" si="111"/>
        <v/>
      </c>
      <c r="N975" s="27"/>
      <c r="P975" s="101">
        <f t="shared" si="107"/>
        <v>0</v>
      </c>
      <c r="Q975" s="101">
        <f t="shared" si="108"/>
        <v>0</v>
      </c>
      <c r="R975" s="101" t="e">
        <f t="shared" si="109"/>
        <v>#N/A</v>
      </c>
      <c r="S975" s="101">
        <f t="shared" si="110"/>
        <v>0</v>
      </c>
      <c r="T975" s="102" t="e">
        <f>+VLOOKUP($E975,db!$B$26:$C$30,2,FALSE)</f>
        <v>#N/A</v>
      </c>
      <c r="U975" s="102">
        <f t="shared" si="112"/>
        <v>0</v>
      </c>
    </row>
    <row r="976" spans="2:21" ht="16" thickBot="1">
      <c r="B976" s="28">
        <f t="shared" si="113"/>
        <v>589</v>
      </c>
      <c r="C976" s="28"/>
      <c r="D976" s="29"/>
      <c r="E976" s="28"/>
      <c r="F976" s="28"/>
      <c r="G976" s="28"/>
      <c r="H976" s="156"/>
      <c r="I976" s="28"/>
      <c r="J976" s="28"/>
      <c r="K976" s="106"/>
      <c r="L976" s="28"/>
      <c r="M976" s="28" t="str">
        <f t="shared" si="111"/>
        <v/>
      </c>
      <c r="N976" s="29"/>
      <c r="P976" s="101">
        <f t="shared" si="107"/>
        <v>0</v>
      </c>
      <c r="Q976" s="101">
        <f t="shared" si="108"/>
        <v>0</v>
      </c>
      <c r="R976" s="101" t="e">
        <f t="shared" si="109"/>
        <v>#N/A</v>
      </c>
      <c r="S976" s="101">
        <f t="shared" si="110"/>
        <v>0</v>
      </c>
      <c r="T976" s="102" t="e">
        <f>+VLOOKUP($E976,db!$B$26:$C$30,2,FALSE)</f>
        <v>#N/A</v>
      </c>
      <c r="U976" s="102">
        <f t="shared" si="112"/>
        <v>0</v>
      </c>
    </row>
    <row r="977" spans="2:21" ht="16" thickBot="1">
      <c r="B977" s="26">
        <f t="shared" si="113"/>
        <v>590</v>
      </c>
      <c r="C977" s="26"/>
      <c r="D977" s="27"/>
      <c r="E977" s="26"/>
      <c r="F977" s="26"/>
      <c r="G977" s="26"/>
      <c r="H977" s="155"/>
      <c r="I977" s="26"/>
      <c r="J977" s="26"/>
      <c r="K977" s="105"/>
      <c r="L977" s="26"/>
      <c r="M977" s="26" t="str">
        <f t="shared" si="111"/>
        <v/>
      </c>
      <c r="N977" s="27"/>
      <c r="P977" s="101">
        <f t="shared" si="107"/>
        <v>0</v>
      </c>
      <c r="Q977" s="101">
        <f t="shared" si="108"/>
        <v>0</v>
      </c>
      <c r="R977" s="101" t="e">
        <f t="shared" si="109"/>
        <v>#N/A</v>
      </c>
      <c r="S977" s="101">
        <f t="shared" si="110"/>
        <v>0</v>
      </c>
      <c r="T977" s="102" t="e">
        <f>+VLOOKUP($E977,db!$B$26:$C$30,2,FALSE)</f>
        <v>#N/A</v>
      </c>
      <c r="U977" s="102">
        <f t="shared" si="112"/>
        <v>0</v>
      </c>
    </row>
    <row r="978" spans="2:21" ht="16" thickBot="1">
      <c r="B978" s="28">
        <f t="shared" si="113"/>
        <v>591</v>
      </c>
      <c r="C978" s="28"/>
      <c r="D978" s="29"/>
      <c r="E978" s="28"/>
      <c r="F978" s="28"/>
      <c r="G978" s="28"/>
      <c r="H978" s="156"/>
      <c r="I978" s="28"/>
      <c r="J978" s="28"/>
      <c r="K978" s="106"/>
      <c r="L978" s="28"/>
      <c r="M978" s="28" t="str">
        <f t="shared" si="111"/>
        <v/>
      </c>
      <c r="N978" s="29"/>
      <c r="P978" s="101">
        <f t="shared" si="107"/>
        <v>0</v>
      </c>
      <c r="Q978" s="101">
        <f t="shared" si="108"/>
        <v>0</v>
      </c>
      <c r="R978" s="101" t="e">
        <f t="shared" si="109"/>
        <v>#N/A</v>
      </c>
      <c r="S978" s="101">
        <f t="shared" si="110"/>
        <v>0</v>
      </c>
      <c r="T978" s="102" t="e">
        <f>+VLOOKUP($E978,db!$B$26:$C$30,2,FALSE)</f>
        <v>#N/A</v>
      </c>
      <c r="U978" s="102">
        <f t="shared" si="112"/>
        <v>0</v>
      </c>
    </row>
    <row r="979" spans="2:21" ht="16" thickBot="1">
      <c r="B979" s="26">
        <f t="shared" si="113"/>
        <v>592</v>
      </c>
      <c r="C979" s="26"/>
      <c r="D979" s="27"/>
      <c r="E979" s="26"/>
      <c r="F979" s="26"/>
      <c r="G979" s="26"/>
      <c r="H979" s="155"/>
      <c r="I979" s="26"/>
      <c r="J979" s="26"/>
      <c r="K979" s="105"/>
      <c r="L979" s="26"/>
      <c r="M979" s="26" t="str">
        <f t="shared" si="111"/>
        <v/>
      </c>
      <c r="N979" s="27"/>
      <c r="P979" s="101">
        <f t="shared" si="107"/>
        <v>0</v>
      </c>
      <c r="Q979" s="101">
        <f t="shared" si="108"/>
        <v>0</v>
      </c>
      <c r="R979" s="101" t="e">
        <f t="shared" si="109"/>
        <v>#N/A</v>
      </c>
      <c r="S979" s="101">
        <f t="shared" si="110"/>
        <v>0</v>
      </c>
      <c r="T979" s="102" t="e">
        <f>+VLOOKUP($E979,db!$B$26:$C$30,2,FALSE)</f>
        <v>#N/A</v>
      </c>
      <c r="U979" s="102">
        <f t="shared" si="112"/>
        <v>0</v>
      </c>
    </row>
    <row r="980" spans="2:21" ht="16" thickBot="1">
      <c r="B980" s="28">
        <f t="shared" si="113"/>
        <v>593</v>
      </c>
      <c r="C980" s="28"/>
      <c r="D980" s="29"/>
      <c r="E980" s="28"/>
      <c r="F980" s="28"/>
      <c r="G980" s="28"/>
      <c r="H980" s="156"/>
      <c r="I980" s="28"/>
      <c r="J980" s="28"/>
      <c r="K980" s="106"/>
      <c r="L980" s="28"/>
      <c r="M980" s="28" t="str">
        <f t="shared" si="111"/>
        <v/>
      </c>
      <c r="N980" s="29"/>
      <c r="P980" s="101">
        <f t="shared" si="107"/>
        <v>0</v>
      </c>
      <c r="Q980" s="101">
        <f t="shared" si="108"/>
        <v>0</v>
      </c>
      <c r="R980" s="101" t="e">
        <f t="shared" si="109"/>
        <v>#N/A</v>
      </c>
      <c r="S980" s="101">
        <f t="shared" si="110"/>
        <v>0</v>
      </c>
      <c r="T980" s="102" t="e">
        <f>+VLOOKUP($E980,db!$B$26:$C$30,2,FALSE)</f>
        <v>#N/A</v>
      </c>
      <c r="U980" s="102">
        <f t="shared" si="112"/>
        <v>0</v>
      </c>
    </row>
    <row r="981" spans="2:21" ht="16" thickBot="1">
      <c r="B981" s="26">
        <f t="shared" si="113"/>
        <v>594</v>
      </c>
      <c r="C981" s="26"/>
      <c r="D981" s="27"/>
      <c r="E981" s="26"/>
      <c r="F981" s="26"/>
      <c r="G981" s="26"/>
      <c r="H981" s="155"/>
      <c r="I981" s="26"/>
      <c r="J981" s="26"/>
      <c r="K981" s="105"/>
      <c r="L981" s="26"/>
      <c r="M981" s="26" t="str">
        <f t="shared" si="111"/>
        <v/>
      </c>
      <c r="N981" s="27"/>
      <c r="P981" s="101">
        <f t="shared" si="107"/>
        <v>0</v>
      </c>
      <c r="Q981" s="101">
        <f t="shared" si="108"/>
        <v>0</v>
      </c>
      <c r="R981" s="101" t="e">
        <f t="shared" si="109"/>
        <v>#N/A</v>
      </c>
      <c r="S981" s="101">
        <f t="shared" si="110"/>
        <v>0</v>
      </c>
      <c r="T981" s="102" t="e">
        <f>+VLOOKUP($E981,db!$B$26:$C$30,2,FALSE)</f>
        <v>#N/A</v>
      </c>
      <c r="U981" s="102">
        <f t="shared" si="112"/>
        <v>0</v>
      </c>
    </row>
    <row r="982" spans="2:21" ht="16" thickBot="1">
      <c r="B982" s="28">
        <f t="shared" si="113"/>
        <v>595</v>
      </c>
      <c r="C982" s="28"/>
      <c r="D982" s="29"/>
      <c r="E982" s="28"/>
      <c r="F982" s="28"/>
      <c r="G982" s="28"/>
      <c r="H982" s="156"/>
      <c r="I982" s="28"/>
      <c r="J982" s="28"/>
      <c r="K982" s="106"/>
      <c r="L982" s="28"/>
      <c r="M982" s="28" t="str">
        <f t="shared" si="111"/>
        <v/>
      </c>
      <c r="N982" s="29"/>
      <c r="P982" s="101">
        <f t="shared" si="107"/>
        <v>0</v>
      </c>
      <c r="Q982" s="101">
        <f t="shared" si="108"/>
        <v>0</v>
      </c>
      <c r="R982" s="101" t="e">
        <f t="shared" si="109"/>
        <v>#N/A</v>
      </c>
      <c r="S982" s="101">
        <f t="shared" si="110"/>
        <v>0</v>
      </c>
      <c r="T982" s="102" t="e">
        <f>+VLOOKUP($E982,db!$B$26:$C$30,2,FALSE)</f>
        <v>#N/A</v>
      </c>
      <c r="U982" s="102">
        <f t="shared" si="112"/>
        <v>0</v>
      </c>
    </row>
    <row r="983" spans="2:21" ht="16" thickBot="1">
      <c r="B983" s="26">
        <f t="shared" si="113"/>
        <v>596</v>
      </c>
      <c r="C983" s="26"/>
      <c r="D983" s="27"/>
      <c r="E983" s="26"/>
      <c r="F983" s="26"/>
      <c r="G983" s="26"/>
      <c r="H983" s="155"/>
      <c r="I983" s="26"/>
      <c r="J983" s="26"/>
      <c r="K983" s="105"/>
      <c r="L983" s="26"/>
      <c r="M983" s="26" t="str">
        <f t="shared" si="111"/>
        <v/>
      </c>
      <c r="N983" s="27"/>
      <c r="P983" s="101">
        <f t="shared" si="107"/>
        <v>0</v>
      </c>
      <c r="Q983" s="101">
        <f t="shared" si="108"/>
        <v>0</v>
      </c>
      <c r="R983" s="101" t="e">
        <f t="shared" si="109"/>
        <v>#N/A</v>
      </c>
      <c r="S983" s="101">
        <f t="shared" si="110"/>
        <v>0</v>
      </c>
      <c r="T983" s="102" t="e">
        <f>+VLOOKUP($E983,db!$B$26:$C$30,2,FALSE)</f>
        <v>#N/A</v>
      </c>
      <c r="U983" s="102">
        <f t="shared" si="112"/>
        <v>0</v>
      </c>
    </row>
    <row r="984" spans="2:21" ht="16" thickBot="1">
      <c r="B984" s="28">
        <f t="shared" si="113"/>
        <v>597</v>
      </c>
      <c r="C984" s="28"/>
      <c r="D984" s="29"/>
      <c r="E984" s="28"/>
      <c r="F984" s="28"/>
      <c r="G984" s="28"/>
      <c r="H984" s="156"/>
      <c r="I984" s="28"/>
      <c r="J984" s="28"/>
      <c r="K984" s="106"/>
      <c r="L984" s="28"/>
      <c r="M984" s="28" t="str">
        <f t="shared" si="111"/>
        <v/>
      </c>
      <c r="N984" s="29"/>
      <c r="P984" s="101">
        <f t="shared" si="107"/>
        <v>0</v>
      </c>
      <c r="Q984" s="101">
        <f t="shared" si="108"/>
        <v>0</v>
      </c>
      <c r="R984" s="101" t="e">
        <f t="shared" si="109"/>
        <v>#N/A</v>
      </c>
      <c r="S984" s="101">
        <f t="shared" si="110"/>
        <v>0</v>
      </c>
      <c r="T984" s="102" t="e">
        <f>+VLOOKUP($E984,db!$B$26:$C$30,2,FALSE)</f>
        <v>#N/A</v>
      </c>
      <c r="U984" s="102">
        <f t="shared" si="112"/>
        <v>0</v>
      </c>
    </row>
    <row r="985" spans="2:21" ht="16" thickBot="1">
      <c r="B985" s="26">
        <f t="shared" si="113"/>
        <v>598</v>
      </c>
      <c r="C985" s="26"/>
      <c r="D985" s="27"/>
      <c r="E985" s="26"/>
      <c r="F985" s="26"/>
      <c r="G985" s="26"/>
      <c r="H985" s="155"/>
      <c r="I985" s="26"/>
      <c r="J985" s="26"/>
      <c r="K985" s="105"/>
      <c r="L985" s="26"/>
      <c r="M985" s="26" t="str">
        <f t="shared" si="111"/>
        <v/>
      </c>
      <c r="N985" s="27"/>
      <c r="P985" s="101">
        <f t="shared" si="107"/>
        <v>0</v>
      </c>
      <c r="Q985" s="101">
        <f t="shared" si="108"/>
        <v>0</v>
      </c>
      <c r="R985" s="101" t="e">
        <f t="shared" si="109"/>
        <v>#N/A</v>
      </c>
      <c r="S985" s="101">
        <f t="shared" si="110"/>
        <v>0</v>
      </c>
      <c r="T985" s="102" t="e">
        <f>+VLOOKUP($E985,db!$B$26:$C$30,2,FALSE)</f>
        <v>#N/A</v>
      </c>
      <c r="U985" s="102">
        <f t="shared" si="112"/>
        <v>0</v>
      </c>
    </row>
    <row r="986" spans="2:21" ht="16" thickBot="1">
      <c r="B986" s="28">
        <f t="shared" si="113"/>
        <v>599</v>
      </c>
      <c r="C986" s="28"/>
      <c r="D986" s="29"/>
      <c r="E986" s="28"/>
      <c r="F986" s="28"/>
      <c r="G986" s="28"/>
      <c r="H986" s="156"/>
      <c r="I986" s="28"/>
      <c r="J986" s="28"/>
      <c r="K986" s="106"/>
      <c r="L986" s="28"/>
      <c r="M986" s="28" t="str">
        <f t="shared" si="111"/>
        <v/>
      </c>
      <c r="N986" s="29"/>
      <c r="P986" s="101">
        <f t="shared" si="107"/>
        <v>0</v>
      </c>
      <c r="Q986" s="101">
        <f t="shared" si="108"/>
        <v>0</v>
      </c>
      <c r="R986" s="101" t="e">
        <f t="shared" si="109"/>
        <v>#N/A</v>
      </c>
      <c r="S986" s="101">
        <f t="shared" si="110"/>
        <v>0</v>
      </c>
      <c r="T986" s="102" t="e">
        <f>+VLOOKUP($E986,db!$B$26:$C$30,2,FALSE)</f>
        <v>#N/A</v>
      </c>
      <c r="U986" s="102">
        <f t="shared" si="112"/>
        <v>0</v>
      </c>
    </row>
    <row r="987" spans="2:21" ht="16" thickBot="1">
      <c r="B987" s="26">
        <f t="shared" si="113"/>
        <v>600</v>
      </c>
      <c r="C987" s="26"/>
      <c r="D987" s="27"/>
      <c r="E987" s="26"/>
      <c r="F987" s="26"/>
      <c r="G987" s="26"/>
      <c r="H987" s="155"/>
      <c r="I987" s="26"/>
      <c r="J987" s="26"/>
      <c r="K987" s="105"/>
      <c r="L987" s="26"/>
      <c r="M987" s="26" t="str">
        <f t="shared" si="111"/>
        <v/>
      </c>
      <c r="N987" s="27"/>
      <c r="P987" s="101">
        <f t="shared" si="107"/>
        <v>0</v>
      </c>
      <c r="Q987" s="101">
        <f t="shared" si="108"/>
        <v>0</v>
      </c>
      <c r="R987" s="101" t="e">
        <f t="shared" si="109"/>
        <v>#N/A</v>
      </c>
      <c r="S987" s="101">
        <f t="shared" si="110"/>
        <v>0</v>
      </c>
      <c r="T987" s="102" t="e">
        <f>+VLOOKUP($E987,db!$B$26:$C$30,2,FALSE)</f>
        <v>#N/A</v>
      </c>
      <c r="U987" s="102">
        <f t="shared" si="112"/>
        <v>0</v>
      </c>
    </row>
    <row r="988" spans="2:21" ht="16" thickBot="1">
      <c r="B988" s="28">
        <f t="shared" si="113"/>
        <v>601</v>
      </c>
      <c r="C988" s="28"/>
      <c r="D988" s="29"/>
      <c r="E988" s="28"/>
      <c r="F988" s="28"/>
      <c r="G988" s="28"/>
      <c r="H988" s="156"/>
      <c r="I988" s="28"/>
      <c r="J988" s="28"/>
      <c r="K988" s="106"/>
      <c r="L988" s="28"/>
      <c r="M988" s="28" t="str">
        <f t="shared" si="111"/>
        <v/>
      </c>
      <c r="N988" s="29"/>
      <c r="P988" s="101">
        <f t="shared" si="107"/>
        <v>0</v>
      </c>
      <c r="Q988" s="101">
        <f t="shared" si="108"/>
        <v>0</v>
      </c>
      <c r="R988" s="101" t="e">
        <f t="shared" si="109"/>
        <v>#N/A</v>
      </c>
      <c r="S988" s="101">
        <f t="shared" si="110"/>
        <v>0</v>
      </c>
      <c r="T988" s="102" t="e">
        <f>+VLOOKUP($E988,db!$B$26:$C$30,2,FALSE)</f>
        <v>#N/A</v>
      </c>
      <c r="U988" s="102">
        <f t="shared" si="112"/>
        <v>0</v>
      </c>
    </row>
    <row r="989" spans="2:21" ht="16" thickBot="1">
      <c r="B989" s="26">
        <f t="shared" si="113"/>
        <v>602</v>
      </c>
      <c r="C989" s="26"/>
      <c r="D989" s="27"/>
      <c r="E989" s="26"/>
      <c r="F989" s="26"/>
      <c r="G989" s="26"/>
      <c r="H989" s="155"/>
      <c r="I989" s="26"/>
      <c r="J989" s="26"/>
      <c r="K989" s="105"/>
      <c r="L989" s="26"/>
      <c r="M989" s="26" t="str">
        <f t="shared" si="111"/>
        <v/>
      </c>
      <c r="N989" s="27"/>
      <c r="P989" s="101">
        <f t="shared" si="107"/>
        <v>0</v>
      </c>
      <c r="Q989" s="101">
        <f t="shared" si="108"/>
        <v>0</v>
      </c>
      <c r="R989" s="101" t="e">
        <f t="shared" si="109"/>
        <v>#N/A</v>
      </c>
      <c r="S989" s="101">
        <f t="shared" si="110"/>
        <v>0</v>
      </c>
      <c r="T989" s="102" t="e">
        <f>+VLOOKUP($E989,db!$B$26:$C$30,2,FALSE)</f>
        <v>#N/A</v>
      </c>
      <c r="U989" s="102">
        <f t="shared" si="112"/>
        <v>0</v>
      </c>
    </row>
    <row r="990" spans="2:21" ht="16" thickBot="1">
      <c r="B990" s="28">
        <f t="shared" si="113"/>
        <v>603</v>
      </c>
      <c r="C990" s="28"/>
      <c r="D990" s="29"/>
      <c r="E990" s="28"/>
      <c r="F990" s="28"/>
      <c r="G990" s="28"/>
      <c r="H990" s="156"/>
      <c r="I990" s="28"/>
      <c r="J990" s="28"/>
      <c r="K990" s="106"/>
      <c r="L990" s="28"/>
      <c r="M990" s="28" t="str">
        <f t="shared" si="111"/>
        <v/>
      </c>
      <c r="N990" s="29"/>
      <c r="P990" s="101">
        <f t="shared" si="107"/>
        <v>0</v>
      </c>
      <c r="Q990" s="101">
        <f t="shared" si="108"/>
        <v>0</v>
      </c>
      <c r="R990" s="101" t="e">
        <f t="shared" si="109"/>
        <v>#N/A</v>
      </c>
      <c r="S990" s="101">
        <f t="shared" si="110"/>
        <v>0</v>
      </c>
      <c r="T990" s="102" t="e">
        <f>+VLOOKUP($E990,db!$B$26:$C$30,2,FALSE)</f>
        <v>#N/A</v>
      </c>
      <c r="U990" s="102">
        <f t="shared" si="112"/>
        <v>0</v>
      </c>
    </row>
    <row r="991" spans="2:21" ht="16" thickBot="1">
      <c r="B991" s="26">
        <f t="shared" si="113"/>
        <v>604</v>
      </c>
      <c r="C991" s="26"/>
      <c r="D991" s="27"/>
      <c r="E991" s="26"/>
      <c r="F991" s="26"/>
      <c r="G991" s="26"/>
      <c r="H991" s="155"/>
      <c r="I991" s="26"/>
      <c r="J991" s="26"/>
      <c r="K991" s="105"/>
      <c r="L991" s="26"/>
      <c r="M991" s="26" t="str">
        <f t="shared" si="111"/>
        <v/>
      </c>
      <c r="N991" s="27"/>
      <c r="P991" s="101">
        <f t="shared" si="107"/>
        <v>0</v>
      </c>
      <c r="Q991" s="101">
        <f t="shared" si="108"/>
        <v>0</v>
      </c>
      <c r="R991" s="101" t="e">
        <f t="shared" si="109"/>
        <v>#N/A</v>
      </c>
      <c r="S991" s="101">
        <f t="shared" si="110"/>
        <v>0</v>
      </c>
      <c r="T991" s="102" t="e">
        <f>+VLOOKUP($E991,db!$B$26:$C$30,2,FALSE)</f>
        <v>#N/A</v>
      </c>
      <c r="U991" s="102">
        <f t="shared" si="112"/>
        <v>0</v>
      </c>
    </row>
    <row r="992" spans="2:21" ht="16" thickBot="1">
      <c r="B992" s="28">
        <f t="shared" si="113"/>
        <v>605</v>
      </c>
      <c r="C992" s="28"/>
      <c r="D992" s="29"/>
      <c r="E992" s="28"/>
      <c r="F992" s="28"/>
      <c r="G992" s="28"/>
      <c r="H992" s="156"/>
      <c r="I992" s="28"/>
      <c r="J992" s="28"/>
      <c r="K992" s="106"/>
      <c r="L992" s="28"/>
      <c r="M992" s="28" t="str">
        <f t="shared" si="111"/>
        <v/>
      </c>
      <c r="N992" s="29"/>
      <c r="P992" s="101">
        <f t="shared" si="107"/>
        <v>0</v>
      </c>
      <c r="Q992" s="101">
        <f t="shared" si="108"/>
        <v>0</v>
      </c>
      <c r="R992" s="101" t="e">
        <f t="shared" si="109"/>
        <v>#N/A</v>
      </c>
      <c r="S992" s="101">
        <f t="shared" si="110"/>
        <v>0</v>
      </c>
      <c r="T992" s="102" t="e">
        <f>+VLOOKUP($E992,db!$B$26:$C$30,2,FALSE)</f>
        <v>#N/A</v>
      </c>
      <c r="U992" s="102">
        <f t="shared" si="112"/>
        <v>0</v>
      </c>
    </row>
    <row r="993" spans="2:21" ht="16" thickBot="1">
      <c r="B993" s="26">
        <f t="shared" si="113"/>
        <v>606</v>
      </c>
      <c r="C993" s="26"/>
      <c r="D993" s="27"/>
      <c r="E993" s="26"/>
      <c r="F993" s="26"/>
      <c r="G993" s="26"/>
      <c r="H993" s="155"/>
      <c r="I993" s="26"/>
      <c r="J993" s="26"/>
      <c r="K993" s="105"/>
      <c r="L993" s="26"/>
      <c r="M993" s="26" t="str">
        <f t="shared" si="111"/>
        <v/>
      </c>
      <c r="N993" s="27"/>
      <c r="P993" s="101">
        <f t="shared" si="107"/>
        <v>0</v>
      </c>
      <c r="Q993" s="101">
        <f t="shared" si="108"/>
        <v>0</v>
      </c>
      <c r="R993" s="101" t="e">
        <f t="shared" si="109"/>
        <v>#N/A</v>
      </c>
      <c r="S993" s="101">
        <f t="shared" si="110"/>
        <v>0</v>
      </c>
      <c r="T993" s="102" t="e">
        <f>+VLOOKUP($E993,db!$B$26:$C$30,2,FALSE)</f>
        <v>#N/A</v>
      </c>
      <c r="U993" s="102">
        <f t="shared" si="112"/>
        <v>0</v>
      </c>
    </row>
    <row r="994" spans="2:21" ht="16" thickBot="1">
      <c r="B994" s="28">
        <f t="shared" si="113"/>
        <v>607</v>
      </c>
      <c r="C994" s="28"/>
      <c r="D994" s="29"/>
      <c r="E994" s="28"/>
      <c r="F994" s="28"/>
      <c r="G994" s="28"/>
      <c r="H994" s="156"/>
      <c r="I994" s="28"/>
      <c r="J994" s="28"/>
      <c r="K994" s="106"/>
      <c r="L994" s="28"/>
      <c r="M994" s="28" t="str">
        <f t="shared" si="111"/>
        <v/>
      </c>
      <c r="N994" s="29"/>
      <c r="P994" s="101">
        <f t="shared" si="107"/>
        <v>0</v>
      </c>
      <c r="Q994" s="101">
        <f t="shared" si="108"/>
        <v>0</v>
      </c>
      <c r="R994" s="101" t="e">
        <f t="shared" si="109"/>
        <v>#N/A</v>
      </c>
      <c r="S994" s="101">
        <f t="shared" si="110"/>
        <v>0</v>
      </c>
      <c r="T994" s="102" t="e">
        <f>+VLOOKUP($E994,db!$B$26:$C$30,2,FALSE)</f>
        <v>#N/A</v>
      </c>
      <c r="U994" s="102">
        <f t="shared" si="112"/>
        <v>0</v>
      </c>
    </row>
    <row r="995" spans="2:21" ht="16" thickBot="1">
      <c r="B995" s="26">
        <f t="shared" si="113"/>
        <v>608</v>
      </c>
      <c r="C995" s="26"/>
      <c r="D995" s="27"/>
      <c r="E995" s="26"/>
      <c r="F995" s="26"/>
      <c r="G995" s="26"/>
      <c r="H995" s="155"/>
      <c r="I995" s="26"/>
      <c r="J995" s="26"/>
      <c r="K995" s="105"/>
      <c r="L995" s="26"/>
      <c r="M995" s="26" t="str">
        <f t="shared" si="111"/>
        <v/>
      </c>
      <c r="N995" s="27"/>
      <c r="P995" s="101">
        <f t="shared" si="107"/>
        <v>0</v>
      </c>
      <c r="Q995" s="101">
        <f t="shared" si="108"/>
        <v>0</v>
      </c>
      <c r="R995" s="101" t="e">
        <f t="shared" si="109"/>
        <v>#N/A</v>
      </c>
      <c r="S995" s="101">
        <f t="shared" si="110"/>
        <v>0</v>
      </c>
      <c r="T995" s="102" t="e">
        <f>+VLOOKUP($E995,db!$B$26:$C$30,2,FALSE)</f>
        <v>#N/A</v>
      </c>
      <c r="U995" s="102">
        <f t="shared" si="112"/>
        <v>0</v>
      </c>
    </row>
    <row r="996" spans="2:21" ht="16" thickBot="1">
      <c r="B996" s="28">
        <f t="shared" si="113"/>
        <v>609</v>
      </c>
      <c r="C996" s="28"/>
      <c r="D996" s="29"/>
      <c r="E996" s="28"/>
      <c r="F996" s="28"/>
      <c r="G996" s="28"/>
      <c r="H996" s="156"/>
      <c r="I996" s="28"/>
      <c r="J996" s="28"/>
      <c r="K996" s="106"/>
      <c r="L996" s="28"/>
      <c r="M996" s="28" t="str">
        <f t="shared" si="111"/>
        <v/>
      </c>
      <c r="N996" s="29"/>
      <c r="P996" s="101">
        <f t="shared" si="107"/>
        <v>0</v>
      </c>
      <c r="Q996" s="101">
        <f t="shared" si="108"/>
        <v>0</v>
      </c>
      <c r="R996" s="101" t="e">
        <f t="shared" si="109"/>
        <v>#N/A</v>
      </c>
      <c r="S996" s="101">
        <f t="shared" si="110"/>
        <v>0</v>
      </c>
      <c r="T996" s="102" t="e">
        <f>+VLOOKUP($E996,db!$B$26:$C$30,2,FALSE)</f>
        <v>#N/A</v>
      </c>
      <c r="U996" s="102">
        <f t="shared" si="112"/>
        <v>0</v>
      </c>
    </row>
    <row r="997" spans="2:21" ht="16" thickBot="1">
      <c r="B997" s="26">
        <f t="shared" si="113"/>
        <v>610</v>
      </c>
      <c r="C997" s="26"/>
      <c r="D997" s="27"/>
      <c r="E997" s="26"/>
      <c r="F997" s="26"/>
      <c r="G997" s="26"/>
      <c r="H997" s="155"/>
      <c r="I997" s="26"/>
      <c r="J997" s="26"/>
      <c r="K997" s="105"/>
      <c r="L997" s="26"/>
      <c r="M997" s="26" t="str">
        <f t="shared" si="111"/>
        <v/>
      </c>
      <c r="N997" s="27"/>
      <c r="P997" s="101">
        <f t="shared" si="107"/>
        <v>0</v>
      </c>
      <c r="Q997" s="101">
        <f t="shared" si="108"/>
        <v>0</v>
      </c>
      <c r="R997" s="101" t="e">
        <f t="shared" si="109"/>
        <v>#N/A</v>
      </c>
      <c r="S997" s="101">
        <f t="shared" si="110"/>
        <v>0</v>
      </c>
      <c r="T997" s="102" t="e">
        <f>+VLOOKUP($E997,db!$B$26:$C$30,2,FALSE)</f>
        <v>#N/A</v>
      </c>
      <c r="U997" s="102">
        <f t="shared" si="112"/>
        <v>0</v>
      </c>
    </row>
    <row r="998" spans="2:21" ht="16" thickBot="1">
      <c r="B998" s="28">
        <f t="shared" si="113"/>
        <v>611</v>
      </c>
      <c r="C998" s="28"/>
      <c r="D998" s="29"/>
      <c r="E998" s="28"/>
      <c r="F998" s="28"/>
      <c r="G998" s="28"/>
      <c r="H998" s="156"/>
      <c r="I998" s="28"/>
      <c r="J998" s="28"/>
      <c r="K998" s="106"/>
      <c r="L998" s="28"/>
      <c r="M998" s="28" t="str">
        <f t="shared" si="111"/>
        <v/>
      </c>
      <c r="N998" s="29"/>
      <c r="P998" s="101">
        <f t="shared" si="107"/>
        <v>0</v>
      </c>
      <c r="Q998" s="101">
        <f t="shared" si="108"/>
        <v>0</v>
      </c>
      <c r="R998" s="101" t="e">
        <f t="shared" si="109"/>
        <v>#N/A</v>
      </c>
      <c r="S998" s="101">
        <f t="shared" si="110"/>
        <v>0</v>
      </c>
      <c r="T998" s="102" t="e">
        <f>+VLOOKUP($E998,db!$B$26:$C$30,2,FALSE)</f>
        <v>#N/A</v>
      </c>
      <c r="U998" s="102">
        <f t="shared" si="112"/>
        <v>0</v>
      </c>
    </row>
    <row r="999" spans="2:21" ht="16" thickBot="1">
      <c r="B999" s="26">
        <f t="shared" si="113"/>
        <v>612</v>
      </c>
      <c r="C999" s="26"/>
      <c r="D999" s="27"/>
      <c r="E999" s="26"/>
      <c r="F999" s="26"/>
      <c r="G999" s="26"/>
      <c r="H999" s="155"/>
      <c r="I999" s="26"/>
      <c r="J999" s="26"/>
      <c r="K999" s="105"/>
      <c r="L999" s="26"/>
      <c r="M999" s="26" t="str">
        <f t="shared" si="111"/>
        <v/>
      </c>
      <c r="N999" s="27"/>
      <c r="P999" s="101">
        <f t="shared" si="107"/>
        <v>0</v>
      </c>
      <c r="Q999" s="101">
        <f t="shared" si="108"/>
        <v>0</v>
      </c>
      <c r="R999" s="101" t="e">
        <f t="shared" si="109"/>
        <v>#N/A</v>
      </c>
      <c r="S999" s="101">
        <f t="shared" si="110"/>
        <v>0</v>
      </c>
      <c r="T999" s="102" t="e">
        <f>+VLOOKUP($E999,db!$B$26:$C$30,2,FALSE)</f>
        <v>#N/A</v>
      </c>
      <c r="U999" s="102">
        <f t="shared" si="112"/>
        <v>0</v>
      </c>
    </row>
    <row r="1000" spans="2:21" ht="16" thickBot="1">
      <c r="B1000" s="28">
        <f t="shared" si="113"/>
        <v>613</v>
      </c>
      <c r="C1000" s="28"/>
      <c r="D1000" s="29"/>
      <c r="E1000" s="28"/>
      <c r="F1000" s="28"/>
      <c r="G1000" s="28"/>
      <c r="H1000" s="156"/>
      <c r="I1000" s="28"/>
      <c r="J1000" s="28"/>
      <c r="K1000" s="106"/>
      <c r="L1000" s="28"/>
      <c r="M1000" s="28" t="str">
        <f t="shared" si="111"/>
        <v/>
      </c>
      <c r="N1000" s="29"/>
      <c r="P1000" s="101">
        <f t="shared" si="107"/>
        <v>0</v>
      </c>
      <c r="Q1000" s="101">
        <f t="shared" si="108"/>
        <v>0</v>
      </c>
      <c r="R1000" s="101" t="e">
        <f t="shared" si="109"/>
        <v>#N/A</v>
      </c>
      <c r="S1000" s="101">
        <f t="shared" si="110"/>
        <v>0</v>
      </c>
      <c r="T1000" s="102" t="e">
        <f>+VLOOKUP($E1000,db!$B$26:$C$30,2,FALSE)</f>
        <v>#N/A</v>
      </c>
      <c r="U1000" s="102">
        <f t="shared" si="112"/>
        <v>0</v>
      </c>
    </row>
    <row r="1001" spans="2:21" ht="16" thickBot="1">
      <c r="B1001" s="26">
        <f t="shared" si="113"/>
        <v>614</v>
      </c>
      <c r="C1001" s="26"/>
      <c r="D1001" s="27"/>
      <c r="E1001" s="26"/>
      <c r="F1001" s="26"/>
      <c r="G1001" s="26"/>
      <c r="H1001" s="155"/>
      <c r="I1001" s="26"/>
      <c r="J1001" s="26"/>
      <c r="K1001" s="105"/>
      <c r="L1001" s="26"/>
      <c r="M1001" s="26" t="str">
        <f t="shared" si="111"/>
        <v/>
      </c>
      <c r="N1001" s="27"/>
      <c r="P1001" s="101">
        <f t="shared" si="107"/>
        <v>0</v>
      </c>
      <c r="Q1001" s="101">
        <f t="shared" si="108"/>
        <v>0</v>
      </c>
      <c r="R1001" s="101" t="e">
        <f t="shared" si="109"/>
        <v>#N/A</v>
      </c>
      <c r="S1001" s="101">
        <f t="shared" si="110"/>
        <v>0</v>
      </c>
      <c r="T1001" s="102" t="e">
        <f>+VLOOKUP($E1001,db!$B$26:$C$30,2,FALSE)</f>
        <v>#N/A</v>
      </c>
      <c r="U1001" s="102">
        <f t="shared" si="112"/>
        <v>0</v>
      </c>
    </row>
    <row r="1002" spans="2:21" ht="16" thickBot="1">
      <c r="B1002" s="28">
        <f t="shared" si="113"/>
        <v>615</v>
      </c>
      <c r="C1002" s="28"/>
      <c r="D1002" s="29"/>
      <c r="E1002" s="28"/>
      <c r="F1002" s="28"/>
      <c r="G1002" s="28"/>
      <c r="H1002" s="156"/>
      <c r="I1002" s="28"/>
      <c r="J1002" s="28"/>
      <c r="K1002" s="106"/>
      <c r="L1002" s="28"/>
      <c r="M1002" s="28" t="str">
        <f t="shared" si="111"/>
        <v/>
      </c>
      <c r="N1002" s="29"/>
      <c r="P1002" s="101">
        <f t="shared" si="107"/>
        <v>0</v>
      </c>
      <c r="Q1002" s="101">
        <f t="shared" si="108"/>
        <v>0</v>
      </c>
      <c r="R1002" s="101" t="e">
        <f t="shared" si="109"/>
        <v>#N/A</v>
      </c>
      <c r="S1002" s="101">
        <f t="shared" si="110"/>
        <v>0</v>
      </c>
      <c r="T1002" s="102" t="e">
        <f>+VLOOKUP($E1002,db!$B$26:$C$30,2,FALSE)</f>
        <v>#N/A</v>
      </c>
      <c r="U1002" s="102">
        <f t="shared" si="112"/>
        <v>0</v>
      </c>
    </row>
    <row r="1003" spans="2:21" ht="16" thickBot="1">
      <c r="B1003" s="26">
        <f t="shared" si="113"/>
        <v>616</v>
      </c>
      <c r="C1003" s="26"/>
      <c r="D1003" s="27"/>
      <c r="E1003" s="26"/>
      <c r="F1003" s="26"/>
      <c r="G1003" s="26"/>
      <c r="H1003" s="155"/>
      <c r="I1003" s="26"/>
      <c r="J1003" s="26"/>
      <c r="K1003" s="105"/>
      <c r="L1003" s="26"/>
      <c r="M1003" s="26" t="str">
        <f t="shared" si="111"/>
        <v/>
      </c>
      <c r="N1003" s="27"/>
      <c r="P1003" s="101">
        <f t="shared" si="107"/>
        <v>0</v>
      </c>
      <c r="Q1003" s="101">
        <f t="shared" si="108"/>
        <v>0</v>
      </c>
      <c r="R1003" s="101" t="e">
        <f t="shared" si="109"/>
        <v>#N/A</v>
      </c>
      <c r="S1003" s="101">
        <f t="shared" si="110"/>
        <v>0</v>
      </c>
      <c r="T1003" s="102" t="e">
        <f>+VLOOKUP($E1003,db!$B$26:$C$30,2,FALSE)</f>
        <v>#N/A</v>
      </c>
      <c r="U1003" s="102">
        <f t="shared" si="112"/>
        <v>0</v>
      </c>
    </row>
    <row r="1004" spans="2:21" ht="16" thickBot="1">
      <c r="B1004" s="28">
        <f t="shared" si="113"/>
        <v>617</v>
      </c>
      <c r="C1004" s="28"/>
      <c r="D1004" s="29"/>
      <c r="E1004" s="28"/>
      <c r="F1004" s="28"/>
      <c r="G1004" s="28"/>
      <c r="H1004" s="156"/>
      <c r="I1004" s="28"/>
      <c r="J1004" s="28"/>
      <c r="K1004" s="106"/>
      <c r="L1004" s="28"/>
      <c r="M1004" s="28"/>
      <c r="N1004" s="29"/>
      <c r="P1004" s="101">
        <f t="shared" si="107"/>
        <v>0</v>
      </c>
      <c r="Q1004" s="101">
        <f t="shared" si="108"/>
        <v>0</v>
      </c>
      <c r="R1004" s="101" t="e">
        <f t="shared" si="109"/>
        <v>#N/A</v>
      </c>
      <c r="S1004" s="101">
        <f t="shared" si="110"/>
        <v>0</v>
      </c>
      <c r="T1004" s="102" t="e">
        <f>+VLOOKUP($E1004,db!$B$26:$C$30,2,FALSE)</f>
        <v>#N/A</v>
      </c>
      <c r="U1004" s="102">
        <f t="shared" si="112"/>
        <v>0</v>
      </c>
    </row>
  </sheetData>
  <mergeCells count="3">
    <mergeCell ref="B1:I1"/>
    <mergeCell ref="B2:D2"/>
    <mergeCell ref="J1:K1"/>
  </mergeCells>
  <phoneticPr fontId="13" type="noConversion"/>
  <conditionalFormatting sqref="B5:N1004">
    <cfRule type="expression" dxfId="41" priority="4">
      <formula>$U5=3</formula>
    </cfRule>
    <cfRule type="expression" dxfId="40" priority="5">
      <formula>$U5=2</formula>
    </cfRule>
    <cfRule type="expression" dxfId="39" priority="6">
      <formula>$U5=1</formula>
    </cfRule>
  </conditionalFormatting>
  <dataValidations count="9">
    <dataValidation type="list" allowBlank="1" showInputMessage="1" showErrorMessage="1" sqref="L5:L29 L55:L151 L273:L292 L350:L387 L404:L1004">
      <formula1>OA</formula1>
    </dataValidation>
    <dataValidation type="list" allowBlank="1" showInputMessage="1" showErrorMessage="1" sqref="E5:E1004">
      <formula1>db!$C$5:$C$6</formula1>
    </dataValidation>
    <dataValidation type="list" allowBlank="1" showInputMessage="1" showErrorMessage="1" sqref="G5:G1004">
      <formula1>AnsSel</formula1>
    </dataValidation>
    <dataValidation type="list" allowBlank="1" showInputMessage="1" showErrorMessage="1" sqref="C5:C1004">
      <formula1>Source</formula1>
    </dataValidation>
    <dataValidation type="list" allowBlank="1" showInputMessage="1" showErrorMessage="1" sqref="N5:N1004">
      <formula1>Why</formula1>
    </dataValidation>
    <dataValidation type="list" allowBlank="1" showInputMessage="1" showErrorMessage="1" sqref="I5:I1004">
      <formula1>Quanta</formula1>
    </dataValidation>
    <dataValidation type="whole" allowBlank="1" showInputMessage="1" showErrorMessage="1" sqref="A3">
      <formula1>0</formula1>
      <formula2>1</formula2>
    </dataValidation>
    <dataValidation type="list" allowBlank="1" showInputMessage="1" showErrorMessage="1" sqref="F5:F1004 L30:L54 L152:L272 L293:L349 L388:L403">
      <formula1>OA</formula1>
    </dataValidation>
    <dataValidation type="list" allowBlank="1" showInputMessage="1" showErrorMessage="1" sqref="J5:J1004">
      <formula1>QSubArea</formula1>
    </dataValidation>
  </dataValidations>
  <pageMargins left="0.7" right="0.7" top="0.75" bottom="0.75" header="0.3" footer="0.3"/>
  <drawing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codeName="Sheet2" enableFormatConditionsCalculation="0"/>
  <dimension ref="B1:AA130"/>
  <sheetViews>
    <sheetView showGridLines="0" workbookViewId="0">
      <pane ySplit="2" topLeftCell="A3" activePane="bottomLeft" state="frozen"/>
      <selection pane="bottomLeft" activeCell="E4" sqref="E4"/>
    </sheetView>
  </sheetViews>
  <sheetFormatPr baseColWidth="10" defaultColWidth="16.75" defaultRowHeight="15"/>
  <cols>
    <col min="1" max="1" width="3.75" style="1" customWidth="1"/>
    <col min="2" max="12" width="16.75" style="1" customWidth="1"/>
    <col min="13" max="13" width="21.25" style="1" customWidth="1"/>
    <col min="14" max="14" width="16.75" style="1" customWidth="1"/>
    <col min="15" max="15" width="16.75" style="1"/>
    <col min="16" max="26" width="7.75" style="76" hidden="1" customWidth="1"/>
    <col min="27" max="27" width="16.75" style="76"/>
    <col min="28" max="16384" width="16.75" style="1"/>
  </cols>
  <sheetData>
    <row r="1" spans="2:27" s="2" customFormat="1" ht="80.25" customHeight="1">
      <c r="B1" s="165" t="s">
        <v>609</v>
      </c>
      <c r="C1" s="165"/>
      <c r="D1" s="165"/>
      <c r="E1" s="165"/>
      <c r="F1" s="165"/>
      <c r="G1" s="165"/>
      <c r="H1" s="165"/>
      <c r="I1" s="165"/>
      <c r="P1" s="91"/>
      <c r="Q1" s="91"/>
      <c r="R1" s="91"/>
      <c r="S1" s="91"/>
      <c r="T1" s="91"/>
      <c r="U1" s="91"/>
      <c r="V1" s="91"/>
      <c r="W1" s="91"/>
      <c r="X1" s="91"/>
      <c r="Y1" s="91"/>
      <c r="Z1" s="91"/>
      <c r="AA1" s="91"/>
    </row>
    <row r="2" spans="2:27" s="3" customFormat="1" ht="21.75" customHeight="1">
      <c r="B2" s="166" t="s">
        <v>533</v>
      </c>
      <c r="C2" s="166"/>
      <c r="P2" s="92"/>
      <c r="Q2" s="92"/>
      <c r="R2" s="92"/>
      <c r="S2" s="92"/>
      <c r="T2" s="92"/>
      <c r="U2" s="92"/>
      <c r="V2" s="92"/>
      <c r="W2" s="92"/>
      <c r="X2" s="92"/>
      <c r="Y2" s="92"/>
      <c r="Z2" s="92"/>
      <c r="AA2" s="92"/>
    </row>
    <row r="4" spans="2:27" ht="18.75" customHeight="1">
      <c r="B4" s="169" t="s">
        <v>558</v>
      </c>
      <c r="C4" s="170"/>
      <c r="D4" s="8"/>
      <c r="E4" s="19" t="s">
        <v>559</v>
      </c>
    </row>
    <row r="6" spans="2:27" ht="18.75" customHeight="1">
      <c r="B6" s="10" t="s">
        <v>406</v>
      </c>
      <c r="I6" s="10" t="s">
        <v>557</v>
      </c>
    </row>
    <row r="7" spans="2:27" ht="15.75" customHeight="1" thickBot="1">
      <c r="F7" s="168" t="s">
        <v>535</v>
      </c>
      <c r="G7" s="168"/>
      <c r="M7" s="168" t="s">
        <v>322</v>
      </c>
      <c r="N7" s="168"/>
    </row>
    <row r="8" spans="2:27" ht="15.75" customHeight="1" thickBot="1">
      <c r="F8" s="34" t="s">
        <v>374</v>
      </c>
      <c r="G8" s="36">
        <f>+VLOOKUP($E$4,$B$43:$N$53,N41,FALSE)</f>
        <v>0.8080229226361032</v>
      </c>
      <c r="M8" s="4" t="str">
        <f>db!G5</f>
        <v>Arithmetic</v>
      </c>
      <c r="N8" s="9">
        <f>+VLOOKUP($E$4,$B$73:$N$83,D41,FALSE)</f>
        <v>0.87096774193548387</v>
      </c>
    </row>
    <row r="9" spans="2:27" ht="15.75" customHeight="1" thickBot="1">
      <c r="D9" s="5"/>
      <c r="F9" s="35" t="s">
        <v>407</v>
      </c>
      <c r="G9" s="37">
        <f>+VLOOKUP($E$4,$B$58:$N$68,N41,FALSE)</f>
        <v>0.42</v>
      </c>
      <c r="K9" s="5"/>
      <c r="M9" s="4" t="str">
        <f>db!G6</f>
        <v>Algebra</v>
      </c>
      <c r="N9" s="9">
        <f>+VLOOKUP($E$4,$B$73:$N$83,E41,FALSE)</f>
        <v>0.68181818181818177</v>
      </c>
    </row>
    <row r="10" spans="2:27" ht="16" thickBot="1">
      <c r="M10" s="4" t="str">
        <f>db!G7</f>
        <v>Geometry</v>
      </c>
      <c r="N10" s="9">
        <f>+VLOOKUP($E$4,$B$73:$N$83,F41,FALSE)</f>
        <v>0.71014492753623193</v>
      </c>
    </row>
    <row r="11" spans="2:27" ht="16" thickBot="1">
      <c r="M11" s="4" t="str">
        <f>db!G8</f>
        <v>Word Problems</v>
      </c>
      <c r="N11" s="9">
        <f>+VLOOKUP($E$4,$B$73:$N$83,G41,FALSE)</f>
        <v>0.84375</v>
      </c>
    </row>
    <row r="12" spans="2:27" ht="16" thickBot="1">
      <c r="M12" s="4" t="str">
        <f>db!G9</f>
        <v>Probability</v>
      </c>
      <c r="N12" s="9">
        <f>+VLOOKUP($E$4,$B$73:$N$83,H41,FALSE)</f>
        <v>1</v>
      </c>
    </row>
    <row r="13" spans="2:27" ht="16" thickBot="1">
      <c r="M13" s="4" t="str">
        <f>db!G10</f>
        <v>Number Properties</v>
      </c>
      <c r="N13" s="9">
        <f>+VLOOKUP($E$4,$B$73:$N$83,I41,FALSE)</f>
        <v>0.70909090909090911</v>
      </c>
    </row>
    <row r="14" spans="2:27" ht="16" thickBot="1">
      <c r="M14" s="4" t="str">
        <f>db!G11</f>
        <v>Fractions/Decimals/Percents</v>
      </c>
      <c r="N14" s="9">
        <f>+VLOOKUP($E$4,$B$73:$N$83,J41,FALSE)</f>
        <v>0.91111111111111109</v>
      </c>
    </row>
    <row r="15" spans="2:27" ht="16" thickBot="1">
      <c r="M15" s="4" t="str">
        <f>db!G12</f>
        <v>Comb/Perm</v>
      </c>
      <c r="N15" s="9">
        <f>+VLOOKUP($E$4,$B$73:$N$83,K41,FALSE)</f>
        <v>0.33333333333333331</v>
      </c>
    </row>
    <row r="16" spans="2:27" ht="16" thickBot="1">
      <c r="M16" s="4" t="str">
        <f>db!G13</f>
        <v>Overlapping Sets/Rate-Work</v>
      </c>
      <c r="N16" s="9">
        <f>+VLOOKUP($E$4,$B$73:$N$83,L41,FALSE)</f>
        <v>0.68421052631578949</v>
      </c>
    </row>
    <row r="17" spans="2:14" ht="16" thickBot="1">
      <c r="M17" s="4" t="str">
        <f>db!G14</f>
        <v>Equations/Inequalities/VICS</v>
      </c>
      <c r="N17" s="9">
        <f>+VLOOKUP($E$4,$B$73:$N$83,M41,FALSE)</f>
        <v>0.70588235294117652</v>
      </c>
    </row>
    <row r="22" spans="2:14" ht="18">
      <c r="B22" s="10" t="s">
        <v>323</v>
      </c>
      <c r="I22" s="10"/>
    </row>
    <row r="23" spans="2:14" ht="16" thickBot="1">
      <c r="F23" s="168" t="s">
        <v>535</v>
      </c>
      <c r="G23" s="168"/>
      <c r="M23" s="168" t="s">
        <v>322</v>
      </c>
      <c r="N23" s="168"/>
    </row>
    <row r="24" spans="2:14" ht="16" thickBot="1">
      <c r="F24" s="34" t="str">
        <f>+F8</f>
        <v>Problem Solving</v>
      </c>
      <c r="G24" s="96">
        <f>+VLOOKUP($E$4,$B$90:$N$100,N41,FALSE)</f>
        <v>136.78223495702005</v>
      </c>
      <c r="M24" s="4" t="str">
        <f>+M8</f>
        <v>Arithmetic</v>
      </c>
      <c r="N24" s="20">
        <f>+VLOOKUP($E$4,$B$120:$N$130,D41,FALSE)</f>
        <v>115.54838709677419</v>
      </c>
    </row>
    <row r="25" spans="2:14" ht="16" thickBot="1">
      <c r="F25" s="35" t="str">
        <f>+F9</f>
        <v>Data Sufficiency</v>
      </c>
      <c r="G25" s="110">
        <f>+VLOOKUP($E$4,$B$105:$N$115,N41,FALSE)</f>
        <v>167.4</v>
      </c>
      <c r="M25" s="4" t="str">
        <f t="shared" ref="M25:M33" si="0">+M9</f>
        <v>Algebra</v>
      </c>
      <c r="N25" s="20">
        <f>+VLOOKUP($E$4,$B$120:$N$130,E41,FALSE)</f>
        <v>135.63636363636363</v>
      </c>
    </row>
    <row r="26" spans="2:14" ht="16" thickBot="1">
      <c r="M26" s="4" t="str">
        <f t="shared" si="0"/>
        <v>Geometry</v>
      </c>
      <c r="N26" s="20">
        <f>+VLOOKUP($E$4,$B$120:$N$130,F41,FALSE)</f>
        <v>135</v>
      </c>
    </row>
    <row r="27" spans="2:14" ht="16" thickBot="1">
      <c r="M27" s="4" t="str">
        <f t="shared" si="0"/>
        <v>Word Problems</v>
      </c>
      <c r="N27" s="20">
        <f>+VLOOKUP($E$4,$B$120:$N$130,G41,FALSE)</f>
        <v>147.875</v>
      </c>
    </row>
    <row r="28" spans="2:14" ht="16" thickBot="1">
      <c r="M28" s="4" t="str">
        <f t="shared" si="0"/>
        <v>Probability</v>
      </c>
      <c r="N28" s="20">
        <f>+VLOOKUP($E$4,$B$120:$N$130,H41,FALSE)</f>
        <v>368</v>
      </c>
    </row>
    <row r="29" spans="2:14" ht="19" thickBot="1">
      <c r="B29" s="10"/>
      <c r="I29" s="10"/>
      <c r="M29" s="4" t="str">
        <f t="shared" si="0"/>
        <v>Number Properties</v>
      </c>
      <c r="N29" s="20">
        <f>+VLOOKUP($E$4,$B$120:$N$130,I41,FALSE)</f>
        <v>126</v>
      </c>
    </row>
    <row r="30" spans="2:14" ht="16" thickBot="1">
      <c r="M30" s="4" t="str">
        <f t="shared" si="0"/>
        <v>Fractions/Decimals/Percents</v>
      </c>
      <c r="N30" s="20">
        <f>+VLOOKUP($E$4,$B$120:$N$130,J41,FALSE)</f>
        <v>123.86666666666666</v>
      </c>
    </row>
    <row r="31" spans="2:14" ht="16" thickBot="1">
      <c r="M31" s="4" t="str">
        <f t="shared" si="0"/>
        <v>Comb/Perm</v>
      </c>
      <c r="N31" s="20">
        <f>+VLOOKUP($E$4,$B$120:$N$130,K41,FALSE)</f>
        <v>175.66666666666666</v>
      </c>
    </row>
    <row r="32" spans="2:14" ht="16" thickBot="1">
      <c r="M32" s="4" t="str">
        <f t="shared" si="0"/>
        <v>Overlapping Sets/Rate-Work</v>
      </c>
      <c r="N32" s="20">
        <f>+VLOOKUP($E$4,$B$120:$N$130,L41,FALSE)</f>
        <v>221.42105263157896</v>
      </c>
    </row>
    <row r="33" spans="2:26" ht="16" thickBot="1">
      <c r="M33" s="4" t="str">
        <f t="shared" si="0"/>
        <v>Equations/Inequalities/VICS</v>
      </c>
      <c r="N33" s="20">
        <f>+VLOOKUP($E$4,$B$120:$N$130,M41,FALSE)</f>
        <v>149.58823529411765</v>
      </c>
    </row>
    <row r="40" spans="2:26" ht="18">
      <c r="B40" s="10" t="s">
        <v>325</v>
      </c>
    </row>
    <row r="41" spans="2:26">
      <c r="B41" s="24" t="str">
        <f>+db!C5</f>
        <v>PS</v>
      </c>
      <c r="D41" s="21">
        <v>3</v>
      </c>
      <c r="E41" s="21">
        <f>+D41+1</f>
        <v>4</v>
      </c>
      <c r="F41" s="21">
        <f t="shared" ref="F41:M41" si="1">+E41+1</f>
        <v>5</v>
      </c>
      <c r="G41" s="21">
        <f t="shared" si="1"/>
        <v>6</v>
      </c>
      <c r="H41" s="21">
        <f t="shared" si="1"/>
        <v>7</v>
      </c>
      <c r="I41" s="21">
        <f t="shared" si="1"/>
        <v>8</v>
      </c>
      <c r="J41" s="21">
        <f t="shared" si="1"/>
        <v>9</v>
      </c>
      <c r="K41" s="21">
        <f t="shared" si="1"/>
        <v>10</v>
      </c>
      <c r="L41" s="21">
        <f t="shared" si="1"/>
        <v>11</v>
      </c>
      <c r="M41" s="21">
        <f t="shared" si="1"/>
        <v>12</v>
      </c>
      <c r="N41" s="21">
        <f>+M41+1</f>
        <v>13</v>
      </c>
    </row>
    <row r="42" spans="2:26" ht="15.75" customHeight="1" thickBot="1">
      <c r="D42" s="17" t="str">
        <f t="shared" ref="D42:N42" si="2">+P42</f>
        <v>Arithmetic</v>
      </c>
      <c r="E42" s="17" t="str">
        <f t="shared" si="2"/>
        <v>Algebra</v>
      </c>
      <c r="F42" s="17" t="str">
        <f t="shared" si="2"/>
        <v>Geometry</v>
      </c>
      <c r="G42" s="17" t="str">
        <f t="shared" si="2"/>
        <v>Word Problems</v>
      </c>
      <c r="H42" s="17" t="str">
        <f t="shared" si="2"/>
        <v>Probability</v>
      </c>
      <c r="I42" s="17" t="str">
        <f t="shared" si="2"/>
        <v>Number Properties</v>
      </c>
      <c r="J42" s="17" t="str">
        <f t="shared" si="2"/>
        <v>Fractions/Decimals/Percents</v>
      </c>
      <c r="K42" s="17" t="str">
        <f t="shared" si="2"/>
        <v>Comb/Perm</v>
      </c>
      <c r="L42" s="17" t="str">
        <f t="shared" si="2"/>
        <v>Overlapping Sets/Rate-Work</v>
      </c>
      <c r="M42" s="17" t="str">
        <f t="shared" si="2"/>
        <v>Equations/Inequalities/VICS</v>
      </c>
      <c r="N42" s="17" t="str">
        <f t="shared" si="2"/>
        <v>Total PS</v>
      </c>
      <c r="P42" s="82" t="str">
        <f t="array" ref="P42:Y42">TRANSPOSE(db!G5:G14)</f>
        <v>Arithmetic</v>
      </c>
      <c r="Q42" s="82" t="str">
        <v>Algebra</v>
      </c>
      <c r="R42" s="82" t="str">
        <v>Geometry</v>
      </c>
      <c r="S42" s="82" t="str">
        <v>Word Problems</v>
      </c>
      <c r="T42" s="82" t="str">
        <v>Probability</v>
      </c>
      <c r="U42" s="82" t="str">
        <v>Number Properties</v>
      </c>
      <c r="V42" s="82" t="str">
        <v>Fractions/Decimals/Percents</v>
      </c>
      <c r="W42" s="82" t="str">
        <v>Comb/Perm</v>
      </c>
      <c r="X42" s="82" t="str">
        <v>Overlapping Sets/Rate-Work</v>
      </c>
      <c r="Y42" s="82" t="str">
        <v>Equations/Inequalities/VICS</v>
      </c>
      <c r="Z42" s="82" t="s">
        <v>464</v>
      </c>
    </row>
    <row r="43" spans="2:26" ht="16" thickBot="1">
      <c r="B43" s="18" t="str">
        <f>db!D5</f>
        <v>Official Guide 12</v>
      </c>
      <c r="D43" s="40" t="str">
        <f>+IF(ISERROR(P43),"n/a",P43)</f>
        <v>n/a</v>
      </c>
      <c r="E43" s="40" t="str">
        <f t="shared" ref="E43:E53" si="3">+IF(ISERROR(Q43),"n/a",Q43)</f>
        <v>n/a</v>
      </c>
      <c r="F43" s="40" t="str">
        <f t="shared" ref="F43:F53" si="4">+IF(ISERROR(R43),"n/a",R43)</f>
        <v>n/a</v>
      </c>
      <c r="G43" s="40" t="str">
        <f t="shared" ref="G43:G53" si="5">+IF(ISERROR(S43),"n/a",S43)</f>
        <v>n/a</v>
      </c>
      <c r="H43" s="40" t="str">
        <f t="shared" ref="H43:H53" si="6">+IF(ISERROR(T43),"n/a",T43)</f>
        <v>n/a</v>
      </c>
      <c r="I43" s="40" t="str">
        <f t="shared" ref="I43:I53" si="7">+IF(ISERROR(U43),"n/a",U43)</f>
        <v>n/a</v>
      </c>
      <c r="J43" s="40" t="str">
        <f t="shared" ref="J43:J53" si="8">+IF(ISERROR(V43),"n/a",V43)</f>
        <v>n/a</v>
      </c>
      <c r="K43" s="40" t="str">
        <f t="shared" ref="K43:K53" si="9">+IF(ISERROR(W43),"n/a",W43)</f>
        <v>n/a</v>
      </c>
      <c r="L43" s="40" t="str">
        <f t="shared" ref="L43:L53" si="10">+IF(ISERROR(X43),"n/a",X43)</f>
        <v>n/a</v>
      </c>
      <c r="M43" s="41" t="str">
        <f t="shared" ref="M43:M53" si="11">+IF(ISERROR(Y43),"n/a",Y43)</f>
        <v>n/a</v>
      </c>
      <c r="N43" s="42" t="str">
        <f t="shared" ref="N43:N53" si="12">+IF(ISERROR(Z43),"n/a",Z43)</f>
        <v>n/a</v>
      </c>
      <c r="P43" s="83" t="e">
        <f>+SUMPRODUCT(('Quant Log'!$C$5:$C$1004='Quant Stats'!$B43)*('Quant Log'!$I$5:$I$1004='Quant Stats'!P$42)*('Quant Log'!$E$5:$E$1004='Quant Stats'!$B$41)*'Quant Log'!$P$5:$P$1004)/SUMPRODUCT(('Quant Log'!$C$5:$C$1004='Quant Stats'!$B43)*('Quant Log'!$I$5:$I$1004='Quant Stats'!P$42)*('Quant Log'!$E$5:$E$1004='Quant Stats'!$B$41))</f>
        <v>#DIV/0!</v>
      </c>
      <c r="Q43" s="83" t="e">
        <f>+SUMPRODUCT(('Quant Log'!$C$5:$C$1004='Quant Stats'!$B43)*('Quant Log'!$I$5:$I$1004='Quant Stats'!Q$42)*('Quant Log'!$E$5:$E$1004='Quant Stats'!$B$41)*'Quant Log'!$P$5:$P$1004)/SUMPRODUCT(('Quant Log'!$C$5:$C$1004='Quant Stats'!$B43)*('Quant Log'!$I$5:$I$1004='Quant Stats'!Q$42)*('Quant Log'!$E$5:$E$1004='Quant Stats'!$B$41))</f>
        <v>#DIV/0!</v>
      </c>
      <c r="R43" s="83" t="e">
        <f>+SUMPRODUCT(('Quant Log'!$C$5:$C$1004='Quant Stats'!$B43)*('Quant Log'!$I$5:$I$1004='Quant Stats'!R$42)*('Quant Log'!$E$5:$E$1004='Quant Stats'!$B$41)*'Quant Log'!$P$5:$P$1004)/SUMPRODUCT(('Quant Log'!$C$5:$C$1004='Quant Stats'!$B43)*('Quant Log'!$I$5:$I$1004='Quant Stats'!R$42)*('Quant Log'!$E$5:$E$1004='Quant Stats'!$B$41))</f>
        <v>#DIV/0!</v>
      </c>
      <c r="S43" s="83" t="e">
        <f>+SUMPRODUCT(('Quant Log'!$C$5:$C$1004='Quant Stats'!$B43)*('Quant Log'!$I$5:$I$1004='Quant Stats'!S$42)*('Quant Log'!$E$5:$E$1004='Quant Stats'!$B$41)*'Quant Log'!$P$5:$P$1004)/SUMPRODUCT(('Quant Log'!$C$5:$C$1004='Quant Stats'!$B43)*('Quant Log'!$I$5:$I$1004='Quant Stats'!S$42)*('Quant Log'!$E$5:$E$1004='Quant Stats'!$B$41))</f>
        <v>#DIV/0!</v>
      </c>
      <c r="T43" s="83" t="e">
        <f>+SUMPRODUCT(('Quant Log'!$C$5:$C$1004='Quant Stats'!$B43)*('Quant Log'!$I$5:$I$1004='Quant Stats'!T$42)*('Quant Log'!$E$5:$E$1004='Quant Stats'!$B$41)*'Quant Log'!$P$5:$P$1004)/SUMPRODUCT(('Quant Log'!$C$5:$C$1004='Quant Stats'!$B43)*('Quant Log'!$I$5:$I$1004='Quant Stats'!T$42)*('Quant Log'!$E$5:$E$1004='Quant Stats'!$B$41))</f>
        <v>#DIV/0!</v>
      </c>
      <c r="U43" s="83" t="e">
        <f>+SUMPRODUCT(('Quant Log'!$C$5:$C$1004='Quant Stats'!$B43)*('Quant Log'!$I$5:$I$1004='Quant Stats'!U$42)*('Quant Log'!$E$5:$E$1004='Quant Stats'!$B$41)*'Quant Log'!$P$5:$P$1004)/SUMPRODUCT(('Quant Log'!$C$5:$C$1004='Quant Stats'!$B43)*('Quant Log'!$I$5:$I$1004='Quant Stats'!U$42)*('Quant Log'!$E$5:$E$1004='Quant Stats'!$B$41))</f>
        <v>#DIV/0!</v>
      </c>
      <c r="V43" s="83" t="e">
        <f>+SUMPRODUCT(('Quant Log'!$C$5:$C$1004='Quant Stats'!$B43)*('Quant Log'!$I$5:$I$1004='Quant Stats'!V$42)*('Quant Log'!$E$5:$E$1004='Quant Stats'!$B$41)*'Quant Log'!$P$5:$P$1004)/SUMPRODUCT(('Quant Log'!$C$5:$C$1004='Quant Stats'!$B43)*('Quant Log'!$I$5:$I$1004='Quant Stats'!V$42)*('Quant Log'!$E$5:$E$1004='Quant Stats'!$B$41))</f>
        <v>#DIV/0!</v>
      </c>
      <c r="W43" s="83" t="e">
        <f>+SUMPRODUCT(('Quant Log'!$C$5:$C$1004='Quant Stats'!$B43)*('Quant Log'!$I$5:$I$1004='Quant Stats'!W$42)*('Quant Log'!$E$5:$E$1004='Quant Stats'!$B$41)*'Quant Log'!$P$5:$P$1004)/SUMPRODUCT(('Quant Log'!$C$5:$C$1004='Quant Stats'!$B43)*('Quant Log'!$I$5:$I$1004='Quant Stats'!W$42)*('Quant Log'!$E$5:$E$1004='Quant Stats'!$B$41))</f>
        <v>#DIV/0!</v>
      </c>
      <c r="X43" s="83" t="e">
        <f>+SUMPRODUCT(('Quant Log'!$C$5:$C$1004='Quant Stats'!$B43)*('Quant Log'!$I$5:$I$1004='Quant Stats'!X$42)*('Quant Log'!$E$5:$E$1004='Quant Stats'!$B$41)*'Quant Log'!$P$5:$P$1004)/SUMPRODUCT(('Quant Log'!$C$5:$C$1004='Quant Stats'!$B43)*('Quant Log'!$I$5:$I$1004='Quant Stats'!X$42)*('Quant Log'!$E$5:$E$1004='Quant Stats'!$B$41))</f>
        <v>#DIV/0!</v>
      </c>
      <c r="Y43" s="83" t="e">
        <f>+SUMPRODUCT(('Quant Log'!$C$5:$C$1004='Quant Stats'!$B43)*('Quant Log'!$I$5:$I$1004='Quant Stats'!Y$42)*('Quant Log'!$E$5:$E$1004='Quant Stats'!$B$41)*'Quant Log'!$P$5:$P$1004)/SUMPRODUCT(('Quant Log'!$C$5:$C$1004='Quant Stats'!$B43)*('Quant Log'!$I$5:$I$1004='Quant Stats'!Y$42)*('Quant Log'!$E$5:$E$1004='Quant Stats'!$B$41))</f>
        <v>#DIV/0!</v>
      </c>
      <c r="Z43" s="84" t="e">
        <f>+SUMPRODUCT(('Quant Log'!$C$5:$C$1004='Quant Stats'!$B43)*('Quant Log'!$E$5:$E$1004='Quant Stats'!$B$41)*'Quant Log'!$P$5:$P$1004)/SUMPRODUCT(('Quant Log'!$C$5:$C$1004='Quant Stats'!$B43)*('Quant Log'!$E$5:$E$1004='Quant Stats'!$B$41))</f>
        <v>#DIV/0!</v>
      </c>
    </row>
    <row r="44" spans="2:26" ht="16" thickBot="1">
      <c r="B44" s="18" t="str">
        <f>db!D6</f>
        <v>Official Guide-V</v>
      </c>
      <c r="D44" s="43" t="str">
        <f t="shared" ref="D44:D53" si="13">+IF(ISERROR(P44),"n/a",P44)</f>
        <v>n/a</v>
      </c>
      <c r="E44" s="43" t="str">
        <f t="shared" si="3"/>
        <v>n/a</v>
      </c>
      <c r="F44" s="43" t="str">
        <f t="shared" si="4"/>
        <v>n/a</v>
      </c>
      <c r="G44" s="43" t="str">
        <f t="shared" si="5"/>
        <v>n/a</v>
      </c>
      <c r="H44" s="43" t="str">
        <f t="shared" si="6"/>
        <v>n/a</v>
      </c>
      <c r="I44" s="43" t="str">
        <f t="shared" si="7"/>
        <v>n/a</v>
      </c>
      <c r="J44" s="43" t="str">
        <f t="shared" si="8"/>
        <v>n/a</v>
      </c>
      <c r="K44" s="43" t="str">
        <f t="shared" si="9"/>
        <v>n/a</v>
      </c>
      <c r="L44" s="43" t="str">
        <f t="shared" si="10"/>
        <v>n/a</v>
      </c>
      <c r="M44" s="44" t="str">
        <f t="shared" si="11"/>
        <v>n/a</v>
      </c>
      <c r="N44" s="45" t="str">
        <f t="shared" si="12"/>
        <v>n/a</v>
      </c>
      <c r="P44" s="83" t="e">
        <f>+SUMPRODUCT(('Quant Log'!$C$5:$C$1004='Quant Stats'!$B44)*('Quant Log'!$I$5:$I$1004='Quant Stats'!P$42)*('Quant Log'!$E$5:$E$1004='Quant Stats'!$B$41)*'Quant Log'!$P$5:$P$1004)/SUMPRODUCT(('Quant Log'!$C$5:$C$1004='Quant Stats'!$B44)*('Quant Log'!$I$5:$I$1004='Quant Stats'!P$42)*('Quant Log'!$E$5:$E$1004='Quant Stats'!$B$41))</f>
        <v>#DIV/0!</v>
      </c>
      <c r="Q44" s="83" t="e">
        <f>+SUMPRODUCT(('Quant Log'!$C$5:$C$1004='Quant Stats'!$B44)*('Quant Log'!$I$5:$I$1004='Quant Stats'!Q$42)*('Quant Log'!$E$5:$E$1004='Quant Stats'!$B$41)*'Quant Log'!$P$5:$P$1004)/SUMPRODUCT(('Quant Log'!$C$5:$C$1004='Quant Stats'!$B44)*('Quant Log'!$I$5:$I$1004='Quant Stats'!Q$42)*('Quant Log'!$E$5:$E$1004='Quant Stats'!$B$41))</f>
        <v>#DIV/0!</v>
      </c>
      <c r="R44" s="83" t="e">
        <f>+SUMPRODUCT(('Quant Log'!$C$5:$C$1004='Quant Stats'!$B44)*('Quant Log'!$I$5:$I$1004='Quant Stats'!R$42)*('Quant Log'!$E$5:$E$1004='Quant Stats'!$B$41)*'Quant Log'!$P$5:$P$1004)/SUMPRODUCT(('Quant Log'!$C$5:$C$1004='Quant Stats'!$B44)*('Quant Log'!$I$5:$I$1004='Quant Stats'!R$42)*('Quant Log'!$E$5:$E$1004='Quant Stats'!$B$41))</f>
        <v>#DIV/0!</v>
      </c>
      <c r="S44" s="83" t="e">
        <f>+SUMPRODUCT(('Quant Log'!$C$5:$C$1004='Quant Stats'!$B44)*('Quant Log'!$I$5:$I$1004='Quant Stats'!S$42)*('Quant Log'!$E$5:$E$1004='Quant Stats'!$B$41)*'Quant Log'!$P$5:$P$1004)/SUMPRODUCT(('Quant Log'!$C$5:$C$1004='Quant Stats'!$B44)*('Quant Log'!$I$5:$I$1004='Quant Stats'!S$42)*('Quant Log'!$E$5:$E$1004='Quant Stats'!$B$41))</f>
        <v>#DIV/0!</v>
      </c>
      <c r="T44" s="83" t="e">
        <f>+SUMPRODUCT(('Quant Log'!$C$5:$C$1004='Quant Stats'!$B44)*('Quant Log'!$I$5:$I$1004='Quant Stats'!T$42)*('Quant Log'!$E$5:$E$1004='Quant Stats'!$B$41)*'Quant Log'!$P$5:$P$1004)/SUMPRODUCT(('Quant Log'!$C$5:$C$1004='Quant Stats'!$B44)*('Quant Log'!$I$5:$I$1004='Quant Stats'!T$42)*('Quant Log'!$E$5:$E$1004='Quant Stats'!$B$41))</f>
        <v>#DIV/0!</v>
      </c>
      <c r="U44" s="83" t="e">
        <f>+SUMPRODUCT(('Quant Log'!$C$5:$C$1004='Quant Stats'!$B44)*('Quant Log'!$I$5:$I$1004='Quant Stats'!U$42)*('Quant Log'!$E$5:$E$1004='Quant Stats'!$B$41)*'Quant Log'!$P$5:$P$1004)/SUMPRODUCT(('Quant Log'!$C$5:$C$1004='Quant Stats'!$B44)*('Quant Log'!$I$5:$I$1004='Quant Stats'!U$42)*('Quant Log'!$E$5:$E$1004='Quant Stats'!$B$41))</f>
        <v>#DIV/0!</v>
      </c>
      <c r="V44" s="83" t="e">
        <f>+SUMPRODUCT(('Quant Log'!$C$5:$C$1004='Quant Stats'!$B44)*('Quant Log'!$I$5:$I$1004='Quant Stats'!V$42)*('Quant Log'!$E$5:$E$1004='Quant Stats'!$B$41)*'Quant Log'!$P$5:$P$1004)/SUMPRODUCT(('Quant Log'!$C$5:$C$1004='Quant Stats'!$B44)*('Quant Log'!$I$5:$I$1004='Quant Stats'!V$42)*('Quant Log'!$E$5:$E$1004='Quant Stats'!$B$41))</f>
        <v>#DIV/0!</v>
      </c>
      <c r="W44" s="83" t="e">
        <f>+SUMPRODUCT(('Quant Log'!$C$5:$C$1004='Quant Stats'!$B44)*('Quant Log'!$I$5:$I$1004='Quant Stats'!W$42)*('Quant Log'!$E$5:$E$1004='Quant Stats'!$B$41)*'Quant Log'!$P$5:$P$1004)/SUMPRODUCT(('Quant Log'!$C$5:$C$1004='Quant Stats'!$B44)*('Quant Log'!$I$5:$I$1004='Quant Stats'!W$42)*('Quant Log'!$E$5:$E$1004='Quant Stats'!$B$41))</f>
        <v>#DIV/0!</v>
      </c>
      <c r="X44" s="83" t="e">
        <f>+SUMPRODUCT(('Quant Log'!$C$5:$C$1004='Quant Stats'!$B44)*('Quant Log'!$I$5:$I$1004='Quant Stats'!X$42)*('Quant Log'!$E$5:$E$1004='Quant Stats'!$B$41)*'Quant Log'!$P$5:$P$1004)/SUMPRODUCT(('Quant Log'!$C$5:$C$1004='Quant Stats'!$B44)*('Quant Log'!$I$5:$I$1004='Quant Stats'!X$42)*('Quant Log'!$E$5:$E$1004='Quant Stats'!$B$41))</f>
        <v>#DIV/0!</v>
      </c>
      <c r="Y44" s="83" t="e">
        <f>+SUMPRODUCT(('Quant Log'!$C$5:$C$1004='Quant Stats'!$B44)*('Quant Log'!$I$5:$I$1004='Quant Stats'!Y$42)*('Quant Log'!$E$5:$E$1004='Quant Stats'!$B$41)*'Quant Log'!$P$5:$P$1004)/SUMPRODUCT(('Quant Log'!$C$5:$C$1004='Quant Stats'!$B44)*('Quant Log'!$I$5:$I$1004='Quant Stats'!Y$42)*('Quant Log'!$E$5:$E$1004='Quant Stats'!$B$41))</f>
        <v>#DIV/0!</v>
      </c>
      <c r="Z44" s="84" t="e">
        <f>+SUMPRODUCT(('Quant Log'!$C$5:$C$1004='Quant Stats'!$B44)*('Quant Log'!$E$5:$E$1004='Quant Stats'!$B$41)*'Quant Log'!$P$5:$P$1004)/SUMPRODUCT(('Quant Log'!$C$5:$C$1004='Quant Stats'!$B44)*('Quant Log'!$E$5:$E$1004='Quant Stats'!$B$41))</f>
        <v>#DIV/0!</v>
      </c>
    </row>
    <row r="45" spans="2:26" ht="16" thickBot="1">
      <c r="B45" s="18" t="str">
        <f>db!D7</f>
        <v>Official Guide-Q</v>
      </c>
      <c r="D45" s="40" t="str">
        <f t="shared" si="13"/>
        <v>n/a</v>
      </c>
      <c r="E45" s="40" t="str">
        <f t="shared" si="3"/>
        <v>n/a</v>
      </c>
      <c r="F45" s="40" t="str">
        <f t="shared" si="4"/>
        <v>n/a</v>
      </c>
      <c r="G45" s="40" t="str">
        <f t="shared" si="5"/>
        <v>n/a</v>
      </c>
      <c r="H45" s="40" t="str">
        <f t="shared" si="6"/>
        <v>n/a</v>
      </c>
      <c r="I45" s="40" t="str">
        <f t="shared" si="7"/>
        <v>n/a</v>
      </c>
      <c r="J45" s="40" t="str">
        <f t="shared" si="8"/>
        <v>n/a</v>
      </c>
      <c r="K45" s="40" t="str">
        <f t="shared" si="9"/>
        <v>n/a</v>
      </c>
      <c r="L45" s="40" t="str">
        <f t="shared" si="10"/>
        <v>n/a</v>
      </c>
      <c r="M45" s="41" t="str">
        <f t="shared" si="11"/>
        <v>n/a</v>
      </c>
      <c r="N45" s="42" t="str">
        <f t="shared" si="12"/>
        <v>n/a</v>
      </c>
      <c r="P45" s="83" t="e">
        <f>+SUMPRODUCT(('Quant Log'!$C$5:$C$1004='Quant Stats'!$B45)*('Quant Log'!$I$5:$I$1004='Quant Stats'!P$42)*('Quant Log'!$E$5:$E$1004='Quant Stats'!$B$41)*'Quant Log'!$P$5:$P$1004)/SUMPRODUCT(('Quant Log'!$C$5:$C$1004='Quant Stats'!$B45)*('Quant Log'!$I$5:$I$1004='Quant Stats'!P$42)*('Quant Log'!$E$5:$E$1004='Quant Stats'!$B$41))</f>
        <v>#DIV/0!</v>
      </c>
      <c r="Q45" s="83" t="e">
        <f>+SUMPRODUCT(('Quant Log'!$C$5:$C$1004='Quant Stats'!$B45)*('Quant Log'!$I$5:$I$1004='Quant Stats'!Q$42)*('Quant Log'!$E$5:$E$1004='Quant Stats'!$B$41)*'Quant Log'!$P$5:$P$1004)/SUMPRODUCT(('Quant Log'!$C$5:$C$1004='Quant Stats'!$B45)*('Quant Log'!$I$5:$I$1004='Quant Stats'!Q$42)*('Quant Log'!$E$5:$E$1004='Quant Stats'!$B$41))</f>
        <v>#DIV/0!</v>
      </c>
      <c r="R45" s="83" t="e">
        <f>+SUMPRODUCT(('Quant Log'!$C$5:$C$1004='Quant Stats'!$B45)*('Quant Log'!$I$5:$I$1004='Quant Stats'!R$42)*('Quant Log'!$E$5:$E$1004='Quant Stats'!$B$41)*'Quant Log'!$P$5:$P$1004)/SUMPRODUCT(('Quant Log'!$C$5:$C$1004='Quant Stats'!$B45)*('Quant Log'!$I$5:$I$1004='Quant Stats'!R$42)*('Quant Log'!$E$5:$E$1004='Quant Stats'!$B$41))</f>
        <v>#DIV/0!</v>
      </c>
      <c r="S45" s="83" t="e">
        <f>+SUMPRODUCT(('Quant Log'!$C$5:$C$1004='Quant Stats'!$B45)*('Quant Log'!$I$5:$I$1004='Quant Stats'!S$42)*('Quant Log'!$E$5:$E$1004='Quant Stats'!$B$41)*'Quant Log'!$P$5:$P$1004)/SUMPRODUCT(('Quant Log'!$C$5:$C$1004='Quant Stats'!$B45)*('Quant Log'!$I$5:$I$1004='Quant Stats'!S$42)*('Quant Log'!$E$5:$E$1004='Quant Stats'!$B$41))</f>
        <v>#DIV/0!</v>
      </c>
      <c r="T45" s="83" t="e">
        <f>+SUMPRODUCT(('Quant Log'!$C$5:$C$1004='Quant Stats'!$B45)*('Quant Log'!$I$5:$I$1004='Quant Stats'!T$42)*('Quant Log'!$E$5:$E$1004='Quant Stats'!$B$41)*'Quant Log'!$P$5:$P$1004)/SUMPRODUCT(('Quant Log'!$C$5:$C$1004='Quant Stats'!$B45)*('Quant Log'!$I$5:$I$1004='Quant Stats'!T$42)*('Quant Log'!$E$5:$E$1004='Quant Stats'!$B$41))</f>
        <v>#DIV/0!</v>
      </c>
      <c r="U45" s="83" t="e">
        <f>+SUMPRODUCT(('Quant Log'!$C$5:$C$1004='Quant Stats'!$B45)*('Quant Log'!$I$5:$I$1004='Quant Stats'!U$42)*('Quant Log'!$E$5:$E$1004='Quant Stats'!$B$41)*'Quant Log'!$P$5:$P$1004)/SUMPRODUCT(('Quant Log'!$C$5:$C$1004='Quant Stats'!$B45)*('Quant Log'!$I$5:$I$1004='Quant Stats'!U$42)*('Quant Log'!$E$5:$E$1004='Quant Stats'!$B$41))</f>
        <v>#DIV/0!</v>
      </c>
      <c r="V45" s="83" t="e">
        <f>+SUMPRODUCT(('Quant Log'!$C$5:$C$1004='Quant Stats'!$B45)*('Quant Log'!$I$5:$I$1004='Quant Stats'!V$42)*('Quant Log'!$E$5:$E$1004='Quant Stats'!$B$41)*'Quant Log'!$P$5:$P$1004)/SUMPRODUCT(('Quant Log'!$C$5:$C$1004='Quant Stats'!$B45)*('Quant Log'!$I$5:$I$1004='Quant Stats'!V$42)*('Quant Log'!$E$5:$E$1004='Quant Stats'!$B$41))</f>
        <v>#DIV/0!</v>
      </c>
      <c r="W45" s="83" t="e">
        <f>+SUMPRODUCT(('Quant Log'!$C$5:$C$1004='Quant Stats'!$B45)*('Quant Log'!$I$5:$I$1004='Quant Stats'!W$42)*('Quant Log'!$E$5:$E$1004='Quant Stats'!$B$41)*'Quant Log'!$P$5:$P$1004)/SUMPRODUCT(('Quant Log'!$C$5:$C$1004='Quant Stats'!$B45)*('Quant Log'!$I$5:$I$1004='Quant Stats'!W$42)*('Quant Log'!$E$5:$E$1004='Quant Stats'!$B$41))</f>
        <v>#DIV/0!</v>
      </c>
      <c r="X45" s="83" t="e">
        <f>+SUMPRODUCT(('Quant Log'!$C$5:$C$1004='Quant Stats'!$B45)*('Quant Log'!$I$5:$I$1004='Quant Stats'!X$42)*('Quant Log'!$E$5:$E$1004='Quant Stats'!$B$41)*'Quant Log'!$P$5:$P$1004)/SUMPRODUCT(('Quant Log'!$C$5:$C$1004='Quant Stats'!$B45)*('Quant Log'!$I$5:$I$1004='Quant Stats'!X$42)*('Quant Log'!$E$5:$E$1004='Quant Stats'!$B$41))</f>
        <v>#DIV/0!</v>
      </c>
      <c r="Y45" s="83" t="e">
        <f>+SUMPRODUCT(('Quant Log'!$C$5:$C$1004='Quant Stats'!$B45)*('Quant Log'!$I$5:$I$1004='Quant Stats'!Y$42)*('Quant Log'!$E$5:$E$1004='Quant Stats'!$B$41)*'Quant Log'!$P$5:$P$1004)/SUMPRODUCT(('Quant Log'!$C$5:$C$1004='Quant Stats'!$B45)*('Quant Log'!$I$5:$I$1004='Quant Stats'!Y$42)*('Quant Log'!$E$5:$E$1004='Quant Stats'!$B$41))</f>
        <v>#DIV/0!</v>
      </c>
      <c r="Z45" s="84" t="e">
        <f>+SUMPRODUCT(('Quant Log'!$C$5:$C$1004='Quant Stats'!$B45)*('Quant Log'!$E$5:$E$1004='Quant Stats'!$B$41)*'Quant Log'!$P$5:$P$1004)/SUMPRODUCT(('Quant Log'!$C$5:$C$1004='Quant Stats'!$B45)*('Quant Log'!$E$5:$E$1004='Quant Stats'!$B$41))</f>
        <v>#DIV/0!</v>
      </c>
    </row>
    <row r="46" spans="2:26" ht="16" thickBot="1">
      <c r="B46" s="18" t="str">
        <f>db!D8</f>
        <v>Kaplan Premier</v>
      </c>
      <c r="D46" s="43">
        <f t="shared" si="13"/>
        <v>1</v>
      </c>
      <c r="E46" s="43">
        <f t="shared" si="3"/>
        <v>0.66666666666666663</v>
      </c>
      <c r="F46" s="43">
        <f t="shared" si="4"/>
        <v>0.7142857142857143</v>
      </c>
      <c r="G46" s="43">
        <f t="shared" si="5"/>
        <v>0.6</v>
      </c>
      <c r="H46" s="43">
        <f t="shared" si="6"/>
        <v>1</v>
      </c>
      <c r="I46" s="43">
        <f t="shared" si="7"/>
        <v>0.75</v>
      </c>
      <c r="J46" s="43">
        <f t="shared" si="8"/>
        <v>1</v>
      </c>
      <c r="K46" s="43">
        <f t="shared" si="9"/>
        <v>0.33333333333333331</v>
      </c>
      <c r="L46" s="43">
        <f t="shared" si="10"/>
        <v>0.4</v>
      </c>
      <c r="M46" s="44">
        <f t="shared" si="11"/>
        <v>1</v>
      </c>
      <c r="N46" s="45">
        <f t="shared" si="12"/>
        <v>0.74</v>
      </c>
      <c r="P46" s="83">
        <f>+SUMPRODUCT(('Quant Log'!$C$5:$C$1004='Quant Stats'!$B46)*('Quant Log'!$I$5:$I$1004='Quant Stats'!P$42)*('Quant Log'!$E$5:$E$1004='Quant Stats'!$B$41)*'Quant Log'!$P$5:$P$1004)/SUMPRODUCT(('Quant Log'!$C$5:$C$1004='Quant Stats'!$B46)*('Quant Log'!$I$5:$I$1004='Quant Stats'!P$42)*('Quant Log'!$E$5:$E$1004='Quant Stats'!$B$41))</f>
        <v>1</v>
      </c>
      <c r="Q46" s="83">
        <f>+SUMPRODUCT(('Quant Log'!$C$5:$C$1004='Quant Stats'!$B46)*('Quant Log'!$I$5:$I$1004='Quant Stats'!Q$42)*('Quant Log'!$E$5:$E$1004='Quant Stats'!$B$41)*'Quant Log'!$P$5:$P$1004)/SUMPRODUCT(('Quant Log'!$C$5:$C$1004='Quant Stats'!$B46)*('Quant Log'!$I$5:$I$1004='Quant Stats'!Q$42)*('Quant Log'!$E$5:$E$1004='Quant Stats'!$B$41))</f>
        <v>0.66666666666666663</v>
      </c>
      <c r="R46" s="83">
        <f>+SUMPRODUCT(('Quant Log'!$C$5:$C$1004='Quant Stats'!$B46)*('Quant Log'!$I$5:$I$1004='Quant Stats'!R$42)*('Quant Log'!$E$5:$E$1004='Quant Stats'!$B$41)*'Quant Log'!$P$5:$P$1004)/SUMPRODUCT(('Quant Log'!$C$5:$C$1004='Quant Stats'!$B46)*('Quant Log'!$I$5:$I$1004='Quant Stats'!R$42)*('Quant Log'!$E$5:$E$1004='Quant Stats'!$B$41))</f>
        <v>0.7142857142857143</v>
      </c>
      <c r="S46" s="83">
        <f>+SUMPRODUCT(('Quant Log'!$C$5:$C$1004='Quant Stats'!$B46)*('Quant Log'!$I$5:$I$1004='Quant Stats'!S$42)*('Quant Log'!$E$5:$E$1004='Quant Stats'!$B$41)*'Quant Log'!$P$5:$P$1004)/SUMPRODUCT(('Quant Log'!$C$5:$C$1004='Quant Stats'!$B46)*('Quant Log'!$I$5:$I$1004='Quant Stats'!S$42)*('Quant Log'!$E$5:$E$1004='Quant Stats'!$B$41))</f>
        <v>0.6</v>
      </c>
      <c r="T46" s="83">
        <f>+SUMPRODUCT(('Quant Log'!$C$5:$C$1004='Quant Stats'!$B46)*('Quant Log'!$I$5:$I$1004='Quant Stats'!T$42)*('Quant Log'!$E$5:$E$1004='Quant Stats'!$B$41)*'Quant Log'!$P$5:$P$1004)/SUMPRODUCT(('Quant Log'!$C$5:$C$1004='Quant Stats'!$B46)*('Quant Log'!$I$5:$I$1004='Quant Stats'!T$42)*('Quant Log'!$E$5:$E$1004='Quant Stats'!$B$41))</f>
        <v>1</v>
      </c>
      <c r="U46" s="83">
        <f>+SUMPRODUCT(('Quant Log'!$C$5:$C$1004='Quant Stats'!$B46)*('Quant Log'!$I$5:$I$1004='Quant Stats'!U$42)*('Quant Log'!$E$5:$E$1004='Quant Stats'!$B$41)*'Quant Log'!$P$5:$P$1004)/SUMPRODUCT(('Quant Log'!$C$5:$C$1004='Quant Stats'!$B46)*('Quant Log'!$I$5:$I$1004='Quant Stats'!U$42)*('Quant Log'!$E$5:$E$1004='Quant Stats'!$B$41))</f>
        <v>0.75</v>
      </c>
      <c r="V46" s="83">
        <f>+SUMPRODUCT(('Quant Log'!$C$5:$C$1004='Quant Stats'!$B46)*('Quant Log'!$I$5:$I$1004='Quant Stats'!V$42)*('Quant Log'!$E$5:$E$1004='Quant Stats'!$B$41)*'Quant Log'!$P$5:$P$1004)/SUMPRODUCT(('Quant Log'!$C$5:$C$1004='Quant Stats'!$B46)*('Quant Log'!$I$5:$I$1004='Quant Stats'!V$42)*('Quant Log'!$E$5:$E$1004='Quant Stats'!$B$41))</f>
        <v>1</v>
      </c>
      <c r="W46" s="83">
        <f>+SUMPRODUCT(('Quant Log'!$C$5:$C$1004='Quant Stats'!$B46)*('Quant Log'!$I$5:$I$1004='Quant Stats'!W$42)*('Quant Log'!$E$5:$E$1004='Quant Stats'!$B$41)*'Quant Log'!$P$5:$P$1004)/SUMPRODUCT(('Quant Log'!$C$5:$C$1004='Quant Stats'!$B46)*('Quant Log'!$I$5:$I$1004='Quant Stats'!W$42)*('Quant Log'!$E$5:$E$1004='Quant Stats'!$B$41))</f>
        <v>0.33333333333333331</v>
      </c>
      <c r="X46" s="83">
        <f>+SUMPRODUCT(('Quant Log'!$C$5:$C$1004='Quant Stats'!$B46)*('Quant Log'!$I$5:$I$1004='Quant Stats'!X$42)*('Quant Log'!$E$5:$E$1004='Quant Stats'!$B$41)*'Quant Log'!$P$5:$P$1004)/SUMPRODUCT(('Quant Log'!$C$5:$C$1004='Quant Stats'!$B46)*('Quant Log'!$I$5:$I$1004='Quant Stats'!X$42)*('Quant Log'!$E$5:$E$1004='Quant Stats'!$B$41))</f>
        <v>0.4</v>
      </c>
      <c r="Y46" s="83">
        <f>+SUMPRODUCT(('Quant Log'!$C$5:$C$1004='Quant Stats'!$B46)*('Quant Log'!$I$5:$I$1004='Quant Stats'!Y$42)*('Quant Log'!$E$5:$E$1004='Quant Stats'!$B$41)*'Quant Log'!$P$5:$P$1004)/SUMPRODUCT(('Quant Log'!$C$5:$C$1004='Quant Stats'!$B46)*('Quant Log'!$I$5:$I$1004='Quant Stats'!Y$42)*('Quant Log'!$E$5:$E$1004='Quant Stats'!$B$41))</f>
        <v>1</v>
      </c>
      <c r="Z46" s="84">
        <f>+SUMPRODUCT(('Quant Log'!$C$5:$C$1004='Quant Stats'!$B46)*('Quant Log'!$E$5:$E$1004='Quant Stats'!$B$41)*'Quant Log'!$P$5:$P$1004)/SUMPRODUCT(('Quant Log'!$C$5:$C$1004='Quant Stats'!$B46)*('Quant Log'!$E$5:$E$1004='Quant Stats'!$B$41))</f>
        <v>0.74</v>
      </c>
    </row>
    <row r="47" spans="2:26" ht="16" thickBot="1">
      <c r="B47" s="18" t="str">
        <f>db!D9</f>
        <v>MGMAT</v>
      </c>
      <c r="D47" s="40" t="str">
        <f t="shared" si="13"/>
        <v>n/a</v>
      </c>
      <c r="E47" s="40" t="str">
        <f t="shared" si="3"/>
        <v>n/a</v>
      </c>
      <c r="F47" s="40" t="str">
        <f t="shared" si="4"/>
        <v>n/a</v>
      </c>
      <c r="G47" s="40" t="str">
        <f t="shared" si="5"/>
        <v>n/a</v>
      </c>
      <c r="H47" s="40" t="str">
        <f t="shared" si="6"/>
        <v>n/a</v>
      </c>
      <c r="I47" s="40" t="str">
        <f t="shared" si="7"/>
        <v>n/a</v>
      </c>
      <c r="J47" s="40" t="str">
        <f t="shared" si="8"/>
        <v>n/a</v>
      </c>
      <c r="K47" s="40" t="str">
        <f t="shared" si="9"/>
        <v>n/a</v>
      </c>
      <c r="L47" s="40" t="str">
        <f t="shared" si="10"/>
        <v>n/a</v>
      </c>
      <c r="M47" s="41" t="str">
        <f t="shared" si="11"/>
        <v>n/a</v>
      </c>
      <c r="N47" s="42" t="str">
        <f t="shared" si="12"/>
        <v>n/a</v>
      </c>
      <c r="P47" s="83" t="e">
        <f>+SUMPRODUCT(('Quant Log'!$C$5:$C$1004='Quant Stats'!$B47)*('Quant Log'!$I$5:$I$1004='Quant Stats'!P$42)*('Quant Log'!$E$5:$E$1004='Quant Stats'!$B$41)*'Quant Log'!$P$5:$P$1004)/SUMPRODUCT(('Quant Log'!$C$5:$C$1004='Quant Stats'!$B47)*('Quant Log'!$I$5:$I$1004='Quant Stats'!P$42)*('Quant Log'!$E$5:$E$1004='Quant Stats'!$B$41))</f>
        <v>#DIV/0!</v>
      </c>
      <c r="Q47" s="83" t="e">
        <f>+SUMPRODUCT(('Quant Log'!$C$5:$C$1004='Quant Stats'!$B47)*('Quant Log'!$I$5:$I$1004='Quant Stats'!Q$42)*('Quant Log'!$E$5:$E$1004='Quant Stats'!$B$41)*'Quant Log'!$P$5:$P$1004)/SUMPRODUCT(('Quant Log'!$C$5:$C$1004='Quant Stats'!$B47)*('Quant Log'!$I$5:$I$1004='Quant Stats'!Q$42)*('Quant Log'!$E$5:$E$1004='Quant Stats'!$B$41))</f>
        <v>#DIV/0!</v>
      </c>
      <c r="R47" s="83" t="e">
        <f>+SUMPRODUCT(('Quant Log'!$C$5:$C$1004='Quant Stats'!$B47)*('Quant Log'!$I$5:$I$1004='Quant Stats'!R$42)*('Quant Log'!$E$5:$E$1004='Quant Stats'!$B$41)*'Quant Log'!$P$5:$P$1004)/SUMPRODUCT(('Quant Log'!$C$5:$C$1004='Quant Stats'!$B47)*('Quant Log'!$I$5:$I$1004='Quant Stats'!R$42)*('Quant Log'!$E$5:$E$1004='Quant Stats'!$B$41))</f>
        <v>#DIV/0!</v>
      </c>
      <c r="S47" s="83" t="e">
        <f>+SUMPRODUCT(('Quant Log'!$C$5:$C$1004='Quant Stats'!$B47)*('Quant Log'!$I$5:$I$1004='Quant Stats'!S$42)*('Quant Log'!$E$5:$E$1004='Quant Stats'!$B$41)*'Quant Log'!$P$5:$P$1004)/SUMPRODUCT(('Quant Log'!$C$5:$C$1004='Quant Stats'!$B47)*('Quant Log'!$I$5:$I$1004='Quant Stats'!S$42)*('Quant Log'!$E$5:$E$1004='Quant Stats'!$B$41))</f>
        <v>#DIV/0!</v>
      </c>
      <c r="T47" s="83" t="e">
        <f>+SUMPRODUCT(('Quant Log'!$C$5:$C$1004='Quant Stats'!$B47)*('Quant Log'!$I$5:$I$1004='Quant Stats'!T$42)*('Quant Log'!$E$5:$E$1004='Quant Stats'!$B$41)*'Quant Log'!$P$5:$P$1004)/SUMPRODUCT(('Quant Log'!$C$5:$C$1004='Quant Stats'!$B47)*('Quant Log'!$I$5:$I$1004='Quant Stats'!T$42)*('Quant Log'!$E$5:$E$1004='Quant Stats'!$B$41))</f>
        <v>#DIV/0!</v>
      </c>
      <c r="U47" s="83" t="e">
        <f>+SUMPRODUCT(('Quant Log'!$C$5:$C$1004='Quant Stats'!$B47)*('Quant Log'!$I$5:$I$1004='Quant Stats'!U$42)*('Quant Log'!$E$5:$E$1004='Quant Stats'!$B$41)*'Quant Log'!$P$5:$P$1004)/SUMPRODUCT(('Quant Log'!$C$5:$C$1004='Quant Stats'!$B47)*('Quant Log'!$I$5:$I$1004='Quant Stats'!U$42)*('Quant Log'!$E$5:$E$1004='Quant Stats'!$B$41))</f>
        <v>#DIV/0!</v>
      </c>
      <c r="V47" s="83" t="e">
        <f>+SUMPRODUCT(('Quant Log'!$C$5:$C$1004='Quant Stats'!$B47)*('Quant Log'!$I$5:$I$1004='Quant Stats'!V$42)*('Quant Log'!$E$5:$E$1004='Quant Stats'!$B$41)*'Quant Log'!$P$5:$P$1004)/SUMPRODUCT(('Quant Log'!$C$5:$C$1004='Quant Stats'!$B47)*('Quant Log'!$I$5:$I$1004='Quant Stats'!V$42)*('Quant Log'!$E$5:$E$1004='Quant Stats'!$B$41))</f>
        <v>#DIV/0!</v>
      </c>
      <c r="W47" s="83" t="e">
        <f>+SUMPRODUCT(('Quant Log'!$C$5:$C$1004='Quant Stats'!$B47)*('Quant Log'!$I$5:$I$1004='Quant Stats'!W$42)*('Quant Log'!$E$5:$E$1004='Quant Stats'!$B$41)*'Quant Log'!$P$5:$P$1004)/SUMPRODUCT(('Quant Log'!$C$5:$C$1004='Quant Stats'!$B47)*('Quant Log'!$I$5:$I$1004='Quant Stats'!W$42)*('Quant Log'!$E$5:$E$1004='Quant Stats'!$B$41))</f>
        <v>#DIV/0!</v>
      </c>
      <c r="X47" s="83" t="e">
        <f>+SUMPRODUCT(('Quant Log'!$C$5:$C$1004='Quant Stats'!$B47)*('Quant Log'!$I$5:$I$1004='Quant Stats'!X$42)*('Quant Log'!$E$5:$E$1004='Quant Stats'!$B$41)*'Quant Log'!$P$5:$P$1004)/SUMPRODUCT(('Quant Log'!$C$5:$C$1004='Quant Stats'!$B47)*('Quant Log'!$I$5:$I$1004='Quant Stats'!X$42)*('Quant Log'!$E$5:$E$1004='Quant Stats'!$B$41))</f>
        <v>#DIV/0!</v>
      </c>
      <c r="Y47" s="83" t="e">
        <f>+SUMPRODUCT(('Quant Log'!$C$5:$C$1004='Quant Stats'!$B47)*('Quant Log'!$I$5:$I$1004='Quant Stats'!Y$42)*('Quant Log'!$E$5:$E$1004='Quant Stats'!$B$41)*'Quant Log'!$P$5:$P$1004)/SUMPRODUCT(('Quant Log'!$C$5:$C$1004='Quant Stats'!$B47)*('Quant Log'!$I$5:$I$1004='Quant Stats'!Y$42)*('Quant Log'!$E$5:$E$1004='Quant Stats'!$B$41))</f>
        <v>#DIV/0!</v>
      </c>
      <c r="Z47" s="84" t="e">
        <f>+SUMPRODUCT(('Quant Log'!$C$5:$C$1004='Quant Stats'!$B47)*('Quant Log'!$E$5:$E$1004='Quant Stats'!$B$41)*'Quant Log'!$P$5:$P$1004)/SUMPRODUCT(('Quant Log'!$C$5:$C$1004='Quant Stats'!$B47)*('Quant Log'!$E$5:$E$1004='Quant Stats'!$B$41))</f>
        <v>#DIV/0!</v>
      </c>
    </row>
    <row r="48" spans="2:26" ht="16" thickBot="1">
      <c r="B48" s="18" t="str">
        <f>db!D10</f>
        <v>NOVA</v>
      </c>
      <c r="D48" s="43">
        <f t="shared" si="13"/>
        <v>0.90909090909090906</v>
      </c>
      <c r="E48" s="43">
        <f t="shared" si="3"/>
        <v>0.7</v>
      </c>
      <c r="F48" s="43">
        <f t="shared" si="4"/>
        <v>0.75</v>
      </c>
      <c r="G48" s="43">
        <f t="shared" si="5"/>
        <v>0.93333333333333335</v>
      </c>
      <c r="H48" s="43" t="str">
        <f t="shared" si="6"/>
        <v>n/a</v>
      </c>
      <c r="I48" s="43">
        <f t="shared" si="7"/>
        <v>0.82926829268292679</v>
      </c>
      <c r="J48" s="43">
        <f t="shared" si="8"/>
        <v>0.93939393939393945</v>
      </c>
      <c r="K48" s="43" t="str">
        <f t="shared" si="9"/>
        <v>n/a</v>
      </c>
      <c r="L48" s="43">
        <f t="shared" si="10"/>
        <v>0.81818181818181823</v>
      </c>
      <c r="M48" s="44">
        <f t="shared" si="11"/>
        <v>0.76470588235294112</v>
      </c>
      <c r="N48" s="45">
        <f t="shared" si="12"/>
        <v>0.8193979933110368</v>
      </c>
      <c r="P48" s="83">
        <f>+SUMPRODUCT(('Quant Log'!$C$5:$C$1004='Quant Stats'!$B48)*('Quant Log'!$I$5:$I$1004='Quant Stats'!P$42)*('Quant Log'!$E$5:$E$1004='Quant Stats'!$B$41)*'Quant Log'!$P$5:$P$1004)/SUMPRODUCT(('Quant Log'!$C$5:$C$1004='Quant Stats'!$B48)*('Quant Log'!$I$5:$I$1004='Quant Stats'!P$42)*('Quant Log'!$E$5:$E$1004='Quant Stats'!$B$41))</f>
        <v>0.90909090909090906</v>
      </c>
      <c r="Q48" s="83">
        <f>+SUMPRODUCT(('Quant Log'!$C$5:$C$1004='Quant Stats'!$B48)*('Quant Log'!$I$5:$I$1004='Quant Stats'!Q$42)*('Quant Log'!$E$5:$E$1004='Quant Stats'!$B$41)*'Quant Log'!$P$5:$P$1004)/SUMPRODUCT(('Quant Log'!$C$5:$C$1004='Quant Stats'!$B48)*('Quant Log'!$I$5:$I$1004='Quant Stats'!Q$42)*('Quant Log'!$E$5:$E$1004='Quant Stats'!$B$41))</f>
        <v>0.7</v>
      </c>
      <c r="R48" s="83">
        <f>+SUMPRODUCT(('Quant Log'!$C$5:$C$1004='Quant Stats'!$B48)*('Quant Log'!$I$5:$I$1004='Quant Stats'!R$42)*('Quant Log'!$E$5:$E$1004='Quant Stats'!$B$41)*'Quant Log'!$P$5:$P$1004)/SUMPRODUCT(('Quant Log'!$C$5:$C$1004='Quant Stats'!$B48)*('Quant Log'!$I$5:$I$1004='Quant Stats'!R$42)*('Quant Log'!$E$5:$E$1004='Quant Stats'!$B$41))</f>
        <v>0.75</v>
      </c>
      <c r="S48" s="83">
        <f>+SUMPRODUCT(('Quant Log'!$C$5:$C$1004='Quant Stats'!$B48)*('Quant Log'!$I$5:$I$1004='Quant Stats'!S$42)*('Quant Log'!$E$5:$E$1004='Quant Stats'!$B$41)*'Quant Log'!$P$5:$P$1004)/SUMPRODUCT(('Quant Log'!$C$5:$C$1004='Quant Stats'!$B48)*('Quant Log'!$I$5:$I$1004='Quant Stats'!S$42)*('Quant Log'!$E$5:$E$1004='Quant Stats'!$B$41))</f>
        <v>0.93333333333333335</v>
      </c>
      <c r="T48" s="83" t="e">
        <f>+SUMPRODUCT(('Quant Log'!$C$5:$C$1004='Quant Stats'!$B48)*('Quant Log'!$I$5:$I$1004='Quant Stats'!T$42)*('Quant Log'!$E$5:$E$1004='Quant Stats'!$B$41)*'Quant Log'!$P$5:$P$1004)/SUMPRODUCT(('Quant Log'!$C$5:$C$1004='Quant Stats'!$B48)*('Quant Log'!$I$5:$I$1004='Quant Stats'!T$42)*('Quant Log'!$E$5:$E$1004='Quant Stats'!$B$41))</f>
        <v>#DIV/0!</v>
      </c>
      <c r="U48" s="83">
        <f>+SUMPRODUCT(('Quant Log'!$C$5:$C$1004='Quant Stats'!$B48)*('Quant Log'!$I$5:$I$1004='Quant Stats'!U$42)*('Quant Log'!$E$5:$E$1004='Quant Stats'!$B$41)*'Quant Log'!$P$5:$P$1004)/SUMPRODUCT(('Quant Log'!$C$5:$C$1004='Quant Stats'!$B48)*('Quant Log'!$I$5:$I$1004='Quant Stats'!U$42)*('Quant Log'!$E$5:$E$1004='Quant Stats'!$B$41))</f>
        <v>0.82926829268292679</v>
      </c>
      <c r="V48" s="83">
        <f>+SUMPRODUCT(('Quant Log'!$C$5:$C$1004='Quant Stats'!$B48)*('Quant Log'!$I$5:$I$1004='Quant Stats'!V$42)*('Quant Log'!$E$5:$E$1004='Quant Stats'!$B$41)*'Quant Log'!$P$5:$P$1004)/SUMPRODUCT(('Quant Log'!$C$5:$C$1004='Quant Stats'!$B48)*('Quant Log'!$I$5:$I$1004='Quant Stats'!V$42)*('Quant Log'!$E$5:$E$1004='Quant Stats'!$B$41))</f>
        <v>0.93939393939393945</v>
      </c>
      <c r="W48" s="83" t="e">
        <f>+SUMPRODUCT(('Quant Log'!$C$5:$C$1004='Quant Stats'!$B48)*('Quant Log'!$I$5:$I$1004='Quant Stats'!W$42)*('Quant Log'!$E$5:$E$1004='Quant Stats'!$B$41)*'Quant Log'!$P$5:$P$1004)/SUMPRODUCT(('Quant Log'!$C$5:$C$1004='Quant Stats'!$B48)*('Quant Log'!$I$5:$I$1004='Quant Stats'!W$42)*('Quant Log'!$E$5:$E$1004='Quant Stats'!$B$41))</f>
        <v>#DIV/0!</v>
      </c>
      <c r="X48" s="83">
        <f>+SUMPRODUCT(('Quant Log'!$C$5:$C$1004='Quant Stats'!$B48)*('Quant Log'!$I$5:$I$1004='Quant Stats'!X$42)*('Quant Log'!$E$5:$E$1004='Quant Stats'!$B$41)*'Quant Log'!$P$5:$P$1004)/SUMPRODUCT(('Quant Log'!$C$5:$C$1004='Quant Stats'!$B48)*('Quant Log'!$I$5:$I$1004='Quant Stats'!X$42)*('Quant Log'!$E$5:$E$1004='Quant Stats'!$B$41))</f>
        <v>0.81818181818181823</v>
      </c>
      <c r="Y48" s="83">
        <f>+SUMPRODUCT(('Quant Log'!$C$5:$C$1004='Quant Stats'!$B48)*('Quant Log'!$I$5:$I$1004='Quant Stats'!Y$42)*('Quant Log'!$E$5:$E$1004='Quant Stats'!$B$41)*'Quant Log'!$P$5:$P$1004)/SUMPRODUCT(('Quant Log'!$C$5:$C$1004='Quant Stats'!$B48)*('Quant Log'!$I$5:$I$1004='Quant Stats'!Y$42)*('Quant Log'!$E$5:$E$1004='Quant Stats'!$B$41))</f>
        <v>0.76470588235294112</v>
      </c>
      <c r="Z48" s="84">
        <f>+SUMPRODUCT(('Quant Log'!$C$5:$C$1004='Quant Stats'!$B48)*('Quant Log'!$E$5:$E$1004='Quant Stats'!$B$41)*'Quant Log'!$P$5:$P$1004)/SUMPRODUCT(('Quant Log'!$C$5:$C$1004='Quant Stats'!$B48)*('Quant Log'!$E$5:$E$1004='Quant Stats'!$B$41))</f>
        <v>0.8193979933110368</v>
      </c>
    </row>
    <row r="49" spans="2:26" ht="16" thickBot="1">
      <c r="B49" s="18" t="str">
        <f>db!D11</f>
        <v>Kaplan Verbal</v>
      </c>
      <c r="D49" s="40" t="str">
        <f t="shared" si="13"/>
        <v>n/a</v>
      </c>
      <c r="E49" s="40" t="str">
        <f t="shared" si="3"/>
        <v>n/a</v>
      </c>
      <c r="F49" s="40" t="str">
        <f t="shared" si="4"/>
        <v>n/a</v>
      </c>
      <c r="G49" s="40" t="str">
        <f t="shared" si="5"/>
        <v>n/a</v>
      </c>
      <c r="H49" s="40" t="str">
        <f t="shared" si="6"/>
        <v>n/a</v>
      </c>
      <c r="I49" s="40" t="str">
        <f t="shared" si="7"/>
        <v>n/a</v>
      </c>
      <c r="J49" s="40" t="str">
        <f t="shared" si="8"/>
        <v>n/a</v>
      </c>
      <c r="K49" s="40" t="str">
        <f t="shared" si="9"/>
        <v>n/a</v>
      </c>
      <c r="L49" s="40" t="str">
        <f t="shared" si="10"/>
        <v>n/a</v>
      </c>
      <c r="M49" s="41" t="str">
        <f t="shared" si="11"/>
        <v>n/a</v>
      </c>
      <c r="N49" s="42" t="str">
        <f t="shared" si="12"/>
        <v>n/a</v>
      </c>
      <c r="P49" s="83" t="e">
        <f>+SUMPRODUCT(('Quant Log'!$C$5:$C$1004='Quant Stats'!$B49)*('Quant Log'!$I$5:$I$1004='Quant Stats'!P$42)*('Quant Log'!$E$5:$E$1004='Quant Stats'!$B$41)*'Quant Log'!$P$5:$P$1004)/SUMPRODUCT(('Quant Log'!$C$5:$C$1004='Quant Stats'!$B49)*('Quant Log'!$I$5:$I$1004='Quant Stats'!P$42)*('Quant Log'!$E$5:$E$1004='Quant Stats'!$B$41))</f>
        <v>#DIV/0!</v>
      </c>
      <c r="Q49" s="83" t="e">
        <f>+SUMPRODUCT(('Quant Log'!$C$5:$C$1004='Quant Stats'!$B49)*('Quant Log'!$I$5:$I$1004='Quant Stats'!Q$42)*('Quant Log'!$E$5:$E$1004='Quant Stats'!$B$41)*'Quant Log'!$P$5:$P$1004)/SUMPRODUCT(('Quant Log'!$C$5:$C$1004='Quant Stats'!$B49)*('Quant Log'!$I$5:$I$1004='Quant Stats'!Q$42)*('Quant Log'!$E$5:$E$1004='Quant Stats'!$B$41))</f>
        <v>#DIV/0!</v>
      </c>
      <c r="R49" s="83" t="e">
        <f>+SUMPRODUCT(('Quant Log'!$C$5:$C$1004='Quant Stats'!$B49)*('Quant Log'!$I$5:$I$1004='Quant Stats'!R$42)*('Quant Log'!$E$5:$E$1004='Quant Stats'!$B$41)*'Quant Log'!$P$5:$P$1004)/SUMPRODUCT(('Quant Log'!$C$5:$C$1004='Quant Stats'!$B49)*('Quant Log'!$I$5:$I$1004='Quant Stats'!R$42)*('Quant Log'!$E$5:$E$1004='Quant Stats'!$B$41))</f>
        <v>#DIV/0!</v>
      </c>
      <c r="S49" s="83" t="e">
        <f>+SUMPRODUCT(('Quant Log'!$C$5:$C$1004='Quant Stats'!$B49)*('Quant Log'!$I$5:$I$1004='Quant Stats'!S$42)*('Quant Log'!$E$5:$E$1004='Quant Stats'!$B$41)*'Quant Log'!$P$5:$P$1004)/SUMPRODUCT(('Quant Log'!$C$5:$C$1004='Quant Stats'!$B49)*('Quant Log'!$I$5:$I$1004='Quant Stats'!S$42)*('Quant Log'!$E$5:$E$1004='Quant Stats'!$B$41))</f>
        <v>#DIV/0!</v>
      </c>
      <c r="T49" s="83" t="e">
        <f>+SUMPRODUCT(('Quant Log'!$C$5:$C$1004='Quant Stats'!$B49)*('Quant Log'!$I$5:$I$1004='Quant Stats'!T$42)*('Quant Log'!$E$5:$E$1004='Quant Stats'!$B$41)*'Quant Log'!$P$5:$P$1004)/SUMPRODUCT(('Quant Log'!$C$5:$C$1004='Quant Stats'!$B49)*('Quant Log'!$I$5:$I$1004='Quant Stats'!T$42)*('Quant Log'!$E$5:$E$1004='Quant Stats'!$B$41))</f>
        <v>#DIV/0!</v>
      </c>
      <c r="U49" s="83" t="e">
        <f>+SUMPRODUCT(('Quant Log'!$C$5:$C$1004='Quant Stats'!$B49)*('Quant Log'!$I$5:$I$1004='Quant Stats'!U$42)*('Quant Log'!$E$5:$E$1004='Quant Stats'!$B$41)*'Quant Log'!$P$5:$P$1004)/SUMPRODUCT(('Quant Log'!$C$5:$C$1004='Quant Stats'!$B49)*('Quant Log'!$I$5:$I$1004='Quant Stats'!U$42)*('Quant Log'!$E$5:$E$1004='Quant Stats'!$B$41))</f>
        <v>#DIV/0!</v>
      </c>
      <c r="V49" s="83" t="e">
        <f>+SUMPRODUCT(('Quant Log'!$C$5:$C$1004='Quant Stats'!$B49)*('Quant Log'!$I$5:$I$1004='Quant Stats'!V$42)*('Quant Log'!$E$5:$E$1004='Quant Stats'!$B$41)*'Quant Log'!$P$5:$P$1004)/SUMPRODUCT(('Quant Log'!$C$5:$C$1004='Quant Stats'!$B49)*('Quant Log'!$I$5:$I$1004='Quant Stats'!V$42)*('Quant Log'!$E$5:$E$1004='Quant Stats'!$B$41))</f>
        <v>#DIV/0!</v>
      </c>
      <c r="W49" s="83" t="e">
        <f>+SUMPRODUCT(('Quant Log'!$C$5:$C$1004='Quant Stats'!$B49)*('Quant Log'!$I$5:$I$1004='Quant Stats'!W$42)*('Quant Log'!$E$5:$E$1004='Quant Stats'!$B$41)*'Quant Log'!$P$5:$P$1004)/SUMPRODUCT(('Quant Log'!$C$5:$C$1004='Quant Stats'!$B49)*('Quant Log'!$I$5:$I$1004='Quant Stats'!W$42)*('Quant Log'!$E$5:$E$1004='Quant Stats'!$B$41))</f>
        <v>#DIV/0!</v>
      </c>
      <c r="X49" s="83" t="e">
        <f>+SUMPRODUCT(('Quant Log'!$C$5:$C$1004='Quant Stats'!$B49)*('Quant Log'!$I$5:$I$1004='Quant Stats'!X$42)*('Quant Log'!$E$5:$E$1004='Quant Stats'!$B$41)*'Quant Log'!$P$5:$P$1004)/SUMPRODUCT(('Quant Log'!$C$5:$C$1004='Quant Stats'!$B49)*('Quant Log'!$I$5:$I$1004='Quant Stats'!X$42)*('Quant Log'!$E$5:$E$1004='Quant Stats'!$B$41))</f>
        <v>#DIV/0!</v>
      </c>
      <c r="Y49" s="83" t="e">
        <f>+SUMPRODUCT(('Quant Log'!$C$5:$C$1004='Quant Stats'!$B49)*('Quant Log'!$I$5:$I$1004='Quant Stats'!Y$42)*('Quant Log'!$E$5:$E$1004='Quant Stats'!$B$41)*'Quant Log'!$P$5:$P$1004)/SUMPRODUCT(('Quant Log'!$C$5:$C$1004='Quant Stats'!$B49)*('Quant Log'!$I$5:$I$1004='Quant Stats'!Y$42)*('Quant Log'!$E$5:$E$1004='Quant Stats'!$B$41))</f>
        <v>#DIV/0!</v>
      </c>
      <c r="Z49" s="84" t="e">
        <f>+SUMPRODUCT(('Quant Log'!$C$5:$C$1004='Quant Stats'!$B49)*('Quant Log'!$E$5:$E$1004='Quant Stats'!$B$41)*'Quant Log'!$P$5:$P$1004)/SUMPRODUCT(('Quant Log'!$C$5:$C$1004='Quant Stats'!$B49)*('Quant Log'!$E$5:$E$1004='Quant Stats'!$B$41))</f>
        <v>#DIV/0!</v>
      </c>
    </row>
    <row r="50" spans="2:26" ht="16" thickBot="1">
      <c r="B50" s="18" t="str">
        <f>db!D12</f>
        <v>Kaplan 800</v>
      </c>
      <c r="D50" s="43" t="str">
        <f t="shared" si="13"/>
        <v>n/a</v>
      </c>
      <c r="E50" s="43" t="str">
        <f t="shared" si="3"/>
        <v>n/a</v>
      </c>
      <c r="F50" s="43" t="str">
        <f t="shared" si="4"/>
        <v>n/a</v>
      </c>
      <c r="G50" s="43" t="str">
        <f t="shared" si="5"/>
        <v>n/a</v>
      </c>
      <c r="H50" s="43" t="str">
        <f t="shared" si="6"/>
        <v>n/a</v>
      </c>
      <c r="I50" s="43" t="str">
        <f t="shared" si="7"/>
        <v>n/a</v>
      </c>
      <c r="J50" s="43" t="str">
        <f t="shared" si="8"/>
        <v>n/a</v>
      </c>
      <c r="K50" s="43" t="str">
        <f t="shared" si="9"/>
        <v>n/a</v>
      </c>
      <c r="L50" s="43" t="str">
        <f t="shared" si="10"/>
        <v>n/a</v>
      </c>
      <c r="M50" s="44" t="str">
        <f t="shared" si="11"/>
        <v>n/a</v>
      </c>
      <c r="N50" s="45" t="str">
        <f t="shared" si="12"/>
        <v>n/a</v>
      </c>
      <c r="P50" s="83" t="e">
        <f>+SUMPRODUCT(('Quant Log'!$C$5:$C$1004='Quant Stats'!$B50)*('Quant Log'!$I$5:$I$1004='Quant Stats'!P$42)*('Quant Log'!$E$5:$E$1004='Quant Stats'!$B$41)*'Quant Log'!$P$5:$P$1004)/SUMPRODUCT(('Quant Log'!$C$5:$C$1004='Quant Stats'!$B50)*('Quant Log'!$I$5:$I$1004='Quant Stats'!P$42)*('Quant Log'!$E$5:$E$1004='Quant Stats'!$B$41))</f>
        <v>#DIV/0!</v>
      </c>
      <c r="Q50" s="83" t="e">
        <f>+SUMPRODUCT(('Quant Log'!$C$5:$C$1004='Quant Stats'!$B50)*('Quant Log'!$I$5:$I$1004='Quant Stats'!Q$42)*('Quant Log'!$E$5:$E$1004='Quant Stats'!$B$41)*'Quant Log'!$P$5:$P$1004)/SUMPRODUCT(('Quant Log'!$C$5:$C$1004='Quant Stats'!$B50)*('Quant Log'!$I$5:$I$1004='Quant Stats'!Q$42)*('Quant Log'!$E$5:$E$1004='Quant Stats'!$B$41))</f>
        <v>#DIV/0!</v>
      </c>
      <c r="R50" s="83" t="e">
        <f>+SUMPRODUCT(('Quant Log'!$C$5:$C$1004='Quant Stats'!$B50)*('Quant Log'!$I$5:$I$1004='Quant Stats'!R$42)*('Quant Log'!$E$5:$E$1004='Quant Stats'!$B$41)*'Quant Log'!$P$5:$P$1004)/SUMPRODUCT(('Quant Log'!$C$5:$C$1004='Quant Stats'!$B50)*('Quant Log'!$I$5:$I$1004='Quant Stats'!R$42)*('Quant Log'!$E$5:$E$1004='Quant Stats'!$B$41))</f>
        <v>#DIV/0!</v>
      </c>
      <c r="S50" s="83" t="e">
        <f>+SUMPRODUCT(('Quant Log'!$C$5:$C$1004='Quant Stats'!$B50)*('Quant Log'!$I$5:$I$1004='Quant Stats'!S$42)*('Quant Log'!$E$5:$E$1004='Quant Stats'!$B$41)*'Quant Log'!$P$5:$P$1004)/SUMPRODUCT(('Quant Log'!$C$5:$C$1004='Quant Stats'!$B50)*('Quant Log'!$I$5:$I$1004='Quant Stats'!S$42)*('Quant Log'!$E$5:$E$1004='Quant Stats'!$B$41))</f>
        <v>#DIV/0!</v>
      </c>
      <c r="T50" s="83" t="e">
        <f>+SUMPRODUCT(('Quant Log'!$C$5:$C$1004='Quant Stats'!$B50)*('Quant Log'!$I$5:$I$1004='Quant Stats'!T$42)*('Quant Log'!$E$5:$E$1004='Quant Stats'!$B$41)*'Quant Log'!$P$5:$P$1004)/SUMPRODUCT(('Quant Log'!$C$5:$C$1004='Quant Stats'!$B50)*('Quant Log'!$I$5:$I$1004='Quant Stats'!T$42)*('Quant Log'!$E$5:$E$1004='Quant Stats'!$B$41))</f>
        <v>#DIV/0!</v>
      </c>
      <c r="U50" s="83" t="e">
        <f>+SUMPRODUCT(('Quant Log'!$C$5:$C$1004='Quant Stats'!$B50)*('Quant Log'!$I$5:$I$1004='Quant Stats'!U$42)*('Quant Log'!$E$5:$E$1004='Quant Stats'!$B$41)*'Quant Log'!$P$5:$P$1004)/SUMPRODUCT(('Quant Log'!$C$5:$C$1004='Quant Stats'!$B50)*('Quant Log'!$I$5:$I$1004='Quant Stats'!U$42)*('Quant Log'!$E$5:$E$1004='Quant Stats'!$B$41))</f>
        <v>#DIV/0!</v>
      </c>
      <c r="V50" s="83" t="e">
        <f>+SUMPRODUCT(('Quant Log'!$C$5:$C$1004='Quant Stats'!$B50)*('Quant Log'!$I$5:$I$1004='Quant Stats'!V$42)*('Quant Log'!$E$5:$E$1004='Quant Stats'!$B$41)*'Quant Log'!$P$5:$P$1004)/SUMPRODUCT(('Quant Log'!$C$5:$C$1004='Quant Stats'!$B50)*('Quant Log'!$I$5:$I$1004='Quant Stats'!V$42)*('Quant Log'!$E$5:$E$1004='Quant Stats'!$B$41))</f>
        <v>#DIV/0!</v>
      </c>
      <c r="W50" s="83" t="e">
        <f>+SUMPRODUCT(('Quant Log'!$C$5:$C$1004='Quant Stats'!$B50)*('Quant Log'!$I$5:$I$1004='Quant Stats'!W$42)*('Quant Log'!$E$5:$E$1004='Quant Stats'!$B$41)*'Quant Log'!$P$5:$P$1004)/SUMPRODUCT(('Quant Log'!$C$5:$C$1004='Quant Stats'!$B50)*('Quant Log'!$I$5:$I$1004='Quant Stats'!W$42)*('Quant Log'!$E$5:$E$1004='Quant Stats'!$B$41))</f>
        <v>#DIV/0!</v>
      </c>
      <c r="X50" s="83" t="e">
        <f>+SUMPRODUCT(('Quant Log'!$C$5:$C$1004='Quant Stats'!$B50)*('Quant Log'!$I$5:$I$1004='Quant Stats'!X$42)*('Quant Log'!$E$5:$E$1004='Quant Stats'!$B$41)*'Quant Log'!$P$5:$P$1004)/SUMPRODUCT(('Quant Log'!$C$5:$C$1004='Quant Stats'!$B50)*('Quant Log'!$I$5:$I$1004='Quant Stats'!X$42)*('Quant Log'!$E$5:$E$1004='Quant Stats'!$B$41))</f>
        <v>#DIV/0!</v>
      </c>
      <c r="Y50" s="83" t="e">
        <f>+SUMPRODUCT(('Quant Log'!$C$5:$C$1004='Quant Stats'!$B50)*('Quant Log'!$I$5:$I$1004='Quant Stats'!Y$42)*('Quant Log'!$E$5:$E$1004='Quant Stats'!$B$41)*'Quant Log'!$P$5:$P$1004)/SUMPRODUCT(('Quant Log'!$C$5:$C$1004='Quant Stats'!$B50)*('Quant Log'!$I$5:$I$1004='Quant Stats'!Y$42)*('Quant Log'!$E$5:$E$1004='Quant Stats'!$B$41))</f>
        <v>#DIV/0!</v>
      </c>
      <c r="Z50" s="84" t="e">
        <f>+SUMPRODUCT(('Quant Log'!$C$5:$C$1004='Quant Stats'!$B50)*('Quant Log'!$E$5:$E$1004='Quant Stats'!$B$41)*'Quant Log'!$P$5:$P$1004)/SUMPRODUCT(('Quant Log'!$C$5:$C$1004='Quant Stats'!$B50)*('Quant Log'!$E$5:$E$1004='Quant Stats'!$B$41))</f>
        <v>#DIV/0!</v>
      </c>
    </row>
    <row r="51" spans="2:26" ht="16" thickBot="1">
      <c r="B51" s="18" t="str">
        <f>db!D13</f>
        <v>Princeton Review</v>
      </c>
      <c r="D51" s="40" t="str">
        <f t="shared" si="13"/>
        <v>n/a</v>
      </c>
      <c r="E51" s="40" t="str">
        <f t="shared" si="3"/>
        <v>n/a</v>
      </c>
      <c r="F51" s="40" t="str">
        <f t="shared" si="4"/>
        <v>n/a</v>
      </c>
      <c r="G51" s="40" t="str">
        <f t="shared" si="5"/>
        <v>n/a</v>
      </c>
      <c r="H51" s="40" t="str">
        <f t="shared" si="6"/>
        <v>n/a</v>
      </c>
      <c r="I51" s="40" t="str">
        <f t="shared" si="7"/>
        <v>n/a</v>
      </c>
      <c r="J51" s="40" t="str">
        <f t="shared" si="8"/>
        <v>n/a</v>
      </c>
      <c r="K51" s="40" t="str">
        <f t="shared" si="9"/>
        <v>n/a</v>
      </c>
      <c r="L51" s="40" t="str">
        <f t="shared" si="10"/>
        <v>n/a</v>
      </c>
      <c r="M51" s="41" t="str">
        <f t="shared" si="11"/>
        <v>n/a</v>
      </c>
      <c r="N51" s="42" t="str">
        <f t="shared" si="12"/>
        <v>n/a</v>
      </c>
      <c r="P51" s="83" t="e">
        <f>+SUMPRODUCT(('Quant Log'!$C$5:$C$1004='Quant Stats'!$B51)*('Quant Log'!$I$5:$I$1004='Quant Stats'!P$42)*('Quant Log'!$E$5:$E$1004='Quant Stats'!$B$41)*'Quant Log'!$P$5:$P$1004)/SUMPRODUCT(('Quant Log'!$C$5:$C$1004='Quant Stats'!$B51)*('Quant Log'!$I$5:$I$1004='Quant Stats'!P$42)*('Quant Log'!$E$5:$E$1004='Quant Stats'!$B$41))</f>
        <v>#DIV/0!</v>
      </c>
      <c r="Q51" s="83" t="e">
        <f>+SUMPRODUCT(('Quant Log'!$C$5:$C$1004='Quant Stats'!$B51)*('Quant Log'!$I$5:$I$1004='Quant Stats'!Q$42)*('Quant Log'!$E$5:$E$1004='Quant Stats'!$B$41)*'Quant Log'!$P$5:$P$1004)/SUMPRODUCT(('Quant Log'!$C$5:$C$1004='Quant Stats'!$B51)*('Quant Log'!$I$5:$I$1004='Quant Stats'!Q$42)*('Quant Log'!$E$5:$E$1004='Quant Stats'!$B$41))</f>
        <v>#DIV/0!</v>
      </c>
      <c r="R51" s="83" t="e">
        <f>+SUMPRODUCT(('Quant Log'!$C$5:$C$1004='Quant Stats'!$B51)*('Quant Log'!$I$5:$I$1004='Quant Stats'!R$42)*('Quant Log'!$E$5:$E$1004='Quant Stats'!$B$41)*'Quant Log'!$P$5:$P$1004)/SUMPRODUCT(('Quant Log'!$C$5:$C$1004='Quant Stats'!$B51)*('Quant Log'!$I$5:$I$1004='Quant Stats'!R$42)*('Quant Log'!$E$5:$E$1004='Quant Stats'!$B$41))</f>
        <v>#DIV/0!</v>
      </c>
      <c r="S51" s="83" t="e">
        <f>+SUMPRODUCT(('Quant Log'!$C$5:$C$1004='Quant Stats'!$B51)*('Quant Log'!$I$5:$I$1004='Quant Stats'!S$42)*('Quant Log'!$E$5:$E$1004='Quant Stats'!$B$41)*'Quant Log'!$P$5:$P$1004)/SUMPRODUCT(('Quant Log'!$C$5:$C$1004='Quant Stats'!$B51)*('Quant Log'!$I$5:$I$1004='Quant Stats'!S$42)*('Quant Log'!$E$5:$E$1004='Quant Stats'!$B$41))</f>
        <v>#DIV/0!</v>
      </c>
      <c r="T51" s="83" t="e">
        <f>+SUMPRODUCT(('Quant Log'!$C$5:$C$1004='Quant Stats'!$B51)*('Quant Log'!$I$5:$I$1004='Quant Stats'!T$42)*('Quant Log'!$E$5:$E$1004='Quant Stats'!$B$41)*'Quant Log'!$P$5:$P$1004)/SUMPRODUCT(('Quant Log'!$C$5:$C$1004='Quant Stats'!$B51)*('Quant Log'!$I$5:$I$1004='Quant Stats'!T$42)*('Quant Log'!$E$5:$E$1004='Quant Stats'!$B$41))</f>
        <v>#DIV/0!</v>
      </c>
      <c r="U51" s="83" t="e">
        <f>+SUMPRODUCT(('Quant Log'!$C$5:$C$1004='Quant Stats'!$B51)*('Quant Log'!$I$5:$I$1004='Quant Stats'!U$42)*('Quant Log'!$E$5:$E$1004='Quant Stats'!$B$41)*'Quant Log'!$P$5:$P$1004)/SUMPRODUCT(('Quant Log'!$C$5:$C$1004='Quant Stats'!$B51)*('Quant Log'!$I$5:$I$1004='Quant Stats'!U$42)*('Quant Log'!$E$5:$E$1004='Quant Stats'!$B$41))</f>
        <v>#DIV/0!</v>
      </c>
      <c r="V51" s="83" t="e">
        <f>+SUMPRODUCT(('Quant Log'!$C$5:$C$1004='Quant Stats'!$B51)*('Quant Log'!$I$5:$I$1004='Quant Stats'!V$42)*('Quant Log'!$E$5:$E$1004='Quant Stats'!$B$41)*'Quant Log'!$P$5:$P$1004)/SUMPRODUCT(('Quant Log'!$C$5:$C$1004='Quant Stats'!$B51)*('Quant Log'!$I$5:$I$1004='Quant Stats'!V$42)*('Quant Log'!$E$5:$E$1004='Quant Stats'!$B$41))</f>
        <v>#DIV/0!</v>
      </c>
      <c r="W51" s="83" t="e">
        <f>+SUMPRODUCT(('Quant Log'!$C$5:$C$1004='Quant Stats'!$B51)*('Quant Log'!$I$5:$I$1004='Quant Stats'!W$42)*('Quant Log'!$E$5:$E$1004='Quant Stats'!$B$41)*'Quant Log'!$P$5:$P$1004)/SUMPRODUCT(('Quant Log'!$C$5:$C$1004='Quant Stats'!$B51)*('Quant Log'!$I$5:$I$1004='Quant Stats'!W$42)*('Quant Log'!$E$5:$E$1004='Quant Stats'!$B$41))</f>
        <v>#DIV/0!</v>
      </c>
      <c r="X51" s="83" t="e">
        <f>+SUMPRODUCT(('Quant Log'!$C$5:$C$1004='Quant Stats'!$B51)*('Quant Log'!$I$5:$I$1004='Quant Stats'!X$42)*('Quant Log'!$E$5:$E$1004='Quant Stats'!$B$41)*'Quant Log'!$P$5:$P$1004)/SUMPRODUCT(('Quant Log'!$C$5:$C$1004='Quant Stats'!$B51)*('Quant Log'!$I$5:$I$1004='Quant Stats'!X$42)*('Quant Log'!$E$5:$E$1004='Quant Stats'!$B$41))</f>
        <v>#DIV/0!</v>
      </c>
      <c r="Y51" s="83" t="e">
        <f>+SUMPRODUCT(('Quant Log'!$C$5:$C$1004='Quant Stats'!$B51)*('Quant Log'!$I$5:$I$1004='Quant Stats'!Y$42)*('Quant Log'!$E$5:$E$1004='Quant Stats'!$B$41)*'Quant Log'!$P$5:$P$1004)/SUMPRODUCT(('Quant Log'!$C$5:$C$1004='Quant Stats'!$B51)*('Quant Log'!$I$5:$I$1004='Quant Stats'!Y$42)*('Quant Log'!$E$5:$E$1004='Quant Stats'!$B$41))</f>
        <v>#DIV/0!</v>
      </c>
      <c r="Z51" s="84" t="e">
        <f>+SUMPRODUCT(('Quant Log'!$C$5:$C$1004='Quant Stats'!$B51)*('Quant Log'!$E$5:$E$1004='Quant Stats'!$B$41)*'Quant Log'!$P$5:$P$1004)/SUMPRODUCT(('Quant Log'!$C$5:$C$1004='Quant Stats'!$B51)*('Quant Log'!$E$5:$E$1004='Quant Stats'!$B$41))</f>
        <v>#DIV/0!</v>
      </c>
    </row>
    <row r="52" spans="2:26" ht="16" thickBot="1">
      <c r="B52" s="18" t="str">
        <f>db!D14</f>
        <v>PowerScore SC</v>
      </c>
      <c r="D52" s="43" t="str">
        <f t="shared" si="13"/>
        <v>n/a</v>
      </c>
      <c r="E52" s="43" t="str">
        <f t="shared" si="3"/>
        <v>n/a</v>
      </c>
      <c r="F52" s="43" t="str">
        <f t="shared" si="4"/>
        <v>n/a</v>
      </c>
      <c r="G52" s="43" t="str">
        <f t="shared" si="5"/>
        <v>n/a</v>
      </c>
      <c r="H52" s="43" t="str">
        <f t="shared" si="6"/>
        <v>n/a</v>
      </c>
      <c r="I52" s="43" t="str">
        <f t="shared" si="7"/>
        <v>n/a</v>
      </c>
      <c r="J52" s="43" t="str">
        <f t="shared" si="8"/>
        <v>n/a</v>
      </c>
      <c r="K52" s="43" t="str">
        <f t="shared" si="9"/>
        <v>n/a</v>
      </c>
      <c r="L52" s="43" t="str">
        <f t="shared" si="10"/>
        <v>n/a</v>
      </c>
      <c r="M52" s="44" t="str">
        <f t="shared" si="11"/>
        <v>n/a</v>
      </c>
      <c r="N52" s="45" t="str">
        <f t="shared" si="12"/>
        <v>n/a</v>
      </c>
      <c r="P52" s="83" t="e">
        <f>+SUMPRODUCT(('Quant Log'!$C$5:$C$1004='Quant Stats'!$B52)*('Quant Log'!$I$5:$I$1004='Quant Stats'!P$42)*('Quant Log'!$E$5:$E$1004='Quant Stats'!$B$41)*'Quant Log'!$P$5:$P$1004)/SUMPRODUCT(('Quant Log'!$C$5:$C$1004='Quant Stats'!$B52)*('Quant Log'!$I$5:$I$1004='Quant Stats'!P$42)*('Quant Log'!$E$5:$E$1004='Quant Stats'!$B$41))</f>
        <v>#DIV/0!</v>
      </c>
      <c r="Q52" s="83" t="e">
        <f>+SUMPRODUCT(('Quant Log'!$C$5:$C$1004='Quant Stats'!$B52)*('Quant Log'!$I$5:$I$1004='Quant Stats'!Q$42)*('Quant Log'!$E$5:$E$1004='Quant Stats'!$B$41)*'Quant Log'!$P$5:$P$1004)/SUMPRODUCT(('Quant Log'!$C$5:$C$1004='Quant Stats'!$B52)*('Quant Log'!$I$5:$I$1004='Quant Stats'!Q$42)*('Quant Log'!$E$5:$E$1004='Quant Stats'!$B$41))</f>
        <v>#DIV/0!</v>
      </c>
      <c r="R52" s="83" t="e">
        <f>+SUMPRODUCT(('Quant Log'!$C$5:$C$1004='Quant Stats'!$B52)*('Quant Log'!$I$5:$I$1004='Quant Stats'!R$42)*('Quant Log'!$E$5:$E$1004='Quant Stats'!$B$41)*'Quant Log'!$P$5:$P$1004)/SUMPRODUCT(('Quant Log'!$C$5:$C$1004='Quant Stats'!$B52)*('Quant Log'!$I$5:$I$1004='Quant Stats'!R$42)*('Quant Log'!$E$5:$E$1004='Quant Stats'!$B$41))</f>
        <v>#DIV/0!</v>
      </c>
      <c r="S52" s="83" t="e">
        <f>+SUMPRODUCT(('Quant Log'!$C$5:$C$1004='Quant Stats'!$B52)*('Quant Log'!$I$5:$I$1004='Quant Stats'!S$42)*('Quant Log'!$E$5:$E$1004='Quant Stats'!$B$41)*'Quant Log'!$P$5:$P$1004)/SUMPRODUCT(('Quant Log'!$C$5:$C$1004='Quant Stats'!$B52)*('Quant Log'!$I$5:$I$1004='Quant Stats'!S$42)*('Quant Log'!$E$5:$E$1004='Quant Stats'!$B$41))</f>
        <v>#DIV/0!</v>
      </c>
      <c r="T52" s="83" t="e">
        <f>+SUMPRODUCT(('Quant Log'!$C$5:$C$1004='Quant Stats'!$B52)*('Quant Log'!$I$5:$I$1004='Quant Stats'!T$42)*('Quant Log'!$E$5:$E$1004='Quant Stats'!$B$41)*'Quant Log'!$P$5:$P$1004)/SUMPRODUCT(('Quant Log'!$C$5:$C$1004='Quant Stats'!$B52)*('Quant Log'!$I$5:$I$1004='Quant Stats'!T$42)*('Quant Log'!$E$5:$E$1004='Quant Stats'!$B$41))</f>
        <v>#DIV/0!</v>
      </c>
      <c r="U52" s="83" t="e">
        <f>+SUMPRODUCT(('Quant Log'!$C$5:$C$1004='Quant Stats'!$B52)*('Quant Log'!$I$5:$I$1004='Quant Stats'!U$42)*('Quant Log'!$E$5:$E$1004='Quant Stats'!$B$41)*'Quant Log'!$P$5:$P$1004)/SUMPRODUCT(('Quant Log'!$C$5:$C$1004='Quant Stats'!$B52)*('Quant Log'!$I$5:$I$1004='Quant Stats'!U$42)*('Quant Log'!$E$5:$E$1004='Quant Stats'!$B$41))</f>
        <v>#DIV/0!</v>
      </c>
      <c r="V52" s="83" t="e">
        <f>+SUMPRODUCT(('Quant Log'!$C$5:$C$1004='Quant Stats'!$B52)*('Quant Log'!$I$5:$I$1004='Quant Stats'!V$42)*('Quant Log'!$E$5:$E$1004='Quant Stats'!$B$41)*'Quant Log'!$P$5:$P$1004)/SUMPRODUCT(('Quant Log'!$C$5:$C$1004='Quant Stats'!$B52)*('Quant Log'!$I$5:$I$1004='Quant Stats'!V$42)*('Quant Log'!$E$5:$E$1004='Quant Stats'!$B$41))</f>
        <v>#DIV/0!</v>
      </c>
      <c r="W52" s="83" t="e">
        <f>+SUMPRODUCT(('Quant Log'!$C$5:$C$1004='Quant Stats'!$B52)*('Quant Log'!$I$5:$I$1004='Quant Stats'!W$42)*('Quant Log'!$E$5:$E$1004='Quant Stats'!$B$41)*'Quant Log'!$P$5:$P$1004)/SUMPRODUCT(('Quant Log'!$C$5:$C$1004='Quant Stats'!$B52)*('Quant Log'!$I$5:$I$1004='Quant Stats'!W$42)*('Quant Log'!$E$5:$E$1004='Quant Stats'!$B$41))</f>
        <v>#DIV/0!</v>
      </c>
      <c r="X52" s="83" t="e">
        <f>+SUMPRODUCT(('Quant Log'!$C$5:$C$1004='Quant Stats'!$B52)*('Quant Log'!$I$5:$I$1004='Quant Stats'!X$42)*('Quant Log'!$E$5:$E$1004='Quant Stats'!$B$41)*'Quant Log'!$P$5:$P$1004)/SUMPRODUCT(('Quant Log'!$C$5:$C$1004='Quant Stats'!$B52)*('Quant Log'!$I$5:$I$1004='Quant Stats'!X$42)*('Quant Log'!$E$5:$E$1004='Quant Stats'!$B$41))</f>
        <v>#DIV/0!</v>
      </c>
      <c r="Y52" s="83" t="e">
        <f>+SUMPRODUCT(('Quant Log'!$C$5:$C$1004='Quant Stats'!$B52)*('Quant Log'!$I$5:$I$1004='Quant Stats'!Y$42)*('Quant Log'!$E$5:$E$1004='Quant Stats'!$B$41)*'Quant Log'!$P$5:$P$1004)/SUMPRODUCT(('Quant Log'!$C$5:$C$1004='Quant Stats'!$B52)*('Quant Log'!$I$5:$I$1004='Quant Stats'!Y$42)*('Quant Log'!$E$5:$E$1004='Quant Stats'!$B$41))</f>
        <v>#DIV/0!</v>
      </c>
      <c r="Z52" s="84" t="e">
        <f>+SUMPRODUCT(('Quant Log'!$C$5:$C$1004='Quant Stats'!$B52)*('Quant Log'!$E$5:$E$1004='Quant Stats'!$B$41)*'Quant Log'!$P$5:$P$1004)/SUMPRODUCT(('Quant Log'!$C$5:$C$1004='Quant Stats'!$B52)*('Quant Log'!$E$5:$E$1004='Quant Stats'!$B$41))</f>
        <v>#DIV/0!</v>
      </c>
    </row>
    <row r="53" spans="2:26">
      <c r="B53" s="18" t="s">
        <v>559</v>
      </c>
      <c r="D53" s="46">
        <f t="shared" si="13"/>
        <v>0.9285714285714286</v>
      </c>
      <c r="E53" s="46">
        <f t="shared" si="3"/>
        <v>0.69767441860465118</v>
      </c>
      <c r="F53" s="46">
        <f t="shared" si="4"/>
        <v>0.74603174603174605</v>
      </c>
      <c r="G53" s="46">
        <f t="shared" si="5"/>
        <v>0.87272727272727268</v>
      </c>
      <c r="H53" s="46">
        <f t="shared" si="6"/>
        <v>1</v>
      </c>
      <c r="I53" s="46">
        <f t="shared" si="7"/>
        <v>0.82222222222222219</v>
      </c>
      <c r="J53" s="46">
        <f t="shared" si="8"/>
        <v>0.94871794871794868</v>
      </c>
      <c r="K53" s="46">
        <f t="shared" si="9"/>
        <v>0.33333333333333331</v>
      </c>
      <c r="L53" s="46">
        <f t="shared" si="10"/>
        <v>0.6875</v>
      </c>
      <c r="M53" s="48">
        <f t="shared" si="11"/>
        <v>0.7857142857142857</v>
      </c>
      <c r="N53" s="47">
        <f t="shared" si="12"/>
        <v>0.8080229226361032</v>
      </c>
      <c r="P53" s="84">
        <f>+SUMPRODUCT(('Quant Log'!$I$5:$I$1004='Quant Stats'!P$42)*('Quant Log'!$E$5:$E$1004='Quant Stats'!$B$41)*'Quant Log'!$P$5:$P$1004)/SUMPRODUCT(('Quant Log'!$I$5:$I$1004='Quant Stats'!P$42)*('Quant Log'!$E$5:$E$1004='Quant Stats'!$B$41))</f>
        <v>0.9285714285714286</v>
      </c>
      <c r="Q53" s="84">
        <f>+SUMPRODUCT(('Quant Log'!$I$5:$I$1004='Quant Stats'!Q$42)*('Quant Log'!$E$5:$E$1004='Quant Stats'!$B$41)*'Quant Log'!$P$5:$P$1004)/SUMPRODUCT(('Quant Log'!$I$5:$I$1004='Quant Stats'!Q$42)*('Quant Log'!$E$5:$E$1004='Quant Stats'!$B$41))</f>
        <v>0.69767441860465118</v>
      </c>
      <c r="R53" s="84">
        <f>+SUMPRODUCT(('Quant Log'!$I$5:$I$1004='Quant Stats'!R$42)*('Quant Log'!$E$5:$E$1004='Quant Stats'!$B$41)*'Quant Log'!$P$5:$P$1004)/SUMPRODUCT(('Quant Log'!$I$5:$I$1004='Quant Stats'!R$42)*('Quant Log'!$E$5:$E$1004='Quant Stats'!$B$41))</f>
        <v>0.74603174603174605</v>
      </c>
      <c r="S53" s="84">
        <f>+SUMPRODUCT(('Quant Log'!$I$5:$I$1004='Quant Stats'!S$42)*('Quant Log'!$E$5:$E$1004='Quant Stats'!$B$41)*'Quant Log'!$P$5:$P$1004)/SUMPRODUCT(('Quant Log'!$I$5:$I$1004='Quant Stats'!S$42)*('Quant Log'!$E$5:$E$1004='Quant Stats'!$B$41))</f>
        <v>0.87272727272727268</v>
      </c>
      <c r="T53" s="84">
        <f>+SUMPRODUCT(('Quant Log'!$I$5:$I$1004='Quant Stats'!T$42)*('Quant Log'!$E$5:$E$1004='Quant Stats'!$B$41)*'Quant Log'!$P$5:$P$1004)/SUMPRODUCT(('Quant Log'!$I$5:$I$1004='Quant Stats'!T$42)*('Quant Log'!$E$5:$E$1004='Quant Stats'!$B$41))</f>
        <v>1</v>
      </c>
      <c r="U53" s="84">
        <f>+SUMPRODUCT(('Quant Log'!$I$5:$I$1004='Quant Stats'!U$42)*('Quant Log'!$E$5:$E$1004='Quant Stats'!$B$41)*'Quant Log'!$P$5:$P$1004)/SUMPRODUCT(('Quant Log'!$I$5:$I$1004='Quant Stats'!U$42)*('Quant Log'!$E$5:$E$1004='Quant Stats'!$B$41))</f>
        <v>0.82222222222222219</v>
      </c>
      <c r="V53" s="84">
        <f>+SUMPRODUCT(('Quant Log'!$I$5:$I$1004='Quant Stats'!V$42)*('Quant Log'!$E$5:$E$1004='Quant Stats'!$B$41)*'Quant Log'!$P$5:$P$1004)/SUMPRODUCT(('Quant Log'!$I$5:$I$1004='Quant Stats'!V$42)*('Quant Log'!$E$5:$E$1004='Quant Stats'!$B$41))</f>
        <v>0.94871794871794868</v>
      </c>
      <c r="W53" s="84">
        <f>+SUMPRODUCT(('Quant Log'!$I$5:$I$1004='Quant Stats'!W$42)*('Quant Log'!$E$5:$E$1004='Quant Stats'!$B$41)*'Quant Log'!$P$5:$P$1004)/SUMPRODUCT(('Quant Log'!$I$5:$I$1004='Quant Stats'!W$42)*('Quant Log'!$E$5:$E$1004='Quant Stats'!$B$41))</f>
        <v>0.33333333333333331</v>
      </c>
      <c r="X53" s="84">
        <f>+SUMPRODUCT(('Quant Log'!$I$5:$I$1004='Quant Stats'!X$42)*('Quant Log'!$E$5:$E$1004='Quant Stats'!$B$41)*'Quant Log'!$P$5:$P$1004)/SUMPRODUCT(('Quant Log'!$I$5:$I$1004='Quant Stats'!X$42)*('Quant Log'!$E$5:$E$1004='Quant Stats'!$B$41))</f>
        <v>0.6875</v>
      </c>
      <c r="Y53" s="84">
        <f>+SUMPRODUCT(('Quant Log'!$I$5:$I$1004='Quant Stats'!Y$42)*('Quant Log'!$E$5:$E$1004='Quant Stats'!$B$41)*'Quant Log'!$P$5:$P$1004)/SUMPRODUCT(('Quant Log'!$I$5:$I$1004='Quant Stats'!Y$42)*('Quant Log'!$E$5:$E$1004='Quant Stats'!$B$41))</f>
        <v>0.7857142857142857</v>
      </c>
      <c r="Z53" s="84">
        <f>+SUMPRODUCT(('Quant Log'!$E$5:$E$1004='Quant Stats'!$B$41)*'Quant Log'!$P$5:$P$1004)/COUNTIF('Quant Log'!$E$5:$E$1004,'Quant Stats'!$B$41)</f>
        <v>0.8080229226361032</v>
      </c>
    </row>
    <row r="54" spans="2:26">
      <c r="P54" s="85"/>
      <c r="Q54" s="85"/>
      <c r="R54" s="85"/>
      <c r="S54" s="85"/>
      <c r="T54" s="85"/>
      <c r="U54" s="85"/>
      <c r="V54" s="85"/>
      <c r="W54" s="85"/>
      <c r="X54" s="85"/>
      <c r="Y54" s="85"/>
      <c r="Z54" s="85"/>
    </row>
    <row r="55" spans="2:26" ht="18">
      <c r="B55" s="10" t="s">
        <v>326</v>
      </c>
      <c r="P55" s="85"/>
      <c r="Q55" s="85"/>
      <c r="R55" s="85"/>
      <c r="S55" s="85"/>
      <c r="T55" s="85"/>
      <c r="U55" s="85"/>
      <c r="V55" s="85"/>
      <c r="W55" s="85"/>
      <c r="X55" s="85"/>
      <c r="Y55" s="85"/>
      <c r="Z55" s="85"/>
    </row>
    <row r="56" spans="2:26">
      <c r="B56" s="24" t="str">
        <f>db!$C$6</f>
        <v>DS</v>
      </c>
      <c r="P56" s="85"/>
      <c r="Q56" s="85"/>
      <c r="R56" s="85"/>
      <c r="S56" s="85"/>
      <c r="T56" s="85"/>
      <c r="U56" s="85"/>
      <c r="V56" s="85"/>
      <c r="W56" s="85"/>
      <c r="X56" s="85"/>
      <c r="Y56" s="85"/>
      <c r="Z56" s="85"/>
    </row>
    <row r="57" spans="2:26" ht="15.75" customHeight="1" thickBot="1">
      <c r="D57" s="17" t="str">
        <f t="shared" ref="D57:N57" si="14">+P57</f>
        <v>Arithmetic</v>
      </c>
      <c r="E57" s="17" t="str">
        <f t="shared" si="14"/>
        <v>Algebra</v>
      </c>
      <c r="F57" s="17" t="str">
        <f t="shared" si="14"/>
        <v>Geometry</v>
      </c>
      <c r="G57" s="17" t="str">
        <f t="shared" si="14"/>
        <v>Word Problems</v>
      </c>
      <c r="H57" s="17" t="str">
        <f t="shared" si="14"/>
        <v>Probability</v>
      </c>
      <c r="I57" s="17" t="str">
        <f t="shared" si="14"/>
        <v>Number Properties</v>
      </c>
      <c r="J57" s="17" t="str">
        <f t="shared" si="14"/>
        <v>Fractions/Decimals/Percents</v>
      </c>
      <c r="K57" s="17" t="str">
        <f t="shared" si="14"/>
        <v>Comb/Perm</v>
      </c>
      <c r="L57" s="17" t="str">
        <f t="shared" si="14"/>
        <v>Overlapping Sets/Rate-Work</v>
      </c>
      <c r="M57" s="17" t="str">
        <f t="shared" si="14"/>
        <v>Equations/Inequalities/VICS</v>
      </c>
      <c r="N57" s="17" t="str">
        <f t="shared" si="14"/>
        <v>Total DS</v>
      </c>
      <c r="P57" s="82" t="str">
        <f>+$P$42</f>
        <v>Arithmetic</v>
      </c>
      <c r="Q57" s="82" t="str">
        <f>+$Q$42</f>
        <v>Algebra</v>
      </c>
      <c r="R57" s="82" t="str">
        <f>+$R$42</f>
        <v>Geometry</v>
      </c>
      <c r="S57" s="82" t="str">
        <f>+$S$42</f>
        <v>Word Problems</v>
      </c>
      <c r="T57" s="82" t="str">
        <f>+$T$42</f>
        <v>Probability</v>
      </c>
      <c r="U57" s="82" t="str">
        <f>+$U$42</f>
        <v>Number Properties</v>
      </c>
      <c r="V57" s="82" t="str">
        <f>+$V$42</f>
        <v>Fractions/Decimals/Percents</v>
      </c>
      <c r="W57" s="82" t="str">
        <f>+$W$42</f>
        <v>Comb/Perm</v>
      </c>
      <c r="X57" s="82" t="str">
        <f>+$X$42</f>
        <v>Overlapping Sets/Rate-Work</v>
      </c>
      <c r="Y57" s="82" t="str">
        <f>+$Y$42</f>
        <v>Equations/Inequalities/VICS</v>
      </c>
      <c r="Z57" s="82" t="s">
        <v>466</v>
      </c>
    </row>
    <row r="58" spans="2:26" ht="16" thickBot="1">
      <c r="B58" s="18" t="str">
        <f>+$B$43</f>
        <v>Official Guide 12</v>
      </c>
      <c r="D58" s="40" t="str">
        <f>+IF(ISERROR(P58),"n/a",P58)</f>
        <v>n/a</v>
      </c>
      <c r="E58" s="40" t="str">
        <f t="shared" ref="E58:E68" si="15">+IF(ISERROR(Q58),"n/a",Q58)</f>
        <v>n/a</v>
      </c>
      <c r="F58" s="40" t="str">
        <f t="shared" ref="F58:F68" si="16">+IF(ISERROR(R58),"n/a",R58)</f>
        <v>n/a</v>
      </c>
      <c r="G58" s="40" t="str">
        <f t="shared" ref="G58:G68" si="17">+IF(ISERROR(S58),"n/a",S58)</f>
        <v>n/a</v>
      </c>
      <c r="H58" s="40" t="str">
        <f t="shared" ref="H58:H68" si="18">+IF(ISERROR(T58),"n/a",T58)</f>
        <v>n/a</v>
      </c>
      <c r="I58" s="40" t="str">
        <f t="shared" ref="I58:I68" si="19">+IF(ISERROR(U58),"n/a",U58)</f>
        <v>n/a</v>
      </c>
      <c r="J58" s="40" t="str">
        <f t="shared" ref="J58:J68" si="20">+IF(ISERROR(V58),"n/a",V58)</f>
        <v>n/a</v>
      </c>
      <c r="K58" s="40" t="str">
        <f t="shared" ref="K58:K68" si="21">+IF(ISERROR(W58),"n/a",W58)</f>
        <v>n/a</v>
      </c>
      <c r="L58" s="40" t="str">
        <f t="shared" ref="L58:L68" si="22">+IF(ISERROR(X58),"n/a",X58)</f>
        <v>n/a</v>
      </c>
      <c r="M58" s="41" t="str">
        <f t="shared" ref="M58:M68" si="23">+IF(ISERROR(Y58),"n/a",Y58)</f>
        <v>n/a</v>
      </c>
      <c r="N58" s="42" t="str">
        <f t="shared" ref="N58:N68" si="24">+IF(ISERROR(Z58),"n/a",Z58)</f>
        <v>n/a</v>
      </c>
      <c r="P58" s="83" t="e">
        <f>+SUMPRODUCT(('Quant Log'!$C$5:$C$1004='Quant Stats'!$B58)*('Quant Log'!$I$5:$I$1004='Quant Stats'!P$42)*('Quant Log'!$E$5:$E$1004='Quant Stats'!$B$56)*'Quant Log'!$P$5:$P$1004)/SUMPRODUCT(('Quant Log'!$C$5:$C$1004='Quant Stats'!$B58)*('Quant Log'!$I$5:$I$1004='Quant Stats'!P$42)*('Quant Log'!$E$5:$E$1004='Quant Stats'!$B$56))</f>
        <v>#DIV/0!</v>
      </c>
      <c r="Q58" s="83" t="e">
        <f>+SUMPRODUCT(('Quant Log'!$C$5:$C$1004='Quant Stats'!$B58)*('Quant Log'!$I$5:$I$1004='Quant Stats'!Q$42)*('Quant Log'!$E$5:$E$1004='Quant Stats'!$B$56)*'Quant Log'!$P$5:$P$1004)/SUMPRODUCT(('Quant Log'!$C$5:$C$1004='Quant Stats'!$B58)*('Quant Log'!$I$5:$I$1004='Quant Stats'!Q$42)*('Quant Log'!$E$5:$E$1004='Quant Stats'!$B$56))</f>
        <v>#DIV/0!</v>
      </c>
      <c r="R58" s="83" t="e">
        <f>+SUMPRODUCT(('Quant Log'!$C$5:$C$1004='Quant Stats'!$B58)*('Quant Log'!$I$5:$I$1004='Quant Stats'!R$42)*('Quant Log'!$E$5:$E$1004='Quant Stats'!$B$56)*'Quant Log'!$P$5:$P$1004)/SUMPRODUCT(('Quant Log'!$C$5:$C$1004='Quant Stats'!$B58)*('Quant Log'!$I$5:$I$1004='Quant Stats'!R$42)*('Quant Log'!$E$5:$E$1004='Quant Stats'!$B$56))</f>
        <v>#DIV/0!</v>
      </c>
      <c r="S58" s="83" t="e">
        <f>+SUMPRODUCT(('Quant Log'!$C$5:$C$1004='Quant Stats'!$B58)*('Quant Log'!$I$5:$I$1004='Quant Stats'!S$42)*('Quant Log'!$E$5:$E$1004='Quant Stats'!$B$56)*'Quant Log'!$P$5:$P$1004)/SUMPRODUCT(('Quant Log'!$C$5:$C$1004='Quant Stats'!$B58)*('Quant Log'!$I$5:$I$1004='Quant Stats'!S$42)*('Quant Log'!$E$5:$E$1004='Quant Stats'!$B$56))</f>
        <v>#DIV/0!</v>
      </c>
      <c r="T58" s="83" t="e">
        <f>+SUMPRODUCT(('Quant Log'!$C$5:$C$1004='Quant Stats'!$B58)*('Quant Log'!$I$5:$I$1004='Quant Stats'!T$42)*('Quant Log'!$E$5:$E$1004='Quant Stats'!$B$56)*'Quant Log'!$P$5:$P$1004)/SUMPRODUCT(('Quant Log'!$C$5:$C$1004='Quant Stats'!$B58)*('Quant Log'!$I$5:$I$1004='Quant Stats'!T$42)*('Quant Log'!$E$5:$E$1004='Quant Stats'!$B$56))</f>
        <v>#DIV/0!</v>
      </c>
      <c r="U58" s="83" t="e">
        <f>+SUMPRODUCT(('Quant Log'!$C$5:$C$1004='Quant Stats'!$B58)*('Quant Log'!$I$5:$I$1004='Quant Stats'!U$42)*('Quant Log'!$E$5:$E$1004='Quant Stats'!$B$56)*'Quant Log'!$P$5:$P$1004)/SUMPRODUCT(('Quant Log'!$C$5:$C$1004='Quant Stats'!$B58)*('Quant Log'!$I$5:$I$1004='Quant Stats'!U$42)*('Quant Log'!$E$5:$E$1004='Quant Stats'!$B$56))</f>
        <v>#DIV/0!</v>
      </c>
      <c r="V58" s="83" t="e">
        <f>+SUMPRODUCT(('Quant Log'!$C$5:$C$1004='Quant Stats'!$B58)*('Quant Log'!$I$5:$I$1004='Quant Stats'!V$42)*('Quant Log'!$E$5:$E$1004='Quant Stats'!$B$56)*'Quant Log'!$P$5:$P$1004)/SUMPRODUCT(('Quant Log'!$C$5:$C$1004='Quant Stats'!$B58)*('Quant Log'!$I$5:$I$1004='Quant Stats'!V$42)*('Quant Log'!$E$5:$E$1004='Quant Stats'!$B$56))</f>
        <v>#DIV/0!</v>
      </c>
      <c r="W58" s="83" t="e">
        <f>+SUMPRODUCT(('Quant Log'!$C$5:$C$1004='Quant Stats'!$B58)*('Quant Log'!$I$5:$I$1004='Quant Stats'!W$42)*('Quant Log'!$E$5:$E$1004='Quant Stats'!$B$56)*'Quant Log'!$P$5:$P$1004)/SUMPRODUCT(('Quant Log'!$C$5:$C$1004='Quant Stats'!$B58)*('Quant Log'!$I$5:$I$1004='Quant Stats'!W$42)*('Quant Log'!$E$5:$E$1004='Quant Stats'!$B$56))</f>
        <v>#DIV/0!</v>
      </c>
      <c r="X58" s="83" t="e">
        <f>+SUMPRODUCT(('Quant Log'!$C$5:$C$1004='Quant Stats'!$B58)*('Quant Log'!$I$5:$I$1004='Quant Stats'!X$42)*('Quant Log'!$E$5:$E$1004='Quant Stats'!$B$56)*'Quant Log'!$P$5:$P$1004)/SUMPRODUCT(('Quant Log'!$C$5:$C$1004='Quant Stats'!$B58)*('Quant Log'!$I$5:$I$1004='Quant Stats'!X$42)*('Quant Log'!$E$5:$E$1004='Quant Stats'!$B$56))</f>
        <v>#DIV/0!</v>
      </c>
      <c r="Y58" s="83" t="e">
        <f>+SUMPRODUCT(('Quant Log'!$C$5:$C$1004='Quant Stats'!$B58)*('Quant Log'!$I$5:$I$1004='Quant Stats'!Y$42)*('Quant Log'!$E$5:$E$1004='Quant Stats'!$B$56)*'Quant Log'!$P$5:$P$1004)/SUMPRODUCT(('Quant Log'!$C$5:$C$1004='Quant Stats'!$B58)*('Quant Log'!$I$5:$I$1004='Quant Stats'!Y$42)*('Quant Log'!$E$5:$E$1004='Quant Stats'!$B$56))</f>
        <v>#DIV/0!</v>
      </c>
      <c r="Z58" s="84" t="e">
        <f>+SUMPRODUCT(('Quant Log'!$C$5:$C$1004='Quant Stats'!$B58)*('Quant Log'!$E$5:$E$1004='Quant Stats'!$B$56)*'Quant Log'!$P$5:$P$1004)/SUMPRODUCT(('Quant Log'!$C$5:$C$1004='Quant Stats'!$B58)*('Quant Log'!$E$5:$E$1004='Quant Stats'!$B$56))</f>
        <v>#DIV/0!</v>
      </c>
    </row>
    <row r="59" spans="2:26" ht="16" thickBot="1">
      <c r="B59" s="18" t="str">
        <f>+$B$44</f>
        <v>Official Guide-V</v>
      </c>
      <c r="D59" s="43" t="str">
        <f t="shared" ref="D59:D68" si="25">+IF(ISERROR(P59),"n/a",P59)</f>
        <v>n/a</v>
      </c>
      <c r="E59" s="43" t="str">
        <f t="shared" si="15"/>
        <v>n/a</v>
      </c>
      <c r="F59" s="43" t="str">
        <f t="shared" si="16"/>
        <v>n/a</v>
      </c>
      <c r="G59" s="43" t="str">
        <f t="shared" si="17"/>
        <v>n/a</v>
      </c>
      <c r="H59" s="43" t="str">
        <f t="shared" si="18"/>
        <v>n/a</v>
      </c>
      <c r="I59" s="43" t="str">
        <f t="shared" si="19"/>
        <v>n/a</v>
      </c>
      <c r="J59" s="43" t="str">
        <f t="shared" si="20"/>
        <v>n/a</v>
      </c>
      <c r="K59" s="43" t="str">
        <f t="shared" si="21"/>
        <v>n/a</v>
      </c>
      <c r="L59" s="43" t="str">
        <f t="shared" si="22"/>
        <v>n/a</v>
      </c>
      <c r="M59" s="44" t="str">
        <f t="shared" si="23"/>
        <v>n/a</v>
      </c>
      <c r="N59" s="45" t="str">
        <f t="shared" si="24"/>
        <v>n/a</v>
      </c>
      <c r="P59" s="83" t="e">
        <f>+SUMPRODUCT(('Quant Log'!$C$5:$C$1004='Quant Stats'!$B59)*('Quant Log'!$I$5:$I$1004='Quant Stats'!P$42)*('Quant Log'!$E$5:$E$1004='Quant Stats'!$B$56)*'Quant Log'!$P$5:$P$1004)/SUMPRODUCT(('Quant Log'!$C$5:$C$1004='Quant Stats'!$B59)*('Quant Log'!$I$5:$I$1004='Quant Stats'!P$42)*('Quant Log'!$E$5:$E$1004='Quant Stats'!$B$56))</f>
        <v>#DIV/0!</v>
      </c>
      <c r="Q59" s="83" t="e">
        <f>+SUMPRODUCT(('Quant Log'!$C$5:$C$1004='Quant Stats'!$B59)*('Quant Log'!$I$5:$I$1004='Quant Stats'!Q$42)*('Quant Log'!$E$5:$E$1004='Quant Stats'!$B$56)*'Quant Log'!$P$5:$P$1004)/SUMPRODUCT(('Quant Log'!$C$5:$C$1004='Quant Stats'!$B59)*('Quant Log'!$I$5:$I$1004='Quant Stats'!Q$42)*('Quant Log'!$E$5:$E$1004='Quant Stats'!$B$56))</f>
        <v>#DIV/0!</v>
      </c>
      <c r="R59" s="83" t="e">
        <f>+SUMPRODUCT(('Quant Log'!$C$5:$C$1004='Quant Stats'!$B59)*('Quant Log'!$I$5:$I$1004='Quant Stats'!R$42)*('Quant Log'!$E$5:$E$1004='Quant Stats'!$B$56)*'Quant Log'!$P$5:$P$1004)/SUMPRODUCT(('Quant Log'!$C$5:$C$1004='Quant Stats'!$B59)*('Quant Log'!$I$5:$I$1004='Quant Stats'!R$42)*('Quant Log'!$E$5:$E$1004='Quant Stats'!$B$56))</f>
        <v>#DIV/0!</v>
      </c>
      <c r="S59" s="83" t="e">
        <f>+SUMPRODUCT(('Quant Log'!$C$5:$C$1004='Quant Stats'!$B59)*('Quant Log'!$I$5:$I$1004='Quant Stats'!S$42)*('Quant Log'!$E$5:$E$1004='Quant Stats'!$B$56)*'Quant Log'!$P$5:$P$1004)/SUMPRODUCT(('Quant Log'!$C$5:$C$1004='Quant Stats'!$B59)*('Quant Log'!$I$5:$I$1004='Quant Stats'!S$42)*('Quant Log'!$E$5:$E$1004='Quant Stats'!$B$56))</f>
        <v>#DIV/0!</v>
      </c>
      <c r="T59" s="83" t="e">
        <f>+SUMPRODUCT(('Quant Log'!$C$5:$C$1004='Quant Stats'!$B59)*('Quant Log'!$I$5:$I$1004='Quant Stats'!T$42)*('Quant Log'!$E$5:$E$1004='Quant Stats'!$B$56)*'Quant Log'!$P$5:$P$1004)/SUMPRODUCT(('Quant Log'!$C$5:$C$1004='Quant Stats'!$B59)*('Quant Log'!$I$5:$I$1004='Quant Stats'!T$42)*('Quant Log'!$E$5:$E$1004='Quant Stats'!$B$56))</f>
        <v>#DIV/0!</v>
      </c>
      <c r="U59" s="83" t="e">
        <f>+SUMPRODUCT(('Quant Log'!$C$5:$C$1004='Quant Stats'!$B59)*('Quant Log'!$I$5:$I$1004='Quant Stats'!U$42)*('Quant Log'!$E$5:$E$1004='Quant Stats'!$B$56)*'Quant Log'!$P$5:$P$1004)/SUMPRODUCT(('Quant Log'!$C$5:$C$1004='Quant Stats'!$B59)*('Quant Log'!$I$5:$I$1004='Quant Stats'!U$42)*('Quant Log'!$E$5:$E$1004='Quant Stats'!$B$56))</f>
        <v>#DIV/0!</v>
      </c>
      <c r="V59" s="83" t="e">
        <f>+SUMPRODUCT(('Quant Log'!$C$5:$C$1004='Quant Stats'!$B59)*('Quant Log'!$I$5:$I$1004='Quant Stats'!V$42)*('Quant Log'!$E$5:$E$1004='Quant Stats'!$B$56)*'Quant Log'!$P$5:$P$1004)/SUMPRODUCT(('Quant Log'!$C$5:$C$1004='Quant Stats'!$B59)*('Quant Log'!$I$5:$I$1004='Quant Stats'!V$42)*('Quant Log'!$E$5:$E$1004='Quant Stats'!$B$56))</f>
        <v>#DIV/0!</v>
      </c>
      <c r="W59" s="83" t="e">
        <f>+SUMPRODUCT(('Quant Log'!$C$5:$C$1004='Quant Stats'!$B59)*('Quant Log'!$I$5:$I$1004='Quant Stats'!W$42)*('Quant Log'!$E$5:$E$1004='Quant Stats'!$B$56)*'Quant Log'!$P$5:$P$1004)/SUMPRODUCT(('Quant Log'!$C$5:$C$1004='Quant Stats'!$B59)*('Quant Log'!$I$5:$I$1004='Quant Stats'!W$42)*('Quant Log'!$E$5:$E$1004='Quant Stats'!$B$56))</f>
        <v>#DIV/0!</v>
      </c>
      <c r="X59" s="83" t="e">
        <f>+SUMPRODUCT(('Quant Log'!$C$5:$C$1004='Quant Stats'!$B59)*('Quant Log'!$I$5:$I$1004='Quant Stats'!X$42)*('Quant Log'!$E$5:$E$1004='Quant Stats'!$B$56)*'Quant Log'!$P$5:$P$1004)/SUMPRODUCT(('Quant Log'!$C$5:$C$1004='Quant Stats'!$B59)*('Quant Log'!$I$5:$I$1004='Quant Stats'!X$42)*('Quant Log'!$E$5:$E$1004='Quant Stats'!$B$56))</f>
        <v>#DIV/0!</v>
      </c>
      <c r="Y59" s="83" t="e">
        <f>+SUMPRODUCT(('Quant Log'!$C$5:$C$1004='Quant Stats'!$B59)*('Quant Log'!$I$5:$I$1004='Quant Stats'!Y$42)*('Quant Log'!$E$5:$E$1004='Quant Stats'!$B$56)*'Quant Log'!$P$5:$P$1004)/SUMPRODUCT(('Quant Log'!$C$5:$C$1004='Quant Stats'!$B59)*('Quant Log'!$I$5:$I$1004='Quant Stats'!Y$42)*('Quant Log'!$E$5:$E$1004='Quant Stats'!$B$56))</f>
        <v>#DIV/0!</v>
      </c>
      <c r="Z59" s="84" t="e">
        <f>+SUMPRODUCT(('Quant Log'!$C$5:$C$1004='Quant Stats'!$B59)*('Quant Log'!$E$5:$E$1004='Quant Stats'!$B$56)*'Quant Log'!$P$5:$P$1004)/SUMPRODUCT(('Quant Log'!$C$5:$C$1004='Quant Stats'!$B59)*('Quant Log'!$E$5:$E$1004='Quant Stats'!$B$56))</f>
        <v>#DIV/0!</v>
      </c>
    </row>
    <row r="60" spans="2:26" ht="16" thickBot="1">
      <c r="B60" s="18" t="str">
        <f>+$B$45</f>
        <v>Official Guide-Q</v>
      </c>
      <c r="D60" s="40" t="str">
        <f t="shared" si="25"/>
        <v>n/a</v>
      </c>
      <c r="E60" s="40" t="str">
        <f t="shared" si="15"/>
        <v>n/a</v>
      </c>
      <c r="F60" s="40" t="str">
        <f t="shared" si="16"/>
        <v>n/a</v>
      </c>
      <c r="G60" s="40" t="str">
        <f t="shared" si="17"/>
        <v>n/a</v>
      </c>
      <c r="H60" s="40" t="str">
        <f t="shared" si="18"/>
        <v>n/a</v>
      </c>
      <c r="I60" s="40" t="str">
        <f t="shared" si="19"/>
        <v>n/a</v>
      </c>
      <c r="J60" s="40" t="str">
        <f t="shared" si="20"/>
        <v>n/a</v>
      </c>
      <c r="K60" s="40" t="str">
        <f t="shared" si="21"/>
        <v>n/a</v>
      </c>
      <c r="L60" s="40" t="str">
        <f t="shared" si="22"/>
        <v>n/a</v>
      </c>
      <c r="M60" s="41" t="str">
        <f t="shared" si="23"/>
        <v>n/a</v>
      </c>
      <c r="N60" s="42" t="str">
        <f t="shared" si="24"/>
        <v>n/a</v>
      </c>
      <c r="P60" s="83" t="e">
        <f>+SUMPRODUCT(('Quant Log'!$C$5:$C$1004='Quant Stats'!$B60)*('Quant Log'!$I$5:$I$1004='Quant Stats'!P$42)*('Quant Log'!$E$5:$E$1004='Quant Stats'!$B$56)*'Quant Log'!$P$5:$P$1004)/SUMPRODUCT(('Quant Log'!$C$5:$C$1004='Quant Stats'!$B60)*('Quant Log'!$I$5:$I$1004='Quant Stats'!P$42)*('Quant Log'!$E$5:$E$1004='Quant Stats'!$B$56))</f>
        <v>#DIV/0!</v>
      </c>
      <c r="Q60" s="83" t="e">
        <f>+SUMPRODUCT(('Quant Log'!$C$5:$C$1004='Quant Stats'!$B60)*('Quant Log'!$I$5:$I$1004='Quant Stats'!Q$42)*('Quant Log'!$E$5:$E$1004='Quant Stats'!$B$56)*'Quant Log'!$P$5:$P$1004)/SUMPRODUCT(('Quant Log'!$C$5:$C$1004='Quant Stats'!$B60)*('Quant Log'!$I$5:$I$1004='Quant Stats'!Q$42)*('Quant Log'!$E$5:$E$1004='Quant Stats'!$B$56))</f>
        <v>#DIV/0!</v>
      </c>
      <c r="R60" s="83" t="e">
        <f>+SUMPRODUCT(('Quant Log'!$C$5:$C$1004='Quant Stats'!$B60)*('Quant Log'!$I$5:$I$1004='Quant Stats'!R$42)*('Quant Log'!$E$5:$E$1004='Quant Stats'!$B$56)*'Quant Log'!$P$5:$P$1004)/SUMPRODUCT(('Quant Log'!$C$5:$C$1004='Quant Stats'!$B60)*('Quant Log'!$I$5:$I$1004='Quant Stats'!R$42)*('Quant Log'!$E$5:$E$1004='Quant Stats'!$B$56))</f>
        <v>#DIV/0!</v>
      </c>
      <c r="S60" s="83" t="e">
        <f>+SUMPRODUCT(('Quant Log'!$C$5:$C$1004='Quant Stats'!$B60)*('Quant Log'!$I$5:$I$1004='Quant Stats'!S$42)*('Quant Log'!$E$5:$E$1004='Quant Stats'!$B$56)*'Quant Log'!$P$5:$P$1004)/SUMPRODUCT(('Quant Log'!$C$5:$C$1004='Quant Stats'!$B60)*('Quant Log'!$I$5:$I$1004='Quant Stats'!S$42)*('Quant Log'!$E$5:$E$1004='Quant Stats'!$B$56))</f>
        <v>#DIV/0!</v>
      </c>
      <c r="T60" s="83" t="e">
        <f>+SUMPRODUCT(('Quant Log'!$C$5:$C$1004='Quant Stats'!$B60)*('Quant Log'!$I$5:$I$1004='Quant Stats'!T$42)*('Quant Log'!$E$5:$E$1004='Quant Stats'!$B$56)*'Quant Log'!$P$5:$P$1004)/SUMPRODUCT(('Quant Log'!$C$5:$C$1004='Quant Stats'!$B60)*('Quant Log'!$I$5:$I$1004='Quant Stats'!T$42)*('Quant Log'!$E$5:$E$1004='Quant Stats'!$B$56))</f>
        <v>#DIV/0!</v>
      </c>
      <c r="U60" s="83" t="e">
        <f>+SUMPRODUCT(('Quant Log'!$C$5:$C$1004='Quant Stats'!$B60)*('Quant Log'!$I$5:$I$1004='Quant Stats'!U$42)*('Quant Log'!$E$5:$E$1004='Quant Stats'!$B$56)*'Quant Log'!$P$5:$P$1004)/SUMPRODUCT(('Quant Log'!$C$5:$C$1004='Quant Stats'!$B60)*('Quant Log'!$I$5:$I$1004='Quant Stats'!U$42)*('Quant Log'!$E$5:$E$1004='Quant Stats'!$B$56))</f>
        <v>#DIV/0!</v>
      </c>
      <c r="V60" s="83" t="e">
        <f>+SUMPRODUCT(('Quant Log'!$C$5:$C$1004='Quant Stats'!$B60)*('Quant Log'!$I$5:$I$1004='Quant Stats'!V$42)*('Quant Log'!$E$5:$E$1004='Quant Stats'!$B$56)*'Quant Log'!$P$5:$P$1004)/SUMPRODUCT(('Quant Log'!$C$5:$C$1004='Quant Stats'!$B60)*('Quant Log'!$I$5:$I$1004='Quant Stats'!V$42)*('Quant Log'!$E$5:$E$1004='Quant Stats'!$B$56))</f>
        <v>#DIV/0!</v>
      </c>
      <c r="W60" s="83" t="e">
        <f>+SUMPRODUCT(('Quant Log'!$C$5:$C$1004='Quant Stats'!$B60)*('Quant Log'!$I$5:$I$1004='Quant Stats'!W$42)*('Quant Log'!$E$5:$E$1004='Quant Stats'!$B$56)*'Quant Log'!$P$5:$P$1004)/SUMPRODUCT(('Quant Log'!$C$5:$C$1004='Quant Stats'!$B60)*('Quant Log'!$I$5:$I$1004='Quant Stats'!W$42)*('Quant Log'!$E$5:$E$1004='Quant Stats'!$B$56))</f>
        <v>#DIV/0!</v>
      </c>
      <c r="X60" s="83" t="e">
        <f>+SUMPRODUCT(('Quant Log'!$C$5:$C$1004='Quant Stats'!$B60)*('Quant Log'!$I$5:$I$1004='Quant Stats'!X$42)*('Quant Log'!$E$5:$E$1004='Quant Stats'!$B$56)*'Quant Log'!$P$5:$P$1004)/SUMPRODUCT(('Quant Log'!$C$5:$C$1004='Quant Stats'!$B60)*('Quant Log'!$I$5:$I$1004='Quant Stats'!X$42)*('Quant Log'!$E$5:$E$1004='Quant Stats'!$B$56))</f>
        <v>#DIV/0!</v>
      </c>
      <c r="Y60" s="83" t="e">
        <f>+SUMPRODUCT(('Quant Log'!$C$5:$C$1004='Quant Stats'!$B60)*('Quant Log'!$I$5:$I$1004='Quant Stats'!Y$42)*('Quant Log'!$E$5:$E$1004='Quant Stats'!$B$56)*'Quant Log'!$P$5:$P$1004)/SUMPRODUCT(('Quant Log'!$C$5:$C$1004='Quant Stats'!$B60)*('Quant Log'!$I$5:$I$1004='Quant Stats'!Y$42)*('Quant Log'!$E$5:$E$1004='Quant Stats'!$B$56))</f>
        <v>#DIV/0!</v>
      </c>
      <c r="Z60" s="84" t="e">
        <f>+SUMPRODUCT(('Quant Log'!$C$5:$C$1004='Quant Stats'!$B60)*('Quant Log'!$E$5:$E$1004='Quant Stats'!$B$56)*'Quant Log'!$P$5:$P$1004)/SUMPRODUCT(('Quant Log'!$C$5:$C$1004='Quant Stats'!$B60)*('Quant Log'!$E$5:$E$1004='Quant Stats'!$B$56))</f>
        <v>#DIV/0!</v>
      </c>
    </row>
    <row r="61" spans="2:26" ht="16" thickBot="1">
      <c r="B61" s="18" t="str">
        <f>+$B$46</f>
        <v>Kaplan Premier</v>
      </c>
      <c r="D61" s="43">
        <f t="shared" si="25"/>
        <v>0.33333333333333331</v>
      </c>
      <c r="E61" s="43">
        <f t="shared" si="15"/>
        <v>0</v>
      </c>
      <c r="F61" s="43">
        <f t="shared" si="16"/>
        <v>0.33333333333333331</v>
      </c>
      <c r="G61" s="43">
        <f t="shared" si="17"/>
        <v>0.66666666666666663</v>
      </c>
      <c r="H61" s="43" t="str">
        <f t="shared" si="18"/>
        <v>n/a</v>
      </c>
      <c r="I61" s="43">
        <f t="shared" si="19"/>
        <v>0.2</v>
      </c>
      <c r="J61" s="43">
        <f t="shared" si="20"/>
        <v>0.66666666666666663</v>
      </c>
      <c r="K61" s="43" t="str">
        <f t="shared" si="21"/>
        <v>n/a</v>
      </c>
      <c r="L61" s="43">
        <f t="shared" si="22"/>
        <v>0.66666666666666663</v>
      </c>
      <c r="M61" s="44">
        <f t="shared" si="23"/>
        <v>0.33333333333333331</v>
      </c>
      <c r="N61" s="45">
        <f t="shared" si="24"/>
        <v>0.42</v>
      </c>
      <c r="P61" s="83">
        <f>+SUMPRODUCT(('Quant Log'!$C$5:$C$1004='Quant Stats'!$B61)*('Quant Log'!$I$5:$I$1004='Quant Stats'!P$42)*('Quant Log'!$E$5:$E$1004='Quant Stats'!$B$56)*'Quant Log'!$P$5:$P$1004)/SUMPRODUCT(('Quant Log'!$C$5:$C$1004='Quant Stats'!$B61)*('Quant Log'!$I$5:$I$1004='Quant Stats'!P$42)*('Quant Log'!$E$5:$E$1004='Quant Stats'!$B$56))</f>
        <v>0.33333333333333331</v>
      </c>
      <c r="Q61" s="83">
        <f>+SUMPRODUCT(('Quant Log'!$C$5:$C$1004='Quant Stats'!$B61)*('Quant Log'!$I$5:$I$1004='Quant Stats'!Q$42)*('Quant Log'!$E$5:$E$1004='Quant Stats'!$B$56)*'Quant Log'!$P$5:$P$1004)/SUMPRODUCT(('Quant Log'!$C$5:$C$1004='Quant Stats'!$B61)*('Quant Log'!$I$5:$I$1004='Quant Stats'!Q$42)*('Quant Log'!$E$5:$E$1004='Quant Stats'!$B$56))</f>
        <v>0</v>
      </c>
      <c r="R61" s="83">
        <f>+SUMPRODUCT(('Quant Log'!$C$5:$C$1004='Quant Stats'!$B61)*('Quant Log'!$I$5:$I$1004='Quant Stats'!R$42)*('Quant Log'!$E$5:$E$1004='Quant Stats'!$B$56)*'Quant Log'!$P$5:$P$1004)/SUMPRODUCT(('Quant Log'!$C$5:$C$1004='Quant Stats'!$B61)*('Quant Log'!$I$5:$I$1004='Quant Stats'!R$42)*('Quant Log'!$E$5:$E$1004='Quant Stats'!$B$56))</f>
        <v>0.33333333333333331</v>
      </c>
      <c r="S61" s="83">
        <f>+SUMPRODUCT(('Quant Log'!$C$5:$C$1004='Quant Stats'!$B61)*('Quant Log'!$I$5:$I$1004='Quant Stats'!S$42)*('Quant Log'!$E$5:$E$1004='Quant Stats'!$B$56)*'Quant Log'!$P$5:$P$1004)/SUMPRODUCT(('Quant Log'!$C$5:$C$1004='Quant Stats'!$B61)*('Quant Log'!$I$5:$I$1004='Quant Stats'!S$42)*('Quant Log'!$E$5:$E$1004='Quant Stats'!$B$56))</f>
        <v>0.66666666666666663</v>
      </c>
      <c r="T61" s="83" t="e">
        <f>+SUMPRODUCT(('Quant Log'!$C$5:$C$1004='Quant Stats'!$B61)*('Quant Log'!$I$5:$I$1004='Quant Stats'!T$42)*('Quant Log'!$E$5:$E$1004='Quant Stats'!$B$56)*'Quant Log'!$P$5:$P$1004)/SUMPRODUCT(('Quant Log'!$C$5:$C$1004='Quant Stats'!$B61)*('Quant Log'!$I$5:$I$1004='Quant Stats'!T$42)*('Quant Log'!$E$5:$E$1004='Quant Stats'!$B$56))</f>
        <v>#DIV/0!</v>
      </c>
      <c r="U61" s="83">
        <f>+SUMPRODUCT(('Quant Log'!$C$5:$C$1004='Quant Stats'!$B61)*('Quant Log'!$I$5:$I$1004='Quant Stats'!U$42)*('Quant Log'!$E$5:$E$1004='Quant Stats'!$B$56)*'Quant Log'!$P$5:$P$1004)/SUMPRODUCT(('Quant Log'!$C$5:$C$1004='Quant Stats'!$B61)*('Quant Log'!$I$5:$I$1004='Quant Stats'!U$42)*('Quant Log'!$E$5:$E$1004='Quant Stats'!$B$56))</f>
        <v>0.2</v>
      </c>
      <c r="V61" s="83">
        <f>+SUMPRODUCT(('Quant Log'!$C$5:$C$1004='Quant Stats'!$B61)*('Quant Log'!$I$5:$I$1004='Quant Stats'!V$42)*('Quant Log'!$E$5:$E$1004='Quant Stats'!$B$56)*'Quant Log'!$P$5:$P$1004)/SUMPRODUCT(('Quant Log'!$C$5:$C$1004='Quant Stats'!$B61)*('Quant Log'!$I$5:$I$1004='Quant Stats'!V$42)*('Quant Log'!$E$5:$E$1004='Quant Stats'!$B$56))</f>
        <v>0.66666666666666663</v>
      </c>
      <c r="W61" s="83" t="e">
        <f>+SUMPRODUCT(('Quant Log'!$C$5:$C$1004='Quant Stats'!$B61)*('Quant Log'!$I$5:$I$1004='Quant Stats'!W$42)*('Quant Log'!$E$5:$E$1004='Quant Stats'!$B$56)*'Quant Log'!$P$5:$P$1004)/SUMPRODUCT(('Quant Log'!$C$5:$C$1004='Quant Stats'!$B61)*('Quant Log'!$I$5:$I$1004='Quant Stats'!W$42)*('Quant Log'!$E$5:$E$1004='Quant Stats'!$B$56))</f>
        <v>#DIV/0!</v>
      </c>
      <c r="X61" s="83">
        <f>+SUMPRODUCT(('Quant Log'!$C$5:$C$1004='Quant Stats'!$B61)*('Quant Log'!$I$5:$I$1004='Quant Stats'!X$42)*('Quant Log'!$E$5:$E$1004='Quant Stats'!$B$56)*'Quant Log'!$P$5:$P$1004)/SUMPRODUCT(('Quant Log'!$C$5:$C$1004='Quant Stats'!$B61)*('Quant Log'!$I$5:$I$1004='Quant Stats'!X$42)*('Quant Log'!$E$5:$E$1004='Quant Stats'!$B$56))</f>
        <v>0.66666666666666663</v>
      </c>
      <c r="Y61" s="83">
        <f>+SUMPRODUCT(('Quant Log'!$C$5:$C$1004='Quant Stats'!$B61)*('Quant Log'!$I$5:$I$1004='Quant Stats'!Y$42)*('Quant Log'!$E$5:$E$1004='Quant Stats'!$B$56)*'Quant Log'!$P$5:$P$1004)/SUMPRODUCT(('Quant Log'!$C$5:$C$1004='Quant Stats'!$B61)*('Quant Log'!$I$5:$I$1004='Quant Stats'!Y$42)*('Quant Log'!$E$5:$E$1004='Quant Stats'!$B$56))</f>
        <v>0.33333333333333331</v>
      </c>
      <c r="Z61" s="84">
        <f>+SUMPRODUCT(('Quant Log'!$C$5:$C$1004='Quant Stats'!$B61)*('Quant Log'!$E$5:$E$1004='Quant Stats'!$B$56)*'Quant Log'!$P$5:$P$1004)/SUMPRODUCT(('Quant Log'!$C$5:$C$1004='Quant Stats'!$B61)*('Quant Log'!$E$5:$E$1004='Quant Stats'!$B$56))</f>
        <v>0.42</v>
      </c>
    </row>
    <row r="62" spans="2:26" ht="16" thickBot="1">
      <c r="B62" s="18" t="str">
        <f>+$B$47</f>
        <v>MGMAT</v>
      </c>
      <c r="D62" s="40" t="str">
        <f t="shared" si="25"/>
        <v>n/a</v>
      </c>
      <c r="E62" s="40" t="str">
        <f t="shared" si="15"/>
        <v>n/a</v>
      </c>
      <c r="F62" s="40" t="str">
        <f t="shared" si="16"/>
        <v>n/a</v>
      </c>
      <c r="G62" s="40" t="str">
        <f t="shared" si="17"/>
        <v>n/a</v>
      </c>
      <c r="H62" s="40" t="str">
        <f t="shared" si="18"/>
        <v>n/a</v>
      </c>
      <c r="I62" s="40" t="str">
        <f t="shared" si="19"/>
        <v>n/a</v>
      </c>
      <c r="J62" s="40" t="str">
        <f t="shared" si="20"/>
        <v>n/a</v>
      </c>
      <c r="K62" s="40" t="str">
        <f t="shared" si="21"/>
        <v>n/a</v>
      </c>
      <c r="L62" s="40" t="str">
        <f t="shared" si="22"/>
        <v>n/a</v>
      </c>
      <c r="M62" s="41" t="str">
        <f t="shared" si="23"/>
        <v>n/a</v>
      </c>
      <c r="N62" s="42" t="str">
        <f t="shared" si="24"/>
        <v>n/a</v>
      </c>
      <c r="P62" s="83" t="e">
        <f>+SUMPRODUCT(('Quant Log'!$C$5:$C$1004='Quant Stats'!$B62)*('Quant Log'!$I$5:$I$1004='Quant Stats'!P$42)*('Quant Log'!$E$5:$E$1004='Quant Stats'!$B$56)*'Quant Log'!$P$5:$P$1004)/SUMPRODUCT(('Quant Log'!$C$5:$C$1004='Quant Stats'!$B62)*('Quant Log'!$I$5:$I$1004='Quant Stats'!P$42)*('Quant Log'!$E$5:$E$1004='Quant Stats'!$B$56))</f>
        <v>#DIV/0!</v>
      </c>
      <c r="Q62" s="83" t="e">
        <f>+SUMPRODUCT(('Quant Log'!$C$5:$C$1004='Quant Stats'!$B62)*('Quant Log'!$I$5:$I$1004='Quant Stats'!Q$42)*('Quant Log'!$E$5:$E$1004='Quant Stats'!$B$56)*'Quant Log'!$P$5:$P$1004)/SUMPRODUCT(('Quant Log'!$C$5:$C$1004='Quant Stats'!$B62)*('Quant Log'!$I$5:$I$1004='Quant Stats'!Q$42)*('Quant Log'!$E$5:$E$1004='Quant Stats'!$B$56))</f>
        <v>#DIV/0!</v>
      </c>
      <c r="R62" s="83" t="e">
        <f>+SUMPRODUCT(('Quant Log'!$C$5:$C$1004='Quant Stats'!$B62)*('Quant Log'!$I$5:$I$1004='Quant Stats'!R$42)*('Quant Log'!$E$5:$E$1004='Quant Stats'!$B$56)*'Quant Log'!$P$5:$P$1004)/SUMPRODUCT(('Quant Log'!$C$5:$C$1004='Quant Stats'!$B62)*('Quant Log'!$I$5:$I$1004='Quant Stats'!R$42)*('Quant Log'!$E$5:$E$1004='Quant Stats'!$B$56))</f>
        <v>#DIV/0!</v>
      </c>
      <c r="S62" s="83" t="e">
        <f>+SUMPRODUCT(('Quant Log'!$C$5:$C$1004='Quant Stats'!$B62)*('Quant Log'!$I$5:$I$1004='Quant Stats'!S$42)*('Quant Log'!$E$5:$E$1004='Quant Stats'!$B$56)*'Quant Log'!$P$5:$P$1004)/SUMPRODUCT(('Quant Log'!$C$5:$C$1004='Quant Stats'!$B62)*('Quant Log'!$I$5:$I$1004='Quant Stats'!S$42)*('Quant Log'!$E$5:$E$1004='Quant Stats'!$B$56))</f>
        <v>#DIV/0!</v>
      </c>
      <c r="T62" s="83" t="e">
        <f>+SUMPRODUCT(('Quant Log'!$C$5:$C$1004='Quant Stats'!$B62)*('Quant Log'!$I$5:$I$1004='Quant Stats'!T$42)*('Quant Log'!$E$5:$E$1004='Quant Stats'!$B$56)*'Quant Log'!$P$5:$P$1004)/SUMPRODUCT(('Quant Log'!$C$5:$C$1004='Quant Stats'!$B62)*('Quant Log'!$I$5:$I$1004='Quant Stats'!T$42)*('Quant Log'!$E$5:$E$1004='Quant Stats'!$B$56))</f>
        <v>#DIV/0!</v>
      </c>
      <c r="U62" s="83" t="e">
        <f>+SUMPRODUCT(('Quant Log'!$C$5:$C$1004='Quant Stats'!$B62)*('Quant Log'!$I$5:$I$1004='Quant Stats'!U$42)*('Quant Log'!$E$5:$E$1004='Quant Stats'!$B$56)*'Quant Log'!$P$5:$P$1004)/SUMPRODUCT(('Quant Log'!$C$5:$C$1004='Quant Stats'!$B62)*('Quant Log'!$I$5:$I$1004='Quant Stats'!U$42)*('Quant Log'!$E$5:$E$1004='Quant Stats'!$B$56))</f>
        <v>#DIV/0!</v>
      </c>
      <c r="V62" s="83" t="e">
        <f>+SUMPRODUCT(('Quant Log'!$C$5:$C$1004='Quant Stats'!$B62)*('Quant Log'!$I$5:$I$1004='Quant Stats'!V$42)*('Quant Log'!$E$5:$E$1004='Quant Stats'!$B$56)*'Quant Log'!$P$5:$P$1004)/SUMPRODUCT(('Quant Log'!$C$5:$C$1004='Quant Stats'!$B62)*('Quant Log'!$I$5:$I$1004='Quant Stats'!V$42)*('Quant Log'!$E$5:$E$1004='Quant Stats'!$B$56))</f>
        <v>#DIV/0!</v>
      </c>
      <c r="W62" s="83" t="e">
        <f>+SUMPRODUCT(('Quant Log'!$C$5:$C$1004='Quant Stats'!$B62)*('Quant Log'!$I$5:$I$1004='Quant Stats'!W$42)*('Quant Log'!$E$5:$E$1004='Quant Stats'!$B$56)*'Quant Log'!$P$5:$P$1004)/SUMPRODUCT(('Quant Log'!$C$5:$C$1004='Quant Stats'!$B62)*('Quant Log'!$I$5:$I$1004='Quant Stats'!W$42)*('Quant Log'!$E$5:$E$1004='Quant Stats'!$B$56))</f>
        <v>#DIV/0!</v>
      </c>
      <c r="X62" s="83" t="e">
        <f>+SUMPRODUCT(('Quant Log'!$C$5:$C$1004='Quant Stats'!$B62)*('Quant Log'!$I$5:$I$1004='Quant Stats'!X$42)*('Quant Log'!$E$5:$E$1004='Quant Stats'!$B$56)*'Quant Log'!$P$5:$P$1004)/SUMPRODUCT(('Quant Log'!$C$5:$C$1004='Quant Stats'!$B62)*('Quant Log'!$I$5:$I$1004='Quant Stats'!X$42)*('Quant Log'!$E$5:$E$1004='Quant Stats'!$B$56))</f>
        <v>#DIV/0!</v>
      </c>
      <c r="Y62" s="83" t="e">
        <f>+SUMPRODUCT(('Quant Log'!$C$5:$C$1004='Quant Stats'!$B62)*('Quant Log'!$I$5:$I$1004='Quant Stats'!Y$42)*('Quant Log'!$E$5:$E$1004='Quant Stats'!$B$56)*'Quant Log'!$P$5:$P$1004)/SUMPRODUCT(('Quant Log'!$C$5:$C$1004='Quant Stats'!$B62)*('Quant Log'!$I$5:$I$1004='Quant Stats'!Y$42)*('Quant Log'!$E$5:$E$1004='Quant Stats'!$B$56))</f>
        <v>#DIV/0!</v>
      </c>
      <c r="Z62" s="84" t="e">
        <f>+SUMPRODUCT(('Quant Log'!$C$5:$C$1004='Quant Stats'!$B62)*('Quant Log'!$E$5:$E$1004='Quant Stats'!$B$56)*'Quant Log'!$P$5:$P$1004)/SUMPRODUCT(('Quant Log'!$C$5:$C$1004='Quant Stats'!$B62)*('Quant Log'!$E$5:$E$1004='Quant Stats'!$B$56))</f>
        <v>#DIV/0!</v>
      </c>
    </row>
    <row r="63" spans="2:26" ht="16" thickBot="1">
      <c r="B63" s="18" t="str">
        <f>+$B$48</f>
        <v>NOVA</v>
      </c>
      <c r="D63" s="43" t="str">
        <f t="shared" si="25"/>
        <v>n/a</v>
      </c>
      <c r="E63" s="43" t="str">
        <f t="shared" si="15"/>
        <v>n/a</v>
      </c>
      <c r="F63" s="43" t="str">
        <f t="shared" si="16"/>
        <v>n/a</v>
      </c>
      <c r="G63" s="43" t="str">
        <f t="shared" si="17"/>
        <v>n/a</v>
      </c>
      <c r="H63" s="43" t="str">
        <f t="shared" si="18"/>
        <v>n/a</v>
      </c>
      <c r="I63" s="43" t="str">
        <f t="shared" si="19"/>
        <v>n/a</v>
      </c>
      <c r="J63" s="43" t="str">
        <f t="shared" si="20"/>
        <v>n/a</v>
      </c>
      <c r="K63" s="43" t="str">
        <f t="shared" si="21"/>
        <v>n/a</v>
      </c>
      <c r="L63" s="43" t="str">
        <f t="shared" si="22"/>
        <v>n/a</v>
      </c>
      <c r="M63" s="44" t="str">
        <f t="shared" si="23"/>
        <v>n/a</v>
      </c>
      <c r="N63" s="45" t="str">
        <f t="shared" si="24"/>
        <v>n/a</v>
      </c>
      <c r="P63" s="83" t="e">
        <f>+SUMPRODUCT(('Quant Log'!$C$5:$C$1004='Quant Stats'!$B63)*('Quant Log'!$I$5:$I$1004='Quant Stats'!P$42)*('Quant Log'!$E$5:$E$1004='Quant Stats'!$B$56)*'Quant Log'!$P$5:$P$1004)/SUMPRODUCT(('Quant Log'!$C$5:$C$1004='Quant Stats'!$B63)*('Quant Log'!$I$5:$I$1004='Quant Stats'!P$42)*('Quant Log'!$E$5:$E$1004='Quant Stats'!$B$56))</f>
        <v>#DIV/0!</v>
      </c>
      <c r="Q63" s="83" t="e">
        <f>+SUMPRODUCT(('Quant Log'!$C$5:$C$1004='Quant Stats'!$B63)*('Quant Log'!$I$5:$I$1004='Quant Stats'!Q$42)*('Quant Log'!$E$5:$E$1004='Quant Stats'!$B$56)*'Quant Log'!$P$5:$P$1004)/SUMPRODUCT(('Quant Log'!$C$5:$C$1004='Quant Stats'!$B63)*('Quant Log'!$I$5:$I$1004='Quant Stats'!Q$42)*('Quant Log'!$E$5:$E$1004='Quant Stats'!$B$56))</f>
        <v>#DIV/0!</v>
      </c>
      <c r="R63" s="83" t="e">
        <f>+SUMPRODUCT(('Quant Log'!$C$5:$C$1004='Quant Stats'!$B63)*('Quant Log'!$I$5:$I$1004='Quant Stats'!R$42)*('Quant Log'!$E$5:$E$1004='Quant Stats'!$B$56)*'Quant Log'!$P$5:$P$1004)/SUMPRODUCT(('Quant Log'!$C$5:$C$1004='Quant Stats'!$B63)*('Quant Log'!$I$5:$I$1004='Quant Stats'!R$42)*('Quant Log'!$E$5:$E$1004='Quant Stats'!$B$56))</f>
        <v>#DIV/0!</v>
      </c>
      <c r="S63" s="83" t="e">
        <f>+SUMPRODUCT(('Quant Log'!$C$5:$C$1004='Quant Stats'!$B63)*('Quant Log'!$I$5:$I$1004='Quant Stats'!S$42)*('Quant Log'!$E$5:$E$1004='Quant Stats'!$B$56)*'Quant Log'!$P$5:$P$1004)/SUMPRODUCT(('Quant Log'!$C$5:$C$1004='Quant Stats'!$B63)*('Quant Log'!$I$5:$I$1004='Quant Stats'!S$42)*('Quant Log'!$E$5:$E$1004='Quant Stats'!$B$56))</f>
        <v>#DIV/0!</v>
      </c>
      <c r="T63" s="83" t="e">
        <f>+SUMPRODUCT(('Quant Log'!$C$5:$C$1004='Quant Stats'!$B63)*('Quant Log'!$I$5:$I$1004='Quant Stats'!T$42)*('Quant Log'!$E$5:$E$1004='Quant Stats'!$B$56)*'Quant Log'!$P$5:$P$1004)/SUMPRODUCT(('Quant Log'!$C$5:$C$1004='Quant Stats'!$B63)*('Quant Log'!$I$5:$I$1004='Quant Stats'!T$42)*('Quant Log'!$E$5:$E$1004='Quant Stats'!$B$56))</f>
        <v>#DIV/0!</v>
      </c>
      <c r="U63" s="83" t="e">
        <f>+SUMPRODUCT(('Quant Log'!$C$5:$C$1004='Quant Stats'!$B63)*('Quant Log'!$I$5:$I$1004='Quant Stats'!U$42)*('Quant Log'!$E$5:$E$1004='Quant Stats'!$B$56)*'Quant Log'!$P$5:$P$1004)/SUMPRODUCT(('Quant Log'!$C$5:$C$1004='Quant Stats'!$B63)*('Quant Log'!$I$5:$I$1004='Quant Stats'!U$42)*('Quant Log'!$E$5:$E$1004='Quant Stats'!$B$56))</f>
        <v>#DIV/0!</v>
      </c>
      <c r="V63" s="83" t="e">
        <f>+SUMPRODUCT(('Quant Log'!$C$5:$C$1004='Quant Stats'!$B63)*('Quant Log'!$I$5:$I$1004='Quant Stats'!V$42)*('Quant Log'!$E$5:$E$1004='Quant Stats'!$B$56)*'Quant Log'!$P$5:$P$1004)/SUMPRODUCT(('Quant Log'!$C$5:$C$1004='Quant Stats'!$B63)*('Quant Log'!$I$5:$I$1004='Quant Stats'!V$42)*('Quant Log'!$E$5:$E$1004='Quant Stats'!$B$56))</f>
        <v>#DIV/0!</v>
      </c>
      <c r="W63" s="83" t="e">
        <f>+SUMPRODUCT(('Quant Log'!$C$5:$C$1004='Quant Stats'!$B63)*('Quant Log'!$I$5:$I$1004='Quant Stats'!W$42)*('Quant Log'!$E$5:$E$1004='Quant Stats'!$B$56)*'Quant Log'!$P$5:$P$1004)/SUMPRODUCT(('Quant Log'!$C$5:$C$1004='Quant Stats'!$B63)*('Quant Log'!$I$5:$I$1004='Quant Stats'!W$42)*('Quant Log'!$E$5:$E$1004='Quant Stats'!$B$56))</f>
        <v>#DIV/0!</v>
      </c>
      <c r="X63" s="83" t="e">
        <f>+SUMPRODUCT(('Quant Log'!$C$5:$C$1004='Quant Stats'!$B63)*('Quant Log'!$I$5:$I$1004='Quant Stats'!X$42)*('Quant Log'!$E$5:$E$1004='Quant Stats'!$B$56)*'Quant Log'!$P$5:$P$1004)/SUMPRODUCT(('Quant Log'!$C$5:$C$1004='Quant Stats'!$B63)*('Quant Log'!$I$5:$I$1004='Quant Stats'!X$42)*('Quant Log'!$E$5:$E$1004='Quant Stats'!$B$56))</f>
        <v>#DIV/0!</v>
      </c>
      <c r="Y63" s="83" t="e">
        <f>+SUMPRODUCT(('Quant Log'!$C$5:$C$1004='Quant Stats'!$B63)*('Quant Log'!$I$5:$I$1004='Quant Stats'!Y$42)*('Quant Log'!$E$5:$E$1004='Quant Stats'!$B$56)*'Quant Log'!$P$5:$P$1004)/SUMPRODUCT(('Quant Log'!$C$5:$C$1004='Quant Stats'!$B63)*('Quant Log'!$I$5:$I$1004='Quant Stats'!Y$42)*('Quant Log'!$E$5:$E$1004='Quant Stats'!$B$56))</f>
        <v>#DIV/0!</v>
      </c>
      <c r="Z63" s="84" t="e">
        <f>+SUMPRODUCT(('Quant Log'!$C$5:$C$1004='Quant Stats'!$B63)*('Quant Log'!$E$5:$E$1004='Quant Stats'!$B$56)*'Quant Log'!$P$5:$P$1004)/SUMPRODUCT(('Quant Log'!$C$5:$C$1004='Quant Stats'!$B63)*('Quant Log'!$E$5:$E$1004='Quant Stats'!$B$56))</f>
        <v>#DIV/0!</v>
      </c>
    </row>
    <row r="64" spans="2:26" ht="16" thickBot="1">
      <c r="B64" s="18" t="str">
        <f>+$B$49</f>
        <v>Kaplan Verbal</v>
      </c>
      <c r="D64" s="40" t="str">
        <f t="shared" si="25"/>
        <v>n/a</v>
      </c>
      <c r="E64" s="40" t="str">
        <f t="shared" si="15"/>
        <v>n/a</v>
      </c>
      <c r="F64" s="40" t="str">
        <f t="shared" si="16"/>
        <v>n/a</v>
      </c>
      <c r="G64" s="40" t="str">
        <f t="shared" si="17"/>
        <v>n/a</v>
      </c>
      <c r="H64" s="40" t="str">
        <f t="shared" si="18"/>
        <v>n/a</v>
      </c>
      <c r="I64" s="40" t="str">
        <f t="shared" si="19"/>
        <v>n/a</v>
      </c>
      <c r="J64" s="40" t="str">
        <f t="shared" si="20"/>
        <v>n/a</v>
      </c>
      <c r="K64" s="40" t="str">
        <f t="shared" si="21"/>
        <v>n/a</v>
      </c>
      <c r="L64" s="40" t="str">
        <f t="shared" si="22"/>
        <v>n/a</v>
      </c>
      <c r="M64" s="41" t="str">
        <f t="shared" si="23"/>
        <v>n/a</v>
      </c>
      <c r="N64" s="42" t="str">
        <f t="shared" si="24"/>
        <v>n/a</v>
      </c>
      <c r="P64" s="83" t="e">
        <f>+SUMPRODUCT(('Quant Log'!$C$5:$C$1004='Quant Stats'!$B64)*('Quant Log'!$I$5:$I$1004='Quant Stats'!P$42)*('Quant Log'!$E$5:$E$1004='Quant Stats'!$B$56)*'Quant Log'!$P$5:$P$1004)/SUMPRODUCT(('Quant Log'!$C$5:$C$1004='Quant Stats'!$B64)*('Quant Log'!$I$5:$I$1004='Quant Stats'!P$42)*('Quant Log'!$E$5:$E$1004='Quant Stats'!$B$56))</f>
        <v>#DIV/0!</v>
      </c>
      <c r="Q64" s="83" t="e">
        <f>+SUMPRODUCT(('Quant Log'!$C$5:$C$1004='Quant Stats'!$B64)*('Quant Log'!$I$5:$I$1004='Quant Stats'!Q$42)*('Quant Log'!$E$5:$E$1004='Quant Stats'!$B$56)*'Quant Log'!$P$5:$P$1004)/SUMPRODUCT(('Quant Log'!$C$5:$C$1004='Quant Stats'!$B64)*('Quant Log'!$I$5:$I$1004='Quant Stats'!Q$42)*('Quant Log'!$E$5:$E$1004='Quant Stats'!$B$56))</f>
        <v>#DIV/0!</v>
      </c>
      <c r="R64" s="83" t="e">
        <f>+SUMPRODUCT(('Quant Log'!$C$5:$C$1004='Quant Stats'!$B64)*('Quant Log'!$I$5:$I$1004='Quant Stats'!R$42)*('Quant Log'!$E$5:$E$1004='Quant Stats'!$B$56)*'Quant Log'!$P$5:$P$1004)/SUMPRODUCT(('Quant Log'!$C$5:$C$1004='Quant Stats'!$B64)*('Quant Log'!$I$5:$I$1004='Quant Stats'!R$42)*('Quant Log'!$E$5:$E$1004='Quant Stats'!$B$56))</f>
        <v>#DIV/0!</v>
      </c>
      <c r="S64" s="83" t="e">
        <f>+SUMPRODUCT(('Quant Log'!$C$5:$C$1004='Quant Stats'!$B64)*('Quant Log'!$I$5:$I$1004='Quant Stats'!S$42)*('Quant Log'!$E$5:$E$1004='Quant Stats'!$B$56)*'Quant Log'!$P$5:$P$1004)/SUMPRODUCT(('Quant Log'!$C$5:$C$1004='Quant Stats'!$B64)*('Quant Log'!$I$5:$I$1004='Quant Stats'!S$42)*('Quant Log'!$E$5:$E$1004='Quant Stats'!$B$56))</f>
        <v>#DIV/0!</v>
      </c>
      <c r="T64" s="83" t="e">
        <f>+SUMPRODUCT(('Quant Log'!$C$5:$C$1004='Quant Stats'!$B64)*('Quant Log'!$I$5:$I$1004='Quant Stats'!T$42)*('Quant Log'!$E$5:$E$1004='Quant Stats'!$B$56)*'Quant Log'!$P$5:$P$1004)/SUMPRODUCT(('Quant Log'!$C$5:$C$1004='Quant Stats'!$B64)*('Quant Log'!$I$5:$I$1004='Quant Stats'!T$42)*('Quant Log'!$E$5:$E$1004='Quant Stats'!$B$56))</f>
        <v>#DIV/0!</v>
      </c>
      <c r="U64" s="83" t="e">
        <f>+SUMPRODUCT(('Quant Log'!$C$5:$C$1004='Quant Stats'!$B64)*('Quant Log'!$I$5:$I$1004='Quant Stats'!U$42)*('Quant Log'!$E$5:$E$1004='Quant Stats'!$B$56)*'Quant Log'!$P$5:$P$1004)/SUMPRODUCT(('Quant Log'!$C$5:$C$1004='Quant Stats'!$B64)*('Quant Log'!$I$5:$I$1004='Quant Stats'!U$42)*('Quant Log'!$E$5:$E$1004='Quant Stats'!$B$56))</f>
        <v>#DIV/0!</v>
      </c>
      <c r="V64" s="83" t="e">
        <f>+SUMPRODUCT(('Quant Log'!$C$5:$C$1004='Quant Stats'!$B64)*('Quant Log'!$I$5:$I$1004='Quant Stats'!V$42)*('Quant Log'!$E$5:$E$1004='Quant Stats'!$B$56)*'Quant Log'!$P$5:$P$1004)/SUMPRODUCT(('Quant Log'!$C$5:$C$1004='Quant Stats'!$B64)*('Quant Log'!$I$5:$I$1004='Quant Stats'!V$42)*('Quant Log'!$E$5:$E$1004='Quant Stats'!$B$56))</f>
        <v>#DIV/0!</v>
      </c>
      <c r="W64" s="83" t="e">
        <f>+SUMPRODUCT(('Quant Log'!$C$5:$C$1004='Quant Stats'!$B64)*('Quant Log'!$I$5:$I$1004='Quant Stats'!W$42)*('Quant Log'!$E$5:$E$1004='Quant Stats'!$B$56)*'Quant Log'!$P$5:$P$1004)/SUMPRODUCT(('Quant Log'!$C$5:$C$1004='Quant Stats'!$B64)*('Quant Log'!$I$5:$I$1004='Quant Stats'!W$42)*('Quant Log'!$E$5:$E$1004='Quant Stats'!$B$56))</f>
        <v>#DIV/0!</v>
      </c>
      <c r="X64" s="83" t="e">
        <f>+SUMPRODUCT(('Quant Log'!$C$5:$C$1004='Quant Stats'!$B64)*('Quant Log'!$I$5:$I$1004='Quant Stats'!X$42)*('Quant Log'!$E$5:$E$1004='Quant Stats'!$B$56)*'Quant Log'!$P$5:$P$1004)/SUMPRODUCT(('Quant Log'!$C$5:$C$1004='Quant Stats'!$B64)*('Quant Log'!$I$5:$I$1004='Quant Stats'!X$42)*('Quant Log'!$E$5:$E$1004='Quant Stats'!$B$56))</f>
        <v>#DIV/0!</v>
      </c>
      <c r="Y64" s="83" t="e">
        <f>+SUMPRODUCT(('Quant Log'!$C$5:$C$1004='Quant Stats'!$B64)*('Quant Log'!$I$5:$I$1004='Quant Stats'!Y$42)*('Quant Log'!$E$5:$E$1004='Quant Stats'!$B$56)*'Quant Log'!$P$5:$P$1004)/SUMPRODUCT(('Quant Log'!$C$5:$C$1004='Quant Stats'!$B64)*('Quant Log'!$I$5:$I$1004='Quant Stats'!Y$42)*('Quant Log'!$E$5:$E$1004='Quant Stats'!$B$56))</f>
        <v>#DIV/0!</v>
      </c>
      <c r="Z64" s="84" t="e">
        <f>+SUMPRODUCT(('Quant Log'!$C$5:$C$1004='Quant Stats'!$B64)*('Quant Log'!$E$5:$E$1004='Quant Stats'!$B$56)*'Quant Log'!$P$5:$P$1004)/SUMPRODUCT(('Quant Log'!$C$5:$C$1004='Quant Stats'!$B64)*('Quant Log'!$E$5:$E$1004='Quant Stats'!$B$56))</f>
        <v>#DIV/0!</v>
      </c>
    </row>
    <row r="65" spans="2:26" ht="16" thickBot="1">
      <c r="B65" s="18" t="str">
        <f>+$B$50</f>
        <v>Kaplan 800</v>
      </c>
      <c r="D65" s="43" t="str">
        <f t="shared" si="25"/>
        <v>n/a</v>
      </c>
      <c r="E65" s="43" t="str">
        <f t="shared" si="15"/>
        <v>n/a</v>
      </c>
      <c r="F65" s="43" t="str">
        <f t="shared" si="16"/>
        <v>n/a</v>
      </c>
      <c r="G65" s="43" t="str">
        <f t="shared" si="17"/>
        <v>n/a</v>
      </c>
      <c r="H65" s="43" t="str">
        <f t="shared" si="18"/>
        <v>n/a</v>
      </c>
      <c r="I65" s="43" t="str">
        <f t="shared" si="19"/>
        <v>n/a</v>
      </c>
      <c r="J65" s="43" t="str">
        <f t="shared" si="20"/>
        <v>n/a</v>
      </c>
      <c r="K65" s="43" t="str">
        <f t="shared" si="21"/>
        <v>n/a</v>
      </c>
      <c r="L65" s="43" t="str">
        <f t="shared" si="22"/>
        <v>n/a</v>
      </c>
      <c r="M65" s="44" t="str">
        <f t="shared" si="23"/>
        <v>n/a</v>
      </c>
      <c r="N65" s="45" t="str">
        <f t="shared" si="24"/>
        <v>n/a</v>
      </c>
      <c r="P65" s="83" t="e">
        <f>+SUMPRODUCT(('Quant Log'!$C$5:$C$1004='Quant Stats'!$B65)*('Quant Log'!$I$5:$I$1004='Quant Stats'!P$42)*('Quant Log'!$E$5:$E$1004='Quant Stats'!$B$56)*'Quant Log'!$P$5:$P$1004)/SUMPRODUCT(('Quant Log'!$C$5:$C$1004='Quant Stats'!$B65)*('Quant Log'!$I$5:$I$1004='Quant Stats'!P$42)*('Quant Log'!$E$5:$E$1004='Quant Stats'!$B$56))</f>
        <v>#DIV/0!</v>
      </c>
      <c r="Q65" s="83" t="e">
        <f>+SUMPRODUCT(('Quant Log'!$C$5:$C$1004='Quant Stats'!$B65)*('Quant Log'!$I$5:$I$1004='Quant Stats'!Q$42)*('Quant Log'!$E$5:$E$1004='Quant Stats'!$B$56)*'Quant Log'!$P$5:$P$1004)/SUMPRODUCT(('Quant Log'!$C$5:$C$1004='Quant Stats'!$B65)*('Quant Log'!$I$5:$I$1004='Quant Stats'!Q$42)*('Quant Log'!$E$5:$E$1004='Quant Stats'!$B$56))</f>
        <v>#DIV/0!</v>
      </c>
      <c r="R65" s="83" t="e">
        <f>+SUMPRODUCT(('Quant Log'!$C$5:$C$1004='Quant Stats'!$B65)*('Quant Log'!$I$5:$I$1004='Quant Stats'!R$42)*('Quant Log'!$E$5:$E$1004='Quant Stats'!$B$56)*'Quant Log'!$P$5:$P$1004)/SUMPRODUCT(('Quant Log'!$C$5:$C$1004='Quant Stats'!$B65)*('Quant Log'!$I$5:$I$1004='Quant Stats'!R$42)*('Quant Log'!$E$5:$E$1004='Quant Stats'!$B$56))</f>
        <v>#DIV/0!</v>
      </c>
      <c r="S65" s="83" t="e">
        <f>+SUMPRODUCT(('Quant Log'!$C$5:$C$1004='Quant Stats'!$B65)*('Quant Log'!$I$5:$I$1004='Quant Stats'!S$42)*('Quant Log'!$E$5:$E$1004='Quant Stats'!$B$56)*'Quant Log'!$P$5:$P$1004)/SUMPRODUCT(('Quant Log'!$C$5:$C$1004='Quant Stats'!$B65)*('Quant Log'!$I$5:$I$1004='Quant Stats'!S$42)*('Quant Log'!$E$5:$E$1004='Quant Stats'!$B$56))</f>
        <v>#DIV/0!</v>
      </c>
      <c r="T65" s="83" t="e">
        <f>+SUMPRODUCT(('Quant Log'!$C$5:$C$1004='Quant Stats'!$B65)*('Quant Log'!$I$5:$I$1004='Quant Stats'!T$42)*('Quant Log'!$E$5:$E$1004='Quant Stats'!$B$56)*'Quant Log'!$P$5:$P$1004)/SUMPRODUCT(('Quant Log'!$C$5:$C$1004='Quant Stats'!$B65)*('Quant Log'!$I$5:$I$1004='Quant Stats'!T$42)*('Quant Log'!$E$5:$E$1004='Quant Stats'!$B$56))</f>
        <v>#DIV/0!</v>
      </c>
      <c r="U65" s="83" t="e">
        <f>+SUMPRODUCT(('Quant Log'!$C$5:$C$1004='Quant Stats'!$B65)*('Quant Log'!$I$5:$I$1004='Quant Stats'!U$42)*('Quant Log'!$E$5:$E$1004='Quant Stats'!$B$56)*'Quant Log'!$P$5:$P$1004)/SUMPRODUCT(('Quant Log'!$C$5:$C$1004='Quant Stats'!$B65)*('Quant Log'!$I$5:$I$1004='Quant Stats'!U$42)*('Quant Log'!$E$5:$E$1004='Quant Stats'!$B$56))</f>
        <v>#DIV/0!</v>
      </c>
      <c r="V65" s="83" t="e">
        <f>+SUMPRODUCT(('Quant Log'!$C$5:$C$1004='Quant Stats'!$B65)*('Quant Log'!$I$5:$I$1004='Quant Stats'!V$42)*('Quant Log'!$E$5:$E$1004='Quant Stats'!$B$56)*'Quant Log'!$P$5:$P$1004)/SUMPRODUCT(('Quant Log'!$C$5:$C$1004='Quant Stats'!$B65)*('Quant Log'!$I$5:$I$1004='Quant Stats'!V$42)*('Quant Log'!$E$5:$E$1004='Quant Stats'!$B$56))</f>
        <v>#DIV/0!</v>
      </c>
      <c r="W65" s="83" t="e">
        <f>+SUMPRODUCT(('Quant Log'!$C$5:$C$1004='Quant Stats'!$B65)*('Quant Log'!$I$5:$I$1004='Quant Stats'!W$42)*('Quant Log'!$E$5:$E$1004='Quant Stats'!$B$56)*'Quant Log'!$P$5:$P$1004)/SUMPRODUCT(('Quant Log'!$C$5:$C$1004='Quant Stats'!$B65)*('Quant Log'!$I$5:$I$1004='Quant Stats'!W$42)*('Quant Log'!$E$5:$E$1004='Quant Stats'!$B$56))</f>
        <v>#DIV/0!</v>
      </c>
      <c r="X65" s="83" t="e">
        <f>+SUMPRODUCT(('Quant Log'!$C$5:$C$1004='Quant Stats'!$B65)*('Quant Log'!$I$5:$I$1004='Quant Stats'!X$42)*('Quant Log'!$E$5:$E$1004='Quant Stats'!$B$56)*'Quant Log'!$P$5:$P$1004)/SUMPRODUCT(('Quant Log'!$C$5:$C$1004='Quant Stats'!$B65)*('Quant Log'!$I$5:$I$1004='Quant Stats'!X$42)*('Quant Log'!$E$5:$E$1004='Quant Stats'!$B$56))</f>
        <v>#DIV/0!</v>
      </c>
      <c r="Y65" s="83" t="e">
        <f>+SUMPRODUCT(('Quant Log'!$C$5:$C$1004='Quant Stats'!$B65)*('Quant Log'!$I$5:$I$1004='Quant Stats'!Y$42)*('Quant Log'!$E$5:$E$1004='Quant Stats'!$B$56)*'Quant Log'!$P$5:$P$1004)/SUMPRODUCT(('Quant Log'!$C$5:$C$1004='Quant Stats'!$B65)*('Quant Log'!$I$5:$I$1004='Quant Stats'!Y$42)*('Quant Log'!$E$5:$E$1004='Quant Stats'!$B$56))</f>
        <v>#DIV/0!</v>
      </c>
      <c r="Z65" s="84" t="e">
        <f>+SUMPRODUCT(('Quant Log'!$C$5:$C$1004='Quant Stats'!$B65)*('Quant Log'!$E$5:$E$1004='Quant Stats'!$B$56)*'Quant Log'!$P$5:$P$1004)/SUMPRODUCT(('Quant Log'!$C$5:$C$1004='Quant Stats'!$B65)*('Quant Log'!$E$5:$E$1004='Quant Stats'!$B$56))</f>
        <v>#DIV/0!</v>
      </c>
    </row>
    <row r="66" spans="2:26" ht="16" thickBot="1">
      <c r="B66" s="18" t="str">
        <f>+$B$51</f>
        <v>Princeton Review</v>
      </c>
      <c r="D66" s="40" t="str">
        <f t="shared" si="25"/>
        <v>n/a</v>
      </c>
      <c r="E66" s="40" t="str">
        <f t="shared" si="15"/>
        <v>n/a</v>
      </c>
      <c r="F66" s="40" t="str">
        <f t="shared" si="16"/>
        <v>n/a</v>
      </c>
      <c r="G66" s="40" t="str">
        <f t="shared" si="17"/>
        <v>n/a</v>
      </c>
      <c r="H66" s="40" t="str">
        <f t="shared" si="18"/>
        <v>n/a</v>
      </c>
      <c r="I66" s="40" t="str">
        <f t="shared" si="19"/>
        <v>n/a</v>
      </c>
      <c r="J66" s="40" t="str">
        <f t="shared" si="20"/>
        <v>n/a</v>
      </c>
      <c r="K66" s="40" t="str">
        <f t="shared" si="21"/>
        <v>n/a</v>
      </c>
      <c r="L66" s="40" t="str">
        <f t="shared" si="22"/>
        <v>n/a</v>
      </c>
      <c r="M66" s="41" t="str">
        <f t="shared" si="23"/>
        <v>n/a</v>
      </c>
      <c r="N66" s="42" t="str">
        <f t="shared" si="24"/>
        <v>n/a</v>
      </c>
      <c r="P66" s="83" t="e">
        <f>+SUMPRODUCT(('Quant Log'!$C$5:$C$1004='Quant Stats'!$B66)*('Quant Log'!$I$5:$I$1004='Quant Stats'!P$42)*('Quant Log'!$E$5:$E$1004='Quant Stats'!$B$56)*'Quant Log'!$P$5:$P$1004)/SUMPRODUCT(('Quant Log'!$C$5:$C$1004='Quant Stats'!$B66)*('Quant Log'!$I$5:$I$1004='Quant Stats'!P$42)*('Quant Log'!$E$5:$E$1004='Quant Stats'!$B$56))</f>
        <v>#DIV/0!</v>
      </c>
      <c r="Q66" s="83" t="e">
        <f>+SUMPRODUCT(('Quant Log'!$C$5:$C$1004='Quant Stats'!$B66)*('Quant Log'!$I$5:$I$1004='Quant Stats'!Q$42)*('Quant Log'!$E$5:$E$1004='Quant Stats'!$B$56)*'Quant Log'!$P$5:$P$1004)/SUMPRODUCT(('Quant Log'!$C$5:$C$1004='Quant Stats'!$B66)*('Quant Log'!$I$5:$I$1004='Quant Stats'!Q$42)*('Quant Log'!$E$5:$E$1004='Quant Stats'!$B$56))</f>
        <v>#DIV/0!</v>
      </c>
      <c r="R66" s="83" t="e">
        <f>+SUMPRODUCT(('Quant Log'!$C$5:$C$1004='Quant Stats'!$B66)*('Quant Log'!$I$5:$I$1004='Quant Stats'!R$42)*('Quant Log'!$E$5:$E$1004='Quant Stats'!$B$56)*'Quant Log'!$P$5:$P$1004)/SUMPRODUCT(('Quant Log'!$C$5:$C$1004='Quant Stats'!$B66)*('Quant Log'!$I$5:$I$1004='Quant Stats'!R$42)*('Quant Log'!$E$5:$E$1004='Quant Stats'!$B$56))</f>
        <v>#DIV/0!</v>
      </c>
      <c r="S66" s="83" t="e">
        <f>+SUMPRODUCT(('Quant Log'!$C$5:$C$1004='Quant Stats'!$B66)*('Quant Log'!$I$5:$I$1004='Quant Stats'!S$42)*('Quant Log'!$E$5:$E$1004='Quant Stats'!$B$56)*'Quant Log'!$P$5:$P$1004)/SUMPRODUCT(('Quant Log'!$C$5:$C$1004='Quant Stats'!$B66)*('Quant Log'!$I$5:$I$1004='Quant Stats'!S$42)*('Quant Log'!$E$5:$E$1004='Quant Stats'!$B$56))</f>
        <v>#DIV/0!</v>
      </c>
      <c r="T66" s="83" t="e">
        <f>+SUMPRODUCT(('Quant Log'!$C$5:$C$1004='Quant Stats'!$B66)*('Quant Log'!$I$5:$I$1004='Quant Stats'!T$42)*('Quant Log'!$E$5:$E$1004='Quant Stats'!$B$56)*'Quant Log'!$P$5:$P$1004)/SUMPRODUCT(('Quant Log'!$C$5:$C$1004='Quant Stats'!$B66)*('Quant Log'!$I$5:$I$1004='Quant Stats'!T$42)*('Quant Log'!$E$5:$E$1004='Quant Stats'!$B$56))</f>
        <v>#DIV/0!</v>
      </c>
      <c r="U66" s="83" t="e">
        <f>+SUMPRODUCT(('Quant Log'!$C$5:$C$1004='Quant Stats'!$B66)*('Quant Log'!$I$5:$I$1004='Quant Stats'!U$42)*('Quant Log'!$E$5:$E$1004='Quant Stats'!$B$56)*'Quant Log'!$P$5:$P$1004)/SUMPRODUCT(('Quant Log'!$C$5:$C$1004='Quant Stats'!$B66)*('Quant Log'!$I$5:$I$1004='Quant Stats'!U$42)*('Quant Log'!$E$5:$E$1004='Quant Stats'!$B$56))</f>
        <v>#DIV/0!</v>
      </c>
      <c r="V66" s="83" t="e">
        <f>+SUMPRODUCT(('Quant Log'!$C$5:$C$1004='Quant Stats'!$B66)*('Quant Log'!$I$5:$I$1004='Quant Stats'!V$42)*('Quant Log'!$E$5:$E$1004='Quant Stats'!$B$56)*'Quant Log'!$P$5:$P$1004)/SUMPRODUCT(('Quant Log'!$C$5:$C$1004='Quant Stats'!$B66)*('Quant Log'!$I$5:$I$1004='Quant Stats'!V$42)*('Quant Log'!$E$5:$E$1004='Quant Stats'!$B$56))</f>
        <v>#DIV/0!</v>
      </c>
      <c r="W66" s="83" t="e">
        <f>+SUMPRODUCT(('Quant Log'!$C$5:$C$1004='Quant Stats'!$B66)*('Quant Log'!$I$5:$I$1004='Quant Stats'!W$42)*('Quant Log'!$E$5:$E$1004='Quant Stats'!$B$56)*'Quant Log'!$P$5:$P$1004)/SUMPRODUCT(('Quant Log'!$C$5:$C$1004='Quant Stats'!$B66)*('Quant Log'!$I$5:$I$1004='Quant Stats'!W$42)*('Quant Log'!$E$5:$E$1004='Quant Stats'!$B$56))</f>
        <v>#DIV/0!</v>
      </c>
      <c r="X66" s="83" t="e">
        <f>+SUMPRODUCT(('Quant Log'!$C$5:$C$1004='Quant Stats'!$B66)*('Quant Log'!$I$5:$I$1004='Quant Stats'!X$42)*('Quant Log'!$E$5:$E$1004='Quant Stats'!$B$56)*'Quant Log'!$P$5:$P$1004)/SUMPRODUCT(('Quant Log'!$C$5:$C$1004='Quant Stats'!$B66)*('Quant Log'!$I$5:$I$1004='Quant Stats'!X$42)*('Quant Log'!$E$5:$E$1004='Quant Stats'!$B$56))</f>
        <v>#DIV/0!</v>
      </c>
      <c r="Y66" s="83" t="e">
        <f>+SUMPRODUCT(('Quant Log'!$C$5:$C$1004='Quant Stats'!$B66)*('Quant Log'!$I$5:$I$1004='Quant Stats'!Y$42)*('Quant Log'!$E$5:$E$1004='Quant Stats'!$B$56)*'Quant Log'!$P$5:$P$1004)/SUMPRODUCT(('Quant Log'!$C$5:$C$1004='Quant Stats'!$B66)*('Quant Log'!$I$5:$I$1004='Quant Stats'!Y$42)*('Quant Log'!$E$5:$E$1004='Quant Stats'!$B$56))</f>
        <v>#DIV/0!</v>
      </c>
      <c r="Z66" s="84" t="e">
        <f>+SUMPRODUCT(('Quant Log'!$C$5:$C$1004='Quant Stats'!$B66)*('Quant Log'!$E$5:$E$1004='Quant Stats'!$B$56)*'Quant Log'!$P$5:$P$1004)/SUMPRODUCT(('Quant Log'!$C$5:$C$1004='Quant Stats'!$B66)*('Quant Log'!$E$5:$E$1004='Quant Stats'!$B$56))</f>
        <v>#DIV/0!</v>
      </c>
    </row>
    <row r="67" spans="2:26" ht="16" thickBot="1">
      <c r="B67" s="18" t="str">
        <f>+$B$52</f>
        <v>PowerScore SC</v>
      </c>
      <c r="D67" s="43" t="str">
        <f t="shared" si="25"/>
        <v>n/a</v>
      </c>
      <c r="E67" s="43" t="str">
        <f t="shared" si="15"/>
        <v>n/a</v>
      </c>
      <c r="F67" s="43" t="str">
        <f t="shared" si="16"/>
        <v>n/a</v>
      </c>
      <c r="G67" s="43" t="str">
        <f t="shared" si="17"/>
        <v>n/a</v>
      </c>
      <c r="H67" s="43" t="str">
        <f t="shared" si="18"/>
        <v>n/a</v>
      </c>
      <c r="I67" s="43" t="str">
        <f t="shared" si="19"/>
        <v>n/a</v>
      </c>
      <c r="J67" s="43" t="str">
        <f t="shared" si="20"/>
        <v>n/a</v>
      </c>
      <c r="K67" s="43" t="str">
        <f t="shared" si="21"/>
        <v>n/a</v>
      </c>
      <c r="L67" s="43" t="str">
        <f t="shared" si="22"/>
        <v>n/a</v>
      </c>
      <c r="M67" s="44" t="str">
        <f t="shared" si="23"/>
        <v>n/a</v>
      </c>
      <c r="N67" s="45" t="str">
        <f t="shared" si="24"/>
        <v>n/a</v>
      </c>
      <c r="P67" s="83" t="e">
        <f>+SUMPRODUCT(('Quant Log'!$C$5:$C$1004='Quant Stats'!$B67)*('Quant Log'!$I$5:$I$1004='Quant Stats'!P$42)*('Quant Log'!$E$5:$E$1004='Quant Stats'!$B$56)*'Quant Log'!$P$5:$P$1004)/SUMPRODUCT(('Quant Log'!$C$5:$C$1004='Quant Stats'!$B67)*('Quant Log'!$I$5:$I$1004='Quant Stats'!P$42)*('Quant Log'!$E$5:$E$1004='Quant Stats'!$B$56))</f>
        <v>#DIV/0!</v>
      </c>
      <c r="Q67" s="83" t="e">
        <f>+SUMPRODUCT(('Quant Log'!$C$5:$C$1004='Quant Stats'!$B67)*('Quant Log'!$I$5:$I$1004='Quant Stats'!Q$42)*('Quant Log'!$E$5:$E$1004='Quant Stats'!$B$56)*'Quant Log'!$P$5:$P$1004)/SUMPRODUCT(('Quant Log'!$C$5:$C$1004='Quant Stats'!$B67)*('Quant Log'!$I$5:$I$1004='Quant Stats'!Q$42)*('Quant Log'!$E$5:$E$1004='Quant Stats'!$B$56))</f>
        <v>#DIV/0!</v>
      </c>
      <c r="R67" s="83" t="e">
        <f>+SUMPRODUCT(('Quant Log'!$C$5:$C$1004='Quant Stats'!$B67)*('Quant Log'!$I$5:$I$1004='Quant Stats'!R$42)*('Quant Log'!$E$5:$E$1004='Quant Stats'!$B$56)*'Quant Log'!$P$5:$P$1004)/SUMPRODUCT(('Quant Log'!$C$5:$C$1004='Quant Stats'!$B67)*('Quant Log'!$I$5:$I$1004='Quant Stats'!R$42)*('Quant Log'!$E$5:$E$1004='Quant Stats'!$B$56))</f>
        <v>#DIV/0!</v>
      </c>
      <c r="S67" s="83" t="e">
        <f>+SUMPRODUCT(('Quant Log'!$C$5:$C$1004='Quant Stats'!$B67)*('Quant Log'!$I$5:$I$1004='Quant Stats'!S$42)*('Quant Log'!$E$5:$E$1004='Quant Stats'!$B$56)*'Quant Log'!$P$5:$P$1004)/SUMPRODUCT(('Quant Log'!$C$5:$C$1004='Quant Stats'!$B67)*('Quant Log'!$I$5:$I$1004='Quant Stats'!S$42)*('Quant Log'!$E$5:$E$1004='Quant Stats'!$B$56))</f>
        <v>#DIV/0!</v>
      </c>
      <c r="T67" s="83" t="e">
        <f>+SUMPRODUCT(('Quant Log'!$C$5:$C$1004='Quant Stats'!$B67)*('Quant Log'!$I$5:$I$1004='Quant Stats'!T$42)*('Quant Log'!$E$5:$E$1004='Quant Stats'!$B$56)*'Quant Log'!$P$5:$P$1004)/SUMPRODUCT(('Quant Log'!$C$5:$C$1004='Quant Stats'!$B67)*('Quant Log'!$I$5:$I$1004='Quant Stats'!T$42)*('Quant Log'!$E$5:$E$1004='Quant Stats'!$B$56))</f>
        <v>#DIV/0!</v>
      </c>
      <c r="U67" s="83" t="e">
        <f>+SUMPRODUCT(('Quant Log'!$C$5:$C$1004='Quant Stats'!$B67)*('Quant Log'!$I$5:$I$1004='Quant Stats'!U$42)*('Quant Log'!$E$5:$E$1004='Quant Stats'!$B$56)*'Quant Log'!$P$5:$P$1004)/SUMPRODUCT(('Quant Log'!$C$5:$C$1004='Quant Stats'!$B67)*('Quant Log'!$I$5:$I$1004='Quant Stats'!U$42)*('Quant Log'!$E$5:$E$1004='Quant Stats'!$B$56))</f>
        <v>#DIV/0!</v>
      </c>
      <c r="V67" s="83" t="e">
        <f>+SUMPRODUCT(('Quant Log'!$C$5:$C$1004='Quant Stats'!$B67)*('Quant Log'!$I$5:$I$1004='Quant Stats'!V$42)*('Quant Log'!$E$5:$E$1004='Quant Stats'!$B$56)*'Quant Log'!$P$5:$P$1004)/SUMPRODUCT(('Quant Log'!$C$5:$C$1004='Quant Stats'!$B67)*('Quant Log'!$I$5:$I$1004='Quant Stats'!V$42)*('Quant Log'!$E$5:$E$1004='Quant Stats'!$B$56))</f>
        <v>#DIV/0!</v>
      </c>
      <c r="W67" s="83" t="e">
        <f>+SUMPRODUCT(('Quant Log'!$C$5:$C$1004='Quant Stats'!$B67)*('Quant Log'!$I$5:$I$1004='Quant Stats'!W$42)*('Quant Log'!$E$5:$E$1004='Quant Stats'!$B$56)*'Quant Log'!$P$5:$P$1004)/SUMPRODUCT(('Quant Log'!$C$5:$C$1004='Quant Stats'!$B67)*('Quant Log'!$I$5:$I$1004='Quant Stats'!W$42)*('Quant Log'!$E$5:$E$1004='Quant Stats'!$B$56))</f>
        <v>#DIV/0!</v>
      </c>
      <c r="X67" s="83" t="e">
        <f>+SUMPRODUCT(('Quant Log'!$C$5:$C$1004='Quant Stats'!$B67)*('Quant Log'!$I$5:$I$1004='Quant Stats'!X$42)*('Quant Log'!$E$5:$E$1004='Quant Stats'!$B$56)*'Quant Log'!$P$5:$P$1004)/SUMPRODUCT(('Quant Log'!$C$5:$C$1004='Quant Stats'!$B67)*('Quant Log'!$I$5:$I$1004='Quant Stats'!X$42)*('Quant Log'!$E$5:$E$1004='Quant Stats'!$B$56))</f>
        <v>#DIV/0!</v>
      </c>
      <c r="Y67" s="83" t="e">
        <f>+SUMPRODUCT(('Quant Log'!$C$5:$C$1004='Quant Stats'!$B67)*('Quant Log'!$I$5:$I$1004='Quant Stats'!Y$42)*('Quant Log'!$E$5:$E$1004='Quant Stats'!$B$56)*'Quant Log'!$P$5:$P$1004)/SUMPRODUCT(('Quant Log'!$C$5:$C$1004='Quant Stats'!$B67)*('Quant Log'!$I$5:$I$1004='Quant Stats'!Y$42)*('Quant Log'!$E$5:$E$1004='Quant Stats'!$B$56))</f>
        <v>#DIV/0!</v>
      </c>
      <c r="Z67" s="84" t="e">
        <f>+SUMPRODUCT(('Quant Log'!$C$5:$C$1004='Quant Stats'!$B67)*('Quant Log'!$E$5:$E$1004='Quant Stats'!$B$56)*'Quant Log'!$P$5:$P$1004)/SUMPRODUCT(('Quant Log'!$C$5:$C$1004='Quant Stats'!$B67)*('Quant Log'!$E$5:$E$1004='Quant Stats'!$B$56))</f>
        <v>#DIV/0!</v>
      </c>
    </row>
    <row r="68" spans="2:26">
      <c r="B68" s="18" t="str">
        <f>+$B$53</f>
        <v>ALL</v>
      </c>
      <c r="D68" s="46">
        <f t="shared" si="25"/>
        <v>0.33333333333333331</v>
      </c>
      <c r="E68" s="46">
        <f t="shared" si="15"/>
        <v>0</v>
      </c>
      <c r="F68" s="46">
        <f t="shared" si="16"/>
        <v>0.33333333333333331</v>
      </c>
      <c r="G68" s="46">
        <f t="shared" si="17"/>
        <v>0.66666666666666663</v>
      </c>
      <c r="H68" s="46" t="str">
        <f t="shared" si="18"/>
        <v>n/a</v>
      </c>
      <c r="I68" s="46">
        <f t="shared" si="19"/>
        <v>0.2</v>
      </c>
      <c r="J68" s="46">
        <f t="shared" si="20"/>
        <v>0.66666666666666663</v>
      </c>
      <c r="K68" s="46" t="str">
        <f t="shared" si="21"/>
        <v>n/a</v>
      </c>
      <c r="L68" s="46">
        <f t="shared" si="22"/>
        <v>0.66666666666666663</v>
      </c>
      <c r="M68" s="48">
        <f t="shared" si="23"/>
        <v>0.33333333333333331</v>
      </c>
      <c r="N68" s="47">
        <f t="shared" si="24"/>
        <v>0.42</v>
      </c>
      <c r="P68" s="84">
        <f>+SUMPRODUCT(('Quant Log'!$I$5:$I$1004='Quant Stats'!P$42)*('Quant Log'!$E$5:$E$1004='Quant Stats'!$B$56)*'Quant Log'!$P$5:$P$1004)/SUMPRODUCT(('Quant Log'!$I$5:$I$1004='Quant Stats'!P$42)*('Quant Log'!$E$5:$E$1004='Quant Stats'!$B$56))</f>
        <v>0.33333333333333331</v>
      </c>
      <c r="Q68" s="84">
        <f>+SUMPRODUCT(('Quant Log'!$I$5:$I$1004='Quant Stats'!Q$42)*('Quant Log'!$E$5:$E$1004='Quant Stats'!$B$56)*'Quant Log'!$P$5:$P$1004)/SUMPRODUCT(('Quant Log'!$I$5:$I$1004='Quant Stats'!Q$42)*('Quant Log'!$E$5:$E$1004='Quant Stats'!$B$56))</f>
        <v>0</v>
      </c>
      <c r="R68" s="84">
        <f>+SUMPRODUCT(('Quant Log'!$I$5:$I$1004='Quant Stats'!R$42)*('Quant Log'!$E$5:$E$1004='Quant Stats'!$B$56)*'Quant Log'!$P$5:$P$1004)/SUMPRODUCT(('Quant Log'!$I$5:$I$1004='Quant Stats'!R$42)*('Quant Log'!$E$5:$E$1004='Quant Stats'!$B$56))</f>
        <v>0.33333333333333331</v>
      </c>
      <c r="S68" s="84">
        <f>+SUMPRODUCT(('Quant Log'!$I$5:$I$1004='Quant Stats'!S$42)*('Quant Log'!$E$5:$E$1004='Quant Stats'!$B$56)*'Quant Log'!$P$5:$P$1004)/SUMPRODUCT(('Quant Log'!$I$5:$I$1004='Quant Stats'!S$42)*('Quant Log'!$E$5:$E$1004='Quant Stats'!$B$56))</f>
        <v>0.66666666666666663</v>
      </c>
      <c r="T68" s="84" t="e">
        <f>+SUMPRODUCT(('Quant Log'!$I$5:$I$1004='Quant Stats'!T$42)*('Quant Log'!$E$5:$E$1004='Quant Stats'!$B$56)*'Quant Log'!$P$5:$P$1004)/SUMPRODUCT(('Quant Log'!$I$5:$I$1004='Quant Stats'!T$42)*('Quant Log'!$E$5:$E$1004='Quant Stats'!$B$56))</f>
        <v>#DIV/0!</v>
      </c>
      <c r="U68" s="84">
        <f>+SUMPRODUCT(('Quant Log'!$I$5:$I$1004='Quant Stats'!U$42)*('Quant Log'!$E$5:$E$1004='Quant Stats'!$B$56)*'Quant Log'!$P$5:$P$1004)/SUMPRODUCT(('Quant Log'!$I$5:$I$1004='Quant Stats'!U$42)*('Quant Log'!$E$5:$E$1004='Quant Stats'!$B$56))</f>
        <v>0.2</v>
      </c>
      <c r="V68" s="84">
        <f>+SUMPRODUCT(('Quant Log'!$I$5:$I$1004='Quant Stats'!V$42)*('Quant Log'!$E$5:$E$1004='Quant Stats'!$B$56)*'Quant Log'!$P$5:$P$1004)/SUMPRODUCT(('Quant Log'!$I$5:$I$1004='Quant Stats'!V$42)*('Quant Log'!$E$5:$E$1004='Quant Stats'!$B$56))</f>
        <v>0.66666666666666663</v>
      </c>
      <c r="W68" s="84" t="e">
        <f>+SUMPRODUCT(('Quant Log'!$I$5:$I$1004='Quant Stats'!W$42)*('Quant Log'!$E$5:$E$1004='Quant Stats'!$B$56)*'Quant Log'!$P$5:$P$1004)/SUMPRODUCT(('Quant Log'!$I$5:$I$1004='Quant Stats'!W$42)*('Quant Log'!$E$5:$E$1004='Quant Stats'!$B$56))</f>
        <v>#DIV/0!</v>
      </c>
      <c r="X68" s="84">
        <f>+SUMPRODUCT(('Quant Log'!$I$5:$I$1004='Quant Stats'!X$42)*('Quant Log'!$E$5:$E$1004='Quant Stats'!$B$56)*'Quant Log'!$P$5:$P$1004)/SUMPRODUCT(('Quant Log'!$I$5:$I$1004='Quant Stats'!X$42)*('Quant Log'!$E$5:$E$1004='Quant Stats'!$B$56))</f>
        <v>0.66666666666666663</v>
      </c>
      <c r="Y68" s="84">
        <f>+SUMPRODUCT(('Quant Log'!$I$5:$I$1004='Quant Stats'!Y$42)*('Quant Log'!$E$5:$E$1004='Quant Stats'!$B$56)*'Quant Log'!$P$5:$P$1004)/SUMPRODUCT(('Quant Log'!$I$5:$I$1004='Quant Stats'!Y$42)*('Quant Log'!$E$5:$E$1004='Quant Stats'!$B$56))</f>
        <v>0.33333333333333331</v>
      </c>
      <c r="Z68" s="84">
        <f>+SUMPRODUCT(('Quant Log'!$E$5:$E$1004='Quant Stats'!$B$56)*'Quant Log'!$P$5:$P$1004)/COUNTIF('Quant Log'!$E$5:$E$1004,'Quant Stats'!$B$56)</f>
        <v>0.42</v>
      </c>
    </row>
    <row r="69" spans="2:26">
      <c r="P69" s="85"/>
      <c r="Q69" s="85"/>
      <c r="R69" s="85"/>
      <c r="S69" s="85"/>
      <c r="T69" s="85"/>
      <c r="U69" s="85"/>
      <c r="V69" s="85"/>
      <c r="W69" s="85"/>
      <c r="X69" s="85"/>
      <c r="Y69" s="85"/>
      <c r="Z69" s="85"/>
    </row>
    <row r="70" spans="2:26" ht="18">
      <c r="B70" s="10" t="s">
        <v>327</v>
      </c>
      <c r="P70" s="85"/>
      <c r="Q70" s="85"/>
      <c r="R70" s="85"/>
      <c r="S70" s="85"/>
      <c r="T70" s="85"/>
      <c r="U70" s="85"/>
      <c r="V70" s="85"/>
      <c r="W70" s="85"/>
      <c r="X70" s="85"/>
      <c r="Y70" s="85"/>
      <c r="Z70" s="85"/>
    </row>
    <row r="71" spans="2:26">
      <c r="B71" s="18"/>
      <c r="P71" s="85"/>
      <c r="Q71" s="85"/>
      <c r="R71" s="85"/>
      <c r="S71" s="85"/>
      <c r="T71" s="85"/>
      <c r="U71" s="85"/>
      <c r="V71" s="85"/>
      <c r="W71" s="85"/>
      <c r="X71" s="85"/>
      <c r="Y71" s="85"/>
      <c r="Z71" s="85"/>
    </row>
    <row r="72" spans="2:26" ht="15.75" customHeight="1" thickBot="1">
      <c r="D72" s="17" t="str">
        <f t="shared" ref="D72:N72" si="26">+P72</f>
        <v>Arithmetic</v>
      </c>
      <c r="E72" s="17" t="str">
        <f t="shared" si="26"/>
        <v>Algebra</v>
      </c>
      <c r="F72" s="17" t="str">
        <f t="shared" si="26"/>
        <v>Geometry</v>
      </c>
      <c r="G72" s="17" t="str">
        <f t="shared" si="26"/>
        <v>Word Problems</v>
      </c>
      <c r="H72" s="17" t="str">
        <f t="shared" si="26"/>
        <v>Probability</v>
      </c>
      <c r="I72" s="17" t="str">
        <f t="shared" si="26"/>
        <v>Number Properties</v>
      </c>
      <c r="J72" s="17" t="str">
        <f t="shared" si="26"/>
        <v>Fractions/Decimals/Percents</v>
      </c>
      <c r="K72" s="17" t="str">
        <f t="shared" si="26"/>
        <v>Comb/Perm</v>
      </c>
      <c r="L72" s="17" t="str">
        <f t="shared" si="26"/>
        <v>Overlapping Sets/Rate-Work</v>
      </c>
      <c r="M72" s="17" t="str">
        <f t="shared" si="26"/>
        <v>Equations/Inequalities/VICS</v>
      </c>
      <c r="N72" s="17" t="str">
        <f t="shared" si="26"/>
        <v>Total Quant</v>
      </c>
      <c r="P72" s="82" t="str">
        <f>+$P$42</f>
        <v>Arithmetic</v>
      </c>
      <c r="Q72" s="82" t="str">
        <f>+$Q$42</f>
        <v>Algebra</v>
      </c>
      <c r="R72" s="82" t="str">
        <f>+$R$42</f>
        <v>Geometry</v>
      </c>
      <c r="S72" s="82" t="str">
        <f>+$S$42</f>
        <v>Word Problems</v>
      </c>
      <c r="T72" s="82" t="str">
        <f>+$T$42</f>
        <v>Probability</v>
      </c>
      <c r="U72" s="82" t="str">
        <f>+$U$42</f>
        <v>Number Properties</v>
      </c>
      <c r="V72" s="82" t="str">
        <f>+$V$42</f>
        <v>Fractions/Decimals/Percents</v>
      </c>
      <c r="W72" s="82" t="str">
        <f>+$W$42</f>
        <v>Comb/Perm</v>
      </c>
      <c r="X72" s="82" t="str">
        <f>+$X$42</f>
        <v>Overlapping Sets/Rate-Work</v>
      </c>
      <c r="Y72" s="82" t="str">
        <f>+$Y$42</f>
        <v>Equations/Inequalities/VICS</v>
      </c>
      <c r="Z72" s="82" t="s">
        <v>465</v>
      </c>
    </row>
    <row r="73" spans="2:26" ht="16" thickBot="1">
      <c r="B73" s="18" t="str">
        <f>+$B$43</f>
        <v>Official Guide 12</v>
      </c>
      <c r="D73" s="40" t="str">
        <f>+IF(ISERROR(P73),"n/a",P73)</f>
        <v>n/a</v>
      </c>
      <c r="E73" s="40" t="str">
        <f t="shared" ref="E73:E82" si="27">+IF(ISERROR(Q73),"n/a",Q73)</f>
        <v>n/a</v>
      </c>
      <c r="F73" s="40" t="str">
        <f t="shared" ref="F73:F82" si="28">+IF(ISERROR(R73),"n/a",R73)</f>
        <v>n/a</v>
      </c>
      <c r="G73" s="40" t="str">
        <f t="shared" ref="G73:G82" si="29">+IF(ISERROR(S73),"n/a",S73)</f>
        <v>n/a</v>
      </c>
      <c r="H73" s="40" t="str">
        <f t="shared" ref="H73:H82" si="30">+IF(ISERROR(T73),"n/a",T73)</f>
        <v>n/a</v>
      </c>
      <c r="I73" s="40" t="str">
        <f t="shared" ref="I73:I82" si="31">+IF(ISERROR(U73),"n/a",U73)</f>
        <v>n/a</v>
      </c>
      <c r="J73" s="40" t="str">
        <f t="shared" ref="J73:J82" si="32">+IF(ISERROR(V73),"n/a",V73)</f>
        <v>n/a</v>
      </c>
      <c r="K73" s="40" t="str">
        <f t="shared" ref="K73:K82" si="33">+IF(ISERROR(W73),"n/a",W73)</f>
        <v>n/a</v>
      </c>
      <c r="L73" s="40" t="str">
        <f t="shared" ref="L73:L82" si="34">+IF(ISERROR(X73),"n/a",X73)</f>
        <v>n/a</v>
      </c>
      <c r="M73" s="41" t="str">
        <f t="shared" ref="M73:M82" si="35">+IF(ISERROR(Y73),"n/a",Y73)</f>
        <v>n/a</v>
      </c>
      <c r="N73" s="42" t="str">
        <f t="shared" ref="N73:N82" si="36">+IF(ISERROR(Z73),"n/a",Z73)</f>
        <v>n/a</v>
      </c>
      <c r="P73" s="83" t="e">
        <f>+SUMPRODUCT(('Quant Log'!$C$5:$C$1004='Quant Stats'!$B73)*('Quant Log'!$I$5:$I$1004='Quant Stats'!P$42)*'Quant Log'!$P$5:$P$1004)/SUMPRODUCT(('Quant Log'!$C$5:$C$1004='Quant Stats'!$B73)*('Quant Log'!$I$5:$I$1004='Quant Stats'!P$42))</f>
        <v>#DIV/0!</v>
      </c>
      <c r="Q73" s="83" t="e">
        <f>+SUMPRODUCT(('Quant Log'!$C$5:$C$1004='Quant Stats'!$B73)*('Quant Log'!$I$5:$I$1004='Quant Stats'!Q$42)*'Quant Log'!$P$5:$P$1004)/SUMPRODUCT(('Quant Log'!$C$5:$C$1004='Quant Stats'!$B73)*('Quant Log'!$I$5:$I$1004='Quant Stats'!Q$42))</f>
        <v>#DIV/0!</v>
      </c>
      <c r="R73" s="83" t="e">
        <f>+SUMPRODUCT(('Quant Log'!$C$5:$C$1004='Quant Stats'!$B73)*('Quant Log'!$I$5:$I$1004='Quant Stats'!R$42)*'Quant Log'!$P$5:$P$1004)/SUMPRODUCT(('Quant Log'!$C$5:$C$1004='Quant Stats'!$B73)*('Quant Log'!$I$5:$I$1004='Quant Stats'!R$42))</f>
        <v>#DIV/0!</v>
      </c>
      <c r="S73" s="83" t="e">
        <f>+SUMPRODUCT(('Quant Log'!$C$5:$C$1004='Quant Stats'!$B73)*('Quant Log'!$I$5:$I$1004='Quant Stats'!S$42)*'Quant Log'!$P$5:$P$1004)/SUMPRODUCT(('Quant Log'!$C$5:$C$1004='Quant Stats'!$B73)*('Quant Log'!$I$5:$I$1004='Quant Stats'!S$42))</f>
        <v>#DIV/0!</v>
      </c>
      <c r="T73" s="83" t="e">
        <f>+SUMPRODUCT(('Quant Log'!$C$5:$C$1004='Quant Stats'!$B73)*('Quant Log'!$I$5:$I$1004='Quant Stats'!T$42)*'Quant Log'!$P$5:$P$1004)/SUMPRODUCT(('Quant Log'!$C$5:$C$1004='Quant Stats'!$B73)*('Quant Log'!$I$5:$I$1004='Quant Stats'!T$42))</f>
        <v>#DIV/0!</v>
      </c>
      <c r="U73" s="83" t="e">
        <f>+SUMPRODUCT(('Quant Log'!$C$5:$C$1004='Quant Stats'!$B73)*('Quant Log'!$I$5:$I$1004='Quant Stats'!U$42)*'Quant Log'!$P$5:$P$1004)/SUMPRODUCT(('Quant Log'!$C$5:$C$1004='Quant Stats'!$B73)*('Quant Log'!$I$5:$I$1004='Quant Stats'!U$42))</f>
        <v>#DIV/0!</v>
      </c>
      <c r="V73" s="83" t="e">
        <f>+SUMPRODUCT(('Quant Log'!$C$5:$C$1004='Quant Stats'!$B73)*('Quant Log'!$I$5:$I$1004='Quant Stats'!V$42)*'Quant Log'!$P$5:$P$1004)/SUMPRODUCT(('Quant Log'!$C$5:$C$1004='Quant Stats'!$B73)*('Quant Log'!$I$5:$I$1004='Quant Stats'!V$42))</f>
        <v>#DIV/0!</v>
      </c>
      <c r="W73" s="83" t="e">
        <f>+SUMPRODUCT(('Quant Log'!$C$5:$C$1004='Quant Stats'!$B73)*('Quant Log'!$I$5:$I$1004='Quant Stats'!W$42)*'Quant Log'!$P$5:$P$1004)/SUMPRODUCT(('Quant Log'!$C$5:$C$1004='Quant Stats'!$B73)*('Quant Log'!$I$5:$I$1004='Quant Stats'!W$42))</f>
        <v>#DIV/0!</v>
      </c>
      <c r="X73" s="83" t="e">
        <f>+SUMPRODUCT(('Quant Log'!$C$5:$C$1004='Quant Stats'!$B73)*('Quant Log'!$I$5:$I$1004='Quant Stats'!X$42)*'Quant Log'!$P$5:$P$1004)/SUMPRODUCT(('Quant Log'!$C$5:$C$1004='Quant Stats'!$B73)*('Quant Log'!$I$5:$I$1004='Quant Stats'!X$42))</f>
        <v>#DIV/0!</v>
      </c>
      <c r="Y73" s="83" t="e">
        <f>+SUMPRODUCT(('Quant Log'!$C$5:$C$1004='Quant Stats'!$B73)*('Quant Log'!$I$5:$I$1004='Quant Stats'!Y$42)*'Quant Log'!$P$5:$P$1004)/SUMPRODUCT(('Quant Log'!$C$5:$C$1004='Quant Stats'!$B73)*('Quant Log'!$I$5:$I$1004='Quant Stats'!Y$42))</f>
        <v>#DIV/0!</v>
      </c>
      <c r="Z73" s="84" t="e">
        <f>+SUMPRODUCT(('Quant Log'!$C$5:$C$1004='Quant Stats'!$B73)*'Quant Log'!$P$5:$P$1004)/COUNTIF('Quant Log'!$C$5:$C$1004,'Quant Stats'!$B73)</f>
        <v>#DIV/0!</v>
      </c>
    </row>
    <row r="74" spans="2:26" ht="16" thickBot="1">
      <c r="B74" s="18" t="str">
        <f>+$B$44</f>
        <v>Official Guide-V</v>
      </c>
      <c r="D74" s="43" t="str">
        <f t="shared" ref="D74:D82" si="37">+IF(ISERROR(P74),"n/a",P74)</f>
        <v>n/a</v>
      </c>
      <c r="E74" s="43" t="str">
        <f t="shared" si="27"/>
        <v>n/a</v>
      </c>
      <c r="F74" s="43" t="str">
        <f t="shared" si="28"/>
        <v>n/a</v>
      </c>
      <c r="G74" s="43" t="str">
        <f t="shared" si="29"/>
        <v>n/a</v>
      </c>
      <c r="H74" s="43" t="str">
        <f t="shared" si="30"/>
        <v>n/a</v>
      </c>
      <c r="I74" s="43" t="str">
        <f t="shared" si="31"/>
        <v>n/a</v>
      </c>
      <c r="J74" s="43" t="str">
        <f t="shared" si="32"/>
        <v>n/a</v>
      </c>
      <c r="K74" s="43" t="str">
        <f t="shared" si="33"/>
        <v>n/a</v>
      </c>
      <c r="L74" s="43" t="str">
        <f t="shared" si="34"/>
        <v>n/a</v>
      </c>
      <c r="M74" s="44" t="str">
        <f t="shared" si="35"/>
        <v>n/a</v>
      </c>
      <c r="N74" s="45" t="str">
        <f t="shared" si="36"/>
        <v>n/a</v>
      </c>
      <c r="P74" s="83" t="e">
        <f>+SUMPRODUCT(('Quant Log'!$C$5:$C$1004='Quant Stats'!$B74)*('Quant Log'!$I$5:$I$1004='Quant Stats'!P$42)*'Quant Log'!$P$5:$P$1004)/SUMPRODUCT(('Quant Log'!$C$5:$C$1004='Quant Stats'!$B74)*('Quant Log'!$I$5:$I$1004='Quant Stats'!P$42))</f>
        <v>#DIV/0!</v>
      </c>
      <c r="Q74" s="83" t="e">
        <f>+SUMPRODUCT(('Quant Log'!$C$5:$C$1004='Quant Stats'!$B74)*('Quant Log'!$I$5:$I$1004='Quant Stats'!Q$42)*'Quant Log'!$P$5:$P$1004)/SUMPRODUCT(('Quant Log'!$C$5:$C$1004='Quant Stats'!$B74)*('Quant Log'!$I$5:$I$1004='Quant Stats'!Q$42))</f>
        <v>#DIV/0!</v>
      </c>
      <c r="R74" s="83" t="e">
        <f>+SUMPRODUCT(('Quant Log'!$C$5:$C$1004='Quant Stats'!$B74)*('Quant Log'!$I$5:$I$1004='Quant Stats'!R$42)*'Quant Log'!$P$5:$P$1004)/SUMPRODUCT(('Quant Log'!$C$5:$C$1004='Quant Stats'!$B74)*('Quant Log'!$I$5:$I$1004='Quant Stats'!R$42))</f>
        <v>#DIV/0!</v>
      </c>
      <c r="S74" s="83" t="e">
        <f>+SUMPRODUCT(('Quant Log'!$C$5:$C$1004='Quant Stats'!$B74)*('Quant Log'!$I$5:$I$1004='Quant Stats'!S$42)*'Quant Log'!$P$5:$P$1004)/SUMPRODUCT(('Quant Log'!$C$5:$C$1004='Quant Stats'!$B74)*('Quant Log'!$I$5:$I$1004='Quant Stats'!S$42))</f>
        <v>#DIV/0!</v>
      </c>
      <c r="T74" s="83" t="e">
        <f>+SUMPRODUCT(('Quant Log'!$C$5:$C$1004='Quant Stats'!$B74)*('Quant Log'!$I$5:$I$1004='Quant Stats'!T$42)*'Quant Log'!$P$5:$P$1004)/SUMPRODUCT(('Quant Log'!$C$5:$C$1004='Quant Stats'!$B74)*('Quant Log'!$I$5:$I$1004='Quant Stats'!T$42))</f>
        <v>#DIV/0!</v>
      </c>
      <c r="U74" s="83" t="e">
        <f>+SUMPRODUCT(('Quant Log'!$C$5:$C$1004='Quant Stats'!$B74)*('Quant Log'!$I$5:$I$1004='Quant Stats'!U$42)*'Quant Log'!$P$5:$P$1004)/SUMPRODUCT(('Quant Log'!$C$5:$C$1004='Quant Stats'!$B74)*('Quant Log'!$I$5:$I$1004='Quant Stats'!U$42))</f>
        <v>#DIV/0!</v>
      </c>
      <c r="V74" s="83" t="e">
        <f>+SUMPRODUCT(('Quant Log'!$C$5:$C$1004='Quant Stats'!$B74)*('Quant Log'!$I$5:$I$1004='Quant Stats'!V$42)*'Quant Log'!$P$5:$P$1004)/SUMPRODUCT(('Quant Log'!$C$5:$C$1004='Quant Stats'!$B74)*('Quant Log'!$I$5:$I$1004='Quant Stats'!V$42))</f>
        <v>#DIV/0!</v>
      </c>
      <c r="W74" s="83" t="e">
        <f>+SUMPRODUCT(('Quant Log'!$C$5:$C$1004='Quant Stats'!$B74)*('Quant Log'!$I$5:$I$1004='Quant Stats'!W$42)*'Quant Log'!$P$5:$P$1004)/SUMPRODUCT(('Quant Log'!$C$5:$C$1004='Quant Stats'!$B74)*('Quant Log'!$I$5:$I$1004='Quant Stats'!W$42))</f>
        <v>#DIV/0!</v>
      </c>
      <c r="X74" s="83" t="e">
        <f>+SUMPRODUCT(('Quant Log'!$C$5:$C$1004='Quant Stats'!$B74)*('Quant Log'!$I$5:$I$1004='Quant Stats'!X$42)*'Quant Log'!$P$5:$P$1004)/SUMPRODUCT(('Quant Log'!$C$5:$C$1004='Quant Stats'!$B74)*('Quant Log'!$I$5:$I$1004='Quant Stats'!X$42))</f>
        <v>#DIV/0!</v>
      </c>
      <c r="Y74" s="83" t="e">
        <f>+SUMPRODUCT(('Quant Log'!$C$5:$C$1004='Quant Stats'!$B74)*('Quant Log'!$I$5:$I$1004='Quant Stats'!Y$42)*'Quant Log'!$P$5:$P$1004)/SUMPRODUCT(('Quant Log'!$C$5:$C$1004='Quant Stats'!$B74)*('Quant Log'!$I$5:$I$1004='Quant Stats'!Y$42))</f>
        <v>#DIV/0!</v>
      </c>
      <c r="Z74" s="84" t="e">
        <f>+SUMPRODUCT(('Quant Log'!$C$5:$C$1004='Quant Stats'!$B74)*'Quant Log'!$P$5:$P$1004)/COUNTIF('Quant Log'!$C$5:$C$1004,'Quant Stats'!$B74)</f>
        <v>#DIV/0!</v>
      </c>
    </row>
    <row r="75" spans="2:26" ht="16" thickBot="1">
      <c r="B75" s="18" t="str">
        <f>+$B$45</f>
        <v>Official Guide-Q</v>
      </c>
      <c r="D75" s="40" t="str">
        <f t="shared" si="37"/>
        <v>n/a</v>
      </c>
      <c r="E75" s="40" t="str">
        <f t="shared" si="27"/>
        <v>n/a</v>
      </c>
      <c r="F75" s="40" t="str">
        <f t="shared" si="28"/>
        <v>n/a</v>
      </c>
      <c r="G75" s="40" t="str">
        <f t="shared" si="29"/>
        <v>n/a</v>
      </c>
      <c r="H75" s="40" t="str">
        <f t="shared" si="30"/>
        <v>n/a</v>
      </c>
      <c r="I75" s="40" t="str">
        <f t="shared" si="31"/>
        <v>n/a</v>
      </c>
      <c r="J75" s="40" t="str">
        <f t="shared" si="32"/>
        <v>n/a</v>
      </c>
      <c r="K75" s="40" t="str">
        <f t="shared" si="33"/>
        <v>n/a</v>
      </c>
      <c r="L75" s="40" t="str">
        <f t="shared" si="34"/>
        <v>n/a</v>
      </c>
      <c r="M75" s="41" t="str">
        <f t="shared" si="35"/>
        <v>n/a</v>
      </c>
      <c r="N75" s="42" t="str">
        <f t="shared" si="36"/>
        <v>n/a</v>
      </c>
      <c r="P75" s="83" t="e">
        <f>+SUMPRODUCT(('Quant Log'!$C$5:$C$1004='Quant Stats'!$B75)*('Quant Log'!$I$5:$I$1004='Quant Stats'!P$42)*'Quant Log'!$P$5:$P$1004)/SUMPRODUCT(('Quant Log'!$C$5:$C$1004='Quant Stats'!$B75)*('Quant Log'!$I$5:$I$1004='Quant Stats'!P$42))</f>
        <v>#DIV/0!</v>
      </c>
      <c r="Q75" s="83" t="e">
        <f>+SUMPRODUCT(('Quant Log'!$C$5:$C$1004='Quant Stats'!$B75)*('Quant Log'!$I$5:$I$1004='Quant Stats'!Q$42)*'Quant Log'!$P$5:$P$1004)/SUMPRODUCT(('Quant Log'!$C$5:$C$1004='Quant Stats'!$B75)*('Quant Log'!$I$5:$I$1004='Quant Stats'!Q$42))</f>
        <v>#DIV/0!</v>
      </c>
      <c r="R75" s="83" t="e">
        <f>+SUMPRODUCT(('Quant Log'!$C$5:$C$1004='Quant Stats'!$B75)*('Quant Log'!$I$5:$I$1004='Quant Stats'!R$42)*'Quant Log'!$P$5:$P$1004)/SUMPRODUCT(('Quant Log'!$C$5:$C$1004='Quant Stats'!$B75)*('Quant Log'!$I$5:$I$1004='Quant Stats'!R$42))</f>
        <v>#DIV/0!</v>
      </c>
      <c r="S75" s="83" t="e">
        <f>+SUMPRODUCT(('Quant Log'!$C$5:$C$1004='Quant Stats'!$B75)*('Quant Log'!$I$5:$I$1004='Quant Stats'!S$42)*'Quant Log'!$P$5:$P$1004)/SUMPRODUCT(('Quant Log'!$C$5:$C$1004='Quant Stats'!$B75)*('Quant Log'!$I$5:$I$1004='Quant Stats'!S$42))</f>
        <v>#DIV/0!</v>
      </c>
      <c r="T75" s="83" t="e">
        <f>+SUMPRODUCT(('Quant Log'!$C$5:$C$1004='Quant Stats'!$B75)*('Quant Log'!$I$5:$I$1004='Quant Stats'!T$42)*'Quant Log'!$P$5:$P$1004)/SUMPRODUCT(('Quant Log'!$C$5:$C$1004='Quant Stats'!$B75)*('Quant Log'!$I$5:$I$1004='Quant Stats'!T$42))</f>
        <v>#DIV/0!</v>
      </c>
      <c r="U75" s="83" t="e">
        <f>+SUMPRODUCT(('Quant Log'!$C$5:$C$1004='Quant Stats'!$B75)*('Quant Log'!$I$5:$I$1004='Quant Stats'!U$42)*'Quant Log'!$P$5:$P$1004)/SUMPRODUCT(('Quant Log'!$C$5:$C$1004='Quant Stats'!$B75)*('Quant Log'!$I$5:$I$1004='Quant Stats'!U$42))</f>
        <v>#DIV/0!</v>
      </c>
      <c r="V75" s="83" t="e">
        <f>+SUMPRODUCT(('Quant Log'!$C$5:$C$1004='Quant Stats'!$B75)*('Quant Log'!$I$5:$I$1004='Quant Stats'!V$42)*'Quant Log'!$P$5:$P$1004)/SUMPRODUCT(('Quant Log'!$C$5:$C$1004='Quant Stats'!$B75)*('Quant Log'!$I$5:$I$1004='Quant Stats'!V$42))</f>
        <v>#DIV/0!</v>
      </c>
      <c r="W75" s="83" t="e">
        <f>+SUMPRODUCT(('Quant Log'!$C$5:$C$1004='Quant Stats'!$B75)*('Quant Log'!$I$5:$I$1004='Quant Stats'!W$42)*'Quant Log'!$P$5:$P$1004)/SUMPRODUCT(('Quant Log'!$C$5:$C$1004='Quant Stats'!$B75)*('Quant Log'!$I$5:$I$1004='Quant Stats'!W$42))</f>
        <v>#DIV/0!</v>
      </c>
      <c r="X75" s="83" t="e">
        <f>+SUMPRODUCT(('Quant Log'!$C$5:$C$1004='Quant Stats'!$B75)*('Quant Log'!$I$5:$I$1004='Quant Stats'!X$42)*'Quant Log'!$P$5:$P$1004)/SUMPRODUCT(('Quant Log'!$C$5:$C$1004='Quant Stats'!$B75)*('Quant Log'!$I$5:$I$1004='Quant Stats'!X$42))</f>
        <v>#DIV/0!</v>
      </c>
      <c r="Y75" s="83" t="e">
        <f>+SUMPRODUCT(('Quant Log'!$C$5:$C$1004='Quant Stats'!$B75)*('Quant Log'!$I$5:$I$1004='Quant Stats'!Y$42)*'Quant Log'!$P$5:$P$1004)/SUMPRODUCT(('Quant Log'!$C$5:$C$1004='Quant Stats'!$B75)*('Quant Log'!$I$5:$I$1004='Quant Stats'!Y$42))</f>
        <v>#DIV/0!</v>
      </c>
      <c r="Z75" s="84" t="e">
        <f>+SUMPRODUCT(('Quant Log'!$C$5:$C$1004='Quant Stats'!$B75)*'Quant Log'!$P$5:$P$1004)/COUNTIF('Quant Log'!$C$5:$C$1004,'Quant Stats'!$B75)</f>
        <v>#DIV/0!</v>
      </c>
    </row>
    <row r="76" spans="2:26" ht="16" thickBot="1">
      <c r="B76" s="18" t="str">
        <f>+$B$46</f>
        <v>Kaplan Premier</v>
      </c>
      <c r="D76" s="43">
        <f t="shared" si="37"/>
        <v>0.77777777777777779</v>
      </c>
      <c r="E76" s="43">
        <f t="shared" si="27"/>
        <v>0.5</v>
      </c>
      <c r="F76" s="43">
        <f t="shared" si="28"/>
        <v>0.53846153846153844</v>
      </c>
      <c r="G76" s="43">
        <f t="shared" si="29"/>
        <v>0.63157894736842102</v>
      </c>
      <c r="H76" s="43">
        <f t="shared" si="30"/>
        <v>1</v>
      </c>
      <c r="I76" s="43">
        <f t="shared" si="31"/>
        <v>0.35714285714285715</v>
      </c>
      <c r="J76" s="43">
        <f t="shared" si="32"/>
        <v>0.83333333333333337</v>
      </c>
      <c r="K76" s="43">
        <f t="shared" si="33"/>
        <v>0.33333333333333331</v>
      </c>
      <c r="L76" s="43">
        <f t="shared" si="34"/>
        <v>0.5</v>
      </c>
      <c r="M76" s="44">
        <f t="shared" si="35"/>
        <v>0.52941176470588236</v>
      </c>
      <c r="N76" s="45">
        <f t="shared" si="36"/>
        <v>0.57999999999999996</v>
      </c>
      <c r="P76" s="83">
        <f>+SUMPRODUCT(('Quant Log'!$C$5:$C$1004='Quant Stats'!$B76)*('Quant Log'!$I$5:$I$1004='Quant Stats'!P$42)*'Quant Log'!$P$5:$P$1004)/SUMPRODUCT(('Quant Log'!$C$5:$C$1004='Quant Stats'!$B76)*('Quant Log'!$I$5:$I$1004='Quant Stats'!P$42))</f>
        <v>0.77777777777777779</v>
      </c>
      <c r="Q76" s="83">
        <f>+SUMPRODUCT(('Quant Log'!$C$5:$C$1004='Quant Stats'!$B76)*('Quant Log'!$I$5:$I$1004='Quant Stats'!Q$42)*'Quant Log'!$P$5:$P$1004)/SUMPRODUCT(('Quant Log'!$C$5:$C$1004='Quant Stats'!$B76)*('Quant Log'!$I$5:$I$1004='Quant Stats'!Q$42))</f>
        <v>0.5</v>
      </c>
      <c r="R76" s="83">
        <f>+SUMPRODUCT(('Quant Log'!$C$5:$C$1004='Quant Stats'!$B76)*('Quant Log'!$I$5:$I$1004='Quant Stats'!R$42)*'Quant Log'!$P$5:$P$1004)/SUMPRODUCT(('Quant Log'!$C$5:$C$1004='Quant Stats'!$B76)*('Quant Log'!$I$5:$I$1004='Quant Stats'!R$42))</f>
        <v>0.53846153846153844</v>
      </c>
      <c r="S76" s="83">
        <f>+SUMPRODUCT(('Quant Log'!$C$5:$C$1004='Quant Stats'!$B76)*('Quant Log'!$I$5:$I$1004='Quant Stats'!S$42)*'Quant Log'!$P$5:$P$1004)/SUMPRODUCT(('Quant Log'!$C$5:$C$1004='Quant Stats'!$B76)*('Quant Log'!$I$5:$I$1004='Quant Stats'!S$42))</f>
        <v>0.63157894736842102</v>
      </c>
      <c r="T76" s="83">
        <f>+SUMPRODUCT(('Quant Log'!$C$5:$C$1004='Quant Stats'!$B76)*('Quant Log'!$I$5:$I$1004='Quant Stats'!T$42)*'Quant Log'!$P$5:$P$1004)/SUMPRODUCT(('Quant Log'!$C$5:$C$1004='Quant Stats'!$B76)*('Quant Log'!$I$5:$I$1004='Quant Stats'!T$42))</f>
        <v>1</v>
      </c>
      <c r="U76" s="83">
        <f>+SUMPRODUCT(('Quant Log'!$C$5:$C$1004='Quant Stats'!$B76)*('Quant Log'!$I$5:$I$1004='Quant Stats'!U$42)*'Quant Log'!$P$5:$P$1004)/SUMPRODUCT(('Quant Log'!$C$5:$C$1004='Quant Stats'!$B76)*('Quant Log'!$I$5:$I$1004='Quant Stats'!U$42))</f>
        <v>0.35714285714285715</v>
      </c>
      <c r="V76" s="83">
        <f>+SUMPRODUCT(('Quant Log'!$C$5:$C$1004='Quant Stats'!$B76)*('Quant Log'!$I$5:$I$1004='Quant Stats'!V$42)*'Quant Log'!$P$5:$P$1004)/SUMPRODUCT(('Quant Log'!$C$5:$C$1004='Quant Stats'!$B76)*('Quant Log'!$I$5:$I$1004='Quant Stats'!V$42))</f>
        <v>0.83333333333333337</v>
      </c>
      <c r="W76" s="83">
        <f>+SUMPRODUCT(('Quant Log'!$C$5:$C$1004='Quant Stats'!$B76)*('Quant Log'!$I$5:$I$1004='Quant Stats'!W$42)*'Quant Log'!$P$5:$P$1004)/SUMPRODUCT(('Quant Log'!$C$5:$C$1004='Quant Stats'!$B76)*('Quant Log'!$I$5:$I$1004='Quant Stats'!W$42))</f>
        <v>0.33333333333333331</v>
      </c>
      <c r="X76" s="83">
        <f>+SUMPRODUCT(('Quant Log'!$C$5:$C$1004='Quant Stats'!$B76)*('Quant Log'!$I$5:$I$1004='Quant Stats'!X$42)*'Quant Log'!$P$5:$P$1004)/SUMPRODUCT(('Quant Log'!$C$5:$C$1004='Quant Stats'!$B76)*('Quant Log'!$I$5:$I$1004='Quant Stats'!X$42))</f>
        <v>0.5</v>
      </c>
      <c r="Y76" s="83">
        <f>+SUMPRODUCT(('Quant Log'!$C$5:$C$1004='Quant Stats'!$B76)*('Quant Log'!$I$5:$I$1004='Quant Stats'!Y$42)*'Quant Log'!$P$5:$P$1004)/SUMPRODUCT(('Quant Log'!$C$5:$C$1004='Quant Stats'!$B76)*('Quant Log'!$I$5:$I$1004='Quant Stats'!Y$42))</f>
        <v>0.52941176470588236</v>
      </c>
      <c r="Z76" s="84">
        <f>+SUMPRODUCT(('Quant Log'!$C$5:$C$1004='Quant Stats'!$B76)*'Quant Log'!$P$5:$P$1004)/COUNTIF('Quant Log'!$C$5:$C$1004,'Quant Stats'!$B76)</f>
        <v>0.57999999999999996</v>
      </c>
    </row>
    <row r="77" spans="2:26" ht="16" thickBot="1">
      <c r="B77" s="18" t="str">
        <f>+$B$47</f>
        <v>MGMAT</v>
      </c>
      <c r="D77" s="40" t="str">
        <f t="shared" si="37"/>
        <v>n/a</v>
      </c>
      <c r="E77" s="40" t="str">
        <f t="shared" si="27"/>
        <v>n/a</v>
      </c>
      <c r="F77" s="40" t="str">
        <f t="shared" si="28"/>
        <v>n/a</v>
      </c>
      <c r="G77" s="40" t="str">
        <f t="shared" si="29"/>
        <v>n/a</v>
      </c>
      <c r="H77" s="40" t="str">
        <f t="shared" si="30"/>
        <v>n/a</v>
      </c>
      <c r="I77" s="40" t="str">
        <f t="shared" si="31"/>
        <v>n/a</v>
      </c>
      <c r="J77" s="40" t="str">
        <f t="shared" si="32"/>
        <v>n/a</v>
      </c>
      <c r="K77" s="40" t="str">
        <f t="shared" si="33"/>
        <v>n/a</v>
      </c>
      <c r="L77" s="40" t="str">
        <f t="shared" si="34"/>
        <v>n/a</v>
      </c>
      <c r="M77" s="41" t="str">
        <f t="shared" si="35"/>
        <v>n/a</v>
      </c>
      <c r="N77" s="42" t="str">
        <f t="shared" si="36"/>
        <v>n/a</v>
      </c>
      <c r="P77" s="83" t="e">
        <f>+SUMPRODUCT(('Quant Log'!$C$5:$C$1004='Quant Stats'!$B77)*('Quant Log'!$I$5:$I$1004='Quant Stats'!P$42)*'Quant Log'!$P$5:$P$1004)/SUMPRODUCT(('Quant Log'!$C$5:$C$1004='Quant Stats'!$B77)*('Quant Log'!$I$5:$I$1004='Quant Stats'!P$42))</f>
        <v>#DIV/0!</v>
      </c>
      <c r="Q77" s="83" t="e">
        <f>+SUMPRODUCT(('Quant Log'!$C$5:$C$1004='Quant Stats'!$B77)*('Quant Log'!$I$5:$I$1004='Quant Stats'!Q$42)*'Quant Log'!$P$5:$P$1004)/SUMPRODUCT(('Quant Log'!$C$5:$C$1004='Quant Stats'!$B77)*('Quant Log'!$I$5:$I$1004='Quant Stats'!Q$42))</f>
        <v>#DIV/0!</v>
      </c>
      <c r="R77" s="83" t="e">
        <f>+SUMPRODUCT(('Quant Log'!$C$5:$C$1004='Quant Stats'!$B77)*('Quant Log'!$I$5:$I$1004='Quant Stats'!R$42)*'Quant Log'!$P$5:$P$1004)/SUMPRODUCT(('Quant Log'!$C$5:$C$1004='Quant Stats'!$B77)*('Quant Log'!$I$5:$I$1004='Quant Stats'!R$42))</f>
        <v>#DIV/0!</v>
      </c>
      <c r="S77" s="83" t="e">
        <f>+SUMPRODUCT(('Quant Log'!$C$5:$C$1004='Quant Stats'!$B77)*('Quant Log'!$I$5:$I$1004='Quant Stats'!S$42)*'Quant Log'!$P$5:$P$1004)/SUMPRODUCT(('Quant Log'!$C$5:$C$1004='Quant Stats'!$B77)*('Quant Log'!$I$5:$I$1004='Quant Stats'!S$42))</f>
        <v>#DIV/0!</v>
      </c>
      <c r="T77" s="83" t="e">
        <f>+SUMPRODUCT(('Quant Log'!$C$5:$C$1004='Quant Stats'!$B77)*('Quant Log'!$I$5:$I$1004='Quant Stats'!T$42)*'Quant Log'!$P$5:$P$1004)/SUMPRODUCT(('Quant Log'!$C$5:$C$1004='Quant Stats'!$B77)*('Quant Log'!$I$5:$I$1004='Quant Stats'!T$42))</f>
        <v>#DIV/0!</v>
      </c>
      <c r="U77" s="83" t="e">
        <f>+SUMPRODUCT(('Quant Log'!$C$5:$C$1004='Quant Stats'!$B77)*('Quant Log'!$I$5:$I$1004='Quant Stats'!U$42)*'Quant Log'!$P$5:$P$1004)/SUMPRODUCT(('Quant Log'!$C$5:$C$1004='Quant Stats'!$B77)*('Quant Log'!$I$5:$I$1004='Quant Stats'!U$42))</f>
        <v>#DIV/0!</v>
      </c>
      <c r="V77" s="83" t="e">
        <f>+SUMPRODUCT(('Quant Log'!$C$5:$C$1004='Quant Stats'!$B77)*('Quant Log'!$I$5:$I$1004='Quant Stats'!V$42)*'Quant Log'!$P$5:$P$1004)/SUMPRODUCT(('Quant Log'!$C$5:$C$1004='Quant Stats'!$B77)*('Quant Log'!$I$5:$I$1004='Quant Stats'!V$42))</f>
        <v>#DIV/0!</v>
      </c>
      <c r="W77" s="83" t="e">
        <f>+SUMPRODUCT(('Quant Log'!$C$5:$C$1004='Quant Stats'!$B77)*('Quant Log'!$I$5:$I$1004='Quant Stats'!W$42)*'Quant Log'!$P$5:$P$1004)/SUMPRODUCT(('Quant Log'!$C$5:$C$1004='Quant Stats'!$B77)*('Quant Log'!$I$5:$I$1004='Quant Stats'!W$42))</f>
        <v>#DIV/0!</v>
      </c>
      <c r="X77" s="83" t="e">
        <f>+SUMPRODUCT(('Quant Log'!$C$5:$C$1004='Quant Stats'!$B77)*('Quant Log'!$I$5:$I$1004='Quant Stats'!X$42)*'Quant Log'!$P$5:$P$1004)/SUMPRODUCT(('Quant Log'!$C$5:$C$1004='Quant Stats'!$B77)*('Quant Log'!$I$5:$I$1004='Quant Stats'!X$42))</f>
        <v>#DIV/0!</v>
      </c>
      <c r="Y77" s="83" t="e">
        <f>+SUMPRODUCT(('Quant Log'!$C$5:$C$1004='Quant Stats'!$B77)*('Quant Log'!$I$5:$I$1004='Quant Stats'!Y$42)*'Quant Log'!$P$5:$P$1004)/SUMPRODUCT(('Quant Log'!$C$5:$C$1004='Quant Stats'!$B77)*('Quant Log'!$I$5:$I$1004='Quant Stats'!Y$42))</f>
        <v>#DIV/0!</v>
      </c>
      <c r="Z77" s="84" t="e">
        <f>+SUMPRODUCT(('Quant Log'!$C$5:$C$1004='Quant Stats'!$B77)*'Quant Log'!$P$5:$P$1004)/COUNTIF('Quant Log'!$C$5:$C$1004,'Quant Stats'!$B77)</f>
        <v>#DIV/0!</v>
      </c>
    </row>
    <row r="78" spans="2:26" ht="16" thickBot="1">
      <c r="B78" s="18" t="str">
        <f>+$B$48</f>
        <v>NOVA</v>
      </c>
      <c r="D78" s="43">
        <f t="shared" si="37"/>
        <v>0.90909090909090906</v>
      </c>
      <c r="E78" s="43">
        <f t="shared" si="27"/>
        <v>0.7</v>
      </c>
      <c r="F78" s="43">
        <f t="shared" si="28"/>
        <v>0.75</v>
      </c>
      <c r="G78" s="43">
        <f t="shared" si="29"/>
        <v>0.93333333333333335</v>
      </c>
      <c r="H78" s="43" t="str">
        <f t="shared" si="30"/>
        <v>n/a</v>
      </c>
      <c r="I78" s="43">
        <f t="shared" si="31"/>
        <v>0.82926829268292679</v>
      </c>
      <c r="J78" s="43">
        <f t="shared" si="32"/>
        <v>0.93939393939393945</v>
      </c>
      <c r="K78" s="43" t="str">
        <f t="shared" si="33"/>
        <v>n/a</v>
      </c>
      <c r="L78" s="43">
        <f t="shared" si="34"/>
        <v>0.81818181818181823</v>
      </c>
      <c r="M78" s="44">
        <f t="shared" si="35"/>
        <v>0.76470588235294112</v>
      </c>
      <c r="N78" s="45">
        <f t="shared" si="36"/>
        <v>0.8193979933110368</v>
      </c>
      <c r="P78" s="83">
        <f>+SUMPRODUCT(('Quant Log'!$C$5:$C$1004='Quant Stats'!$B78)*('Quant Log'!$I$5:$I$1004='Quant Stats'!P$42)*'Quant Log'!$P$5:$P$1004)/SUMPRODUCT(('Quant Log'!$C$5:$C$1004='Quant Stats'!$B78)*('Quant Log'!$I$5:$I$1004='Quant Stats'!P$42))</f>
        <v>0.90909090909090906</v>
      </c>
      <c r="Q78" s="83">
        <f>+SUMPRODUCT(('Quant Log'!$C$5:$C$1004='Quant Stats'!$B78)*('Quant Log'!$I$5:$I$1004='Quant Stats'!Q$42)*'Quant Log'!$P$5:$P$1004)/SUMPRODUCT(('Quant Log'!$C$5:$C$1004='Quant Stats'!$B78)*('Quant Log'!$I$5:$I$1004='Quant Stats'!Q$42))</f>
        <v>0.7</v>
      </c>
      <c r="R78" s="83">
        <f>+SUMPRODUCT(('Quant Log'!$C$5:$C$1004='Quant Stats'!$B78)*('Quant Log'!$I$5:$I$1004='Quant Stats'!R$42)*'Quant Log'!$P$5:$P$1004)/SUMPRODUCT(('Quant Log'!$C$5:$C$1004='Quant Stats'!$B78)*('Quant Log'!$I$5:$I$1004='Quant Stats'!R$42))</f>
        <v>0.75</v>
      </c>
      <c r="S78" s="83">
        <f>+SUMPRODUCT(('Quant Log'!$C$5:$C$1004='Quant Stats'!$B78)*('Quant Log'!$I$5:$I$1004='Quant Stats'!S$42)*'Quant Log'!$P$5:$P$1004)/SUMPRODUCT(('Quant Log'!$C$5:$C$1004='Quant Stats'!$B78)*('Quant Log'!$I$5:$I$1004='Quant Stats'!S$42))</f>
        <v>0.93333333333333335</v>
      </c>
      <c r="T78" s="83" t="e">
        <f>+SUMPRODUCT(('Quant Log'!$C$5:$C$1004='Quant Stats'!$B78)*('Quant Log'!$I$5:$I$1004='Quant Stats'!T$42)*'Quant Log'!$P$5:$P$1004)/SUMPRODUCT(('Quant Log'!$C$5:$C$1004='Quant Stats'!$B78)*('Quant Log'!$I$5:$I$1004='Quant Stats'!T$42))</f>
        <v>#DIV/0!</v>
      </c>
      <c r="U78" s="83">
        <f>+SUMPRODUCT(('Quant Log'!$C$5:$C$1004='Quant Stats'!$B78)*('Quant Log'!$I$5:$I$1004='Quant Stats'!U$42)*'Quant Log'!$P$5:$P$1004)/SUMPRODUCT(('Quant Log'!$C$5:$C$1004='Quant Stats'!$B78)*('Quant Log'!$I$5:$I$1004='Quant Stats'!U$42))</f>
        <v>0.82926829268292679</v>
      </c>
      <c r="V78" s="83">
        <f>+SUMPRODUCT(('Quant Log'!$C$5:$C$1004='Quant Stats'!$B78)*('Quant Log'!$I$5:$I$1004='Quant Stats'!V$42)*'Quant Log'!$P$5:$P$1004)/SUMPRODUCT(('Quant Log'!$C$5:$C$1004='Quant Stats'!$B78)*('Quant Log'!$I$5:$I$1004='Quant Stats'!V$42))</f>
        <v>0.93939393939393945</v>
      </c>
      <c r="W78" s="83" t="e">
        <f>+SUMPRODUCT(('Quant Log'!$C$5:$C$1004='Quant Stats'!$B78)*('Quant Log'!$I$5:$I$1004='Quant Stats'!W$42)*'Quant Log'!$P$5:$P$1004)/SUMPRODUCT(('Quant Log'!$C$5:$C$1004='Quant Stats'!$B78)*('Quant Log'!$I$5:$I$1004='Quant Stats'!W$42))</f>
        <v>#DIV/0!</v>
      </c>
      <c r="X78" s="83">
        <f>+SUMPRODUCT(('Quant Log'!$C$5:$C$1004='Quant Stats'!$B78)*('Quant Log'!$I$5:$I$1004='Quant Stats'!X$42)*'Quant Log'!$P$5:$P$1004)/SUMPRODUCT(('Quant Log'!$C$5:$C$1004='Quant Stats'!$B78)*('Quant Log'!$I$5:$I$1004='Quant Stats'!X$42))</f>
        <v>0.81818181818181823</v>
      </c>
      <c r="Y78" s="83">
        <f>+SUMPRODUCT(('Quant Log'!$C$5:$C$1004='Quant Stats'!$B78)*('Quant Log'!$I$5:$I$1004='Quant Stats'!Y$42)*'Quant Log'!$P$5:$P$1004)/SUMPRODUCT(('Quant Log'!$C$5:$C$1004='Quant Stats'!$B78)*('Quant Log'!$I$5:$I$1004='Quant Stats'!Y$42))</f>
        <v>0.76470588235294112</v>
      </c>
      <c r="Z78" s="84">
        <f>+SUMPRODUCT(('Quant Log'!$C$5:$C$1004='Quant Stats'!$B78)*'Quant Log'!$P$5:$P$1004)/COUNTIF('Quant Log'!$C$5:$C$1004,'Quant Stats'!$B78)</f>
        <v>0.8193979933110368</v>
      </c>
    </row>
    <row r="79" spans="2:26" ht="16" thickBot="1">
      <c r="B79" s="18" t="str">
        <f>+$B$49</f>
        <v>Kaplan Verbal</v>
      </c>
      <c r="D79" s="40" t="str">
        <f t="shared" si="37"/>
        <v>n/a</v>
      </c>
      <c r="E79" s="40" t="str">
        <f t="shared" si="27"/>
        <v>n/a</v>
      </c>
      <c r="F79" s="40" t="str">
        <f t="shared" si="28"/>
        <v>n/a</v>
      </c>
      <c r="G79" s="40" t="str">
        <f t="shared" si="29"/>
        <v>n/a</v>
      </c>
      <c r="H79" s="40" t="str">
        <f t="shared" si="30"/>
        <v>n/a</v>
      </c>
      <c r="I79" s="40" t="str">
        <f t="shared" si="31"/>
        <v>n/a</v>
      </c>
      <c r="J79" s="40" t="str">
        <f t="shared" si="32"/>
        <v>n/a</v>
      </c>
      <c r="K79" s="40" t="str">
        <f t="shared" si="33"/>
        <v>n/a</v>
      </c>
      <c r="L79" s="40" t="str">
        <f t="shared" si="34"/>
        <v>n/a</v>
      </c>
      <c r="M79" s="41" t="str">
        <f t="shared" si="35"/>
        <v>n/a</v>
      </c>
      <c r="N79" s="42" t="str">
        <f t="shared" si="36"/>
        <v>n/a</v>
      </c>
      <c r="P79" s="83" t="e">
        <f>+SUMPRODUCT(('Quant Log'!$C$5:$C$1004='Quant Stats'!$B79)*('Quant Log'!$I$5:$I$1004='Quant Stats'!P$42)*'Quant Log'!$P$5:$P$1004)/SUMPRODUCT(('Quant Log'!$C$5:$C$1004='Quant Stats'!$B79)*('Quant Log'!$I$5:$I$1004='Quant Stats'!P$42))</f>
        <v>#DIV/0!</v>
      </c>
      <c r="Q79" s="83" t="e">
        <f>+SUMPRODUCT(('Quant Log'!$C$5:$C$1004='Quant Stats'!$B79)*('Quant Log'!$I$5:$I$1004='Quant Stats'!Q$42)*'Quant Log'!$P$5:$P$1004)/SUMPRODUCT(('Quant Log'!$C$5:$C$1004='Quant Stats'!$B79)*('Quant Log'!$I$5:$I$1004='Quant Stats'!Q$42))</f>
        <v>#DIV/0!</v>
      </c>
      <c r="R79" s="83" t="e">
        <f>+SUMPRODUCT(('Quant Log'!$C$5:$C$1004='Quant Stats'!$B79)*('Quant Log'!$I$5:$I$1004='Quant Stats'!R$42)*'Quant Log'!$P$5:$P$1004)/SUMPRODUCT(('Quant Log'!$C$5:$C$1004='Quant Stats'!$B79)*('Quant Log'!$I$5:$I$1004='Quant Stats'!R$42))</f>
        <v>#DIV/0!</v>
      </c>
      <c r="S79" s="83" t="e">
        <f>+SUMPRODUCT(('Quant Log'!$C$5:$C$1004='Quant Stats'!$B79)*('Quant Log'!$I$5:$I$1004='Quant Stats'!S$42)*'Quant Log'!$P$5:$P$1004)/SUMPRODUCT(('Quant Log'!$C$5:$C$1004='Quant Stats'!$B79)*('Quant Log'!$I$5:$I$1004='Quant Stats'!S$42))</f>
        <v>#DIV/0!</v>
      </c>
      <c r="T79" s="83" t="e">
        <f>+SUMPRODUCT(('Quant Log'!$C$5:$C$1004='Quant Stats'!$B79)*('Quant Log'!$I$5:$I$1004='Quant Stats'!T$42)*'Quant Log'!$P$5:$P$1004)/SUMPRODUCT(('Quant Log'!$C$5:$C$1004='Quant Stats'!$B79)*('Quant Log'!$I$5:$I$1004='Quant Stats'!T$42))</f>
        <v>#DIV/0!</v>
      </c>
      <c r="U79" s="83" t="e">
        <f>+SUMPRODUCT(('Quant Log'!$C$5:$C$1004='Quant Stats'!$B79)*('Quant Log'!$I$5:$I$1004='Quant Stats'!U$42)*'Quant Log'!$P$5:$P$1004)/SUMPRODUCT(('Quant Log'!$C$5:$C$1004='Quant Stats'!$B79)*('Quant Log'!$I$5:$I$1004='Quant Stats'!U$42))</f>
        <v>#DIV/0!</v>
      </c>
      <c r="V79" s="83" t="e">
        <f>+SUMPRODUCT(('Quant Log'!$C$5:$C$1004='Quant Stats'!$B79)*('Quant Log'!$I$5:$I$1004='Quant Stats'!V$42)*'Quant Log'!$P$5:$P$1004)/SUMPRODUCT(('Quant Log'!$C$5:$C$1004='Quant Stats'!$B79)*('Quant Log'!$I$5:$I$1004='Quant Stats'!V$42))</f>
        <v>#DIV/0!</v>
      </c>
      <c r="W79" s="83" t="e">
        <f>+SUMPRODUCT(('Quant Log'!$C$5:$C$1004='Quant Stats'!$B79)*('Quant Log'!$I$5:$I$1004='Quant Stats'!W$42)*'Quant Log'!$P$5:$P$1004)/SUMPRODUCT(('Quant Log'!$C$5:$C$1004='Quant Stats'!$B79)*('Quant Log'!$I$5:$I$1004='Quant Stats'!W$42))</f>
        <v>#DIV/0!</v>
      </c>
      <c r="X79" s="83" t="e">
        <f>+SUMPRODUCT(('Quant Log'!$C$5:$C$1004='Quant Stats'!$B79)*('Quant Log'!$I$5:$I$1004='Quant Stats'!X$42)*'Quant Log'!$P$5:$P$1004)/SUMPRODUCT(('Quant Log'!$C$5:$C$1004='Quant Stats'!$B79)*('Quant Log'!$I$5:$I$1004='Quant Stats'!X$42))</f>
        <v>#DIV/0!</v>
      </c>
      <c r="Y79" s="83" t="e">
        <f>+SUMPRODUCT(('Quant Log'!$C$5:$C$1004='Quant Stats'!$B79)*('Quant Log'!$I$5:$I$1004='Quant Stats'!Y$42)*'Quant Log'!$P$5:$P$1004)/SUMPRODUCT(('Quant Log'!$C$5:$C$1004='Quant Stats'!$B79)*('Quant Log'!$I$5:$I$1004='Quant Stats'!Y$42))</f>
        <v>#DIV/0!</v>
      </c>
      <c r="Z79" s="84" t="e">
        <f>+SUMPRODUCT(('Quant Log'!$C$5:$C$1004='Quant Stats'!$B79)*'Quant Log'!$P$5:$P$1004)/COUNTIF('Quant Log'!$C$5:$C$1004,'Quant Stats'!$B79)</f>
        <v>#DIV/0!</v>
      </c>
    </row>
    <row r="80" spans="2:26" ht="16" thickBot="1">
      <c r="B80" s="18" t="str">
        <f>+$B$50</f>
        <v>Kaplan 800</v>
      </c>
      <c r="D80" s="43" t="str">
        <f t="shared" si="37"/>
        <v>n/a</v>
      </c>
      <c r="E80" s="43" t="str">
        <f t="shared" si="27"/>
        <v>n/a</v>
      </c>
      <c r="F80" s="43" t="str">
        <f t="shared" si="28"/>
        <v>n/a</v>
      </c>
      <c r="G80" s="43" t="str">
        <f t="shared" si="29"/>
        <v>n/a</v>
      </c>
      <c r="H80" s="43" t="str">
        <f t="shared" si="30"/>
        <v>n/a</v>
      </c>
      <c r="I80" s="43" t="str">
        <f t="shared" si="31"/>
        <v>n/a</v>
      </c>
      <c r="J80" s="43" t="str">
        <f t="shared" si="32"/>
        <v>n/a</v>
      </c>
      <c r="K80" s="43" t="str">
        <f t="shared" si="33"/>
        <v>n/a</v>
      </c>
      <c r="L80" s="43" t="str">
        <f t="shared" si="34"/>
        <v>n/a</v>
      </c>
      <c r="M80" s="44" t="str">
        <f t="shared" si="35"/>
        <v>n/a</v>
      </c>
      <c r="N80" s="45" t="str">
        <f t="shared" si="36"/>
        <v>n/a</v>
      </c>
      <c r="P80" s="83" t="e">
        <f>+SUMPRODUCT(('Quant Log'!$C$5:$C$1004='Quant Stats'!$B80)*('Quant Log'!$I$5:$I$1004='Quant Stats'!P$42)*'Quant Log'!$P$5:$P$1004)/SUMPRODUCT(('Quant Log'!$C$5:$C$1004='Quant Stats'!$B80)*('Quant Log'!$I$5:$I$1004='Quant Stats'!P$42))</f>
        <v>#DIV/0!</v>
      </c>
      <c r="Q80" s="83" t="e">
        <f>+SUMPRODUCT(('Quant Log'!$C$5:$C$1004='Quant Stats'!$B80)*('Quant Log'!$I$5:$I$1004='Quant Stats'!Q$42)*'Quant Log'!$P$5:$P$1004)/SUMPRODUCT(('Quant Log'!$C$5:$C$1004='Quant Stats'!$B80)*('Quant Log'!$I$5:$I$1004='Quant Stats'!Q$42))</f>
        <v>#DIV/0!</v>
      </c>
      <c r="R80" s="83" t="e">
        <f>+SUMPRODUCT(('Quant Log'!$C$5:$C$1004='Quant Stats'!$B80)*('Quant Log'!$I$5:$I$1004='Quant Stats'!R$42)*'Quant Log'!$P$5:$P$1004)/SUMPRODUCT(('Quant Log'!$C$5:$C$1004='Quant Stats'!$B80)*('Quant Log'!$I$5:$I$1004='Quant Stats'!R$42))</f>
        <v>#DIV/0!</v>
      </c>
      <c r="S80" s="83" t="e">
        <f>+SUMPRODUCT(('Quant Log'!$C$5:$C$1004='Quant Stats'!$B80)*('Quant Log'!$I$5:$I$1004='Quant Stats'!S$42)*'Quant Log'!$P$5:$P$1004)/SUMPRODUCT(('Quant Log'!$C$5:$C$1004='Quant Stats'!$B80)*('Quant Log'!$I$5:$I$1004='Quant Stats'!S$42))</f>
        <v>#DIV/0!</v>
      </c>
      <c r="T80" s="83" t="e">
        <f>+SUMPRODUCT(('Quant Log'!$C$5:$C$1004='Quant Stats'!$B80)*('Quant Log'!$I$5:$I$1004='Quant Stats'!T$42)*'Quant Log'!$P$5:$P$1004)/SUMPRODUCT(('Quant Log'!$C$5:$C$1004='Quant Stats'!$B80)*('Quant Log'!$I$5:$I$1004='Quant Stats'!T$42))</f>
        <v>#DIV/0!</v>
      </c>
      <c r="U80" s="83" t="e">
        <f>+SUMPRODUCT(('Quant Log'!$C$5:$C$1004='Quant Stats'!$B80)*('Quant Log'!$I$5:$I$1004='Quant Stats'!U$42)*'Quant Log'!$P$5:$P$1004)/SUMPRODUCT(('Quant Log'!$C$5:$C$1004='Quant Stats'!$B80)*('Quant Log'!$I$5:$I$1004='Quant Stats'!U$42))</f>
        <v>#DIV/0!</v>
      </c>
      <c r="V80" s="83" t="e">
        <f>+SUMPRODUCT(('Quant Log'!$C$5:$C$1004='Quant Stats'!$B80)*('Quant Log'!$I$5:$I$1004='Quant Stats'!V$42)*'Quant Log'!$P$5:$P$1004)/SUMPRODUCT(('Quant Log'!$C$5:$C$1004='Quant Stats'!$B80)*('Quant Log'!$I$5:$I$1004='Quant Stats'!V$42))</f>
        <v>#DIV/0!</v>
      </c>
      <c r="W80" s="83" t="e">
        <f>+SUMPRODUCT(('Quant Log'!$C$5:$C$1004='Quant Stats'!$B80)*('Quant Log'!$I$5:$I$1004='Quant Stats'!W$42)*'Quant Log'!$P$5:$P$1004)/SUMPRODUCT(('Quant Log'!$C$5:$C$1004='Quant Stats'!$B80)*('Quant Log'!$I$5:$I$1004='Quant Stats'!W$42))</f>
        <v>#DIV/0!</v>
      </c>
      <c r="X80" s="83" t="e">
        <f>+SUMPRODUCT(('Quant Log'!$C$5:$C$1004='Quant Stats'!$B80)*('Quant Log'!$I$5:$I$1004='Quant Stats'!X$42)*'Quant Log'!$P$5:$P$1004)/SUMPRODUCT(('Quant Log'!$C$5:$C$1004='Quant Stats'!$B80)*('Quant Log'!$I$5:$I$1004='Quant Stats'!X$42))</f>
        <v>#DIV/0!</v>
      </c>
      <c r="Y80" s="83" t="e">
        <f>+SUMPRODUCT(('Quant Log'!$C$5:$C$1004='Quant Stats'!$B80)*('Quant Log'!$I$5:$I$1004='Quant Stats'!Y$42)*'Quant Log'!$P$5:$P$1004)/SUMPRODUCT(('Quant Log'!$C$5:$C$1004='Quant Stats'!$B80)*('Quant Log'!$I$5:$I$1004='Quant Stats'!Y$42))</f>
        <v>#DIV/0!</v>
      </c>
      <c r="Z80" s="84" t="e">
        <f>+SUMPRODUCT(('Quant Log'!$C$5:$C$1004='Quant Stats'!$B80)*'Quant Log'!$P$5:$P$1004)/COUNTIF('Quant Log'!$C$5:$C$1004,'Quant Stats'!$B80)</f>
        <v>#DIV/0!</v>
      </c>
    </row>
    <row r="81" spans="2:26" ht="16" thickBot="1">
      <c r="B81" s="18" t="str">
        <f>+$B$51</f>
        <v>Princeton Review</v>
      </c>
      <c r="D81" s="40" t="str">
        <f t="shared" si="37"/>
        <v>n/a</v>
      </c>
      <c r="E81" s="40" t="str">
        <f t="shared" si="27"/>
        <v>n/a</v>
      </c>
      <c r="F81" s="40" t="str">
        <f t="shared" si="28"/>
        <v>n/a</v>
      </c>
      <c r="G81" s="40" t="str">
        <f t="shared" si="29"/>
        <v>n/a</v>
      </c>
      <c r="H81" s="40" t="str">
        <f t="shared" si="30"/>
        <v>n/a</v>
      </c>
      <c r="I81" s="40" t="str">
        <f t="shared" si="31"/>
        <v>n/a</v>
      </c>
      <c r="J81" s="40" t="str">
        <f t="shared" si="32"/>
        <v>n/a</v>
      </c>
      <c r="K81" s="40" t="str">
        <f t="shared" si="33"/>
        <v>n/a</v>
      </c>
      <c r="L81" s="40" t="str">
        <f t="shared" si="34"/>
        <v>n/a</v>
      </c>
      <c r="M81" s="41" t="str">
        <f t="shared" si="35"/>
        <v>n/a</v>
      </c>
      <c r="N81" s="42" t="str">
        <f t="shared" si="36"/>
        <v>n/a</v>
      </c>
      <c r="P81" s="83" t="e">
        <f>+SUMPRODUCT(('Quant Log'!$C$5:$C$1004='Quant Stats'!$B81)*('Quant Log'!$I$5:$I$1004='Quant Stats'!P$42)*'Quant Log'!$P$5:$P$1004)/SUMPRODUCT(('Quant Log'!$C$5:$C$1004='Quant Stats'!$B81)*('Quant Log'!$I$5:$I$1004='Quant Stats'!P$42))</f>
        <v>#DIV/0!</v>
      </c>
      <c r="Q81" s="83" t="e">
        <f>+SUMPRODUCT(('Quant Log'!$C$5:$C$1004='Quant Stats'!$B81)*('Quant Log'!$I$5:$I$1004='Quant Stats'!Q$42)*'Quant Log'!$P$5:$P$1004)/SUMPRODUCT(('Quant Log'!$C$5:$C$1004='Quant Stats'!$B81)*('Quant Log'!$I$5:$I$1004='Quant Stats'!Q$42))</f>
        <v>#DIV/0!</v>
      </c>
      <c r="R81" s="83" t="e">
        <f>+SUMPRODUCT(('Quant Log'!$C$5:$C$1004='Quant Stats'!$B81)*('Quant Log'!$I$5:$I$1004='Quant Stats'!R$42)*'Quant Log'!$P$5:$P$1004)/SUMPRODUCT(('Quant Log'!$C$5:$C$1004='Quant Stats'!$B81)*('Quant Log'!$I$5:$I$1004='Quant Stats'!R$42))</f>
        <v>#DIV/0!</v>
      </c>
      <c r="S81" s="83" t="e">
        <f>+SUMPRODUCT(('Quant Log'!$C$5:$C$1004='Quant Stats'!$B81)*('Quant Log'!$I$5:$I$1004='Quant Stats'!S$42)*'Quant Log'!$P$5:$P$1004)/SUMPRODUCT(('Quant Log'!$C$5:$C$1004='Quant Stats'!$B81)*('Quant Log'!$I$5:$I$1004='Quant Stats'!S$42))</f>
        <v>#DIV/0!</v>
      </c>
      <c r="T81" s="83" t="e">
        <f>+SUMPRODUCT(('Quant Log'!$C$5:$C$1004='Quant Stats'!$B81)*('Quant Log'!$I$5:$I$1004='Quant Stats'!T$42)*'Quant Log'!$P$5:$P$1004)/SUMPRODUCT(('Quant Log'!$C$5:$C$1004='Quant Stats'!$B81)*('Quant Log'!$I$5:$I$1004='Quant Stats'!T$42))</f>
        <v>#DIV/0!</v>
      </c>
      <c r="U81" s="83" t="e">
        <f>+SUMPRODUCT(('Quant Log'!$C$5:$C$1004='Quant Stats'!$B81)*('Quant Log'!$I$5:$I$1004='Quant Stats'!U$42)*'Quant Log'!$P$5:$P$1004)/SUMPRODUCT(('Quant Log'!$C$5:$C$1004='Quant Stats'!$B81)*('Quant Log'!$I$5:$I$1004='Quant Stats'!U$42))</f>
        <v>#DIV/0!</v>
      </c>
      <c r="V81" s="83" t="e">
        <f>+SUMPRODUCT(('Quant Log'!$C$5:$C$1004='Quant Stats'!$B81)*('Quant Log'!$I$5:$I$1004='Quant Stats'!V$42)*'Quant Log'!$P$5:$P$1004)/SUMPRODUCT(('Quant Log'!$C$5:$C$1004='Quant Stats'!$B81)*('Quant Log'!$I$5:$I$1004='Quant Stats'!V$42))</f>
        <v>#DIV/0!</v>
      </c>
      <c r="W81" s="83" t="e">
        <f>+SUMPRODUCT(('Quant Log'!$C$5:$C$1004='Quant Stats'!$B81)*('Quant Log'!$I$5:$I$1004='Quant Stats'!W$42)*'Quant Log'!$P$5:$P$1004)/SUMPRODUCT(('Quant Log'!$C$5:$C$1004='Quant Stats'!$B81)*('Quant Log'!$I$5:$I$1004='Quant Stats'!W$42))</f>
        <v>#DIV/0!</v>
      </c>
      <c r="X81" s="83" t="e">
        <f>+SUMPRODUCT(('Quant Log'!$C$5:$C$1004='Quant Stats'!$B81)*('Quant Log'!$I$5:$I$1004='Quant Stats'!X$42)*'Quant Log'!$P$5:$P$1004)/SUMPRODUCT(('Quant Log'!$C$5:$C$1004='Quant Stats'!$B81)*('Quant Log'!$I$5:$I$1004='Quant Stats'!X$42))</f>
        <v>#DIV/0!</v>
      </c>
      <c r="Y81" s="83" t="e">
        <f>+SUMPRODUCT(('Quant Log'!$C$5:$C$1004='Quant Stats'!$B81)*('Quant Log'!$I$5:$I$1004='Quant Stats'!Y$42)*'Quant Log'!$P$5:$P$1004)/SUMPRODUCT(('Quant Log'!$C$5:$C$1004='Quant Stats'!$B81)*('Quant Log'!$I$5:$I$1004='Quant Stats'!Y$42))</f>
        <v>#DIV/0!</v>
      </c>
      <c r="Z81" s="84" t="e">
        <f>+SUMPRODUCT(('Quant Log'!$C$5:$C$1004='Quant Stats'!$B81)*'Quant Log'!$P$5:$P$1004)/COUNTIF('Quant Log'!$C$5:$C$1004,'Quant Stats'!$B81)</f>
        <v>#DIV/0!</v>
      </c>
    </row>
    <row r="82" spans="2:26" ht="16" thickBot="1">
      <c r="B82" s="18" t="str">
        <f>+$B$52</f>
        <v>PowerScore SC</v>
      </c>
      <c r="D82" s="43" t="str">
        <f t="shared" si="37"/>
        <v>n/a</v>
      </c>
      <c r="E82" s="43" t="str">
        <f t="shared" si="27"/>
        <v>n/a</v>
      </c>
      <c r="F82" s="43" t="str">
        <f t="shared" si="28"/>
        <v>n/a</v>
      </c>
      <c r="G82" s="43" t="str">
        <f t="shared" si="29"/>
        <v>n/a</v>
      </c>
      <c r="H82" s="43" t="str">
        <f t="shared" si="30"/>
        <v>n/a</v>
      </c>
      <c r="I82" s="43" t="str">
        <f t="shared" si="31"/>
        <v>n/a</v>
      </c>
      <c r="J82" s="43" t="str">
        <f t="shared" si="32"/>
        <v>n/a</v>
      </c>
      <c r="K82" s="43" t="str">
        <f t="shared" si="33"/>
        <v>n/a</v>
      </c>
      <c r="L82" s="43" t="str">
        <f t="shared" si="34"/>
        <v>n/a</v>
      </c>
      <c r="M82" s="44" t="str">
        <f t="shared" si="35"/>
        <v>n/a</v>
      </c>
      <c r="N82" s="45" t="str">
        <f t="shared" si="36"/>
        <v>n/a</v>
      </c>
      <c r="P82" s="83" t="e">
        <f>+SUMPRODUCT(('Quant Log'!$C$5:$C$1004='Quant Stats'!$B82)*('Quant Log'!$I$5:$I$1004='Quant Stats'!P$42)*'Quant Log'!$P$5:$P$1004)/SUMPRODUCT(('Quant Log'!$C$5:$C$1004='Quant Stats'!$B82)*('Quant Log'!$I$5:$I$1004='Quant Stats'!P$42))</f>
        <v>#DIV/0!</v>
      </c>
      <c r="Q82" s="83" t="e">
        <f>+SUMPRODUCT(('Quant Log'!$C$5:$C$1004='Quant Stats'!$B82)*('Quant Log'!$I$5:$I$1004='Quant Stats'!Q$42)*'Quant Log'!$P$5:$P$1004)/SUMPRODUCT(('Quant Log'!$C$5:$C$1004='Quant Stats'!$B82)*('Quant Log'!$I$5:$I$1004='Quant Stats'!Q$42))</f>
        <v>#DIV/0!</v>
      </c>
      <c r="R82" s="83" t="e">
        <f>+SUMPRODUCT(('Quant Log'!$C$5:$C$1004='Quant Stats'!$B82)*('Quant Log'!$I$5:$I$1004='Quant Stats'!R$42)*'Quant Log'!$P$5:$P$1004)/SUMPRODUCT(('Quant Log'!$C$5:$C$1004='Quant Stats'!$B82)*('Quant Log'!$I$5:$I$1004='Quant Stats'!R$42))</f>
        <v>#DIV/0!</v>
      </c>
      <c r="S82" s="83" t="e">
        <f>+SUMPRODUCT(('Quant Log'!$C$5:$C$1004='Quant Stats'!$B82)*('Quant Log'!$I$5:$I$1004='Quant Stats'!S$42)*'Quant Log'!$P$5:$P$1004)/SUMPRODUCT(('Quant Log'!$C$5:$C$1004='Quant Stats'!$B82)*('Quant Log'!$I$5:$I$1004='Quant Stats'!S$42))</f>
        <v>#DIV/0!</v>
      </c>
      <c r="T82" s="83" t="e">
        <f>+SUMPRODUCT(('Quant Log'!$C$5:$C$1004='Quant Stats'!$B82)*('Quant Log'!$I$5:$I$1004='Quant Stats'!T$42)*'Quant Log'!$P$5:$P$1004)/SUMPRODUCT(('Quant Log'!$C$5:$C$1004='Quant Stats'!$B82)*('Quant Log'!$I$5:$I$1004='Quant Stats'!T$42))</f>
        <v>#DIV/0!</v>
      </c>
      <c r="U82" s="83" t="e">
        <f>+SUMPRODUCT(('Quant Log'!$C$5:$C$1004='Quant Stats'!$B82)*('Quant Log'!$I$5:$I$1004='Quant Stats'!U$42)*'Quant Log'!$P$5:$P$1004)/SUMPRODUCT(('Quant Log'!$C$5:$C$1004='Quant Stats'!$B82)*('Quant Log'!$I$5:$I$1004='Quant Stats'!U$42))</f>
        <v>#DIV/0!</v>
      </c>
      <c r="V82" s="83" t="e">
        <f>+SUMPRODUCT(('Quant Log'!$C$5:$C$1004='Quant Stats'!$B82)*('Quant Log'!$I$5:$I$1004='Quant Stats'!V$42)*'Quant Log'!$P$5:$P$1004)/SUMPRODUCT(('Quant Log'!$C$5:$C$1004='Quant Stats'!$B82)*('Quant Log'!$I$5:$I$1004='Quant Stats'!V$42))</f>
        <v>#DIV/0!</v>
      </c>
      <c r="W82" s="83" t="e">
        <f>+SUMPRODUCT(('Quant Log'!$C$5:$C$1004='Quant Stats'!$B82)*('Quant Log'!$I$5:$I$1004='Quant Stats'!W$42)*'Quant Log'!$P$5:$P$1004)/SUMPRODUCT(('Quant Log'!$C$5:$C$1004='Quant Stats'!$B82)*('Quant Log'!$I$5:$I$1004='Quant Stats'!W$42))</f>
        <v>#DIV/0!</v>
      </c>
      <c r="X82" s="83" t="e">
        <f>+SUMPRODUCT(('Quant Log'!$C$5:$C$1004='Quant Stats'!$B82)*('Quant Log'!$I$5:$I$1004='Quant Stats'!X$42)*'Quant Log'!$P$5:$P$1004)/SUMPRODUCT(('Quant Log'!$C$5:$C$1004='Quant Stats'!$B82)*('Quant Log'!$I$5:$I$1004='Quant Stats'!X$42))</f>
        <v>#DIV/0!</v>
      </c>
      <c r="Y82" s="83" t="e">
        <f>+SUMPRODUCT(('Quant Log'!$C$5:$C$1004='Quant Stats'!$B82)*('Quant Log'!$I$5:$I$1004='Quant Stats'!Y$42)*'Quant Log'!$P$5:$P$1004)/SUMPRODUCT(('Quant Log'!$C$5:$C$1004='Quant Stats'!$B82)*('Quant Log'!$I$5:$I$1004='Quant Stats'!Y$42))</f>
        <v>#DIV/0!</v>
      </c>
      <c r="Z82" s="84" t="e">
        <f>+SUMPRODUCT(('Quant Log'!$C$5:$C$1004='Quant Stats'!$B82)*'Quant Log'!$P$5:$P$1004)/COUNTIF('Quant Log'!$C$5:$C$1004,'Quant Stats'!$B82)</f>
        <v>#DIV/0!</v>
      </c>
    </row>
    <row r="83" spans="2:26">
      <c r="B83" s="18" t="str">
        <f>+$B$53</f>
        <v>ALL</v>
      </c>
      <c r="D83" s="46">
        <f t="shared" ref="D83:N83" si="38">+IF(ISERROR(P83),"n/a",P83)</f>
        <v>0.87096774193548387</v>
      </c>
      <c r="E83" s="46">
        <f t="shared" si="38"/>
        <v>0.68181818181818177</v>
      </c>
      <c r="F83" s="46">
        <f t="shared" si="38"/>
        <v>0.71014492753623193</v>
      </c>
      <c r="G83" s="46">
        <f t="shared" si="38"/>
        <v>0.84375</v>
      </c>
      <c r="H83" s="46">
        <f t="shared" si="38"/>
        <v>1</v>
      </c>
      <c r="I83" s="46">
        <f t="shared" si="38"/>
        <v>0.70909090909090911</v>
      </c>
      <c r="J83" s="46">
        <f t="shared" si="38"/>
        <v>0.91111111111111109</v>
      </c>
      <c r="K83" s="46">
        <f t="shared" si="38"/>
        <v>0.33333333333333331</v>
      </c>
      <c r="L83" s="46">
        <f t="shared" si="38"/>
        <v>0.68421052631578949</v>
      </c>
      <c r="M83" s="48">
        <f t="shared" si="38"/>
        <v>0.70588235294117652</v>
      </c>
      <c r="N83" s="47">
        <f t="shared" si="38"/>
        <v>0.75939849624060152</v>
      </c>
      <c r="P83" s="84">
        <f>+SUMPRODUCT(('Quant Log'!$I$5:$I$1004='Quant Stats'!P$42)*'Quant Log'!$P$5:$P$1004)/COUNTIF('Quant Log'!$I$5:$I$1004,'Quant Stats'!P$42)</f>
        <v>0.87096774193548387</v>
      </c>
      <c r="Q83" s="84">
        <f>+SUMPRODUCT(('Quant Log'!$I$5:$I$1004='Quant Stats'!Q$42)*'Quant Log'!$P$5:$P$1004)/COUNTIF('Quant Log'!$I$5:$I$1004,'Quant Stats'!Q$42)</f>
        <v>0.68181818181818177</v>
      </c>
      <c r="R83" s="84">
        <f>+SUMPRODUCT(('Quant Log'!$I$5:$I$1004='Quant Stats'!R$42)*'Quant Log'!$P$5:$P$1004)/COUNTIF('Quant Log'!$I$5:$I$1004,'Quant Stats'!R$42)</f>
        <v>0.71014492753623193</v>
      </c>
      <c r="S83" s="84">
        <f>+SUMPRODUCT(('Quant Log'!$I$5:$I$1004='Quant Stats'!S$42)*'Quant Log'!$P$5:$P$1004)/COUNTIF('Quant Log'!$I$5:$I$1004,'Quant Stats'!S$42)</f>
        <v>0.84375</v>
      </c>
      <c r="T83" s="84">
        <f>+SUMPRODUCT(('Quant Log'!$I$5:$I$1004='Quant Stats'!T$42)*'Quant Log'!$P$5:$P$1004)/COUNTIF('Quant Log'!$I$5:$I$1004,'Quant Stats'!T$42)</f>
        <v>1</v>
      </c>
      <c r="U83" s="84">
        <f>+SUMPRODUCT(('Quant Log'!$I$5:$I$1004='Quant Stats'!U$42)*'Quant Log'!$P$5:$P$1004)/COUNTIF('Quant Log'!$I$5:$I$1004,'Quant Stats'!U$42)</f>
        <v>0.70909090909090911</v>
      </c>
      <c r="V83" s="84">
        <f>+SUMPRODUCT(('Quant Log'!$I$5:$I$1004='Quant Stats'!V$42)*'Quant Log'!$P$5:$P$1004)/COUNTIF('Quant Log'!$I$5:$I$1004,'Quant Stats'!V$42)</f>
        <v>0.91111111111111109</v>
      </c>
      <c r="W83" s="84">
        <f>+SUMPRODUCT(('Quant Log'!$I$5:$I$1004='Quant Stats'!W$42)*'Quant Log'!$P$5:$P$1004)/COUNTIF('Quant Log'!$I$5:$I$1004,'Quant Stats'!W$42)</f>
        <v>0.33333333333333331</v>
      </c>
      <c r="X83" s="84">
        <f>+SUMPRODUCT(('Quant Log'!$I$5:$I$1004='Quant Stats'!X$42)*'Quant Log'!$P$5:$P$1004)/COUNTIF('Quant Log'!$I$5:$I$1004,'Quant Stats'!X$42)</f>
        <v>0.68421052631578949</v>
      </c>
      <c r="Y83" s="84">
        <f>+SUMPRODUCT(('Quant Log'!$I$5:$I$1004='Quant Stats'!Y$42)*'Quant Log'!$P$5:$P$1004)/COUNTIF('Quant Log'!$I$5:$I$1004,'Quant Stats'!Y$42)</f>
        <v>0.70588235294117652</v>
      </c>
      <c r="Z83" s="84">
        <f>+SUM('Quant Log'!P5:P1004)/COUNTA('Quant Log'!$F$5:$F$1004)</f>
        <v>0.75939849624060152</v>
      </c>
    </row>
    <row r="84" spans="2:26">
      <c r="P84" s="85"/>
      <c r="Q84" s="85"/>
      <c r="R84" s="85"/>
      <c r="S84" s="85"/>
      <c r="T84" s="85"/>
      <c r="U84" s="85"/>
      <c r="V84" s="85"/>
      <c r="W84" s="85"/>
      <c r="X84" s="85"/>
      <c r="Y84" s="85"/>
      <c r="Z84" s="85"/>
    </row>
    <row r="85" spans="2:26">
      <c r="P85" s="85"/>
      <c r="Q85" s="85"/>
      <c r="R85" s="85"/>
      <c r="S85" s="85"/>
      <c r="T85" s="85"/>
      <c r="U85" s="85"/>
      <c r="V85" s="85"/>
      <c r="W85" s="85"/>
      <c r="X85" s="85"/>
      <c r="Y85" s="85"/>
      <c r="Z85" s="85"/>
    </row>
    <row r="86" spans="2:26">
      <c r="P86" s="85"/>
      <c r="Q86" s="85"/>
      <c r="R86" s="85"/>
      <c r="S86" s="85"/>
      <c r="T86" s="85"/>
      <c r="U86" s="85"/>
      <c r="V86" s="85"/>
      <c r="W86" s="85"/>
      <c r="X86" s="85"/>
      <c r="Y86" s="85"/>
      <c r="Z86" s="85"/>
    </row>
    <row r="87" spans="2:26" ht="18">
      <c r="B87" s="10" t="s">
        <v>328</v>
      </c>
      <c r="P87" s="85"/>
      <c r="Q87" s="85"/>
      <c r="R87" s="85"/>
      <c r="S87" s="85"/>
      <c r="T87" s="85"/>
      <c r="U87" s="85"/>
      <c r="V87" s="85"/>
      <c r="W87" s="85"/>
      <c r="X87" s="85"/>
      <c r="Y87" s="85"/>
      <c r="Z87" s="85"/>
    </row>
    <row r="88" spans="2:26">
      <c r="B88" s="24" t="str">
        <f>+B41</f>
        <v>PS</v>
      </c>
      <c r="P88" s="85"/>
      <c r="Q88" s="85"/>
      <c r="R88" s="85"/>
      <c r="S88" s="85"/>
      <c r="T88" s="85"/>
      <c r="U88" s="85"/>
      <c r="V88" s="85"/>
      <c r="W88" s="85"/>
      <c r="X88" s="85"/>
      <c r="Y88" s="85"/>
      <c r="Z88" s="85"/>
    </row>
    <row r="89" spans="2:26" ht="15.75" customHeight="1" thickBot="1">
      <c r="D89" s="17" t="str">
        <f t="shared" ref="D89:N89" si="39">+P89</f>
        <v>Arithmetic</v>
      </c>
      <c r="E89" s="17" t="str">
        <f t="shared" si="39"/>
        <v>Algebra</v>
      </c>
      <c r="F89" s="17" t="str">
        <f t="shared" si="39"/>
        <v>Geometry</v>
      </c>
      <c r="G89" s="17" t="str">
        <f t="shared" si="39"/>
        <v>Word Problems</v>
      </c>
      <c r="H89" s="17" t="str">
        <f t="shared" si="39"/>
        <v>Probability</v>
      </c>
      <c r="I89" s="17" t="str">
        <f t="shared" si="39"/>
        <v>Number Properties</v>
      </c>
      <c r="J89" s="17" t="str">
        <f t="shared" si="39"/>
        <v>Fractions/Decimals/Percents</v>
      </c>
      <c r="K89" s="17" t="str">
        <f t="shared" si="39"/>
        <v>Comb/Perm</v>
      </c>
      <c r="L89" s="17" t="str">
        <f t="shared" si="39"/>
        <v>Overlapping Sets/Rate-Work</v>
      </c>
      <c r="M89" s="17" t="str">
        <f t="shared" si="39"/>
        <v>Equations/Inequalities/VICS</v>
      </c>
      <c r="N89" s="17" t="str">
        <f t="shared" si="39"/>
        <v>Total PS</v>
      </c>
      <c r="P89" s="82" t="str">
        <f>+$P$42</f>
        <v>Arithmetic</v>
      </c>
      <c r="Q89" s="82" t="str">
        <f>+$Q$42</f>
        <v>Algebra</v>
      </c>
      <c r="R89" s="82" t="str">
        <f>+$R$42</f>
        <v>Geometry</v>
      </c>
      <c r="S89" s="82" t="str">
        <f>+$S$42</f>
        <v>Word Problems</v>
      </c>
      <c r="T89" s="82" t="str">
        <f>+$T$42</f>
        <v>Probability</v>
      </c>
      <c r="U89" s="82" t="str">
        <f>+$U$42</f>
        <v>Number Properties</v>
      </c>
      <c r="V89" s="82" t="str">
        <f>+$V$42</f>
        <v>Fractions/Decimals/Percents</v>
      </c>
      <c r="W89" s="82" t="str">
        <f>+$W$42</f>
        <v>Comb/Perm</v>
      </c>
      <c r="X89" s="82" t="str">
        <f>+$X$42</f>
        <v>Overlapping Sets/Rate-Work</v>
      </c>
      <c r="Y89" s="82" t="str">
        <f>+$Y$42</f>
        <v>Equations/Inequalities/VICS</v>
      </c>
      <c r="Z89" s="82" t="str">
        <f>+$Z$42</f>
        <v>Total PS</v>
      </c>
    </row>
    <row r="90" spans="2:26" ht="16" thickBot="1">
      <c r="B90" s="18" t="str">
        <f>+$B$43</f>
        <v>Official Guide 12</v>
      </c>
      <c r="D90" s="52" t="str">
        <f>+IF(ISERROR(P90),"n/a",P90)</f>
        <v>n/a</v>
      </c>
      <c r="E90" s="52" t="str">
        <f t="shared" ref="E90:E100" si="40">+IF(ISERROR(Q90),"n/a",Q90)</f>
        <v>n/a</v>
      </c>
      <c r="F90" s="52" t="str">
        <f t="shared" ref="F90:F100" si="41">+IF(ISERROR(R90),"n/a",R90)</f>
        <v>n/a</v>
      </c>
      <c r="G90" s="52" t="str">
        <f t="shared" ref="G90:G100" si="42">+IF(ISERROR(S90),"n/a",S90)</f>
        <v>n/a</v>
      </c>
      <c r="H90" s="52" t="str">
        <f t="shared" ref="H90:H100" si="43">+IF(ISERROR(T90),"n/a",T90)</f>
        <v>n/a</v>
      </c>
      <c r="I90" s="52" t="str">
        <f t="shared" ref="I90:I100" si="44">+IF(ISERROR(U90),"n/a",U90)</f>
        <v>n/a</v>
      </c>
      <c r="J90" s="52" t="str">
        <f t="shared" ref="J90:J100" si="45">+IF(ISERROR(V90),"n/a",V90)</f>
        <v>n/a</v>
      </c>
      <c r="K90" s="52" t="str">
        <f t="shared" ref="K90:K100" si="46">+IF(ISERROR(W90),"n/a",W90)</f>
        <v>n/a</v>
      </c>
      <c r="L90" s="52" t="str">
        <f t="shared" ref="L90:L100" si="47">+IF(ISERROR(X90),"n/a",X90)</f>
        <v>n/a</v>
      </c>
      <c r="M90" s="53" t="str">
        <f t="shared" ref="M90:M100" si="48">+IF(ISERROR(Y90),"n/a",Y90)</f>
        <v>n/a</v>
      </c>
      <c r="N90" s="54" t="str">
        <f t="shared" ref="N90:N100" si="49">+IF(ISERROR(Z90),"n/a",Z90)</f>
        <v>n/a</v>
      </c>
      <c r="P90" s="83" t="e">
        <f>+SUMPRODUCT(('Quant Log'!$C$5:$C$1004='Quant Stats'!$B90)*('Quant Log'!$I$5:$I$1004='Quant Stats'!P$42)*('Quant Log'!$E$5:$E$1004='Quant Stats'!$B$88)*'Quant Log'!$H$5:$H$1004)/SUMPRODUCT(('Quant Log'!$C$5:$C$1004='Quant Stats'!$B90)*('Quant Log'!$I$5:$I$1004='Quant Stats'!P$42)*('Quant Log'!$E$5:$E$1004='Quant Stats'!$B$88))</f>
        <v>#DIV/0!</v>
      </c>
      <c r="Q90" s="83" t="e">
        <f>+SUMPRODUCT(('Quant Log'!$C$5:$C$1004='Quant Stats'!$B90)*('Quant Log'!$I$5:$I$1004='Quant Stats'!Q$42)*('Quant Log'!$E$5:$E$1004='Quant Stats'!$B$88)*'Quant Log'!$H$5:$H$1004)/SUMPRODUCT(('Quant Log'!$C$5:$C$1004='Quant Stats'!$B90)*('Quant Log'!$I$5:$I$1004='Quant Stats'!Q$42)*('Quant Log'!$E$5:$E$1004='Quant Stats'!$B$88))</f>
        <v>#DIV/0!</v>
      </c>
      <c r="R90" s="83" t="e">
        <f>+SUMPRODUCT(('Quant Log'!$C$5:$C$1004='Quant Stats'!$B90)*('Quant Log'!$I$5:$I$1004='Quant Stats'!R$42)*('Quant Log'!$E$5:$E$1004='Quant Stats'!$B$88)*'Quant Log'!$H$5:$H$1004)/SUMPRODUCT(('Quant Log'!$C$5:$C$1004='Quant Stats'!$B90)*('Quant Log'!$I$5:$I$1004='Quant Stats'!R$42)*('Quant Log'!$E$5:$E$1004='Quant Stats'!$B$88))</f>
        <v>#DIV/0!</v>
      </c>
      <c r="S90" s="83" t="e">
        <f>+SUMPRODUCT(('Quant Log'!$C$5:$C$1004='Quant Stats'!$B90)*('Quant Log'!$I$5:$I$1004='Quant Stats'!S$42)*('Quant Log'!$E$5:$E$1004='Quant Stats'!$B$88)*'Quant Log'!$H$5:$H$1004)/SUMPRODUCT(('Quant Log'!$C$5:$C$1004='Quant Stats'!$B90)*('Quant Log'!$I$5:$I$1004='Quant Stats'!S$42)*('Quant Log'!$E$5:$E$1004='Quant Stats'!$B$88))</f>
        <v>#DIV/0!</v>
      </c>
      <c r="T90" s="83" t="e">
        <f>+SUMPRODUCT(('Quant Log'!$C$5:$C$1004='Quant Stats'!$B90)*('Quant Log'!$I$5:$I$1004='Quant Stats'!T$42)*('Quant Log'!$E$5:$E$1004='Quant Stats'!$B$88)*'Quant Log'!$H$5:$H$1004)/SUMPRODUCT(('Quant Log'!$C$5:$C$1004='Quant Stats'!$B90)*('Quant Log'!$I$5:$I$1004='Quant Stats'!T$42)*('Quant Log'!$E$5:$E$1004='Quant Stats'!$B$88))</f>
        <v>#DIV/0!</v>
      </c>
      <c r="U90" s="83" t="e">
        <f>+SUMPRODUCT(('Quant Log'!$C$5:$C$1004='Quant Stats'!$B90)*('Quant Log'!$I$5:$I$1004='Quant Stats'!U$42)*('Quant Log'!$E$5:$E$1004='Quant Stats'!$B$88)*'Quant Log'!$H$5:$H$1004)/SUMPRODUCT(('Quant Log'!$C$5:$C$1004='Quant Stats'!$B90)*('Quant Log'!$I$5:$I$1004='Quant Stats'!U$42)*('Quant Log'!$E$5:$E$1004='Quant Stats'!$B$88))</f>
        <v>#DIV/0!</v>
      </c>
      <c r="V90" s="83" t="e">
        <f>+SUMPRODUCT(('Quant Log'!$C$5:$C$1004='Quant Stats'!$B90)*('Quant Log'!$I$5:$I$1004='Quant Stats'!V$42)*('Quant Log'!$E$5:$E$1004='Quant Stats'!$B$88)*'Quant Log'!$H$5:$H$1004)/SUMPRODUCT(('Quant Log'!$C$5:$C$1004='Quant Stats'!$B90)*('Quant Log'!$I$5:$I$1004='Quant Stats'!V$42)*('Quant Log'!$E$5:$E$1004='Quant Stats'!$B$88))</f>
        <v>#DIV/0!</v>
      </c>
      <c r="W90" s="83" t="e">
        <f>+SUMPRODUCT(('Quant Log'!$C$5:$C$1004='Quant Stats'!$B90)*('Quant Log'!$I$5:$I$1004='Quant Stats'!W$42)*('Quant Log'!$E$5:$E$1004='Quant Stats'!$B$88)*'Quant Log'!$H$5:$H$1004)/SUMPRODUCT(('Quant Log'!$C$5:$C$1004='Quant Stats'!$B90)*('Quant Log'!$I$5:$I$1004='Quant Stats'!W$42)*('Quant Log'!$E$5:$E$1004='Quant Stats'!$B$88))</f>
        <v>#DIV/0!</v>
      </c>
      <c r="X90" s="83" t="e">
        <f>+SUMPRODUCT(('Quant Log'!$C$5:$C$1004='Quant Stats'!$B90)*('Quant Log'!$I$5:$I$1004='Quant Stats'!X$42)*('Quant Log'!$E$5:$E$1004='Quant Stats'!$B$88)*'Quant Log'!$H$5:$H$1004)/SUMPRODUCT(('Quant Log'!$C$5:$C$1004='Quant Stats'!$B90)*('Quant Log'!$I$5:$I$1004='Quant Stats'!X$42)*('Quant Log'!$E$5:$E$1004='Quant Stats'!$B$88))</f>
        <v>#DIV/0!</v>
      </c>
      <c r="Y90" s="83" t="e">
        <f>+SUMPRODUCT(('Quant Log'!$C$5:$C$1004='Quant Stats'!$B90)*('Quant Log'!$I$5:$I$1004='Quant Stats'!Y$42)*('Quant Log'!$E$5:$E$1004='Quant Stats'!$B$88)*'Quant Log'!$H$5:$H$1004)/SUMPRODUCT(('Quant Log'!$C$5:$C$1004='Quant Stats'!$B90)*('Quant Log'!$I$5:$I$1004='Quant Stats'!Y$42)*('Quant Log'!$E$5:$E$1004='Quant Stats'!$B$88))</f>
        <v>#DIV/0!</v>
      </c>
      <c r="Z90" s="84" t="e">
        <f>+SUMPRODUCT(('Quant Log'!$C$5:$C$1004='Quant Stats'!$B90)*('Quant Log'!$E$5:$E$1004='Quant Stats'!$B$88)*'Quant Log'!$H$5:$H$1004)/SUMPRODUCT(('Quant Log'!$C$5:$C$1004='Quant Stats'!$B90)*('Quant Log'!$E$5:$E$1004='Quant Stats'!$B$88))</f>
        <v>#DIV/0!</v>
      </c>
    </row>
    <row r="91" spans="2:26" ht="16" thickBot="1">
      <c r="B91" s="18" t="str">
        <f>+$B$44</f>
        <v>Official Guide-V</v>
      </c>
      <c r="D91" s="55" t="str">
        <f t="shared" ref="D91:D100" si="50">+IF(ISERROR(P91),"n/a",P91)</f>
        <v>n/a</v>
      </c>
      <c r="E91" s="55" t="str">
        <f t="shared" si="40"/>
        <v>n/a</v>
      </c>
      <c r="F91" s="55" t="str">
        <f t="shared" si="41"/>
        <v>n/a</v>
      </c>
      <c r="G91" s="55" t="str">
        <f t="shared" si="42"/>
        <v>n/a</v>
      </c>
      <c r="H91" s="55" t="str">
        <f t="shared" si="43"/>
        <v>n/a</v>
      </c>
      <c r="I91" s="55" t="str">
        <f t="shared" si="44"/>
        <v>n/a</v>
      </c>
      <c r="J91" s="55" t="str">
        <f t="shared" si="45"/>
        <v>n/a</v>
      </c>
      <c r="K91" s="55" t="str">
        <f t="shared" si="46"/>
        <v>n/a</v>
      </c>
      <c r="L91" s="55" t="str">
        <f t="shared" si="47"/>
        <v>n/a</v>
      </c>
      <c r="M91" s="56" t="str">
        <f t="shared" si="48"/>
        <v>n/a</v>
      </c>
      <c r="N91" s="57" t="str">
        <f t="shared" si="49"/>
        <v>n/a</v>
      </c>
      <c r="P91" s="83" t="e">
        <f>+SUMPRODUCT(('Quant Log'!$C$5:$C$1004='Quant Stats'!$B91)*('Quant Log'!$I$5:$I$1004='Quant Stats'!P$42)*('Quant Log'!$E$5:$E$1004='Quant Stats'!$B$88)*'Quant Log'!$H$5:$H$1004)/SUMPRODUCT(('Quant Log'!$C$5:$C$1004='Quant Stats'!$B91)*('Quant Log'!$I$5:$I$1004='Quant Stats'!P$42)*('Quant Log'!$E$5:$E$1004='Quant Stats'!$B$88))</f>
        <v>#DIV/0!</v>
      </c>
      <c r="Q91" s="83" t="e">
        <f>+SUMPRODUCT(('Quant Log'!$C$5:$C$1004='Quant Stats'!$B91)*('Quant Log'!$I$5:$I$1004='Quant Stats'!Q$42)*('Quant Log'!$E$5:$E$1004='Quant Stats'!$B$88)*'Quant Log'!$H$5:$H$1004)/SUMPRODUCT(('Quant Log'!$C$5:$C$1004='Quant Stats'!$B91)*('Quant Log'!$I$5:$I$1004='Quant Stats'!Q$42)*('Quant Log'!$E$5:$E$1004='Quant Stats'!$B$88))</f>
        <v>#DIV/0!</v>
      </c>
      <c r="R91" s="83" t="e">
        <f>+SUMPRODUCT(('Quant Log'!$C$5:$C$1004='Quant Stats'!$B91)*('Quant Log'!$I$5:$I$1004='Quant Stats'!R$42)*('Quant Log'!$E$5:$E$1004='Quant Stats'!$B$88)*'Quant Log'!$H$5:$H$1004)/SUMPRODUCT(('Quant Log'!$C$5:$C$1004='Quant Stats'!$B91)*('Quant Log'!$I$5:$I$1004='Quant Stats'!R$42)*('Quant Log'!$E$5:$E$1004='Quant Stats'!$B$88))</f>
        <v>#DIV/0!</v>
      </c>
      <c r="S91" s="83" t="e">
        <f>+SUMPRODUCT(('Quant Log'!$C$5:$C$1004='Quant Stats'!$B91)*('Quant Log'!$I$5:$I$1004='Quant Stats'!S$42)*('Quant Log'!$E$5:$E$1004='Quant Stats'!$B$88)*'Quant Log'!$H$5:$H$1004)/SUMPRODUCT(('Quant Log'!$C$5:$C$1004='Quant Stats'!$B91)*('Quant Log'!$I$5:$I$1004='Quant Stats'!S$42)*('Quant Log'!$E$5:$E$1004='Quant Stats'!$B$88))</f>
        <v>#DIV/0!</v>
      </c>
      <c r="T91" s="83" t="e">
        <f>+SUMPRODUCT(('Quant Log'!$C$5:$C$1004='Quant Stats'!$B91)*('Quant Log'!$I$5:$I$1004='Quant Stats'!T$42)*('Quant Log'!$E$5:$E$1004='Quant Stats'!$B$88)*'Quant Log'!$H$5:$H$1004)/SUMPRODUCT(('Quant Log'!$C$5:$C$1004='Quant Stats'!$B91)*('Quant Log'!$I$5:$I$1004='Quant Stats'!T$42)*('Quant Log'!$E$5:$E$1004='Quant Stats'!$B$88))</f>
        <v>#DIV/0!</v>
      </c>
      <c r="U91" s="83" t="e">
        <f>+SUMPRODUCT(('Quant Log'!$C$5:$C$1004='Quant Stats'!$B91)*('Quant Log'!$I$5:$I$1004='Quant Stats'!U$42)*('Quant Log'!$E$5:$E$1004='Quant Stats'!$B$88)*'Quant Log'!$H$5:$H$1004)/SUMPRODUCT(('Quant Log'!$C$5:$C$1004='Quant Stats'!$B91)*('Quant Log'!$I$5:$I$1004='Quant Stats'!U$42)*('Quant Log'!$E$5:$E$1004='Quant Stats'!$B$88))</f>
        <v>#DIV/0!</v>
      </c>
      <c r="V91" s="83" t="e">
        <f>+SUMPRODUCT(('Quant Log'!$C$5:$C$1004='Quant Stats'!$B91)*('Quant Log'!$I$5:$I$1004='Quant Stats'!V$42)*('Quant Log'!$E$5:$E$1004='Quant Stats'!$B$88)*'Quant Log'!$H$5:$H$1004)/SUMPRODUCT(('Quant Log'!$C$5:$C$1004='Quant Stats'!$B91)*('Quant Log'!$I$5:$I$1004='Quant Stats'!V$42)*('Quant Log'!$E$5:$E$1004='Quant Stats'!$B$88))</f>
        <v>#DIV/0!</v>
      </c>
      <c r="W91" s="83" t="e">
        <f>+SUMPRODUCT(('Quant Log'!$C$5:$C$1004='Quant Stats'!$B91)*('Quant Log'!$I$5:$I$1004='Quant Stats'!W$42)*('Quant Log'!$E$5:$E$1004='Quant Stats'!$B$88)*'Quant Log'!$H$5:$H$1004)/SUMPRODUCT(('Quant Log'!$C$5:$C$1004='Quant Stats'!$B91)*('Quant Log'!$I$5:$I$1004='Quant Stats'!W$42)*('Quant Log'!$E$5:$E$1004='Quant Stats'!$B$88))</f>
        <v>#DIV/0!</v>
      </c>
      <c r="X91" s="83" t="e">
        <f>+SUMPRODUCT(('Quant Log'!$C$5:$C$1004='Quant Stats'!$B91)*('Quant Log'!$I$5:$I$1004='Quant Stats'!X$42)*('Quant Log'!$E$5:$E$1004='Quant Stats'!$B$88)*'Quant Log'!$H$5:$H$1004)/SUMPRODUCT(('Quant Log'!$C$5:$C$1004='Quant Stats'!$B91)*('Quant Log'!$I$5:$I$1004='Quant Stats'!X$42)*('Quant Log'!$E$5:$E$1004='Quant Stats'!$B$88))</f>
        <v>#DIV/0!</v>
      </c>
      <c r="Y91" s="83" t="e">
        <f>+SUMPRODUCT(('Quant Log'!$C$5:$C$1004='Quant Stats'!$B91)*('Quant Log'!$I$5:$I$1004='Quant Stats'!Y$42)*('Quant Log'!$E$5:$E$1004='Quant Stats'!$B$88)*'Quant Log'!$H$5:$H$1004)/SUMPRODUCT(('Quant Log'!$C$5:$C$1004='Quant Stats'!$B91)*('Quant Log'!$I$5:$I$1004='Quant Stats'!Y$42)*('Quant Log'!$E$5:$E$1004='Quant Stats'!$B$88))</f>
        <v>#DIV/0!</v>
      </c>
      <c r="Z91" s="84" t="e">
        <f>+SUMPRODUCT(('Quant Log'!$C$5:$C$1004='Quant Stats'!$B91)*('Quant Log'!$E$5:$E$1004='Quant Stats'!$B$88)*'Quant Log'!$H$5:$H$1004)/SUMPRODUCT(('Quant Log'!$C$5:$C$1004='Quant Stats'!$B91)*('Quant Log'!$E$5:$E$1004='Quant Stats'!$B$88))</f>
        <v>#DIV/0!</v>
      </c>
    </row>
    <row r="92" spans="2:26" ht="16" thickBot="1">
      <c r="B92" s="18" t="str">
        <f>+$B$45</f>
        <v>Official Guide-Q</v>
      </c>
      <c r="D92" s="52" t="str">
        <f t="shared" si="50"/>
        <v>n/a</v>
      </c>
      <c r="E92" s="52" t="str">
        <f t="shared" si="40"/>
        <v>n/a</v>
      </c>
      <c r="F92" s="52" t="str">
        <f t="shared" si="41"/>
        <v>n/a</v>
      </c>
      <c r="G92" s="52" t="str">
        <f t="shared" si="42"/>
        <v>n/a</v>
      </c>
      <c r="H92" s="52" t="str">
        <f t="shared" si="43"/>
        <v>n/a</v>
      </c>
      <c r="I92" s="52" t="str">
        <f t="shared" si="44"/>
        <v>n/a</v>
      </c>
      <c r="J92" s="52" t="str">
        <f t="shared" si="45"/>
        <v>n/a</v>
      </c>
      <c r="K92" s="52" t="str">
        <f t="shared" si="46"/>
        <v>n/a</v>
      </c>
      <c r="L92" s="52" t="str">
        <f t="shared" si="47"/>
        <v>n/a</v>
      </c>
      <c r="M92" s="53" t="str">
        <f t="shared" si="48"/>
        <v>n/a</v>
      </c>
      <c r="N92" s="54" t="str">
        <f t="shared" si="49"/>
        <v>n/a</v>
      </c>
      <c r="P92" s="83" t="e">
        <f>+SUMPRODUCT(('Quant Log'!$C$5:$C$1004='Quant Stats'!$B92)*('Quant Log'!$I$5:$I$1004='Quant Stats'!P$42)*('Quant Log'!$E$5:$E$1004='Quant Stats'!$B$88)*'Quant Log'!$H$5:$H$1004)/SUMPRODUCT(('Quant Log'!$C$5:$C$1004='Quant Stats'!$B92)*('Quant Log'!$I$5:$I$1004='Quant Stats'!P$42)*('Quant Log'!$E$5:$E$1004='Quant Stats'!$B$88))</f>
        <v>#DIV/0!</v>
      </c>
      <c r="Q92" s="83" t="e">
        <f>+SUMPRODUCT(('Quant Log'!$C$5:$C$1004='Quant Stats'!$B92)*('Quant Log'!$I$5:$I$1004='Quant Stats'!Q$42)*('Quant Log'!$E$5:$E$1004='Quant Stats'!$B$88)*'Quant Log'!$H$5:$H$1004)/SUMPRODUCT(('Quant Log'!$C$5:$C$1004='Quant Stats'!$B92)*('Quant Log'!$I$5:$I$1004='Quant Stats'!Q$42)*('Quant Log'!$E$5:$E$1004='Quant Stats'!$B$88))</f>
        <v>#DIV/0!</v>
      </c>
      <c r="R92" s="83" t="e">
        <f>+SUMPRODUCT(('Quant Log'!$C$5:$C$1004='Quant Stats'!$B92)*('Quant Log'!$I$5:$I$1004='Quant Stats'!R$42)*('Quant Log'!$E$5:$E$1004='Quant Stats'!$B$88)*'Quant Log'!$H$5:$H$1004)/SUMPRODUCT(('Quant Log'!$C$5:$C$1004='Quant Stats'!$B92)*('Quant Log'!$I$5:$I$1004='Quant Stats'!R$42)*('Quant Log'!$E$5:$E$1004='Quant Stats'!$B$88))</f>
        <v>#DIV/0!</v>
      </c>
      <c r="S92" s="83" t="e">
        <f>+SUMPRODUCT(('Quant Log'!$C$5:$C$1004='Quant Stats'!$B92)*('Quant Log'!$I$5:$I$1004='Quant Stats'!S$42)*('Quant Log'!$E$5:$E$1004='Quant Stats'!$B$88)*'Quant Log'!$H$5:$H$1004)/SUMPRODUCT(('Quant Log'!$C$5:$C$1004='Quant Stats'!$B92)*('Quant Log'!$I$5:$I$1004='Quant Stats'!S$42)*('Quant Log'!$E$5:$E$1004='Quant Stats'!$B$88))</f>
        <v>#DIV/0!</v>
      </c>
      <c r="T92" s="83" t="e">
        <f>+SUMPRODUCT(('Quant Log'!$C$5:$C$1004='Quant Stats'!$B92)*('Quant Log'!$I$5:$I$1004='Quant Stats'!T$42)*('Quant Log'!$E$5:$E$1004='Quant Stats'!$B$88)*'Quant Log'!$H$5:$H$1004)/SUMPRODUCT(('Quant Log'!$C$5:$C$1004='Quant Stats'!$B92)*('Quant Log'!$I$5:$I$1004='Quant Stats'!T$42)*('Quant Log'!$E$5:$E$1004='Quant Stats'!$B$88))</f>
        <v>#DIV/0!</v>
      </c>
      <c r="U92" s="83" t="e">
        <f>+SUMPRODUCT(('Quant Log'!$C$5:$C$1004='Quant Stats'!$B92)*('Quant Log'!$I$5:$I$1004='Quant Stats'!U$42)*('Quant Log'!$E$5:$E$1004='Quant Stats'!$B$88)*'Quant Log'!$H$5:$H$1004)/SUMPRODUCT(('Quant Log'!$C$5:$C$1004='Quant Stats'!$B92)*('Quant Log'!$I$5:$I$1004='Quant Stats'!U$42)*('Quant Log'!$E$5:$E$1004='Quant Stats'!$B$88))</f>
        <v>#DIV/0!</v>
      </c>
      <c r="V92" s="83" t="e">
        <f>+SUMPRODUCT(('Quant Log'!$C$5:$C$1004='Quant Stats'!$B92)*('Quant Log'!$I$5:$I$1004='Quant Stats'!V$42)*('Quant Log'!$E$5:$E$1004='Quant Stats'!$B$88)*'Quant Log'!$H$5:$H$1004)/SUMPRODUCT(('Quant Log'!$C$5:$C$1004='Quant Stats'!$B92)*('Quant Log'!$I$5:$I$1004='Quant Stats'!V$42)*('Quant Log'!$E$5:$E$1004='Quant Stats'!$B$88))</f>
        <v>#DIV/0!</v>
      </c>
      <c r="W92" s="83" t="e">
        <f>+SUMPRODUCT(('Quant Log'!$C$5:$C$1004='Quant Stats'!$B92)*('Quant Log'!$I$5:$I$1004='Quant Stats'!W$42)*('Quant Log'!$E$5:$E$1004='Quant Stats'!$B$88)*'Quant Log'!$H$5:$H$1004)/SUMPRODUCT(('Quant Log'!$C$5:$C$1004='Quant Stats'!$B92)*('Quant Log'!$I$5:$I$1004='Quant Stats'!W$42)*('Quant Log'!$E$5:$E$1004='Quant Stats'!$B$88))</f>
        <v>#DIV/0!</v>
      </c>
      <c r="X92" s="83" t="e">
        <f>+SUMPRODUCT(('Quant Log'!$C$5:$C$1004='Quant Stats'!$B92)*('Quant Log'!$I$5:$I$1004='Quant Stats'!X$42)*('Quant Log'!$E$5:$E$1004='Quant Stats'!$B$88)*'Quant Log'!$H$5:$H$1004)/SUMPRODUCT(('Quant Log'!$C$5:$C$1004='Quant Stats'!$B92)*('Quant Log'!$I$5:$I$1004='Quant Stats'!X$42)*('Quant Log'!$E$5:$E$1004='Quant Stats'!$B$88))</f>
        <v>#DIV/0!</v>
      </c>
      <c r="Y92" s="83" t="e">
        <f>+SUMPRODUCT(('Quant Log'!$C$5:$C$1004='Quant Stats'!$B92)*('Quant Log'!$I$5:$I$1004='Quant Stats'!Y$42)*('Quant Log'!$E$5:$E$1004='Quant Stats'!$B$88)*'Quant Log'!$H$5:$H$1004)/SUMPRODUCT(('Quant Log'!$C$5:$C$1004='Quant Stats'!$B92)*('Quant Log'!$I$5:$I$1004='Quant Stats'!Y$42)*('Quant Log'!$E$5:$E$1004='Quant Stats'!$B$88))</f>
        <v>#DIV/0!</v>
      </c>
      <c r="Z92" s="84" t="e">
        <f>+SUMPRODUCT(('Quant Log'!$C$5:$C$1004='Quant Stats'!$B92)*('Quant Log'!$E$5:$E$1004='Quant Stats'!$B$88)*'Quant Log'!$H$5:$H$1004)/SUMPRODUCT(('Quant Log'!$C$5:$C$1004='Quant Stats'!$B92)*('Quant Log'!$E$5:$E$1004='Quant Stats'!$B$88))</f>
        <v>#DIV/0!</v>
      </c>
    </row>
    <row r="93" spans="2:26" ht="16" thickBot="1">
      <c r="B93" s="18" t="str">
        <f>+$B$46</f>
        <v>Kaplan Premier</v>
      </c>
      <c r="D93" s="55">
        <f t="shared" si="50"/>
        <v>147.16666666666666</v>
      </c>
      <c r="E93" s="55">
        <f t="shared" si="40"/>
        <v>128.66666666666666</v>
      </c>
      <c r="F93" s="55">
        <f t="shared" si="41"/>
        <v>236.14285714285714</v>
      </c>
      <c r="G93" s="55">
        <f t="shared" si="42"/>
        <v>246.9</v>
      </c>
      <c r="H93" s="55">
        <f t="shared" si="43"/>
        <v>368</v>
      </c>
      <c r="I93" s="55">
        <f t="shared" si="44"/>
        <v>166</v>
      </c>
      <c r="J93" s="55">
        <f t="shared" si="45"/>
        <v>175.16666666666666</v>
      </c>
      <c r="K93" s="55">
        <f t="shared" si="46"/>
        <v>175.66666666666666</v>
      </c>
      <c r="L93" s="55">
        <f t="shared" si="47"/>
        <v>339.4</v>
      </c>
      <c r="M93" s="56">
        <f t="shared" si="48"/>
        <v>181.2</v>
      </c>
      <c r="N93" s="57">
        <f t="shared" si="49"/>
        <v>212.08</v>
      </c>
      <c r="P93" s="83">
        <f>+SUMPRODUCT(('Quant Log'!$C$5:$C$1004='Quant Stats'!$B93)*('Quant Log'!$I$5:$I$1004='Quant Stats'!P$42)*('Quant Log'!$E$5:$E$1004='Quant Stats'!$B$88)*'Quant Log'!$H$5:$H$1004)/SUMPRODUCT(('Quant Log'!$C$5:$C$1004='Quant Stats'!$B93)*('Quant Log'!$I$5:$I$1004='Quant Stats'!P$42)*('Quant Log'!$E$5:$E$1004='Quant Stats'!$B$88))</f>
        <v>147.16666666666666</v>
      </c>
      <c r="Q93" s="83">
        <f>+SUMPRODUCT(('Quant Log'!$C$5:$C$1004='Quant Stats'!$B93)*('Quant Log'!$I$5:$I$1004='Quant Stats'!Q$42)*('Quant Log'!$E$5:$E$1004='Quant Stats'!$B$88)*'Quant Log'!$H$5:$H$1004)/SUMPRODUCT(('Quant Log'!$C$5:$C$1004='Quant Stats'!$B93)*('Quant Log'!$I$5:$I$1004='Quant Stats'!Q$42)*('Quant Log'!$E$5:$E$1004='Quant Stats'!$B$88))</f>
        <v>128.66666666666666</v>
      </c>
      <c r="R93" s="83">
        <f>+SUMPRODUCT(('Quant Log'!$C$5:$C$1004='Quant Stats'!$B93)*('Quant Log'!$I$5:$I$1004='Quant Stats'!R$42)*('Quant Log'!$E$5:$E$1004='Quant Stats'!$B$88)*'Quant Log'!$H$5:$H$1004)/SUMPRODUCT(('Quant Log'!$C$5:$C$1004='Quant Stats'!$B93)*('Quant Log'!$I$5:$I$1004='Quant Stats'!R$42)*('Quant Log'!$E$5:$E$1004='Quant Stats'!$B$88))</f>
        <v>236.14285714285714</v>
      </c>
      <c r="S93" s="83">
        <f>+SUMPRODUCT(('Quant Log'!$C$5:$C$1004='Quant Stats'!$B93)*('Quant Log'!$I$5:$I$1004='Quant Stats'!S$42)*('Quant Log'!$E$5:$E$1004='Quant Stats'!$B$88)*'Quant Log'!$H$5:$H$1004)/SUMPRODUCT(('Quant Log'!$C$5:$C$1004='Quant Stats'!$B93)*('Quant Log'!$I$5:$I$1004='Quant Stats'!S$42)*('Quant Log'!$E$5:$E$1004='Quant Stats'!$B$88))</f>
        <v>246.9</v>
      </c>
      <c r="T93" s="83">
        <f>+SUMPRODUCT(('Quant Log'!$C$5:$C$1004='Quant Stats'!$B93)*('Quant Log'!$I$5:$I$1004='Quant Stats'!T$42)*('Quant Log'!$E$5:$E$1004='Quant Stats'!$B$88)*'Quant Log'!$H$5:$H$1004)/SUMPRODUCT(('Quant Log'!$C$5:$C$1004='Quant Stats'!$B93)*('Quant Log'!$I$5:$I$1004='Quant Stats'!T$42)*('Quant Log'!$E$5:$E$1004='Quant Stats'!$B$88))</f>
        <v>368</v>
      </c>
      <c r="U93" s="83">
        <f>+SUMPRODUCT(('Quant Log'!$C$5:$C$1004='Quant Stats'!$B93)*('Quant Log'!$I$5:$I$1004='Quant Stats'!U$42)*('Quant Log'!$E$5:$E$1004='Quant Stats'!$B$88)*'Quant Log'!$H$5:$H$1004)/SUMPRODUCT(('Quant Log'!$C$5:$C$1004='Quant Stats'!$B93)*('Quant Log'!$I$5:$I$1004='Quant Stats'!U$42)*('Quant Log'!$E$5:$E$1004='Quant Stats'!$B$88))</f>
        <v>166</v>
      </c>
      <c r="V93" s="83">
        <f>+SUMPRODUCT(('Quant Log'!$C$5:$C$1004='Quant Stats'!$B93)*('Quant Log'!$I$5:$I$1004='Quant Stats'!V$42)*('Quant Log'!$E$5:$E$1004='Quant Stats'!$B$88)*'Quant Log'!$H$5:$H$1004)/SUMPRODUCT(('Quant Log'!$C$5:$C$1004='Quant Stats'!$B93)*('Quant Log'!$I$5:$I$1004='Quant Stats'!V$42)*('Quant Log'!$E$5:$E$1004='Quant Stats'!$B$88))</f>
        <v>175.16666666666666</v>
      </c>
      <c r="W93" s="83">
        <f>+SUMPRODUCT(('Quant Log'!$C$5:$C$1004='Quant Stats'!$B93)*('Quant Log'!$I$5:$I$1004='Quant Stats'!W$42)*('Quant Log'!$E$5:$E$1004='Quant Stats'!$B$88)*'Quant Log'!$H$5:$H$1004)/SUMPRODUCT(('Quant Log'!$C$5:$C$1004='Quant Stats'!$B93)*('Quant Log'!$I$5:$I$1004='Quant Stats'!W$42)*('Quant Log'!$E$5:$E$1004='Quant Stats'!$B$88))</f>
        <v>175.66666666666666</v>
      </c>
      <c r="X93" s="83">
        <f>+SUMPRODUCT(('Quant Log'!$C$5:$C$1004='Quant Stats'!$B93)*('Quant Log'!$I$5:$I$1004='Quant Stats'!X$42)*('Quant Log'!$E$5:$E$1004='Quant Stats'!$B$88)*'Quant Log'!$H$5:$H$1004)/SUMPRODUCT(('Quant Log'!$C$5:$C$1004='Quant Stats'!$B93)*('Quant Log'!$I$5:$I$1004='Quant Stats'!X$42)*('Quant Log'!$E$5:$E$1004='Quant Stats'!$B$88))</f>
        <v>339.4</v>
      </c>
      <c r="Y93" s="83">
        <f>+SUMPRODUCT(('Quant Log'!$C$5:$C$1004='Quant Stats'!$B93)*('Quant Log'!$I$5:$I$1004='Quant Stats'!Y$42)*('Quant Log'!$E$5:$E$1004='Quant Stats'!$B$88)*'Quant Log'!$H$5:$H$1004)/SUMPRODUCT(('Quant Log'!$C$5:$C$1004='Quant Stats'!$B93)*('Quant Log'!$I$5:$I$1004='Quant Stats'!Y$42)*('Quant Log'!$E$5:$E$1004='Quant Stats'!$B$88))</f>
        <v>181.2</v>
      </c>
      <c r="Z93" s="84">
        <f>+SUMPRODUCT(('Quant Log'!$C$5:$C$1004='Quant Stats'!$B93)*('Quant Log'!$E$5:$E$1004='Quant Stats'!$B$88)*'Quant Log'!$H$5:$H$1004)/SUMPRODUCT(('Quant Log'!$C$5:$C$1004='Quant Stats'!$B93)*('Quant Log'!$E$5:$E$1004='Quant Stats'!$B$88))</f>
        <v>212.08</v>
      </c>
    </row>
    <row r="94" spans="2:26" ht="16" thickBot="1">
      <c r="B94" s="18" t="str">
        <f>+$B$47</f>
        <v>MGMAT</v>
      </c>
      <c r="D94" s="52" t="str">
        <f t="shared" si="50"/>
        <v>n/a</v>
      </c>
      <c r="E94" s="52" t="str">
        <f t="shared" si="40"/>
        <v>n/a</v>
      </c>
      <c r="F94" s="52" t="str">
        <f t="shared" si="41"/>
        <v>n/a</v>
      </c>
      <c r="G94" s="52" t="str">
        <f t="shared" si="42"/>
        <v>n/a</v>
      </c>
      <c r="H94" s="52" t="str">
        <f t="shared" si="43"/>
        <v>n/a</v>
      </c>
      <c r="I94" s="52" t="str">
        <f t="shared" si="44"/>
        <v>n/a</v>
      </c>
      <c r="J94" s="52" t="str">
        <f t="shared" si="45"/>
        <v>n/a</v>
      </c>
      <c r="K94" s="52" t="str">
        <f t="shared" si="46"/>
        <v>n/a</v>
      </c>
      <c r="L94" s="52" t="str">
        <f t="shared" si="47"/>
        <v>n/a</v>
      </c>
      <c r="M94" s="53" t="str">
        <f t="shared" si="48"/>
        <v>n/a</v>
      </c>
      <c r="N94" s="54" t="str">
        <f t="shared" si="49"/>
        <v>n/a</v>
      </c>
      <c r="P94" s="83" t="e">
        <f>+SUMPRODUCT(('Quant Log'!$C$5:$C$1004='Quant Stats'!$B94)*('Quant Log'!$I$5:$I$1004='Quant Stats'!P$42)*('Quant Log'!$E$5:$E$1004='Quant Stats'!$B$88)*'Quant Log'!$H$5:$H$1004)/SUMPRODUCT(('Quant Log'!$C$5:$C$1004='Quant Stats'!$B94)*('Quant Log'!$I$5:$I$1004='Quant Stats'!P$42)*('Quant Log'!$E$5:$E$1004='Quant Stats'!$B$88))</f>
        <v>#DIV/0!</v>
      </c>
      <c r="Q94" s="83" t="e">
        <f>+SUMPRODUCT(('Quant Log'!$C$5:$C$1004='Quant Stats'!$B94)*('Quant Log'!$I$5:$I$1004='Quant Stats'!Q$42)*('Quant Log'!$E$5:$E$1004='Quant Stats'!$B$88)*'Quant Log'!$H$5:$H$1004)/SUMPRODUCT(('Quant Log'!$C$5:$C$1004='Quant Stats'!$B94)*('Quant Log'!$I$5:$I$1004='Quant Stats'!Q$42)*('Quant Log'!$E$5:$E$1004='Quant Stats'!$B$88))</f>
        <v>#DIV/0!</v>
      </c>
      <c r="R94" s="83" t="e">
        <f>+SUMPRODUCT(('Quant Log'!$C$5:$C$1004='Quant Stats'!$B94)*('Quant Log'!$I$5:$I$1004='Quant Stats'!R$42)*('Quant Log'!$E$5:$E$1004='Quant Stats'!$B$88)*'Quant Log'!$H$5:$H$1004)/SUMPRODUCT(('Quant Log'!$C$5:$C$1004='Quant Stats'!$B94)*('Quant Log'!$I$5:$I$1004='Quant Stats'!R$42)*('Quant Log'!$E$5:$E$1004='Quant Stats'!$B$88))</f>
        <v>#DIV/0!</v>
      </c>
      <c r="S94" s="83" t="e">
        <f>+SUMPRODUCT(('Quant Log'!$C$5:$C$1004='Quant Stats'!$B94)*('Quant Log'!$I$5:$I$1004='Quant Stats'!S$42)*('Quant Log'!$E$5:$E$1004='Quant Stats'!$B$88)*'Quant Log'!$H$5:$H$1004)/SUMPRODUCT(('Quant Log'!$C$5:$C$1004='Quant Stats'!$B94)*('Quant Log'!$I$5:$I$1004='Quant Stats'!S$42)*('Quant Log'!$E$5:$E$1004='Quant Stats'!$B$88))</f>
        <v>#DIV/0!</v>
      </c>
      <c r="T94" s="83" t="e">
        <f>+SUMPRODUCT(('Quant Log'!$C$5:$C$1004='Quant Stats'!$B94)*('Quant Log'!$I$5:$I$1004='Quant Stats'!T$42)*('Quant Log'!$E$5:$E$1004='Quant Stats'!$B$88)*'Quant Log'!$H$5:$H$1004)/SUMPRODUCT(('Quant Log'!$C$5:$C$1004='Quant Stats'!$B94)*('Quant Log'!$I$5:$I$1004='Quant Stats'!T$42)*('Quant Log'!$E$5:$E$1004='Quant Stats'!$B$88))</f>
        <v>#DIV/0!</v>
      </c>
      <c r="U94" s="83" t="e">
        <f>+SUMPRODUCT(('Quant Log'!$C$5:$C$1004='Quant Stats'!$B94)*('Quant Log'!$I$5:$I$1004='Quant Stats'!U$42)*('Quant Log'!$E$5:$E$1004='Quant Stats'!$B$88)*'Quant Log'!$H$5:$H$1004)/SUMPRODUCT(('Quant Log'!$C$5:$C$1004='Quant Stats'!$B94)*('Quant Log'!$I$5:$I$1004='Quant Stats'!U$42)*('Quant Log'!$E$5:$E$1004='Quant Stats'!$B$88))</f>
        <v>#DIV/0!</v>
      </c>
      <c r="V94" s="83" t="e">
        <f>+SUMPRODUCT(('Quant Log'!$C$5:$C$1004='Quant Stats'!$B94)*('Quant Log'!$I$5:$I$1004='Quant Stats'!V$42)*('Quant Log'!$E$5:$E$1004='Quant Stats'!$B$88)*'Quant Log'!$H$5:$H$1004)/SUMPRODUCT(('Quant Log'!$C$5:$C$1004='Quant Stats'!$B94)*('Quant Log'!$I$5:$I$1004='Quant Stats'!V$42)*('Quant Log'!$E$5:$E$1004='Quant Stats'!$B$88))</f>
        <v>#DIV/0!</v>
      </c>
      <c r="W94" s="83" t="e">
        <f>+SUMPRODUCT(('Quant Log'!$C$5:$C$1004='Quant Stats'!$B94)*('Quant Log'!$I$5:$I$1004='Quant Stats'!W$42)*('Quant Log'!$E$5:$E$1004='Quant Stats'!$B$88)*'Quant Log'!$H$5:$H$1004)/SUMPRODUCT(('Quant Log'!$C$5:$C$1004='Quant Stats'!$B94)*('Quant Log'!$I$5:$I$1004='Quant Stats'!W$42)*('Quant Log'!$E$5:$E$1004='Quant Stats'!$B$88))</f>
        <v>#DIV/0!</v>
      </c>
      <c r="X94" s="83" t="e">
        <f>+SUMPRODUCT(('Quant Log'!$C$5:$C$1004='Quant Stats'!$B94)*('Quant Log'!$I$5:$I$1004='Quant Stats'!X$42)*('Quant Log'!$E$5:$E$1004='Quant Stats'!$B$88)*'Quant Log'!$H$5:$H$1004)/SUMPRODUCT(('Quant Log'!$C$5:$C$1004='Quant Stats'!$B94)*('Quant Log'!$I$5:$I$1004='Quant Stats'!X$42)*('Quant Log'!$E$5:$E$1004='Quant Stats'!$B$88))</f>
        <v>#DIV/0!</v>
      </c>
      <c r="Y94" s="83" t="e">
        <f>+SUMPRODUCT(('Quant Log'!$C$5:$C$1004='Quant Stats'!$B94)*('Quant Log'!$I$5:$I$1004='Quant Stats'!Y$42)*('Quant Log'!$E$5:$E$1004='Quant Stats'!$B$88)*'Quant Log'!$H$5:$H$1004)/SUMPRODUCT(('Quant Log'!$C$5:$C$1004='Quant Stats'!$B94)*('Quant Log'!$I$5:$I$1004='Quant Stats'!Y$42)*('Quant Log'!$E$5:$E$1004='Quant Stats'!$B$88))</f>
        <v>#DIV/0!</v>
      </c>
      <c r="Z94" s="84" t="e">
        <f>+SUMPRODUCT(('Quant Log'!$C$5:$C$1004='Quant Stats'!$B94)*('Quant Log'!$E$5:$E$1004='Quant Stats'!$B$88)*'Quant Log'!$H$5:$H$1004)/SUMPRODUCT(('Quant Log'!$C$5:$C$1004='Quant Stats'!$B94)*('Quant Log'!$E$5:$E$1004='Quant Stats'!$B$88))</f>
        <v>#DIV/0!</v>
      </c>
    </row>
    <row r="95" spans="2:26" ht="16" thickBot="1">
      <c r="B95" s="18" t="str">
        <f>+$B$48</f>
        <v>NOVA</v>
      </c>
      <c r="D95" s="55">
        <f t="shared" si="50"/>
        <v>106.27272727272727</v>
      </c>
      <c r="E95" s="55">
        <f t="shared" si="40"/>
        <v>135.35</v>
      </c>
      <c r="F95" s="55">
        <f t="shared" si="41"/>
        <v>118.44642857142857</v>
      </c>
      <c r="G95" s="55">
        <f t="shared" si="42"/>
        <v>117.77777777777777</v>
      </c>
      <c r="H95" s="55" t="str">
        <f t="shared" si="43"/>
        <v>n/a</v>
      </c>
      <c r="I95" s="55">
        <f t="shared" si="44"/>
        <v>108.19512195121951</v>
      </c>
      <c r="J95" s="55">
        <f t="shared" si="45"/>
        <v>110.06060606060606</v>
      </c>
      <c r="K95" s="55" t="str">
        <f t="shared" si="46"/>
        <v>n/a</v>
      </c>
      <c r="L95" s="55">
        <f t="shared" si="47"/>
        <v>188.90909090909091</v>
      </c>
      <c r="M95" s="56">
        <f t="shared" si="48"/>
        <v>143.1764705882353</v>
      </c>
      <c r="N95" s="57">
        <f t="shared" si="49"/>
        <v>124.19063545150502</v>
      </c>
      <c r="P95" s="83">
        <f>+SUMPRODUCT(('Quant Log'!$C$5:$C$1004='Quant Stats'!$B95)*('Quant Log'!$I$5:$I$1004='Quant Stats'!P$42)*('Quant Log'!$E$5:$E$1004='Quant Stats'!$B$88)*'Quant Log'!$H$5:$H$1004)/SUMPRODUCT(('Quant Log'!$C$5:$C$1004='Quant Stats'!$B95)*('Quant Log'!$I$5:$I$1004='Quant Stats'!P$42)*('Quant Log'!$E$5:$E$1004='Quant Stats'!$B$88))</f>
        <v>106.27272727272727</v>
      </c>
      <c r="Q95" s="83">
        <f>+SUMPRODUCT(('Quant Log'!$C$5:$C$1004='Quant Stats'!$B95)*('Quant Log'!$I$5:$I$1004='Quant Stats'!Q$42)*('Quant Log'!$E$5:$E$1004='Quant Stats'!$B$88)*'Quant Log'!$H$5:$H$1004)/SUMPRODUCT(('Quant Log'!$C$5:$C$1004='Quant Stats'!$B95)*('Quant Log'!$I$5:$I$1004='Quant Stats'!Q$42)*('Quant Log'!$E$5:$E$1004='Quant Stats'!$B$88))</f>
        <v>135.35</v>
      </c>
      <c r="R95" s="83">
        <f>+SUMPRODUCT(('Quant Log'!$C$5:$C$1004='Quant Stats'!$B95)*('Quant Log'!$I$5:$I$1004='Quant Stats'!R$42)*('Quant Log'!$E$5:$E$1004='Quant Stats'!$B$88)*'Quant Log'!$H$5:$H$1004)/SUMPRODUCT(('Quant Log'!$C$5:$C$1004='Quant Stats'!$B95)*('Quant Log'!$I$5:$I$1004='Quant Stats'!R$42)*('Quant Log'!$E$5:$E$1004='Quant Stats'!$B$88))</f>
        <v>118.44642857142857</v>
      </c>
      <c r="S95" s="83">
        <f>+SUMPRODUCT(('Quant Log'!$C$5:$C$1004='Quant Stats'!$B95)*('Quant Log'!$I$5:$I$1004='Quant Stats'!S$42)*('Quant Log'!$E$5:$E$1004='Quant Stats'!$B$88)*'Quant Log'!$H$5:$H$1004)/SUMPRODUCT(('Quant Log'!$C$5:$C$1004='Quant Stats'!$B95)*('Quant Log'!$I$5:$I$1004='Quant Stats'!S$42)*('Quant Log'!$E$5:$E$1004='Quant Stats'!$B$88))</f>
        <v>117.77777777777777</v>
      </c>
      <c r="T95" s="83" t="e">
        <f>+SUMPRODUCT(('Quant Log'!$C$5:$C$1004='Quant Stats'!$B95)*('Quant Log'!$I$5:$I$1004='Quant Stats'!T$42)*('Quant Log'!$E$5:$E$1004='Quant Stats'!$B$88)*'Quant Log'!$H$5:$H$1004)/SUMPRODUCT(('Quant Log'!$C$5:$C$1004='Quant Stats'!$B95)*('Quant Log'!$I$5:$I$1004='Quant Stats'!T$42)*('Quant Log'!$E$5:$E$1004='Quant Stats'!$B$88))</f>
        <v>#DIV/0!</v>
      </c>
      <c r="U95" s="83">
        <f>+SUMPRODUCT(('Quant Log'!$C$5:$C$1004='Quant Stats'!$B95)*('Quant Log'!$I$5:$I$1004='Quant Stats'!U$42)*('Quant Log'!$E$5:$E$1004='Quant Stats'!$B$88)*'Quant Log'!$H$5:$H$1004)/SUMPRODUCT(('Quant Log'!$C$5:$C$1004='Quant Stats'!$B95)*('Quant Log'!$I$5:$I$1004='Quant Stats'!U$42)*('Quant Log'!$E$5:$E$1004='Quant Stats'!$B$88))</f>
        <v>108.19512195121951</v>
      </c>
      <c r="V95" s="83">
        <f>+SUMPRODUCT(('Quant Log'!$C$5:$C$1004='Quant Stats'!$B95)*('Quant Log'!$I$5:$I$1004='Quant Stats'!V$42)*('Quant Log'!$E$5:$E$1004='Quant Stats'!$B$88)*'Quant Log'!$H$5:$H$1004)/SUMPRODUCT(('Quant Log'!$C$5:$C$1004='Quant Stats'!$B95)*('Quant Log'!$I$5:$I$1004='Quant Stats'!V$42)*('Quant Log'!$E$5:$E$1004='Quant Stats'!$B$88))</f>
        <v>110.06060606060606</v>
      </c>
      <c r="W95" s="83" t="e">
        <f>+SUMPRODUCT(('Quant Log'!$C$5:$C$1004='Quant Stats'!$B95)*('Quant Log'!$I$5:$I$1004='Quant Stats'!W$42)*('Quant Log'!$E$5:$E$1004='Quant Stats'!$B$88)*'Quant Log'!$H$5:$H$1004)/SUMPRODUCT(('Quant Log'!$C$5:$C$1004='Quant Stats'!$B95)*('Quant Log'!$I$5:$I$1004='Quant Stats'!W$42)*('Quant Log'!$E$5:$E$1004='Quant Stats'!$B$88))</f>
        <v>#DIV/0!</v>
      </c>
      <c r="X95" s="83">
        <f>+SUMPRODUCT(('Quant Log'!$C$5:$C$1004='Quant Stats'!$B95)*('Quant Log'!$I$5:$I$1004='Quant Stats'!X$42)*('Quant Log'!$E$5:$E$1004='Quant Stats'!$B$88)*'Quant Log'!$H$5:$H$1004)/SUMPRODUCT(('Quant Log'!$C$5:$C$1004='Quant Stats'!$B95)*('Quant Log'!$I$5:$I$1004='Quant Stats'!X$42)*('Quant Log'!$E$5:$E$1004='Quant Stats'!$B$88))</f>
        <v>188.90909090909091</v>
      </c>
      <c r="Y95" s="83">
        <f>+SUMPRODUCT(('Quant Log'!$C$5:$C$1004='Quant Stats'!$B95)*('Quant Log'!$I$5:$I$1004='Quant Stats'!Y$42)*('Quant Log'!$E$5:$E$1004='Quant Stats'!$B$88)*'Quant Log'!$H$5:$H$1004)/SUMPRODUCT(('Quant Log'!$C$5:$C$1004='Quant Stats'!$B95)*('Quant Log'!$I$5:$I$1004='Quant Stats'!Y$42)*('Quant Log'!$E$5:$E$1004='Quant Stats'!$B$88))</f>
        <v>143.1764705882353</v>
      </c>
      <c r="Z95" s="84">
        <f>+SUMPRODUCT(('Quant Log'!$C$5:$C$1004='Quant Stats'!$B95)*('Quant Log'!$E$5:$E$1004='Quant Stats'!$B$88)*'Quant Log'!$H$5:$H$1004)/SUMPRODUCT(('Quant Log'!$C$5:$C$1004='Quant Stats'!$B95)*('Quant Log'!$E$5:$E$1004='Quant Stats'!$B$88))</f>
        <v>124.19063545150502</v>
      </c>
    </row>
    <row r="96" spans="2:26" ht="16" thickBot="1">
      <c r="B96" s="18" t="str">
        <f>+$B$49</f>
        <v>Kaplan Verbal</v>
      </c>
      <c r="D96" s="52" t="str">
        <f t="shared" si="50"/>
        <v>n/a</v>
      </c>
      <c r="E96" s="52" t="str">
        <f t="shared" si="40"/>
        <v>n/a</v>
      </c>
      <c r="F96" s="52" t="str">
        <f t="shared" si="41"/>
        <v>n/a</v>
      </c>
      <c r="G96" s="52" t="str">
        <f t="shared" si="42"/>
        <v>n/a</v>
      </c>
      <c r="H96" s="52" t="str">
        <f t="shared" si="43"/>
        <v>n/a</v>
      </c>
      <c r="I96" s="52" t="str">
        <f t="shared" si="44"/>
        <v>n/a</v>
      </c>
      <c r="J96" s="52" t="str">
        <f t="shared" si="45"/>
        <v>n/a</v>
      </c>
      <c r="K96" s="52" t="str">
        <f t="shared" si="46"/>
        <v>n/a</v>
      </c>
      <c r="L96" s="52" t="str">
        <f t="shared" si="47"/>
        <v>n/a</v>
      </c>
      <c r="M96" s="53" t="str">
        <f t="shared" si="48"/>
        <v>n/a</v>
      </c>
      <c r="N96" s="54" t="str">
        <f t="shared" si="49"/>
        <v>n/a</v>
      </c>
      <c r="P96" s="83" t="e">
        <f>+SUMPRODUCT(('Quant Log'!$C$5:$C$1004='Quant Stats'!$B96)*('Quant Log'!$I$5:$I$1004='Quant Stats'!P$42)*('Quant Log'!$E$5:$E$1004='Quant Stats'!$B$88)*'Quant Log'!$H$5:$H$1004)/SUMPRODUCT(('Quant Log'!$C$5:$C$1004='Quant Stats'!$B96)*('Quant Log'!$I$5:$I$1004='Quant Stats'!P$42)*('Quant Log'!$E$5:$E$1004='Quant Stats'!$B$88))</f>
        <v>#DIV/0!</v>
      </c>
      <c r="Q96" s="83" t="e">
        <f>+SUMPRODUCT(('Quant Log'!$C$5:$C$1004='Quant Stats'!$B96)*('Quant Log'!$I$5:$I$1004='Quant Stats'!Q$42)*('Quant Log'!$E$5:$E$1004='Quant Stats'!$B$88)*'Quant Log'!$H$5:$H$1004)/SUMPRODUCT(('Quant Log'!$C$5:$C$1004='Quant Stats'!$B96)*('Quant Log'!$I$5:$I$1004='Quant Stats'!Q$42)*('Quant Log'!$E$5:$E$1004='Quant Stats'!$B$88))</f>
        <v>#DIV/0!</v>
      </c>
      <c r="R96" s="83" t="e">
        <f>+SUMPRODUCT(('Quant Log'!$C$5:$C$1004='Quant Stats'!$B96)*('Quant Log'!$I$5:$I$1004='Quant Stats'!R$42)*('Quant Log'!$E$5:$E$1004='Quant Stats'!$B$88)*'Quant Log'!$H$5:$H$1004)/SUMPRODUCT(('Quant Log'!$C$5:$C$1004='Quant Stats'!$B96)*('Quant Log'!$I$5:$I$1004='Quant Stats'!R$42)*('Quant Log'!$E$5:$E$1004='Quant Stats'!$B$88))</f>
        <v>#DIV/0!</v>
      </c>
      <c r="S96" s="83" t="e">
        <f>+SUMPRODUCT(('Quant Log'!$C$5:$C$1004='Quant Stats'!$B96)*('Quant Log'!$I$5:$I$1004='Quant Stats'!S$42)*('Quant Log'!$E$5:$E$1004='Quant Stats'!$B$88)*'Quant Log'!$H$5:$H$1004)/SUMPRODUCT(('Quant Log'!$C$5:$C$1004='Quant Stats'!$B96)*('Quant Log'!$I$5:$I$1004='Quant Stats'!S$42)*('Quant Log'!$E$5:$E$1004='Quant Stats'!$B$88))</f>
        <v>#DIV/0!</v>
      </c>
      <c r="T96" s="83" t="e">
        <f>+SUMPRODUCT(('Quant Log'!$C$5:$C$1004='Quant Stats'!$B96)*('Quant Log'!$I$5:$I$1004='Quant Stats'!T$42)*('Quant Log'!$E$5:$E$1004='Quant Stats'!$B$88)*'Quant Log'!$H$5:$H$1004)/SUMPRODUCT(('Quant Log'!$C$5:$C$1004='Quant Stats'!$B96)*('Quant Log'!$I$5:$I$1004='Quant Stats'!T$42)*('Quant Log'!$E$5:$E$1004='Quant Stats'!$B$88))</f>
        <v>#DIV/0!</v>
      </c>
      <c r="U96" s="83" t="e">
        <f>+SUMPRODUCT(('Quant Log'!$C$5:$C$1004='Quant Stats'!$B96)*('Quant Log'!$I$5:$I$1004='Quant Stats'!U$42)*('Quant Log'!$E$5:$E$1004='Quant Stats'!$B$88)*'Quant Log'!$H$5:$H$1004)/SUMPRODUCT(('Quant Log'!$C$5:$C$1004='Quant Stats'!$B96)*('Quant Log'!$I$5:$I$1004='Quant Stats'!U$42)*('Quant Log'!$E$5:$E$1004='Quant Stats'!$B$88))</f>
        <v>#DIV/0!</v>
      </c>
      <c r="V96" s="83" t="e">
        <f>+SUMPRODUCT(('Quant Log'!$C$5:$C$1004='Quant Stats'!$B96)*('Quant Log'!$I$5:$I$1004='Quant Stats'!V$42)*('Quant Log'!$E$5:$E$1004='Quant Stats'!$B$88)*'Quant Log'!$H$5:$H$1004)/SUMPRODUCT(('Quant Log'!$C$5:$C$1004='Quant Stats'!$B96)*('Quant Log'!$I$5:$I$1004='Quant Stats'!V$42)*('Quant Log'!$E$5:$E$1004='Quant Stats'!$B$88))</f>
        <v>#DIV/0!</v>
      </c>
      <c r="W96" s="83" t="e">
        <f>+SUMPRODUCT(('Quant Log'!$C$5:$C$1004='Quant Stats'!$B96)*('Quant Log'!$I$5:$I$1004='Quant Stats'!W$42)*('Quant Log'!$E$5:$E$1004='Quant Stats'!$B$88)*'Quant Log'!$H$5:$H$1004)/SUMPRODUCT(('Quant Log'!$C$5:$C$1004='Quant Stats'!$B96)*('Quant Log'!$I$5:$I$1004='Quant Stats'!W$42)*('Quant Log'!$E$5:$E$1004='Quant Stats'!$B$88))</f>
        <v>#DIV/0!</v>
      </c>
      <c r="X96" s="83" t="e">
        <f>+SUMPRODUCT(('Quant Log'!$C$5:$C$1004='Quant Stats'!$B96)*('Quant Log'!$I$5:$I$1004='Quant Stats'!X$42)*('Quant Log'!$E$5:$E$1004='Quant Stats'!$B$88)*'Quant Log'!$H$5:$H$1004)/SUMPRODUCT(('Quant Log'!$C$5:$C$1004='Quant Stats'!$B96)*('Quant Log'!$I$5:$I$1004='Quant Stats'!X$42)*('Quant Log'!$E$5:$E$1004='Quant Stats'!$B$88))</f>
        <v>#DIV/0!</v>
      </c>
      <c r="Y96" s="83" t="e">
        <f>+SUMPRODUCT(('Quant Log'!$C$5:$C$1004='Quant Stats'!$B96)*('Quant Log'!$I$5:$I$1004='Quant Stats'!Y$42)*('Quant Log'!$E$5:$E$1004='Quant Stats'!$B$88)*'Quant Log'!$H$5:$H$1004)/SUMPRODUCT(('Quant Log'!$C$5:$C$1004='Quant Stats'!$B96)*('Quant Log'!$I$5:$I$1004='Quant Stats'!Y$42)*('Quant Log'!$E$5:$E$1004='Quant Stats'!$B$88))</f>
        <v>#DIV/0!</v>
      </c>
      <c r="Z96" s="84" t="e">
        <f>+SUMPRODUCT(('Quant Log'!$C$5:$C$1004='Quant Stats'!$B96)*('Quant Log'!$E$5:$E$1004='Quant Stats'!$B$88)*'Quant Log'!$H$5:$H$1004)/SUMPRODUCT(('Quant Log'!$C$5:$C$1004='Quant Stats'!$B96)*('Quant Log'!$E$5:$E$1004='Quant Stats'!$B$88))</f>
        <v>#DIV/0!</v>
      </c>
    </row>
    <row r="97" spans="2:26" ht="16" thickBot="1">
      <c r="B97" s="18" t="str">
        <f>+$B$50</f>
        <v>Kaplan 800</v>
      </c>
      <c r="D97" s="55" t="str">
        <f t="shared" si="50"/>
        <v>n/a</v>
      </c>
      <c r="E97" s="55" t="str">
        <f t="shared" si="40"/>
        <v>n/a</v>
      </c>
      <c r="F97" s="55" t="str">
        <f t="shared" si="41"/>
        <v>n/a</v>
      </c>
      <c r="G97" s="55" t="str">
        <f t="shared" si="42"/>
        <v>n/a</v>
      </c>
      <c r="H97" s="55" t="str">
        <f t="shared" si="43"/>
        <v>n/a</v>
      </c>
      <c r="I97" s="55" t="str">
        <f t="shared" si="44"/>
        <v>n/a</v>
      </c>
      <c r="J97" s="55" t="str">
        <f t="shared" si="45"/>
        <v>n/a</v>
      </c>
      <c r="K97" s="55" t="str">
        <f t="shared" si="46"/>
        <v>n/a</v>
      </c>
      <c r="L97" s="55" t="str">
        <f t="shared" si="47"/>
        <v>n/a</v>
      </c>
      <c r="M97" s="56" t="str">
        <f t="shared" si="48"/>
        <v>n/a</v>
      </c>
      <c r="N97" s="57" t="str">
        <f t="shared" si="49"/>
        <v>n/a</v>
      </c>
      <c r="P97" s="83" t="e">
        <f>+SUMPRODUCT(('Quant Log'!$C$5:$C$1004='Quant Stats'!$B97)*('Quant Log'!$I$5:$I$1004='Quant Stats'!P$42)*('Quant Log'!$E$5:$E$1004='Quant Stats'!$B$88)*'Quant Log'!$H$5:$H$1004)/SUMPRODUCT(('Quant Log'!$C$5:$C$1004='Quant Stats'!$B97)*('Quant Log'!$I$5:$I$1004='Quant Stats'!P$42)*('Quant Log'!$E$5:$E$1004='Quant Stats'!$B$88))</f>
        <v>#DIV/0!</v>
      </c>
      <c r="Q97" s="83" t="e">
        <f>+SUMPRODUCT(('Quant Log'!$C$5:$C$1004='Quant Stats'!$B97)*('Quant Log'!$I$5:$I$1004='Quant Stats'!Q$42)*('Quant Log'!$E$5:$E$1004='Quant Stats'!$B$88)*'Quant Log'!$H$5:$H$1004)/SUMPRODUCT(('Quant Log'!$C$5:$C$1004='Quant Stats'!$B97)*('Quant Log'!$I$5:$I$1004='Quant Stats'!Q$42)*('Quant Log'!$E$5:$E$1004='Quant Stats'!$B$88))</f>
        <v>#DIV/0!</v>
      </c>
      <c r="R97" s="83" t="e">
        <f>+SUMPRODUCT(('Quant Log'!$C$5:$C$1004='Quant Stats'!$B97)*('Quant Log'!$I$5:$I$1004='Quant Stats'!R$42)*('Quant Log'!$E$5:$E$1004='Quant Stats'!$B$88)*'Quant Log'!$H$5:$H$1004)/SUMPRODUCT(('Quant Log'!$C$5:$C$1004='Quant Stats'!$B97)*('Quant Log'!$I$5:$I$1004='Quant Stats'!R$42)*('Quant Log'!$E$5:$E$1004='Quant Stats'!$B$88))</f>
        <v>#DIV/0!</v>
      </c>
      <c r="S97" s="83" t="e">
        <f>+SUMPRODUCT(('Quant Log'!$C$5:$C$1004='Quant Stats'!$B97)*('Quant Log'!$I$5:$I$1004='Quant Stats'!S$42)*('Quant Log'!$E$5:$E$1004='Quant Stats'!$B$88)*'Quant Log'!$H$5:$H$1004)/SUMPRODUCT(('Quant Log'!$C$5:$C$1004='Quant Stats'!$B97)*('Quant Log'!$I$5:$I$1004='Quant Stats'!S$42)*('Quant Log'!$E$5:$E$1004='Quant Stats'!$B$88))</f>
        <v>#DIV/0!</v>
      </c>
      <c r="T97" s="83" t="e">
        <f>+SUMPRODUCT(('Quant Log'!$C$5:$C$1004='Quant Stats'!$B97)*('Quant Log'!$I$5:$I$1004='Quant Stats'!T$42)*('Quant Log'!$E$5:$E$1004='Quant Stats'!$B$88)*'Quant Log'!$H$5:$H$1004)/SUMPRODUCT(('Quant Log'!$C$5:$C$1004='Quant Stats'!$B97)*('Quant Log'!$I$5:$I$1004='Quant Stats'!T$42)*('Quant Log'!$E$5:$E$1004='Quant Stats'!$B$88))</f>
        <v>#DIV/0!</v>
      </c>
      <c r="U97" s="83" t="e">
        <f>+SUMPRODUCT(('Quant Log'!$C$5:$C$1004='Quant Stats'!$B97)*('Quant Log'!$I$5:$I$1004='Quant Stats'!U$42)*('Quant Log'!$E$5:$E$1004='Quant Stats'!$B$88)*'Quant Log'!$H$5:$H$1004)/SUMPRODUCT(('Quant Log'!$C$5:$C$1004='Quant Stats'!$B97)*('Quant Log'!$I$5:$I$1004='Quant Stats'!U$42)*('Quant Log'!$E$5:$E$1004='Quant Stats'!$B$88))</f>
        <v>#DIV/0!</v>
      </c>
      <c r="V97" s="83" t="e">
        <f>+SUMPRODUCT(('Quant Log'!$C$5:$C$1004='Quant Stats'!$B97)*('Quant Log'!$I$5:$I$1004='Quant Stats'!V$42)*('Quant Log'!$E$5:$E$1004='Quant Stats'!$B$88)*'Quant Log'!$H$5:$H$1004)/SUMPRODUCT(('Quant Log'!$C$5:$C$1004='Quant Stats'!$B97)*('Quant Log'!$I$5:$I$1004='Quant Stats'!V$42)*('Quant Log'!$E$5:$E$1004='Quant Stats'!$B$88))</f>
        <v>#DIV/0!</v>
      </c>
      <c r="W97" s="83" t="e">
        <f>+SUMPRODUCT(('Quant Log'!$C$5:$C$1004='Quant Stats'!$B97)*('Quant Log'!$I$5:$I$1004='Quant Stats'!W$42)*('Quant Log'!$E$5:$E$1004='Quant Stats'!$B$88)*'Quant Log'!$H$5:$H$1004)/SUMPRODUCT(('Quant Log'!$C$5:$C$1004='Quant Stats'!$B97)*('Quant Log'!$I$5:$I$1004='Quant Stats'!W$42)*('Quant Log'!$E$5:$E$1004='Quant Stats'!$B$88))</f>
        <v>#DIV/0!</v>
      </c>
      <c r="X97" s="83" t="e">
        <f>+SUMPRODUCT(('Quant Log'!$C$5:$C$1004='Quant Stats'!$B97)*('Quant Log'!$I$5:$I$1004='Quant Stats'!X$42)*('Quant Log'!$E$5:$E$1004='Quant Stats'!$B$88)*'Quant Log'!$H$5:$H$1004)/SUMPRODUCT(('Quant Log'!$C$5:$C$1004='Quant Stats'!$B97)*('Quant Log'!$I$5:$I$1004='Quant Stats'!X$42)*('Quant Log'!$E$5:$E$1004='Quant Stats'!$B$88))</f>
        <v>#DIV/0!</v>
      </c>
      <c r="Y97" s="83" t="e">
        <f>+SUMPRODUCT(('Quant Log'!$C$5:$C$1004='Quant Stats'!$B97)*('Quant Log'!$I$5:$I$1004='Quant Stats'!Y$42)*('Quant Log'!$E$5:$E$1004='Quant Stats'!$B$88)*'Quant Log'!$H$5:$H$1004)/SUMPRODUCT(('Quant Log'!$C$5:$C$1004='Quant Stats'!$B97)*('Quant Log'!$I$5:$I$1004='Quant Stats'!Y$42)*('Quant Log'!$E$5:$E$1004='Quant Stats'!$B$88))</f>
        <v>#DIV/0!</v>
      </c>
      <c r="Z97" s="84" t="e">
        <f>+SUMPRODUCT(('Quant Log'!$C$5:$C$1004='Quant Stats'!$B97)*('Quant Log'!$E$5:$E$1004='Quant Stats'!$B$88)*'Quant Log'!$H$5:$H$1004)/SUMPRODUCT(('Quant Log'!$C$5:$C$1004='Quant Stats'!$B97)*('Quant Log'!$E$5:$E$1004='Quant Stats'!$B$88))</f>
        <v>#DIV/0!</v>
      </c>
    </row>
    <row r="98" spans="2:26" ht="16" thickBot="1">
      <c r="B98" s="18" t="str">
        <f>+$B$51</f>
        <v>Princeton Review</v>
      </c>
      <c r="D98" s="52" t="str">
        <f t="shared" si="50"/>
        <v>n/a</v>
      </c>
      <c r="E98" s="52" t="str">
        <f t="shared" si="40"/>
        <v>n/a</v>
      </c>
      <c r="F98" s="52" t="str">
        <f t="shared" si="41"/>
        <v>n/a</v>
      </c>
      <c r="G98" s="52" t="str">
        <f t="shared" si="42"/>
        <v>n/a</v>
      </c>
      <c r="H98" s="52" t="str">
        <f t="shared" si="43"/>
        <v>n/a</v>
      </c>
      <c r="I98" s="52" t="str">
        <f t="shared" si="44"/>
        <v>n/a</v>
      </c>
      <c r="J98" s="52" t="str">
        <f t="shared" si="45"/>
        <v>n/a</v>
      </c>
      <c r="K98" s="52" t="str">
        <f t="shared" si="46"/>
        <v>n/a</v>
      </c>
      <c r="L98" s="52" t="str">
        <f t="shared" si="47"/>
        <v>n/a</v>
      </c>
      <c r="M98" s="53" t="str">
        <f t="shared" si="48"/>
        <v>n/a</v>
      </c>
      <c r="N98" s="54" t="str">
        <f t="shared" si="49"/>
        <v>n/a</v>
      </c>
      <c r="P98" s="83" t="e">
        <f>+SUMPRODUCT(('Quant Log'!$C$5:$C$1004='Quant Stats'!$B98)*('Quant Log'!$I$5:$I$1004='Quant Stats'!P$42)*('Quant Log'!$E$5:$E$1004='Quant Stats'!$B$88)*'Quant Log'!$H$5:$H$1004)/SUMPRODUCT(('Quant Log'!$C$5:$C$1004='Quant Stats'!$B98)*('Quant Log'!$I$5:$I$1004='Quant Stats'!P$42)*('Quant Log'!$E$5:$E$1004='Quant Stats'!$B$88))</f>
        <v>#DIV/0!</v>
      </c>
      <c r="Q98" s="83" t="e">
        <f>+SUMPRODUCT(('Quant Log'!$C$5:$C$1004='Quant Stats'!$B98)*('Quant Log'!$I$5:$I$1004='Quant Stats'!Q$42)*('Quant Log'!$E$5:$E$1004='Quant Stats'!$B$88)*'Quant Log'!$H$5:$H$1004)/SUMPRODUCT(('Quant Log'!$C$5:$C$1004='Quant Stats'!$B98)*('Quant Log'!$I$5:$I$1004='Quant Stats'!Q$42)*('Quant Log'!$E$5:$E$1004='Quant Stats'!$B$88))</f>
        <v>#DIV/0!</v>
      </c>
      <c r="R98" s="83" t="e">
        <f>+SUMPRODUCT(('Quant Log'!$C$5:$C$1004='Quant Stats'!$B98)*('Quant Log'!$I$5:$I$1004='Quant Stats'!R$42)*('Quant Log'!$E$5:$E$1004='Quant Stats'!$B$88)*'Quant Log'!$H$5:$H$1004)/SUMPRODUCT(('Quant Log'!$C$5:$C$1004='Quant Stats'!$B98)*('Quant Log'!$I$5:$I$1004='Quant Stats'!R$42)*('Quant Log'!$E$5:$E$1004='Quant Stats'!$B$88))</f>
        <v>#DIV/0!</v>
      </c>
      <c r="S98" s="83" t="e">
        <f>+SUMPRODUCT(('Quant Log'!$C$5:$C$1004='Quant Stats'!$B98)*('Quant Log'!$I$5:$I$1004='Quant Stats'!S$42)*('Quant Log'!$E$5:$E$1004='Quant Stats'!$B$88)*'Quant Log'!$H$5:$H$1004)/SUMPRODUCT(('Quant Log'!$C$5:$C$1004='Quant Stats'!$B98)*('Quant Log'!$I$5:$I$1004='Quant Stats'!S$42)*('Quant Log'!$E$5:$E$1004='Quant Stats'!$B$88))</f>
        <v>#DIV/0!</v>
      </c>
      <c r="T98" s="83" t="e">
        <f>+SUMPRODUCT(('Quant Log'!$C$5:$C$1004='Quant Stats'!$B98)*('Quant Log'!$I$5:$I$1004='Quant Stats'!T$42)*('Quant Log'!$E$5:$E$1004='Quant Stats'!$B$88)*'Quant Log'!$H$5:$H$1004)/SUMPRODUCT(('Quant Log'!$C$5:$C$1004='Quant Stats'!$B98)*('Quant Log'!$I$5:$I$1004='Quant Stats'!T$42)*('Quant Log'!$E$5:$E$1004='Quant Stats'!$B$88))</f>
        <v>#DIV/0!</v>
      </c>
      <c r="U98" s="83" t="e">
        <f>+SUMPRODUCT(('Quant Log'!$C$5:$C$1004='Quant Stats'!$B98)*('Quant Log'!$I$5:$I$1004='Quant Stats'!U$42)*('Quant Log'!$E$5:$E$1004='Quant Stats'!$B$88)*'Quant Log'!$H$5:$H$1004)/SUMPRODUCT(('Quant Log'!$C$5:$C$1004='Quant Stats'!$B98)*('Quant Log'!$I$5:$I$1004='Quant Stats'!U$42)*('Quant Log'!$E$5:$E$1004='Quant Stats'!$B$88))</f>
        <v>#DIV/0!</v>
      </c>
      <c r="V98" s="83" t="e">
        <f>+SUMPRODUCT(('Quant Log'!$C$5:$C$1004='Quant Stats'!$B98)*('Quant Log'!$I$5:$I$1004='Quant Stats'!V$42)*('Quant Log'!$E$5:$E$1004='Quant Stats'!$B$88)*'Quant Log'!$H$5:$H$1004)/SUMPRODUCT(('Quant Log'!$C$5:$C$1004='Quant Stats'!$B98)*('Quant Log'!$I$5:$I$1004='Quant Stats'!V$42)*('Quant Log'!$E$5:$E$1004='Quant Stats'!$B$88))</f>
        <v>#DIV/0!</v>
      </c>
      <c r="W98" s="83" t="e">
        <f>+SUMPRODUCT(('Quant Log'!$C$5:$C$1004='Quant Stats'!$B98)*('Quant Log'!$I$5:$I$1004='Quant Stats'!W$42)*('Quant Log'!$E$5:$E$1004='Quant Stats'!$B$88)*'Quant Log'!$H$5:$H$1004)/SUMPRODUCT(('Quant Log'!$C$5:$C$1004='Quant Stats'!$B98)*('Quant Log'!$I$5:$I$1004='Quant Stats'!W$42)*('Quant Log'!$E$5:$E$1004='Quant Stats'!$B$88))</f>
        <v>#DIV/0!</v>
      </c>
      <c r="X98" s="83" t="e">
        <f>+SUMPRODUCT(('Quant Log'!$C$5:$C$1004='Quant Stats'!$B98)*('Quant Log'!$I$5:$I$1004='Quant Stats'!X$42)*('Quant Log'!$E$5:$E$1004='Quant Stats'!$B$88)*'Quant Log'!$H$5:$H$1004)/SUMPRODUCT(('Quant Log'!$C$5:$C$1004='Quant Stats'!$B98)*('Quant Log'!$I$5:$I$1004='Quant Stats'!X$42)*('Quant Log'!$E$5:$E$1004='Quant Stats'!$B$88))</f>
        <v>#DIV/0!</v>
      </c>
      <c r="Y98" s="83" t="e">
        <f>+SUMPRODUCT(('Quant Log'!$C$5:$C$1004='Quant Stats'!$B98)*('Quant Log'!$I$5:$I$1004='Quant Stats'!Y$42)*('Quant Log'!$E$5:$E$1004='Quant Stats'!$B$88)*'Quant Log'!$H$5:$H$1004)/SUMPRODUCT(('Quant Log'!$C$5:$C$1004='Quant Stats'!$B98)*('Quant Log'!$I$5:$I$1004='Quant Stats'!Y$42)*('Quant Log'!$E$5:$E$1004='Quant Stats'!$B$88))</f>
        <v>#DIV/0!</v>
      </c>
      <c r="Z98" s="84" t="e">
        <f>+SUMPRODUCT(('Quant Log'!$C$5:$C$1004='Quant Stats'!$B98)*('Quant Log'!$E$5:$E$1004='Quant Stats'!$B$88)*'Quant Log'!$H$5:$H$1004)/SUMPRODUCT(('Quant Log'!$C$5:$C$1004='Quant Stats'!$B98)*('Quant Log'!$E$5:$E$1004='Quant Stats'!$B$88))</f>
        <v>#DIV/0!</v>
      </c>
    </row>
    <row r="99" spans="2:26" ht="16" thickBot="1">
      <c r="B99" s="18" t="str">
        <f>+$B$52</f>
        <v>PowerScore SC</v>
      </c>
      <c r="D99" s="55" t="str">
        <f t="shared" si="50"/>
        <v>n/a</v>
      </c>
      <c r="E99" s="55" t="str">
        <f t="shared" si="40"/>
        <v>n/a</v>
      </c>
      <c r="F99" s="55" t="str">
        <f t="shared" si="41"/>
        <v>n/a</v>
      </c>
      <c r="G99" s="55" t="str">
        <f t="shared" si="42"/>
        <v>n/a</v>
      </c>
      <c r="H99" s="55" t="str">
        <f t="shared" si="43"/>
        <v>n/a</v>
      </c>
      <c r="I99" s="55" t="str">
        <f t="shared" si="44"/>
        <v>n/a</v>
      </c>
      <c r="J99" s="55" t="str">
        <f t="shared" si="45"/>
        <v>n/a</v>
      </c>
      <c r="K99" s="55" t="str">
        <f t="shared" si="46"/>
        <v>n/a</v>
      </c>
      <c r="L99" s="55" t="str">
        <f t="shared" si="47"/>
        <v>n/a</v>
      </c>
      <c r="M99" s="56" t="str">
        <f t="shared" si="48"/>
        <v>n/a</v>
      </c>
      <c r="N99" s="57" t="str">
        <f t="shared" si="49"/>
        <v>n/a</v>
      </c>
      <c r="P99" s="83" t="e">
        <f>+SUMPRODUCT(('Quant Log'!$C$5:$C$1004='Quant Stats'!$B99)*('Quant Log'!$I$5:$I$1004='Quant Stats'!P$42)*('Quant Log'!$E$5:$E$1004='Quant Stats'!$B$88)*'Quant Log'!$H$5:$H$1004)/SUMPRODUCT(('Quant Log'!$C$5:$C$1004='Quant Stats'!$B99)*('Quant Log'!$I$5:$I$1004='Quant Stats'!P$42)*('Quant Log'!$E$5:$E$1004='Quant Stats'!$B$88))</f>
        <v>#DIV/0!</v>
      </c>
      <c r="Q99" s="83" t="e">
        <f>+SUMPRODUCT(('Quant Log'!$C$5:$C$1004='Quant Stats'!$B99)*('Quant Log'!$I$5:$I$1004='Quant Stats'!Q$42)*('Quant Log'!$E$5:$E$1004='Quant Stats'!$B$88)*'Quant Log'!$H$5:$H$1004)/SUMPRODUCT(('Quant Log'!$C$5:$C$1004='Quant Stats'!$B99)*('Quant Log'!$I$5:$I$1004='Quant Stats'!Q$42)*('Quant Log'!$E$5:$E$1004='Quant Stats'!$B$88))</f>
        <v>#DIV/0!</v>
      </c>
      <c r="R99" s="83" t="e">
        <f>+SUMPRODUCT(('Quant Log'!$C$5:$C$1004='Quant Stats'!$B99)*('Quant Log'!$I$5:$I$1004='Quant Stats'!R$42)*('Quant Log'!$E$5:$E$1004='Quant Stats'!$B$88)*'Quant Log'!$H$5:$H$1004)/SUMPRODUCT(('Quant Log'!$C$5:$C$1004='Quant Stats'!$B99)*('Quant Log'!$I$5:$I$1004='Quant Stats'!R$42)*('Quant Log'!$E$5:$E$1004='Quant Stats'!$B$88))</f>
        <v>#DIV/0!</v>
      </c>
      <c r="S99" s="83" t="e">
        <f>+SUMPRODUCT(('Quant Log'!$C$5:$C$1004='Quant Stats'!$B99)*('Quant Log'!$I$5:$I$1004='Quant Stats'!S$42)*('Quant Log'!$E$5:$E$1004='Quant Stats'!$B$88)*'Quant Log'!$H$5:$H$1004)/SUMPRODUCT(('Quant Log'!$C$5:$C$1004='Quant Stats'!$B99)*('Quant Log'!$I$5:$I$1004='Quant Stats'!S$42)*('Quant Log'!$E$5:$E$1004='Quant Stats'!$B$88))</f>
        <v>#DIV/0!</v>
      </c>
      <c r="T99" s="83" t="e">
        <f>+SUMPRODUCT(('Quant Log'!$C$5:$C$1004='Quant Stats'!$B99)*('Quant Log'!$I$5:$I$1004='Quant Stats'!T$42)*('Quant Log'!$E$5:$E$1004='Quant Stats'!$B$88)*'Quant Log'!$H$5:$H$1004)/SUMPRODUCT(('Quant Log'!$C$5:$C$1004='Quant Stats'!$B99)*('Quant Log'!$I$5:$I$1004='Quant Stats'!T$42)*('Quant Log'!$E$5:$E$1004='Quant Stats'!$B$88))</f>
        <v>#DIV/0!</v>
      </c>
      <c r="U99" s="83" t="e">
        <f>+SUMPRODUCT(('Quant Log'!$C$5:$C$1004='Quant Stats'!$B99)*('Quant Log'!$I$5:$I$1004='Quant Stats'!U$42)*('Quant Log'!$E$5:$E$1004='Quant Stats'!$B$88)*'Quant Log'!$H$5:$H$1004)/SUMPRODUCT(('Quant Log'!$C$5:$C$1004='Quant Stats'!$B99)*('Quant Log'!$I$5:$I$1004='Quant Stats'!U$42)*('Quant Log'!$E$5:$E$1004='Quant Stats'!$B$88))</f>
        <v>#DIV/0!</v>
      </c>
      <c r="V99" s="83" t="e">
        <f>+SUMPRODUCT(('Quant Log'!$C$5:$C$1004='Quant Stats'!$B99)*('Quant Log'!$I$5:$I$1004='Quant Stats'!V$42)*('Quant Log'!$E$5:$E$1004='Quant Stats'!$B$88)*'Quant Log'!$H$5:$H$1004)/SUMPRODUCT(('Quant Log'!$C$5:$C$1004='Quant Stats'!$B99)*('Quant Log'!$I$5:$I$1004='Quant Stats'!V$42)*('Quant Log'!$E$5:$E$1004='Quant Stats'!$B$88))</f>
        <v>#DIV/0!</v>
      </c>
      <c r="W99" s="83" t="e">
        <f>+SUMPRODUCT(('Quant Log'!$C$5:$C$1004='Quant Stats'!$B99)*('Quant Log'!$I$5:$I$1004='Quant Stats'!W$42)*('Quant Log'!$E$5:$E$1004='Quant Stats'!$B$88)*'Quant Log'!$H$5:$H$1004)/SUMPRODUCT(('Quant Log'!$C$5:$C$1004='Quant Stats'!$B99)*('Quant Log'!$I$5:$I$1004='Quant Stats'!W$42)*('Quant Log'!$E$5:$E$1004='Quant Stats'!$B$88))</f>
        <v>#DIV/0!</v>
      </c>
      <c r="X99" s="83" t="e">
        <f>+SUMPRODUCT(('Quant Log'!$C$5:$C$1004='Quant Stats'!$B99)*('Quant Log'!$I$5:$I$1004='Quant Stats'!X$42)*('Quant Log'!$E$5:$E$1004='Quant Stats'!$B$88)*'Quant Log'!$H$5:$H$1004)/SUMPRODUCT(('Quant Log'!$C$5:$C$1004='Quant Stats'!$B99)*('Quant Log'!$I$5:$I$1004='Quant Stats'!X$42)*('Quant Log'!$E$5:$E$1004='Quant Stats'!$B$88))</f>
        <v>#DIV/0!</v>
      </c>
      <c r="Y99" s="83" t="e">
        <f>+SUMPRODUCT(('Quant Log'!$C$5:$C$1004='Quant Stats'!$B99)*('Quant Log'!$I$5:$I$1004='Quant Stats'!Y$42)*('Quant Log'!$E$5:$E$1004='Quant Stats'!$B$88)*'Quant Log'!$H$5:$H$1004)/SUMPRODUCT(('Quant Log'!$C$5:$C$1004='Quant Stats'!$B99)*('Quant Log'!$I$5:$I$1004='Quant Stats'!Y$42)*('Quant Log'!$E$5:$E$1004='Quant Stats'!$B$88))</f>
        <v>#DIV/0!</v>
      </c>
      <c r="Z99" s="84" t="e">
        <f>+SUMPRODUCT(('Quant Log'!$C$5:$C$1004='Quant Stats'!$B99)*('Quant Log'!$E$5:$E$1004='Quant Stats'!$B$88)*'Quant Log'!$H$5:$H$1004)/SUMPRODUCT(('Quant Log'!$C$5:$C$1004='Quant Stats'!$B99)*('Quant Log'!$E$5:$E$1004='Quant Stats'!$B$88))</f>
        <v>#DIV/0!</v>
      </c>
    </row>
    <row r="100" spans="2:26">
      <c r="B100" s="18" t="str">
        <f>+$B$53</f>
        <v>ALL</v>
      </c>
      <c r="D100" s="49">
        <f t="shared" si="50"/>
        <v>115.03571428571429</v>
      </c>
      <c r="E100" s="49">
        <f t="shared" si="40"/>
        <v>134.88372093023256</v>
      </c>
      <c r="F100" s="49">
        <f t="shared" si="41"/>
        <v>131.52380952380952</v>
      </c>
      <c r="G100" s="49">
        <f t="shared" si="42"/>
        <v>141.25454545454545</v>
      </c>
      <c r="H100" s="49">
        <f t="shared" si="43"/>
        <v>368</v>
      </c>
      <c r="I100" s="49">
        <f t="shared" si="44"/>
        <v>113.33333333333333</v>
      </c>
      <c r="J100" s="49">
        <f t="shared" si="45"/>
        <v>120.07692307692308</v>
      </c>
      <c r="K100" s="49">
        <f t="shared" si="46"/>
        <v>175.66666666666666</v>
      </c>
      <c r="L100" s="49">
        <f t="shared" si="47"/>
        <v>235.9375</v>
      </c>
      <c r="M100" s="50">
        <f t="shared" si="48"/>
        <v>146.57142857142858</v>
      </c>
      <c r="N100" s="51">
        <f t="shared" si="49"/>
        <v>136.78223495702005</v>
      </c>
      <c r="P100" s="84">
        <f>+SUMPRODUCT(('Quant Log'!$I$5:$I$1004='Quant Stats'!P$42)*('Quant Log'!$E$5:$E$1004='Quant Stats'!$B$88)*'Quant Log'!$H$5:$H$1004)/SUMPRODUCT(('Quant Log'!$I$5:$I$1004='Quant Stats'!P$42)*('Quant Log'!$E$5:$E$1004='Quant Stats'!$B$88))</f>
        <v>115.03571428571429</v>
      </c>
      <c r="Q100" s="84">
        <f>+SUMPRODUCT(('Quant Log'!$I$5:$I$1004='Quant Stats'!Q$42)*('Quant Log'!$E$5:$E$1004='Quant Stats'!$B$88)*'Quant Log'!$H$5:$H$1004)/SUMPRODUCT(('Quant Log'!$I$5:$I$1004='Quant Stats'!Q$42)*('Quant Log'!$E$5:$E$1004='Quant Stats'!$B$88))</f>
        <v>134.88372093023256</v>
      </c>
      <c r="R100" s="84">
        <f>+SUMPRODUCT(('Quant Log'!$I$5:$I$1004='Quant Stats'!R$42)*('Quant Log'!$E$5:$E$1004='Quant Stats'!$B$88)*'Quant Log'!$H$5:$H$1004)/SUMPRODUCT(('Quant Log'!$I$5:$I$1004='Quant Stats'!R$42)*('Quant Log'!$E$5:$E$1004='Quant Stats'!$B$88))</f>
        <v>131.52380952380952</v>
      </c>
      <c r="S100" s="84">
        <f>+SUMPRODUCT(('Quant Log'!$I$5:$I$1004='Quant Stats'!S$42)*('Quant Log'!$E$5:$E$1004='Quant Stats'!$B$88)*'Quant Log'!$H$5:$H$1004)/SUMPRODUCT(('Quant Log'!$I$5:$I$1004='Quant Stats'!S$42)*('Quant Log'!$E$5:$E$1004='Quant Stats'!$B$88))</f>
        <v>141.25454545454545</v>
      </c>
      <c r="T100" s="84">
        <f>+SUMPRODUCT(('Quant Log'!$I$5:$I$1004='Quant Stats'!T$42)*('Quant Log'!$E$5:$E$1004='Quant Stats'!$B$88)*'Quant Log'!$H$5:$H$1004)/SUMPRODUCT(('Quant Log'!$I$5:$I$1004='Quant Stats'!T$42)*('Quant Log'!$E$5:$E$1004='Quant Stats'!$B$88))</f>
        <v>368</v>
      </c>
      <c r="U100" s="84">
        <f>+SUMPRODUCT(('Quant Log'!$I$5:$I$1004='Quant Stats'!U$42)*('Quant Log'!$E$5:$E$1004='Quant Stats'!$B$88)*'Quant Log'!$H$5:$H$1004)/SUMPRODUCT(('Quant Log'!$I$5:$I$1004='Quant Stats'!U$42)*('Quant Log'!$E$5:$E$1004='Quant Stats'!$B$88))</f>
        <v>113.33333333333333</v>
      </c>
      <c r="V100" s="84">
        <f>+SUMPRODUCT(('Quant Log'!$I$5:$I$1004='Quant Stats'!V$42)*('Quant Log'!$E$5:$E$1004='Quant Stats'!$B$88)*'Quant Log'!$H$5:$H$1004)/SUMPRODUCT(('Quant Log'!$I$5:$I$1004='Quant Stats'!V$42)*('Quant Log'!$E$5:$E$1004='Quant Stats'!$B$88))</f>
        <v>120.07692307692308</v>
      </c>
      <c r="W100" s="84">
        <f>+SUMPRODUCT(('Quant Log'!$I$5:$I$1004='Quant Stats'!W$42)*('Quant Log'!$E$5:$E$1004='Quant Stats'!$B$88)*'Quant Log'!$H$5:$H$1004)/SUMPRODUCT(('Quant Log'!$I$5:$I$1004='Quant Stats'!W$42)*('Quant Log'!$E$5:$E$1004='Quant Stats'!$B$88))</f>
        <v>175.66666666666666</v>
      </c>
      <c r="X100" s="84">
        <f>+SUMPRODUCT(('Quant Log'!$I$5:$I$1004='Quant Stats'!X$42)*('Quant Log'!$E$5:$E$1004='Quant Stats'!$B$88)*'Quant Log'!$H$5:$H$1004)/SUMPRODUCT(('Quant Log'!$I$5:$I$1004='Quant Stats'!X$42)*('Quant Log'!$E$5:$E$1004='Quant Stats'!$B$88))</f>
        <v>235.9375</v>
      </c>
      <c r="Y100" s="84">
        <f>+SUMPRODUCT(('Quant Log'!$I$5:$I$1004='Quant Stats'!Y$42)*('Quant Log'!$E$5:$E$1004='Quant Stats'!$B$88)*'Quant Log'!$H$5:$H$1004)/SUMPRODUCT(('Quant Log'!$I$5:$I$1004='Quant Stats'!Y$42)*('Quant Log'!$E$5:$E$1004='Quant Stats'!$B$88))</f>
        <v>146.57142857142858</v>
      </c>
      <c r="Z100" s="84">
        <f>+SUMPRODUCT(('Quant Log'!$E$5:$E$1004='Quant Stats'!$B$88)*'Quant Log'!$H$5:$H$1004)/COUNTIF('Quant Log'!$E$5:$E$1004,'Quant Stats'!$B$88)</f>
        <v>136.78223495702005</v>
      </c>
    </row>
    <row r="101" spans="2:26">
      <c r="P101" s="85"/>
      <c r="Q101" s="85"/>
      <c r="R101" s="85"/>
      <c r="S101" s="85"/>
      <c r="T101" s="85"/>
      <c r="U101" s="85"/>
      <c r="V101" s="85"/>
      <c r="W101" s="85"/>
      <c r="X101" s="85"/>
      <c r="Y101" s="85"/>
      <c r="Z101" s="85"/>
    </row>
    <row r="102" spans="2:26" ht="18">
      <c r="B102" s="10" t="s">
        <v>455</v>
      </c>
      <c r="P102" s="85"/>
      <c r="Q102" s="85"/>
      <c r="R102" s="85"/>
      <c r="S102" s="85"/>
      <c r="T102" s="85"/>
      <c r="U102" s="85"/>
      <c r="V102" s="85"/>
      <c r="W102" s="85"/>
      <c r="X102" s="85"/>
      <c r="Y102" s="85"/>
      <c r="Z102" s="85"/>
    </row>
    <row r="103" spans="2:26">
      <c r="B103" s="24" t="s">
        <v>528</v>
      </c>
      <c r="P103" s="85"/>
      <c r="Q103" s="85"/>
      <c r="R103" s="85"/>
      <c r="S103" s="85"/>
      <c r="T103" s="85"/>
      <c r="U103" s="85"/>
      <c r="V103" s="85"/>
      <c r="W103" s="85"/>
      <c r="X103" s="85"/>
      <c r="Y103" s="85"/>
      <c r="Z103" s="85"/>
    </row>
    <row r="104" spans="2:26" ht="15.75" customHeight="1" thickBot="1">
      <c r="D104" s="17" t="str">
        <f t="shared" ref="D104:M104" si="51">+P104</f>
        <v>Arithmetic</v>
      </c>
      <c r="E104" s="17" t="str">
        <f t="shared" si="51"/>
        <v>Algebra</v>
      </c>
      <c r="F104" s="17" t="str">
        <f t="shared" si="51"/>
        <v>Geometry</v>
      </c>
      <c r="G104" s="17" t="str">
        <f t="shared" si="51"/>
        <v>Word Problems</v>
      </c>
      <c r="H104" s="17" t="str">
        <f t="shared" si="51"/>
        <v>Probability</v>
      </c>
      <c r="I104" s="17" t="str">
        <f t="shared" si="51"/>
        <v>Number Properties</v>
      </c>
      <c r="J104" s="17" t="str">
        <f t="shared" si="51"/>
        <v>Fractions/Decimals/Percents</v>
      </c>
      <c r="K104" s="17" t="str">
        <f t="shared" si="51"/>
        <v>Comb/Perm</v>
      </c>
      <c r="L104" s="17" t="str">
        <f t="shared" si="51"/>
        <v>Overlapping Sets/Rate-Work</v>
      </c>
      <c r="M104" s="17" t="str">
        <f t="shared" si="51"/>
        <v>Equations/Inequalities/VICS</v>
      </c>
      <c r="N104" s="17" t="str">
        <f>+N57</f>
        <v>Total DS</v>
      </c>
      <c r="P104" s="82" t="str">
        <f>+$P$42</f>
        <v>Arithmetic</v>
      </c>
      <c r="Q104" s="82" t="str">
        <f>+$Q$42</f>
        <v>Algebra</v>
      </c>
      <c r="R104" s="82" t="str">
        <f>+$R$42</f>
        <v>Geometry</v>
      </c>
      <c r="S104" s="82" t="str">
        <f>+$S$42</f>
        <v>Word Problems</v>
      </c>
      <c r="T104" s="82" t="str">
        <f>+$T$42</f>
        <v>Probability</v>
      </c>
      <c r="U104" s="82" t="str">
        <f>+$U$42</f>
        <v>Number Properties</v>
      </c>
      <c r="V104" s="82" t="str">
        <f>+$V$42</f>
        <v>Fractions/Decimals/Percents</v>
      </c>
      <c r="W104" s="82" t="str">
        <f>+$W$42</f>
        <v>Comb/Perm</v>
      </c>
      <c r="X104" s="82" t="str">
        <f>+$X$42</f>
        <v>Overlapping Sets/Rate-Work</v>
      </c>
      <c r="Y104" s="82" t="str">
        <f>+$Y$42</f>
        <v>Equations/Inequalities/VICS</v>
      </c>
      <c r="Z104" s="82" t="str">
        <f>+$Z$42</f>
        <v>Total PS</v>
      </c>
    </row>
    <row r="105" spans="2:26" ht="16" thickBot="1">
      <c r="B105" s="18" t="str">
        <f>+$B$43</f>
        <v>Official Guide 12</v>
      </c>
      <c r="D105" s="52" t="str">
        <f>+IF(ISERROR(P105),"n/a",P105)</f>
        <v>n/a</v>
      </c>
      <c r="E105" s="52" t="str">
        <f t="shared" ref="E105:E115" si="52">+IF(ISERROR(Q105),"n/a",Q105)</f>
        <v>n/a</v>
      </c>
      <c r="F105" s="52" t="str">
        <f t="shared" ref="F105:F115" si="53">+IF(ISERROR(R105),"n/a",R105)</f>
        <v>n/a</v>
      </c>
      <c r="G105" s="52" t="str">
        <f t="shared" ref="G105:G115" si="54">+IF(ISERROR(S105),"n/a",S105)</f>
        <v>n/a</v>
      </c>
      <c r="H105" s="52" t="str">
        <f t="shared" ref="H105:H115" si="55">+IF(ISERROR(T105),"n/a",T105)</f>
        <v>n/a</v>
      </c>
      <c r="I105" s="52" t="str">
        <f t="shared" ref="I105:I115" si="56">+IF(ISERROR(U105),"n/a",U105)</f>
        <v>n/a</v>
      </c>
      <c r="J105" s="52" t="str">
        <f t="shared" ref="J105:J115" si="57">+IF(ISERROR(V105),"n/a",V105)</f>
        <v>n/a</v>
      </c>
      <c r="K105" s="52" t="str">
        <f t="shared" ref="K105:K115" si="58">+IF(ISERROR(W105),"n/a",W105)</f>
        <v>n/a</v>
      </c>
      <c r="L105" s="52" t="str">
        <f t="shared" ref="L105:L115" si="59">+IF(ISERROR(X105),"n/a",X105)</f>
        <v>n/a</v>
      </c>
      <c r="M105" s="53" t="str">
        <f t="shared" ref="M105:M115" si="60">+IF(ISERROR(Y105),"n/a",Y105)</f>
        <v>n/a</v>
      </c>
      <c r="N105" s="54" t="str">
        <f t="shared" ref="N105:N115" si="61">+IF(ISERROR(Z105),"n/a",Z105)</f>
        <v>n/a</v>
      </c>
      <c r="P105" s="83" t="e">
        <f>+SUMPRODUCT(('Quant Log'!$C$5:$C$1004='Quant Stats'!$B105)*('Quant Log'!$I$5:$I$1004='Quant Stats'!P$42)*('Quant Log'!$E$5:$E$1004='Quant Stats'!$B$103)*'Quant Log'!$H$5:$H$1004)/SUMPRODUCT(('Quant Log'!$C$5:$C$1004='Quant Stats'!$B105)*('Quant Log'!$I$5:$I$1004='Quant Stats'!P$42)*('Quant Log'!$E$5:$E$1004='Quant Stats'!$B$103))</f>
        <v>#DIV/0!</v>
      </c>
      <c r="Q105" s="83" t="e">
        <f>+SUMPRODUCT(('Quant Log'!$C$5:$C$1004='Quant Stats'!$B105)*('Quant Log'!$I$5:$I$1004='Quant Stats'!Q$42)*('Quant Log'!$E$5:$E$1004='Quant Stats'!$B$103)*'Quant Log'!$H$5:$H$1004)/SUMPRODUCT(('Quant Log'!$C$5:$C$1004='Quant Stats'!$B105)*('Quant Log'!$I$5:$I$1004='Quant Stats'!Q$42)*('Quant Log'!$E$5:$E$1004='Quant Stats'!$B$103))</f>
        <v>#DIV/0!</v>
      </c>
      <c r="R105" s="83" t="e">
        <f>+SUMPRODUCT(('Quant Log'!$C$5:$C$1004='Quant Stats'!$B105)*('Quant Log'!$I$5:$I$1004='Quant Stats'!R$42)*('Quant Log'!$E$5:$E$1004='Quant Stats'!$B$103)*'Quant Log'!$H$5:$H$1004)/SUMPRODUCT(('Quant Log'!$C$5:$C$1004='Quant Stats'!$B105)*('Quant Log'!$I$5:$I$1004='Quant Stats'!R$42)*('Quant Log'!$E$5:$E$1004='Quant Stats'!$B$103))</f>
        <v>#DIV/0!</v>
      </c>
      <c r="S105" s="83" t="e">
        <f>+SUMPRODUCT(('Quant Log'!$C$5:$C$1004='Quant Stats'!$B105)*('Quant Log'!$I$5:$I$1004='Quant Stats'!S$42)*('Quant Log'!$E$5:$E$1004='Quant Stats'!$B$103)*'Quant Log'!$H$5:$H$1004)/SUMPRODUCT(('Quant Log'!$C$5:$C$1004='Quant Stats'!$B105)*('Quant Log'!$I$5:$I$1004='Quant Stats'!S$42)*('Quant Log'!$E$5:$E$1004='Quant Stats'!$B$103))</f>
        <v>#DIV/0!</v>
      </c>
      <c r="T105" s="83" t="e">
        <f>+SUMPRODUCT(('Quant Log'!$C$5:$C$1004='Quant Stats'!$B105)*('Quant Log'!$I$5:$I$1004='Quant Stats'!T$42)*('Quant Log'!$E$5:$E$1004='Quant Stats'!$B$103)*'Quant Log'!$H$5:$H$1004)/SUMPRODUCT(('Quant Log'!$C$5:$C$1004='Quant Stats'!$B105)*('Quant Log'!$I$5:$I$1004='Quant Stats'!T$42)*('Quant Log'!$E$5:$E$1004='Quant Stats'!$B$103))</f>
        <v>#DIV/0!</v>
      </c>
      <c r="U105" s="83" t="e">
        <f>+SUMPRODUCT(('Quant Log'!$C$5:$C$1004='Quant Stats'!$B105)*('Quant Log'!$I$5:$I$1004='Quant Stats'!U$42)*('Quant Log'!$E$5:$E$1004='Quant Stats'!$B$103)*'Quant Log'!$H$5:$H$1004)/SUMPRODUCT(('Quant Log'!$C$5:$C$1004='Quant Stats'!$B105)*('Quant Log'!$I$5:$I$1004='Quant Stats'!U$42)*('Quant Log'!$E$5:$E$1004='Quant Stats'!$B$103))</f>
        <v>#DIV/0!</v>
      </c>
      <c r="V105" s="83" t="e">
        <f>+SUMPRODUCT(('Quant Log'!$C$5:$C$1004='Quant Stats'!$B105)*('Quant Log'!$I$5:$I$1004='Quant Stats'!V$42)*('Quant Log'!$E$5:$E$1004='Quant Stats'!$B$103)*'Quant Log'!$H$5:$H$1004)/SUMPRODUCT(('Quant Log'!$C$5:$C$1004='Quant Stats'!$B105)*('Quant Log'!$I$5:$I$1004='Quant Stats'!V$42)*('Quant Log'!$E$5:$E$1004='Quant Stats'!$B$103))</f>
        <v>#DIV/0!</v>
      </c>
      <c r="W105" s="83" t="e">
        <f>+SUMPRODUCT(('Quant Log'!$C$5:$C$1004='Quant Stats'!$B105)*('Quant Log'!$I$5:$I$1004='Quant Stats'!W$42)*('Quant Log'!$E$5:$E$1004='Quant Stats'!$B$103)*'Quant Log'!$H$5:$H$1004)/SUMPRODUCT(('Quant Log'!$C$5:$C$1004='Quant Stats'!$B105)*('Quant Log'!$I$5:$I$1004='Quant Stats'!W$42)*('Quant Log'!$E$5:$E$1004='Quant Stats'!$B$103))</f>
        <v>#DIV/0!</v>
      </c>
      <c r="X105" s="83" t="e">
        <f>+SUMPRODUCT(('Quant Log'!$C$5:$C$1004='Quant Stats'!$B105)*('Quant Log'!$I$5:$I$1004='Quant Stats'!X$42)*('Quant Log'!$E$5:$E$1004='Quant Stats'!$B$103)*'Quant Log'!$H$5:$H$1004)/SUMPRODUCT(('Quant Log'!$C$5:$C$1004='Quant Stats'!$B105)*('Quant Log'!$I$5:$I$1004='Quant Stats'!X$42)*('Quant Log'!$E$5:$E$1004='Quant Stats'!$B$103))</f>
        <v>#DIV/0!</v>
      </c>
      <c r="Y105" s="83" t="e">
        <f>+SUMPRODUCT(('Quant Log'!$C$5:$C$1004='Quant Stats'!$B105)*('Quant Log'!$I$5:$I$1004='Quant Stats'!Y$42)*('Quant Log'!$E$5:$E$1004='Quant Stats'!$B$103)*'Quant Log'!$H$5:$H$1004)/SUMPRODUCT(('Quant Log'!$C$5:$C$1004='Quant Stats'!$B105)*('Quant Log'!$I$5:$I$1004='Quant Stats'!Y$42)*('Quant Log'!$E$5:$E$1004='Quant Stats'!$B$103))</f>
        <v>#DIV/0!</v>
      </c>
      <c r="Z105" s="84" t="e">
        <f>+SUMPRODUCT(('Quant Log'!$C$5:$C$1004='Quant Stats'!$B105)*('Quant Log'!$E$5:$E$1004='Quant Stats'!$B$103)*'Quant Log'!$H$5:$H$1004)/SUMPRODUCT(('Quant Log'!$C$5:$C$1004='Quant Stats'!$B105)*('Quant Log'!$E$5:$E$1004='Quant Stats'!$B$103))</f>
        <v>#DIV/0!</v>
      </c>
    </row>
    <row r="106" spans="2:26" ht="16" thickBot="1">
      <c r="B106" s="18" t="str">
        <f>+$B$44</f>
        <v>Official Guide-V</v>
      </c>
      <c r="D106" s="55" t="str">
        <f t="shared" ref="D106:D115" si="62">+IF(ISERROR(P106),"n/a",P106)</f>
        <v>n/a</v>
      </c>
      <c r="E106" s="55" t="str">
        <f t="shared" si="52"/>
        <v>n/a</v>
      </c>
      <c r="F106" s="55" t="str">
        <f t="shared" si="53"/>
        <v>n/a</v>
      </c>
      <c r="G106" s="55" t="str">
        <f t="shared" si="54"/>
        <v>n/a</v>
      </c>
      <c r="H106" s="55" t="str">
        <f t="shared" si="55"/>
        <v>n/a</v>
      </c>
      <c r="I106" s="55" t="str">
        <f t="shared" si="56"/>
        <v>n/a</v>
      </c>
      <c r="J106" s="55" t="str">
        <f t="shared" si="57"/>
        <v>n/a</v>
      </c>
      <c r="K106" s="55" t="str">
        <f t="shared" si="58"/>
        <v>n/a</v>
      </c>
      <c r="L106" s="55" t="str">
        <f t="shared" si="59"/>
        <v>n/a</v>
      </c>
      <c r="M106" s="56" t="str">
        <f t="shared" si="60"/>
        <v>n/a</v>
      </c>
      <c r="N106" s="57" t="str">
        <f t="shared" si="61"/>
        <v>n/a</v>
      </c>
      <c r="P106" s="83" t="e">
        <f>+SUMPRODUCT(('Quant Log'!$C$5:$C$1004='Quant Stats'!$B106)*('Quant Log'!$I$5:$I$1004='Quant Stats'!P$42)*('Quant Log'!$E$5:$E$1004='Quant Stats'!$B$103)*'Quant Log'!$H$5:$H$1004)/SUMPRODUCT(('Quant Log'!$C$5:$C$1004='Quant Stats'!$B106)*('Quant Log'!$I$5:$I$1004='Quant Stats'!P$42)*('Quant Log'!$E$5:$E$1004='Quant Stats'!$B$103))</f>
        <v>#DIV/0!</v>
      </c>
      <c r="Q106" s="83" t="e">
        <f>+SUMPRODUCT(('Quant Log'!$C$5:$C$1004='Quant Stats'!$B106)*('Quant Log'!$I$5:$I$1004='Quant Stats'!Q$42)*('Quant Log'!$E$5:$E$1004='Quant Stats'!$B$103)*'Quant Log'!$H$5:$H$1004)/SUMPRODUCT(('Quant Log'!$C$5:$C$1004='Quant Stats'!$B106)*('Quant Log'!$I$5:$I$1004='Quant Stats'!Q$42)*('Quant Log'!$E$5:$E$1004='Quant Stats'!$B$103))</f>
        <v>#DIV/0!</v>
      </c>
      <c r="R106" s="83" t="e">
        <f>+SUMPRODUCT(('Quant Log'!$C$5:$C$1004='Quant Stats'!$B106)*('Quant Log'!$I$5:$I$1004='Quant Stats'!R$42)*('Quant Log'!$E$5:$E$1004='Quant Stats'!$B$103)*'Quant Log'!$H$5:$H$1004)/SUMPRODUCT(('Quant Log'!$C$5:$C$1004='Quant Stats'!$B106)*('Quant Log'!$I$5:$I$1004='Quant Stats'!R$42)*('Quant Log'!$E$5:$E$1004='Quant Stats'!$B$103))</f>
        <v>#DIV/0!</v>
      </c>
      <c r="S106" s="83" t="e">
        <f>+SUMPRODUCT(('Quant Log'!$C$5:$C$1004='Quant Stats'!$B106)*('Quant Log'!$I$5:$I$1004='Quant Stats'!S$42)*('Quant Log'!$E$5:$E$1004='Quant Stats'!$B$103)*'Quant Log'!$H$5:$H$1004)/SUMPRODUCT(('Quant Log'!$C$5:$C$1004='Quant Stats'!$B106)*('Quant Log'!$I$5:$I$1004='Quant Stats'!S$42)*('Quant Log'!$E$5:$E$1004='Quant Stats'!$B$103))</f>
        <v>#DIV/0!</v>
      </c>
      <c r="T106" s="83" t="e">
        <f>+SUMPRODUCT(('Quant Log'!$C$5:$C$1004='Quant Stats'!$B106)*('Quant Log'!$I$5:$I$1004='Quant Stats'!T$42)*('Quant Log'!$E$5:$E$1004='Quant Stats'!$B$103)*'Quant Log'!$H$5:$H$1004)/SUMPRODUCT(('Quant Log'!$C$5:$C$1004='Quant Stats'!$B106)*('Quant Log'!$I$5:$I$1004='Quant Stats'!T$42)*('Quant Log'!$E$5:$E$1004='Quant Stats'!$B$103))</f>
        <v>#DIV/0!</v>
      </c>
      <c r="U106" s="83" t="e">
        <f>+SUMPRODUCT(('Quant Log'!$C$5:$C$1004='Quant Stats'!$B106)*('Quant Log'!$I$5:$I$1004='Quant Stats'!U$42)*('Quant Log'!$E$5:$E$1004='Quant Stats'!$B$103)*'Quant Log'!$H$5:$H$1004)/SUMPRODUCT(('Quant Log'!$C$5:$C$1004='Quant Stats'!$B106)*('Quant Log'!$I$5:$I$1004='Quant Stats'!U$42)*('Quant Log'!$E$5:$E$1004='Quant Stats'!$B$103))</f>
        <v>#DIV/0!</v>
      </c>
      <c r="V106" s="83" t="e">
        <f>+SUMPRODUCT(('Quant Log'!$C$5:$C$1004='Quant Stats'!$B106)*('Quant Log'!$I$5:$I$1004='Quant Stats'!V$42)*('Quant Log'!$E$5:$E$1004='Quant Stats'!$B$103)*'Quant Log'!$H$5:$H$1004)/SUMPRODUCT(('Quant Log'!$C$5:$C$1004='Quant Stats'!$B106)*('Quant Log'!$I$5:$I$1004='Quant Stats'!V$42)*('Quant Log'!$E$5:$E$1004='Quant Stats'!$B$103))</f>
        <v>#DIV/0!</v>
      </c>
      <c r="W106" s="83" t="e">
        <f>+SUMPRODUCT(('Quant Log'!$C$5:$C$1004='Quant Stats'!$B106)*('Quant Log'!$I$5:$I$1004='Quant Stats'!W$42)*('Quant Log'!$E$5:$E$1004='Quant Stats'!$B$103)*'Quant Log'!$H$5:$H$1004)/SUMPRODUCT(('Quant Log'!$C$5:$C$1004='Quant Stats'!$B106)*('Quant Log'!$I$5:$I$1004='Quant Stats'!W$42)*('Quant Log'!$E$5:$E$1004='Quant Stats'!$B$103))</f>
        <v>#DIV/0!</v>
      </c>
      <c r="X106" s="83" t="e">
        <f>+SUMPRODUCT(('Quant Log'!$C$5:$C$1004='Quant Stats'!$B106)*('Quant Log'!$I$5:$I$1004='Quant Stats'!X$42)*('Quant Log'!$E$5:$E$1004='Quant Stats'!$B$103)*'Quant Log'!$H$5:$H$1004)/SUMPRODUCT(('Quant Log'!$C$5:$C$1004='Quant Stats'!$B106)*('Quant Log'!$I$5:$I$1004='Quant Stats'!X$42)*('Quant Log'!$E$5:$E$1004='Quant Stats'!$B$103))</f>
        <v>#DIV/0!</v>
      </c>
      <c r="Y106" s="83" t="e">
        <f>+SUMPRODUCT(('Quant Log'!$C$5:$C$1004='Quant Stats'!$B106)*('Quant Log'!$I$5:$I$1004='Quant Stats'!Y$42)*('Quant Log'!$E$5:$E$1004='Quant Stats'!$B$103)*'Quant Log'!$H$5:$H$1004)/SUMPRODUCT(('Quant Log'!$C$5:$C$1004='Quant Stats'!$B106)*('Quant Log'!$I$5:$I$1004='Quant Stats'!Y$42)*('Quant Log'!$E$5:$E$1004='Quant Stats'!$B$103))</f>
        <v>#DIV/0!</v>
      </c>
      <c r="Z106" s="84" t="e">
        <f>+SUMPRODUCT(('Quant Log'!$C$5:$C$1004='Quant Stats'!$B106)*('Quant Log'!$E$5:$E$1004='Quant Stats'!$B$103)*'Quant Log'!$H$5:$H$1004)/SUMPRODUCT(('Quant Log'!$C$5:$C$1004='Quant Stats'!$B106)*('Quant Log'!$E$5:$E$1004='Quant Stats'!$B$103))</f>
        <v>#DIV/0!</v>
      </c>
    </row>
    <row r="107" spans="2:26" ht="16" thickBot="1">
      <c r="B107" s="18" t="str">
        <f>+$B$45</f>
        <v>Official Guide-Q</v>
      </c>
      <c r="D107" s="52" t="str">
        <f t="shared" si="62"/>
        <v>n/a</v>
      </c>
      <c r="E107" s="52" t="str">
        <f t="shared" si="52"/>
        <v>n/a</v>
      </c>
      <c r="F107" s="52" t="str">
        <f t="shared" si="53"/>
        <v>n/a</v>
      </c>
      <c r="G107" s="52" t="str">
        <f t="shared" si="54"/>
        <v>n/a</v>
      </c>
      <c r="H107" s="52" t="str">
        <f t="shared" si="55"/>
        <v>n/a</v>
      </c>
      <c r="I107" s="52" t="str">
        <f t="shared" si="56"/>
        <v>n/a</v>
      </c>
      <c r="J107" s="52" t="str">
        <f t="shared" si="57"/>
        <v>n/a</v>
      </c>
      <c r="K107" s="52" t="str">
        <f t="shared" si="58"/>
        <v>n/a</v>
      </c>
      <c r="L107" s="52" t="str">
        <f t="shared" si="59"/>
        <v>n/a</v>
      </c>
      <c r="M107" s="53" t="str">
        <f t="shared" si="60"/>
        <v>n/a</v>
      </c>
      <c r="N107" s="54" t="str">
        <f t="shared" si="61"/>
        <v>n/a</v>
      </c>
      <c r="P107" s="83" t="e">
        <f>+SUMPRODUCT(('Quant Log'!$C$5:$C$1004='Quant Stats'!$B107)*('Quant Log'!$I$5:$I$1004='Quant Stats'!P$42)*('Quant Log'!$E$5:$E$1004='Quant Stats'!$B$103)*'Quant Log'!$H$5:$H$1004)/SUMPRODUCT(('Quant Log'!$C$5:$C$1004='Quant Stats'!$B107)*('Quant Log'!$I$5:$I$1004='Quant Stats'!P$42)*('Quant Log'!$E$5:$E$1004='Quant Stats'!$B$103))</f>
        <v>#DIV/0!</v>
      </c>
      <c r="Q107" s="83" t="e">
        <f>+SUMPRODUCT(('Quant Log'!$C$5:$C$1004='Quant Stats'!$B107)*('Quant Log'!$I$5:$I$1004='Quant Stats'!Q$42)*('Quant Log'!$E$5:$E$1004='Quant Stats'!$B$103)*'Quant Log'!$H$5:$H$1004)/SUMPRODUCT(('Quant Log'!$C$5:$C$1004='Quant Stats'!$B107)*('Quant Log'!$I$5:$I$1004='Quant Stats'!Q$42)*('Quant Log'!$E$5:$E$1004='Quant Stats'!$B$103))</f>
        <v>#DIV/0!</v>
      </c>
      <c r="R107" s="83" t="e">
        <f>+SUMPRODUCT(('Quant Log'!$C$5:$C$1004='Quant Stats'!$B107)*('Quant Log'!$I$5:$I$1004='Quant Stats'!R$42)*('Quant Log'!$E$5:$E$1004='Quant Stats'!$B$103)*'Quant Log'!$H$5:$H$1004)/SUMPRODUCT(('Quant Log'!$C$5:$C$1004='Quant Stats'!$B107)*('Quant Log'!$I$5:$I$1004='Quant Stats'!R$42)*('Quant Log'!$E$5:$E$1004='Quant Stats'!$B$103))</f>
        <v>#DIV/0!</v>
      </c>
      <c r="S107" s="83" t="e">
        <f>+SUMPRODUCT(('Quant Log'!$C$5:$C$1004='Quant Stats'!$B107)*('Quant Log'!$I$5:$I$1004='Quant Stats'!S$42)*('Quant Log'!$E$5:$E$1004='Quant Stats'!$B$103)*'Quant Log'!$H$5:$H$1004)/SUMPRODUCT(('Quant Log'!$C$5:$C$1004='Quant Stats'!$B107)*('Quant Log'!$I$5:$I$1004='Quant Stats'!S$42)*('Quant Log'!$E$5:$E$1004='Quant Stats'!$B$103))</f>
        <v>#DIV/0!</v>
      </c>
      <c r="T107" s="83" t="e">
        <f>+SUMPRODUCT(('Quant Log'!$C$5:$C$1004='Quant Stats'!$B107)*('Quant Log'!$I$5:$I$1004='Quant Stats'!T$42)*('Quant Log'!$E$5:$E$1004='Quant Stats'!$B$103)*'Quant Log'!$H$5:$H$1004)/SUMPRODUCT(('Quant Log'!$C$5:$C$1004='Quant Stats'!$B107)*('Quant Log'!$I$5:$I$1004='Quant Stats'!T$42)*('Quant Log'!$E$5:$E$1004='Quant Stats'!$B$103))</f>
        <v>#DIV/0!</v>
      </c>
      <c r="U107" s="83" t="e">
        <f>+SUMPRODUCT(('Quant Log'!$C$5:$C$1004='Quant Stats'!$B107)*('Quant Log'!$I$5:$I$1004='Quant Stats'!U$42)*('Quant Log'!$E$5:$E$1004='Quant Stats'!$B$103)*'Quant Log'!$H$5:$H$1004)/SUMPRODUCT(('Quant Log'!$C$5:$C$1004='Quant Stats'!$B107)*('Quant Log'!$I$5:$I$1004='Quant Stats'!U$42)*('Quant Log'!$E$5:$E$1004='Quant Stats'!$B$103))</f>
        <v>#DIV/0!</v>
      </c>
      <c r="V107" s="83" t="e">
        <f>+SUMPRODUCT(('Quant Log'!$C$5:$C$1004='Quant Stats'!$B107)*('Quant Log'!$I$5:$I$1004='Quant Stats'!V$42)*('Quant Log'!$E$5:$E$1004='Quant Stats'!$B$103)*'Quant Log'!$H$5:$H$1004)/SUMPRODUCT(('Quant Log'!$C$5:$C$1004='Quant Stats'!$B107)*('Quant Log'!$I$5:$I$1004='Quant Stats'!V$42)*('Quant Log'!$E$5:$E$1004='Quant Stats'!$B$103))</f>
        <v>#DIV/0!</v>
      </c>
      <c r="W107" s="83" t="e">
        <f>+SUMPRODUCT(('Quant Log'!$C$5:$C$1004='Quant Stats'!$B107)*('Quant Log'!$I$5:$I$1004='Quant Stats'!W$42)*('Quant Log'!$E$5:$E$1004='Quant Stats'!$B$103)*'Quant Log'!$H$5:$H$1004)/SUMPRODUCT(('Quant Log'!$C$5:$C$1004='Quant Stats'!$B107)*('Quant Log'!$I$5:$I$1004='Quant Stats'!W$42)*('Quant Log'!$E$5:$E$1004='Quant Stats'!$B$103))</f>
        <v>#DIV/0!</v>
      </c>
      <c r="X107" s="83" t="e">
        <f>+SUMPRODUCT(('Quant Log'!$C$5:$C$1004='Quant Stats'!$B107)*('Quant Log'!$I$5:$I$1004='Quant Stats'!X$42)*('Quant Log'!$E$5:$E$1004='Quant Stats'!$B$103)*'Quant Log'!$H$5:$H$1004)/SUMPRODUCT(('Quant Log'!$C$5:$C$1004='Quant Stats'!$B107)*('Quant Log'!$I$5:$I$1004='Quant Stats'!X$42)*('Quant Log'!$E$5:$E$1004='Quant Stats'!$B$103))</f>
        <v>#DIV/0!</v>
      </c>
      <c r="Y107" s="83" t="e">
        <f>+SUMPRODUCT(('Quant Log'!$C$5:$C$1004='Quant Stats'!$B107)*('Quant Log'!$I$5:$I$1004='Quant Stats'!Y$42)*('Quant Log'!$E$5:$E$1004='Quant Stats'!$B$103)*'Quant Log'!$H$5:$H$1004)/SUMPRODUCT(('Quant Log'!$C$5:$C$1004='Quant Stats'!$B107)*('Quant Log'!$I$5:$I$1004='Quant Stats'!Y$42)*('Quant Log'!$E$5:$E$1004='Quant Stats'!$B$103))</f>
        <v>#DIV/0!</v>
      </c>
      <c r="Z107" s="84" t="e">
        <f>+SUMPRODUCT(('Quant Log'!$C$5:$C$1004='Quant Stats'!$B107)*('Quant Log'!$E$5:$E$1004='Quant Stats'!$B$103)*'Quant Log'!$H$5:$H$1004)/SUMPRODUCT(('Quant Log'!$C$5:$C$1004='Quant Stats'!$B107)*('Quant Log'!$E$5:$E$1004='Quant Stats'!$B$103))</f>
        <v>#DIV/0!</v>
      </c>
    </row>
    <row r="108" spans="2:26" ht="16" thickBot="1">
      <c r="B108" s="18" t="str">
        <f>+$B$46</f>
        <v>Kaplan Premier</v>
      </c>
      <c r="D108" s="55">
        <f t="shared" si="62"/>
        <v>120.33333333333333</v>
      </c>
      <c r="E108" s="55">
        <f t="shared" si="52"/>
        <v>168</v>
      </c>
      <c r="F108" s="55">
        <f t="shared" si="53"/>
        <v>171.5</v>
      </c>
      <c r="G108" s="55">
        <f t="shared" si="54"/>
        <v>188.33333333333334</v>
      </c>
      <c r="H108" s="55" t="str">
        <f t="shared" si="55"/>
        <v>n/a</v>
      </c>
      <c r="I108" s="55">
        <f t="shared" si="56"/>
        <v>183</v>
      </c>
      <c r="J108" s="55">
        <f t="shared" si="57"/>
        <v>148.5</v>
      </c>
      <c r="K108" s="55" t="str">
        <f t="shared" si="58"/>
        <v>n/a</v>
      </c>
      <c r="L108" s="55">
        <f t="shared" si="59"/>
        <v>144</v>
      </c>
      <c r="M108" s="56">
        <f t="shared" si="60"/>
        <v>163.66666666666666</v>
      </c>
      <c r="N108" s="57">
        <f t="shared" si="61"/>
        <v>167.4</v>
      </c>
      <c r="P108" s="83">
        <f>+SUMPRODUCT(('Quant Log'!$C$5:$C$1004='Quant Stats'!$B108)*('Quant Log'!$I$5:$I$1004='Quant Stats'!P$42)*('Quant Log'!$E$5:$E$1004='Quant Stats'!$B$103)*'Quant Log'!$H$5:$H$1004)/SUMPRODUCT(('Quant Log'!$C$5:$C$1004='Quant Stats'!$B108)*('Quant Log'!$I$5:$I$1004='Quant Stats'!P$42)*('Quant Log'!$E$5:$E$1004='Quant Stats'!$B$103))</f>
        <v>120.33333333333333</v>
      </c>
      <c r="Q108" s="83">
        <f>+SUMPRODUCT(('Quant Log'!$C$5:$C$1004='Quant Stats'!$B108)*('Quant Log'!$I$5:$I$1004='Quant Stats'!Q$42)*('Quant Log'!$E$5:$E$1004='Quant Stats'!$B$103)*'Quant Log'!$H$5:$H$1004)/SUMPRODUCT(('Quant Log'!$C$5:$C$1004='Quant Stats'!$B108)*('Quant Log'!$I$5:$I$1004='Quant Stats'!Q$42)*('Quant Log'!$E$5:$E$1004='Quant Stats'!$B$103))</f>
        <v>168</v>
      </c>
      <c r="R108" s="83">
        <f>+SUMPRODUCT(('Quant Log'!$C$5:$C$1004='Quant Stats'!$B108)*('Quant Log'!$I$5:$I$1004='Quant Stats'!R$42)*('Quant Log'!$E$5:$E$1004='Quant Stats'!$B$103)*'Quant Log'!$H$5:$H$1004)/SUMPRODUCT(('Quant Log'!$C$5:$C$1004='Quant Stats'!$B108)*('Quant Log'!$I$5:$I$1004='Quant Stats'!R$42)*('Quant Log'!$E$5:$E$1004='Quant Stats'!$B$103))</f>
        <v>171.5</v>
      </c>
      <c r="S108" s="83">
        <f>+SUMPRODUCT(('Quant Log'!$C$5:$C$1004='Quant Stats'!$B108)*('Quant Log'!$I$5:$I$1004='Quant Stats'!S$42)*('Quant Log'!$E$5:$E$1004='Quant Stats'!$B$103)*'Quant Log'!$H$5:$H$1004)/SUMPRODUCT(('Quant Log'!$C$5:$C$1004='Quant Stats'!$B108)*('Quant Log'!$I$5:$I$1004='Quant Stats'!S$42)*('Quant Log'!$E$5:$E$1004='Quant Stats'!$B$103))</f>
        <v>188.33333333333334</v>
      </c>
      <c r="T108" s="83" t="e">
        <f>+SUMPRODUCT(('Quant Log'!$C$5:$C$1004='Quant Stats'!$B108)*('Quant Log'!$I$5:$I$1004='Quant Stats'!T$42)*('Quant Log'!$E$5:$E$1004='Quant Stats'!$B$103)*'Quant Log'!$H$5:$H$1004)/SUMPRODUCT(('Quant Log'!$C$5:$C$1004='Quant Stats'!$B108)*('Quant Log'!$I$5:$I$1004='Quant Stats'!T$42)*('Quant Log'!$E$5:$E$1004='Quant Stats'!$B$103))</f>
        <v>#DIV/0!</v>
      </c>
      <c r="U108" s="83">
        <f>+SUMPRODUCT(('Quant Log'!$C$5:$C$1004='Quant Stats'!$B108)*('Quant Log'!$I$5:$I$1004='Quant Stats'!U$42)*('Quant Log'!$E$5:$E$1004='Quant Stats'!$B$103)*'Quant Log'!$H$5:$H$1004)/SUMPRODUCT(('Quant Log'!$C$5:$C$1004='Quant Stats'!$B108)*('Quant Log'!$I$5:$I$1004='Quant Stats'!U$42)*('Quant Log'!$E$5:$E$1004='Quant Stats'!$B$103))</f>
        <v>183</v>
      </c>
      <c r="V108" s="83">
        <f>+SUMPRODUCT(('Quant Log'!$C$5:$C$1004='Quant Stats'!$B108)*('Quant Log'!$I$5:$I$1004='Quant Stats'!V$42)*('Quant Log'!$E$5:$E$1004='Quant Stats'!$B$103)*'Quant Log'!$H$5:$H$1004)/SUMPRODUCT(('Quant Log'!$C$5:$C$1004='Quant Stats'!$B108)*('Quant Log'!$I$5:$I$1004='Quant Stats'!V$42)*('Quant Log'!$E$5:$E$1004='Quant Stats'!$B$103))</f>
        <v>148.5</v>
      </c>
      <c r="W108" s="83" t="e">
        <f>+SUMPRODUCT(('Quant Log'!$C$5:$C$1004='Quant Stats'!$B108)*('Quant Log'!$I$5:$I$1004='Quant Stats'!W$42)*('Quant Log'!$E$5:$E$1004='Quant Stats'!$B$103)*'Quant Log'!$H$5:$H$1004)/SUMPRODUCT(('Quant Log'!$C$5:$C$1004='Quant Stats'!$B108)*('Quant Log'!$I$5:$I$1004='Quant Stats'!W$42)*('Quant Log'!$E$5:$E$1004='Quant Stats'!$B$103))</f>
        <v>#DIV/0!</v>
      </c>
      <c r="X108" s="83">
        <f>+SUMPRODUCT(('Quant Log'!$C$5:$C$1004='Quant Stats'!$B108)*('Quant Log'!$I$5:$I$1004='Quant Stats'!X$42)*('Quant Log'!$E$5:$E$1004='Quant Stats'!$B$103)*'Quant Log'!$H$5:$H$1004)/SUMPRODUCT(('Quant Log'!$C$5:$C$1004='Quant Stats'!$B108)*('Quant Log'!$I$5:$I$1004='Quant Stats'!X$42)*('Quant Log'!$E$5:$E$1004='Quant Stats'!$B$103))</f>
        <v>144</v>
      </c>
      <c r="Y108" s="83">
        <f>+SUMPRODUCT(('Quant Log'!$C$5:$C$1004='Quant Stats'!$B108)*('Quant Log'!$I$5:$I$1004='Quant Stats'!Y$42)*('Quant Log'!$E$5:$E$1004='Quant Stats'!$B$103)*'Quant Log'!$H$5:$H$1004)/SUMPRODUCT(('Quant Log'!$C$5:$C$1004='Quant Stats'!$B108)*('Quant Log'!$I$5:$I$1004='Quant Stats'!Y$42)*('Quant Log'!$E$5:$E$1004='Quant Stats'!$B$103))</f>
        <v>163.66666666666666</v>
      </c>
      <c r="Z108" s="84">
        <f>+SUMPRODUCT(('Quant Log'!$C$5:$C$1004='Quant Stats'!$B108)*('Quant Log'!$E$5:$E$1004='Quant Stats'!$B$103)*'Quant Log'!$H$5:$H$1004)/SUMPRODUCT(('Quant Log'!$C$5:$C$1004='Quant Stats'!$B108)*('Quant Log'!$E$5:$E$1004='Quant Stats'!$B$103))</f>
        <v>167.4</v>
      </c>
    </row>
    <row r="109" spans="2:26" ht="16" thickBot="1">
      <c r="B109" s="18" t="str">
        <f>+$B$47</f>
        <v>MGMAT</v>
      </c>
      <c r="D109" s="52" t="str">
        <f t="shared" si="62"/>
        <v>n/a</v>
      </c>
      <c r="E109" s="52" t="str">
        <f t="shared" si="52"/>
        <v>n/a</v>
      </c>
      <c r="F109" s="52" t="str">
        <f t="shared" si="53"/>
        <v>n/a</v>
      </c>
      <c r="G109" s="52" t="str">
        <f t="shared" si="54"/>
        <v>n/a</v>
      </c>
      <c r="H109" s="52" t="str">
        <f t="shared" si="55"/>
        <v>n/a</v>
      </c>
      <c r="I109" s="52" t="str">
        <f t="shared" si="56"/>
        <v>n/a</v>
      </c>
      <c r="J109" s="52" t="str">
        <f t="shared" si="57"/>
        <v>n/a</v>
      </c>
      <c r="K109" s="52" t="str">
        <f t="shared" si="58"/>
        <v>n/a</v>
      </c>
      <c r="L109" s="52" t="str">
        <f t="shared" si="59"/>
        <v>n/a</v>
      </c>
      <c r="M109" s="53" t="str">
        <f t="shared" si="60"/>
        <v>n/a</v>
      </c>
      <c r="N109" s="54" t="str">
        <f t="shared" si="61"/>
        <v>n/a</v>
      </c>
      <c r="P109" s="83" t="e">
        <f>+SUMPRODUCT(('Quant Log'!$C$5:$C$1004='Quant Stats'!$B109)*('Quant Log'!$I$5:$I$1004='Quant Stats'!P$42)*('Quant Log'!$E$5:$E$1004='Quant Stats'!$B$103)*'Quant Log'!$H$5:$H$1004)/SUMPRODUCT(('Quant Log'!$C$5:$C$1004='Quant Stats'!$B109)*('Quant Log'!$I$5:$I$1004='Quant Stats'!P$42)*('Quant Log'!$E$5:$E$1004='Quant Stats'!$B$103))</f>
        <v>#DIV/0!</v>
      </c>
      <c r="Q109" s="83" t="e">
        <f>+SUMPRODUCT(('Quant Log'!$C$5:$C$1004='Quant Stats'!$B109)*('Quant Log'!$I$5:$I$1004='Quant Stats'!Q$42)*('Quant Log'!$E$5:$E$1004='Quant Stats'!$B$103)*'Quant Log'!$H$5:$H$1004)/SUMPRODUCT(('Quant Log'!$C$5:$C$1004='Quant Stats'!$B109)*('Quant Log'!$I$5:$I$1004='Quant Stats'!Q$42)*('Quant Log'!$E$5:$E$1004='Quant Stats'!$B$103))</f>
        <v>#DIV/0!</v>
      </c>
      <c r="R109" s="83" t="e">
        <f>+SUMPRODUCT(('Quant Log'!$C$5:$C$1004='Quant Stats'!$B109)*('Quant Log'!$I$5:$I$1004='Quant Stats'!R$42)*('Quant Log'!$E$5:$E$1004='Quant Stats'!$B$103)*'Quant Log'!$H$5:$H$1004)/SUMPRODUCT(('Quant Log'!$C$5:$C$1004='Quant Stats'!$B109)*('Quant Log'!$I$5:$I$1004='Quant Stats'!R$42)*('Quant Log'!$E$5:$E$1004='Quant Stats'!$B$103))</f>
        <v>#DIV/0!</v>
      </c>
      <c r="S109" s="83" t="e">
        <f>+SUMPRODUCT(('Quant Log'!$C$5:$C$1004='Quant Stats'!$B109)*('Quant Log'!$I$5:$I$1004='Quant Stats'!S$42)*('Quant Log'!$E$5:$E$1004='Quant Stats'!$B$103)*'Quant Log'!$H$5:$H$1004)/SUMPRODUCT(('Quant Log'!$C$5:$C$1004='Quant Stats'!$B109)*('Quant Log'!$I$5:$I$1004='Quant Stats'!S$42)*('Quant Log'!$E$5:$E$1004='Quant Stats'!$B$103))</f>
        <v>#DIV/0!</v>
      </c>
      <c r="T109" s="83" t="e">
        <f>+SUMPRODUCT(('Quant Log'!$C$5:$C$1004='Quant Stats'!$B109)*('Quant Log'!$I$5:$I$1004='Quant Stats'!T$42)*('Quant Log'!$E$5:$E$1004='Quant Stats'!$B$103)*'Quant Log'!$H$5:$H$1004)/SUMPRODUCT(('Quant Log'!$C$5:$C$1004='Quant Stats'!$B109)*('Quant Log'!$I$5:$I$1004='Quant Stats'!T$42)*('Quant Log'!$E$5:$E$1004='Quant Stats'!$B$103))</f>
        <v>#DIV/0!</v>
      </c>
      <c r="U109" s="83" t="e">
        <f>+SUMPRODUCT(('Quant Log'!$C$5:$C$1004='Quant Stats'!$B109)*('Quant Log'!$I$5:$I$1004='Quant Stats'!U$42)*('Quant Log'!$E$5:$E$1004='Quant Stats'!$B$103)*'Quant Log'!$H$5:$H$1004)/SUMPRODUCT(('Quant Log'!$C$5:$C$1004='Quant Stats'!$B109)*('Quant Log'!$I$5:$I$1004='Quant Stats'!U$42)*('Quant Log'!$E$5:$E$1004='Quant Stats'!$B$103))</f>
        <v>#DIV/0!</v>
      </c>
      <c r="V109" s="83" t="e">
        <f>+SUMPRODUCT(('Quant Log'!$C$5:$C$1004='Quant Stats'!$B109)*('Quant Log'!$I$5:$I$1004='Quant Stats'!V$42)*('Quant Log'!$E$5:$E$1004='Quant Stats'!$B$103)*'Quant Log'!$H$5:$H$1004)/SUMPRODUCT(('Quant Log'!$C$5:$C$1004='Quant Stats'!$B109)*('Quant Log'!$I$5:$I$1004='Quant Stats'!V$42)*('Quant Log'!$E$5:$E$1004='Quant Stats'!$B$103))</f>
        <v>#DIV/0!</v>
      </c>
      <c r="W109" s="83" t="e">
        <f>+SUMPRODUCT(('Quant Log'!$C$5:$C$1004='Quant Stats'!$B109)*('Quant Log'!$I$5:$I$1004='Quant Stats'!W$42)*('Quant Log'!$E$5:$E$1004='Quant Stats'!$B$103)*'Quant Log'!$H$5:$H$1004)/SUMPRODUCT(('Quant Log'!$C$5:$C$1004='Quant Stats'!$B109)*('Quant Log'!$I$5:$I$1004='Quant Stats'!W$42)*('Quant Log'!$E$5:$E$1004='Quant Stats'!$B$103))</f>
        <v>#DIV/0!</v>
      </c>
      <c r="X109" s="83" t="e">
        <f>+SUMPRODUCT(('Quant Log'!$C$5:$C$1004='Quant Stats'!$B109)*('Quant Log'!$I$5:$I$1004='Quant Stats'!X$42)*('Quant Log'!$E$5:$E$1004='Quant Stats'!$B$103)*'Quant Log'!$H$5:$H$1004)/SUMPRODUCT(('Quant Log'!$C$5:$C$1004='Quant Stats'!$B109)*('Quant Log'!$I$5:$I$1004='Quant Stats'!X$42)*('Quant Log'!$E$5:$E$1004='Quant Stats'!$B$103))</f>
        <v>#DIV/0!</v>
      </c>
      <c r="Y109" s="83" t="e">
        <f>+SUMPRODUCT(('Quant Log'!$C$5:$C$1004='Quant Stats'!$B109)*('Quant Log'!$I$5:$I$1004='Quant Stats'!Y$42)*('Quant Log'!$E$5:$E$1004='Quant Stats'!$B$103)*'Quant Log'!$H$5:$H$1004)/SUMPRODUCT(('Quant Log'!$C$5:$C$1004='Quant Stats'!$B109)*('Quant Log'!$I$5:$I$1004='Quant Stats'!Y$42)*('Quant Log'!$E$5:$E$1004='Quant Stats'!$B$103))</f>
        <v>#DIV/0!</v>
      </c>
      <c r="Z109" s="84" t="e">
        <f>+SUMPRODUCT(('Quant Log'!$C$5:$C$1004='Quant Stats'!$B109)*('Quant Log'!$E$5:$E$1004='Quant Stats'!$B$103)*'Quant Log'!$H$5:$H$1004)/SUMPRODUCT(('Quant Log'!$C$5:$C$1004='Quant Stats'!$B109)*('Quant Log'!$E$5:$E$1004='Quant Stats'!$B$103))</f>
        <v>#DIV/0!</v>
      </c>
    </row>
    <row r="110" spans="2:26" ht="16" thickBot="1">
      <c r="B110" s="18" t="str">
        <f>+$B$48</f>
        <v>NOVA</v>
      </c>
      <c r="D110" s="55" t="str">
        <f t="shared" si="62"/>
        <v>n/a</v>
      </c>
      <c r="E110" s="55" t="str">
        <f t="shared" si="52"/>
        <v>n/a</v>
      </c>
      <c r="F110" s="55" t="str">
        <f t="shared" si="53"/>
        <v>n/a</v>
      </c>
      <c r="G110" s="55" t="str">
        <f t="shared" si="54"/>
        <v>n/a</v>
      </c>
      <c r="H110" s="55" t="str">
        <f t="shared" si="55"/>
        <v>n/a</v>
      </c>
      <c r="I110" s="55" t="str">
        <f t="shared" si="56"/>
        <v>n/a</v>
      </c>
      <c r="J110" s="55" t="str">
        <f t="shared" si="57"/>
        <v>n/a</v>
      </c>
      <c r="K110" s="55" t="str">
        <f t="shared" si="58"/>
        <v>n/a</v>
      </c>
      <c r="L110" s="55" t="str">
        <f t="shared" si="59"/>
        <v>n/a</v>
      </c>
      <c r="M110" s="56" t="str">
        <f t="shared" si="60"/>
        <v>n/a</v>
      </c>
      <c r="N110" s="57" t="str">
        <f t="shared" si="61"/>
        <v>n/a</v>
      </c>
      <c r="P110" s="83" t="e">
        <f>+SUMPRODUCT(('Quant Log'!$C$5:$C$1004='Quant Stats'!$B110)*('Quant Log'!$I$5:$I$1004='Quant Stats'!P$42)*('Quant Log'!$E$5:$E$1004='Quant Stats'!$B$103)*'Quant Log'!$H$5:$H$1004)/SUMPRODUCT(('Quant Log'!$C$5:$C$1004='Quant Stats'!$B110)*('Quant Log'!$I$5:$I$1004='Quant Stats'!P$42)*('Quant Log'!$E$5:$E$1004='Quant Stats'!$B$103))</f>
        <v>#DIV/0!</v>
      </c>
      <c r="Q110" s="83" t="e">
        <f>+SUMPRODUCT(('Quant Log'!$C$5:$C$1004='Quant Stats'!$B110)*('Quant Log'!$I$5:$I$1004='Quant Stats'!Q$42)*('Quant Log'!$E$5:$E$1004='Quant Stats'!$B$103)*'Quant Log'!$H$5:$H$1004)/SUMPRODUCT(('Quant Log'!$C$5:$C$1004='Quant Stats'!$B110)*('Quant Log'!$I$5:$I$1004='Quant Stats'!Q$42)*('Quant Log'!$E$5:$E$1004='Quant Stats'!$B$103))</f>
        <v>#DIV/0!</v>
      </c>
      <c r="R110" s="83" t="e">
        <f>+SUMPRODUCT(('Quant Log'!$C$5:$C$1004='Quant Stats'!$B110)*('Quant Log'!$I$5:$I$1004='Quant Stats'!R$42)*('Quant Log'!$E$5:$E$1004='Quant Stats'!$B$103)*'Quant Log'!$H$5:$H$1004)/SUMPRODUCT(('Quant Log'!$C$5:$C$1004='Quant Stats'!$B110)*('Quant Log'!$I$5:$I$1004='Quant Stats'!R$42)*('Quant Log'!$E$5:$E$1004='Quant Stats'!$B$103))</f>
        <v>#DIV/0!</v>
      </c>
      <c r="S110" s="83" t="e">
        <f>+SUMPRODUCT(('Quant Log'!$C$5:$C$1004='Quant Stats'!$B110)*('Quant Log'!$I$5:$I$1004='Quant Stats'!S$42)*('Quant Log'!$E$5:$E$1004='Quant Stats'!$B$103)*'Quant Log'!$H$5:$H$1004)/SUMPRODUCT(('Quant Log'!$C$5:$C$1004='Quant Stats'!$B110)*('Quant Log'!$I$5:$I$1004='Quant Stats'!S$42)*('Quant Log'!$E$5:$E$1004='Quant Stats'!$B$103))</f>
        <v>#DIV/0!</v>
      </c>
      <c r="T110" s="83" t="e">
        <f>+SUMPRODUCT(('Quant Log'!$C$5:$C$1004='Quant Stats'!$B110)*('Quant Log'!$I$5:$I$1004='Quant Stats'!T$42)*('Quant Log'!$E$5:$E$1004='Quant Stats'!$B$103)*'Quant Log'!$H$5:$H$1004)/SUMPRODUCT(('Quant Log'!$C$5:$C$1004='Quant Stats'!$B110)*('Quant Log'!$I$5:$I$1004='Quant Stats'!T$42)*('Quant Log'!$E$5:$E$1004='Quant Stats'!$B$103))</f>
        <v>#DIV/0!</v>
      </c>
      <c r="U110" s="83" t="e">
        <f>+SUMPRODUCT(('Quant Log'!$C$5:$C$1004='Quant Stats'!$B110)*('Quant Log'!$I$5:$I$1004='Quant Stats'!U$42)*('Quant Log'!$E$5:$E$1004='Quant Stats'!$B$103)*'Quant Log'!$H$5:$H$1004)/SUMPRODUCT(('Quant Log'!$C$5:$C$1004='Quant Stats'!$B110)*('Quant Log'!$I$5:$I$1004='Quant Stats'!U$42)*('Quant Log'!$E$5:$E$1004='Quant Stats'!$B$103))</f>
        <v>#DIV/0!</v>
      </c>
      <c r="V110" s="83" t="e">
        <f>+SUMPRODUCT(('Quant Log'!$C$5:$C$1004='Quant Stats'!$B110)*('Quant Log'!$I$5:$I$1004='Quant Stats'!V$42)*('Quant Log'!$E$5:$E$1004='Quant Stats'!$B$103)*'Quant Log'!$H$5:$H$1004)/SUMPRODUCT(('Quant Log'!$C$5:$C$1004='Quant Stats'!$B110)*('Quant Log'!$I$5:$I$1004='Quant Stats'!V$42)*('Quant Log'!$E$5:$E$1004='Quant Stats'!$B$103))</f>
        <v>#DIV/0!</v>
      </c>
      <c r="W110" s="83" t="e">
        <f>+SUMPRODUCT(('Quant Log'!$C$5:$C$1004='Quant Stats'!$B110)*('Quant Log'!$I$5:$I$1004='Quant Stats'!W$42)*('Quant Log'!$E$5:$E$1004='Quant Stats'!$B$103)*'Quant Log'!$H$5:$H$1004)/SUMPRODUCT(('Quant Log'!$C$5:$C$1004='Quant Stats'!$B110)*('Quant Log'!$I$5:$I$1004='Quant Stats'!W$42)*('Quant Log'!$E$5:$E$1004='Quant Stats'!$B$103))</f>
        <v>#DIV/0!</v>
      </c>
      <c r="X110" s="83" t="e">
        <f>+SUMPRODUCT(('Quant Log'!$C$5:$C$1004='Quant Stats'!$B110)*('Quant Log'!$I$5:$I$1004='Quant Stats'!X$42)*('Quant Log'!$E$5:$E$1004='Quant Stats'!$B$103)*'Quant Log'!$H$5:$H$1004)/SUMPRODUCT(('Quant Log'!$C$5:$C$1004='Quant Stats'!$B110)*('Quant Log'!$I$5:$I$1004='Quant Stats'!X$42)*('Quant Log'!$E$5:$E$1004='Quant Stats'!$B$103))</f>
        <v>#DIV/0!</v>
      </c>
      <c r="Y110" s="83" t="e">
        <f>+SUMPRODUCT(('Quant Log'!$C$5:$C$1004='Quant Stats'!$B110)*('Quant Log'!$I$5:$I$1004='Quant Stats'!Y$42)*('Quant Log'!$E$5:$E$1004='Quant Stats'!$B$103)*'Quant Log'!$H$5:$H$1004)/SUMPRODUCT(('Quant Log'!$C$5:$C$1004='Quant Stats'!$B110)*('Quant Log'!$I$5:$I$1004='Quant Stats'!Y$42)*('Quant Log'!$E$5:$E$1004='Quant Stats'!$B$103))</f>
        <v>#DIV/0!</v>
      </c>
      <c r="Z110" s="84" t="e">
        <f>+SUMPRODUCT(('Quant Log'!$C$5:$C$1004='Quant Stats'!$B110)*('Quant Log'!$E$5:$E$1004='Quant Stats'!$B$103)*'Quant Log'!$H$5:$H$1004)/SUMPRODUCT(('Quant Log'!$C$5:$C$1004='Quant Stats'!$B110)*('Quant Log'!$E$5:$E$1004='Quant Stats'!$B$103))</f>
        <v>#DIV/0!</v>
      </c>
    </row>
    <row r="111" spans="2:26" ht="16" thickBot="1">
      <c r="B111" s="18" t="str">
        <f>+$B$49</f>
        <v>Kaplan Verbal</v>
      </c>
      <c r="D111" s="52" t="str">
        <f t="shared" si="62"/>
        <v>n/a</v>
      </c>
      <c r="E111" s="52" t="str">
        <f t="shared" si="52"/>
        <v>n/a</v>
      </c>
      <c r="F111" s="52" t="str">
        <f t="shared" si="53"/>
        <v>n/a</v>
      </c>
      <c r="G111" s="52" t="str">
        <f t="shared" si="54"/>
        <v>n/a</v>
      </c>
      <c r="H111" s="52" t="str">
        <f t="shared" si="55"/>
        <v>n/a</v>
      </c>
      <c r="I111" s="52" t="str">
        <f t="shared" si="56"/>
        <v>n/a</v>
      </c>
      <c r="J111" s="52" t="str">
        <f t="shared" si="57"/>
        <v>n/a</v>
      </c>
      <c r="K111" s="52" t="str">
        <f t="shared" si="58"/>
        <v>n/a</v>
      </c>
      <c r="L111" s="52" t="str">
        <f t="shared" si="59"/>
        <v>n/a</v>
      </c>
      <c r="M111" s="53" t="str">
        <f t="shared" si="60"/>
        <v>n/a</v>
      </c>
      <c r="N111" s="54" t="str">
        <f t="shared" si="61"/>
        <v>n/a</v>
      </c>
      <c r="P111" s="83" t="e">
        <f>+SUMPRODUCT(('Quant Log'!$C$5:$C$1004='Quant Stats'!$B111)*('Quant Log'!$I$5:$I$1004='Quant Stats'!P$42)*('Quant Log'!$E$5:$E$1004='Quant Stats'!$B$103)*'Quant Log'!$H$5:$H$1004)/SUMPRODUCT(('Quant Log'!$C$5:$C$1004='Quant Stats'!$B111)*('Quant Log'!$I$5:$I$1004='Quant Stats'!P$42)*('Quant Log'!$E$5:$E$1004='Quant Stats'!$B$103))</f>
        <v>#DIV/0!</v>
      </c>
      <c r="Q111" s="83" t="e">
        <f>+SUMPRODUCT(('Quant Log'!$C$5:$C$1004='Quant Stats'!$B111)*('Quant Log'!$I$5:$I$1004='Quant Stats'!Q$42)*('Quant Log'!$E$5:$E$1004='Quant Stats'!$B$103)*'Quant Log'!$H$5:$H$1004)/SUMPRODUCT(('Quant Log'!$C$5:$C$1004='Quant Stats'!$B111)*('Quant Log'!$I$5:$I$1004='Quant Stats'!Q$42)*('Quant Log'!$E$5:$E$1004='Quant Stats'!$B$103))</f>
        <v>#DIV/0!</v>
      </c>
      <c r="R111" s="83" t="e">
        <f>+SUMPRODUCT(('Quant Log'!$C$5:$C$1004='Quant Stats'!$B111)*('Quant Log'!$I$5:$I$1004='Quant Stats'!R$42)*('Quant Log'!$E$5:$E$1004='Quant Stats'!$B$103)*'Quant Log'!$H$5:$H$1004)/SUMPRODUCT(('Quant Log'!$C$5:$C$1004='Quant Stats'!$B111)*('Quant Log'!$I$5:$I$1004='Quant Stats'!R$42)*('Quant Log'!$E$5:$E$1004='Quant Stats'!$B$103))</f>
        <v>#DIV/0!</v>
      </c>
      <c r="S111" s="83" t="e">
        <f>+SUMPRODUCT(('Quant Log'!$C$5:$C$1004='Quant Stats'!$B111)*('Quant Log'!$I$5:$I$1004='Quant Stats'!S$42)*('Quant Log'!$E$5:$E$1004='Quant Stats'!$B$103)*'Quant Log'!$H$5:$H$1004)/SUMPRODUCT(('Quant Log'!$C$5:$C$1004='Quant Stats'!$B111)*('Quant Log'!$I$5:$I$1004='Quant Stats'!S$42)*('Quant Log'!$E$5:$E$1004='Quant Stats'!$B$103))</f>
        <v>#DIV/0!</v>
      </c>
      <c r="T111" s="83" t="e">
        <f>+SUMPRODUCT(('Quant Log'!$C$5:$C$1004='Quant Stats'!$B111)*('Quant Log'!$I$5:$I$1004='Quant Stats'!T$42)*('Quant Log'!$E$5:$E$1004='Quant Stats'!$B$103)*'Quant Log'!$H$5:$H$1004)/SUMPRODUCT(('Quant Log'!$C$5:$C$1004='Quant Stats'!$B111)*('Quant Log'!$I$5:$I$1004='Quant Stats'!T$42)*('Quant Log'!$E$5:$E$1004='Quant Stats'!$B$103))</f>
        <v>#DIV/0!</v>
      </c>
      <c r="U111" s="83" t="e">
        <f>+SUMPRODUCT(('Quant Log'!$C$5:$C$1004='Quant Stats'!$B111)*('Quant Log'!$I$5:$I$1004='Quant Stats'!U$42)*('Quant Log'!$E$5:$E$1004='Quant Stats'!$B$103)*'Quant Log'!$H$5:$H$1004)/SUMPRODUCT(('Quant Log'!$C$5:$C$1004='Quant Stats'!$B111)*('Quant Log'!$I$5:$I$1004='Quant Stats'!U$42)*('Quant Log'!$E$5:$E$1004='Quant Stats'!$B$103))</f>
        <v>#DIV/0!</v>
      </c>
      <c r="V111" s="83" t="e">
        <f>+SUMPRODUCT(('Quant Log'!$C$5:$C$1004='Quant Stats'!$B111)*('Quant Log'!$I$5:$I$1004='Quant Stats'!V$42)*('Quant Log'!$E$5:$E$1004='Quant Stats'!$B$103)*'Quant Log'!$H$5:$H$1004)/SUMPRODUCT(('Quant Log'!$C$5:$C$1004='Quant Stats'!$B111)*('Quant Log'!$I$5:$I$1004='Quant Stats'!V$42)*('Quant Log'!$E$5:$E$1004='Quant Stats'!$B$103))</f>
        <v>#DIV/0!</v>
      </c>
      <c r="W111" s="83" t="e">
        <f>+SUMPRODUCT(('Quant Log'!$C$5:$C$1004='Quant Stats'!$B111)*('Quant Log'!$I$5:$I$1004='Quant Stats'!W$42)*('Quant Log'!$E$5:$E$1004='Quant Stats'!$B$103)*'Quant Log'!$H$5:$H$1004)/SUMPRODUCT(('Quant Log'!$C$5:$C$1004='Quant Stats'!$B111)*('Quant Log'!$I$5:$I$1004='Quant Stats'!W$42)*('Quant Log'!$E$5:$E$1004='Quant Stats'!$B$103))</f>
        <v>#DIV/0!</v>
      </c>
      <c r="X111" s="83" t="e">
        <f>+SUMPRODUCT(('Quant Log'!$C$5:$C$1004='Quant Stats'!$B111)*('Quant Log'!$I$5:$I$1004='Quant Stats'!X$42)*('Quant Log'!$E$5:$E$1004='Quant Stats'!$B$103)*'Quant Log'!$H$5:$H$1004)/SUMPRODUCT(('Quant Log'!$C$5:$C$1004='Quant Stats'!$B111)*('Quant Log'!$I$5:$I$1004='Quant Stats'!X$42)*('Quant Log'!$E$5:$E$1004='Quant Stats'!$B$103))</f>
        <v>#DIV/0!</v>
      </c>
      <c r="Y111" s="83" t="e">
        <f>+SUMPRODUCT(('Quant Log'!$C$5:$C$1004='Quant Stats'!$B111)*('Quant Log'!$I$5:$I$1004='Quant Stats'!Y$42)*('Quant Log'!$E$5:$E$1004='Quant Stats'!$B$103)*'Quant Log'!$H$5:$H$1004)/SUMPRODUCT(('Quant Log'!$C$5:$C$1004='Quant Stats'!$B111)*('Quant Log'!$I$5:$I$1004='Quant Stats'!Y$42)*('Quant Log'!$E$5:$E$1004='Quant Stats'!$B$103))</f>
        <v>#DIV/0!</v>
      </c>
      <c r="Z111" s="84" t="e">
        <f>+SUMPRODUCT(('Quant Log'!$C$5:$C$1004='Quant Stats'!$B111)*('Quant Log'!$E$5:$E$1004='Quant Stats'!$B$103)*'Quant Log'!$H$5:$H$1004)/SUMPRODUCT(('Quant Log'!$C$5:$C$1004='Quant Stats'!$B111)*('Quant Log'!$E$5:$E$1004='Quant Stats'!$B$103))</f>
        <v>#DIV/0!</v>
      </c>
    </row>
    <row r="112" spans="2:26" ht="16" thickBot="1">
      <c r="B112" s="18" t="str">
        <f>+$B$50</f>
        <v>Kaplan 800</v>
      </c>
      <c r="D112" s="55" t="str">
        <f t="shared" si="62"/>
        <v>n/a</v>
      </c>
      <c r="E112" s="55" t="str">
        <f t="shared" si="52"/>
        <v>n/a</v>
      </c>
      <c r="F112" s="55" t="str">
        <f t="shared" si="53"/>
        <v>n/a</v>
      </c>
      <c r="G112" s="55" t="str">
        <f t="shared" si="54"/>
        <v>n/a</v>
      </c>
      <c r="H112" s="55" t="str">
        <f t="shared" si="55"/>
        <v>n/a</v>
      </c>
      <c r="I112" s="55" t="str">
        <f t="shared" si="56"/>
        <v>n/a</v>
      </c>
      <c r="J112" s="55" t="str">
        <f t="shared" si="57"/>
        <v>n/a</v>
      </c>
      <c r="K112" s="55" t="str">
        <f t="shared" si="58"/>
        <v>n/a</v>
      </c>
      <c r="L112" s="55" t="str">
        <f t="shared" si="59"/>
        <v>n/a</v>
      </c>
      <c r="M112" s="56" t="str">
        <f t="shared" si="60"/>
        <v>n/a</v>
      </c>
      <c r="N112" s="57" t="str">
        <f t="shared" si="61"/>
        <v>n/a</v>
      </c>
      <c r="P112" s="83" t="e">
        <f>+SUMPRODUCT(('Quant Log'!$C$5:$C$1004='Quant Stats'!$B112)*('Quant Log'!$I$5:$I$1004='Quant Stats'!P$42)*('Quant Log'!$E$5:$E$1004='Quant Stats'!$B$103)*'Quant Log'!$H$5:$H$1004)/SUMPRODUCT(('Quant Log'!$C$5:$C$1004='Quant Stats'!$B112)*('Quant Log'!$I$5:$I$1004='Quant Stats'!P$42)*('Quant Log'!$E$5:$E$1004='Quant Stats'!$B$103))</f>
        <v>#DIV/0!</v>
      </c>
      <c r="Q112" s="83" t="e">
        <f>+SUMPRODUCT(('Quant Log'!$C$5:$C$1004='Quant Stats'!$B112)*('Quant Log'!$I$5:$I$1004='Quant Stats'!Q$42)*('Quant Log'!$E$5:$E$1004='Quant Stats'!$B$103)*'Quant Log'!$H$5:$H$1004)/SUMPRODUCT(('Quant Log'!$C$5:$C$1004='Quant Stats'!$B112)*('Quant Log'!$I$5:$I$1004='Quant Stats'!Q$42)*('Quant Log'!$E$5:$E$1004='Quant Stats'!$B$103))</f>
        <v>#DIV/0!</v>
      </c>
      <c r="R112" s="83" t="e">
        <f>+SUMPRODUCT(('Quant Log'!$C$5:$C$1004='Quant Stats'!$B112)*('Quant Log'!$I$5:$I$1004='Quant Stats'!R$42)*('Quant Log'!$E$5:$E$1004='Quant Stats'!$B$103)*'Quant Log'!$H$5:$H$1004)/SUMPRODUCT(('Quant Log'!$C$5:$C$1004='Quant Stats'!$B112)*('Quant Log'!$I$5:$I$1004='Quant Stats'!R$42)*('Quant Log'!$E$5:$E$1004='Quant Stats'!$B$103))</f>
        <v>#DIV/0!</v>
      </c>
      <c r="S112" s="83" t="e">
        <f>+SUMPRODUCT(('Quant Log'!$C$5:$C$1004='Quant Stats'!$B112)*('Quant Log'!$I$5:$I$1004='Quant Stats'!S$42)*('Quant Log'!$E$5:$E$1004='Quant Stats'!$B$103)*'Quant Log'!$H$5:$H$1004)/SUMPRODUCT(('Quant Log'!$C$5:$C$1004='Quant Stats'!$B112)*('Quant Log'!$I$5:$I$1004='Quant Stats'!S$42)*('Quant Log'!$E$5:$E$1004='Quant Stats'!$B$103))</f>
        <v>#DIV/0!</v>
      </c>
      <c r="T112" s="83" t="e">
        <f>+SUMPRODUCT(('Quant Log'!$C$5:$C$1004='Quant Stats'!$B112)*('Quant Log'!$I$5:$I$1004='Quant Stats'!T$42)*('Quant Log'!$E$5:$E$1004='Quant Stats'!$B$103)*'Quant Log'!$H$5:$H$1004)/SUMPRODUCT(('Quant Log'!$C$5:$C$1004='Quant Stats'!$B112)*('Quant Log'!$I$5:$I$1004='Quant Stats'!T$42)*('Quant Log'!$E$5:$E$1004='Quant Stats'!$B$103))</f>
        <v>#DIV/0!</v>
      </c>
      <c r="U112" s="83" t="e">
        <f>+SUMPRODUCT(('Quant Log'!$C$5:$C$1004='Quant Stats'!$B112)*('Quant Log'!$I$5:$I$1004='Quant Stats'!U$42)*('Quant Log'!$E$5:$E$1004='Quant Stats'!$B$103)*'Quant Log'!$H$5:$H$1004)/SUMPRODUCT(('Quant Log'!$C$5:$C$1004='Quant Stats'!$B112)*('Quant Log'!$I$5:$I$1004='Quant Stats'!U$42)*('Quant Log'!$E$5:$E$1004='Quant Stats'!$B$103))</f>
        <v>#DIV/0!</v>
      </c>
      <c r="V112" s="83" t="e">
        <f>+SUMPRODUCT(('Quant Log'!$C$5:$C$1004='Quant Stats'!$B112)*('Quant Log'!$I$5:$I$1004='Quant Stats'!V$42)*('Quant Log'!$E$5:$E$1004='Quant Stats'!$B$103)*'Quant Log'!$H$5:$H$1004)/SUMPRODUCT(('Quant Log'!$C$5:$C$1004='Quant Stats'!$B112)*('Quant Log'!$I$5:$I$1004='Quant Stats'!V$42)*('Quant Log'!$E$5:$E$1004='Quant Stats'!$B$103))</f>
        <v>#DIV/0!</v>
      </c>
      <c r="W112" s="83" t="e">
        <f>+SUMPRODUCT(('Quant Log'!$C$5:$C$1004='Quant Stats'!$B112)*('Quant Log'!$I$5:$I$1004='Quant Stats'!W$42)*('Quant Log'!$E$5:$E$1004='Quant Stats'!$B$103)*'Quant Log'!$H$5:$H$1004)/SUMPRODUCT(('Quant Log'!$C$5:$C$1004='Quant Stats'!$B112)*('Quant Log'!$I$5:$I$1004='Quant Stats'!W$42)*('Quant Log'!$E$5:$E$1004='Quant Stats'!$B$103))</f>
        <v>#DIV/0!</v>
      </c>
      <c r="X112" s="83" t="e">
        <f>+SUMPRODUCT(('Quant Log'!$C$5:$C$1004='Quant Stats'!$B112)*('Quant Log'!$I$5:$I$1004='Quant Stats'!X$42)*('Quant Log'!$E$5:$E$1004='Quant Stats'!$B$103)*'Quant Log'!$H$5:$H$1004)/SUMPRODUCT(('Quant Log'!$C$5:$C$1004='Quant Stats'!$B112)*('Quant Log'!$I$5:$I$1004='Quant Stats'!X$42)*('Quant Log'!$E$5:$E$1004='Quant Stats'!$B$103))</f>
        <v>#DIV/0!</v>
      </c>
      <c r="Y112" s="83" t="e">
        <f>+SUMPRODUCT(('Quant Log'!$C$5:$C$1004='Quant Stats'!$B112)*('Quant Log'!$I$5:$I$1004='Quant Stats'!Y$42)*('Quant Log'!$E$5:$E$1004='Quant Stats'!$B$103)*'Quant Log'!$H$5:$H$1004)/SUMPRODUCT(('Quant Log'!$C$5:$C$1004='Quant Stats'!$B112)*('Quant Log'!$I$5:$I$1004='Quant Stats'!Y$42)*('Quant Log'!$E$5:$E$1004='Quant Stats'!$B$103))</f>
        <v>#DIV/0!</v>
      </c>
      <c r="Z112" s="84" t="e">
        <f>+SUMPRODUCT(('Quant Log'!$C$5:$C$1004='Quant Stats'!$B112)*('Quant Log'!$E$5:$E$1004='Quant Stats'!$B$103)*'Quant Log'!$H$5:$H$1004)/SUMPRODUCT(('Quant Log'!$C$5:$C$1004='Quant Stats'!$B112)*('Quant Log'!$E$5:$E$1004='Quant Stats'!$B$103))</f>
        <v>#DIV/0!</v>
      </c>
    </row>
    <row r="113" spans="2:26" ht="16" thickBot="1">
      <c r="B113" s="18" t="str">
        <f>+$B$51</f>
        <v>Princeton Review</v>
      </c>
      <c r="D113" s="52" t="str">
        <f t="shared" si="62"/>
        <v>n/a</v>
      </c>
      <c r="E113" s="52" t="str">
        <f t="shared" si="52"/>
        <v>n/a</v>
      </c>
      <c r="F113" s="52" t="str">
        <f t="shared" si="53"/>
        <v>n/a</v>
      </c>
      <c r="G113" s="52" t="str">
        <f t="shared" si="54"/>
        <v>n/a</v>
      </c>
      <c r="H113" s="52" t="str">
        <f t="shared" si="55"/>
        <v>n/a</v>
      </c>
      <c r="I113" s="52" t="str">
        <f t="shared" si="56"/>
        <v>n/a</v>
      </c>
      <c r="J113" s="52" t="str">
        <f t="shared" si="57"/>
        <v>n/a</v>
      </c>
      <c r="K113" s="52" t="str">
        <f t="shared" si="58"/>
        <v>n/a</v>
      </c>
      <c r="L113" s="52" t="str">
        <f t="shared" si="59"/>
        <v>n/a</v>
      </c>
      <c r="M113" s="53" t="str">
        <f t="shared" si="60"/>
        <v>n/a</v>
      </c>
      <c r="N113" s="54" t="str">
        <f t="shared" si="61"/>
        <v>n/a</v>
      </c>
      <c r="P113" s="83" t="e">
        <f>+SUMPRODUCT(('Quant Log'!$C$5:$C$1004='Quant Stats'!$B113)*('Quant Log'!$I$5:$I$1004='Quant Stats'!P$42)*('Quant Log'!$E$5:$E$1004='Quant Stats'!$B$103)*'Quant Log'!$H$5:$H$1004)/SUMPRODUCT(('Quant Log'!$C$5:$C$1004='Quant Stats'!$B113)*('Quant Log'!$I$5:$I$1004='Quant Stats'!P$42)*('Quant Log'!$E$5:$E$1004='Quant Stats'!$B$103))</f>
        <v>#DIV/0!</v>
      </c>
      <c r="Q113" s="83" t="e">
        <f>+SUMPRODUCT(('Quant Log'!$C$5:$C$1004='Quant Stats'!$B113)*('Quant Log'!$I$5:$I$1004='Quant Stats'!Q$42)*('Quant Log'!$E$5:$E$1004='Quant Stats'!$B$103)*'Quant Log'!$H$5:$H$1004)/SUMPRODUCT(('Quant Log'!$C$5:$C$1004='Quant Stats'!$B113)*('Quant Log'!$I$5:$I$1004='Quant Stats'!Q$42)*('Quant Log'!$E$5:$E$1004='Quant Stats'!$B$103))</f>
        <v>#DIV/0!</v>
      </c>
      <c r="R113" s="83" t="e">
        <f>+SUMPRODUCT(('Quant Log'!$C$5:$C$1004='Quant Stats'!$B113)*('Quant Log'!$I$5:$I$1004='Quant Stats'!R$42)*('Quant Log'!$E$5:$E$1004='Quant Stats'!$B$103)*'Quant Log'!$H$5:$H$1004)/SUMPRODUCT(('Quant Log'!$C$5:$C$1004='Quant Stats'!$B113)*('Quant Log'!$I$5:$I$1004='Quant Stats'!R$42)*('Quant Log'!$E$5:$E$1004='Quant Stats'!$B$103))</f>
        <v>#DIV/0!</v>
      </c>
      <c r="S113" s="83" t="e">
        <f>+SUMPRODUCT(('Quant Log'!$C$5:$C$1004='Quant Stats'!$B113)*('Quant Log'!$I$5:$I$1004='Quant Stats'!S$42)*('Quant Log'!$E$5:$E$1004='Quant Stats'!$B$103)*'Quant Log'!$H$5:$H$1004)/SUMPRODUCT(('Quant Log'!$C$5:$C$1004='Quant Stats'!$B113)*('Quant Log'!$I$5:$I$1004='Quant Stats'!S$42)*('Quant Log'!$E$5:$E$1004='Quant Stats'!$B$103))</f>
        <v>#DIV/0!</v>
      </c>
      <c r="T113" s="83" t="e">
        <f>+SUMPRODUCT(('Quant Log'!$C$5:$C$1004='Quant Stats'!$B113)*('Quant Log'!$I$5:$I$1004='Quant Stats'!T$42)*('Quant Log'!$E$5:$E$1004='Quant Stats'!$B$103)*'Quant Log'!$H$5:$H$1004)/SUMPRODUCT(('Quant Log'!$C$5:$C$1004='Quant Stats'!$B113)*('Quant Log'!$I$5:$I$1004='Quant Stats'!T$42)*('Quant Log'!$E$5:$E$1004='Quant Stats'!$B$103))</f>
        <v>#DIV/0!</v>
      </c>
      <c r="U113" s="83" t="e">
        <f>+SUMPRODUCT(('Quant Log'!$C$5:$C$1004='Quant Stats'!$B113)*('Quant Log'!$I$5:$I$1004='Quant Stats'!U$42)*('Quant Log'!$E$5:$E$1004='Quant Stats'!$B$103)*'Quant Log'!$H$5:$H$1004)/SUMPRODUCT(('Quant Log'!$C$5:$C$1004='Quant Stats'!$B113)*('Quant Log'!$I$5:$I$1004='Quant Stats'!U$42)*('Quant Log'!$E$5:$E$1004='Quant Stats'!$B$103))</f>
        <v>#DIV/0!</v>
      </c>
      <c r="V113" s="83" t="e">
        <f>+SUMPRODUCT(('Quant Log'!$C$5:$C$1004='Quant Stats'!$B113)*('Quant Log'!$I$5:$I$1004='Quant Stats'!V$42)*('Quant Log'!$E$5:$E$1004='Quant Stats'!$B$103)*'Quant Log'!$H$5:$H$1004)/SUMPRODUCT(('Quant Log'!$C$5:$C$1004='Quant Stats'!$B113)*('Quant Log'!$I$5:$I$1004='Quant Stats'!V$42)*('Quant Log'!$E$5:$E$1004='Quant Stats'!$B$103))</f>
        <v>#DIV/0!</v>
      </c>
      <c r="W113" s="83" t="e">
        <f>+SUMPRODUCT(('Quant Log'!$C$5:$C$1004='Quant Stats'!$B113)*('Quant Log'!$I$5:$I$1004='Quant Stats'!W$42)*('Quant Log'!$E$5:$E$1004='Quant Stats'!$B$103)*'Quant Log'!$H$5:$H$1004)/SUMPRODUCT(('Quant Log'!$C$5:$C$1004='Quant Stats'!$B113)*('Quant Log'!$I$5:$I$1004='Quant Stats'!W$42)*('Quant Log'!$E$5:$E$1004='Quant Stats'!$B$103))</f>
        <v>#DIV/0!</v>
      </c>
      <c r="X113" s="83" t="e">
        <f>+SUMPRODUCT(('Quant Log'!$C$5:$C$1004='Quant Stats'!$B113)*('Quant Log'!$I$5:$I$1004='Quant Stats'!X$42)*('Quant Log'!$E$5:$E$1004='Quant Stats'!$B$103)*'Quant Log'!$H$5:$H$1004)/SUMPRODUCT(('Quant Log'!$C$5:$C$1004='Quant Stats'!$B113)*('Quant Log'!$I$5:$I$1004='Quant Stats'!X$42)*('Quant Log'!$E$5:$E$1004='Quant Stats'!$B$103))</f>
        <v>#DIV/0!</v>
      </c>
      <c r="Y113" s="83" t="e">
        <f>+SUMPRODUCT(('Quant Log'!$C$5:$C$1004='Quant Stats'!$B113)*('Quant Log'!$I$5:$I$1004='Quant Stats'!Y$42)*('Quant Log'!$E$5:$E$1004='Quant Stats'!$B$103)*'Quant Log'!$H$5:$H$1004)/SUMPRODUCT(('Quant Log'!$C$5:$C$1004='Quant Stats'!$B113)*('Quant Log'!$I$5:$I$1004='Quant Stats'!Y$42)*('Quant Log'!$E$5:$E$1004='Quant Stats'!$B$103))</f>
        <v>#DIV/0!</v>
      </c>
      <c r="Z113" s="84" t="e">
        <f>+SUMPRODUCT(('Quant Log'!$C$5:$C$1004='Quant Stats'!$B113)*('Quant Log'!$E$5:$E$1004='Quant Stats'!$B$103)*'Quant Log'!$H$5:$H$1004)/SUMPRODUCT(('Quant Log'!$C$5:$C$1004='Quant Stats'!$B113)*('Quant Log'!$E$5:$E$1004='Quant Stats'!$B$103))</f>
        <v>#DIV/0!</v>
      </c>
    </row>
    <row r="114" spans="2:26" ht="16" thickBot="1">
      <c r="B114" s="18" t="str">
        <f>+$B$52</f>
        <v>PowerScore SC</v>
      </c>
      <c r="D114" s="55" t="str">
        <f t="shared" si="62"/>
        <v>n/a</v>
      </c>
      <c r="E114" s="55" t="str">
        <f t="shared" si="52"/>
        <v>n/a</v>
      </c>
      <c r="F114" s="55" t="str">
        <f t="shared" si="53"/>
        <v>n/a</v>
      </c>
      <c r="G114" s="55" t="str">
        <f t="shared" si="54"/>
        <v>n/a</v>
      </c>
      <c r="H114" s="55" t="str">
        <f t="shared" si="55"/>
        <v>n/a</v>
      </c>
      <c r="I114" s="55" t="str">
        <f t="shared" si="56"/>
        <v>n/a</v>
      </c>
      <c r="J114" s="55" t="str">
        <f t="shared" si="57"/>
        <v>n/a</v>
      </c>
      <c r="K114" s="55" t="str">
        <f t="shared" si="58"/>
        <v>n/a</v>
      </c>
      <c r="L114" s="55" t="str">
        <f t="shared" si="59"/>
        <v>n/a</v>
      </c>
      <c r="M114" s="56" t="str">
        <f t="shared" si="60"/>
        <v>n/a</v>
      </c>
      <c r="N114" s="57" t="str">
        <f t="shared" si="61"/>
        <v>n/a</v>
      </c>
      <c r="P114" s="83" t="e">
        <f>+SUMPRODUCT(('Quant Log'!$C$5:$C$1004='Quant Stats'!$B114)*('Quant Log'!$I$5:$I$1004='Quant Stats'!P$42)*('Quant Log'!$E$5:$E$1004='Quant Stats'!$B$103)*'Quant Log'!$H$5:$H$1004)/SUMPRODUCT(('Quant Log'!$C$5:$C$1004='Quant Stats'!$B114)*('Quant Log'!$I$5:$I$1004='Quant Stats'!P$42)*('Quant Log'!$E$5:$E$1004='Quant Stats'!$B$103))</f>
        <v>#DIV/0!</v>
      </c>
      <c r="Q114" s="83" t="e">
        <f>+SUMPRODUCT(('Quant Log'!$C$5:$C$1004='Quant Stats'!$B114)*('Quant Log'!$I$5:$I$1004='Quant Stats'!Q$42)*('Quant Log'!$E$5:$E$1004='Quant Stats'!$B$103)*'Quant Log'!$H$5:$H$1004)/SUMPRODUCT(('Quant Log'!$C$5:$C$1004='Quant Stats'!$B114)*('Quant Log'!$I$5:$I$1004='Quant Stats'!Q$42)*('Quant Log'!$E$5:$E$1004='Quant Stats'!$B$103))</f>
        <v>#DIV/0!</v>
      </c>
      <c r="R114" s="83" t="e">
        <f>+SUMPRODUCT(('Quant Log'!$C$5:$C$1004='Quant Stats'!$B114)*('Quant Log'!$I$5:$I$1004='Quant Stats'!R$42)*('Quant Log'!$E$5:$E$1004='Quant Stats'!$B$103)*'Quant Log'!$H$5:$H$1004)/SUMPRODUCT(('Quant Log'!$C$5:$C$1004='Quant Stats'!$B114)*('Quant Log'!$I$5:$I$1004='Quant Stats'!R$42)*('Quant Log'!$E$5:$E$1004='Quant Stats'!$B$103))</f>
        <v>#DIV/0!</v>
      </c>
      <c r="S114" s="83" t="e">
        <f>+SUMPRODUCT(('Quant Log'!$C$5:$C$1004='Quant Stats'!$B114)*('Quant Log'!$I$5:$I$1004='Quant Stats'!S$42)*('Quant Log'!$E$5:$E$1004='Quant Stats'!$B$103)*'Quant Log'!$H$5:$H$1004)/SUMPRODUCT(('Quant Log'!$C$5:$C$1004='Quant Stats'!$B114)*('Quant Log'!$I$5:$I$1004='Quant Stats'!S$42)*('Quant Log'!$E$5:$E$1004='Quant Stats'!$B$103))</f>
        <v>#DIV/0!</v>
      </c>
      <c r="T114" s="83" t="e">
        <f>+SUMPRODUCT(('Quant Log'!$C$5:$C$1004='Quant Stats'!$B114)*('Quant Log'!$I$5:$I$1004='Quant Stats'!T$42)*('Quant Log'!$E$5:$E$1004='Quant Stats'!$B$103)*'Quant Log'!$H$5:$H$1004)/SUMPRODUCT(('Quant Log'!$C$5:$C$1004='Quant Stats'!$B114)*('Quant Log'!$I$5:$I$1004='Quant Stats'!T$42)*('Quant Log'!$E$5:$E$1004='Quant Stats'!$B$103))</f>
        <v>#DIV/0!</v>
      </c>
      <c r="U114" s="83" t="e">
        <f>+SUMPRODUCT(('Quant Log'!$C$5:$C$1004='Quant Stats'!$B114)*('Quant Log'!$I$5:$I$1004='Quant Stats'!U$42)*('Quant Log'!$E$5:$E$1004='Quant Stats'!$B$103)*'Quant Log'!$H$5:$H$1004)/SUMPRODUCT(('Quant Log'!$C$5:$C$1004='Quant Stats'!$B114)*('Quant Log'!$I$5:$I$1004='Quant Stats'!U$42)*('Quant Log'!$E$5:$E$1004='Quant Stats'!$B$103))</f>
        <v>#DIV/0!</v>
      </c>
      <c r="V114" s="83" t="e">
        <f>+SUMPRODUCT(('Quant Log'!$C$5:$C$1004='Quant Stats'!$B114)*('Quant Log'!$I$5:$I$1004='Quant Stats'!V$42)*('Quant Log'!$E$5:$E$1004='Quant Stats'!$B$103)*'Quant Log'!$H$5:$H$1004)/SUMPRODUCT(('Quant Log'!$C$5:$C$1004='Quant Stats'!$B114)*('Quant Log'!$I$5:$I$1004='Quant Stats'!V$42)*('Quant Log'!$E$5:$E$1004='Quant Stats'!$B$103))</f>
        <v>#DIV/0!</v>
      </c>
      <c r="W114" s="83" t="e">
        <f>+SUMPRODUCT(('Quant Log'!$C$5:$C$1004='Quant Stats'!$B114)*('Quant Log'!$I$5:$I$1004='Quant Stats'!W$42)*('Quant Log'!$E$5:$E$1004='Quant Stats'!$B$103)*'Quant Log'!$H$5:$H$1004)/SUMPRODUCT(('Quant Log'!$C$5:$C$1004='Quant Stats'!$B114)*('Quant Log'!$I$5:$I$1004='Quant Stats'!W$42)*('Quant Log'!$E$5:$E$1004='Quant Stats'!$B$103))</f>
        <v>#DIV/0!</v>
      </c>
      <c r="X114" s="83" t="e">
        <f>+SUMPRODUCT(('Quant Log'!$C$5:$C$1004='Quant Stats'!$B114)*('Quant Log'!$I$5:$I$1004='Quant Stats'!X$42)*('Quant Log'!$E$5:$E$1004='Quant Stats'!$B$103)*'Quant Log'!$H$5:$H$1004)/SUMPRODUCT(('Quant Log'!$C$5:$C$1004='Quant Stats'!$B114)*('Quant Log'!$I$5:$I$1004='Quant Stats'!X$42)*('Quant Log'!$E$5:$E$1004='Quant Stats'!$B$103))</f>
        <v>#DIV/0!</v>
      </c>
      <c r="Y114" s="83" t="e">
        <f>+SUMPRODUCT(('Quant Log'!$C$5:$C$1004='Quant Stats'!$B114)*('Quant Log'!$I$5:$I$1004='Quant Stats'!Y$42)*('Quant Log'!$E$5:$E$1004='Quant Stats'!$B$103)*'Quant Log'!$H$5:$H$1004)/SUMPRODUCT(('Quant Log'!$C$5:$C$1004='Quant Stats'!$B114)*('Quant Log'!$I$5:$I$1004='Quant Stats'!Y$42)*('Quant Log'!$E$5:$E$1004='Quant Stats'!$B$103))</f>
        <v>#DIV/0!</v>
      </c>
      <c r="Z114" s="84" t="e">
        <f>+SUMPRODUCT(('Quant Log'!$C$5:$C$1004='Quant Stats'!$B114)*('Quant Log'!$E$5:$E$1004='Quant Stats'!$B$103)*'Quant Log'!$H$5:$H$1004)/SUMPRODUCT(('Quant Log'!$C$5:$C$1004='Quant Stats'!$B114)*('Quant Log'!$E$5:$E$1004='Quant Stats'!$B$103))</f>
        <v>#DIV/0!</v>
      </c>
    </row>
    <row r="115" spans="2:26">
      <c r="B115" s="18" t="str">
        <f>+$B$53</f>
        <v>ALL</v>
      </c>
      <c r="D115" s="49">
        <f t="shared" si="62"/>
        <v>120.33333333333333</v>
      </c>
      <c r="E115" s="49">
        <f t="shared" si="52"/>
        <v>168</v>
      </c>
      <c r="F115" s="49">
        <f t="shared" si="53"/>
        <v>171.5</v>
      </c>
      <c r="G115" s="49">
        <f t="shared" si="54"/>
        <v>188.33333333333334</v>
      </c>
      <c r="H115" s="49" t="str">
        <f t="shared" si="55"/>
        <v>n/a</v>
      </c>
      <c r="I115" s="49">
        <f t="shared" si="56"/>
        <v>183</v>
      </c>
      <c r="J115" s="49">
        <f t="shared" si="57"/>
        <v>148.5</v>
      </c>
      <c r="K115" s="49" t="str">
        <f t="shared" si="58"/>
        <v>n/a</v>
      </c>
      <c r="L115" s="49">
        <f t="shared" si="59"/>
        <v>144</v>
      </c>
      <c r="M115" s="50">
        <f t="shared" si="60"/>
        <v>163.66666666666666</v>
      </c>
      <c r="N115" s="51">
        <f t="shared" si="61"/>
        <v>167.4</v>
      </c>
      <c r="P115" s="84">
        <f>+SUMPRODUCT(('Quant Log'!$I$5:$I$1004='Quant Stats'!P$42)*('Quant Log'!$E$5:$E$1004='Quant Stats'!$B$103)*'Quant Log'!$H$5:$H$1004)/SUMPRODUCT(('Quant Log'!$I$5:$I$1004='Quant Stats'!P$42)*('Quant Log'!$E$5:$E$1004='Quant Stats'!$B$103))</f>
        <v>120.33333333333333</v>
      </c>
      <c r="Q115" s="84">
        <f>+SUMPRODUCT(('Quant Log'!$I$5:$I$1004='Quant Stats'!Q$42)*('Quant Log'!$E$5:$E$1004='Quant Stats'!$B$103)*'Quant Log'!$H$5:$H$1004)/SUMPRODUCT(('Quant Log'!$I$5:$I$1004='Quant Stats'!Q$42)*('Quant Log'!$E$5:$E$1004='Quant Stats'!$B$103))</f>
        <v>168</v>
      </c>
      <c r="R115" s="84">
        <f>+SUMPRODUCT(('Quant Log'!$I$5:$I$1004='Quant Stats'!R$42)*('Quant Log'!$E$5:$E$1004='Quant Stats'!$B$103)*'Quant Log'!$H$5:$H$1004)/SUMPRODUCT(('Quant Log'!$I$5:$I$1004='Quant Stats'!R$42)*('Quant Log'!$E$5:$E$1004='Quant Stats'!$B$103))</f>
        <v>171.5</v>
      </c>
      <c r="S115" s="84">
        <f>+SUMPRODUCT(('Quant Log'!$I$5:$I$1004='Quant Stats'!S$42)*('Quant Log'!$E$5:$E$1004='Quant Stats'!$B$103)*'Quant Log'!$H$5:$H$1004)/SUMPRODUCT(('Quant Log'!$I$5:$I$1004='Quant Stats'!S$42)*('Quant Log'!$E$5:$E$1004='Quant Stats'!$B$103))</f>
        <v>188.33333333333334</v>
      </c>
      <c r="T115" s="84" t="e">
        <f>+SUMPRODUCT(('Quant Log'!$I$5:$I$1004='Quant Stats'!T$42)*('Quant Log'!$E$5:$E$1004='Quant Stats'!$B$103)*'Quant Log'!$H$5:$H$1004)/SUMPRODUCT(('Quant Log'!$I$5:$I$1004='Quant Stats'!T$42)*('Quant Log'!$E$5:$E$1004='Quant Stats'!$B$103))</f>
        <v>#DIV/0!</v>
      </c>
      <c r="U115" s="84">
        <f>+SUMPRODUCT(('Quant Log'!$I$5:$I$1004='Quant Stats'!U$42)*('Quant Log'!$E$5:$E$1004='Quant Stats'!$B$103)*'Quant Log'!$H$5:$H$1004)/SUMPRODUCT(('Quant Log'!$I$5:$I$1004='Quant Stats'!U$42)*('Quant Log'!$E$5:$E$1004='Quant Stats'!$B$103))</f>
        <v>183</v>
      </c>
      <c r="V115" s="84">
        <f>+SUMPRODUCT(('Quant Log'!$I$5:$I$1004='Quant Stats'!V$42)*('Quant Log'!$E$5:$E$1004='Quant Stats'!$B$103)*'Quant Log'!$H$5:$H$1004)/SUMPRODUCT(('Quant Log'!$I$5:$I$1004='Quant Stats'!V$42)*('Quant Log'!$E$5:$E$1004='Quant Stats'!$B$103))</f>
        <v>148.5</v>
      </c>
      <c r="W115" s="84" t="e">
        <f>+SUMPRODUCT(('Quant Log'!$I$5:$I$1004='Quant Stats'!W$42)*('Quant Log'!$E$5:$E$1004='Quant Stats'!$B$103)*'Quant Log'!$H$5:$H$1004)/SUMPRODUCT(('Quant Log'!$I$5:$I$1004='Quant Stats'!W$42)*('Quant Log'!$E$5:$E$1004='Quant Stats'!$B$103))</f>
        <v>#DIV/0!</v>
      </c>
      <c r="X115" s="84">
        <f>+SUMPRODUCT(('Quant Log'!$I$5:$I$1004='Quant Stats'!X$42)*('Quant Log'!$E$5:$E$1004='Quant Stats'!$B$103)*'Quant Log'!$H$5:$H$1004)/SUMPRODUCT(('Quant Log'!$I$5:$I$1004='Quant Stats'!X$42)*('Quant Log'!$E$5:$E$1004='Quant Stats'!$B$103))</f>
        <v>144</v>
      </c>
      <c r="Y115" s="84">
        <f>+SUMPRODUCT(('Quant Log'!$I$5:$I$1004='Quant Stats'!Y$42)*('Quant Log'!$E$5:$E$1004='Quant Stats'!$B$103)*'Quant Log'!$H$5:$H$1004)/SUMPRODUCT(('Quant Log'!$I$5:$I$1004='Quant Stats'!Y$42)*('Quant Log'!$E$5:$E$1004='Quant Stats'!$B$103))</f>
        <v>163.66666666666666</v>
      </c>
      <c r="Z115" s="84">
        <f>+SUMPRODUCT(('Quant Log'!$E$5:$E$1004='Quant Stats'!$B$103)*'Quant Log'!$H$5:$H$1004)/COUNTIF('Quant Log'!$E$5:$E$1004,'Quant Stats'!$B$103)</f>
        <v>167.4</v>
      </c>
    </row>
    <row r="116" spans="2:26">
      <c r="B116" s="18"/>
      <c r="P116" s="85"/>
      <c r="Q116" s="85"/>
      <c r="R116" s="85"/>
      <c r="S116" s="85"/>
      <c r="T116" s="85"/>
      <c r="U116" s="85"/>
      <c r="V116" s="85"/>
      <c r="W116" s="85"/>
      <c r="X116" s="85"/>
      <c r="Y116" s="85"/>
      <c r="Z116" s="85"/>
    </row>
    <row r="117" spans="2:26" ht="18">
      <c r="B117" s="10" t="s">
        <v>329</v>
      </c>
      <c r="P117" s="85"/>
      <c r="Q117" s="85"/>
      <c r="R117" s="85"/>
      <c r="S117" s="85"/>
      <c r="T117" s="85"/>
      <c r="U117" s="85"/>
      <c r="V117" s="85"/>
      <c r="W117" s="85"/>
      <c r="X117" s="85"/>
      <c r="Y117" s="85"/>
      <c r="Z117" s="85"/>
    </row>
    <row r="118" spans="2:26">
      <c r="B118" s="18"/>
      <c r="P118" s="85"/>
      <c r="Q118" s="85"/>
      <c r="R118" s="85"/>
      <c r="S118" s="85"/>
      <c r="T118" s="85"/>
      <c r="U118" s="85"/>
      <c r="V118" s="85"/>
      <c r="W118" s="85"/>
      <c r="X118" s="85"/>
      <c r="Y118" s="85"/>
      <c r="Z118" s="85"/>
    </row>
    <row r="119" spans="2:26" ht="15.75" customHeight="1" thickBot="1">
      <c r="D119" s="17" t="str">
        <f t="shared" ref="D119:M119" si="63">+P119</f>
        <v>Arithmetic</v>
      </c>
      <c r="E119" s="17" t="str">
        <f t="shared" si="63"/>
        <v>Algebra</v>
      </c>
      <c r="F119" s="17" t="str">
        <f t="shared" si="63"/>
        <v>Geometry</v>
      </c>
      <c r="G119" s="17" t="str">
        <f t="shared" si="63"/>
        <v>Word Problems</v>
      </c>
      <c r="H119" s="17" t="str">
        <f t="shared" si="63"/>
        <v>Probability</v>
      </c>
      <c r="I119" s="17" t="str">
        <f t="shared" si="63"/>
        <v>Number Properties</v>
      </c>
      <c r="J119" s="17" t="str">
        <f t="shared" si="63"/>
        <v>Fractions/Decimals/Percents</v>
      </c>
      <c r="K119" s="17" t="str">
        <f t="shared" si="63"/>
        <v>Comb/Perm</v>
      </c>
      <c r="L119" s="17" t="str">
        <f t="shared" si="63"/>
        <v>Overlapping Sets/Rate-Work</v>
      </c>
      <c r="M119" s="17" t="str">
        <f t="shared" si="63"/>
        <v>Equations/Inequalities/VICS</v>
      </c>
      <c r="N119" s="17" t="str">
        <f>+N72</f>
        <v>Total Quant</v>
      </c>
      <c r="P119" s="82" t="str">
        <f>+$P$42</f>
        <v>Arithmetic</v>
      </c>
      <c r="Q119" s="82" t="str">
        <f>+$Q$42</f>
        <v>Algebra</v>
      </c>
      <c r="R119" s="82" t="str">
        <f>+$R$42</f>
        <v>Geometry</v>
      </c>
      <c r="S119" s="82" t="str">
        <f>+$S$42</f>
        <v>Word Problems</v>
      </c>
      <c r="T119" s="82" t="str">
        <f>+$T$42</f>
        <v>Probability</v>
      </c>
      <c r="U119" s="82" t="str">
        <f>+$U$42</f>
        <v>Number Properties</v>
      </c>
      <c r="V119" s="82" t="str">
        <f>+$V$42</f>
        <v>Fractions/Decimals/Percents</v>
      </c>
      <c r="W119" s="82" t="str">
        <f>+$W$42</f>
        <v>Comb/Perm</v>
      </c>
      <c r="X119" s="82" t="str">
        <f>+$X$42</f>
        <v>Overlapping Sets/Rate-Work</v>
      </c>
      <c r="Y119" s="82" t="str">
        <f>+$Y$42</f>
        <v>Equations/Inequalities/VICS</v>
      </c>
      <c r="Z119" s="82" t="str">
        <f>+$Z$42</f>
        <v>Total PS</v>
      </c>
    </row>
    <row r="120" spans="2:26" ht="16" thickBot="1">
      <c r="B120" s="18" t="str">
        <f>+$B$43</f>
        <v>Official Guide 12</v>
      </c>
      <c r="D120" s="52" t="str">
        <f>+IF(ISERROR(P120),"n/a",P120)</f>
        <v>n/a</v>
      </c>
      <c r="E120" s="52" t="str">
        <f t="shared" ref="E120:E130" si="64">+IF(ISERROR(Q120),"n/a",Q120)</f>
        <v>n/a</v>
      </c>
      <c r="F120" s="52" t="str">
        <f t="shared" ref="F120:F130" si="65">+IF(ISERROR(R120),"n/a",R120)</f>
        <v>n/a</v>
      </c>
      <c r="G120" s="52" t="str">
        <f t="shared" ref="G120:G130" si="66">+IF(ISERROR(S120),"n/a",S120)</f>
        <v>n/a</v>
      </c>
      <c r="H120" s="52" t="str">
        <f t="shared" ref="H120:H130" si="67">+IF(ISERROR(T120),"n/a",T120)</f>
        <v>n/a</v>
      </c>
      <c r="I120" s="52" t="str">
        <f t="shared" ref="I120:I130" si="68">+IF(ISERROR(U120),"n/a",U120)</f>
        <v>n/a</v>
      </c>
      <c r="J120" s="52" t="str">
        <f t="shared" ref="J120:J130" si="69">+IF(ISERROR(V120),"n/a",V120)</f>
        <v>n/a</v>
      </c>
      <c r="K120" s="52" t="str">
        <f t="shared" ref="K120:K130" si="70">+IF(ISERROR(W120),"n/a",W120)</f>
        <v>n/a</v>
      </c>
      <c r="L120" s="52" t="str">
        <f t="shared" ref="L120:L130" si="71">+IF(ISERROR(X120),"n/a",X120)</f>
        <v>n/a</v>
      </c>
      <c r="M120" s="53" t="str">
        <f t="shared" ref="M120:M130" si="72">+IF(ISERROR(Y120),"n/a",Y120)</f>
        <v>n/a</v>
      </c>
      <c r="N120" s="54" t="str">
        <f t="shared" ref="N120:N130" si="73">+IF(ISERROR(Z120),"n/a",Z120)</f>
        <v>n/a</v>
      </c>
      <c r="P120" s="83" t="e">
        <f>+SUMPRODUCT(('Quant Log'!$C$5:$C$1004='Quant Stats'!$B120)*('Quant Log'!$I$5:$I$1004='Quant Stats'!P$42)*'Quant Log'!$H$5:$H$1004)/SUMPRODUCT(('Quant Log'!$C$5:$C$1004='Quant Stats'!$B120)*('Quant Log'!$I$5:$I$1004='Quant Stats'!P$42))</f>
        <v>#DIV/0!</v>
      </c>
      <c r="Q120" s="83" t="e">
        <f>+SUMPRODUCT(('Quant Log'!$C$5:$C$1004='Quant Stats'!$B120)*('Quant Log'!$I$5:$I$1004='Quant Stats'!Q$42)*'Quant Log'!$H$5:$H$1004)/SUMPRODUCT(('Quant Log'!$C$5:$C$1004='Quant Stats'!$B120)*('Quant Log'!$I$5:$I$1004='Quant Stats'!Q$42))</f>
        <v>#DIV/0!</v>
      </c>
      <c r="R120" s="83" t="e">
        <f>+SUMPRODUCT(('Quant Log'!$C$5:$C$1004='Quant Stats'!$B120)*('Quant Log'!$I$5:$I$1004='Quant Stats'!R$42)*'Quant Log'!$H$5:$H$1004)/SUMPRODUCT(('Quant Log'!$C$5:$C$1004='Quant Stats'!$B120)*('Quant Log'!$I$5:$I$1004='Quant Stats'!R$42))</f>
        <v>#DIV/0!</v>
      </c>
      <c r="S120" s="83" t="e">
        <f>+SUMPRODUCT(('Quant Log'!$C$5:$C$1004='Quant Stats'!$B120)*('Quant Log'!$I$5:$I$1004='Quant Stats'!S$42)*'Quant Log'!$H$5:$H$1004)/SUMPRODUCT(('Quant Log'!$C$5:$C$1004='Quant Stats'!$B120)*('Quant Log'!$I$5:$I$1004='Quant Stats'!S$42))</f>
        <v>#DIV/0!</v>
      </c>
      <c r="T120" s="83" t="e">
        <f>+SUMPRODUCT(('Quant Log'!$C$5:$C$1004='Quant Stats'!$B120)*('Quant Log'!$I$5:$I$1004='Quant Stats'!T$42)*'Quant Log'!$H$5:$H$1004)/SUMPRODUCT(('Quant Log'!$C$5:$C$1004='Quant Stats'!$B120)*('Quant Log'!$I$5:$I$1004='Quant Stats'!T$42))</f>
        <v>#DIV/0!</v>
      </c>
      <c r="U120" s="83" t="e">
        <f>+SUMPRODUCT(('Quant Log'!$C$5:$C$1004='Quant Stats'!$B120)*('Quant Log'!$I$5:$I$1004='Quant Stats'!U$42)*'Quant Log'!$H$5:$H$1004)/SUMPRODUCT(('Quant Log'!$C$5:$C$1004='Quant Stats'!$B120)*('Quant Log'!$I$5:$I$1004='Quant Stats'!U$42))</f>
        <v>#DIV/0!</v>
      </c>
      <c r="V120" s="83" t="e">
        <f>+SUMPRODUCT(('Quant Log'!$C$5:$C$1004='Quant Stats'!$B120)*('Quant Log'!$I$5:$I$1004='Quant Stats'!V$42)*'Quant Log'!$H$5:$H$1004)/SUMPRODUCT(('Quant Log'!$C$5:$C$1004='Quant Stats'!$B120)*('Quant Log'!$I$5:$I$1004='Quant Stats'!V$42))</f>
        <v>#DIV/0!</v>
      </c>
      <c r="W120" s="83" t="e">
        <f>+SUMPRODUCT(('Quant Log'!$C$5:$C$1004='Quant Stats'!$B120)*('Quant Log'!$I$5:$I$1004='Quant Stats'!W$42)*'Quant Log'!$H$5:$H$1004)/SUMPRODUCT(('Quant Log'!$C$5:$C$1004='Quant Stats'!$B120)*('Quant Log'!$I$5:$I$1004='Quant Stats'!W$42))</f>
        <v>#DIV/0!</v>
      </c>
      <c r="X120" s="83" t="e">
        <f>+SUMPRODUCT(('Quant Log'!$C$5:$C$1004='Quant Stats'!$B120)*('Quant Log'!$I$5:$I$1004='Quant Stats'!X$42)*'Quant Log'!$H$5:$H$1004)/SUMPRODUCT(('Quant Log'!$C$5:$C$1004='Quant Stats'!$B120)*('Quant Log'!$I$5:$I$1004='Quant Stats'!X$42))</f>
        <v>#DIV/0!</v>
      </c>
      <c r="Y120" s="83" t="e">
        <f>+SUMPRODUCT(('Quant Log'!$C$5:$C$1004='Quant Stats'!$B120)*('Quant Log'!$I$5:$I$1004='Quant Stats'!Y$42)*'Quant Log'!$H$5:$H$1004)/SUMPRODUCT(('Quant Log'!$C$5:$C$1004='Quant Stats'!$B120)*('Quant Log'!$I$5:$I$1004='Quant Stats'!Y$42))</f>
        <v>#DIV/0!</v>
      </c>
      <c r="Z120" s="84" t="e">
        <f>+SUMPRODUCT(('Quant Log'!$C$5:$C$1004='Quant Stats'!$B120)*'Quant Log'!$H$5:$H$1004)/COUNTIF('Quant Log'!$C$5:$C$1004,'Quant Stats'!$B120)</f>
        <v>#DIV/0!</v>
      </c>
    </row>
    <row r="121" spans="2:26" ht="16" thickBot="1">
      <c r="B121" s="18" t="str">
        <f>+$B$44</f>
        <v>Official Guide-V</v>
      </c>
      <c r="D121" s="55" t="str">
        <f t="shared" ref="D121:D130" si="74">+IF(ISERROR(P121),"n/a",P121)</f>
        <v>n/a</v>
      </c>
      <c r="E121" s="55" t="str">
        <f t="shared" si="64"/>
        <v>n/a</v>
      </c>
      <c r="F121" s="55" t="str">
        <f t="shared" si="65"/>
        <v>n/a</v>
      </c>
      <c r="G121" s="55" t="str">
        <f t="shared" si="66"/>
        <v>n/a</v>
      </c>
      <c r="H121" s="55" t="str">
        <f t="shared" si="67"/>
        <v>n/a</v>
      </c>
      <c r="I121" s="55" t="str">
        <f t="shared" si="68"/>
        <v>n/a</v>
      </c>
      <c r="J121" s="55" t="str">
        <f t="shared" si="69"/>
        <v>n/a</v>
      </c>
      <c r="K121" s="55" t="str">
        <f t="shared" si="70"/>
        <v>n/a</v>
      </c>
      <c r="L121" s="55" t="str">
        <f t="shared" si="71"/>
        <v>n/a</v>
      </c>
      <c r="M121" s="56" t="str">
        <f t="shared" si="72"/>
        <v>n/a</v>
      </c>
      <c r="N121" s="57" t="str">
        <f t="shared" si="73"/>
        <v>n/a</v>
      </c>
      <c r="P121" s="83" t="e">
        <f>+SUMPRODUCT(('Quant Log'!$C$5:$C$1004='Quant Stats'!$B121)*('Quant Log'!$I$5:$I$1004='Quant Stats'!P$42)*'Quant Log'!$H$5:$H$1004)/SUMPRODUCT(('Quant Log'!$C$5:$C$1004='Quant Stats'!$B121)*('Quant Log'!$I$5:$I$1004='Quant Stats'!P$42))</f>
        <v>#DIV/0!</v>
      </c>
      <c r="Q121" s="83" t="e">
        <f>+SUMPRODUCT(('Quant Log'!$C$5:$C$1004='Quant Stats'!$B121)*('Quant Log'!$I$5:$I$1004='Quant Stats'!Q$42)*'Quant Log'!$H$5:$H$1004)/SUMPRODUCT(('Quant Log'!$C$5:$C$1004='Quant Stats'!$B121)*('Quant Log'!$I$5:$I$1004='Quant Stats'!Q$42))</f>
        <v>#DIV/0!</v>
      </c>
      <c r="R121" s="83" t="e">
        <f>+SUMPRODUCT(('Quant Log'!$C$5:$C$1004='Quant Stats'!$B121)*('Quant Log'!$I$5:$I$1004='Quant Stats'!R$42)*'Quant Log'!$H$5:$H$1004)/SUMPRODUCT(('Quant Log'!$C$5:$C$1004='Quant Stats'!$B121)*('Quant Log'!$I$5:$I$1004='Quant Stats'!R$42))</f>
        <v>#DIV/0!</v>
      </c>
      <c r="S121" s="83" t="e">
        <f>+SUMPRODUCT(('Quant Log'!$C$5:$C$1004='Quant Stats'!$B121)*('Quant Log'!$I$5:$I$1004='Quant Stats'!S$42)*'Quant Log'!$H$5:$H$1004)/SUMPRODUCT(('Quant Log'!$C$5:$C$1004='Quant Stats'!$B121)*('Quant Log'!$I$5:$I$1004='Quant Stats'!S$42))</f>
        <v>#DIV/0!</v>
      </c>
      <c r="T121" s="83" t="e">
        <f>+SUMPRODUCT(('Quant Log'!$C$5:$C$1004='Quant Stats'!$B121)*('Quant Log'!$I$5:$I$1004='Quant Stats'!T$42)*'Quant Log'!$H$5:$H$1004)/SUMPRODUCT(('Quant Log'!$C$5:$C$1004='Quant Stats'!$B121)*('Quant Log'!$I$5:$I$1004='Quant Stats'!T$42))</f>
        <v>#DIV/0!</v>
      </c>
      <c r="U121" s="83" t="e">
        <f>+SUMPRODUCT(('Quant Log'!$C$5:$C$1004='Quant Stats'!$B121)*('Quant Log'!$I$5:$I$1004='Quant Stats'!U$42)*'Quant Log'!$H$5:$H$1004)/SUMPRODUCT(('Quant Log'!$C$5:$C$1004='Quant Stats'!$B121)*('Quant Log'!$I$5:$I$1004='Quant Stats'!U$42))</f>
        <v>#DIV/0!</v>
      </c>
      <c r="V121" s="83" t="e">
        <f>+SUMPRODUCT(('Quant Log'!$C$5:$C$1004='Quant Stats'!$B121)*('Quant Log'!$I$5:$I$1004='Quant Stats'!V$42)*'Quant Log'!$H$5:$H$1004)/SUMPRODUCT(('Quant Log'!$C$5:$C$1004='Quant Stats'!$B121)*('Quant Log'!$I$5:$I$1004='Quant Stats'!V$42))</f>
        <v>#DIV/0!</v>
      </c>
      <c r="W121" s="83" t="e">
        <f>+SUMPRODUCT(('Quant Log'!$C$5:$C$1004='Quant Stats'!$B121)*('Quant Log'!$I$5:$I$1004='Quant Stats'!W$42)*'Quant Log'!$H$5:$H$1004)/SUMPRODUCT(('Quant Log'!$C$5:$C$1004='Quant Stats'!$B121)*('Quant Log'!$I$5:$I$1004='Quant Stats'!W$42))</f>
        <v>#DIV/0!</v>
      </c>
      <c r="X121" s="83" t="e">
        <f>+SUMPRODUCT(('Quant Log'!$C$5:$C$1004='Quant Stats'!$B121)*('Quant Log'!$I$5:$I$1004='Quant Stats'!X$42)*'Quant Log'!$H$5:$H$1004)/SUMPRODUCT(('Quant Log'!$C$5:$C$1004='Quant Stats'!$B121)*('Quant Log'!$I$5:$I$1004='Quant Stats'!X$42))</f>
        <v>#DIV/0!</v>
      </c>
      <c r="Y121" s="83" t="e">
        <f>+SUMPRODUCT(('Quant Log'!$C$5:$C$1004='Quant Stats'!$B121)*('Quant Log'!$I$5:$I$1004='Quant Stats'!Y$42)*'Quant Log'!$H$5:$H$1004)/SUMPRODUCT(('Quant Log'!$C$5:$C$1004='Quant Stats'!$B121)*('Quant Log'!$I$5:$I$1004='Quant Stats'!Y$42))</f>
        <v>#DIV/0!</v>
      </c>
      <c r="Z121" s="84" t="e">
        <f>+SUMPRODUCT(('Quant Log'!$C$5:$C$1004='Quant Stats'!$B121)*'Quant Log'!$H$5:$H$1004)/COUNTIF('Quant Log'!$C$5:$C$1004,'Quant Stats'!$B121)</f>
        <v>#DIV/0!</v>
      </c>
    </row>
    <row r="122" spans="2:26" ht="16" thickBot="1">
      <c r="B122" s="18" t="str">
        <f>+$B$45</f>
        <v>Official Guide-Q</v>
      </c>
      <c r="D122" s="52" t="str">
        <f t="shared" si="74"/>
        <v>n/a</v>
      </c>
      <c r="E122" s="52" t="str">
        <f t="shared" si="64"/>
        <v>n/a</v>
      </c>
      <c r="F122" s="52" t="str">
        <f t="shared" si="65"/>
        <v>n/a</v>
      </c>
      <c r="G122" s="52" t="str">
        <f t="shared" si="66"/>
        <v>n/a</v>
      </c>
      <c r="H122" s="52" t="str">
        <f t="shared" si="67"/>
        <v>n/a</v>
      </c>
      <c r="I122" s="52" t="str">
        <f t="shared" si="68"/>
        <v>n/a</v>
      </c>
      <c r="J122" s="52" t="str">
        <f t="shared" si="69"/>
        <v>n/a</v>
      </c>
      <c r="K122" s="52" t="str">
        <f t="shared" si="70"/>
        <v>n/a</v>
      </c>
      <c r="L122" s="52" t="str">
        <f t="shared" si="71"/>
        <v>n/a</v>
      </c>
      <c r="M122" s="53" t="str">
        <f t="shared" si="72"/>
        <v>n/a</v>
      </c>
      <c r="N122" s="54" t="str">
        <f t="shared" si="73"/>
        <v>n/a</v>
      </c>
      <c r="P122" s="83" t="e">
        <f>+SUMPRODUCT(('Quant Log'!$C$5:$C$1004='Quant Stats'!$B122)*('Quant Log'!$I$5:$I$1004='Quant Stats'!P$42)*'Quant Log'!$H$5:$H$1004)/SUMPRODUCT(('Quant Log'!$C$5:$C$1004='Quant Stats'!$B122)*('Quant Log'!$I$5:$I$1004='Quant Stats'!P$42))</f>
        <v>#DIV/0!</v>
      </c>
      <c r="Q122" s="83" t="e">
        <f>+SUMPRODUCT(('Quant Log'!$C$5:$C$1004='Quant Stats'!$B122)*('Quant Log'!$I$5:$I$1004='Quant Stats'!Q$42)*'Quant Log'!$H$5:$H$1004)/SUMPRODUCT(('Quant Log'!$C$5:$C$1004='Quant Stats'!$B122)*('Quant Log'!$I$5:$I$1004='Quant Stats'!Q$42))</f>
        <v>#DIV/0!</v>
      </c>
      <c r="R122" s="83" t="e">
        <f>+SUMPRODUCT(('Quant Log'!$C$5:$C$1004='Quant Stats'!$B122)*('Quant Log'!$I$5:$I$1004='Quant Stats'!R$42)*'Quant Log'!$H$5:$H$1004)/SUMPRODUCT(('Quant Log'!$C$5:$C$1004='Quant Stats'!$B122)*('Quant Log'!$I$5:$I$1004='Quant Stats'!R$42))</f>
        <v>#DIV/0!</v>
      </c>
      <c r="S122" s="83" t="e">
        <f>+SUMPRODUCT(('Quant Log'!$C$5:$C$1004='Quant Stats'!$B122)*('Quant Log'!$I$5:$I$1004='Quant Stats'!S$42)*'Quant Log'!$H$5:$H$1004)/SUMPRODUCT(('Quant Log'!$C$5:$C$1004='Quant Stats'!$B122)*('Quant Log'!$I$5:$I$1004='Quant Stats'!S$42))</f>
        <v>#DIV/0!</v>
      </c>
      <c r="T122" s="83" t="e">
        <f>+SUMPRODUCT(('Quant Log'!$C$5:$C$1004='Quant Stats'!$B122)*('Quant Log'!$I$5:$I$1004='Quant Stats'!T$42)*'Quant Log'!$H$5:$H$1004)/SUMPRODUCT(('Quant Log'!$C$5:$C$1004='Quant Stats'!$B122)*('Quant Log'!$I$5:$I$1004='Quant Stats'!T$42))</f>
        <v>#DIV/0!</v>
      </c>
      <c r="U122" s="83" t="e">
        <f>+SUMPRODUCT(('Quant Log'!$C$5:$C$1004='Quant Stats'!$B122)*('Quant Log'!$I$5:$I$1004='Quant Stats'!U$42)*'Quant Log'!$H$5:$H$1004)/SUMPRODUCT(('Quant Log'!$C$5:$C$1004='Quant Stats'!$B122)*('Quant Log'!$I$5:$I$1004='Quant Stats'!U$42))</f>
        <v>#DIV/0!</v>
      </c>
      <c r="V122" s="83" t="e">
        <f>+SUMPRODUCT(('Quant Log'!$C$5:$C$1004='Quant Stats'!$B122)*('Quant Log'!$I$5:$I$1004='Quant Stats'!V$42)*'Quant Log'!$H$5:$H$1004)/SUMPRODUCT(('Quant Log'!$C$5:$C$1004='Quant Stats'!$B122)*('Quant Log'!$I$5:$I$1004='Quant Stats'!V$42))</f>
        <v>#DIV/0!</v>
      </c>
      <c r="W122" s="83" t="e">
        <f>+SUMPRODUCT(('Quant Log'!$C$5:$C$1004='Quant Stats'!$B122)*('Quant Log'!$I$5:$I$1004='Quant Stats'!W$42)*'Quant Log'!$H$5:$H$1004)/SUMPRODUCT(('Quant Log'!$C$5:$C$1004='Quant Stats'!$B122)*('Quant Log'!$I$5:$I$1004='Quant Stats'!W$42))</f>
        <v>#DIV/0!</v>
      </c>
      <c r="X122" s="83" t="e">
        <f>+SUMPRODUCT(('Quant Log'!$C$5:$C$1004='Quant Stats'!$B122)*('Quant Log'!$I$5:$I$1004='Quant Stats'!X$42)*'Quant Log'!$H$5:$H$1004)/SUMPRODUCT(('Quant Log'!$C$5:$C$1004='Quant Stats'!$B122)*('Quant Log'!$I$5:$I$1004='Quant Stats'!X$42))</f>
        <v>#DIV/0!</v>
      </c>
      <c r="Y122" s="83" t="e">
        <f>+SUMPRODUCT(('Quant Log'!$C$5:$C$1004='Quant Stats'!$B122)*('Quant Log'!$I$5:$I$1004='Quant Stats'!Y$42)*'Quant Log'!$H$5:$H$1004)/SUMPRODUCT(('Quant Log'!$C$5:$C$1004='Quant Stats'!$B122)*('Quant Log'!$I$5:$I$1004='Quant Stats'!Y$42))</f>
        <v>#DIV/0!</v>
      </c>
      <c r="Z122" s="84" t="e">
        <f>+SUMPRODUCT(('Quant Log'!$C$5:$C$1004='Quant Stats'!$B122)*'Quant Log'!$H$5:$H$1004)/COUNTIF('Quant Log'!$C$5:$C$1004,'Quant Stats'!$B122)</f>
        <v>#DIV/0!</v>
      </c>
    </row>
    <row r="123" spans="2:26" ht="16" thickBot="1">
      <c r="B123" s="18" t="str">
        <f>+$B$46</f>
        <v>Kaplan Premier</v>
      </c>
      <c r="D123" s="55">
        <f t="shared" si="74"/>
        <v>138.22222222222223</v>
      </c>
      <c r="E123" s="55">
        <f t="shared" si="64"/>
        <v>138.5</v>
      </c>
      <c r="F123" s="55">
        <f t="shared" si="65"/>
        <v>206.30769230769232</v>
      </c>
      <c r="G123" s="55">
        <f t="shared" si="66"/>
        <v>219.15789473684211</v>
      </c>
      <c r="H123" s="55">
        <f t="shared" si="67"/>
        <v>368</v>
      </c>
      <c r="I123" s="55">
        <f t="shared" si="68"/>
        <v>178.14285714285714</v>
      </c>
      <c r="J123" s="55">
        <f t="shared" si="69"/>
        <v>161.83333333333334</v>
      </c>
      <c r="K123" s="55">
        <f t="shared" si="70"/>
        <v>175.66666666666666</v>
      </c>
      <c r="L123" s="55">
        <f t="shared" si="71"/>
        <v>266.125</v>
      </c>
      <c r="M123" s="56">
        <f t="shared" si="72"/>
        <v>168.8235294117647</v>
      </c>
      <c r="N123" s="57">
        <f t="shared" si="73"/>
        <v>189.74</v>
      </c>
      <c r="P123" s="83">
        <f>+SUMPRODUCT(('Quant Log'!$C$5:$C$1004='Quant Stats'!$B123)*('Quant Log'!$I$5:$I$1004='Quant Stats'!P$42)*'Quant Log'!$H$5:$H$1004)/SUMPRODUCT(('Quant Log'!$C$5:$C$1004='Quant Stats'!$B123)*('Quant Log'!$I$5:$I$1004='Quant Stats'!P$42))</f>
        <v>138.22222222222223</v>
      </c>
      <c r="Q123" s="83">
        <f>+SUMPRODUCT(('Quant Log'!$C$5:$C$1004='Quant Stats'!$B123)*('Quant Log'!$I$5:$I$1004='Quant Stats'!Q$42)*'Quant Log'!$H$5:$H$1004)/SUMPRODUCT(('Quant Log'!$C$5:$C$1004='Quant Stats'!$B123)*('Quant Log'!$I$5:$I$1004='Quant Stats'!Q$42))</f>
        <v>138.5</v>
      </c>
      <c r="R123" s="83">
        <f>+SUMPRODUCT(('Quant Log'!$C$5:$C$1004='Quant Stats'!$B123)*('Quant Log'!$I$5:$I$1004='Quant Stats'!R$42)*'Quant Log'!$H$5:$H$1004)/SUMPRODUCT(('Quant Log'!$C$5:$C$1004='Quant Stats'!$B123)*('Quant Log'!$I$5:$I$1004='Quant Stats'!R$42))</f>
        <v>206.30769230769232</v>
      </c>
      <c r="S123" s="83">
        <f>+SUMPRODUCT(('Quant Log'!$C$5:$C$1004='Quant Stats'!$B123)*('Quant Log'!$I$5:$I$1004='Quant Stats'!S$42)*'Quant Log'!$H$5:$H$1004)/SUMPRODUCT(('Quant Log'!$C$5:$C$1004='Quant Stats'!$B123)*('Quant Log'!$I$5:$I$1004='Quant Stats'!S$42))</f>
        <v>219.15789473684211</v>
      </c>
      <c r="T123" s="83">
        <f>+SUMPRODUCT(('Quant Log'!$C$5:$C$1004='Quant Stats'!$B123)*('Quant Log'!$I$5:$I$1004='Quant Stats'!T$42)*'Quant Log'!$H$5:$H$1004)/SUMPRODUCT(('Quant Log'!$C$5:$C$1004='Quant Stats'!$B123)*('Quant Log'!$I$5:$I$1004='Quant Stats'!T$42))</f>
        <v>368</v>
      </c>
      <c r="U123" s="83">
        <f>+SUMPRODUCT(('Quant Log'!$C$5:$C$1004='Quant Stats'!$B123)*('Quant Log'!$I$5:$I$1004='Quant Stats'!U$42)*'Quant Log'!$H$5:$H$1004)/SUMPRODUCT(('Quant Log'!$C$5:$C$1004='Quant Stats'!$B123)*('Quant Log'!$I$5:$I$1004='Quant Stats'!U$42))</f>
        <v>178.14285714285714</v>
      </c>
      <c r="V123" s="83">
        <f>+SUMPRODUCT(('Quant Log'!$C$5:$C$1004='Quant Stats'!$B123)*('Quant Log'!$I$5:$I$1004='Quant Stats'!V$42)*'Quant Log'!$H$5:$H$1004)/SUMPRODUCT(('Quant Log'!$C$5:$C$1004='Quant Stats'!$B123)*('Quant Log'!$I$5:$I$1004='Quant Stats'!V$42))</f>
        <v>161.83333333333334</v>
      </c>
      <c r="W123" s="83">
        <f>+SUMPRODUCT(('Quant Log'!$C$5:$C$1004='Quant Stats'!$B123)*('Quant Log'!$I$5:$I$1004='Quant Stats'!W$42)*'Quant Log'!$H$5:$H$1004)/SUMPRODUCT(('Quant Log'!$C$5:$C$1004='Quant Stats'!$B123)*('Quant Log'!$I$5:$I$1004='Quant Stats'!W$42))</f>
        <v>175.66666666666666</v>
      </c>
      <c r="X123" s="83">
        <f>+SUMPRODUCT(('Quant Log'!$C$5:$C$1004='Quant Stats'!$B123)*('Quant Log'!$I$5:$I$1004='Quant Stats'!X$42)*'Quant Log'!$H$5:$H$1004)/SUMPRODUCT(('Quant Log'!$C$5:$C$1004='Quant Stats'!$B123)*('Quant Log'!$I$5:$I$1004='Quant Stats'!X$42))</f>
        <v>266.125</v>
      </c>
      <c r="Y123" s="83">
        <f>+SUMPRODUCT(('Quant Log'!$C$5:$C$1004='Quant Stats'!$B123)*('Quant Log'!$I$5:$I$1004='Quant Stats'!Y$42)*'Quant Log'!$H$5:$H$1004)/SUMPRODUCT(('Quant Log'!$C$5:$C$1004='Quant Stats'!$B123)*('Quant Log'!$I$5:$I$1004='Quant Stats'!Y$42))</f>
        <v>168.8235294117647</v>
      </c>
      <c r="Z123" s="84">
        <f>+SUMPRODUCT(('Quant Log'!$C$5:$C$1004='Quant Stats'!$B123)*'Quant Log'!$H$5:$H$1004)/COUNTIF('Quant Log'!$C$5:$C$1004,'Quant Stats'!$B123)</f>
        <v>189.74</v>
      </c>
    </row>
    <row r="124" spans="2:26" ht="16" thickBot="1">
      <c r="B124" s="18" t="str">
        <f>+$B$47</f>
        <v>MGMAT</v>
      </c>
      <c r="D124" s="52" t="str">
        <f t="shared" si="74"/>
        <v>n/a</v>
      </c>
      <c r="E124" s="52" t="str">
        <f t="shared" si="64"/>
        <v>n/a</v>
      </c>
      <c r="F124" s="52" t="str">
        <f t="shared" si="65"/>
        <v>n/a</v>
      </c>
      <c r="G124" s="52" t="str">
        <f t="shared" si="66"/>
        <v>n/a</v>
      </c>
      <c r="H124" s="52" t="str">
        <f t="shared" si="67"/>
        <v>n/a</v>
      </c>
      <c r="I124" s="52" t="str">
        <f t="shared" si="68"/>
        <v>n/a</v>
      </c>
      <c r="J124" s="52" t="str">
        <f t="shared" si="69"/>
        <v>n/a</v>
      </c>
      <c r="K124" s="52" t="str">
        <f t="shared" si="70"/>
        <v>n/a</v>
      </c>
      <c r="L124" s="52" t="str">
        <f t="shared" si="71"/>
        <v>n/a</v>
      </c>
      <c r="M124" s="53" t="str">
        <f t="shared" si="72"/>
        <v>n/a</v>
      </c>
      <c r="N124" s="54" t="str">
        <f t="shared" si="73"/>
        <v>n/a</v>
      </c>
      <c r="P124" s="83" t="e">
        <f>+SUMPRODUCT(('Quant Log'!$C$5:$C$1004='Quant Stats'!$B124)*('Quant Log'!$I$5:$I$1004='Quant Stats'!P$42)*'Quant Log'!$H$5:$H$1004)/SUMPRODUCT(('Quant Log'!$C$5:$C$1004='Quant Stats'!$B124)*('Quant Log'!$I$5:$I$1004='Quant Stats'!P$42))</f>
        <v>#DIV/0!</v>
      </c>
      <c r="Q124" s="83" t="e">
        <f>+SUMPRODUCT(('Quant Log'!$C$5:$C$1004='Quant Stats'!$B124)*('Quant Log'!$I$5:$I$1004='Quant Stats'!Q$42)*'Quant Log'!$H$5:$H$1004)/SUMPRODUCT(('Quant Log'!$C$5:$C$1004='Quant Stats'!$B124)*('Quant Log'!$I$5:$I$1004='Quant Stats'!Q$42))</f>
        <v>#DIV/0!</v>
      </c>
      <c r="R124" s="83" t="e">
        <f>+SUMPRODUCT(('Quant Log'!$C$5:$C$1004='Quant Stats'!$B124)*('Quant Log'!$I$5:$I$1004='Quant Stats'!R$42)*'Quant Log'!$H$5:$H$1004)/SUMPRODUCT(('Quant Log'!$C$5:$C$1004='Quant Stats'!$B124)*('Quant Log'!$I$5:$I$1004='Quant Stats'!R$42))</f>
        <v>#DIV/0!</v>
      </c>
      <c r="S124" s="83" t="e">
        <f>+SUMPRODUCT(('Quant Log'!$C$5:$C$1004='Quant Stats'!$B124)*('Quant Log'!$I$5:$I$1004='Quant Stats'!S$42)*'Quant Log'!$H$5:$H$1004)/SUMPRODUCT(('Quant Log'!$C$5:$C$1004='Quant Stats'!$B124)*('Quant Log'!$I$5:$I$1004='Quant Stats'!S$42))</f>
        <v>#DIV/0!</v>
      </c>
      <c r="T124" s="83" t="e">
        <f>+SUMPRODUCT(('Quant Log'!$C$5:$C$1004='Quant Stats'!$B124)*('Quant Log'!$I$5:$I$1004='Quant Stats'!T$42)*'Quant Log'!$H$5:$H$1004)/SUMPRODUCT(('Quant Log'!$C$5:$C$1004='Quant Stats'!$B124)*('Quant Log'!$I$5:$I$1004='Quant Stats'!T$42))</f>
        <v>#DIV/0!</v>
      </c>
      <c r="U124" s="83" t="e">
        <f>+SUMPRODUCT(('Quant Log'!$C$5:$C$1004='Quant Stats'!$B124)*('Quant Log'!$I$5:$I$1004='Quant Stats'!U$42)*'Quant Log'!$H$5:$H$1004)/SUMPRODUCT(('Quant Log'!$C$5:$C$1004='Quant Stats'!$B124)*('Quant Log'!$I$5:$I$1004='Quant Stats'!U$42))</f>
        <v>#DIV/0!</v>
      </c>
      <c r="V124" s="83" t="e">
        <f>+SUMPRODUCT(('Quant Log'!$C$5:$C$1004='Quant Stats'!$B124)*('Quant Log'!$I$5:$I$1004='Quant Stats'!V$42)*'Quant Log'!$H$5:$H$1004)/SUMPRODUCT(('Quant Log'!$C$5:$C$1004='Quant Stats'!$B124)*('Quant Log'!$I$5:$I$1004='Quant Stats'!V$42))</f>
        <v>#DIV/0!</v>
      </c>
      <c r="W124" s="83" t="e">
        <f>+SUMPRODUCT(('Quant Log'!$C$5:$C$1004='Quant Stats'!$B124)*('Quant Log'!$I$5:$I$1004='Quant Stats'!W$42)*'Quant Log'!$H$5:$H$1004)/SUMPRODUCT(('Quant Log'!$C$5:$C$1004='Quant Stats'!$B124)*('Quant Log'!$I$5:$I$1004='Quant Stats'!W$42))</f>
        <v>#DIV/0!</v>
      </c>
      <c r="X124" s="83" t="e">
        <f>+SUMPRODUCT(('Quant Log'!$C$5:$C$1004='Quant Stats'!$B124)*('Quant Log'!$I$5:$I$1004='Quant Stats'!X$42)*'Quant Log'!$H$5:$H$1004)/SUMPRODUCT(('Quant Log'!$C$5:$C$1004='Quant Stats'!$B124)*('Quant Log'!$I$5:$I$1004='Quant Stats'!X$42))</f>
        <v>#DIV/0!</v>
      </c>
      <c r="Y124" s="83" t="e">
        <f>+SUMPRODUCT(('Quant Log'!$C$5:$C$1004='Quant Stats'!$B124)*('Quant Log'!$I$5:$I$1004='Quant Stats'!Y$42)*'Quant Log'!$H$5:$H$1004)/SUMPRODUCT(('Quant Log'!$C$5:$C$1004='Quant Stats'!$B124)*('Quant Log'!$I$5:$I$1004='Quant Stats'!Y$42))</f>
        <v>#DIV/0!</v>
      </c>
      <c r="Z124" s="84" t="e">
        <f>+SUMPRODUCT(('Quant Log'!$C$5:$C$1004='Quant Stats'!$B124)*'Quant Log'!$H$5:$H$1004)/COUNTIF('Quant Log'!$C$5:$C$1004,'Quant Stats'!$B124)</f>
        <v>#DIV/0!</v>
      </c>
    </row>
    <row r="125" spans="2:26" ht="16" thickBot="1">
      <c r="B125" s="18" t="str">
        <f>+$B$48</f>
        <v>NOVA</v>
      </c>
      <c r="D125" s="55">
        <f t="shared" si="74"/>
        <v>106.27272727272727</v>
      </c>
      <c r="E125" s="55">
        <f t="shared" si="64"/>
        <v>135.35</v>
      </c>
      <c r="F125" s="55">
        <f t="shared" si="65"/>
        <v>118.44642857142857</v>
      </c>
      <c r="G125" s="55">
        <f t="shared" si="66"/>
        <v>117.77777777777777</v>
      </c>
      <c r="H125" s="55" t="str">
        <f t="shared" si="67"/>
        <v>n/a</v>
      </c>
      <c r="I125" s="55">
        <f t="shared" si="68"/>
        <v>108.19512195121951</v>
      </c>
      <c r="J125" s="55">
        <f t="shared" si="69"/>
        <v>110.06060606060606</v>
      </c>
      <c r="K125" s="55" t="str">
        <f t="shared" si="70"/>
        <v>n/a</v>
      </c>
      <c r="L125" s="55">
        <f t="shared" si="71"/>
        <v>188.90909090909091</v>
      </c>
      <c r="M125" s="56">
        <f t="shared" si="72"/>
        <v>143.1764705882353</v>
      </c>
      <c r="N125" s="57">
        <f t="shared" si="73"/>
        <v>124.19063545150502</v>
      </c>
      <c r="P125" s="83">
        <f>+SUMPRODUCT(('Quant Log'!$C$5:$C$1004='Quant Stats'!$B125)*('Quant Log'!$I$5:$I$1004='Quant Stats'!P$42)*'Quant Log'!$H$5:$H$1004)/SUMPRODUCT(('Quant Log'!$C$5:$C$1004='Quant Stats'!$B125)*('Quant Log'!$I$5:$I$1004='Quant Stats'!P$42))</f>
        <v>106.27272727272727</v>
      </c>
      <c r="Q125" s="83">
        <f>+SUMPRODUCT(('Quant Log'!$C$5:$C$1004='Quant Stats'!$B125)*('Quant Log'!$I$5:$I$1004='Quant Stats'!Q$42)*'Quant Log'!$H$5:$H$1004)/SUMPRODUCT(('Quant Log'!$C$5:$C$1004='Quant Stats'!$B125)*('Quant Log'!$I$5:$I$1004='Quant Stats'!Q$42))</f>
        <v>135.35</v>
      </c>
      <c r="R125" s="83">
        <f>+SUMPRODUCT(('Quant Log'!$C$5:$C$1004='Quant Stats'!$B125)*('Quant Log'!$I$5:$I$1004='Quant Stats'!R$42)*'Quant Log'!$H$5:$H$1004)/SUMPRODUCT(('Quant Log'!$C$5:$C$1004='Quant Stats'!$B125)*('Quant Log'!$I$5:$I$1004='Quant Stats'!R$42))</f>
        <v>118.44642857142857</v>
      </c>
      <c r="S125" s="83">
        <f>+SUMPRODUCT(('Quant Log'!$C$5:$C$1004='Quant Stats'!$B125)*('Quant Log'!$I$5:$I$1004='Quant Stats'!S$42)*'Quant Log'!$H$5:$H$1004)/SUMPRODUCT(('Quant Log'!$C$5:$C$1004='Quant Stats'!$B125)*('Quant Log'!$I$5:$I$1004='Quant Stats'!S$42))</f>
        <v>117.77777777777777</v>
      </c>
      <c r="T125" s="83" t="e">
        <f>+SUMPRODUCT(('Quant Log'!$C$5:$C$1004='Quant Stats'!$B125)*('Quant Log'!$I$5:$I$1004='Quant Stats'!T$42)*'Quant Log'!$H$5:$H$1004)/SUMPRODUCT(('Quant Log'!$C$5:$C$1004='Quant Stats'!$B125)*('Quant Log'!$I$5:$I$1004='Quant Stats'!T$42))</f>
        <v>#DIV/0!</v>
      </c>
      <c r="U125" s="83">
        <f>+SUMPRODUCT(('Quant Log'!$C$5:$C$1004='Quant Stats'!$B125)*('Quant Log'!$I$5:$I$1004='Quant Stats'!U$42)*'Quant Log'!$H$5:$H$1004)/SUMPRODUCT(('Quant Log'!$C$5:$C$1004='Quant Stats'!$B125)*('Quant Log'!$I$5:$I$1004='Quant Stats'!U$42))</f>
        <v>108.19512195121951</v>
      </c>
      <c r="V125" s="83">
        <f>+SUMPRODUCT(('Quant Log'!$C$5:$C$1004='Quant Stats'!$B125)*('Quant Log'!$I$5:$I$1004='Quant Stats'!V$42)*'Quant Log'!$H$5:$H$1004)/SUMPRODUCT(('Quant Log'!$C$5:$C$1004='Quant Stats'!$B125)*('Quant Log'!$I$5:$I$1004='Quant Stats'!V$42))</f>
        <v>110.06060606060606</v>
      </c>
      <c r="W125" s="83" t="e">
        <f>+SUMPRODUCT(('Quant Log'!$C$5:$C$1004='Quant Stats'!$B125)*('Quant Log'!$I$5:$I$1004='Quant Stats'!W$42)*'Quant Log'!$H$5:$H$1004)/SUMPRODUCT(('Quant Log'!$C$5:$C$1004='Quant Stats'!$B125)*('Quant Log'!$I$5:$I$1004='Quant Stats'!W$42))</f>
        <v>#DIV/0!</v>
      </c>
      <c r="X125" s="83">
        <f>+SUMPRODUCT(('Quant Log'!$C$5:$C$1004='Quant Stats'!$B125)*('Quant Log'!$I$5:$I$1004='Quant Stats'!X$42)*'Quant Log'!$H$5:$H$1004)/SUMPRODUCT(('Quant Log'!$C$5:$C$1004='Quant Stats'!$B125)*('Quant Log'!$I$5:$I$1004='Quant Stats'!X$42))</f>
        <v>188.90909090909091</v>
      </c>
      <c r="Y125" s="83">
        <f>+SUMPRODUCT(('Quant Log'!$C$5:$C$1004='Quant Stats'!$B125)*('Quant Log'!$I$5:$I$1004='Quant Stats'!Y$42)*'Quant Log'!$H$5:$H$1004)/SUMPRODUCT(('Quant Log'!$C$5:$C$1004='Quant Stats'!$B125)*('Quant Log'!$I$5:$I$1004='Quant Stats'!Y$42))</f>
        <v>143.1764705882353</v>
      </c>
      <c r="Z125" s="84">
        <f>+SUMPRODUCT(('Quant Log'!$C$5:$C$1004='Quant Stats'!$B125)*'Quant Log'!$H$5:$H$1004)/COUNTIF('Quant Log'!$C$5:$C$1004,'Quant Stats'!$B125)</f>
        <v>124.19063545150502</v>
      </c>
    </row>
    <row r="126" spans="2:26" ht="16" thickBot="1">
      <c r="B126" s="18" t="str">
        <f>+$B$49</f>
        <v>Kaplan Verbal</v>
      </c>
      <c r="D126" s="52" t="str">
        <f t="shared" si="74"/>
        <v>n/a</v>
      </c>
      <c r="E126" s="52" t="str">
        <f t="shared" si="64"/>
        <v>n/a</v>
      </c>
      <c r="F126" s="52" t="str">
        <f t="shared" si="65"/>
        <v>n/a</v>
      </c>
      <c r="G126" s="52" t="str">
        <f t="shared" si="66"/>
        <v>n/a</v>
      </c>
      <c r="H126" s="52" t="str">
        <f t="shared" si="67"/>
        <v>n/a</v>
      </c>
      <c r="I126" s="52" t="str">
        <f t="shared" si="68"/>
        <v>n/a</v>
      </c>
      <c r="J126" s="52" t="str">
        <f t="shared" si="69"/>
        <v>n/a</v>
      </c>
      <c r="K126" s="52" t="str">
        <f t="shared" si="70"/>
        <v>n/a</v>
      </c>
      <c r="L126" s="52" t="str">
        <f t="shared" si="71"/>
        <v>n/a</v>
      </c>
      <c r="M126" s="53" t="str">
        <f t="shared" si="72"/>
        <v>n/a</v>
      </c>
      <c r="N126" s="54" t="str">
        <f t="shared" si="73"/>
        <v>n/a</v>
      </c>
      <c r="P126" s="83" t="e">
        <f>+SUMPRODUCT(('Quant Log'!$C$5:$C$1004='Quant Stats'!$B126)*('Quant Log'!$I$5:$I$1004='Quant Stats'!P$42)*'Quant Log'!$H$5:$H$1004)/SUMPRODUCT(('Quant Log'!$C$5:$C$1004='Quant Stats'!$B126)*('Quant Log'!$I$5:$I$1004='Quant Stats'!P$42))</f>
        <v>#DIV/0!</v>
      </c>
      <c r="Q126" s="83" t="e">
        <f>+SUMPRODUCT(('Quant Log'!$C$5:$C$1004='Quant Stats'!$B126)*('Quant Log'!$I$5:$I$1004='Quant Stats'!Q$42)*'Quant Log'!$H$5:$H$1004)/SUMPRODUCT(('Quant Log'!$C$5:$C$1004='Quant Stats'!$B126)*('Quant Log'!$I$5:$I$1004='Quant Stats'!Q$42))</f>
        <v>#DIV/0!</v>
      </c>
      <c r="R126" s="83" t="e">
        <f>+SUMPRODUCT(('Quant Log'!$C$5:$C$1004='Quant Stats'!$B126)*('Quant Log'!$I$5:$I$1004='Quant Stats'!R$42)*'Quant Log'!$H$5:$H$1004)/SUMPRODUCT(('Quant Log'!$C$5:$C$1004='Quant Stats'!$B126)*('Quant Log'!$I$5:$I$1004='Quant Stats'!R$42))</f>
        <v>#DIV/0!</v>
      </c>
      <c r="S126" s="83" t="e">
        <f>+SUMPRODUCT(('Quant Log'!$C$5:$C$1004='Quant Stats'!$B126)*('Quant Log'!$I$5:$I$1004='Quant Stats'!S$42)*'Quant Log'!$H$5:$H$1004)/SUMPRODUCT(('Quant Log'!$C$5:$C$1004='Quant Stats'!$B126)*('Quant Log'!$I$5:$I$1004='Quant Stats'!S$42))</f>
        <v>#DIV/0!</v>
      </c>
      <c r="T126" s="83" t="e">
        <f>+SUMPRODUCT(('Quant Log'!$C$5:$C$1004='Quant Stats'!$B126)*('Quant Log'!$I$5:$I$1004='Quant Stats'!T$42)*'Quant Log'!$H$5:$H$1004)/SUMPRODUCT(('Quant Log'!$C$5:$C$1004='Quant Stats'!$B126)*('Quant Log'!$I$5:$I$1004='Quant Stats'!T$42))</f>
        <v>#DIV/0!</v>
      </c>
      <c r="U126" s="83" t="e">
        <f>+SUMPRODUCT(('Quant Log'!$C$5:$C$1004='Quant Stats'!$B126)*('Quant Log'!$I$5:$I$1004='Quant Stats'!U$42)*'Quant Log'!$H$5:$H$1004)/SUMPRODUCT(('Quant Log'!$C$5:$C$1004='Quant Stats'!$B126)*('Quant Log'!$I$5:$I$1004='Quant Stats'!U$42))</f>
        <v>#DIV/0!</v>
      </c>
      <c r="V126" s="83" t="e">
        <f>+SUMPRODUCT(('Quant Log'!$C$5:$C$1004='Quant Stats'!$B126)*('Quant Log'!$I$5:$I$1004='Quant Stats'!V$42)*'Quant Log'!$H$5:$H$1004)/SUMPRODUCT(('Quant Log'!$C$5:$C$1004='Quant Stats'!$B126)*('Quant Log'!$I$5:$I$1004='Quant Stats'!V$42))</f>
        <v>#DIV/0!</v>
      </c>
      <c r="W126" s="83" t="e">
        <f>+SUMPRODUCT(('Quant Log'!$C$5:$C$1004='Quant Stats'!$B126)*('Quant Log'!$I$5:$I$1004='Quant Stats'!W$42)*'Quant Log'!$H$5:$H$1004)/SUMPRODUCT(('Quant Log'!$C$5:$C$1004='Quant Stats'!$B126)*('Quant Log'!$I$5:$I$1004='Quant Stats'!W$42))</f>
        <v>#DIV/0!</v>
      </c>
      <c r="X126" s="83" t="e">
        <f>+SUMPRODUCT(('Quant Log'!$C$5:$C$1004='Quant Stats'!$B126)*('Quant Log'!$I$5:$I$1004='Quant Stats'!X$42)*'Quant Log'!$H$5:$H$1004)/SUMPRODUCT(('Quant Log'!$C$5:$C$1004='Quant Stats'!$B126)*('Quant Log'!$I$5:$I$1004='Quant Stats'!X$42))</f>
        <v>#DIV/0!</v>
      </c>
      <c r="Y126" s="83" t="e">
        <f>+SUMPRODUCT(('Quant Log'!$C$5:$C$1004='Quant Stats'!$B126)*('Quant Log'!$I$5:$I$1004='Quant Stats'!Y$42)*'Quant Log'!$H$5:$H$1004)/SUMPRODUCT(('Quant Log'!$C$5:$C$1004='Quant Stats'!$B126)*('Quant Log'!$I$5:$I$1004='Quant Stats'!Y$42))</f>
        <v>#DIV/0!</v>
      </c>
      <c r="Z126" s="84" t="e">
        <f>+SUMPRODUCT(('Quant Log'!$C$5:$C$1004='Quant Stats'!$B126)*'Quant Log'!$H$5:$H$1004)/COUNTIF('Quant Log'!$C$5:$C$1004,'Quant Stats'!$B126)</f>
        <v>#DIV/0!</v>
      </c>
    </row>
    <row r="127" spans="2:26" ht="16" thickBot="1">
      <c r="B127" s="18" t="str">
        <f>+$B$50</f>
        <v>Kaplan 800</v>
      </c>
      <c r="D127" s="55" t="str">
        <f t="shared" si="74"/>
        <v>n/a</v>
      </c>
      <c r="E127" s="55" t="str">
        <f t="shared" si="64"/>
        <v>n/a</v>
      </c>
      <c r="F127" s="55" t="str">
        <f t="shared" si="65"/>
        <v>n/a</v>
      </c>
      <c r="G127" s="55" t="str">
        <f t="shared" si="66"/>
        <v>n/a</v>
      </c>
      <c r="H127" s="55" t="str">
        <f t="shared" si="67"/>
        <v>n/a</v>
      </c>
      <c r="I127" s="55" t="str">
        <f t="shared" si="68"/>
        <v>n/a</v>
      </c>
      <c r="J127" s="55" t="str">
        <f t="shared" si="69"/>
        <v>n/a</v>
      </c>
      <c r="K127" s="55" t="str">
        <f t="shared" si="70"/>
        <v>n/a</v>
      </c>
      <c r="L127" s="55" t="str">
        <f t="shared" si="71"/>
        <v>n/a</v>
      </c>
      <c r="M127" s="56" t="str">
        <f t="shared" si="72"/>
        <v>n/a</v>
      </c>
      <c r="N127" s="57" t="str">
        <f t="shared" si="73"/>
        <v>n/a</v>
      </c>
      <c r="P127" s="83" t="e">
        <f>+SUMPRODUCT(('Quant Log'!$C$5:$C$1004='Quant Stats'!$B127)*('Quant Log'!$I$5:$I$1004='Quant Stats'!P$42)*'Quant Log'!$H$5:$H$1004)/SUMPRODUCT(('Quant Log'!$C$5:$C$1004='Quant Stats'!$B127)*('Quant Log'!$I$5:$I$1004='Quant Stats'!P$42))</f>
        <v>#DIV/0!</v>
      </c>
      <c r="Q127" s="83" t="e">
        <f>+SUMPRODUCT(('Quant Log'!$C$5:$C$1004='Quant Stats'!$B127)*('Quant Log'!$I$5:$I$1004='Quant Stats'!Q$42)*'Quant Log'!$H$5:$H$1004)/SUMPRODUCT(('Quant Log'!$C$5:$C$1004='Quant Stats'!$B127)*('Quant Log'!$I$5:$I$1004='Quant Stats'!Q$42))</f>
        <v>#DIV/0!</v>
      </c>
      <c r="R127" s="83" t="e">
        <f>+SUMPRODUCT(('Quant Log'!$C$5:$C$1004='Quant Stats'!$B127)*('Quant Log'!$I$5:$I$1004='Quant Stats'!R$42)*'Quant Log'!$H$5:$H$1004)/SUMPRODUCT(('Quant Log'!$C$5:$C$1004='Quant Stats'!$B127)*('Quant Log'!$I$5:$I$1004='Quant Stats'!R$42))</f>
        <v>#DIV/0!</v>
      </c>
      <c r="S127" s="83" t="e">
        <f>+SUMPRODUCT(('Quant Log'!$C$5:$C$1004='Quant Stats'!$B127)*('Quant Log'!$I$5:$I$1004='Quant Stats'!S$42)*'Quant Log'!$H$5:$H$1004)/SUMPRODUCT(('Quant Log'!$C$5:$C$1004='Quant Stats'!$B127)*('Quant Log'!$I$5:$I$1004='Quant Stats'!S$42))</f>
        <v>#DIV/0!</v>
      </c>
      <c r="T127" s="83" t="e">
        <f>+SUMPRODUCT(('Quant Log'!$C$5:$C$1004='Quant Stats'!$B127)*('Quant Log'!$I$5:$I$1004='Quant Stats'!T$42)*'Quant Log'!$H$5:$H$1004)/SUMPRODUCT(('Quant Log'!$C$5:$C$1004='Quant Stats'!$B127)*('Quant Log'!$I$5:$I$1004='Quant Stats'!T$42))</f>
        <v>#DIV/0!</v>
      </c>
      <c r="U127" s="83" t="e">
        <f>+SUMPRODUCT(('Quant Log'!$C$5:$C$1004='Quant Stats'!$B127)*('Quant Log'!$I$5:$I$1004='Quant Stats'!U$42)*'Quant Log'!$H$5:$H$1004)/SUMPRODUCT(('Quant Log'!$C$5:$C$1004='Quant Stats'!$B127)*('Quant Log'!$I$5:$I$1004='Quant Stats'!U$42))</f>
        <v>#DIV/0!</v>
      </c>
      <c r="V127" s="83" t="e">
        <f>+SUMPRODUCT(('Quant Log'!$C$5:$C$1004='Quant Stats'!$B127)*('Quant Log'!$I$5:$I$1004='Quant Stats'!V$42)*'Quant Log'!$H$5:$H$1004)/SUMPRODUCT(('Quant Log'!$C$5:$C$1004='Quant Stats'!$B127)*('Quant Log'!$I$5:$I$1004='Quant Stats'!V$42))</f>
        <v>#DIV/0!</v>
      </c>
      <c r="W127" s="83" t="e">
        <f>+SUMPRODUCT(('Quant Log'!$C$5:$C$1004='Quant Stats'!$B127)*('Quant Log'!$I$5:$I$1004='Quant Stats'!W$42)*'Quant Log'!$H$5:$H$1004)/SUMPRODUCT(('Quant Log'!$C$5:$C$1004='Quant Stats'!$B127)*('Quant Log'!$I$5:$I$1004='Quant Stats'!W$42))</f>
        <v>#DIV/0!</v>
      </c>
      <c r="X127" s="83" t="e">
        <f>+SUMPRODUCT(('Quant Log'!$C$5:$C$1004='Quant Stats'!$B127)*('Quant Log'!$I$5:$I$1004='Quant Stats'!X$42)*'Quant Log'!$H$5:$H$1004)/SUMPRODUCT(('Quant Log'!$C$5:$C$1004='Quant Stats'!$B127)*('Quant Log'!$I$5:$I$1004='Quant Stats'!X$42))</f>
        <v>#DIV/0!</v>
      </c>
      <c r="Y127" s="83" t="e">
        <f>+SUMPRODUCT(('Quant Log'!$C$5:$C$1004='Quant Stats'!$B127)*('Quant Log'!$I$5:$I$1004='Quant Stats'!Y$42)*'Quant Log'!$H$5:$H$1004)/SUMPRODUCT(('Quant Log'!$C$5:$C$1004='Quant Stats'!$B127)*('Quant Log'!$I$5:$I$1004='Quant Stats'!Y$42))</f>
        <v>#DIV/0!</v>
      </c>
      <c r="Z127" s="84" t="e">
        <f>+SUMPRODUCT(('Quant Log'!$C$5:$C$1004='Quant Stats'!$B127)*'Quant Log'!$H$5:$H$1004)/COUNTIF('Quant Log'!$C$5:$C$1004,'Quant Stats'!$B127)</f>
        <v>#DIV/0!</v>
      </c>
    </row>
    <row r="128" spans="2:26" ht="16" thickBot="1">
      <c r="B128" s="18" t="str">
        <f>+$B$51</f>
        <v>Princeton Review</v>
      </c>
      <c r="D128" s="52" t="str">
        <f t="shared" si="74"/>
        <v>n/a</v>
      </c>
      <c r="E128" s="52" t="str">
        <f t="shared" si="64"/>
        <v>n/a</v>
      </c>
      <c r="F128" s="52" t="str">
        <f t="shared" si="65"/>
        <v>n/a</v>
      </c>
      <c r="G128" s="52" t="str">
        <f t="shared" si="66"/>
        <v>n/a</v>
      </c>
      <c r="H128" s="52" t="str">
        <f t="shared" si="67"/>
        <v>n/a</v>
      </c>
      <c r="I128" s="52" t="str">
        <f t="shared" si="68"/>
        <v>n/a</v>
      </c>
      <c r="J128" s="52" t="str">
        <f t="shared" si="69"/>
        <v>n/a</v>
      </c>
      <c r="K128" s="52" t="str">
        <f t="shared" si="70"/>
        <v>n/a</v>
      </c>
      <c r="L128" s="52" t="str">
        <f t="shared" si="71"/>
        <v>n/a</v>
      </c>
      <c r="M128" s="53" t="str">
        <f t="shared" si="72"/>
        <v>n/a</v>
      </c>
      <c r="N128" s="54" t="str">
        <f t="shared" si="73"/>
        <v>n/a</v>
      </c>
      <c r="P128" s="83" t="e">
        <f>+SUMPRODUCT(('Quant Log'!$C$5:$C$1004='Quant Stats'!$B128)*('Quant Log'!$I$5:$I$1004='Quant Stats'!P$42)*'Quant Log'!$H$5:$H$1004)/SUMPRODUCT(('Quant Log'!$C$5:$C$1004='Quant Stats'!$B128)*('Quant Log'!$I$5:$I$1004='Quant Stats'!P$42))</f>
        <v>#DIV/0!</v>
      </c>
      <c r="Q128" s="83" t="e">
        <f>+SUMPRODUCT(('Quant Log'!$C$5:$C$1004='Quant Stats'!$B128)*('Quant Log'!$I$5:$I$1004='Quant Stats'!Q$42)*'Quant Log'!$H$5:$H$1004)/SUMPRODUCT(('Quant Log'!$C$5:$C$1004='Quant Stats'!$B128)*('Quant Log'!$I$5:$I$1004='Quant Stats'!Q$42))</f>
        <v>#DIV/0!</v>
      </c>
      <c r="R128" s="83" t="e">
        <f>+SUMPRODUCT(('Quant Log'!$C$5:$C$1004='Quant Stats'!$B128)*('Quant Log'!$I$5:$I$1004='Quant Stats'!R$42)*'Quant Log'!$H$5:$H$1004)/SUMPRODUCT(('Quant Log'!$C$5:$C$1004='Quant Stats'!$B128)*('Quant Log'!$I$5:$I$1004='Quant Stats'!R$42))</f>
        <v>#DIV/0!</v>
      </c>
      <c r="S128" s="83" t="e">
        <f>+SUMPRODUCT(('Quant Log'!$C$5:$C$1004='Quant Stats'!$B128)*('Quant Log'!$I$5:$I$1004='Quant Stats'!S$42)*'Quant Log'!$H$5:$H$1004)/SUMPRODUCT(('Quant Log'!$C$5:$C$1004='Quant Stats'!$B128)*('Quant Log'!$I$5:$I$1004='Quant Stats'!S$42))</f>
        <v>#DIV/0!</v>
      </c>
      <c r="T128" s="83" t="e">
        <f>+SUMPRODUCT(('Quant Log'!$C$5:$C$1004='Quant Stats'!$B128)*('Quant Log'!$I$5:$I$1004='Quant Stats'!T$42)*'Quant Log'!$H$5:$H$1004)/SUMPRODUCT(('Quant Log'!$C$5:$C$1004='Quant Stats'!$B128)*('Quant Log'!$I$5:$I$1004='Quant Stats'!T$42))</f>
        <v>#DIV/0!</v>
      </c>
      <c r="U128" s="83" t="e">
        <f>+SUMPRODUCT(('Quant Log'!$C$5:$C$1004='Quant Stats'!$B128)*('Quant Log'!$I$5:$I$1004='Quant Stats'!U$42)*'Quant Log'!$H$5:$H$1004)/SUMPRODUCT(('Quant Log'!$C$5:$C$1004='Quant Stats'!$B128)*('Quant Log'!$I$5:$I$1004='Quant Stats'!U$42))</f>
        <v>#DIV/0!</v>
      </c>
      <c r="V128" s="83" t="e">
        <f>+SUMPRODUCT(('Quant Log'!$C$5:$C$1004='Quant Stats'!$B128)*('Quant Log'!$I$5:$I$1004='Quant Stats'!V$42)*'Quant Log'!$H$5:$H$1004)/SUMPRODUCT(('Quant Log'!$C$5:$C$1004='Quant Stats'!$B128)*('Quant Log'!$I$5:$I$1004='Quant Stats'!V$42))</f>
        <v>#DIV/0!</v>
      </c>
      <c r="W128" s="83" t="e">
        <f>+SUMPRODUCT(('Quant Log'!$C$5:$C$1004='Quant Stats'!$B128)*('Quant Log'!$I$5:$I$1004='Quant Stats'!W$42)*'Quant Log'!$H$5:$H$1004)/SUMPRODUCT(('Quant Log'!$C$5:$C$1004='Quant Stats'!$B128)*('Quant Log'!$I$5:$I$1004='Quant Stats'!W$42))</f>
        <v>#DIV/0!</v>
      </c>
      <c r="X128" s="83" t="e">
        <f>+SUMPRODUCT(('Quant Log'!$C$5:$C$1004='Quant Stats'!$B128)*('Quant Log'!$I$5:$I$1004='Quant Stats'!X$42)*'Quant Log'!$H$5:$H$1004)/SUMPRODUCT(('Quant Log'!$C$5:$C$1004='Quant Stats'!$B128)*('Quant Log'!$I$5:$I$1004='Quant Stats'!X$42))</f>
        <v>#DIV/0!</v>
      </c>
      <c r="Y128" s="83" t="e">
        <f>+SUMPRODUCT(('Quant Log'!$C$5:$C$1004='Quant Stats'!$B128)*('Quant Log'!$I$5:$I$1004='Quant Stats'!Y$42)*'Quant Log'!$H$5:$H$1004)/SUMPRODUCT(('Quant Log'!$C$5:$C$1004='Quant Stats'!$B128)*('Quant Log'!$I$5:$I$1004='Quant Stats'!Y$42))</f>
        <v>#DIV/0!</v>
      </c>
      <c r="Z128" s="84" t="e">
        <f>+SUMPRODUCT(('Quant Log'!$C$5:$C$1004='Quant Stats'!$B128)*'Quant Log'!$H$5:$H$1004)/COUNTIF('Quant Log'!$C$5:$C$1004,'Quant Stats'!$B128)</f>
        <v>#DIV/0!</v>
      </c>
    </row>
    <row r="129" spans="2:26" ht="16" thickBot="1">
      <c r="B129" s="18" t="str">
        <f>+$B$52</f>
        <v>PowerScore SC</v>
      </c>
      <c r="D129" s="55" t="str">
        <f t="shared" si="74"/>
        <v>n/a</v>
      </c>
      <c r="E129" s="55" t="str">
        <f t="shared" si="64"/>
        <v>n/a</v>
      </c>
      <c r="F129" s="55" t="str">
        <f t="shared" si="65"/>
        <v>n/a</v>
      </c>
      <c r="G129" s="55" t="str">
        <f t="shared" si="66"/>
        <v>n/a</v>
      </c>
      <c r="H129" s="55" t="str">
        <f t="shared" si="67"/>
        <v>n/a</v>
      </c>
      <c r="I129" s="55" t="str">
        <f t="shared" si="68"/>
        <v>n/a</v>
      </c>
      <c r="J129" s="55" t="str">
        <f t="shared" si="69"/>
        <v>n/a</v>
      </c>
      <c r="K129" s="55" t="str">
        <f t="shared" si="70"/>
        <v>n/a</v>
      </c>
      <c r="L129" s="55" t="str">
        <f t="shared" si="71"/>
        <v>n/a</v>
      </c>
      <c r="M129" s="56" t="str">
        <f t="shared" si="72"/>
        <v>n/a</v>
      </c>
      <c r="N129" s="57" t="str">
        <f t="shared" si="73"/>
        <v>n/a</v>
      </c>
      <c r="P129" s="83" t="e">
        <f>+SUMPRODUCT(('Quant Log'!$C$5:$C$1004='Quant Stats'!$B129)*('Quant Log'!$I$5:$I$1004='Quant Stats'!P$42)*'Quant Log'!$H$5:$H$1004)/SUMPRODUCT(('Quant Log'!$C$5:$C$1004='Quant Stats'!$B129)*('Quant Log'!$I$5:$I$1004='Quant Stats'!P$42))</f>
        <v>#DIV/0!</v>
      </c>
      <c r="Q129" s="83" t="e">
        <f>+SUMPRODUCT(('Quant Log'!$C$5:$C$1004='Quant Stats'!$B129)*('Quant Log'!$I$5:$I$1004='Quant Stats'!Q$42)*'Quant Log'!$H$5:$H$1004)/SUMPRODUCT(('Quant Log'!$C$5:$C$1004='Quant Stats'!$B129)*('Quant Log'!$I$5:$I$1004='Quant Stats'!Q$42))</f>
        <v>#DIV/0!</v>
      </c>
      <c r="R129" s="83" t="e">
        <f>+SUMPRODUCT(('Quant Log'!$C$5:$C$1004='Quant Stats'!$B129)*('Quant Log'!$I$5:$I$1004='Quant Stats'!R$42)*'Quant Log'!$H$5:$H$1004)/SUMPRODUCT(('Quant Log'!$C$5:$C$1004='Quant Stats'!$B129)*('Quant Log'!$I$5:$I$1004='Quant Stats'!R$42))</f>
        <v>#DIV/0!</v>
      </c>
      <c r="S129" s="83" t="e">
        <f>+SUMPRODUCT(('Quant Log'!$C$5:$C$1004='Quant Stats'!$B129)*('Quant Log'!$I$5:$I$1004='Quant Stats'!S$42)*'Quant Log'!$H$5:$H$1004)/SUMPRODUCT(('Quant Log'!$C$5:$C$1004='Quant Stats'!$B129)*('Quant Log'!$I$5:$I$1004='Quant Stats'!S$42))</f>
        <v>#DIV/0!</v>
      </c>
      <c r="T129" s="83" t="e">
        <f>+SUMPRODUCT(('Quant Log'!$C$5:$C$1004='Quant Stats'!$B129)*('Quant Log'!$I$5:$I$1004='Quant Stats'!T$42)*'Quant Log'!$H$5:$H$1004)/SUMPRODUCT(('Quant Log'!$C$5:$C$1004='Quant Stats'!$B129)*('Quant Log'!$I$5:$I$1004='Quant Stats'!T$42))</f>
        <v>#DIV/0!</v>
      </c>
      <c r="U129" s="83" t="e">
        <f>+SUMPRODUCT(('Quant Log'!$C$5:$C$1004='Quant Stats'!$B129)*('Quant Log'!$I$5:$I$1004='Quant Stats'!U$42)*'Quant Log'!$H$5:$H$1004)/SUMPRODUCT(('Quant Log'!$C$5:$C$1004='Quant Stats'!$B129)*('Quant Log'!$I$5:$I$1004='Quant Stats'!U$42))</f>
        <v>#DIV/0!</v>
      </c>
      <c r="V129" s="83" t="e">
        <f>+SUMPRODUCT(('Quant Log'!$C$5:$C$1004='Quant Stats'!$B129)*('Quant Log'!$I$5:$I$1004='Quant Stats'!V$42)*'Quant Log'!$H$5:$H$1004)/SUMPRODUCT(('Quant Log'!$C$5:$C$1004='Quant Stats'!$B129)*('Quant Log'!$I$5:$I$1004='Quant Stats'!V$42))</f>
        <v>#DIV/0!</v>
      </c>
      <c r="W129" s="83" t="e">
        <f>+SUMPRODUCT(('Quant Log'!$C$5:$C$1004='Quant Stats'!$B129)*('Quant Log'!$I$5:$I$1004='Quant Stats'!W$42)*'Quant Log'!$H$5:$H$1004)/SUMPRODUCT(('Quant Log'!$C$5:$C$1004='Quant Stats'!$B129)*('Quant Log'!$I$5:$I$1004='Quant Stats'!W$42))</f>
        <v>#DIV/0!</v>
      </c>
      <c r="X129" s="83" t="e">
        <f>+SUMPRODUCT(('Quant Log'!$C$5:$C$1004='Quant Stats'!$B129)*('Quant Log'!$I$5:$I$1004='Quant Stats'!X$42)*'Quant Log'!$H$5:$H$1004)/SUMPRODUCT(('Quant Log'!$C$5:$C$1004='Quant Stats'!$B129)*('Quant Log'!$I$5:$I$1004='Quant Stats'!X$42))</f>
        <v>#DIV/0!</v>
      </c>
      <c r="Y129" s="83" t="e">
        <f>+SUMPRODUCT(('Quant Log'!$C$5:$C$1004='Quant Stats'!$B129)*('Quant Log'!$I$5:$I$1004='Quant Stats'!Y$42)*'Quant Log'!$H$5:$H$1004)/SUMPRODUCT(('Quant Log'!$C$5:$C$1004='Quant Stats'!$B129)*('Quant Log'!$I$5:$I$1004='Quant Stats'!Y$42))</f>
        <v>#DIV/0!</v>
      </c>
      <c r="Z129" s="84" t="e">
        <f>+SUMPRODUCT(('Quant Log'!$C$5:$C$1004='Quant Stats'!$B129)*'Quant Log'!$H$5:$H$1004)/COUNTIF('Quant Log'!$C$5:$C$1004,'Quant Stats'!$B129)</f>
        <v>#DIV/0!</v>
      </c>
    </row>
    <row r="130" spans="2:26">
      <c r="B130" s="18" t="str">
        <f>+$B$53</f>
        <v>ALL</v>
      </c>
      <c r="D130" s="49">
        <f t="shared" si="74"/>
        <v>115.54838709677419</v>
      </c>
      <c r="E130" s="49">
        <f t="shared" si="64"/>
        <v>135.63636363636363</v>
      </c>
      <c r="F130" s="49">
        <f t="shared" si="65"/>
        <v>135</v>
      </c>
      <c r="G130" s="49">
        <f t="shared" si="66"/>
        <v>147.875</v>
      </c>
      <c r="H130" s="49">
        <f t="shared" si="67"/>
        <v>368</v>
      </c>
      <c r="I130" s="49">
        <f t="shared" si="68"/>
        <v>126</v>
      </c>
      <c r="J130" s="49">
        <f t="shared" si="69"/>
        <v>123.86666666666666</v>
      </c>
      <c r="K130" s="49">
        <f t="shared" si="70"/>
        <v>175.66666666666666</v>
      </c>
      <c r="L130" s="49">
        <f t="shared" si="71"/>
        <v>221.42105263157896</v>
      </c>
      <c r="M130" s="50">
        <f t="shared" si="72"/>
        <v>149.58823529411765</v>
      </c>
      <c r="N130" s="51">
        <f t="shared" si="73"/>
        <v>140.61904761904762</v>
      </c>
      <c r="P130" s="84">
        <f>+SUMPRODUCT(('Quant Log'!$I$5:$I$1004='Quant Stats'!P$42)*'Quant Log'!$H$5:$H$1004)/COUNTIF('Quant Log'!$I$5:$I$1004,'Quant Stats'!P$42)</f>
        <v>115.54838709677419</v>
      </c>
      <c r="Q130" s="84">
        <f>+SUMPRODUCT(('Quant Log'!$I$5:$I$1004='Quant Stats'!Q$42)*'Quant Log'!$H$5:$H$1004)/COUNTIF('Quant Log'!$I$5:$I$1004,'Quant Stats'!Q$42)</f>
        <v>135.63636363636363</v>
      </c>
      <c r="R130" s="84">
        <f>+SUMPRODUCT(('Quant Log'!$I$5:$I$1004='Quant Stats'!R$42)*'Quant Log'!$H$5:$H$1004)/COUNTIF('Quant Log'!$I$5:$I$1004,'Quant Stats'!R$42)</f>
        <v>135</v>
      </c>
      <c r="S130" s="84">
        <f>+SUMPRODUCT(('Quant Log'!$I$5:$I$1004='Quant Stats'!S$42)*'Quant Log'!$H$5:$H$1004)/COUNTIF('Quant Log'!$I$5:$I$1004,'Quant Stats'!S$42)</f>
        <v>147.875</v>
      </c>
      <c r="T130" s="84">
        <f>+SUMPRODUCT(('Quant Log'!$I$5:$I$1004='Quant Stats'!T$42)*'Quant Log'!$H$5:$H$1004)/COUNTIF('Quant Log'!$I$5:$I$1004,'Quant Stats'!T$42)</f>
        <v>368</v>
      </c>
      <c r="U130" s="84">
        <f>+SUMPRODUCT(('Quant Log'!$I$5:$I$1004='Quant Stats'!U$42)*'Quant Log'!$H$5:$H$1004)/COUNTIF('Quant Log'!$I$5:$I$1004,'Quant Stats'!U$42)</f>
        <v>126</v>
      </c>
      <c r="V130" s="84">
        <f>+SUMPRODUCT(('Quant Log'!$I$5:$I$1004='Quant Stats'!V$42)*'Quant Log'!$H$5:$H$1004)/COUNTIF('Quant Log'!$I$5:$I$1004,'Quant Stats'!V$42)</f>
        <v>123.86666666666666</v>
      </c>
      <c r="W130" s="84">
        <f>+SUMPRODUCT(('Quant Log'!$I$5:$I$1004='Quant Stats'!W$42)*'Quant Log'!$H$5:$H$1004)/COUNTIF('Quant Log'!$I$5:$I$1004,'Quant Stats'!W$42)</f>
        <v>175.66666666666666</v>
      </c>
      <c r="X130" s="84">
        <f>+SUMPRODUCT(('Quant Log'!$I$5:$I$1004='Quant Stats'!X$42)*'Quant Log'!$H$5:$H$1004)/COUNTIF('Quant Log'!$I$5:$I$1004,'Quant Stats'!X$42)</f>
        <v>221.42105263157896</v>
      </c>
      <c r="Y130" s="84">
        <f>+SUMPRODUCT(('Quant Log'!$I$5:$I$1004='Quant Stats'!Y$42)*'Quant Log'!$H$5:$H$1004)/COUNTIF('Quant Log'!$I$5:$I$1004,'Quant Stats'!Y$42)</f>
        <v>149.58823529411765</v>
      </c>
      <c r="Z130" s="84">
        <f>+SUM('Quant Log'!H5:H1004)/COUNTA('Quant Log'!$F$5:$F$1004)</f>
        <v>140.61904761904762</v>
      </c>
    </row>
  </sheetData>
  <sheetCalcPr fullCalcOnLoad="1"/>
  <mergeCells count="7">
    <mergeCell ref="B1:I1"/>
    <mergeCell ref="F7:G7"/>
    <mergeCell ref="M7:N7"/>
    <mergeCell ref="F23:G23"/>
    <mergeCell ref="M23:N23"/>
    <mergeCell ref="B4:C4"/>
    <mergeCell ref="B2:C2"/>
  </mergeCells>
  <phoneticPr fontId="13" type="noConversion"/>
  <conditionalFormatting sqref="F8:F9 F24:F25">
    <cfRule type="expression" dxfId="38" priority="1" stopIfTrue="1">
      <formula>$U8=3</formula>
    </cfRule>
    <cfRule type="expression" dxfId="37" priority="2" stopIfTrue="1">
      <formula>$U8=2</formula>
    </cfRule>
    <cfRule type="expression" dxfId="36" priority="3" stopIfTrue="1">
      <formula>$U8=1</formula>
    </cfRule>
  </conditionalFormatting>
  <dataValidations count="2">
    <dataValidation type="list" allowBlank="1" showInputMessage="1" showErrorMessage="1" sqref="D4">
      <formula1>db!$D$5:$D$22</formula1>
    </dataValidation>
    <dataValidation type="list" allowBlank="1" showInputMessage="1" showErrorMessage="1" sqref="E4">
      <formula1>$B$43:$B$53</formula1>
    </dataValidation>
  </dataValidations>
  <pageMargins left="0.7" right="0.7" top="0.75" bottom="0.75" header="0.3" footer="0.3"/>
  <drawing r:id="rId1"/>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B1:AP130"/>
  <sheetViews>
    <sheetView workbookViewId="0">
      <selection activeCell="E4" sqref="E4"/>
    </sheetView>
  </sheetViews>
  <sheetFormatPr baseColWidth="10" defaultColWidth="16.75" defaultRowHeight="15"/>
  <cols>
    <col min="1" max="1" width="3.75" style="1" customWidth="1"/>
    <col min="2" max="3" width="16.75" style="1"/>
    <col min="4" max="4" width="14" style="1" bestFit="1" customWidth="1"/>
    <col min="5" max="12" width="16.75" style="1"/>
    <col min="13" max="20" width="21.25" style="1" customWidth="1"/>
    <col min="21" max="21" width="24.75" style="1" customWidth="1"/>
    <col min="22" max="23" width="16.75" style="1"/>
    <col min="24" max="34" width="7.75" style="76" hidden="1" customWidth="1"/>
    <col min="35" max="35" width="6.25" style="76" hidden="1" customWidth="1"/>
    <col min="36" max="42" width="6.25" style="1" hidden="1" customWidth="1"/>
    <col min="43" max="16384" width="16.75" style="1"/>
  </cols>
  <sheetData>
    <row r="1" spans="2:35" s="2" customFormat="1" ht="76" customHeight="1">
      <c r="B1" s="165" t="s">
        <v>609</v>
      </c>
      <c r="C1" s="165"/>
      <c r="D1" s="165"/>
      <c r="E1" s="165"/>
      <c r="F1" s="165"/>
      <c r="G1" s="165"/>
      <c r="H1" s="165"/>
      <c r="I1" s="165"/>
      <c r="X1" s="91"/>
      <c r="Y1" s="91"/>
      <c r="Z1" s="91"/>
      <c r="AA1" s="91"/>
      <c r="AB1" s="91"/>
      <c r="AC1" s="91"/>
      <c r="AD1" s="91"/>
      <c r="AE1" s="91"/>
      <c r="AF1" s="91"/>
      <c r="AG1" s="91"/>
      <c r="AH1" s="91"/>
      <c r="AI1" s="91"/>
    </row>
    <row r="2" spans="2:35" s="3" customFormat="1">
      <c r="B2" s="166" t="s">
        <v>533</v>
      </c>
      <c r="C2" s="166"/>
      <c r="X2" s="92"/>
      <c r="Y2" s="92"/>
      <c r="Z2" s="92"/>
      <c r="AA2" s="92"/>
      <c r="AB2" s="92"/>
      <c r="AC2" s="92"/>
      <c r="AD2" s="92"/>
      <c r="AE2" s="92"/>
      <c r="AF2" s="92"/>
      <c r="AG2" s="92"/>
      <c r="AH2" s="92"/>
      <c r="AI2" s="92"/>
    </row>
    <row r="4" spans="2:35" ht="18">
      <c r="B4" s="169" t="s">
        <v>558</v>
      </c>
      <c r="C4" s="170"/>
      <c r="D4" s="8"/>
      <c r="E4" s="19" t="s">
        <v>559</v>
      </c>
    </row>
    <row r="6" spans="2:35" ht="18">
      <c r="B6" s="10" t="s">
        <v>406</v>
      </c>
      <c r="I6" s="10" t="s">
        <v>557</v>
      </c>
    </row>
    <row r="7" spans="2:35" ht="16" thickBot="1">
      <c r="F7" s="168" t="s">
        <v>535</v>
      </c>
      <c r="G7" s="168"/>
      <c r="M7" s="168" t="s">
        <v>322</v>
      </c>
      <c r="N7" s="168"/>
      <c r="R7" s="168" t="s">
        <v>322</v>
      </c>
      <c r="S7" s="168"/>
    </row>
    <row r="8" spans="2:35" ht="16" thickBot="1">
      <c r="F8" s="34" t="s">
        <v>374</v>
      </c>
      <c r="G8" s="153">
        <f>+VLOOKUP($E$4,$B$43:$V$53,V41,FALSE)</f>
        <v>0.8080229226361032</v>
      </c>
      <c r="M8" s="4" t="str">
        <f>db!I5</f>
        <v>Exponents/Roots</v>
      </c>
      <c r="N8" s="9">
        <f>+VLOOKUP($E$4,$B$73:$V$83,D41,FALSE)</f>
        <v>0.61538461538461542</v>
      </c>
      <c r="R8" s="4" t="str">
        <f>db!I5</f>
        <v>Exponents/Roots</v>
      </c>
      <c r="S8" s="20">
        <f>+VLOOKUP($E$4,$B$120:$V$130,D41,FALSE)</f>
        <v>134.73076923076923</v>
      </c>
    </row>
    <row r="9" spans="2:35" ht="16" thickBot="1">
      <c r="D9" s="5"/>
      <c r="F9" s="35" t="s">
        <v>407</v>
      </c>
      <c r="G9" s="154">
        <f>+VLOOKUP($E$4,$B$58:$V$68,V41,FALSE)</f>
        <v>0.42</v>
      </c>
      <c r="K9" s="5"/>
      <c r="M9" s="4" t="str">
        <f>db!I6</f>
        <v>Descriptive Stats</v>
      </c>
      <c r="N9" s="9">
        <f>+VLOOKUP($E$4,$B$73:$V$83,E41,FALSE)</f>
        <v>0.9</v>
      </c>
      <c r="R9" s="4" t="str">
        <f>db!I6</f>
        <v>Descriptive Stats</v>
      </c>
      <c r="S9" s="20">
        <f>+VLOOKUP($E$4,$B$120:$V$130,E41,FALSE)</f>
        <v>142.9</v>
      </c>
    </row>
    <row r="10" spans="2:35" ht="16" thickBot="1">
      <c r="M10" s="4" t="str">
        <f>db!I7</f>
        <v>Primes/Multiples</v>
      </c>
      <c r="N10" s="9">
        <f>+VLOOKUP($E$4,$B$73:$V$83,F41,FALSE)</f>
        <v>0.7</v>
      </c>
      <c r="R10" s="4" t="str">
        <f>db!I7</f>
        <v>Primes/Multiples</v>
      </c>
      <c r="S10" s="20">
        <f>+VLOOKUP($E$4,$B$120:$V$130,F41,FALSE)</f>
        <v>137.4</v>
      </c>
    </row>
    <row r="11" spans="2:35" ht="16" thickBot="1">
      <c r="M11" s="4" t="str">
        <f>db!I8</f>
        <v>Counting Methods</v>
      </c>
      <c r="N11" s="9">
        <f>+VLOOKUP($E$4,$B$73:$V$83,G41,FALSE)</f>
        <v>1</v>
      </c>
      <c r="R11" s="4" t="str">
        <f>db!I8</f>
        <v>Counting Methods</v>
      </c>
      <c r="S11" s="20">
        <f>+VLOOKUP($E$4,$B$120:$V$130,G41,FALSE)</f>
        <v>138.5</v>
      </c>
    </row>
    <row r="12" spans="2:35" ht="16" thickBot="1">
      <c r="M12" s="4" t="str">
        <f>db!I9</f>
        <v>Solids</v>
      </c>
      <c r="N12" s="9">
        <f>+VLOOKUP($E$4,$B$73:$V$83,H41,FALSE)</f>
        <v>0.5</v>
      </c>
      <c r="R12" s="4" t="str">
        <f>db!I9</f>
        <v>Solids</v>
      </c>
      <c r="S12" s="20">
        <f>+VLOOKUP($E$4,$B$120:$V$130,H41,FALSE)</f>
        <v>148.25</v>
      </c>
    </row>
    <row r="13" spans="2:35" ht="16" thickBot="1">
      <c r="M13" s="4" t="str">
        <f>db!I10</f>
        <v>Ratio/Proportion</v>
      </c>
      <c r="N13" s="9">
        <f>+VLOOKUP($E$4,$B$73:$V$83,I41,FALSE)</f>
        <v>0.90476190476190477</v>
      </c>
      <c r="R13" s="4" t="str">
        <f>db!I10</f>
        <v>Ratio/Proportion</v>
      </c>
      <c r="S13" s="20">
        <f>+VLOOKUP($E$4,$B$120:$V$130,I41,FALSE)</f>
        <v>138.0952380952381</v>
      </c>
    </row>
    <row r="14" spans="2:35" ht="16" thickBot="1">
      <c r="M14" s="4" t="str">
        <f>db!I11</f>
        <v>Factoring</v>
      </c>
      <c r="N14" s="9">
        <f>+VLOOKUP($E$4,$B$73:$V$83,J41,FALSE)</f>
        <v>0.73333333333333328</v>
      </c>
      <c r="R14" s="4" t="str">
        <f>db!I11</f>
        <v>Factoring</v>
      </c>
      <c r="S14" s="20">
        <f>+VLOOKUP($E$4,$B$120:$V$130,J41,FALSE)</f>
        <v>123.06666666666666</v>
      </c>
    </row>
    <row r="15" spans="2:35" ht="16" thickBot="1">
      <c r="M15" s="4" t="str">
        <f>db!I12</f>
        <v>Quadratic Equations</v>
      </c>
      <c r="N15" s="9">
        <f>+VLOOKUP($E$4,$B$73:$V$83,K41,FALSE)</f>
        <v>0.53846153846153844</v>
      </c>
      <c r="R15" s="4" t="str">
        <f>db!I12</f>
        <v>Quadratic Equations</v>
      </c>
      <c r="S15" s="20">
        <f>+VLOOKUP($E$4,$B$120:$V$130,K41,FALSE)</f>
        <v>163.92307692307693</v>
      </c>
    </row>
    <row r="16" spans="2:35" ht="16" thickBot="1">
      <c r="M16" s="4" t="str">
        <f>db!I13</f>
        <v>Solving Linear Equations</v>
      </c>
      <c r="N16" s="9">
        <f>+VLOOKUP($E$4,$B$73:$V$83,L41,FALSE)</f>
        <v>0.7592592592592593</v>
      </c>
      <c r="R16" s="4" t="str">
        <f>db!I13</f>
        <v>Solving Linear Equations</v>
      </c>
      <c r="S16" s="20">
        <f>+VLOOKUP($E$4,$B$120:$V$130,L41,FALSE)</f>
        <v>150.14814814814815</v>
      </c>
    </row>
    <row r="17" spans="2:19" ht="16" thickBot="1">
      <c r="M17" s="4" t="str">
        <f>db!I14</f>
        <v>Functions</v>
      </c>
      <c r="N17" s="9">
        <f>+VLOOKUP($E$4,$B$73:$V$83,M41,FALSE)</f>
        <v>0.7</v>
      </c>
      <c r="R17" s="4" t="str">
        <f>db!I14</f>
        <v>Functions</v>
      </c>
      <c r="S17" s="20">
        <f>+VLOOKUP($E$4,$B$120:$V$130,M41,FALSE)</f>
        <v>132.30000000000001</v>
      </c>
    </row>
    <row r="18" spans="2:19" ht="16" thickBot="1">
      <c r="M18" s="4" t="str">
        <f>db!I15</f>
        <v>Lines</v>
      </c>
      <c r="N18" s="9">
        <f>+VLOOKUP($E$4,$B$73:$V$83,N41,FALSE)</f>
        <v>0.66666666666666663</v>
      </c>
      <c r="R18" s="4" t="str">
        <f>db!I15</f>
        <v>Lines</v>
      </c>
      <c r="S18" s="20">
        <f>+VLOOKUP($E$4,$B$120:$V$130,N41,FALSE)</f>
        <v>56.666666666666664</v>
      </c>
    </row>
    <row r="19" spans="2:19" ht="16" thickBot="1">
      <c r="M19" s="4" t="str">
        <f>db!I16</f>
        <v>Circles &amp; Triangles</v>
      </c>
      <c r="N19" s="9">
        <f>+VLOOKUP($E$4,$B$73:$V$83,O41,FALSE)</f>
        <v>0.73333333333333328</v>
      </c>
      <c r="R19" s="4" t="str">
        <f>db!I16</f>
        <v>Circles &amp; Triangles</v>
      </c>
      <c r="S19" s="20">
        <f>+VLOOKUP($E$4,$B$120:$V$130,O41,FALSE)</f>
        <v>168.46666666666667</v>
      </c>
    </row>
    <row r="20" spans="2:19" ht="16" thickBot="1">
      <c r="M20" s="4" t="str">
        <f>db!I17</f>
        <v>Polygons/Quad</v>
      </c>
      <c r="N20" s="9">
        <f>+VLOOKUP($E$4,$B$73:$V$83,P41,FALSE)</f>
        <v>0.875</v>
      </c>
      <c r="R20" s="4" t="str">
        <f>db!I17</f>
        <v>Polygons/Quad</v>
      </c>
      <c r="S20" s="20">
        <f>+VLOOKUP($E$4,$B$120:$V$130,P41,FALSE)</f>
        <v>115.5</v>
      </c>
    </row>
    <row r="21" spans="2:19" ht="16" thickBot="1">
      <c r="M21" s="4" t="str">
        <f>db!I18</f>
        <v>Coordinate Geometry</v>
      </c>
      <c r="N21" s="9">
        <f>+VLOOKUP($E$4,$B$73:$V$83,Q41,FALSE)</f>
        <v>0.68421052631578949</v>
      </c>
      <c r="R21" s="4" t="str">
        <f>db!I18</f>
        <v>Coordinate Geometry</v>
      </c>
      <c r="S21" s="20">
        <f>+VLOOKUP($E$4,$B$120:$V$130,Q41,FALSE)</f>
        <v>127.89473684210526</v>
      </c>
    </row>
    <row r="22" spans="2:19" ht="19" thickBot="1">
      <c r="B22" s="10" t="s">
        <v>323</v>
      </c>
      <c r="I22" s="10" t="s">
        <v>324</v>
      </c>
      <c r="M22" s="4" t="str">
        <f>db!I19</f>
        <v>Rate/Work</v>
      </c>
      <c r="N22" s="9">
        <f>+VLOOKUP($E$4,$B$73:$V$83,R41,FALSE)</f>
        <v>0.7857142857142857</v>
      </c>
      <c r="R22" s="4" t="str">
        <f>db!I19</f>
        <v>Rate/Work</v>
      </c>
      <c r="S22" s="20">
        <f>+VLOOKUP($E$4,$B$120:$V$130,R41,FALSE)</f>
        <v>198.35714285714286</v>
      </c>
    </row>
    <row r="23" spans="2:19" ht="16" thickBot="1">
      <c r="F23" s="168" t="s">
        <v>535</v>
      </c>
      <c r="G23" s="168"/>
      <c r="M23" s="4" t="str">
        <f>db!I20</f>
        <v>Interest/Discount/Profit</v>
      </c>
      <c r="N23" s="9">
        <f>+VLOOKUP($E$4,$B$73:$V$83,S41,FALSE)</f>
        <v>0.66666666666666663</v>
      </c>
      <c r="R23" s="4" t="str">
        <f>db!I20</f>
        <v>Interest/Discount/Profit</v>
      </c>
      <c r="S23" s="20">
        <f>+VLOOKUP($E$4,$B$120:$V$130,S41,FALSE)</f>
        <v>184</v>
      </c>
    </row>
    <row r="24" spans="2:19" ht="16" thickBot="1">
      <c r="F24" s="34" t="str">
        <f>+F8</f>
        <v>Problem Solving</v>
      </c>
      <c r="G24" s="109">
        <f>+VLOOKUP($E$4,$B$90:$V$100,V41,FALSE)</f>
        <v>136.78223495702005</v>
      </c>
      <c r="M24" s="4" t="str">
        <f>db!I21</f>
        <v>Overlapping Sets</v>
      </c>
      <c r="N24" s="9">
        <f>+VLOOKUP($E$4,$B$73:$V$83,T41,FALSE)</f>
        <v>0.5</v>
      </c>
      <c r="R24" s="4" t="str">
        <f>db!I21</f>
        <v>Overlapping Sets</v>
      </c>
      <c r="S24" s="20">
        <f>+VLOOKUP($E$4,$B$120:$V$130,T41,FALSE)</f>
        <v>365.75</v>
      </c>
    </row>
    <row r="25" spans="2:19" ht="16" thickBot="1">
      <c r="F25" s="35" t="str">
        <f>+F9</f>
        <v>Data Sufficiency</v>
      </c>
      <c r="G25" s="110">
        <f>+VLOOKUP($E$4,$B$105:$V$115,V41,FALSE)</f>
        <v>167.4</v>
      </c>
      <c r="M25" s="4" t="str">
        <f>db!I22</f>
        <v>Measurement/Data Int.</v>
      </c>
      <c r="N25" s="9">
        <f>+VLOOKUP($E$4,$B$73:$V$83,U41,FALSE)</f>
        <v>0.88</v>
      </c>
      <c r="R25" s="4" t="str">
        <f>db!I22</f>
        <v>Measurement/Data Int.</v>
      </c>
      <c r="S25" s="20">
        <f>+VLOOKUP($E$4,$B$120:$V$130,U41,FALSE)</f>
        <v>94.36</v>
      </c>
    </row>
    <row r="29" spans="2:19" ht="18">
      <c r="B29" s="10"/>
      <c r="I29" s="10"/>
    </row>
    <row r="40" spans="2:42" ht="18">
      <c r="B40" s="10" t="s">
        <v>325</v>
      </c>
    </row>
    <row r="41" spans="2:42">
      <c r="B41" s="24" t="str">
        <f>+db!C5</f>
        <v>PS</v>
      </c>
      <c r="D41" s="21">
        <v>3</v>
      </c>
      <c r="E41" s="21">
        <f>+D41+1</f>
        <v>4</v>
      </c>
      <c r="F41" s="21">
        <f t="shared" ref="F41:L41" si="0">+E41+1</f>
        <v>5</v>
      </c>
      <c r="G41" s="21">
        <f t="shared" si="0"/>
        <v>6</v>
      </c>
      <c r="H41" s="21">
        <f t="shared" si="0"/>
        <v>7</v>
      </c>
      <c r="I41" s="21">
        <f t="shared" si="0"/>
        <v>8</v>
      </c>
      <c r="J41" s="21">
        <f t="shared" si="0"/>
        <v>9</v>
      </c>
      <c r="K41" s="21">
        <f t="shared" si="0"/>
        <v>10</v>
      </c>
      <c r="L41" s="21">
        <f t="shared" si="0"/>
        <v>11</v>
      </c>
      <c r="M41" s="21">
        <f t="shared" ref="M41:V41" si="1">+L41+1</f>
        <v>12</v>
      </c>
      <c r="N41" s="21">
        <f t="shared" si="1"/>
        <v>13</v>
      </c>
      <c r="O41" s="21">
        <f t="shared" si="1"/>
        <v>14</v>
      </c>
      <c r="P41" s="21">
        <f t="shared" si="1"/>
        <v>15</v>
      </c>
      <c r="Q41" s="21">
        <f t="shared" si="1"/>
        <v>16</v>
      </c>
      <c r="R41" s="21">
        <f t="shared" si="1"/>
        <v>17</v>
      </c>
      <c r="S41" s="21">
        <f t="shared" si="1"/>
        <v>18</v>
      </c>
      <c r="T41" s="21">
        <f t="shared" si="1"/>
        <v>19</v>
      </c>
      <c r="U41" s="21">
        <f t="shared" si="1"/>
        <v>20</v>
      </c>
      <c r="V41" s="21">
        <f t="shared" si="1"/>
        <v>21</v>
      </c>
    </row>
    <row r="42" spans="2:42" ht="33" thickBot="1">
      <c r="D42" s="17" t="str">
        <f t="shared" ref="D42:M42" si="2">+X42</f>
        <v>Exponents/Roots</v>
      </c>
      <c r="E42" s="17" t="str">
        <f t="shared" si="2"/>
        <v>Descriptive Stats</v>
      </c>
      <c r="F42" s="17" t="str">
        <f t="shared" si="2"/>
        <v>Primes/Multiples</v>
      </c>
      <c r="G42" s="17" t="str">
        <f t="shared" si="2"/>
        <v>Counting Methods</v>
      </c>
      <c r="H42" s="17" t="str">
        <f t="shared" si="2"/>
        <v>Solids</v>
      </c>
      <c r="I42" s="17" t="str">
        <f t="shared" si="2"/>
        <v>Ratio/Proportion</v>
      </c>
      <c r="J42" s="17" t="str">
        <f t="shared" si="2"/>
        <v>Factoring</v>
      </c>
      <c r="K42" s="17" t="str">
        <f t="shared" si="2"/>
        <v>Quadratic Equations</v>
      </c>
      <c r="L42" s="17" t="str">
        <f t="shared" si="2"/>
        <v>Solving Linear Equations</v>
      </c>
      <c r="M42" s="17" t="str">
        <f t="shared" si="2"/>
        <v>Functions</v>
      </c>
      <c r="N42" s="17" t="str">
        <f t="shared" ref="N42:V42" si="3">+AH42</f>
        <v>Lines</v>
      </c>
      <c r="O42" s="17" t="str">
        <f t="shared" si="3"/>
        <v>Circles &amp; Triangles</v>
      </c>
      <c r="P42" s="17" t="str">
        <f t="shared" si="3"/>
        <v>Polygons/Quad</v>
      </c>
      <c r="Q42" s="17" t="str">
        <f t="shared" si="3"/>
        <v>Coordinate Geometry</v>
      </c>
      <c r="R42" s="17" t="str">
        <f t="shared" si="3"/>
        <v>Rate/Work</v>
      </c>
      <c r="S42" s="17" t="str">
        <f t="shared" si="3"/>
        <v>Interest/Discount/Profit</v>
      </c>
      <c r="T42" s="17" t="str">
        <f t="shared" si="3"/>
        <v>Overlapping Sets</v>
      </c>
      <c r="U42" s="17" t="str">
        <f t="shared" si="3"/>
        <v>Measurement/Data Int.</v>
      </c>
      <c r="V42" s="17" t="str">
        <f t="shared" si="3"/>
        <v>Total PS</v>
      </c>
      <c r="X42" s="82" t="str">
        <f t="array" ref="X42:AO42">TRANSPOSE(db!$I$5:$I$22)</f>
        <v>Exponents/Roots</v>
      </c>
      <c r="Y42" s="82" t="str">
        <v>Descriptive Stats</v>
      </c>
      <c r="Z42" s="82" t="str">
        <v>Primes/Multiples</v>
      </c>
      <c r="AA42" s="82" t="str">
        <v>Counting Methods</v>
      </c>
      <c r="AB42" s="82" t="str">
        <v>Solids</v>
      </c>
      <c r="AC42" s="82" t="str">
        <v>Ratio/Proportion</v>
      </c>
      <c r="AD42" s="82" t="str">
        <v>Factoring</v>
      </c>
      <c r="AE42" s="82" t="str">
        <v>Quadratic Equations</v>
      </c>
      <c r="AF42" s="82" t="str">
        <v>Solving Linear Equations</v>
      </c>
      <c r="AG42" s="82" t="str">
        <v>Functions</v>
      </c>
      <c r="AH42" s="82" t="str">
        <v>Lines</v>
      </c>
      <c r="AI42" s="82" t="str">
        <v>Circles &amp; Triangles</v>
      </c>
      <c r="AJ42" s="82" t="str">
        <v>Polygons/Quad</v>
      </c>
      <c r="AK42" s="82" t="str">
        <v>Coordinate Geometry</v>
      </c>
      <c r="AL42" s="82" t="str">
        <v>Rate/Work</v>
      </c>
      <c r="AM42" s="82" t="str">
        <v>Interest/Discount/Profit</v>
      </c>
      <c r="AN42" s="82" t="str">
        <v>Overlapping Sets</v>
      </c>
      <c r="AO42" s="82" t="str">
        <v>Measurement/Data Int.</v>
      </c>
      <c r="AP42" s="82" t="s">
        <v>151</v>
      </c>
    </row>
    <row r="43" spans="2:42" ht="16" thickBot="1">
      <c r="B43" s="18" t="str">
        <f>db!D5</f>
        <v>Official Guide 12</v>
      </c>
      <c r="D43" s="40" t="str">
        <f t="shared" ref="D43:M43" si="4">+IF(ISERROR(X43),"n/a",X43)</f>
        <v>n/a</v>
      </c>
      <c r="E43" s="40" t="str">
        <f t="shared" si="4"/>
        <v>n/a</v>
      </c>
      <c r="F43" s="40" t="str">
        <f t="shared" si="4"/>
        <v>n/a</v>
      </c>
      <c r="G43" s="40" t="str">
        <f t="shared" si="4"/>
        <v>n/a</v>
      </c>
      <c r="H43" s="40" t="str">
        <f t="shared" si="4"/>
        <v>n/a</v>
      </c>
      <c r="I43" s="40" t="str">
        <f t="shared" si="4"/>
        <v>n/a</v>
      </c>
      <c r="J43" s="40" t="str">
        <f t="shared" si="4"/>
        <v>n/a</v>
      </c>
      <c r="K43" s="40" t="str">
        <f t="shared" si="4"/>
        <v>n/a</v>
      </c>
      <c r="L43" s="40" t="str">
        <f t="shared" si="4"/>
        <v>n/a</v>
      </c>
      <c r="M43" s="40" t="str">
        <f t="shared" si="4"/>
        <v>n/a</v>
      </c>
      <c r="N43" s="40" t="str">
        <f t="shared" ref="N43:U53" si="5">+IF(ISERROR(AH43),"n/a",AH43)</f>
        <v>n/a</v>
      </c>
      <c r="O43" s="40" t="str">
        <f t="shared" si="5"/>
        <v>n/a</v>
      </c>
      <c r="P43" s="40" t="str">
        <f t="shared" si="5"/>
        <v>n/a</v>
      </c>
      <c r="Q43" s="40" t="str">
        <f t="shared" si="5"/>
        <v>n/a</v>
      </c>
      <c r="R43" s="40" t="str">
        <f t="shared" si="5"/>
        <v>n/a</v>
      </c>
      <c r="S43" s="40" t="str">
        <f t="shared" si="5"/>
        <v>n/a</v>
      </c>
      <c r="T43" s="40" t="str">
        <f t="shared" si="5"/>
        <v>n/a</v>
      </c>
      <c r="U43" s="40" t="str">
        <f t="shared" si="5"/>
        <v>n/a</v>
      </c>
      <c r="V43" s="42" t="str">
        <f>+IF(ISERROR(AP43),"n/a",AP43)</f>
        <v>n/a</v>
      </c>
      <c r="X43" s="83" t="e">
        <f>+SUMPRODUCT(('Quant Log'!$C$5:$C$1004='Quant Sub Area Stats'!$B43)*('Quant Log'!$J$5:$J$1004='Quant Sub Area Stats'!X$42)*('Quant Log'!$E$5:$E$1004='Quant Sub Area Stats'!$B$41)*'Quant Log'!$P$5:$P$1004)/SUMPRODUCT(('Quant Log'!$C$5:$C$1004='Quant Sub Area Stats'!$B43)*('Quant Log'!$J$5:$J$1004='Quant Sub Area Stats'!X$42)*('Quant Log'!$E$5:$E$1004='Quant Sub Area Stats'!$B$41))</f>
        <v>#DIV/0!</v>
      </c>
      <c r="Y43" s="83" t="e">
        <f>+SUMPRODUCT(('Quant Log'!$C$5:$C$1004='Quant Sub Area Stats'!$B43)*('Quant Log'!$J$5:$J$1004='Quant Sub Area Stats'!Y$42)*('Quant Log'!$E$5:$E$1004='Quant Sub Area Stats'!$B$41)*'Quant Log'!$P$5:$P$1004)/SUMPRODUCT(('Quant Log'!$C$5:$C$1004='Quant Sub Area Stats'!$B43)*('Quant Log'!$J$5:$J$1004='Quant Sub Area Stats'!Y$42)*('Quant Log'!$E$5:$E$1004='Quant Sub Area Stats'!$B$41))</f>
        <v>#DIV/0!</v>
      </c>
      <c r="Z43" s="83" t="e">
        <f>+SUMPRODUCT(('Quant Log'!$C$5:$C$1004='Quant Sub Area Stats'!$B43)*('Quant Log'!$J$5:$J$1004='Quant Sub Area Stats'!Z$42)*('Quant Log'!$E$5:$E$1004='Quant Sub Area Stats'!$B$41)*'Quant Log'!$P$5:$P$1004)/SUMPRODUCT(('Quant Log'!$C$5:$C$1004='Quant Sub Area Stats'!$B43)*('Quant Log'!$J$5:$J$1004='Quant Sub Area Stats'!Z$42)*('Quant Log'!$E$5:$E$1004='Quant Sub Area Stats'!$B$41))</f>
        <v>#DIV/0!</v>
      </c>
      <c r="AA43" s="83" t="e">
        <f>+SUMPRODUCT(('Quant Log'!$C$5:$C$1004='Quant Sub Area Stats'!$B43)*('Quant Log'!$J$5:$J$1004='Quant Sub Area Stats'!AA$42)*('Quant Log'!$E$5:$E$1004='Quant Sub Area Stats'!$B$41)*'Quant Log'!$P$5:$P$1004)/SUMPRODUCT(('Quant Log'!$C$5:$C$1004='Quant Sub Area Stats'!$B43)*('Quant Log'!$J$5:$J$1004='Quant Sub Area Stats'!AA$42)*('Quant Log'!$E$5:$E$1004='Quant Sub Area Stats'!$B$41))</f>
        <v>#DIV/0!</v>
      </c>
      <c r="AB43" s="83" t="e">
        <f>+SUMPRODUCT(('Quant Log'!$C$5:$C$1004='Quant Sub Area Stats'!$B43)*('Quant Log'!$J$5:$J$1004='Quant Sub Area Stats'!AB$42)*('Quant Log'!$E$5:$E$1004='Quant Sub Area Stats'!$B$41)*'Quant Log'!$P$5:$P$1004)/SUMPRODUCT(('Quant Log'!$C$5:$C$1004='Quant Sub Area Stats'!$B43)*('Quant Log'!$J$5:$J$1004='Quant Sub Area Stats'!AB$42)*('Quant Log'!$E$5:$E$1004='Quant Sub Area Stats'!$B$41))</f>
        <v>#DIV/0!</v>
      </c>
      <c r="AC43" s="83" t="e">
        <f>+SUMPRODUCT(('Quant Log'!$C$5:$C$1004='Quant Sub Area Stats'!$B43)*('Quant Log'!$J$5:$J$1004='Quant Sub Area Stats'!AC$42)*('Quant Log'!$E$5:$E$1004='Quant Sub Area Stats'!$B$41)*'Quant Log'!$P$5:$P$1004)/SUMPRODUCT(('Quant Log'!$C$5:$C$1004='Quant Sub Area Stats'!$B43)*('Quant Log'!$J$5:$J$1004='Quant Sub Area Stats'!AC$42)*('Quant Log'!$E$5:$E$1004='Quant Sub Area Stats'!$B$41))</f>
        <v>#DIV/0!</v>
      </c>
      <c r="AD43" s="83" t="e">
        <f>+SUMPRODUCT(('Quant Log'!$C$5:$C$1004='Quant Sub Area Stats'!$B43)*('Quant Log'!$J$5:$J$1004='Quant Sub Area Stats'!AD$42)*('Quant Log'!$E$5:$E$1004='Quant Sub Area Stats'!$B$41)*'Quant Log'!$P$5:$P$1004)/SUMPRODUCT(('Quant Log'!$C$5:$C$1004='Quant Sub Area Stats'!$B43)*('Quant Log'!$J$5:$J$1004='Quant Sub Area Stats'!AD$42)*('Quant Log'!$E$5:$E$1004='Quant Sub Area Stats'!$B$41))</f>
        <v>#DIV/0!</v>
      </c>
      <c r="AE43" s="83" t="e">
        <f>+SUMPRODUCT(('Quant Log'!$C$5:$C$1004='Quant Sub Area Stats'!$B43)*('Quant Log'!$J$5:$J$1004='Quant Sub Area Stats'!AE$42)*('Quant Log'!$E$5:$E$1004='Quant Sub Area Stats'!$B$41)*'Quant Log'!$P$5:$P$1004)/SUMPRODUCT(('Quant Log'!$C$5:$C$1004='Quant Sub Area Stats'!$B43)*('Quant Log'!$J$5:$J$1004='Quant Sub Area Stats'!AE$42)*('Quant Log'!$E$5:$E$1004='Quant Sub Area Stats'!$B$41))</f>
        <v>#DIV/0!</v>
      </c>
      <c r="AF43" s="83" t="e">
        <f>+SUMPRODUCT(('Quant Log'!$C$5:$C$1004='Quant Sub Area Stats'!$B43)*('Quant Log'!$J$5:$J$1004='Quant Sub Area Stats'!AF$42)*('Quant Log'!$E$5:$E$1004='Quant Sub Area Stats'!$B$41)*'Quant Log'!$P$5:$P$1004)/SUMPRODUCT(('Quant Log'!$C$5:$C$1004='Quant Sub Area Stats'!$B43)*('Quant Log'!$J$5:$J$1004='Quant Sub Area Stats'!AF$42)*('Quant Log'!$E$5:$E$1004='Quant Sub Area Stats'!$B$41))</f>
        <v>#DIV/0!</v>
      </c>
      <c r="AG43" s="83" t="e">
        <f>+SUMPRODUCT(('Quant Log'!$C$5:$C$1004='Quant Sub Area Stats'!$B43)*('Quant Log'!$J$5:$J$1004='Quant Sub Area Stats'!AG$42)*('Quant Log'!$E$5:$E$1004='Quant Sub Area Stats'!$B$41)*'Quant Log'!$P$5:$P$1004)/SUMPRODUCT(('Quant Log'!$C$5:$C$1004='Quant Sub Area Stats'!$B43)*('Quant Log'!$J$5:$J$1004='Quant Sub Area Stats'!AG$42)*('Quant Log'!$E$5:$E$1004='Quant Sub Area Stats'!$B$41))</f>
        <v>#DIV/0!</v>
      </c>
      <c r="AH43" s="83" t="e">
        <f>+SUMPRODUCT(('Quant Log'!$C$5:$C$1004='Quant Sub Area Stats'!$B43)*('Quant Log'!$J$5:$J$1004='Quant Sub Area Stats'!AH$42)*('Quant Log'!$E$5:$E$1004='Quant Sub Area Stats'!$B$41)*'Quant Log'!$P$5:$P$1004)/SUMPRODUCT(('Quant Log'!$C$5:$C$1004='Quant Sub Area Stats'!$B43)*('Quant Log'!$J$5:$J$1004='Quant Sub Area Stats'!AH$42)*('Quant Log'!$E$5:$E$1004='Quant Sub Area Stats'!$B$41))</f>
        <v>#DIV/0!</v>
      </c>
      <c r="AI43" s="83" t="e">
        <f>+SUMPRODUCT(('Quant Log'!$C$5:$C$1004='Quant Sub Area Stats'!$B43)*('Quant Log'!$J$5:$J$1004='Quant Sub Area Stats'!AI$42)*('Quant Log'!$E$5:$E$1004='Quant Sub Area Stats'!$B$41)*'Quant Log'!$P$5:$P$1004)/SUMPRODUCT(('Quant Log'!$C$5:$C$1004='Quant Sub Area Stats'!$B43)*('Quant Log'!$J$5:$J$1004='Quant Sub Area Stats'!AI$42)*('Quant Log'!$E$5:$E$1004='Quant Sub Area Stats'!$B$41))</f>
        <v>#DIV/0!</v>
      </c>
      <c r="AJ43" s="83" t="e">
        <f>+SUMPRODUCT(('Quant Log'!$C$5:$C$1004='Quant Sub Area Stats'!$B43)*('Quant Log'!$J$5:$J$1004='Quant Sub Area Stats'!AJ$42)*('Quant Log'!$E$5:$E$1004='Quant Sub Area Stats'!$B$41)*'Quant Log'!$P$5:$P$1004)/SUMPRODUCT(('Quant Log'!$C$5:$C$1004='Quant Sub Area Stats'!$B43)*('Quant Log'!$J$5:$J$1004='Quant Sub Area Stats'!AJ$42)*('Quant Log'!$E$5:$E$1004='Quant Sub Area Stats'!$B$41))</f>
        <v>#DIV/0!</v>
      </c>
      <c r="AK43" s="83" t="e">
        <f>+SUMPRODUCT(('Quant Log'!$C$5:$C$1004='Quant Sub Area Stats'!$B43)*('Quant Log'!$J$5:$J$1004='Quant Sub Area Stats'!AK$42)*('Quant Log'!$E$5:$E$1004='Quant Sub Area Stats'!$B$41)*'Quant Log'!$P$5:$P$1004)/SUMPRODUCT(('Quant Log'!$C$5:$C$1004='Quant Sub Area Stats'!$B43)*('Quant Log'!$J$5:$J$1004='Quant Sub Area Stats'!AK$42)*('Quant Log'!$E$5:$E$1004='Quant Sub Area Stats'!$B$41))</f>
        <v>#DIV/0!</v>
      </c>
      <c r="AL43" s="83" t="e">
        <f>+SUMPRODUCT(('Quant Log'!$C$5:$C$1004='Quant Sub Area Stats'!$B43)*('Quant Log'!$J$5:$J$1004='Quant Sub Area Stats'!AL$42)*('Quant Log'!$E$5:$E$1004='Quant Sub Area Stats'!$B$41)*'Quant Log'!$P$5:$P$1004)/SUMPRODUCT(('Quant Log'!$C$5:$C$1004='Quant Sub Area Stats'!$B43)*('Quant Log'!$J$5:$J$1004='Quant Sub Area Stats'!AL$42)*('Quant Log'!$E$5:$E$1004='Quant Sub Area Stats'!$B$41))</f>
        <v>#DIV/0!</v>
      </c>
      <c r="AM43" s="83" t="e">
        <f>+SUMPRODUCT(('Quant Log'!$C$5:$C$1004='Quant Sub Area Stats'!$B43)*('Quant Log'!$J$5:$J$1004='Quant Sub Area Stats'!AM$42)*('Quant Log'!$E$5:$E$1004='Quant Sub Area Stats'!$B$41)*'Quant Log'!$P$5:$P$1004)/SUMPRODUCT(('Quant Log'!$C$5:$C$1004='Quant Sub Area Stats'!$B43)*('Quant Log'!$J$5:$J$1004='Quant Sub Area Stats'!AM$42)*('Quant Log'!$E$5:$E$1004='Quant Sub Area Stats'!$B$41))</f>
        <v>#DIV/0!</v>
      </c>
      <c r="AN43" s="83" t="e">
        <f>+SUMPRODUCT(('Quant Log'!$C$5:$C$1004='Quant Sub Area Stats'!$B43)*('Quant Log'!$J$5:$J$1004='Quant Sub Area Stats'!AN$42)*('Quant Log'!$E$5:$E$1004='Quant Sub Area Stats'!$B$41)*'Quant Log'!$P$5:$P$1004)/SUMPRODUCT(('Quant Log'!$C$5:$C$1004='Quant Sub Area Stats'!$B43)*('Quant Log'!$J$5:$J$1004='Quant Sub Area Stats'!AN$42)*('Quant Log'!$E$5:$E$1004='Quant Sub Area Stats'!$B$41))</f>
        <v>#DIV/0!</v>
      </c>
      <c r="AO43" s="83" t="e">
        <f>+SUMPRODUCT(('Quant Log'!$C$5:$C$1004='Quant Sub Area Stats'!$B43)*('Quant Log'!$J$5:$J$1004='Quant Sub Area Stats'!AO$42)*('Quant Log'!$E$5:$E$1004='Quant Sub Area Stats'!$B$41)*'Quant Log'!$P$5:$P$1004)/SUMPRODUCT(('Quant Log'!$C$5:$C$1004='Quant Sub Area Stats'!$B43)*('Quant Log'!$J$5:$J$1004='Quant Sub Area Stats'!AO$42)*('Quant Log'!$E$5:$E$1004='Quant Sub Area Stats'!$B$41))</f>
        <v>#DIV/0!</v>
      </c>
      <c r="AP43" s="83" t="e">
        <f>+SUMPRODUCT(('Quant Log'!$C$5:$C$1004='Quant Sub Area Stats'!$B43)*('Quant Log'!$E$5:$E$1004='Quant Sub Area Stats'!$B$41)*'Quant Log'!$P$5:$P$1004)/SUMPRODUCT(('Quant Log'!$C$5:$C$1004='Quant Sub Area Stats'!$B43)*('Quant Log'!$E$5:$E$1004='Quant Sub Area Stats'!$B$41))</f>
        <v>#DIV/0!</v>
      </c>
    </row>
    <row r="44" spans="2:42" ht="16" thickBot="1">
      <c r="B44" s="18" t="str">
        <f>db!D6</f>
        <v>Official Guide-V</v>
      </c>
      <c r="D44" s="43" t="str">
        <f t="shared" ref="D44:D53" si="6">+IF(ISERROR(X44),"n/a",X44)</f>
        <v>n/a</v>
      </c>
      <c r="E44" s="43" t="str">
        <f t="shared" ref="E44:E53" si="7">+IF(ISERROR(Y44),"n/a",Y44)</f>
        <v>n/a</v>
      </c>
      <c r="F44" s="43" t="str">
        <f t="shared" ref="F44:F53" si="8">+IF(ISERROR(Z44),"n/a",Z44)</f>
        <v>n/a</v>
      </c>
      <c r="G44" s="43" t="str">
        <f t="shared" ref="G44:G53" si="9">+IF(ISERROR(AA44),"n/a",AA44)</f>
        <v>n/a</v>
      </c>
      <c r="H44" s="43" t="str">
        <f t="shared" ref="H44:H53" si="10">+IF(ISERROR(AB44),"n/a",AB44)</f>
        <v>n/a</v>
      </c>
      <c r="I44" s="43" t="str">
        <f t="shared" ref="I44:I53" si="11">+IF(ISERROR(AC44),"n/a",AC44)</f>
        <v>n/a</v>
      </c>
      <c r="J44" s="43" t="str">
        <f t="shared" ref="J44:J53" si="12">+IF(ISERROR(AD44),"n/a",AD44)</f>
        <v>n/a</v>
      </c>
      <c r="K44" s="43" t="str">
        <f t="shared" ref="K44:K53" si="13">+IF(ISERROR(AE44),"n/a",AE44)</f>
        <v>n/a</v>
      </c>
      <c r="L44" s="43" t="str">
        <f t="shared" ref="L44:L53" si="14">+IF(ISERROR(AF44),"n/a",AF44)</f>
        <v>n/a</v>
      </c>
      <c r="M44" s="43" t="str">
        <f t="shared" ref="M44:M53" si="15">+IF(ISERROR(AG44),"n/a",AG44)</f>
        <v>n/a</v>
      </c>
      <c r="N44" s="43" t="str">
        <f t="shared" si="5"/>
        <v>n/a</v>
      </c>
      <c r="O44" s="43" t="str">
        <f t="shared" si="5"/>
        <v>n/a</v>
      </c>
      <c r="P44" s="43" t="str">
        <f t="shared" si="5"/>
        <v>n/a</v>
      </c>
      <c r="Q44" s="43" t="str">
        <f t="shared" si="5"/>
        <v>n/a</v>
      </c>
      <c r="R44" s="43" t="str">
        <f t="shared" si="5"/>
        <v>n/a</v>
      </c>
      <c r="S44" s="43" t="str">
        <f t="shared" si="5"/>
        <v>n/a</v>
      </c>
      <c r="T44" s="43" t="str">
        <f t="shared" si="5"/>
        <v>n/a</v>
      </c>
      <c r="U44" s="43" t="str">
        <f t="shared" si="5"/>
        <v>n/a</v>
      </c>
      <c r="V44" s="42" t="str">
        <f t="shared" ref="V44:V52" si="16">+IF(ISERROR(AP44),"n/a",AP44)</f>
        <v>n/a</v>
      </c>
      <c r="X44" s="83" t="e">
        <f>+SUMPRODUCT(('Quant Log'!$C$5:$C$1004='Quant Sub Area Stats'!$B44)*('Quant Log'!$J$5:$J$1004='Quant Sub Area Stats'!X$42)*('Quant Log'!$E$5:$E$1004='Quant Sub Area Stats'!$B$41)*'Quant Log'!$P$5:$P$1004)/SUMPRODUCT(('Quant Log'!$C$5:$C$1004='Quant Sub Area Stats'!$B44)*('Quant Log'!$J$5:$J$1004='Quant Sub Area Stats'!X$42)*('Quant Log'!$E$5:$E$1004='Quant Sub Area Stats'!$B$41))</f>
        <v>#DIV/0!</v>
      </c>
      <c r="Y44" s="83" t="e">
        <f>+SUMPRODUCT(('Quant Log'!$C$5:$C$1004='Quant Sub Area Stats'!$B44)*('Quant Log'!$J$5:$J$1004='Quant Sub Area Stats'!Y$42)*('Quant Log'!$E$5:$E$1004='Quant Sub Area Stats'!$B$41)*'Quant Log'!$P$5:$P$1004)/SUMPRODUCT(('Quant Log'!$C$5:$C$1004='Quant Sub Area Stats'!$B44)*('Quant Log'!$J$5:$J$1004='Quant Sub Area Stats'!Y$42)*('Quant Log'!$E$5:$E$1004='Quant Sub Area Stats'!$B$41))</f>
        <v>#DIV/0!</v>
      </c>
      <c r="Z44" s="83" t="e">
        <f>+SUMPRODUCT(('Quant Log'!$C$5:$C$1004='Quant Sub Area Stats'!$B44)*('Quant Log'!$J$5:$J$1004='Quant Sub Area Stats'!Z$42)*('Quant Log'!$E$5:$E$1004='Quant Sub Area Stats'!$B$41)*'Quant Log'!$P$5:$P$1004)/SUMPRODUCT(('Quant Log'!$C$5:$C$1004='Quant Sub Area Stats'!$B44)*('Quant Log'!$J$5:$J$1004='Quant Sub Area Stats'!Z$42)*('Quant Log'!$E$5:$E$1004='Quant Sub Area Stats'!$B$41))</f>
        <v>#DIV/0!</v>
      </c>
      <c r="AA44" s="83" t="e">
        <f>+SUMPRODUCT(('Quant Log'!$C$5:$C$1004='Quant Sub Area Stats'!$B44)*('Quant Log'!$J$5:$J$1004='Quant Sub Area Stats'!AA$42)*('Quant Log'!$E$5:$E$1004='Quant Sub Area Stats'!$B$41)*'Quant Log'!$P$5:$P$1004)/SUMPRODUCT(('Quant Log'!$C$5:$C$1004='Quant Sub Area Stats'!$B44)*('Quant Log'!$J$5:$J$1004='Quant Sub Area Stats'!AA$42)*('Quant Log'!$E$5:$E$1004='Quant Sub Area Stats'!$B$41))</f>
        <v>#DIV/0!</v>
      </c>
      <c r="AB44" s="83" t="e">
        <f>+SUMPRODUCT(('Quant Log'!$C$5:$C$1004='Quant Sub Area Stats'!$B44)*('Quant Log'!$J$5:$J$1004='Quant Sub Area Stats'!AB$42)*('Quant Log'!$E$5:$E$1004='Quant Sub Area Stats'!$B$41)*'Quant Log'!$P$5:$P$1004)/SUMPRODUCT(('Quant Log'!$C$5:$C$1004='Quant Sub Area Stats'!$B44)*('Quant Log'!$J$5:$J$1004='Quant Sub Area Stats'!AB$42)*('Quant Log'!$E$5:$E$1004='Quant Sub Area Stats'!$B$41))</f>
        <v>#DIV/0!</v>
      </c>
      <c r="AC44" s="83" t="e">
        <f>+SUMPRODUCT(('Quant Log'!$C$5:$C$1004='Quant Sub Area Stats'!$B44)*('Quant Log'!$J$5:$J$1004='Quant Sub Area Stats'!AC$42)*('Quant Log'!$E$5:$E$1004='Quant Sub Area Stats'!$B$41)*'Quant Log'!$P$5:$P$1004)/SUMPRODUCT(('Quant Log'!$C$5:$C$1004='Quant Sub Area Stats'!$B44)*('Quant Log'!$J$5:$J$1004='Quant Sub Area Stats'!AC$42)*('Quant Log'!$E$5:$E$1004='Quant Sub Area Stats'!$B$41))</f>
        <v>#DIV/0!</v>
      </c>
      <c r="AD44" s="83" t="e">
        <f>+SUMPRODUCT(('Quant Log'!$C$5:$C$1004='Quant Sub Area Stats'!$B44)*('Quant Log'!$J$5:$J$1004='Quant Sub Area Stats'!AD$42)*('Quant Log'!$E$5:$E$1004='Quant Sub Area Stats'!$B$41)*'Quant Log'!$P$5:$P$1004)/SUMPRODUCT(('Quant Log'!$C$5:$C$1004='Quant Sub Area Stats'!$B44)*('Quant Log'!$J$5:$J$1004='Quant Sub Area Stats'!AD$42)*('Quant Log'!$E$5:$E$1004='Quant Sub Area Stats'!$B$41))</f>
        <v>#DIV/0!</v>
      </c>
      <c r="AE44" s="83" t="e">
        <f>+SUMPRODUCT(('Quant Log'!$C$5:$C$1004='Quant Sub Area Stats'!$B44)*('Quant Log'!$J$5:$J$1004='Quant Sub Area Stats'!AE$42)*('Quant Log'!$E$5:$E$1004='Quant Sub Area Stats'!$B$41)*'Quant Log'!$P$5:$P$1004)/SUMPRODUCT(('Quant Log'!$C$5:$C$1004='Quant Sub Area Stats'!$B44)*('Quant Log'!$J$5:$J$1004='Quant Sub Area Stats'!AE$42)*('Quant Log'!$E$5:$E$1004='Quant Sub Area Stats'!$B$41))</f>
        <v>#DIV/0!</v>
      </c>
      <c r="AF44" s="83" t="e">
        <f>+SUMPRODUCT(('Quant Log'!$C$5:$C$1004='Quant Sub Area Stats'!$B44)*('Quant Log'!$J$5:$J$1004='Quant Sub Area Stats'!AF$42)*('Quant Log'!$E$5:$E$1004='Quant Sub Area Stats'!$B$41)*'Quant Log'!$P$5:$P$1004)/SUMPRODUCT(('Quant Log'!$C$5:$C$1004='Quant Sub Area Stats'!$B44)*('Quant Log'!$J$5:$J$1004='Quant Sub Area Stats'!AF$42)*('Quant Log'!$E$5:$E$1004='Quant Sub Area Stats'!$B$41))</f>
        <v>#DIV/0!</v>
      </c>
      <c r="AG44" s="83" t="e">
        <f>+SUMPRODUCT(('Quant Log'!$C$5:$C$1004='Quant Sub Area Stats'!$B44)*('Quant Log'!$J$5:$J$1004='Quant Sub Area Stats'!AG$42)*('Quant Log'!$E$5:$E$1004='Quant Sub Area Stats'!$B$41)*'Quant Log'!$P$5:$P$1004)/SUMPRODUCT(('Quant Log'!$C$5:$C$1004='Quant Sub Area Stats'!$B44)*('Quant Log'!$J$5:$J$1004='Quant Sub Area Stats'!AG$42)*('Quant Log'!$E$5:$E$1004='Quant Sub Area Stats'!$B$41))</f>
        <v>#DIV/0!</v>
      </c>
      <c r="AH44" s="83" t="e">
        <f>+SUMPRODUCT(('Quant Log'!$C$5:$C$1004='Quant Sub Area Stats'!$B44)*('Quant Log'!$J$5:$J$1004='Quant Sub Area Stats'!AH$42)*('Quant Log'!$E$5:$E$1004='Quant Sub Area Stats'!$B$41)*'Quant Log'!$P$5:$P$1004)/SUMPRODUCT(('Quant Log'!$C$5:$C$1004='Quant Sub Area Stats'!$B44)*('Quant Log'!$J$5:$J$1004='Quant Sub Area Stats'!AH$42)*('Quant Log'!$E$5:$E$1004='Quant Sub Area Stats'!$B$41))</f>
        <v>#DIV/0!</v>
      </c>
      <c r="AI44" s="83" t="e">
        <f>+SUMPRODUCT(('Quant Log'!$C$5:$C$1004='Quant Sub Area Stats'!$B44)*('Quant Log'!$J$5:$J$1004='Quant Sub Area Stats'!AI$42)*('Quant Log'!$E$5:$E$1004='Quant Sub Area Stats'!$B$41)*'Quant Log'!$P$5:$P$1004)/SUMPRODUCT(('Quant Log'!$C$5:$C$1004='Quant Sub Area Stats'!$B44)*('Quant Log'!$J$5:$J$1004='Quant Sub Area Stats'!AI$42)*('Quant Log'!$E$5:$E$1004='Quant Sub Area Stats'!$B$41))</f>
        <v>#DIV/0!</v>
      </c>
      <c r="AJ44" s="83" t="e">
        <f>+SUMPRODUCT(('Quant Log'!$C$5:$C$1004='Quant Sub Area Stats'!$B44)*('Quant Log'!$J$5:$J$1004='Quant Sub Area Stats'!AJ$42)*('Quant Log'!$E$5:$E$1004='Quant Sub Area Stats'!$B$41)*'Quant Log'!$P$5:$P$1004)/SUMPRODUCT(('Quant Log'!$C$5:$C$1004='Quant Sub Area Stats'!$B44)*('Quant Log'!$J$5:$J$1004='Quant Sub Area Stats'!AJ$42)*('Quant Log'!$E$5:$E$1004='Quant Sub Area Stats'!$B$41))</f>
        <v>#DIV/0!</v>
      </c>
      <c r="AK44" s="83" t="e">
        <f>+SUMPRODUCT(('Quant Log'!$C$5:$C$1004='Quant Sub Area Stats'!$B44)*('Quant Log'!$J$5:$J$1004='Quant Sub Area Stats'!AK$42)*('Quant Log'!$E$5:$E$1004='Quant Sub Area Stats'!$B$41)*'Quant Log'!$P$5:$P$1004)/SUMPRODUCT(('Quant Log'!$C$5:$C$1004='Quant Sub Area Stats'!$B44)*('Quant Log'!$J$5:$J$1004='Quant Sub Area Stats'!AK$42)*('Quant Log'!$E$5:$E$1004='Quant Sub Area Stats'!$B$41))</f>
        <v>#DIV/0!</v>
      </c>
      <c r="AL44" s="83" t="e">
        <f>+SUMPRODUCT(('Quant Log'!$C$5:$C$1004='Quant Sub Area Stats'!$B44)*('Quant Log'!$J$5:$J$1004='Quant Sub Area Stats'!AL$42)*('Quant Log'!$E$5:$E$1004='Quant Sub Area Stats'!$B$41)*'Quant Log'!$P$5:$P$1004)/SUMPRODUCT(('Quant Log'!$C$5:$C$1004='Quant Sub Area Stats'!$B44)*('Quant Log'!$J$5:$J$1004='Quant Sub Area Stats'!AL$42)*('Quant Log'!$E$5:$E$1004='Quant Sub Area Stats'!$B$41))</f>
        <v>#DIV/0!</v>
      </c>
      <c r="AM44" s="83" t="e">
        <f>+SUMPRODUCT(('Quant Log'!$C$5:$C$1004='Quant Sub Area Stats'!$B44)*('Quant Log'!$J$5:$J$1004='Quant Sub Area Stats'!AM$42)*('Quant Log'!$E$5:$E$1004='Quant Sub Area Stats'!$B$41)*'Quant Log'!$P$5:$P$1004)/SUMPRODUCT(('Quant Log'!$C$5:$C$1004='Quant Sub Area Stats'!$B44)*('Quant Log'!$J$5:$J$1004='Quant Sub Area Stats'!AM$42)*('Quant Log'!$E$5:$E$1004='Quant Sub Area Stats'!$B$41))</f>
        <v>#DIV/0!</v>
      </c>
      <c r="AN44" s="83" t="e">
        <f>+SUMPRODUCT(('Quant Log'!$C$5:$C$1004='Quant Sub Area Stats'!$B44)*('Quant Log'!$J$5:$J$1004='Quant Sub Area Stats'!AN$42)*('Quant Log'!$E$5:$E$1004='Quant Sub Area Stats'!$B$41)*'Quant Log'!$P$5:$P$1004)/SUMPRODUCT(('Quant Log'!$C$5:$C$1004='Quant Sub Area Stats'!$B44)*('Quant Log'!$J$5:$J$1004='Quant Sub Area Stats'!AN$42)*('Quant Log'!$E$5:$E$1004='Quant Sub Area Stats'!$B$41))</f>
        <v>#DIV/0!</v>
      </c>
      <c r="AO44" s="83" t="e">
        <f>+SUMPRODUCT(('Quant Log'!$C$5:$C$1004='Quant Sub Area Stats'!$B44)*('Quant Log'!$J$5:$J$1004='Quant Sub Area Stats'!AO$42)*('Quant Log'!$E$5:$E$1004='Quant Sub Area Stats'!$B$41)*'Quant Log'!$P$5:$P$1004)/SUMPRODUCT(('Quant Log'!$C$5:$C$1004='Quant Sub Area Stats'!$B44)*('Quant Log'!$J$5:$J$1004='Quant Sub Area Stats'!AO$42)*('Quant Log'!$E$5:$E$1004='Quant Sub Area Stats'!$B$41))</f>
        <v>#DIV/0!</v>
      </c>
      <c r="AP44" s="83" t="e">
        <f>+SUMPRODUCT(('Quant Log'!$C$5:$C$1004='Quant Sub Area Stats'!$B44)*('Quant Log'!$E$5:$E$1004='Quant Sub Area Stats'!$B$41)*'Quant Log'!$P$5:$P$1004)/SUMPRODUCT(('Quant Log'!$C$5:$C$1004='Quant Sub Area Stats'!$B44)*('Quant Log'!$E$5:$E$1004='Quant Sub Area Stats'!$B$41))</f>
        <v>#DIV/0!</v>
      </c>
    </row>
    <row r="45" spans="2:42" ht="16" thickBot="1">
      <c r="B45" s="18" t="str">
        <f>db!D7</f>
        <v>Official Guide-Q</v>
      </c>
      <c r="D45" s="40" t="str">
        <f t="shared" si="6"/>
        <v>n/a</v>
      </c>
      <c r="E45" s="40" t="str">
        <f t="shared" si="7"/>
        <v>n/a</v>
      </c>
      <c r="F45" s="40" t="str">
        <f t="shared" si="8"/>
        <v>n/a</v>
      </c>
      <c r="G45" s="40" t="str">
        <f t="shared" si="9"/>
        <v>n/a</v>
      </c>
      <c r="H45" s="40" t="str">
        <f t="shared" si="10"/>
        <v>n/a</v>
      </c>
      <c r="I45" s="40" t="str">
        <f t="shared" si="11"/>
        <v>n/a</v>
      </c>
      <c r="J45" s="40" t="str">
        <f t="shared" si="12"/>
        <v>n/a</v>
      </c>
      <c r="K45" s="40" t="str">
        <f t="shared" si="13"/>
        <v>n/a</v>
      </c>
      <c r="L45" s="40" t="str">
        <f t="shared" si="14"/>
        <v>n/a</v>
      </c>
      <c r="M45" s="139" t="str">
        <f t="shared" si="15"/>
        <v>n/a</v>
      </c>
      <c r="N45" s="139" t="str">
        <f t="shared" si="5"/>
        <v>n/a</v>
      </c>
      <c r="O45" s="139" t="str">
        <f t="shared" si="5"/>
        <v>n/a</v>
      </c>
      <c r="P45" s="139" t="str">
        <f t="shared" si="5"/>
        <v>n/a</v>
      </c>
      <c r="Q45" s="139" t="str">
        <f t="shared" si="5"/>
        <v>n/a</v>
      </c>
      <c r="R45" s="139" t="str">
        <f t="shared" si="5"/>
        <v>n/a</v>
      </c>
      <c r="S45" s="139" t="str">
        <f t="shared" si="5"/>
        <v>n/a</v>
      </c>
      <c r="T45" s="139" t="str">
        <f t="shared" si="5"/>
        <v>n/a</v>
      </c>
      <c r="U45" s="139" t="str">
        <f t="shared" si="5"/>
        <v>n/a</v>
      </c>
      <c r="V45" s="42" t="str">
        <f t="shared" si="16"/>
        <v>n/a</v>
      </c>
      <c r="X45" s="83" t="e">
        <f>+SUMPRODUCT(('Quant Log'!$C$5:$C$1004='Quant Sub Area Stats'!$B45)*('Quant Log'!$J$5:$J$1004='Quant Sub Area Stats'!X$42)*('Quant Log'!$E$5:$E$1004='Quant Sub Area Stats'!$B$41)*'Quant Log'!$P$5:$P$1004)/SUMPRODUCT(('Quant Log'!$C$5:$C$1004='Quant Sub Area Stats'!$B45)*('Quant Log'!$J$5:$J$1004='Quant Sub Area Stats'!X$42)*('Quant Log'!$E$5:$E$1004='Quant Sub Area Stats'!$B$41))</f>
        <v>#DIV/0!</v>
      </c>
      <c r="Y45" s="83" t="e">
        <f>+SUMPRODUCT(('Quant Log'!$C$5:$C$1004='Quant Sub Area Stats'!$B45)*('Quant Log'!$J$5:$J$1004='Quant Sub Area Stats'!Y$42)*('Quant Log'!$E$5:$E$1004='Quant Sub Area Stats'!$B$41)*'Quant Log'!$P$5:$P$1004)/SUMPRODUCT(('Quant Log'!$C$5:$C$1004='Quant Sub Area Stats'!$B45)*('Quant Log'!$J$5:$J$1004='Quant Sub Area Stats'!Y$42)*('Quant Log'!$E$5:$E$1004='Quant Sub Area Stats'!$B$41))</f>
        <v>#DIV/0!</v>
      </c>
      <c r="Z45" s="83" t="e">
        <f>+SUMPRODUCT(('Quant Log'!$C$5:$C$1004='Quant Sub Area Stats'!$B45)*('Quant Log'!$J$5:$J$1004='Quant Sub Area Stats'!Z$42)*('Quant Log'!$E$5:$E$1004='Quant Sub Area Stats'!$B$41)*'Quant Log'!$P$5:$P$1004)/SUMPRODUCT(('Quant Log'!$C$5:$C$1004='Quant Sub Area Stats'!$B45)*('Quant Log'!$J$5:$J$1004='Quant Sub Area Stats'!Z$42)*('Quant Log'!$E$5:$E$1004='Quant Sub Area Stats'!$B$41))</f>
        <v>#DIV/0!</v>
      </c>
      <c r="AA45" s="83" t="e">
        <f>+SUMPRODUCT(('Quant Log'!$C$5:$C$1004='Quant Sub Area Stats'!$B45)*('Quant Log'!$J$5:$J$1004='Quant Sub Area Stats'!AA$42)*('Quant Log'!$E$5:$E$1004='Quant Sub Area Stats'!$B$41)*'Quant Log'!$P$5:$P$1004)/SUMPRODUCT(('Quant Log'!$C$5:$C$1004='Quant Sub Area Stats'!$B45)*('Quant Log'!$J$5:$J$1004='Quant Sub Area Stats'!AA$42)*('Quant Log'!$E$5:$E$1004='Quant Sub Area Stats'!$B$41))</f>
        <v>#DIV/0!</v>
      </c>
      <c r="AB45" s="83" t="e">
        <f>+SUMPRODUCT(('Quant Log'!$C$5:$C$1004='Quant Sub Area Stats'!$B45)*('Quant Log'!$J$5:$J$1004='Quant Sub Area Stats'!AB$42)*('Quant Log'!$E$5:$E$1004='Quant Sub Area Stats'!$B$41)*'Quant Log'!$P$5:$P$1004)/SUMPRODUCT(('Quant Log'!$C$5:$C$1004='Quant Sub Area Stats'!$B45)*('Quant Log'!$J$5:$J$1004='Quant Sub Area Stats'!AB$42)*('Quant Log'!$E$5:$E$1004='Quant Sub Area Stats'!$B$41))</f>
        <v>#DIV/0!</v>
      </c>
      <c r="AC45" s="83" t="e">
        <f>+SUMPRODUCT(('Quant Log'!$C$5:$C$1004='Quant Sub Area Stats'!$B45)*('Quant Log'!$J$5:$J$1004='Quant Sub Area Stats'!AC$42)*('Quant Log'!$E$5:$E$1004='Quant Sub Area Stats'!$B$41)*'Quant Log'!$P$5:$P$1004)/SUMPRODUCT(('Quant Log'!$C$5:$C$1004='Quant Sub Area Stats'!$B45)*('Quant Log'!$J$5:$J$1004='Quant Sub Area Stats'!AC$42)*('Quant Log'!$E$5:$E$1004='Quant Sub Area Stats'!$B$41))</f>
        <v>#DIV/0!</v>
      </c>
      <c r="AD45" s="83" t="e">
        <f>+SUMPRODUCT(('Quant Log'!$C$5:$C$1004='Quant Sub Area Stats'!$B45)*('Quant Log'!$J$5:$J$1004='Quant Sub Area Stats'!AD$42)*('Quant Log'!$E$5:$E$1004='Quant Sub Area Stats'!$B$41)*'Quant Log'!$P$5:$P$1004)/SUMPRODUCT(('Quant Log'!$C$5:$C$1004='Quant Sub Area Stats'!$B45)*('Quant Log'!$J$5:$J$1004='Quant Sub Area Stats'!AD$42)*('Quant Log'!$E$5:$E$1004='Quant Sub Area Stats'!$B$41))</f>
        <v>#DIV/0!</v>
      </c>
      <c r="AE45" s="83" t="e">
        <f>+SUMPRODUCT(('Quant Log'!$C$5:$C$1004='Quant Sub Area Stats'!$B45)*('Quant Log'!$J$5:$J$1004='Quant Sub Area Stats'!AE$42)*('Quant Log'!$E$5:$E$1004='Quant Sub Area Stats'!$B$41)*'Quant Log'!$P$5:$P$1004)/SUMPRODUCT(('Quant Log'!$C$5:$C$1004='Quant Sub Area Stats'!$B45)*('Quant Log'!$J$5:$J$1004='Quant Sub Area Stats'!AE$42)*('Quant Log'!$E$5:$E$1004='Quant Sub Area Stats'!$B$41))</f>
        <v>#DIV/0!</v>
      </c>
      <c r="AF45" s="83" t="e">
        <f>+SUMPRODUCT(('Quant Log'!$C$5:$C$1004='Quant Sub Area Stats'!$B45)*('Quant Log'!$J$5:$J$1004='Quant Sub Area Stats'!AF$42)*('Quant Log'!$E$5:$E$1004='Quant Sub Area Stats'!$B$41)*'Quant Log'!$P$5:$P$1004)/SUMPRODUCT(('Quant Log'!$C$5:$C$1004='Quant Sub Area Stats'!$B45)*('Quant Log'!$J$5:$J$1004='Quant Sub Area Stats'!AF$42)*('Quant Log'!$E$5:$E$1004='Quant Sub Area Stats'!$B$41))</f>
        <v>#DIV/0!</v>
      </c>
      <c r="AG45" s="83" t="e">
        <f>+SUMPRODUCT(('Quant Log'!$C$5:$C$1004='Quant Sub Area Stats'!$B45)*('Quant Log'!$J$5:$J$1004='Quant Sub Area Stats'!AG$42)*('Quant Log'!$E$5:$E$1004='Quant Sub Area Stats'!$B$41)*'Quant Log'!$P$5:$P$1004)/SUMPRODUCT(('Quant Log'!$C$5:$C$1004='Quant Sub Area Stats'!$B45)*('Quant Log'!$J$5:$J$1004='Quant Sub Area Stats'!AG$42)*('Quant Log'!$E$5:$E$1004='Quant Sub Area Stats'!$B$41))</f>
        <v>#DIV/0!</v>
      </c>
      <c r="AH45" s="83" t="e">
        <f>+SUMPRODUCT(('Quant Log'!$C$5:$C$1004='Quant Sub Area Stats'!$B45)*('Quant Log'!$J$5:$J$1004='Quant Sub Area Stats'!AH$42)*('Quant Log'!$E$5:$E$1004='Quant Sub Area Stats'!$B$41)*'Quant Log'!$P$5:$P$1004)/SUMPRODUCT(('Quant Log'!$C$5:$C$1004='Quant Sub Area Stats'!$B45)*('Quant Log'!$J$5:$J$1004='Quant Sub Area Stats'!AH$42)*('Quant Log'!$E$5:$E$1004='Quant Sub Area Stats'!$B$41))</f>
        <v>#DIV/0!</v>
      </c>
      <c r="AI45" s="83" t="e">
        <f>+SUMPRODUCT(('Quant Log'!$C$5:$C$1004='Quant Sub Area Stats'!$B45)*('Quant Log'!$J$5:$J$1004='Quant Sub Area Stats'!AI$42)*('Quant Log'!$E$5:$E$1004='Quant Sub Area Stats'!$B$41)*'Quant Log'!$P$5:$P$1004)/SUMPRODUCT(('Quant Log'!$C$5:$C$1004='Quant Sub Area Stats'!$B45)*('Quant Log'!$J$5:$J$1004='Quant Sub Area Stats'!AI$42)*('Quant Log'!$E$5:$E$1004='Quant Sub Area Stats'!$B$41))</f>
        <v>#DIV/0!</v>
      </c>
      <c r="AJ45" s="83" t="e">
        <f>+SUMPRODUCT(('Quant Log'!$C$5:$C$1004='Quant Sub Area Stats'!$B45)*('Quant Log'!$J$5:$J$1004='Quant Sub Area Stats'!AJ$42)*('Quant Log'!$E$5:$E$1004='Quant Sub Area Stats'!$B$41)*'Quant Log'!$P$5:$P$1004)/SUMPRODUCT(('Quant Log'!$C$5:$C$1004='Quant Sub Area Stats'!$B45)*('Quant Log'!$J$5:$J$1004='Quant Sub Area Stats'!AJ$42)*('Quant Log'!$E$5:$E$1004='Quant Sub Area Stats'!$B$41))</f>
        <v>#DIV/0!</v>
      </c>
      <c r="AK45" s="83" t="e">
        <f>+SUMPRODUCT(('Quant Log'!$C$5:$C$1004='Quant Sub Area Stats'!$B45)*('Quant Log'!$J$5:$J$1004='Quant Sub Area Stats'!AK$42)*('Quant Log'!$E$5:$E$1004='Quant Sub Area Stats'!$B$41)*'Quant Log'!$P$5:$P$1004)/SUMPRODUCT(('Quant Log'!$C$5:$C$1004='Quant Sub Area Stats'!$B45)*('Quant Log'!$J$5:$J$1004='Quant Sub Area Stats'!AK$42)*('Quant Log'!$E$5:$E$1004='Quant Sub Area Stats'!$B$41))</f>
        <v>#DIV/0!</v>
      </c>
      <c r="AL45" s="83" t="e">
        <f>+SUMPRODUCT(('Quant Log'!$C$5:$C$1004='Quant Sub Area Stats'!$B45)*('Quant Log'!$J$5:$J$1004='Quant Sub Area Stats'!AL$42)*('Quant Log'!$E$5:$E$1004='Quant Sub Area Stats'!$B$41)*'Quant Log'!$P$5:$P$1004)/SUMPRODUCT(('Quant Log'!$C$5:$C$1004='Quant Sub Area Stats'!$B45)*('Quant Log'!$J$5:$J$1004='Quant Sub Area Stats'!AL$42)*('Quant Log'!$E$5:$E$1004='Quant Sub Area Stats'!$B$41))</f>
        <v>#DIV/0!</v>
      </c>
      <c r="AM45" s="83" t="e">
        <f>+SUMPRODUCT(('Quant Log'!$C$5:$C$1004='Quant Sub Area Stats'!$B45)*('Quant Log'!$J$5:$J$1004='Quant Sub Area Stats'!AM$42)*('Quant Log'!$E$5:$E$1004='Quant Sub Area Stats'!$B$41)*'Quant Log'!$P$5:$P$1004)/SUMPRODUCT(('Quant Log'!$C$5:$C$1004='Quant Sub Area Stats'!$B45)*('Quant Log'!$J$5:$J$1004='Quant Sub Area Stats'!AM$42)*('Quant Log'!$E$5:$E$1004='Quant Sub Area Stats'!$B$41))</f>
        <v>#DIV/0!</v>
      </c>
      <c r="AN45" s="83" t="e">
        <f>+SUMPRODUCT(('Quant Log'!$C$5:$C$1004='Quant Sub Area Stats'!$B45)*('Quant Log'!$J$5:$J$1004='Quant Sub Area Stats'!AN$42)*('Quant Log'!$E$5:$E$1004='Quant Sub Area Stats'!$B$41)*'Quant Log'!$P$5:$P$1004)/SUMPRODUCT(('Quant Log'!$C$5:$C$1004='Quant Sub Area Stats'!$B45)*('Quant Log'!$J$5:$J$1004='Quant Sub Area Stats'!AN$42)*('Quant Log'!$E$5:$E$1004='Quant Sub Area Stats'!$B$41))</f>
        <v>#DIV/0!</v>
      </c>
      <c r="AO45" s="83" t="e">
        <f>+SUMPRODUCT(('Quant Log'!$C$5:$C$1004='Quant Sub Area Stats'!$B45)*('Quant Log'!$J$5:$J$1004='Quant Sub Area Stats'!AO$42)*('Quant Log'!$E$5:$E$1004='Quant Sub Area Stats'!$B$41)*'Quant Log'!$P$5:$P$1004)/SUMPRODUCT(('Quant Log'!$C$5:$C$1004='Quant Sub Area Stats'!$B45)*('Quant Log'!$J$5:$J$1004='Quant Sub Area Stats'!AO$42)*('Quant Log'!$E$5:$E$1004='Quant Sub Area Stats'!$B$41))</f>
        <v>#DIV/0!</v>
      </c>
      <c r="AP45" s="83" t="e">
        <f>+SUMPRODUCT(('Quant Log'!$C$5:$C$1004='Quant Sub Area Stats'!$B45)*('Quant Log'!$E$5:$E$1004='Quant Sub Area Stats'!$B$41)*'Quant Log'!$P$5:$P$1004)/SUMPRODUCT(('Quant Log'!$C$5:$C$1004='Quant Sub Area Stats'!$B45)*('Quant Log'!$E$5:$E$1004='Quant Sub Area Stats'!$B$41))</f>
        <v>#DIV/0!</v>
      </c>
    </row>
    <row r="46" spans="2:42" ht="16" thickBot="1">
      <c r="B46" s="18" t="str">
        <f>db!D8</f>
        <v>Kaplan Premier</v>
      </c>
      <c r="D46" s="43">
        <f t="shared" si="6"/>
        <v>1</v>
      </c>
      <c r="E46" s="43" t="str">
        <f t="shared" si="7"/>
        <v>n/a</v>
      </c>
      <c r="F46" s="43">
        <f t="shared" si="8"/>
        <v>0</v>
      </c>
      <c r="G46" s="43">
        <f t="shared" si="9"/>
        <v>1</v>
      </c>
      <c r="H46" s="43">
        <f t="shared" si="10"/>
        <v>0</v>
      </c>
      <c r="I46" s="43">
        <f t="shared" si="11"/>
        <v>0.8</v>
      </c>
      <c r="J46" s="43" t="str">
        <f t="shared" si="12"/>
        <v>n/a</v>
      </c>
      <c r="K46" s="43">
        <f t="shared" si="13"/>
        <v>0.5</v>
      </c>
      <c r="L46" s="44">
        <f t="shared" si="14"/>
        <v>0.8</v>
      </c>
      <c r="M46" s="140" t="str">
        <f t="shared" si="15"/>
        <v>n/a</v>
      </c>
      <c r="N46" s="140" t="str">
        <f t="shared" si="5"/>
        <v>n/a</v>
      </c>
      <c r="O46" s="140">
        <f t="shared" si="5"/>
        <v>0.75</v>
      </c>
      <c r="P46" s="140">
        <f t="shared" si="5"/>
        <v>1</v>
      </c>
      <c r="Q46" s="140">
        <f t="shared" si="5"/>
        <v>1</v>
      </c>
      <c r="R46" s="140">
        <f t="shared" si="5"/>
        <v>0.66666666666666663</v>
      </c>
      <c r="S46" s="140">
        <f t="shared" si="5"/>
        <v>1</v>
      </c>
      <c r="T46" s="140">
        <f t="shared" si="5"/>
        <v>0</v>
      </c>
      <c r="U46" s="140" t="str">
        <f t="shared" si="5"/>
        <v>n/a</v>
      </c>
      <c r="V46" s="42">
        <f t="shared" si="16"/>
        <v>0.74</v>
      </c>
      <c r="X46" s="83">
        <f>+SUMPRODUCT(('Quant Log'!$C$5:$C$1004='Quant Sub Area Stats'!$B46)*('Quant Log'!$J$5:$J$1004='Quant Sub Area Stats'!X$42)*('Quant Log'!$E$5:$E$1004='Quant Sub Area Stats'!$B$41)*'Quant Log'!$P$5:$P$1004)/SUMPRODUCT(('Quant Log'!$C$5:$C$1004='Quant Sub Area Stats'!$B46)*('Quant Log'!$J$5:$J$1004='Quant Sub Area Stats'!X$42)*('Quant Log'!$E$5:$E$1004='Quant Sub Area Stats'!$B$41))</f>
        <v>1</v>
      </c>
      <c r="Y46" s="83" t="e">
        <f>+SUMPRODUCT(('Quant Log'!$C$5:$C$1004='Quant Sub Area Stats'!$B46)*('Quant Log'!$J$5:$J$1004='Quant Sub Area Stats'!Y$42)*('Quant Log'!$E$5:$E$1004='Quant Sub Area Stats'!$B$41)*'Quant Log'!$P$5:$P$1004)/SUMPRODUCT(('Quant Log'!$C$5:$C$1004='Quant Sub Area Stats'!$B46)*('Quant Log'!$J$5:$J$1004='Quant Sub Area Stats'!Y$42)*('Quant Log'!$E$5:$E$1004='Quant Sub Area Stats'!$B$41))</f>
        <v>#DIV/0!</v>
      </c>
      <c r="Z46" s="150">
        <f>+SUMPRODUCT(('Quant Log'!$C$5:$C$1004='Quant Sub Area Stats'!$B46)*('Quant Log'!$J$5:$J$1004='Quant Sub Area Stats'!Z$42)*('Quant Log'!$E$5:$E$1004='Quant Sub Area Stats'!$B$41)*'Quant Log'!$P$5:$P$1004)/SUMPRODUCT(('Quant Log'!$C$5:$C$1004='Quant Sub Area Stats'!$B46)*('Quant Log'!$J$5:$J$1004='Quant Sub Area Stats'!Z$42)*('Quant Log'!$E$5:$E$1004='Quant Sub Area Stats'!$B$41))</f>
        <v>0</v>
      </c>
      <c r="AA46" s="83">
        <f>+SUMPRODUCT(('Quant Log'!$C$5:$C$1004='Quant Sub Area Stats'!$B46)*('Quant Log'!$J$5:$J$1004='Quant Sub Area Stats'!AA$42)*('Quant Log'!$E$5:$E$1004='Quant Sub Area Stats'!$B$41)*'Quant Log'!$P$5:$P$1004)/SUMPRODUCT(('Quant Log'!$C$5:$C$1004='Quant Sub Area Stats'!$B46)*('Quant Log'!$J$5:$J$1004='Quant Sub Area Stats'!AA$42)*('Quant Log'!$E$5:$E$1004='Quant Sub Area Stats'!$B$41))</f>
        <v>1</v>
      </c>
      <c r="AB46" s="83">
        <f>+SUMPRODUCT(('Quant Log'!$C$5:$C$1004='Quant Sub Area Stats'!$B46)*('Quant Log'!$J$5:$J$1004='Quant Sub Area Stats'!AB$42)*('Quant Log'!$E$5:$E$1004='Quant Sub Area Stats'!$B$41)*'Quant Log'!$P$5:$P$1004)/SUMPRODUCT(('Quant Log'!$C$5:$C$1004='Quant Sub Area Stats'!$B46)*('Quant Log'!$J$5:$J$1004='Quant Sub Area Stats'!AB$42)*('Quant Log'!$E$5:$E$1004='Quant Sub Area Stats'!$B$41))</f>
        <v>0</v>
      </c>
      <c r="AC46" s="83">
        <f>+SUMPRODUCT(('Quant Log'!$C$5:$C$1004='Quant Sub Area Stats'!$B46)*('Quant Log'!$J$5:$J$1004='Quant Sub Area Stats'!AC$42)*('Quant Log'!$E$5:$E$1004='Quant Sub Area Stats'!$B$41)*'Quant Log'!$P$5:$P$1004)/SUMPRODUCT(('Quant Log'!$C$5:$C$1004='Quant Sub Area Stats'!$B46)*('Quant Log'!$J$5:$J$1004='Quant Sub Area Stats'!AC$42)*('Quant Log'!$E$5:$E$1004='Quant Sub Area Stats'!$B$41))</f>
        <v>0.8</v>
      </c>
      <c r="AD46" s="83" t="e">
        <f>+SUMPRODUCT(('Quant Log'!$C$5:$C$1004='Quant Sub Area Stats'!$B46)*('Quant Log'!$J$5:$J$1004='Quant Sub Area Stats'!AD$42)*('Quant Log'!$E$5:$E$1004='Quant Sub Area Stats'!$B$41)*'Quant Log'!$P$5:$P$1004)/SUMPRODUCT(('Quant Log'!$C$5:$C$1004='Quant Sub Area Stats'!$B46)*('Quant Log'!$J$5:$J$1004='Quant Sub Area Stats'!AD$42)*('Quant Log'!$E$5:$E$1004='Quant Sub Area Stats'!$B$41))</f>
        <v>#DIV/0!</v>
      </c>
      <c r="AE46" s="83">
        <f>+SUMPRODUCT(('Quant Log'!$C$5:$C$1004='Quant Sub Area Stats'!$B46)*('Quant Log'!$J$5:$J$1004='Quant Sub Area Stats'!AE$42)*('Quant Log'!$E$5:$E$1004='Quant Sub Area Stats'!$B$41)*'Quant Log'!$P$5:$P$1004)/SUMPRODUCT(('Quant Log'!$C$5:$C$1004='Quant Sub Area Stats'!$B46)*('Quant Log'!$J$5:$J$1004='Quant Sub Area Stats'!AE$42)*('Quant Log'!$E$5:$E$1004='Quant Sub Area Stats'!$B$41))</f>
        <v>0.5</v>
      </c>
      <c r="AF46" s="83">
        <f>+SUMPRODUCT(('Quant Log'!$C$5:$C$1004='Quant Sub Area Stats'!$B46)*('Quant Log'!$J$5:$J$1004='Quant Sub Area Stats'!AF$42)*('Quant Log'!$E$5:$E$1004='Quant Sub Area Stats'!$B$41)*'Quant Log'!$P$5:$P$1004)/SUMPRODUCT(('Quant Log'!$C$5:$C$1004='Quant Sub Area Stats'!$B46)*('Quant Log'!$J$5:$J$1004='Quant Sub Area Stats'!AF$42)*('Quant Log'!$E$5:$E$1004='Quant Sub Area Stats'!$B$41))</f>
        <v>0.8</v>
      </c>
      <c r="AG46" s="83" t="e">
        <f>+SUMPRODUCT(('Quant Log'!$C$5:$C$1004='Quant Sub Area Stats'!$B46)*('Quant Log'!$J$5:$J$1004='Quant Sub Area Stats'!AG$42)*('Quant Log'!$E$5:$E$1004='Quant Sub Area Stats'!$B$41)*'Quant Log'!$P$5:$P$1004)/SUMPRODUCT(('Quant Log'!$C$5:$C$1004='Quant Sub Area Stats'!$B46)*('Quant Log'!$J$5:$J$1004='Quant Sub Area Stats'!AG$42)*('Quant Log'!$E$5:$E$1004='Quant Sub Area Stats'!$B$41))</f>
        <v>#DIV/0!</v>
      </c>
      <c r="AH46" s="83" t="e">
        <f>+SUMPRODUCT(('Quant Log'!$C$5:$C$1004='Quant Sub Area Stats'!$B46)*('Quant Log'!$J$5:$J$1004='Quant Sub Area Stats'!AH$42)*('Quant Log'!$E$5:$E$1004='Quant Sub Area Stats'!$B$41)*'Quant Log'!$P$5:$P$1004)/SUMPRODUCT(('Quant Log'!$C$5:$C$1004='Quant Sub Area Stats'!$B46)*('Quant Log'!$J$5:$J$1004='Quant Sub Area Stats'!AH$42)*('Quant Log'!$E$5:$E$1004='Quant Sub Area Stats'!$B$41))</f>
        <v>#DIV/0!</v>
      </c>
      <c r="AI46" s="83">
        <f>+SUMPRODUCT(('Quant Log'!$C$5:$C$1004='Quant Sub Area Stats'!$B46)*('Quant Log'!$J$5:$J$1004='Quant Sub Area Stats'!AI$42)*('Quant Log'!$E$5:$E$1004='Quant Sub Area Stats'!$B$41)*'Quant Log'!$P$5:$P$1004)/SUMPRODUCT(('Quant Log'!$C$5:$C$1004='Quant Sub Area Stats'!$B46)*('Quant Log'!$J$5:$J$1004='Quant Sub Area Stats'!AI$42)*('Quant Log'!$E$5:$E$1004='Quant Sub Area Stats'!$B$41))</f>
        <v>0.75</v>
      </c>
      <c r="AJ46" s="83">
        <f>+SUMPRODUCT(('Quant Log'!$C$5:$C$1004='Quant Sub Area Stats'!$B46)*('Quant Log'!$J$5:$J$1004='Quant Sub Area Stats'!AJ$42)*('Quant Log'!$E$5:$E$1004='Quant Sub Area Stats'!$B$41)*'Quant Log'!$P$5:$P$1004)/SUMPRODUCT(('Quant Log'!$C$5:$C$1004='Quant Sub Area Stats'!$B46)*('Quant Log'!$J$5:$J$1004='Quant Sub Area Stats'!AJ$42)*('Quant Log'!$E$5:$E$1004='Quant Sub Area Stats'!$B$41))</f>
        <v>1</v>
      </c>
      <c r="AK46" s="83">
        <f>+SUMPRODUCT(('Quant Log'!$C$5:$C$1004='Quant Sub Area Stats'!$B46)*('Quant Log'!$J$5:$J$1004='Quant Sub Area Stats'!AK$42)*('Quant Log'!$E$5:$E$1004='Quant Sub Area Stats'!$B$41)*'Quant Log'!$P$5:$P$1004)/SUMPRODUCT(('Quant Log'!$C$5:$C$1004='Quant Sub Area Stats'!$B46)*('Quant Log'!$J$5:$J$1004='Quant Sub Area Stats'!AK$42)*('Quant Log'!$E$5:$E$1004='Quant Sub Area Stats'!$B$41))</f>
        <v>1</v>
      </c>
      <c r="AL46" s="83">
        <f>+SUMPRODUCT(('Quant Log'!$C$5:$C$1004='Quant Sub Area Stats'!$B46)*('Quant Log'!$J$5:$J$1004='Quant Sub Area Stats'!AL$42)*('Quant Log'!$E$5:$E$1004='Quant Sub Area Stats'!$B$41)*'Quant Log'!$P$5:$P$1004)/SUMPRODUCT(('Quant Log'!$C$5:$C$1004='Quant Sub Area Stats'!$B46)*('Quant Log'!$J$5:$J$1004='Quant Sub Area Stats'!AL$42)*('Quant Log'!$E$5:$E$1004='Quant Sub Area Stats'!$B$41))</f>
        <v>0.66666666666666663</v>
      </c>
      <c r="AM46" s="83">
        <f>+SUMPRODUCT(('Quant Log'!$C$5:$C$1004='Quant Sub Area Stats'!$B46)*('Quant Log'!$J$5:$J$1004='Quant Sub Area Stats'!AM$42)*('Quant Log'!$E$5:$E$1004='Quant Sub Area Stats'!$B$41)*'Quant Log'!$P$5:$P$1004)/SUMPRODUCT(('Quant Log'!$C$5:$C$1004='Quant Sub Area Stats'!$B46)*('Quant Log'!$J$5:$J$1004='Quant Sub Area Stats'!AM$42)*('Quant Log'!$E$5:$E$1004='Quant Sub Area Stats'!$B$41))</f>
        <v>1</v>
      </c>
      <c r="AN46" s="83">
        <f>+SUMPRODUCT(('Quant Log'!$C$5:$C$1004='Quant Sub Area Stats'!$B46)*('Quant Log'!$J$5:$J$1004='Quant Sub Area Stats'!AN$42)*('Quant Log'!$E$5:$E$1004='Quant Sub Area Stats'!$B$41)*'Quant Log'!$P$5:$P$1004)/SUMPRODUCT(('Quant Log'!$C$5:$C$1004='Quant Sub Area Stats'!$B46)*('Quant Log'!$J$5:$J$1004='Quant Sub Area Stats'!AN$42)*('Quant Log'!$E$5:$E$1004='Quant Sub Area Stats'!$B$41))</f>
        <v>0</v>
      </c>
      <c r="AO46" s="83" t="e">
        <f>+SUMPRODUCT(('Quant Log'!$C$5:$C$1004='Quant Sub Area Stats'!$B46)*('Quant Log'!$J$5:$J$1004='Quant Sub Area Stats'!AO$42)*('Quant Log'!$E$5:$E$1004='Quant Sub Area Stats'!$B$41)*'Quant Log'!$P$5:$P$1004)/SUMPRODUCT(('Quant Log'!$C$5:$C$1004='Quant Sub Area Stats'!$B46)*('Quant Log'!$J$5:$J$1004='Quant Sub Area Stats'!AO$42)*('Quant Log'!$E$5:$E$1004='Quant Sub Area Stats'!$B$41))</f>
        <v>#DIV/0!</v>
      </c>
      <c r="AP46" s="83">
        <f>+SUMPRODUCT(('Quant Log'!$C$5:$C$1004='Quant Sub Area Stats'!$B46)*('Quant Log'!$E$5:$E$1004='Quant Sub Area Stats'!$B$41)*'Quant Log'!$P$5:$P$1004)/SUMPRODUCT(('Quant Log'!$C$5:$C$1004='Quant Sub Area Stats'!$B46)*('Quant Log'!$E$5:$E$1004='Quant Sub Area Stats'!$B$41))</f>
        <v>0.74</v>
      </c>
    </row>
    <row r="47" spans="2:42" ht="16" thickBot="1">
      <c r="B47" s="18" t="str">
        <f>db!D9</f>
        <v>MGMAT</v>
      </c>
      <c r="D47" s="40" t="str">
        <f t="shared" si="6"/>
        <v>n/a</v>
      </c>
      <c r="E47" s="40" t="str">
        <f t="shared" si="7"/>
        <v>n/a</v>
      </c>
      <c r="F47" s="40" t="str">
        <f t="shared" si="8"/>
        <v>n/a</v>
      </c>
      <c r="G47" s="40" t="str">
        <f t="shared" si="9"/>
        <v>n/a</v>
      </c>
      <c r="H47" s="40" t="str">
        <f t="shared" si="10"/>
        <v>n/a</v>
      </c>
      <c r="I47" s="40" t="str">
        <f t="shared" si="11"/>
        <v>n/a</v>
      </c>
      <c r="J47" s="40" t="str">
        <f t="shared" si="12"/>
        <v>n/a</v>
      </c>
      <c r="K47" s="40" t="str">
        <f t="shared" si="13"/>
        <v>n/a</v>
      </c>
      <c r="L47" s="41" t="str">
        <f t="shared" si="14"/>
        <v>n/a</v>
      </c>
      <c r="M47" s="141" t="str">
        <f t="shared" si="15"/>
        <v>n/a</v>
      </c>
      <c r="N47" s="141" t="str">
        <f t="shared" si="5"/>
        <v>n/a</v>
      </c>
      <c r="O47" s="141" t="str">
        <f t="shared" si="5"/>
        <v>n/a</v>
      </c>
      <c r="P47" s="141" t="str">
        <f t="shared" si="5"/>
        <v>n/a</v>
      </c>
      <c r="Q47" s="141" t="str">
        <f t="shared" si="5"/>
        <v>n/a</v>
      </c>
      <c r="R47" s="141" t="str">
        <f t="shared" si="5"/>
        <v>n/a</v>
      </c>
      <c r="S47" s="141" t="str">
        <f t="shared" si="5"/>
        <v>n/a</v>
      </c>
      <c r="T47" s="141" t="str">
        <f t="shared" si="5"/>
        <v>n/a</v>
      </c>
      <c r="U47" s="141" t="str">
        <f t="shared" si="5"/>
        <v>n/a</v>
      </c>
      <c r="V47" s="42" t="str">
        <f t="shared" si="16"/>
        <v>n/a</v>
      </c>
      <c r="X47" s="83" t="e">
        <f>+SUMPRODUCT(('Quant Log'!$C$5:$C$1004='Quant Sub Area Stats'!$B47)*('Quant Log'!$J$5:$J$1004='Quant Sub Area Stats'!X$42)*('Quant Log'!$E$5:$E$1004='Quant Sub Area Stats'!$B$41)*'Quant Log'!$P$5:$P$1004)/SUMPRODUCT(('Quant Log'!$C$5:$C$1004='Quant Sub Area Stats'!$B47)*('Quant Log'!$J$5:$J$1004='Quant Sub Area Stats'!X$42)*('Quant Log'!$E$5:$E$1004='Quant Sub Area Stats'!$B$41))</f>
        <v>#DIV/0!</v>
      </c>
      <c r="Y47" s="83" t="e">
        <f>+SUMPRODUCT(('Quant Log'!$C$5:$C$1004='Quant Sub Area Stats'!$B47)*('Quant Log'!$J$5:$J$1004='Quant Sub Area Stats'!Y$42)*('Quant Log'!$E$5:$E$1004='Quant Sub Area Stats'!$B$41)*'Quant Log'!$P$5:$P$1004)/SUMPRODUCT(('Quant Log'!$C$5:$C$1004='Quant Sub Area Stats'!$B47)*('Quant Log'!$J$5:$J$1004='Quant Sub Area Stats'!Y$42)*('Quant Log'!$E$5:$E$1004='Quant Sub Area Stats'!$B$41))</f>
        <v>#DIV/0!</v>
      </c>
      <c r="Z47" s="83" t="e">
        <f>+SUMPRODUCT(('Quant Log'!$C$5:$C$1004='Quant Sub Area Stats'!$B47)*('Quant Log'!$J$5:$J$1004='Quant Sub Area Stats'!Z$42)*('Quant Log'!$E$5:$E$1004='Quant Sub Area Stats'!$B$41)*'Quant Log'!$P$5:$P$1004)/SUMPRODUCT(('Quant Log'!$C$5:$C$1004='Quant Sub Area Stats'!$B47)*('Quant Log'!$J$5:$J$1004='Quant Sub Area Stats'!Z$42)*('Quant Log'!$E$5:$E$1004='Quant Sub Area Stats'!$B$41))</f>
        <v>#DIV/0!</v>
      </c>
      <c r="AA47" s="83" t="e">
        <f>+SUMPRODUCT(('Quant Log'!$C$5:$C$1004='Quant Sub Area Stats'!$B47)*('Quant Log'!$J$5:$J$1004='Quant Sub Area Stats'!AA$42)*('Quant Log'!$E$5:$E$1004='Quant Sub Area Stats'!$B$41)*'Quant Log'!$P$5:$P$1004)/SUMPRODUCT(('Quant Log'!$C$5:$C$1004='Quant Sub Area Stats'!$B47)*('Quant Log'!$J$5:$J$1004='Quant Sub Area Stats'!AA$42)*('Quant Log'!$E$5:$E$1004='Quant Sub Area Stats'!$B$41))</f>
        <v>#DIV/0!</v>
      </c>
      <c r="AB47" s="83" t="e">
        <f>+SUMPRODUCT(('Quant Log'!$C$5:$C$1004='Quant Sub Area Stats'!$B47)*('Quant Log'!$J$5:$J$1004='Quant Sub Area Stats'!AB$42)*('Quant Log'!$E$5:$E$1004='Quant Sub Area Stats'!$B$41)*'Quant Log'!$P$5:$P$1004)/SUMPRODUCT(('Quant Log'!$C$5:$C$1004='Quant Sub Area Stats'!$B47)*('Quant Log'!$J$5:$J$1004='Quant Sub Area Stats'!AB$42)*('Quant Log'!$E$5:$E$1004='Quant Sub Area Stats'!$B$41))</f>
        <v>#DIV/0!</v>
      </c>
      <c r="AC47" s="83" t="e">
        <f>+SUMPRODUCT(('Quant Log'!$C$5:$C$1004='Quant Sub Area Stats'!$B47)*('Quant Log'!$J$5:$J$1004='Quant Sub Area Stats'!AC$42)*('Quant Log'!$E$5:$E$1004='Quant Sub Area Stats'!$B$41)*'Quant Log'!$P$5:$P$1004)/SUMPRODUCT(('Quant Log'!$C$5:$C$1004='Quant Sub Area Stats'!$B47)*('Quant Log'!$J$5:$J$1004='Quant Sub Area Stats'!AC$42)*('Quant Log'!$E$5:$E$1004='Quant Sub Area Stats'!$B$41))</f>
        <v>#DIV/0!</v>
      </c>
      <c r="AD47" s="83" t="e">
        <f>+SUMPRODUCT(('Quant Log'!$C$5:$C$1004='Quant Sub Area Stats'!$B47)*('Quant Log'!$J$5:$J$1004='Quant Sub Area Stats'!AD$42)*('Quant Log'!$E$5:$E$1004='Quant Sub Area Stats'!$B$41)*'Quant Log'!$P$5:$P$1004)/SUMPRODUCT(('Quant Log'!$C$5:$C$1004='Quant Sub Area Stats'!$B47)*('Quant Log'!$J$5:$J$1004='Quant Sub Area Stats'!AD$42)*('Quant Log'!$E$5:$E$1004='Quant Sub Area Stats'!$B$41))</f>
        <v>#DIV/0!</v>
      </c>
      <c r="AE47" s="83" t="e">
        <f>+SUMPRODUCT(('Quant Log'!$C$5:$C$1004='Quant Sub Area Stats'!$B47)*('Quant Log'!$J$5:$J$1004='Quant Sub Area Stats'!AE$42)*('Quant Log'!$E$5:$E$1004='Quant Sub Area Stats'!$B$41)*'Quant Log'!$P$5:$P$1004)/SUMPRODUCT(('Quant Log'!$C$5:$C$1004='Quant Sub Area Stats'!$B47)*('Quant Log'!$J$5:$J$1004='Quant Sub Area Stats'!AE$42)*('Quant Log'!$E$5:$E$1004='Quant Sub Area Stats'!$B$41))</f>
        <v>#DIV/0!</v>
      </c>
      <c r="AF47" s="83" t="e">
        <f>+SUMPRODUCT(('Quant Log'!$C$5:$C$1004='Quant Sub Area Stats'!$B47)*('Quant Log'!$J$5:$J$1004='Quant Sub Area Stats'!AF$42)*('Quant Log'!$E$5:$E$1004='Quant Sub Area Stats'!$B$41)*'Quant Log'!$P$5:$P$1004)/SUMPRODUCT(('Quant Log'!$C$5:$C$1004='Quant Sub Area Stats'!$B47)*('Quant Log'!$J$5:$J$1004='Quant Sub Area Stats'!AF$42)*('Quant Log'!$E$5:$E$1004='Quant Sub Area Stats'!$B$41))</f>
        <v>#DIV/0!</v>
      </c>
      <c r="AG47" s="83" t="e">
        <f>+SUMPRODUCT(('Quant Log'!$C$5:$C$1004='Quant Sub Area Stats'!$B47)*('Quant Log'!$J$5:$J$1004='Quant Sub Area Stats'!AG$42)*('Quant Log'!$E$5:$E$1004='Quant Sub Area Stats'!$B$41)*'Quant Log'!$P$5:$P$1004)/SUMPRODUCT(('Quant Log'!$C$5:$C$1004='Quant Sub Area Stats'!$B47)*('Quant Log'!$J$5:$J$1004='Quant Sub Area Stats'!AG$42)*('Quant Log'!$E$5:$E$1004='Quant Sub Area Stats'!$B$41))</f>
        <v>#DIV/0!</v>
      </c>
      <c r="AH47" s="83" t="e">
        <f>+SUMPRODUCT(('Quant Log'!$C$5:$C$1004='Quant Sub Area Stats'!$B47)*('Quant Log'!$J$5:$J$1004='Quant Sub Area Stats'!AH$42)*('Quant Log'!$E$5:$E$1004='Quant Sub Area Stats'!$B$41)*'Quant Log'!$P$5:$P$1004)/SUMPRODUCT(('Quant Log'!$C$5:$C$1004='Quant Sub Area Stats'!$B47)*('Quant Log'!$J$5:$J$1004='Quant Sub Area Stats'!AH$42)*('Quant Log'!$E$5:$E$1004='Quant Sub Area Stats'!$B$41))</f>
        <v>#DIV/0!</v>
      </c>
      <c r="AI47" s="83" t="e">
        <f>+SUMPRODUCT(('Quant Log'!$C$5:$C$1004='Quant Sub Area Stats'!$B47)*('Quant Log'!$J$5:$J$1004='Quant Sub Area Stats'!AI$42)*('Quant Log'!$E$5:$E$1004='Quant Sub Area Stats'!$B$41)*'Quant Log'!$P$5:$P$1004)/SUMPRODUCT(('Quant Log'!$C$5:$C$1004='Quant Sub Area Stats'!$B47)*('Quant Log'!$J$5:$J$1004='Quant Sub Area Stats'!AI$42)*('Quant Log'!$E$5:$E$1004='Quant Sub Area Stats'!$B$41))</f>
        <v>#DIV/0!</v>
      </c>
      <c r="AJ47" s="83" t="e">
        <f>+SUMPRODUCT(('Quant Log'!$C$5:$C$1004='Quant Sub Area Stats'!$B47)*('Quant Log'!$J$5:$J$1004='Quant Sub Area Stats'!AJ$42)*('Quant Log'!$E$5:$E$1004='Quant Sub Area Stats'!$B$41)*'Quant Log'!$P$5:$P$1004)/SUMPRODUCT(('Quant Log'!$C$5:$C$1004='Quant Sub Area Stats'!$B47)*('Quant Log'!$J$5:$J$1004='Quant Sub Area Stats'!AJ$42)*('Quant Log'!$E$5:$E$1004='Quant Sub Area Stats'!$B$41))</f>
        <v>#DIV/0!</v>
      </c>
      <c r="AK47" s="83" t="e">
        <f>+SUMPRODUCT(('Quant Log'!$C$5:$C$1004='Quant Sub Area Stats'!$B47)*('Quant Log'!$J$5:$J$1004='Quant Sub Area Stats'!AK$42)*('Quant Log'!$E$5:$E$1004='Quant Sub Area Stats'!$B$41)*'Quant Log'!$P$5:$P$1004)/SUMPRODUCT(('Quant Log'!$C$5:$C$1004='Quant Sub Area Stats'!$B47)*('Quant Log'!$J$5:$J$1004='Quant Sub Area Stats'!AK$42)*('Quant Log'!$E$5:$E$1004='Quant Sub Area Stats'!$B$41))</f>
        <v>#DIV/0!</v>
      </c>
      <c r="AL47" s="83" t="e">
        <f>+SUMPRODUCT(('Quant Log'!$C$5:$C$1004='Quant Sub Area Stats'!$B47)*('Quant Log'!$J$5:$J$1004='Quant Sub Area Stats'!AL$42)*('Quant Log'!$E$5:$E$1004='Quant Sub Area Stats'!$B$41)*'Quant Log'!$P$5:$P$1004)/SUMPRODUCT(('Quant Log'!$C$5:$C$1004='Quant Sub Area Stats'!$B47)*('Quant Log'!$J$5:$J$1004='Quant Sub Area Stats'!AL$42)*('Quant Log'!$E$5:$E$1004='Quant Sub Area Stats'!$B$41))</f>
        <v>#DIV/0!</v>
      </c>
      <c r="AM47" s="83" t="e">
        <f>+SUMPRODUCT(('Quant Log'!$C$5:$C$1004='Quant Sub Area Stats'!$B47)*('Quant Log'!$J$5:$J$1004='Quant Sub Area Stats'!AM$42)*('Quant Log'!$E$5:$E$1004='Quant Sub Area Stats'!$B$41)*'Quant Log'!$P$5:$P$1004)/SUMPRODUCT(('Quant Log'!$C$5:$C$1004='Quant Sub Area Stats'!$B47)*('Quant Log'!$J$5:$J$1004='Quant Sub Area Stats'!AM$42)*('Quant Log'!$E$5:$E$1004='Quant Sub Area Stats'!$B$41))</f>
        <v>#DIV/0!</v>
      </c>
      <c r="AN47" s="83" t="e">
        <f>+SUMPRODUCT(('Quant Log'!$C$5:$C$1004='Quant Sub Area Stats'!$B47)*('Quant Log'!$J$5:$J$1004='Quant Sub Area Stats'!AN$42)*('Quant Log'!$E$5:$E$1004='Quant Sub Area Stats'!$B$41)*'Quant Log'!$P$5:$P$1004)/SUMPRODUCT(('Quant Log'!$C$5:$C$1004='Quant Sub Area Stats'!$B47)*('Quant Log'!$J$5:$J$1004='Quant Sub Area Stats'!AN$42)*('Quant Log'!$E$5:$E$1004='Quant Sub Area Stats'!$B$41))</f>
        <v>#DIV/0!</v>
      </c>
      <c r="AO47" s="83" t="e">
        <f>+SUMPRODUCT(('Quant Log'!$C$5:$C$1004='Quant Sub Area Stats'!$B47)*('Quant Log'!$J$5:$J$1004='Quant Sub Area Stats'!AO$42)*('Quant Log'!$E$5:$E$1004='Quant Sub Area Stats'!$B$41)*'Quant Log'!$P$5:$P$1004)/SUMPRODUCT(('Quant Log'!$C$5:$C$1004='Quant Sub Area Stats'!$B47)*('Quant Log'!$J$5:$J$1004='Quant Sub Area Stats'!AO$42)*('Quant Log'!$E$5:$E$1004='Quant Sub Area Stats'!$B$41))</f>
        <v>#DIV/0!</v>
      </c>
      <c r="AP47" s="83" t="e">
        <f>+SUMPRODUCT(('Quant Log'!$C$5:$C$1004='Quant Sub Area Stats'!$B47)*('Quant Log'!$E$5:$E$1004='Quant Sub Area Stats'!$B$41)*'Quant Log'!$P$5:$P$1004)/SUMPRODUCT(('Quant Log'!$C$5:$C$1004='Quant Sub Area Stats'!$B47)*('Quant Log'!$E$5:$E$1004='Quant Sub Area Stats'!$B$41))</f>
        <v>#DIV/0!</v>
      </c>
    </row>
    <row r="48" spans="2:42" ht="16" thickBot="1">
      <c r="B48" s="18" t="str">
        <f>db!D10</f>
        <v>NOVA</v>
      </c>
      <c r="D48" s="43">
        <f t="shared" si="6"/>
        <v>0.65</v>
      </c>
      <c r="E48" s="43">
        <f t="shared" si="7"/>
        <v>1</v>
      </c>
      <c r="F48" s="43">
        <f t="shared" si="8"/>
        <v>0.8666666666666667</v>
      </c>
      <c r="G48" s="43">
        <f t="shared" si="9"/>
        <v>1</v>
      </c>
      <c r="H48" s="43" t="str">
        <f t="shared" si="10"/>
        <v>n/a</v>
      </c>
      <c r="I48" s="43">
        <f t="shared" si="11"/>
        <v>1</v>
      </c>
      <c r="J48" s="43">
        <f t="shared" si="12"/>
        <v>0.73333333333333328</v>
      </c>
      <c r="K48" s="43">
        <f t="shared" si="13"/>
        <v>0.75</v>
      </c>
      <c r="L48" s="44">
        <f t="shared" si="14"/>
        <v>0.83333333333333337</v>
      </c>
      <c r="M48" s="140">
        <f t="shared" si="15"/>
        <v>0.7</v>
      </c>
      <c r="N48" s="140">
        <f t="shared" si="5"/>
        <v>0.66666666666666663</v>
      </c>
      <c r="O48" s="140">
        <f t="shared" si="5"/>
        <v>0.79166666666666663</v>
      </c>
      <c r="P48" s="140">
        <f t="shared" si="5"/>
        <v>1</v>
      </c>
      <c r="Q48" s="140">
        <f t="shared" si="5"/>
        <v>0.66666666666666663</v>
      </c>
      <c r="R48" s="140">
        <f t="shared" si="5"/>
        <v>0.8</v>
      </c>
      <c r="S48" s="140" t="str">
        <f t="shared" si="5"/>
        <v>n/a</v>
      </c>
      <c r="T48" s="140">
        <f t="shared" si="5"/>
        <v>1</v>
      </c>
      <c r="U48" s="140">
        <f t="shared" si="5"/>
        <v>0.88</v>
      </c>
      <c r="V48" s="42">
        <f t="shared" si="16"/>
        <v>0.8193979933110368</v>
      </c>
      <c r="X48" s="83">
        <f>+SUMPRODUCT(('Quant Log'!$C$5:$C$1004='Quant Sub Area Stats'!$B48)*('Quant Log'!$J$5:$J$1004='Quant Sub Area Stats'!X$42)*('Quant Log'!$E$5:$E$1004='Quant Sub Area Stats'!$B$41)*'Quant Log'!$P$5:$P$1004)/SUMPRODUCT(('Quant Log'!$C$5:$C$1004='Quant Sub Area Stats'!$B48)*('Quant Log'!$J$5:$J$1004='Quant Sub Area Stats'!X$42)*('Quant Log'!$E$5:$E$1004='Quant Sub Area Stats'!$B$41))</f>
        <v>0.65</v>
      </c>
      <c r="Y48" s="83">
        <f>+SUMPRODUCT(('Quant Log'!$C$5:$C$1004='Quant Sub Area Stats'!$B48)*('Quant Log'!$J$5:$J$1004='Quant Sub Area Stats'!Y$42)*('Quant Log'!$E$5:$E$1004='Quant Sub Area Stats'!$B$41)*'Quant Log'!$P$5:$P$1004)/SUMPRODUCT(('Quant Log'!$C$5:$C$1004='Quant Sub Area Stats'!$B48)*('Quant Log'!$J$5:$J$1004='Quant Sub Area Stats'!Y$42)*('Quant Log'!$E$5:$E$1004='Quant Sub Area Stats'!$B$41))</f>
        <v>1</v>
      </c>
      <c r="Z48" s="83">
        <f>+SUMPRODUCT(('Quant Log'!$C$5:$C$1004='Quant Sub Area Stats'!$B48)*('Quant Log'!$J$5:$J$1004='Quant Sub Area Stats'!Z$42)*('Quant Log'!$E$5:$E$1004='Quant Sub Area Stats'!$B$41)*'Quant Log'!$P$5:$P$1004)/SUMPRODUCT(('Quant Log'!$C$5:$C$1004='Quant Sub Area Stats'!$B48)*('Quant Log'!$J$5:$J$1004='Quant Sub Area Stats'!Z$42)*('Quant Log'!$E$5:$E$1004='Quant Sub Area Stats'!$B$41))</f>
        <v>0.8666666666666667</v>
      </c>
      <c r="AA48" s="83">
        <f>+SUMPRODUCT(('Quant Log'!$C$5:$C$1004='Quant Sub Area Stats'!$B48)*('Quant Log'!$J$5:$J$1004='Quant Sub Area Stats'!AA$42)*('Quant Log'!$E$5:$E$1004='Quant Sub Area Stats'!$B$41)*'Quant Log'!$P$5:$P$1004)/SUMPRODUCT(('Quant Log'!$C$5:$C$1004='Quant Sub Area Stats'!$B48)*('Quant Log'!$J$5:$J$1004='Quant Sub Area Stats'!AA$42)*('Quant Log'!$E$5:$E$1004='Quant Sub Area Stats'!$B$41))</f>
        <v>1</v>
      </c>
      <c r="AB48" s="83" t="e">
        <f>+SUMPRODUCT(('Quant Log'!$C$5:$C$1004='Quant Sub Area Stats'!$B48)*('Quant Log'!$J$5:$J$1004='Quant Sub Area Stats'!AB$42)*('Quant Log'!$E$5:$E$1004='Quant Sub Area Stats'!$B$41)*'Quant Log'!$P$5:$P$1004)/SUMPRODUCT(('Quant Log'!$C$5:$C$1004='Quant Sub Area Stats'!$B48)*('Quant Log'!$J$5:$J$1004='Quant Sub Area Stats'!AB$42)*('Quant Log'!$E$5:$E$1004='Quant Sub Area Stats'!$B$41))</f>
        <v>#DIV/0!</v>
      </c>
      <c r="AC48" s="83">
        <f>+SUMPRODUCT(('Quant Log'!$C$5:$C$1004='Quant Sub Area Stats'!$B48)*('Quant Log'!$J$5:$J$1004='Quant Sub Area Stats'!AC$42)*('Quant Log'!$E$5:$E$1004='Quant Sub Area Stats'!$B$41)*'Quant Log'!$P$5:$P$1004)/SUMPRODUCT(('Quant Log'!$C$5:$C$1004='Quant Sub Area Stats'!$B48)*('Quant Log'!$J$5:$J$1004='Quant Sub Area Stats'!AC$42)*('Quant Log'!$E$5:$E$1004='Quant Sub Area Stats'!$B$41))</f>
        <v>1</v>
      </c>
      <c r="AD48" s="83">
        <f>+SUMPRODUCT(('Quant Log'!$C$5:$C$1004='Quant Sub Area Stats'!$B48)*('Quant Log'!$J$5:$J$1004='Quant Sub Area Stats'!AD$42)*('Quant Log'!$E$5:$E$1004='Quant Sub Area Stats'!$B$41)*'Quant Log'!$P$5:$P$1004)/SUMPRODUCT(('Quant Log'!$C$5:$C$1004='Quant Sub Area Stats'!$B48)*('Quant Log'!$J$5:$J$1004='Quant Sub Area Stats'!AD$42)*('Quant Log'!$E$5:$E$1004='Quant Sub Area Stats'!$B$41))</f>
        <v>0.73333333333333328</v>
      </c>
      <c r="AE48" s="83">
        <f>+SUMPRODUCT(('Quant Log'!$C$5:$C$1004='Quant Sub Area Stats'!$B48)*('Quant Log'!$J$5:$J$1004='Quant Sub Area Stats'!AE$42)*('Quant Log'!$E$5:$E$1004='Quant Sub Area Stats'!$B$41)*'Quant Log'!$P$5:$P$1004)/SUMPRODUCT(('Quant Log'!$C$5:$C$1004='Quant Sub Area Stats'!$B48)*('Quant Log'!$J$5:$J$1004='Quant Sub Area Stats'!AE$42)*('Quant Log'!$E$5:$E$1004='Quant Sub Area Stats'!$B$41))</f>
        <v>0.75</v>
      </c>
      <c r="AF48" s="83">
        <f>+SUMPRODUCT(('Quant Log'!$C$5:$C$1004='Quant Sub Area Stats'!$B48)*('Quant Log'!$J$5:$J$1004='Quant Sub Area Stats'!AF$42)*('Quant Log'!$E$5:$E$1004='Quant Sub Area Stats'!$B$41)*'Quant Log'!$P$5:$P$1004)/SUMPRODUCT(('Quant Log'!$C$5:$C$1004='Quant Sub Area Stats'!$B48)*('Quant Log'!$J$5:$J$1004='Quant Sub Area Stats'!AF$42)*('Quant Log'!$E$5:$E$1004='Quant Sub Area Stats'!$B$41))</f>
        <v>0.83333333333333337</v>
      </c>
      <c r="AG48" s="83">
        <f>+SUMPRODUCT(('Quant Log'!$C$5:$C$1004='Quant Sub Area Stats'!$B48)*('Quant Log'!$J$5:$J$1004='Quant Sub Area Stats'!AG$42)*('Quant Log'!$E$5:$E$1004='Quant Sub Area Stats'!$B$41)*'Quant Log'!$P$5:$P$1004)/SUMPRODUCT(('Quant Log'!$C$5:$C$1004='Quant Sub Area Stats'!$B48)*('Quant Log'!$J$5:$J$1004='Quant Sub Area Stats'!AG$42)*('Quant Log'!$E$5:$E$1004='Quant Sub Area Stats'!$B$41))</f>
        <v>0.7</v>
      </c>
      <c r="AH48" s="83">
        <f>+SUMPRODUCT(('Quant Log'!$C$5:$C$1004='Quant Sub Area Stats'!$B48)*('Quant Log'!$J$5:$J$1004='Quant Sub Area Stats'!AH$42)*('Quant Log'!$E$5:$E$1004='Quant Sub Area Stats'!$B$41)*'Quant Log'!$P$5:$P$1004)/SUMPRODUCT(('Quant Log'!$C$5:$C$1004='Quant Sub Area Stats'!$B48)*('Quant Log'!$J$5:$J$1004='Quant Sub Area Stats'!AH$42)*('Quant Log'!$E$5:$E$1004='Quant Sub Area Stats'!$B$41))</f>
        <v>0.66666666666666663</v>
      </c>
      <c r="AI48" s="83">
        <f>+SUMPRODUCT(('Quant Log'!$C$5:$C$1004='Quant Sub Area Stats'!$B48)*('Quant Log'!$J$5:$J$1004='Quant Sub Area Stats'!AI$42)*('Quant Log'!$E$5:$E$1004='Quant Sub Area Stats'!$B$41)*'Quant Log'!$P$5:$P$1004)/SUMPRODUCT(('Quant Log'!$C$5:$C$1004='Quant Sub Area Stats'!$B48)*('Quant Log'!$J$5:$J$1004='Quant Sub Area Stats'!AI$42)*('Quant Log'!$E$5:$E$1004='Quant Sub Area Stats'!$B$41))</f>
        <v>0.79166666666666663</v>
      </c>
      <c r="AJ48" s="83">
        <f>+SUMPRODUCT(('Quant Log'!$C$5:$C$1004='Quant Sub Area Stats'!$B48)*('Quant Log'!$J$5:$J$1004='Quant Sub Area Stats'!AJ$42)*('Quant Log'!$E$5:$E$1004='Quant Sub Area Stats'!$B$41)*'Quant Log'!$P$5:$P$1004)/SUMPRODUCT(('Quant Log'!$C$5:$C$1004='Quant Sub Area Stats'!$B48)*('Quant Log'!$J$5:$J$1004='Quant Sub Area Stats'!AJ$42)*('Quant Log'!$E$5:$E$1004='Quant Sub Area Stats'!$B$41))</f>
        <v>1</v>
      </c>
      <c r="AK48" s="83">
        <f>+SUMPRODUCT(('Quant Log'!$C$5:$C$1004='Quant Sub Area Stats'!$B48)*('Quant Log'!$J$5:$J$1004='Quant Sub Area Stats'!AK$42)*('Quant Log'!$E$5:$E$1004='Quant Sub Area Stats'!$B$41)*'Quant Log'!$P$5:$P$1004)/SUMPRODUCT(('Quant Log'!$C$5:$C$1004='Quant Sub Area Stats'!$B48)*('Quant Log'!$J$5:$J$1004='Quant Sub Area Stats'!AK$42)*('Quant Log'!$E$5:$E$1004='Quant Sub Area Stats'!$B$41))</f>
        <v>0.66666666666666663</v>
      </c>
      <c r="AL48" s="83">
        <f>+SUMPRODUCT(('Quant Log'!$C$5:$C$1004='Quant Sub Area Stats'!$B48)*('Quant Log'!$J$5:$J$1004='Quant Sub Area Stats'!AL$42)*('Quant Log'!$E$5:$E$1004='Quant Sub Area Stats'!$B$41)*'Quant Log'!$P$5:$P$1004)/SUMPRODUCT(('Quant Log'!$C$5:$C$1004='Quant Sub Area Stats'!$B48)*('Quant Log'!$J$5:$J$1004='Quant Sub Area Stats'!AL$42)*('Quant Log'!$E$5:$E$1004='Quant Sub Area Stats'!$B$41))</f>
        <v>0.8</v>
      </c>
      <c r="AM48" s="83" t="e">
        <f>+SUMPRODUCT(('Quant Log'!$C$5:$C$1004='Quant Sub Area Stats'!$B48)*('Quant Log'!$J$5:$J$1004='Quant Sub Area Stats'!AM$42)*('Quant Log'!$E$5:$E$1004='Quant Sub Area Stats'!$B$41)*'Quant Log'!$P$5:$P$1004)/SUMPRODUCT(('Quant Log'!$C$5:$C$1004='Quant Sub Area Stats'!$B48)*('Quant Log'!$J$5:$J$1004='Quant Sub Area Stats'!AM$42)*('Quant Log'!$E$5:$E$1004='Quant Sub Area Stats'!$B$41))</f>
        <v>#DIV/0!</v>
      </c>
      <c r="AN48" s="83">
        <f>+SUMPRODUCT(('Quant Log'!$C$5:$C$1004='Quant Sub Area Stats'!$B48)*('Quant Log'!$J$5:$J$1004='Quant Sub Area Stats'!AN$42)*('Quant Log'!$E$5:$E$1004='Quant Sub Area Stats'!$B$41)*'Quant Log'!$P$5:$P$1004)/SUMPRODUCT(('Quant Log'!$C$5:$C$1004='Quant Sub Area Stats'!$B48)*('Quant Log'!$J$5:$J$1004='Quant Sub Area Stats'!AN$42)*('Quant Log'!$E$5:$E$1004='Quant Sub Area Stats'!$B$41))</f>
        <v>1</v>
      </c>
      <c r="AO48" s="83">
        <f>+SUMPRODUCT(('Quant Log'!$C$5:$C$1004='Quant Sub Area Stats'!$B48)*('Quant Log'!$J$5:$J$1004='Quant Sub Area Stats'!AO$42)*('Quant Log'!$E$5:$E$1004='Quant Sub Area Stats'!$B$41)*'Quant Log'!$P$5:$P$1004)/SUMPRODUCT(('Quant Log'!$C$5:$C$1004='Quant Sub Area Stats'!$B48)*('Quant Log'!$J$5:$J$1004='Quant Sub Area Stats'!AO$42)*('Quant Log'!$E$5:$E$1004='Quant Sub Area Stats'!$B$41))</f>
        <v>0.88</v>
      </c>
      <c r="AP48" s="83">
        <f>+SUMPRODUCT(('Quant Log'!$C$5:$C$1004='Quant Sub Area Stats'!$B48)*('Quant Log'!$E$5:$E$1004='Quant Sub Area Stats'!$B$41)*'Quant Log'!$P$5:$P$1004)/SUMPRODUCT(('Quant Log'!$C$5:$C$1004='Quant Sub Area Stats'!$B48)*('Quant Log'!$E$5:$E$1004='Quant Sub Area Stats'!$B$41))</f>
        <v>0.8193979933110368</v>
      </c>
    </row>
    <row r="49" spans="2:42" ht="16" thickBot="1">
      <c r="B49" s="18" t="str">
        <f>db!D11</f>
        <v>Kaplan Verbal</v>
      </c>
      <c r="D49" s="40" t="str">
        <f t="shared" si="6"/>
        <v>n/a</v>
      </c>
      <c r="E49" s="40" t="str">
        <f t="shared" si="7"/>
        <v>n/a</v>
      </c>
      <c r="F49" s="40" t="str">
        <f t="shared" si="8"/>
        <v>n/a</v>
      </c>
      <c r="G49" s="40" t="str">
        <f t="shared" si="9"/>
        <v>n/a</v>
      </c>
      <c r="H49" s="40" t="str">
        <f t="shared" si="10"/>
        <v>n/a</v>
      </c>
      <c r="I49" s="40" t="str">
        <f t="shared" si="11"/>
        <v>n/a</v>
      </c>
      <c r="J49" s="40" t="str">
        <f t="shared" si="12"/>
        <v>n/a</v>
      </c>
      <c r="K49" s="40" t="str">
        <f t="shared" si="13"/>
        <v>n/a</v>
      </c>
      <c r="L49" s="41" t="str">
        <f t="shared" si="14"/>
        <v>n/a</v>
      </c>
      <c r="M49" s="141" t="str">
        <f t="shared" si="15"/>
        <v>n/a</v>
      </c>
      <c r="N49" s="141" t="str">
        <f t="shared" si="5"/>
        <v>n/a</v>
      </c>
      <c r="O49" s="141" t="str">
        <f t="shared" si="5"/>
        <v>n/a</v>
      </c>
      <c r="P49" s="141" t="str">
        <f t="shared" si="5"/>
        <v>n/a</v>
      </c>
      <c r="Q49" s="141" t="str">
        <f t="shared" si="5"/>
        <v>n/a</v>
      </c>
      <c r="R49" s="141" t="str">
        <f t="shared" si="5"/>
        <v>n/a</v>
      </c>
      <c r="S49" s="141" t="str">
        <f t="shared" si="5"/>
        <v>n/a</v>
      </c>
      <c r="T49" s="141" t="str">
        <f t="shared" si="5"/>
        <v>n/a</v>
      </c>
      <c r="U49" s="141" t="str">
        <f t="shared" si="5"/>
        <v>n/a</v>
      </c>
      <c r="V49" s="42" t="str">
        <f t="shared" si="16"/>
        <v>n/a</v>
      </c>
      <c r="X49" s="83" t="e">
        <f>+SUMPRODUCT(('Quant Log'!$C$5:$C$1004='Quant Sub Area Stats'!$B49)*('Quant Log'!$J$5:$J$1004='Quant Sub Area Stats'!X$42)*('Quant Log'!$E$5:$E$1004='Quant Sub Area Stats'!$B$41)*'Quant Log'!$P$5:$P$1004)/SUMPRODUCT(('Quant Log'!$C$5:$C$1004='Quant Sub Area Stats'!$B49)*('Quant Log'!$J$5:$J$1004='Quant Sub Area Stats'!X$42)*('Quant Log'!$E$5:$E$1004='Quant Sub Area Stats'!$B$41))</f>
        <v>#DIV/0!</v>
      </c>
      <c r="Y49" s="83" t="e">
        <f>+SUMPRODUCT(('Quant Log'!$C$5:$C$1004='Quant Sub Area Stats'!$B49)*('Quant Log'!$J$5:$J$1004='Quant Sub Area Stats'!Y$42)*('Quant Log'!$E$5:$E$1004='Quant Sub Area Stats'!$B$41)*'Quant Log'!$P$5:$P$1004)/SUMPRODUCT(('Quant Log'!$C$5:$C$1004='Quant Sub Area Stats'!$B49)*('Quant Log'!$J$5:$J$1004='Quant Sub Area Stats'!Y$42)*('Quant Log'!$E$5:$E$1004='Quant Sub Area Stats'!$B$41))</f>
        <v>#DIV/0!</v>
      </c>
      <c r="Z49" s="83" t="e">
        <f>+SUMPRODUCT(('Quant Log'!$C$5:$C$1004='Quant Sub Area Stats'!$B49)*('Quant Log'!$J$5:$J$1004='Quant Sub Area Stats'!Z$42)*('Quant Log'!$E$5:$E$1004='Quant Sub Area Stats'!$B$41)*'Quant Log'!$P$5:$P$1004)/SUMPRODUCT(('Quant Log'!$C$5:$C$1004='Quant Sub Area Stats'!$B49)*('Quant Log'!$J$5:$J$1004='Quant Sub Area Stats'!Z$42)*('Quant Log'!$E$5:$E$1004='Quant Sub Area Stats'!$B$41))</f>
        <v>#DIV/0!</v>
      </c>
      <c r="AA49" s="83" t="e">
        <f>+SUMPRODUCT(('Quant Log'!$C$5:$C$1004='Quant Sub Area Stats'!$B49)*('Quant Log'!$J$5:$J$1004='Quant Sub Area Stats'!AA$42)*('Quant Log'!$E$5:$E$1004='Quant Sub Area Stats'!$B$41)*'Quant Log'!$P$5:$P$1004)/SUMPRODUCT(('Quant Log'!$C$5:$C$1004='Quant Sub Area Stats'!$B49)*('Quant Log'!$J$5:$J$1004='Quant Sub Area Stats'!AA$42)*('Quant Log'!$E$5:$E$1004='Quant Sub Area Stats'!$B$41))</f>
        <v>#DIV/0!</v>
      </c>
      <c r="AB49" s="83" t="e">
        <f>+SUMPRODUCT(('Quant Log'!$C$5:$C$1004='Quant Sub Area Stats'!$B49)*('Quant Log'!$J$5:$J$1004='Quant Sub Area Stats'!AB$42)*('Quant Log'!$E$5:$E$1004='Quant Sub Area Stats'!$B$41)*'Quant Log'!$P$5:$P$1004)/SUMPRODUCT(('Quant Log'!$C$5:$C$1004='Quant Sub Area Stats'!$B49)*('Quant Log'!$J$5:$J$1004='Quant Sub Area Stats'!AB$42)*('Quant Log'!$E$5:$E$1004='Quant Sub Area Stats'!$B$41))</f>
        <v>#DIV/0!</v>
      </c>
      <c r="AC49" s="83" t="e">
        <f>+SUMPRODUCT(('Quant Log'!$C$5:$C$1004='Quant Sub Area Stats'!$B49)*('Quant Log'!$J$5:$J$1004='Quant Sub Area Stats'!AC$42)*('Quant Log'!$E$5:$E$1004='Quant Sub Area Stats'!$B$41)*'Quant Log'!$P$5:$P$1004)/SUMPRODUCT(('Quant Log'!$C$5:$C$1004='Quant Sub Area Stats'!$B49)*('Quant Log'!$J$5:$J$1004='Quant Sub Area Stats'!AC$42)*('Quant Log'!$E$5:$E$1004='Quant Sub Area Stats'!$B$41))</f>
        <v>#DIV/0!</v>
      </c>
      <c r="AD49" s="83" t="e">
        <f>+SUMPRODUCT(('Quant Log'!$C$5:$C$1004='Quant Sub Area Stats'!$B49)*('Quant Log'!$J$5:$J$1004='Quant Sub Area Stats'!AD$42)*('Quant Log'!$E$5:$E$1004='Quant Sub Area Stats'!$B$41)*'Quant Log'!$P$5:$P$1004)/SUMPRODUCT(('Quant Log'!$C$5:$C$1004='Quant Sub Area Stats'!$B49)*('Quant Log'!$J$5:$J$1004='Quant Sub Area Stats'!AD$42)*('Quant Log'!$E$5:$E$1004='Quant Sub Area Stats'!$B$41))</f>
        <v>#DIV/0!</v>
      </c>
      <c r="AE49" s="83" t="e">
        <f>+SUMPRODUCT(('Quant Log'!$C$5:$C$1004='Quant Sub Area Stats'!$B49)*('Quant Log'!$J$5:$J$1004='Quant Sub Area Stats'!AE$42)*('Quant Log'!$E$5:$E$1004='Quant Sub Area Stats'!$B$41)*'Quant Log'!$P$5:$P$1004)/SUMPRODUCT(('Quant Log'!$C$5:$C$1004='Quant Sub Area Stats'!$B49)*('Quant Log'!$J$5:$J$1004='Quant Sub Area Stats'!AE$42)*('Quant Log'!$E$5:$E$1004='Quant Sub Area Stats'!$B$41))</f>
        <v>#DIV/0!</v>
      </c>
      <c r="AF49" s="83" t="e">
        <f>+SUMPRODUCT(('Quant Log'!$C$5:$C$1004='Quant Sub Area Stats'!$B49)*('Quant Log'!$J$5:$J$1004='Quant Sub Area Stats'!AF$42)*('Quant Log'!$E$5:$E$1004='Quant Sub Area Stats'!$B$41)*'Quant Log'!$P$5:$P$1004)/SUMPRODUCT(('Quant Log'!$C$5:$C$1004='Quant Sub Area Stats'!$B49)*('Quant Log'!$J$5:$J$1004='Quant Sub Area Stats'!AF$42)*('Quant Log'!$E$5:$E$1004='Quant Sub Area Stats'!$B$41))</f>
        <v>#DIV/0!</v>
      </c>
      <c r="AG49" s="83" t="e">
        <f>+SUMPRODUCT(('Quant Log'!$C$5:$C$1004='Quant Sub Area Stats'!$B49)*('Quant Log'!$J$5:$J$1004='Quant Sub Area Stats'!AG$42)*('Quant Log'!$E$5:$E$1004='Quant Sub Area Stats'!$B$41)*'Quant Log'!$P$5:$P$1004)/SUMPRODUCT(('Quant Log'!$C$5:$C$1004='Quant Sub Area Stats'!$B49)*('Quant Log'!$J$5:$J$1004='Quant Sub Area Stats'!AG$42)*('Quant Log'!$E$5:$E$1004='Quant Sub Area Stats'!$B$41))</f>
        <v>#DIV/0!</v>
      </c>
      <c r="AH49" s="83" t="e">
        <f>+SUMPRODUCT(('Quant Log'!$C$5:$C$1004='Quant Sub Area Stats'!$B49)*('Quant Log'!$J$5:$J$1004='Quant Sub Area Stats'!AH$42)*('Quant Log'!$E$5:$E$1004='Quant Sub Area Stats'!$B$41)*'Quant Log'!$P$5:$P$1004)/SUMPRODUCT(('Quant Log'!$C$5:$C$1004='Quant Sub Area Stats'!$B49)*('Quant Log'!$J$5:$J$1004='Quant Sub Area Stats'!AH$42)*('Quant Log'!$E$5:$E$1004='Quant Sub Area Stats'!$B$41))</f>
        <v>#DIV/0!</v>
      </c>
      <c r="AI49" s="83" t="e">
        <f>+SUMPRODUCT(('Quant Log'!$C$5:$C$1004='Quant Sub Area Stats'!$B49)*('Quant Log'!$J$5:$J$1004='Quant Sub Area Stats'!AI$42)*('Quant Log'!$E$5:$E$1004='Quant Sub Area Stats'!$B$41)*'Quant Log'!$P$5:$P$1004)/SUMPRODUCT(('Quant Log'!$C$5:$C$1004='Quant Sub Area Stats'!$B49)*('Quant Log'!$J$5:$J$1004='Quant Sub Area Stats'!AI$42)*('Quant Log'!$E$5:$E$1004='Quant Sub Area Stats'!$B$41))</f>
        <v>#DIV/0!</v>
      </c>
      <c r="AJ49" s="83" t="e">
        <f>+SUMPRODUCT(('Quant Log'!$C$5:$C$1004='Quant Sub Area Stats'!$B49)*('Quant Log'!$J$5:$J$1004='Quant Sub Area Stats'!AJ$42)*('Quant Log'!$E$5:$E$1004='Quant Sub Area Stats'!$B$41)*'Quant Log'!$P$5:$P$1004)/SUMPRODUCT(('Quant Log'!$C$5:$C$1004='Quant Sub Area Stats'!$B49)*('Quant Log'!$J$5:$J$1004='Quant Sub Area Stats'!AJ$42)*('Quant Log'!$E$5:$E$1004='Quant Sub Area Stats'!$B$41))</f>
        <v>#DIV/0!</v>
      </c>
      <c r="AK49" s="83" t="e">
        <f>+SUMPRODUCT(('Quant Log'!$C$5:$C$1004='Quant Sub Area Stats'!$B49)*('Quant Log'!$J$5:$J$1004='Quant Sub Area Stats'!AK$42)*('Quant Log'!$E$5:$E$1004='Quant Sub Area Stats'!$B$41)*'Quant Log'!$P$5:$P$1004)/SUMPRODUCT(('Quant Log'!$C$5:$C$1004='Quant Sub Area Stats'!$B49)*('Quant Log'!$J$5:$J$1004='Quant Sub Area Stats'!AK$42)*('Quant Log'!$E$5:$E$1004='Quant Sub Area Stats'!$B$41))</f>
        <v>#DIV/0!</v>
      </c>
      <c r="AL49" s="83" t="e">
        <f>+SUMPRODUCT(('Quant Log'!$C$5:$C$1004='Quant Sub Area Stats'!$B49)*('Quant Log'!$J$5:$J$1004='Quant Sub Area Stats'!AL$42)*('Quant Log'!$E$5:$E$1004='Quant Sub Area Stats'!$B$41)*'Quant Log'!$P$5:$P$1004)/SUMPRODUCT(('Quant Log'!$C$5:$C$1004='Quant Sub Area Stats'!$B49)*('Quant Log'!$J$5:$J$1004='Quant Sub Area Stats'!AL$42)*('Quant Log'!$E$5:$E$1004='Quant Sub Area Stats'!$B$41))</f>
        <v>#DIV/0!</v>
      </c>
      <c r="AM49" s="83" t="e">
        <f>+SUMPRODUCT(('Quant Log'!$C$5:$C$1004='Quant Sub Area Stats'!$B49)*('Quant Log'!$J$5:$J$1004='Quant Sub Area Stats'!AM$42)*('Quant Log'!$E$5:$E$1004='Quant Sub Area Stats'!$B$41)*'Quant Log'!$P$5:$P$1004)/SUMPRODUCT(('Quant Log'!$C$5:$C$1004='Quant Sub Area Stats'!$B49)*('Quant Log'!$J$5:$J$1004='Quant Sub Area Stats'!AM$42)*('Quant Log'!$E$5:$E$1004='Quant Sub Area Stats'!$B$41))</f>
        <v>#DIV/0!</v>
      </c>
      <c r="AN49" s="83" t="e">
        <f>+SUMPRODUCT(('Quant Log'!$C$5:$C$1004='Quant Sub Area Stats'!$B49)*('Quant Log'!$J$5:$J$1004='Quant Sub Area Stats'!AN$42)*('Quant Log'!$E$5:$E$1004='Quant Sub Area Stats'!$B$41)*'Quant Log'!$P$5:$P$1004)/SUMPRODUCT(('Quant Log'!$C$5:$C$1004='Quant Sub Area Stats'!$B49)*('Quant Log'!$J$5:$J$1004='Quant Sub Area Stats'!AN$42)*('Quant Log'!$E$5:$E$1004='Quant Sub Area Stats'!$B$41))</f>
        <v>#DIV/0!</v>
      </c>
      <c r="AO49" s="83" t="e">
        <f>+SUMPRODUCT(('Quant Log'!$C$5:$C$1004='Quant Sub Area Stats'!$B49)*('Quant Log'!$J$5:$J$1004='Quant Sub Area Stats'!AO$42)*('Quant Log'!$E$5:$E$1004='Quant Sub Area Stats'!$B$41)*'Quant Log'!$P$5:$P$1004)/SUMPRODUCT(('Quant Log'!$C$5:$C$1004='Quant Sub Area Stats'!$B49)*('Quant Log'!$J$5:$J$1004='Quant Sub Area Stats'!AO$42)*('Quant Log'!$E$5:$E$1004='Quant Sub Area Stats'!$B$41))</f>
        <v>#DIV/0!</v>
      </c>
      <c r="AP49" s="83" t="e">
        <f>+SUMPRODUCT(('Quant Log'!$C$5:$C$1004='Quant Sub Area Stats'!$B49)*('Quant Log'!$E$5:$E$1004='Quant Sub Area Stats'!$B$41)*'Quant Log'!$P$5:$P$1004)/SUMPRODUCT(('Quant Log'!$C$5:$C$1004='Quant Sub Area Stats'!$B49)*('Quant Log'!$E$5:$E$1004='Quant Sub Area Stats'!$B$41))</f>
        <v>#DIV/0!</v>
      </c>
    </row>
    <row r="50" spans="2:42" ht="16" thickBot="1">
      <c r="B50" s="18" t="str">
        <f>db!D12</f>
        <v>Kaplan 800</v>
      </c>
      <c r="D50" s="43" t="str">
        <f t="shared" si="6"/>
        <v>n/a</v>
      </c>
      <c r="E50" s="43" t="str">
        <f t="shared" si="7"/>
        <v>n/a</v>
      </c>
      <c r="F50" s="43" t="str">
        <f t="shared" si="8"/>
        <v>n/a</v>
      </c>
      <c r="G50" s="43" t="str">
        <f t="shared" si="9"/>
        <v>n/a</v>
      </c>
      <c r="H50" s="43" t="str">
        <f t="shared" si="10"/>
        <v>n/a</v>
      </c>
      <c r="I50" s="43" t="str">
        <f t="shared" si="11"/>
        <v>n/a</v>
      </c>
      <c r="J50" s="43" t="str">
        <f t="shared" si="12"/>
        <v>n/a</v>
      </c>
      <c r="K50" s="43" t="str">
        <f t="shared" si="13"/>
        <v>n/a</v>
      </c>
      <c r="L50" s="44" t="str">
        <f t="shared" si="14"/>
        <v>n/a</v>
      </c>
      <c r="M50" s="140" t="str">
        <f t="shared" si="15"/>
        <v>n/a</v>
      </c>
      <c r="N50" s="140" t="str">
        <f t="shared" si="5"/>
        <v>n/a</v>
      </c>
      <c r="O50" s="140" t="str">
        <f t="shared" si="5"/>
        <v>n/a</v>
      </c>
      <c r="P50" s="140" t="str">
        <f t="shared" si="5"/>
        <v>n/a</v>
      </c>
      <c r="Q50" s="140" t="str">
        <f t="shared" si="5"/>
        <v>n/a</v>
      </c>
      <c r="R50" s="140" t="str">
        <f t="shared" si="5"/>
        <v>n/a</v>
      </c>
      <c r="S50" s="140" t="str">
        <f t="shared" si="5"/>
        <v>n/a</v>
      </c>
      <c r="T50" s="140" t="str">
        <f t="shared" si="5"/>
        <v>n/a</v>
      </c>
      <c r="U50" s="140" t="str">
        <f t="shared" si="5"/>
        <v>n/a</v>
      </c>
      <c r="V50" s="42" t="str">
        <f t="shared" si="16"/>
        <v>n/a</v>
      </c>
      <c r="X50" s="83" t="e">
        <f>+SUMPRODUCT(('Quant Log'!$C$5:$C$1004='Quant Sub Area Stats'!$B50)*('Quant Log'!$J$5:$J$1004='Quant Sub Area Stats'!X$42)*('Quant Log'!$E$5:$E$1004='Quant Sub Area Stats'!$B$41)*'Quant Log'!$P$5:$P$1004)/SUMPRODUCT(('Quant Log'!$C$5:$C$1004='Quant Sub Area Stats'!$B50)*('Quant Log'!$J$5:$J$1004='Quant Sub Area Stats'!X$42)*('Quant Log'!$E$5:$E$1004='Quant Sub Area Stats'!$B$41))</f>
        <v>#DIV/0!</v>
      </c>
      <c r="Y50" s="83" t="e">
        <f>+SUMPRODUCT(('Quant Log'!$C$5:$C$1004='Quant Sub Area Stats'!$B50)*('Quant Log'!$J$5:$J$1004='Quant Sub Area Stats'!Y$42)*('Quant Log'!$E$5:$E$1004='Quant Sub Area Stats'!$B$41)*'Quant Log'!$P$5:$P$1004)/SUMPRODUCT(('Quant Log'!$C$5:$C$1004='Quant Sub Area Stats'!$B50)*('Quant Log'!$J$5:$J$1004='Quant Sub Area Stats'!Y$42)*('Quant Log'!$E$5:$E$1004='Quant Sub Area Stats'!$B$41))</f>
        <v>#DIV/0!</v>
      </c>
      <c r="Z50" s="83" t="e">
        <f>+SUMPRODUCT(('Quant Log'!$C$5:$C$1004='Quant Sub Area Stats'!$B50)*('Quant Log'!$J$5:$J$1004='Quant Sub Area Stats'!Z$42)*('Quant Log'!$E$5:$E$1004='Quant Sub Area Stats'!$B$41)*'Quant Log'!$P$5:$P$1004)/SUMPRODUCT(('Quant Log'!$C$5:$C$1004='Quant Sub Area Stats'!$B50)*('Quant Log'!$J$5:$J$1004='Quant Sub Area Stats'!Z$42)*('Quant Log'!$E$5:$E$1004='Quant Sub Area Stats'!$B$41))</f>
        <v>#DIV/0!</v>
      </c>
      <c r="AA50" s="83" t="e">
        <f>+SUMPRODUCT(('Quant Log'!$C$5:$C$1004='Quant Sub Area Stats'!$B50)*('Quant Log'!$J$5:$J$1004='Quant Sub Area Stats'!AA$42)*('Quant Log'!$E$5:$E$1004='Quant Sub Area Stats'!$B$41)*'Quant Log'!$P$5:$P$1004)/SUMPRODUCT(('Quant Log'!$C$5:$C$1004='Quant Sub Area Stats'!$B50)*('Quant Log'!$J$5:$J$1004='Quant Sub Area Stats'!AA$42)*('Quant Log'!$E$5:$E$1004='Quant Sub Area Stats'!$B$41))</f>
        <v>#DIV/0!</v>
      </c>
      <c r="AB50" s="83" t="e">
        <f>+SUMPRODUCT(('Quant Log'!$C$5:$C$1004='Quant Sub Area Stats'!$B50)*('Quant Log'!$J$5:$J$1004='Quant Sub Area Stats'!AB$42)*('Quant Log'!$E$5:$E$1004='Quant Sub Area Stats'!$B$41)*'Quant Log'!$P$5:$P$1004)/SUMPRODUCT(('Quant Log'!$C$5:$C$1004='Quant Sub Area Stats'!$B50)*('Quant Log'!$J$5:$J$1004='Quant Sub Area Stats'!AB$42)*('Quant Log'!$E$5:$E$1004='Quant Sub Area Stats'!$B$41))</f>
        <v>#DIV/0!</v>
      </c>
      <c r="AC50" s="83" t="e">
        <f>+SUMPRODUCT(('Quant Log'!$C$5:$C$1004='Quant Sub Area Stats'!$B50)*('Quant Log'!$J$5:$J$1004='Quant Sub Area Stats'!AC$42)*('Quant Log'!$E$5:$E$1004='Quant Sub Area Stats'!$B$41)*'Quant Log'!$P$5:$P$1004)/SUMPRODUCT(('Quant Log'!$C$5:$C$1004='Quant Sub Area Stats'!$B50)*('Quant Log'!$J$5:$J$1004='Quant Sub Area Stats'!AC$42)*('Quant Log'!$E$5:$E$1004='Quant Sub Area Stats'!$B$41))</f>
        <v>#DIV/0!</v>
      </c>
      <c r="AD50" s="83" t="e">
        <f>+SUMPRODUCT(('Quant Log'!$C$5:$C$1004='Quant Sub Area Stats'!$B50)*('Quant Log'!$J$5:$J$1004='Quant Sub Area Stats'!AD$42)*('Quant Log'!$E$5:$E$1004='Quant Sub Area Stats'!$B$41)*'Quant Log'!$P$5:$P$1004)/SUMPRODUCT(('Quant Log'!$C$5:$C$1004='Quant Sub Area Stats'!$B50)*('Quant Log'!$J$5:$J$1004='Quant Sub Area Stats'!AD$42)*('Quant Log'!$E$5:$E$1004='Quant Sub Area Stats'!$B$41))</f>
        <v>#DIV/0!</v>
      </c>
      <c r="AE50" s="83" t="e">
        <f>+SUMPRODUCT(('Quant Log'!$C$5:$C$1004='Quant Sub Area Stats'!$B50)*('Quant Log'!$J$5:$J$1004='Quant Sub Area Stats'!AE$42)*('Quant Log'!$E$5:$E$1004='Quant Sub Area Stats'!$B$41)*'Quant Log'!$P$5:$P$1004)/SUMPRODUCT(('Quant Log'!$C$5:$C$1004='Quant Sub Area Stats'!$B50)*('Quant Log'!$J$5:$J$1004='Quant Sub Area Stats'!AE$42)*('Quant Log'!$E$5:$E$1004='Quant Sub Area Stats'!$B$41))</f>
        <v>#DIV/0!</v>
      </c>
      <c r="AF50" s="83" t="e">
        <f>+SUMPRODUCT(('Quant Log'!$C$5:$C$1004='Quant Sub Area Stats'!$B50)*('Quant Log'!$J$5:$J$1004='Quant Sub Area Stats'!AF$42)*('Quant Log'!$E$5:$E$1004='Quant Sub Area Stats'!$B$41)*'Quant Log'!$P$5:$P$1004)/SUMPRODUCT(('Quant Log'!$C$5:$C$1004='Quant Sub Area Stats'!$B50)*('Quant Log'!$J$5:$J$1004='Quant Sub Area Stats'!AF$42)*('Quant Log'!$E$5:$E$1004='Quant Sub Area Stats'!$B$41))</f>
        <v>#DIV/0!</v>
      </c>
      <c r="AG50" s="83" t="e">
        <f>+SUMPRODUCT(('Quant Log'!$C$5:$C$1004='Quant Sub Area Stats'!$B50)*('Quant Log'!$J$5:$J$1004='Quant Sub Area Stats'!AG$42)*('Quant Log'!$E$5:$E$1004='Quant Sub Area Stats'!$B$41)*'Quant Log'!$P$5:$P$1004)/SUMPRODUCT(('Quant Log'!$C$5:$C$1004='Quant Sub Area Stats'!$B50)*('Quant Log'!$J$5:$J$1004='Quant Sub Area Stats'!AG$42)*('Quant Log'!$E$5:$E$1004='Quant Sub Area Stats'!$B$41))</f>
        <v>#DIV/0!</v>
      </c>
      <c r="AH50" s="83" t="e">
        <f>+SUMPRODUCT(('Quant Log'!$C$5:$C$1004='Quant Sub Area Stats'!$B50)*('Quant Log'!$J$5:$J$1004='Quant Sub Area Stats'!AH$42)*('Quant Log'!$E$5:$E$1004='Quant Sub Area Stats'!$B$41)*'Quant Log'!$P$5:$P$1004)/SUMPRODUCT(('Quant Log'!$C$5:$C$1004='Quant Sub Area Stats'!$B50)*('Quant Log'!$J$5:$J$1004='Quant Sub Area Stats'!AH$42)*('Quant Log'!$E$5:$E$1004='Quant Sub Area Stats'!$B$41))</f>
        <v>#DIV/0!</v>
      </c>
      <c r="AI50" s="83" t="e">
        <f>+SUMPRODUCT(('Quant Log'!$C$5:$C$1004='Quant Sub Area Stats'!$B50)*('Quant Log'!$J$5:$J$1004='Quant Sub Area Stats'!AI$42)*('Quant Log'!$E$5:$E$1004='Quant Sub Area Stats'!$B$41)*'Quant Log'!$P$5:$P$1004)/SUMPRODUCT(('Quant Log'!$C$5:$C$1004='Quant Sub Area Stats'!$B50)*('Quant Log'!$J$5:$J$1004='Quant Sub Area Stats'!AI$42)*('Quant Log'!$E$5:$E$1004='Quant Sub Area Stats'!$B$41))</f>
        <v>#DIV/0!</v>
      </c>
      <c r="AJ50" s="83" t="e">
        <f>+SUMPRODUCT(('Quant Log'!$C$5:$C$1004='Quant Sub Area Stats'!$B50)*('Quant Log'!$J$5:$J$1004='Quant Sub Area Stats'!AJ$42)*('Quant Log'!$E$5:$E$1004='Quant Sub Area Stats'!$B$41)*'Quant Log'!$P$5:$P$1004)/SUMPRODUCT(('Quant Log'!$C$5:$C$1004='Quant Sub Area Stats'!$B50)*('Quant Log'!$J$5:$J$1004='Quant Sub Area Stats'!AJ$42)*('Quant Log'!$E$5:$E$1004='Quant Sub Area Stats'!$B$41))</f>
        <v>#DIV/0!</v>
      </c>
      <c r="AK50" s="83" t="e">
        <f>+SUMPRODUCT(('Quant Log'!$C$5:$C$1004='Quant Sub Area Stats'!$B50)*('Quant Log'!$J$5:$J$1004='Quant Sub Area Stats'!AK$42)*('Quant Log'!$E$5:$E$1004='Quant Sub Area Stats'!$B$41)*'Quant Log'!$P$5:$P$1004)/SUMPRODUCT(('Quant Log'!$C$5:$C$1004='Quant Sub Area Stats'!$B50)*('Quant Log'!$J$5:$J$1004='Quant Sub Area Stats'!AK$42)*('Quant Log'!$E$5:$E$1004='Quant Sub Area Stats'!$B$41))</f>
        <v>#DIV/0!</v>
      </c>
      <c r="AL50" s="83" t="e">
        <f>+SUMPRODUCT(('Quant Log'!$C$5:$C$1004='Quant Sub Area Stats'!$B50)*('Quant Log'!$J$5:$J$1004='Quant Sub Area Stats'!AL$42)*('Quant Log'!$E$5:$E$1004='Quant Sub Area Stats'!$B$41)*'Quant Log'!$P$5:$P$1004)/SUMPRODUCT(('Quant Log'!$C$5:$C$1004='Quant Sub Area Stats'!$B50)*('Quant Log'!$J$5:$J$1004='Quant Sub Area Stats'!AL$42)*('Quant Log'!$E$5:$E$1004='Quant Sub Area Stats'!$B$41))</f>
        <v>#DIV/0!</v>
      </c>
      <c r="AM50" s="83" t="e">
        <f>+SUMPRODUCT(('Quant Log'!$C$5:$C$1004='Quant Sub Area Stats'!$B50)*('Quant Log'!$J$5:$J$1004='Quant Sub Area Stats'!AM$42)*('Quant Log'!$E$5:$E$1004='Quant Sub Area Stats'!$B$41)*'Quant Log'!$P$5:$P$1004)/SUMPRODUCT(('Quant Log'!$C$5:$C$1004='Quant Sub Area Stats'!$B50)*('Quant Log'!$J$5:$J$1004='Quant Sub Area Stats'!AM$42)*('Quant Log'!$E$5:$E$1004='Quant Sub Area Stats'!$B$41))</f>
        <v>#DIV/0!</v>
      </c>
      <c r="AN50" s="83" t="e">
        <f>+SUMPRODUCT(('Quant Log'!$C$5:$C$1004='Quant Sub Area Stats'!$B50)*('Quant Log'!$J$5:$J$1004='Quant Sub Area Stats'!AN$42)*('Quant Log'!$E$5:$E$1004='Quant Sub Area Stats'!$B$41)*'Quant Log'!$P$5:$P$1004)/SUMPRODUCT(('Quant Log'!$C$5:$C$1004='Quant Sub Area Stats'!$B50)*('Quant Log'!$J$5:$J$1004='Quant Sub Area Stats'!AN$42)*('Quant Log'!$E$5:$E$1004='Quant Sub Area Stats'!$B$41))</f>
        <v>#DIV/0!</v>
      </c>
      <c r="AO50" s="83" t="e">
        <f>+SUMPRODUCT(('Quant Log'!$C$5:$C$1004='Quant Sub Area Stats'!$B50)*('Quant Log'!$J$5:$J$1004='Quant Sub Area Stats'!AO$42)*('Quant Log'!$E$5:$E$1004='Quant Sub Area Stats'!$B$41)*'Quant Log'!$P$5:$P$1004)/SUMPRODUCT(('Quant Log'!$C$5:$C$1004='Quant Sub Area Stats'!$B50)*('Quant Log'!$J$5:$J$1004='Quant Sub Area Stats'!AO$42)*('Quant Log'!$E$5:$E$1004='Quant Sub Area Stats'!$B$41))</f>
        <v>#DIV/0!</v>
      </c>
      <c r="AP50" s="83" t="e">
        <f>+SUMPRODUCT(('Quant Log'!$C$5:$C$1004='Quant Sub Area Stats'!$B50)*('Quant Log'!$E$5:$E$1004='Quant Sub Area Stats'!$B$41)*'Quant Log'!$P$5:$P$1004)/SUMPRODUCT(('Quant Log'!$C$5:$C$1004='Quant Sub Area Stats'!$B50)*('Quant Log'!$E$5:$E$1004='Quant Sub Area Stats'!$B$41))</f>
        <v>#DIV/0!</v>
      </c>
    </row>
    <row r="51" spans="2:42" ht="16" thickBot="1">
      <c r="B51" s="18" t="str">
        <f>db!D13</f>
        <v>Princeton Review</v>
      </c>
      <c r="D51" s="40" t="str">
        <f t="shared" si="6"/>
        <v>n/a</v>
      </c>
      <c r="E51" s="40" t="str">
        <f t="shared" si="7"/>
        <v>n/a</v>
      </c>
      <c r="F51" s="40" t="str">
        <f t="shared" si="8"/>
        <v>n/a</v>
      </c>
      <c r="G51" s="40" t="str">
        <f t="shared" si="9"/>
        <v>n/a</v>
      </c>
      <c r="H51" s="40" t="str">
        <f t="shared" si="10"/>
        <v>n/a</v>
      </c>
      <c r="I51" s="40" t="str">
        <f t="shared" si="11"/>
        <v>n/a</v>
      </c>
      <c r="J51" s="40" t="str">
        <f t="shared" si="12"/>
        <v>n/a</v>
      </c>
      <c r="K51" s="40" t="str">
        <f t="shared" si="13"/>
        <v>n/a</v>
      </c>
      <c r="L51" s="41" t="str">
        <f t="shared" si="14"/>
        <v>n/a</v>
      </c>
      <c r="M51" s="141" t="str">
        <f t="shared" si="15"/>
        <v>n/a</v>
      </c>
      <c r="N51" s="141" t="str">
        <f t="shared" si="5"/>
        <v>n/a</v>
      </c>
      <c r="O51" s="141" t="str">
        <f t="shared" si="5"/>
        <v>n/a</v>
      </c>
      <c r="P51" s="141" t="str">
        <f t="shared" si="5"/>
        <v>n/a</v>
      </c>
      <c r="Q51" s="141" t="str">
        <f t="shared" si="5"/>
        <v>n/a</v>
      </c>
      <c r="R51" s="141" t="str">
        <f t="shared" si="5"/>
        <v>n/a</v>
      </c>
      <c r="S51" s="141" t="str">
        <f t="shared" si="5"/>
        <v>n/a</v>
      </c>
      <c r="T51" s="141" t="str">
        <f t="shared" si="5"/>
        <v>n/a</v>
      </c>
      <c r="U51" s="141" t="str">
        <f t="shared" si="5"/>
        <v>n/a</v>
      </c>
      <c r="V51" s="42" t="str">
        <f t="shared" si="16"/>
        <v>n/a</v>
      </c>
      <c r="X51" s="83" t="e">
        <f>+SUMPRODUCT(('Quant Log'!$C$5:$C$1004='Quant Sub Area Stats'!$B51)*('Quant Log'!$J$5:$J$1004='Quant Sub Area Stats'!X$42)*('Quant Log'!$E$5:$E$1004='Quant Sub Area Stats'!$B$41)*'Quant Log'!$P$5:$P$1004)/SUMPRODUCT(('Quant Log'!$C$5:$C$1004='Quant Sub Area Stats'!$B51)*('Quant Log'!$J$5:$J$1004='Quant Sub Area Stats'!X$42)*('Quant Log'!$E$5:$E$1004='Quant Sub Area Stats'!$B$41))</f>
        <v>#DIV/0!</v>
      </c>
      <c r="Y51" s="83" t="e">
        <f>+SUMPRODUCT(('Quant Log'!$C$5:$C$1004='Quant Sub Area Stats'!$B51)*('Quant Log'!$J$5:$J$1004='Quant Sub Area Stats'!Y$42)*('Quant Log'!$E$5:$E$1004='Quant Sub Area Stats'!$B$41)*'Quant Log'!$P$5:$P$1004)/SUMPRODUCT(('Quant Log'!$C$5:$C$1004='Quant Sub Area Stats'!$B51)*('Quant Log'!$J$5:$J$1004='Quant Sub Area Stats'!Y$42)*('Quant Log'!$E$5:$E$1004='Quant Sub Area Stats'!$B$41))</f>
        <v>#DIV/0!</v>
      </c>
      <c r="Z51" s="83" t="e">
        <f>+SUMPRODUCT(('Quant Log'!$C$5:$C$1004='Quant Sub Area Stats'!$B51)*('Quant Log'!$J$5:$J$1004='Quant Sub Area Stats'!Z$42)*('Quant Log'!$E$5:$E$1004='Quant Sub Area Stats'!$B$41)*'Quant Log'!$P$5:$P$1004)/SUMPRODUCT(('Quant Log'!$C$5:$C$1004='Quant Sub Area Stats'!$B51)*('Quant Log'!$J$5:$J$1004='Quant Sub Area Stats'!Z$42)*('Quant Log'!$E$5:$E$1004='Quant Sub Area Stats'!$B$41))</f>
        <v>#DIV/0!</v>
      </c>
      <c r="AA51" s="83" t="e">
        <f>+SUMPRODUCT(('Quant Log'!$C$5:$C$1004='Quant Sub Area Stats'!$B51)*('Quant Log'!$J$5:$J$1004='Quant Sub Area Stats'!AA$42)*('Quant Log'!$E$5:$E$1004='Quant Sub Area Stats'!$B$41)*'Quant Log'!$P$5:$P$1004)/SUMPRODUCT(('Quant Log'!$C$5:$C$1004='Quant Sub Area Stats'!$B51)*('Quant Log'!$J$5:$J$1004='Quant Sub Area Stats'!AA$42)*('Quant Log'!$E$5:$E$1004='Quant Sub Area Stats'!$B$41))</f>
        <v>#DIV/0!</v>
      </c>
      <c r="AB51" s="83" t="e">
        <f>+SUMPRODUCT(('Quant Log'!$C$5:$C$1004='Quant Sub Area Stats'!$B51)*('Quant Log'!$J$5:$J$1004='Quant Sub Area Stats'!AB$42)*('Quant Log'!$E$5:$E$1004='Quant Sub Area Stats'!$B$41)*'Quant Log'!$P$5:$P$1004)/SUMPRODUCT(('Quant Log'!$C$5:$C$1004='Quant Sub Area Stats'!$B51)*('Quant Log'!$J$5:$J$1004='Quant Sub Area Stats'!AB$42)*('Quant Log'!$E$5:$E$1004='Quant Sub Area Stats'!$B$41))</f>
        <v>#DIV/0!</v>
      </c>
      <c r="AC51" s="83" t="e">
        <f>+SUMPRODUCT(('Quant Log'!$C$5:$C$1004='Quant Sub Area Stats'!$B51)*('Quant Log'!$J$5:$J$1004='Quant Sub Area Stats'!AC$42)*('Quant Log'!$E$5:$E$1004='Quant Sub Area Stats'!$B$41)*'Quant Log'!$P$5:$P$1004)/SUMPRODUCT(('Quant Log'!$C$5:$C$1004='Quant Sub Area Stats'!$B51)*('Quant Log'!$J$5:$J$1004='Quant Sub Area Stats'!AC$42)*('Quant Log'!$E$5:$E$1004='Quant Sub Area Stats'!$B$41))</f>
        <v>#DIV/0!</v>
      </c>
      <c r="AD51" s="83" t="e">
        <f>+SUMPRODUCT(('Quant Log'!$C$5:$C$1004='Quant Sub Area Stats'!$B51)*('Quant Log'!$J$5:$J$1004='Quant Sub Area Stats'!AD$42)*('Quant Log'!$E$5:$E$1004='Quant Sub Area Stats'!$B$41)*'Quant Log'!$P$5:$P$1004)/SUMPRODUCT(('Quant Log'!$C$5:$C$1004='Quant Sub Area Stats'!$B51)*('Quant Log'!$J$5:$J$1004='Quant Sub Area Stats'!AD$42)*('Quant Log'!$E$5:$E$1004='Quant Sub Area Stats'!$B$41))</f>
        <v>#DIV/0!</v>
      </c>
      <c r="AE51" s="83" t="e">
        <f>+SUMPRODUCT(('Quant Log'!$C$5:$C$1004='Quant Sub Area Stats'!$B51)*('Quant Log'!$J$5:$J$1004='Quant Sub Area Stats'!AE$42)*('Quant Log'!$E$5:$E$1004='Quant Sub Area Stats'!$B$41)*'Quant Log'!$P$5:$P$1004)/SUMPRODUCT(('Quant Log'!$C$5:$C$1004='Quant Sub Area Stats'!$B51)*('Quant Log'!$J$5:$J$1004='Quant Sub Area Stats'!AE$42)*('Quant Log'!$E$5:$E$1004='Quant Sub Area Stats'!$B$41))</f>
        <v>#DIV/0!</v>
      </c>
      <c r="AF51" s="83" t="e">
        <f>+SUMPRODUCT(('Quant Log'!$C$5:$C$1004='Quant Sub Area Stats'!$B51)*('Quant Log'!$J$5:$J$1004='Quant Sub Area Stats'!AF$42)*('Quant Log'!$E$5:$E$1004='Quant Sub Area Stats'!$B$41)*'Quant Log'!$P$5:$P$1004)/SUMPRODUCT(('Quant Log'!$C$5:$C$1004='Quant Sub Area Stats'!$B51)*('Quant Log'!$J$5:$J$1004='Quant Sub Area Stats'!AF$42)*('Quant Log'!$E$5:$E$1004='Quant Sub Area Stats'!$B$41))</f>
        <v>#DIV/0!</v>
      </c>
      <c r="AG51" s="83" t="e">
        <f>+SUMPRODUCT(('Quant Log'!$C$5:$C$1004='Quant Sub Area Stats'!$B51)*('Quant Log'!$J$5:$J$1004='Quant Sub Area Stats'!AG$42)*('Quant Log'!$E$5:$E$1004='Quant Sub Area Stats'!$B$41)*'Quant Log'!$P$5:$P$1004)/SUMPRODUCT(('Quant Log'!$C$5:$C$1004='Quant Sub Area Stats'!$B51)*('Quant Log'!$J$5:$J$1004='Quant Sub Area Stats'!AG$42)*('Quant Log'!$E$5:$E$1004='Quant Sub Area Stats'!$B$41))</f>
        <v>#DIV/0!</v>
      </c>
      <c r="AH51" s="83" t="e">
        <f>+SUMPRODUCT(('Quant Log'!$C$5:$C$1004='Quant Sub Area Stats'!$B51)*('Quant Log'!$J$5:$J$1004='Quant Sub Area Stats'!AH$42)*('Quant Log'!$E$5:$E$1004='Quant Sub Area Stats'!$B$41)*'Quant Log'!$P$5:$P$1004)/SUMPRODUCT(('Quant Log'!$C$5:$C$1004='Quant Sub Area Stats'!$B51)*('Quant Log'!$J$5:$J$1004='Quant Sub Area Stats'!AH$42)*('Quant Log'!$E$5:$E$1004='Quant Sub Area Stats'!$B$41))</f>
        <v>#DIV/0!</v>
      </c>
      <c r="AI51" s="83" t="e">
        <f>+SUMPRODUCT(('Quant Log'!$C$5:$C$1004='Quant Sub Area Stats'!$B51)*('Quant Log'!$J$5:$J$1004='Quant Sub Area Stats'!AI$42)*('Quant Log'!$E$5:$E$1004='Quant Sub Area Stats'!$B$41)*'Quant Log'!$P$5:$P$1004)/SUMPRODUCT(('Quant Log'!$C$5:$C$1004='Quant Sub Area Stats'!$B51)*('Quant Log'!$J$5:$J$1004='Quant Sub Area Stats'!AI$42)*('Quant Log'!$E$5:$E$1004='Quant Sub Area Stats'!$B$41))</f>
        <v>#DIV/0!</v>
      </c>
      <c r="AJ51" s="83" t="e">
        <f>+SUMPRODUCT(('Quant Log'!$C$5:$C$1004='Quant Sub Area Stats'!$B51)*('Quant Log'!$J$5:$J$1004='Quant Sub Area Stats'!AJ$42)*('Quant Log'!$E$5:$E$1004='Quant Sub Area Stats'!$B$41)*'Quant Log'!$P$5:$P$1004)/SUMPRODUCT(('Quant Log'!$C$5:$C$1004='Quant Sub Area Stats'!$B51)*('Quant Log'!$J$5:$J$1004='Quant Sub Area Stats'!AJ$42)*('Quant Log'!$E$5:$E$1004='Quant Sub Area Stats'!$B$41))</f>
        <v>#DIV/0!</v>
      </c>
      <c r="AK51" s="83" t="e">
        <f>+SUMPRODUCT(('Quant Log'!$C$5:$C$1004='Quant Sub Area Stats'!$B51)*('Quant Log'!$J$5:$J$1004='Quant Sub Area Stats'!AK$42)*('Quant Log'!$E$5:$E$1004='Quant Sub Area Stats'!$B$41)*'Quant Log'!$P$5:$P$1004)/SUMPRODUCT(('Quant Log'!$C$5:$C$1004='Quant Sub Area Stats'!$B51)*('Quant Log'!$J$5:$J$1004='Quant Sub Area Stats'!AK$42)*('Quant Log'!$E$5:$E$1004='Quant Sub Area Stats'!$B$41))</f>
        <v>#DIV/0!</v>
      </c>
      <c r="AL51" s="83" t="e">
        <f>+SUMPRODUCT(('Quant Log'!$C$5:$C$1004='Quant Sub Area Stats'!$B51)*('Quant Log'!$J$5:$J$1004='Quant Sub Area Stats'!AL$42)*('Quant Log'!$E$5:$E$1004='Quant Sub Area Stats'!$B$41)*'Quant Log'!$P$5:$P$1004)/SUMPRODUCT(('Quant Log'!$C$5:$C$1004='Quant Sub Area Stats'!$B51)*('Quant Log'!$J$5:$J$1004='Quant Sub Area Stats'!AL$42)*('Quant Log'!$E$5:$E$1004='Quant Sub Area Stats'!$B$41))</f>
        <v>#DIV/0!</v>
      </c>
      <c r="AM51" s="83" t="e">
        <f>+SUMPRODUCT(('Quant Log'!$C$5:$C$1004='Quant Sub Area Stats'!$B51)*('Quant Log'!$J$5:$J$1004='Quant Sub Area Stats'!AM$42)*('Quant Log'!$E$5:$E$1004='Quant Sub Area Stats'!$B$41)*'Quant Log'!$P$5:$P$1004)/SUMPRODUCT(('Quant Log'!$C$5:$C$1004='Quant Sub Area Stats'!$B51)*('Quant Log'!$J$5:$J$1004='Quant Sub Area Stats'!AM$42)*('Quant Log'!$E$5:$E$1004='Quant Sub Area Stats'!$B$41))</f>
        <v>#DIV/0!</v>
      </c>
      <c r="AN51" s="83" t="e">
        <f>+SUMPRODUCT(('Quant Log'!$C$5:$C$1004='Quant Sub Area Stats'!$B51)*('Quant Log'!$J$5:$J$1004='Quant Sub Area Stats'!AN$42)*('Quant Log'!$E$5:$E$1004='Quant Sub Area Stats'!$B$41)*'Quant Log'!$P$5:$P$1004)/SUMPRODUCT(('Quant Log'!$C$5:$C$1004='Quant Sub Area Stats'!$B51)*('Quant Log'!$J$5:$J$1004='Quant Sub Area Stats'!AN$42)*('Quant Log'!$E$5:$E$1004='Quant Sub Area Stats'!$B$41))</f>
        <v>#DIV/0!</v>
      </c>
      <c r="AO51" s="83" t="e">
        <f>+SUMPRODUCT(('Quant Log'!$C$5:$C$1004='Quant Sub Area Stats'!$B51)*('Quant Log'!$J$5:$J$1004='Quant Sub Area Stats'!AO$42)*('Quant Log'!$E$5:$E$1004='Quant Sub Area Stats'!$B$41)*'Quant Log'!$P$5:$P$1004)/SUMPRODUCT(('Quant Log'!$C$5:$C$1004='Quant Sub Area Stats'!$B51)*('Quant Log'!$J$5:$J$1004='Quant Sub Area Stats'!AO$42)*('Quant Log'!$E$5:$E$1004='Quant Sub Area Stats'!$B$41))</f>
        <v>#DIV/0!</v>
      </c>
      <c r="AP51" s="83" t="e">
        <f>+SUMPRODUCT(('Quant Log'!$C$5:$C$1004='Quant Sub Area Stats'!$B51)*('Quant Log'!$E$5:$E$1004='Quant Sub Area Stats'!$B$41)*'Quant Log'!$P$5:$P$1004)/SUMPRODUCT(('Quant Log'!$C$5:$C$1004='Quant Sub Area Stats'!$B51)*('Quant Log'!$E$5:$E$1004='Quant Sub Area Stats'!$B$41))</f>
        <v>#DIV/0!</v>
      </c>
    </row>
    <row r="52" spans="2:42" ht="16" thickBot="1">
      <c r="B52" s="18" t="str">
        <f>db!D14</f>
        <v>PowerScore SC</v>
      </c>
      <c r="D52" s="43" t="str">
        <f t="shared" si="6"/>
        <v>n/a</v>
      </c>
      <c r="E52" s="43" t="str">
        <f t="shared" si="7"/>
        <v>n/a</v>
      </c>
      <c r="F52" s="43" t="str">
        <f t="shared" si="8"/>
        <v>n/a</v>
      </c>
      <c r="G52" s="43" t="str">
        <f t="shared" si="9"/>
        <v>n/a</v>
      </c>
      <c r="H52" s="43" t="str">
        <f t="shared" si="10"/>
        <v>n/a</v>
      </c>
      <c r="I52" s="43" t="str">
        <f t="shared" si="11"/>
        <v>n/a</v>
      </c>
      <c r="J52" s="43" t="str">
        <f t="shared" si="12"/>
        <v>n/a</v>
      </c>
      <c r="K52" s="43" t="str">
        <f t="shared" si="13"/>
        <v>n/a</v>
      </c>
      <c r="L52" s="44" t="str">
        <f t="shared" si="14"/>
        <v>n/a</v>
      </c>
      <c r="M52" s="140" t="str">
        <f t="shared" si="15"/>
        <v>n/a</v>
      </c>
      <c r="N52" s="140" t="str">
        <f t="shared" si="5"/>
        <v>n/a</v>
      </c>
      <c r="O52" s="140" t="str">
        <f t="shared" si="5"/>
        <v>n/a</v>
      </c>
      <c r="P52" s="140" t="str">
        <f t="shared" si="5"/>
        <v>n/a</v>
      </c>
      <c r="Q52" s="140" t="str">
        <f t="shared" si="5"/>
        <v>n/a</v>
      </c>
      <c r="R52" s="140" t="str">
        <f t="shared" si="5"/>
        <v>n/a</v>
      </c>
      <c r="S52" s="140" t="str">
        <f t="shared" si="5"/>
        <v>n/a</v>
      </c>
      <c r="T52" s="140" t="str">
        <f t="shared" si="5"/>
        <v>n/a</v>
      </c>
      <c r="U52" s="140" t="str">
        <f t="shared" si="5"/>
        <v>n/a</v>
      </c>
      <c r="V52" s="42" t="str">
        <f t="shared" si="16"/>
        <v>n/a</v>
      </c>
      <c r="X52" s="83" t="e">
        <f>+SUMPRODUCT(('Quant Log'!$C$5:$C$1004='Quant Sub Area Stats'!$B52)*('Quant Log'!$J$5:$J$1004='Quant Sub Area Stats'!X$42)*('Quant Log'!$E$5:$E$1004='Quant Sub Area Stats'!$B$41)*'Quant Log'!$P$5:$P$1004)/SUMPRODUCT(('Quant Log'!$C$5:$C$1004='Quant Sub Area Stats'!$B52)*('Quant Log'!$J$5:$J$1004='Quant Sub Area Stats'!X$42)*('Quant Log'!$E$5:$E$1004='Quant Sub Area Stats'!$B$41))</f>
        <v>#DIV/0!</v>
      </c>
      <c r="Y52" s="83" t="e">
        <f>+SUMPRODUCT(('Quant Log'!$C$5:$C$1004='Quant Sub Area Stats'!$B52)*('Quant Log'!$J$5:$J$1004='Quant Sub Area Stats'!Y$42)*('Quant Log'!$E$5:$E$1004='Quant Sub Area Stats'!$B$41)*'Quant Log'!$P$5:$P$1004)/SUMPRODUCT(('Quant Log'!$C$5:$C$1004='Quant Sub Area Stats'!$B52)*('Quant Log'!$J$5:$J$1004='Quant Sub Area Stats'!Y$42)*('Quant Log'!$E$5:$E$1004='Quant Sub Area Stats'!$B$41))</f>
        <v>#DIV/0!</v>
      </c>
      <c r="Z52" s="83" t="e">
        <f>+SUMPRODUCT(('Quant Log'!$C$5:$C$1004='Quant Sub Area Stats'!$B52)*('Quant Log'!$J$5:$J$1004='Quant Sub Area Stats'!Z$42)*('Quant Log'!$E$5:$E$1004='Quant Sub Area Stats'!$B$41)*'Quant Log'!$P$5:$P$1004)/SUMPRODUCT(('Quant Log'!$C$5:$C$1004='Quant Sub Area Stats'!$B52)*('Quant Log'!$J$5:$J$1004='Quant Sub Area Stats'!Z$42)*('Quant Log'!$E$5:$E$1004='Quant Sub Area Stats'!$B$41))</f>
        <v>#DIV/0!</v>
      </c>
      <c r="AA52" s="83" t="e">
        <f>+SUMPRODUCT(('Quant Log'!$C$5:$C$1004='Quant Sub Area Stats'!$B52)*('Quant Log'!$J$5:$J$1004='Quant Sub Area Stats'!AA$42)*('Quant Log'!$E$5:$E$1004='Quant Sub Area Stats'!$B$41)*'Quant Log'!$P$5:$P$1004)/SUMPRODUCT(('Quant Log'!$C$5:$C$1004='Quant Sub Area Stats'!$B52)*('Quant Log'!$J$5:$J$1004='Quant Sub Area Stats'!AA$42)*('Quant Log'!$E$5:$E$1004='Quant Sub Area Stats'!$B$41))</f>
        <v>#DIV/0!</v>
      </c>
      <c r="AB52" s="83" t="e">
        <f>+SUMPRODUCT(('Quant Log'!$C$5:$C$1004='Quant Sub Area Stats'!$B52)*('Quant Log'!$J$5:$J$1004='Quant Sub Area Stats'!AB$42)*('Quant Log'!$E$5:$E$1004='Quant Sub Area Stats'!$B$41)*'Quant Log'!$P$5:$P$1004)/SUMPRODUCT(('Quant Log'!$C$5:$C$1004='Quant Sub Area Stats'!$B52)*('Quant Log'!$J$5:$J$1004='Quant Sub Area Stats'!AB$42)*('Quant Log'!$E$5:$E$1004='Quant Sub Area Stats'!$B$41))</f>
        <v>#DIV/0!</v>
      </c>
      <c r="AC52" s="83" t="e">
        <f>+SUMPRODUCT(('Quant Log'!$C$5:$C$1004='Quant Sub Area Stats'!$B52)*('Quant Log'!$J$5:$J$1004='Quant Sub Area Stats'!AC$42)*('Quant Log'!$E$5:$E$1004='Quant Sub Area Stats'!$B$41)*'Quant Log'!$P$5:$P$1004)/SUMPRODUCT(('Quant Log'!$C$5:$C$1004='Quant Sub Area Stats'!$B52)*('Quant Log'!$J$5:$J$1004='Quant Sub Area Stats'!AC$42)*('Quant Log'!$E$5:$E$1004='Quant Sub Area Stats'!$B$41))</f>
        <v>#DIV/0!</v>
      </c>
      <c r="AD52" s="83" t="e">
        <f>+SUMPRODUCT(('Quant Log'!$C$5:$C$1004='Quant Sub Area Stats'!$B52)*('Quant Log'!$J$5:$J$1004='Quant Sub Area Stats'!AD$42)*('Quant Log'!$E$5:$E$1004='Quant Sub Area Stats'!$B$41)*'Quant Log'!$P$5:$P$1004)/SUMPRODUCT(('Quant Log'!$C$5:$C$1004='Quant Sub Area Stats'!$B52)*('Quant Log'!$J$5:$J$1004='Quant Sub Area Stats'!AD$42)*('Quant Log'!$E$5:$E$1004='Quant Sub Area Stats'!$B$41))</f>
        <v>#DIV/0!</v>
      </c>
      <c r="AE52" s="83" t="e">
        <f>+SUMPRODUCT(('Quant Log'!$C$5:$C$1004='Quant Sub Area Stats'!$B52)*('Quant Log'!$J$5:$J$1004='Quant Sub Area Stats'!AE$42)*('Quant Log'!$E$5:$E$1004='Quant Sub Area Stats'!$B$41)*'Quant Log'!$P$5:$P$1004)/SUMPRODUCT(('Quant Log'!$C$5:$C$1004='Quant Sub Area Stats'!$B52)*('Quant Log'!$J$5:$J$1004='Quant Sub Area Stats'!AE$42)*('Quant Log'!$E$5:$E$1004='Quant Sub Area Stats'!$B$41))</f>
        <v>#DIV/0!</v>
      </c>
      <c r="AF52" s="83" t="e">
        <f>+SUMPRODUCT(('Quant Log'!$C$5:$C$1004='Quant Sub Area Stats'!$B52)*('Quant Log'!$J$5:$J$1004='Quant Sub Area Stats'!AF$42)*('Quant Log'!$E$5:$E$1004='Quant Sub Area Stats'!$B$41)*'Quant Log'!$P$5:$P$1004)/SUMPRODUCT(('Quant Log'!$C$5:$C$1004='Quant Sub Area Stats'!$B52)*('Quant Log'!$J$5:$J$1004='Quant Sub Area Stats'!AF$42)*('Quant Log'!$E$5:$E$1004='Quant Sub Area Stats'!$B$41))</f>
        <v>#DIV/0!</v>
      </c>
      <c r="AG52" s="83" t="e">
        <f>+SUMPRODUCT(('Quant Log'!$C$5:$C$1004='Quant Sub Area Stats'!$B52)*('Quant Log'!$J$5:$J$1004='Quant Sub Area Stats'!AG$42)*('Quant Log'!$E$5:$E$1004='Quant Sub Area Stats'!$B$41)*'Quant Log'!$P$5:$P$1004)/SUMPRODUCT(('Quant Log'!$C$5:$C$1004='Quant Sub Area Stats'!$B52)*('Quant Log'!$J$5:$J$1004='Quant Sub Area Stats'!AG$42)*('Quant Log'!$E$5:$E$1004='Quant Sub Area Stats'!$B$41))</f>
        <v>#DIV/0!</v>
      </c>
      <c r="AH52" s="83" t="e">
        <f>+SUMPRODUCT(('Quant Log'!$C$5:$C$1004='Quant Sub Area Stats'!$B52)*('Quant Log'!$J$5:$J$1004='Quant Sub Area Stats'!AH$42)*('Quant Log'!$E$5:$E$1004='Quant Sub Area Stats'!$B$41)*'Quant Log'!$P$5:$P$1004)/SUMPRODUCT(('Quant Log'!$C$5:$C$1004='Quant Sub Area Stats'!$B52)*('Quant Log'!$J$5:$J$1004='Quant Sub Area Stats'!AH$42)*('Quant Log'!$E$5:$E$1004='Quant Sub Area Stats'!$B$41))</f>
        <v>#DIV/0!</v>
      </c>
      <c r="AI52" s="83" t="e">
        <f>+SUMPRODUCT(('Quant Log'!$C$5:$C$1004='Quant Sub Area Stats'!$B52)*('Quant Log'!$J$5:$J$1004='Quant Sub Area Stats'!AI$42)*('Quant Log'!$E$5:$E$1004='Quant Sub Area Stats'!$B$41)*'Quant Log'!$P$5:$P$1004)/SUMPRODUCT(('Quant Log'!$C$5:$C$1004='Quant Sub Area Stats'!$B52)*('Quant Log'!$J$5:$J$1004='Quant Sub Area Stats'!AI$42)*('Quant Log'!$E$5:$E$1004='Quant Sub Area Stats'!$B$41))</f>
        <v>#DIV/0!</v>
      </c>
      <c r="AJ52" s="83" t="e">
        <f>+SUMPRODUCT(('Quant Log'!$C$5:$C$1004='Quant Sub Area Stats'!$B52)*('Quant Log'!$J$5:$J$1004='Quant Sub Area Stats'!AJ$42)*('Quant Log'!$E$5:$E$1004='Quant Sub Area Stats'!$B$41)*'Quant Log'!$P$5:$P$1004)/SUMPRODUCT(('Quant Log'!$C$5:$C$1004='Quant Sub Area Stats'!$B52)*('Quant Log'!$J$5:$J$1004='Quant Sub Area Stats'!AJ$42)*('Quant Log'!$E$5:$E$1004='Quant Sub Area Stats'!$B$41))</f>
        <v>#DIV/0!</v>
      </c>
      <c r="AK52" s="83" t="e">
        <f>+SUMPRODUCT(('Quant Log'!$C$5:$C$1004='Quant Sub Area Stats'!$B52)*('Quant Log'!$J$5:$J$1004='Quant Sub Area Stats'!AK$42)*('Quant Log'!$E$5:$E$1004='Quant Sub Area Stats'!$B$41)*'Quant Log'!$P$5:$P$1004)/SUMPRODUCT(('Quant Log'!$C$5:$C$1004='Quant Sub Area Stats'!$B52)*('Quant Log'!$J$5:$J$1004='Quant Sub Area Stats'!AK$42)*('Quant Log'!$E$5:$E$1004='Quant Sub Area Stats'!$B$41))</f>
        <v>#DIV/0!</v>
      </c>
      <c r="AL52" s="83" t="e">
        <f>+SUMPRODUCT(('Quant Log'!$C$5:$C$1004='Quant Sub Area Stats'!$B52)*('Quant Log'!$J$5:$J$1004='Quant Sub Area Stats'!AL$42)*('Quant Log'!$E$5:$E$1004='Quant Sub Area Stats'!$B$41)*'Quant Log'!$P$5:$P$1004)/SUMPRODUCT(('Quant Log'!$C$5:$C$1004='Quant Sub Area Stats'!$B52)*('Quant Log'!$J$5:$J$1004='Quant Sub Area Stats'!AL$42)*('Quant Log'!$E$5:$E$1004='Quant Sub Area Stats'!$B$41))</f>
        <v>#DIV/0!</v>
      </c>
      <c r="AM52" s="83" t="e">
        <f>+SUMPRODUCT(('Quant Log'!$C$5:$C$1004='Quant Sub Area Stats'!$B52)*('Quant Log'!$J$5:$J$1004='Quant Sub Area Stats'!AM$42)*('Quant Log'!$E$5:$E$1004='Quant Sub Area Stats'!$B$41)*'Quant Log'!$P$5:$P$1004)/SUMPRODUCT(('Quant Log'!$C$5:$C$1004='Quant Sub Area Stats'!$B52)*('Quant Log'!$J$5:$J$1004='Quant Sub Area Stats'!AM$42)*('Quant Log'!$E$5:$E$1004='Quant Sub Area Stats'!$B$41))</f>
        <v>#DIV/0!</v>
      </c>
      <c r="AN52" s="83" t="e">
        <f>+SUMPRODUCT(('Quant Log'!$C$5:$C$1004='Quant Sub Area Stats'!$B52)*('Quant Log'!$J$5:$J$1004='Quant Sub Area Stats'!AN$42)*('Quant Log'!$E$5:$E$1004='Quant Sub Area Stats'!$B$41)*'Quant Log'!$P$5:$P$1004)/SUMPRODUCT(('Quant Log'!$C$5:$C$1004='Quant Sub Area Stats'!$B52)*('Quant Log'!$J$5:$J$1004='Quant Sub Area Stats'!AN$42)*('Quant Log'!$E$5:$E$1004='Quant Sub Area Stats'!$B$41))</f>
        <v>#DIV/0!</v>
      </c>
      <c r="AO52" s="83" t="e">
        <f>+SUMPRODUCT(('Quant Log'!$C$5:$C$1004='Quant Sub Area Stats'!$B52)*('Quant Log'!$J$5:$J$1004='Quant Sub Area Stats'!AO$42)*('Quant Log'!$E$5:$E$1004='Quant Sub Area Stats'!$B$41)*'Quant Log'!$P$5:$P$1004)/SUMPRODUCT(('Quant Log'!$C$5:$C$1004='Quant Sub Area Stats'!$B52)*('Quant Log'!$J$5:$J$1004='Quant Sub Area Stats'!AO$42)*('Quant Log'!$E$5:$E$1004='Quant Sub Area Stats'!$B$41))</f>
        <v>#DIV/0!</v>
      </c>
      <c r="AP52" s="83" t="e">
        <f>+SUMPRODUCT(('Quant Log'!$C$5:$C$1004='Quant Sub Area Stats'!$B52)*('Quant Log'!$E$5:$E$1004='Quant Sub Area Stats'!$B$41)*'Quant Log'!$P$5:$P$1004)/SUMPRODUCT(('Quant Log'!$C$5:$C$1004='Quant Sub Area Stats'!$B52)*('Quant Log'!$E$5:$E$1004='Quant Sub Area Stats'!$B$41))</f>
        <v>#DIV/0!</v>
      </c>
    </row>
    <row r="53" spans="2:42" ht="16" thickBot="1">
      <c r="B53" s="18" t="s">
        <v>559</v>
      </c>
      <c r="D53" s="46">
        <f t="shared" si="6"/>
        <v>0.69565217391304346</v>
      </c>
      <c r="E53" s="46">
        <f t="shared" si="7"/>
        <v>1</v>
      </c>
      <c r="F53" s="46">
        <f t="shared" si="8"/>
        <v>0.8125</v>
      </c>
      <c r="G53" s="46">
        <f t="shared" si="9"/>
        <v>1</v>
      </c>
      <c r="H53" s="46">
        <f t="shared" si="10"/>
        <v>0</v>
      </c>
      <c r="I53" s="46">
        <f t="shared" si="11"/>
        <v>0.9375</v>
      </c>
      <c r="J53" s="46">
        <f t="shared" si="12"/>
        <v>0.73333333333333328</v>
      </c>
      <c r="K53" s="46">
        <f t="shared" si="13"/>
        <v>0.7</v>
      </c>
      <c r="L53" s="48">
        <f t="shared" si="14"/>
        <v>0.82926829268292679</v>
      </c>
      <c r="M53" s="143">
        <f t="shared" si="15"/>
        <v>0.7</v>
      </c>
      <c r="N53" s="143">
        <f t="shared" si="5"/>
        <v>0.66666666666666663</v>
      </c>
      <c r="O53" s="143">
        <f t="shared" si="5"/>
        <v>0.7857142857142857</v>
      </c>
      <c r="P53" s="143">
        <f t="shared" si="5"/>
        <v>1</v>
      </c>
      <c r="Q53" s="143">
        <f t="shared" si="5"/>
        <v>0.68421052631578949</v>
      </c>
      <c r="R53" s="143">
        <f t="shared" si="5"/>
        <v>0.76923076923076927</v>
      </c>
      <c r="S53" s="143">
        <f t="shared" si="5"/>
        <v>1</v>
      </c>
      <c r="T53" s="143">
        <f t="shared" si="5"/>
        <v>0.33333333333333331</v>
      </c>
      <c r="U53" s="143">
        <f t="shared" si="5"/>
        <v>0.88</v>
      </c>
      <c r="V53" s="143">
        <f>+IF(ISERROR(AP53),"n/a",AP53)</f>
        <v>0.8080229226361032</v>
      </c>
      <c r="X53" s="83">
        <f>+SUMPRODUCT(('Quant Log'!$J$5:$J$1004='Quant Sub Area Stats'!X$42)*('Quant Log'!$E$5:$E$1004='Quant Sub Area Stats'!$B$41)*'Quant Log'!$P$5:$P$1004)/SUMPRODUCT(('Quant Log'!$J$5:$J$1004='Quant Sub Area Stats'!X$42)*('Quant Log'!$E$5:$E$1004='Quant Sub Area Stats'!$B$41))</f>
        <v>0.69565217391304346</v>
      </c>
      <c r="Y53" s="83">
        <f>+SUMPRODUCT(('Quant Log'!$J$5:$J$1004='Quant Sub Area Stats'!Y$42)*('Quant Log'!$E$5:$E$1004='Quant Sub Area Stats'!$B$41)*'Quant Log'!$P$5:$P$1004)/SUMPRODUCT(('Quant Log'!$J$5:$J$1004='Quant Sub Area Stats'!Y$42)*('Quant Log'!$E$5:$E$1004='Quant Sub Area Stats'!$B$41))</f>
        <v>1</v>
      </c>
      <c r="Z53" s="83">
        <f>+SUMPRODUCT(('Quant Log'!$J$5:$J$1004='Quant Sub Area Stats'!Z$42)*('Quant Log'!$E$5:$E$1004='Quant Sub Area Stats'!$B$41)*'Quant Log'!$P$5:$P$1004)/SUMPRODUCT(('Quant Log'!$J$5:$J$1004='Quant Sub Area Stats'!Z$42)*('Quant Log'!$E$5:$E$1004='Quant Sub Area Stats'!$B$41))</f>
        <v>0.8125</v>
      </c>
      <c r="AA53" s="83">
        <f>+SUMPRODUCT(('Quant Log'!$J$5:$J$1004='Quant Sub Area Stats'!AA$42)*('Quant Log'!$E$5:$E$1004='Quant Sub Area Stats'!$B$41)*'Quant Log'!$P$5:$P$1004)/SUMPRODUCT(('Quant Log'!$J$5:$J$1004='Quant Sub Area Stats'!AA$42)*('Quant Log'!$E$5:$E$1004='Quant Sub Area Stats'!$B$41))</f>
        <v>1</v>
      </c>
      <c r="AB53" s="83">
        <f>+SUMPRODUCT(('Quant Log'!$J$5:$J$1004='Quant Sub Area Stats'!AB$42)*('Quant Log'!$E$5:$E$1004='Quant Sub Area Stats'!$B$41)*'Quant Log'!$P$5:$P$1004)/SUMPRODUCT(('Quant Log'!$J$5:$J$1004='Quant Sub Area Stats'!AB$42)*('Quant Log'!$E$5:$E$1004='Quant Sub Area Stats'!$B$41))</f>
        <v>0</v>
      </c>
      <c r="AC53" s="83">
        <f>+SUMPRODUCT(('Quant Log'!$J$5:$J$1004='Quant Sub Area Stats'!AC$42)*('Quant Log'!$E$5:$E$1004='Quant Sub Area Stats'!$B$41)*'Quant Log'!$P$5:$P$1004)/SUMPRODUCT(('Quant Log'!$J$5:$J$1004='Quant Sub Area Stats'!AC$42)*('Quant Log'!$E$5:$E$1004='Quant Sub Area Stats'!$B$41))</f>
        <v>0.9375</v>
      </c>
      <c r="AD53" s="83">
        <f>+SUMPRODUCT(('Quant Log'!$J$5:$J$1004='Quant Sub Area Stats'!AD$42)*('Quant Log'!$E$5:$E$1004='Quant Sub Area Stats'!$B$41)*'Quant Log'!$P$5:$P$1004)/SUMPRODUCT(('Quant Log'!$J$5:$J$1004='Quant Sub Area Stats'!AD$42)*('Quant Log'!$E$5:$E$1004='Quant Sub Area Stats'!$B$41))</f>
        <v>0.73333333333333328</v>
      </c>
      <c r="AE53" s="83">
        <f>+SUMPRODUCT(('Quant Log'!$J$5:$J$1004='Quant Sub Area Stats'!AE$42)*('Quant Log'!$E$5:$E$1004='Quant Sub Area Stats'!$B$41)*'Quant Log'!$P$5:$P$1004)/SUMPRODUCT(('Quant Log'!$J$5:$J$1004='Quant Sub Area Stats'!AE$42)*('Quant Log'!$E$5:$E$1004='Quant Sub Area Stats'!$B$41))</f>
        <v>0.7</v>
      </c>
      <c r="AF53" s="83">
        <f>+SUMPRODUCT(('Quant Log'!$J$5:$J$1004='Quant Sub Area Stats'!AF$42)*('Quant Log'!$E$5:$E$1004='Quant Sub Area Stats'!$B$41)*'Quant Log'!$P$5:$P$1004)/SUMPRODUCT(('Quant Log'!$J$5:$J$1004='Quant Sub Area Stats'!AF$42)*('Quant Log'!$E$5:$E$1004='Quant Sub Area Stats'!$B$41))</f>
        <v>0.82926829268292679</v>
      </c>
      <c r="AG53" s="83">
        <f>+SUMPRODUCT(('Quant Log'!$J$5:$J$1004='Quant Sub Area Stats'!AG$42)*('Quant Log'!$E$5:$E$1004='Quant Sub Area Stats'!$B$41)*'Quant Log'!$P$5:$P$1004)/SUMPRODUCT(('Quant Log'!$J$5:$J$1004='Quant Sub Area Stats'!AG$42)*('Quant Log'!$E$5:$E$1004='Quant Sub Area Stats'!$B$41))</f>
        <v>0.7</v>
      </c>
      <c r="AH53" s="83">
        <f>+SUMPRODUCT(('Quant Log'!$J$5:$J$1004='Quant Sub Area Stats'!AH$42)*('Quant Log'!$E$5:$E$1004='Quant Sub Area Stats'!$B$41)*'Quant Log'!$P$5:$P$1004)/SUMPRODUCT(('Quant Log'!$J$5:$J$1004='Quant Sub Area Stats'!AH$42)*('Quant Log'!$E$5:$E$1004='Quant Sub Area Stats'!$B$41))</f>
        <v>0.66666666666666663</v>
      </c>
      <c r="AI53" s="83">
        <f>+SUMPRODUCT(('Quant Log'!$J$5:$J$1004='Quant Sub Area Stats'!AI$42)*('Quant Log'!$E$5:$E$1004='Quant Sub Area Stats'!$B$41)*'Quant Log'!$P$5:$P$1004)/SUMPRODUCT(('Quant Log'!$J$5:$J$1004='Quant Sub Area Stats'!AI$42)*('Quant Log'!$E$5:$E$1004='Quant Sub Area Stats'!$B$41))</f>
        <v>0.7857142857142857</v>
      </c>
      <c r="AJ53" s="83">
        <f>+SUMPRODUCT(('Quant Log'!$J$5:$J$1004='Quant Sub Area Stats'!AJ$42)*('Quant Log'!$E$5:$E$1004='Quant Sub Area Stats'!$B$41)*'Quant Log'!$P$5:$P$1004)/SUMPRODUCT(('Quant Log'!$J$5:$J$1004='Quant Sub Area Stats'!AJ$42)*('Quant Log'!$E$5:$E$1004='Quant Sub Area Stats'!$B$41))</f>
        <v>1</v>
      </c>
      <c r="AK53" s="83">
        <f>+SUMPRODUCT(('Quant Log'!$J$5:$J$1004='Quant Sub Area Stats'!AK$42)*('Quant Log'!$E$5:$E$1004='Quant Sub Area Stats'!$B$41)*'Quant Log'!$P$5:$P$1004)/SUMPRODUCT(('Quant Log'!$J$5:$J$1004='Quant Sub Area Stats'!AK$42)*('Quant Log'!$E$5:$E$1004='Quant Sub Area Stats'!$B$41))</f>
        <v>0.68421052631578949</v>
      </c>
      <c r="AL53" s="83">
        <f>+SUMPRODUCT(('Quant Log'!$J$5:$J$1004='Quant Sub Area Stats'!AL$42)*('Quant Log'!$E$5:$E$1004='Quant Sub Area Stats'!$B$41)*'Quant Log'!$P$5:$P$1004)/SUMPRODUCT(('Quant Log'!$J$5:$J$1004='Quant Sub Area Stats'!AL$42)*('Quant Log'!$E$5:$E$1004='Quant Sub Area Stats'!$B$41))</f>
        <v>0.76923076923076927</v>
      </c>
      <c r="AM53" s="83">
        <f>+SUMPRODUCT(('Quant Log'!$J$5:$J$1004='Quant Sub Area Stats'!AM$42)*('Quant Log'!$E$5:$E$1004='Quant Sub Area Stats'!$B$41)*'Quant Log'!$P$5:$P$1004)/SUMPRODUCT(('Quant Log'!$J$5:$J$1004='Quant Sub Area Stats'!AM$42)*('Quant Log'!$E$5:$E$1004='Quant Sub Area Stats'!$B$41))</f>
        <v>1</v>
      </c>
      <c r="AN53" s="83">
        <f>+SUMPRODUCT(('Quant Log'!$J$5:$J$1004='Quant Sub Area Stats'!AN$42)*('Quant Log'!$E$5:$E$1004='Quant Sub Area Stats'!$B$41)*'Quant Log'!$P$5:$P$1004)/SUMPRODUCT(('Quant Log'!$J$5:$J$1004='Quant Sub Area Stats'!AN$42)*('Quant Log'!$E$5:$E$1004='Quant Sub Area Stats'!$B$41))</f>
        <v>0.33333333333333331</v>
      </c>
      <c r="AO53" s="83">
        <f>+SUMPRODUCT(('Quant Log'!$J$5:$J$1004='Quant Sub Area Stats'!AO$42)*('Quant Log'!$E$5:$E$1004='Quant Sub Area Stats'!$B$41)*'Quant Log'!$P$5:$P$1004)/SUMPRODUCT(('Quant Log'!$J$5:$J$1004='Quant Sub Area Stats'!AO$42)*('Quant Log'!$E$5:$E$1004='Quant Sub Area Stats'!$B$41))</f>
        <v>0.88</v>
      </c>
      <c r="AP53" s="83">
        <f>+SUMPRODUCT(('Quant Log'!$E$5:$E$1004='Quant Sub Area Stats'!$B$41)*'Quant Log'!$P$5:$P$1004)/COUNTIF('Quant Log'!$E$5:$E$1004,'Quant Sub Area Stats'!$B$41)</f>
        <v>0.8080229226361032</v>
      </c>
    </row>
    <row r="54" spans="2:42">
      <c r="X54" s="83"/>
      <c r="Y54" s="83"/>
      <c r="Z54" s="83"/>
      <c r="AA54" s="83"/>
      <c r="AB54" s="83"/>
      <c r="AC54" s="83"/>
      <c r="AD54" s="83"/>
      <c r="AE54" s="83"/>
      <c r="AF54" s="83"/>
      <c r="AG54" s="83"/>
      <c r="AH54" s="83"/>
      <c r="AI54" s="83"/>
      <c r="AJ54" s="83"/>
      <c r="AK54" s="83"/>
      <c r="AL54" s="83"/>
      <c r="AM54" s="83"/>
      <c r="AN54" s="83"/>
      <c r="AO54" s="83"/>
      <c r="AP54" s="83"/>
    </row>
    <row r="55" spans="2:42" ht="18">
      <c r="B55" s="10" t="s">
        <v>326</v>
      </c>
      <c r="X55" s="83"/>
      <c r="Y55" s="83"/>
      <c r="Z55" s="83"/>
      <c r="AA55" s="83"/>
      <c r="AB55" s="83"/>
      <c r="AC55" s="83"/>
      <c r="AD55" s="83"/>
      <c r="AE55" s="83"/>
      <c r="AF55" s="83"/>
      <c r="AG55" s="83"/>
      <c r="AH55" s="83"/>
      <c r="AI55" s="83"/>
      <c r="AJ55" s="83"/>
      <c r="AK55" s="83"/>
      <c r="AL55" s="83"/>
      <c r="AM55" s="83"/>
      <c r="AN55" s="83"/>
      <c r="AO55" s="83"/>
      <c r="AP55" s="83"/>
    </row>
    <row r="56" spans="2:42" ht="16" thickBot="1">
      <c r="B56" s="24" t="str">
        <f>db!$C$6</f>
        <v>DS</v>
      </c>
      <c r="X56" s="83"/>
      <c r="Y56" s="83"/>
      <c r="Z56" s="83"/>
      <c r="AA56" s="83"/>
      <c r="AB56" s="83"/>
      <c r="AC56" s="83"/>
      <c r="AD56" s="83"/>
      <c r="AE56" s="83"/>
      <c r="AF56" s="83"/>
      <c r="AG56" s="83"/>
      <c r="AH56" s="83"/>
      <c r="AI56" s="83"/>
      <c r="AJ56" s="83"/>
      <c r="AK56" s="83"/>
      <c r="AL56" s="83"/>
      <c r="AM56" s="83"/>
      <c r="AN56" s="83"/>
      <c r="AO56" s="83"/>
      <c r="AP56" s="83"/>
    </row>
    <row r="57" spans="2:42" ht="33" thickBot="1">
      <c r="D57" s="17" t="str">
        <f t="shared" ref="D57:M57" si="17">+X57</f>
        <v>Exponents/Roots</v>
      </c>
      <c r="E57" s="17" t="str">
        <f t="shared" si="17"/>
        <v>Descriptive Stats</v>
      </c>
      <c r="F57" s="17" t="str">
        <f t="shared" si="17"/>
        <v>Primes/Multiples</v>
      </c>
      <c r="G57" s="17" t="str">
        <f t="shared" si="17"/>
        <v>Counting Methods</v>
      </c>
      <c r="H57" s="17" t="str">
        <f t="shared" si="17"/>
        <v>Solids</v>
      </c>
      <c r="I57" s="17" t="str">
        <f t="shared" si="17"/>
        <v>Ratio/Proportion</v>
      </c>
      <c r="J57" s="17" t="str">
        <f t="shared" si="17"/>
        <v>Factoring</v>
      </c>
      <c r="K57" s="17" t="str">
        <f t="shared" si="17"/>
        <v>Quadratic Equations</v>
      </c>
      <c r="L57" s="144" t="str">
        <f t="shared" si="17"/>
        <v>Solving Linear Equations</v>
      </c>
      <c r="M57" s="145" t="str">
        <f t="shared" si="17"/>
        <v>Functions</v>
      </c>
      <c r="N57" s="145" t="str">
        <f t="shared" ref="N57:V57" si="18">+AH57</f>
        <v>Lines</v>
      </c>
      <c r="O57" s="145" t="str">
        <f t="shared" si="18"/>
        <v>Circles &amp; Triangles</v>
      </c>
      <c r="P57" s="145" t="str">
        <f t="shared" si="18"/>
        <v>Polygons/Quad</v>
      </c>
      <c r="Q57" s="145" t="str">
        <f t="shared" si="18"/>
        <v>Coordinate Geometry</v>
      </c>
      <c r="R57" s="145" t="str">
        <f t="shared" si="18"/>
        <v>Rate/Work</v>
      </c>
      <c r="S57" s="145" t="str">
        <f t="shared" si="18"/>
        <v>Interest/Discount/Profit</v>
      </c>
      <c r="T57" s="145" t="str">
        <f t="shared" si="18"/>
        <v>Overlapping Sets</v>
      </c>
      <c r="U57" s="145" t="str">
        <f t="shared" si="18"/>
        <v>Measurement/Data Int.</v>
      </c>
      <c r="V57" s="145" t="str">
        <f t="shared" si="18"/>
        <v>Total DS</v>
      </c>
      <c r="X57" s="82" t="str">
        <f t="array" ref="X57:AO57">TRANSPOSE(db!$I$5:$I$22)</f>
        <v>Exponents/Roots</v>
      </c>
      <c r="Y57" s="82" t="str">
        <v>Descriptive Stats</v>
      </c>
      <c r="Z57" s="82" t="str">
        <v>Primes/Multiples</v>
      </c>
      <c r="AA57" s="82" t="str">
        <v>Counting Methods</v>
      </c>
      <c r="AB57" s="82" t="str">
        <v>Solids</v>
      </c>
      <c r="AC57" s="82" t="str">
        <v>Ratio/Proportion</v>
      </c>
      <c r="AD57" s="82" t="str">
        <v>Factoring</v>
      </c>
      <c r="AE57" s="82" t="str">
        <v>Quadratic Equations</v>
      </c>
      <c r="AF57" s="82" t="str">
        <v>Solving Linear Equations</v>
      </c>
      <c r="AG57" s="82" t="str">
        <v>Functions</v>
      </c>
      <c r="AH57" s="82" t="str">
        <v>Lines</v>
      </c>
      <c r="AI57" s="82" t="str">
        <v>Circles &amp; Triangles</v>
      </c>
      <c r="AJ57" s="82" t="str">
        <v>Polygons/Quad</v>
      </c>
      <c r="AK57" s="82" t="str">
        <v>Coordinate Geometry</v>
      </c>
      <c r="AL57" s="82" t="str">
        <v>Rate/Work</v>
      </c>
      <c r="AM57" s="82" t="str">
        <v>Interest/Discount/Profit</v>
      </c>
      <c r="AN57" s="82" t="str">
        <v>Overlapping Sets</v>
      </c>
      <c r="AO57" s="83" t="str">
        <v>Measurement/Data Int.</v>
      </c>
      <c r="AP57" s="83" t="s">
        <v>152</v>
      </c>
    </row>
    <row r="58" spans="2:42" ht="16" thickBot="1">
      <c r="B58" s="18" t="str">
        <f>+$B$43</f>
        <v>Official Guide 12</v>
      </c>
      <c r="D58" s="40" t="str">
        <f t="shared" ref="D58:M58" si="19">+IF(ISERROR(X58),"n/a",X58)</f>
        <v>n/a</v>
      </c>
      <c r="E58" s="40" t="str">
        <f t="shared" si="19"/>
        <v>n/a</v>
      </c>
      <c r="F58" s="40" t="str">
        <f t="shared" si="19"/>
        <v>n/a</v>
      </c>
      <c r="G58" s="40" t="str">
        <f t="shared" si="19"/>
        <v>n/a</v>
      </c>
      <c r="H58" s="40" t="str">
        <f t="shared" si="19"/>
        <v>n/a</v>
      </c>
      <c r="I58" s="40" t="str">
        <f t="shared" si="19"/>
        <v>n/a</v>
      </c>
      <c r="J58" s="40" t="str">
        <f t="shared" si="19"/>
        <v>n/a</v>
      </c>
      <c r="K58" s="40" t="str">
        <f t="shared" si="19"/>
        <v>n/a</v>
      </c>
      <c r="L58" s="41" t="str">
        <f t="shared" si="19"/>
        <v>n/a</v>
      </c>
      <c r="M58" s="141" t="str">
        <f t="shared" si="19"/>
        <v>n/a</v>
      </c>
      <c r="N58" s="141" t="str">
        <f t="shared" ref="N58:U68" si="20">+IF(ISERROR(AH58),"n/a",AH58)</f>
        <v>n/a</v>
      </c>
      <c r="O58" s="141" t="str">
        <f t="shared" si="20"/>
        <v>n/a</v>
      </c>
      <c r="P58" s="141" t="str">
        <f t="shared" si="20"/>
        <v>n/a</v>
      </c>
      <c r="Q58" s="141" t="str">
        <f t="shared" si="20"/>
        <v>n/a</v>
      </c>
      <c r="R58" s="141" t="str">
        <f t="shared" si="20"/>
        <v>n/a</v>
      </c>
      <c r="S58" s="141" t="str">
        <f t="shared" si="20"/>
        <v>n/a</v>
      </c>
      <c r="T58" s="141" t="str">
        <f t="shared" si="20"/>
        <v>n/a</v>
      </c>
      <c r="U58" s="141" t="str">
        <f t="shared" si="20"/>
        <v>n/a</v>
      </c>
      <c r="V58" s="142" t="str">
        <f>+IF(ISERROR(AP58),"n/a",AP58)</f>
        <v>n/a</v>
      </c>
      <c r="X58" s="83" t="e">
        <f>+SUMPRODUCT(('Quant Log'!$C$5:$C$1004='Quant Sub Area Stats'!$B58)*('Quant Log'!$J$5:$J$1004='Quant Sub Area Stats'!X$42)*('Quant Log'!$E$5:$E$1004='Quant Sub Area Stats'!$B$56)*'Quant Log'!$P$5:$P$1004)/SUMPRODUCT(('Quant Log'!$C$5:$C$1004='Quant Sub Area Stats'!$B58)*('Quant Log'!$J$5:$J$1004='Quant Sub Area Stats'!X$42)*('Quant Log'!$E$5:$E$1004='Quant Sub Area Stats'!$B$56))</f>
        <v>#DIV/0!</v>
      </c>
      <c r="Y58" s="83" t="e">
        <f>+SUMPRODUCT(('Quant Log'!$C$5:$C$1004='Quant Sub Area Stats'!$B58)*('Quant Log'!$J$5:$J$1004='Quant Sub Area Stats'!Y$42)*('Quant Log'!$E$5:$E$1004='Quant Sub Area Stats'!$B$56)*'Quant Log'!$P$5:$P$1004)/SUMPRODUCT(('Quant Log'!$C$5:$C$1004='Quant Sub Area Stats'!$B58)*('Quant Log'!$J$5:$J$1004='Quant Sub Area Stats'!Y$42)*('Quant Log'!$E$5:$E$1004='Quant Sub Area Stats'!$B$56))</f>
        <v>#DIV/0!</v>
      </c>
      <c r="Z58" s="83" t="e">
        <f>+SUMPRODUCT(('Quant Log'!$C$5:$C$1004='Quant Sub Area Stats'!$B58)*('Quant Log'!$J$5:$J$1004='Quant Sub Area Stats'!Z$42)*('Quant Log'!$E$5:$E$1004='Quant Sub Area Stats'!$B$56)*'Quant Log'!$P$5:$P$1004)/SUMPRODUCT(('Quant Log'!$C$5:$C$1004='Quant Sub Area Stats'!$B58)*('Quant Log'!$J$5:$J$1004='Quant Sub Area Stats'!Z$42)*('Quant Log'!$E$5:$E$1004='Quant Sub Area Stats'!$B$56))</f>
        <v>#DIV/0!</v>
      </c>
      <c r="AA58" s="83" t="e">
        <f>+SUMPRODUCT(('Quant Log'!$C$5:$C$1004='Quant Sub Area Stats'!$B58)*('Quant Log'!$J$5:$J$1004='Quant Sub Area Stats'!AA$42)*('Quant Log'!$E$5:$E$1004='Quant Sub Area Stats'!$B$56)*'Quant Log'!$P$5:$P$1004)/SUMPRODUCT(('Quant Log'!$C$5:$C$1004='Quant Sub Area Stats'!$B58)*('Quant Log'!$J$5:$J$1004='Quant Sub Area Stats'!AA$42)*('Quant Log'!$E$5:$E$1004='Quant Sub Area Stats'!$B$56))</f>
        <v>#DIV/0!</v>
      </c>
      <c r="AB58" s="83" t="e">
        <f>+SUMPRODUCT(('Quant Log'!$C$5:$C$1004='Quant Sub Area Stats'!$B58)*('Quant Log'!$J$5:$J$1004='Quant Sub Area Stats'!AB$42)*('Quant Log'!$E$5:$E$1004='Quant Sub Area Stats'!$B$56)*'Quant Log'!$P$5:$P$1004)/SUMPRODUCT(('Quant Log'!$C$5:$C$1004='Quant Sub Area Stats'!$B58)*('Quant Log'!$J$5:$J$1004='Quant Sub Area Stats'!AB$42)*('Quant Log'!$E$5:$E$1004='Quant Sub Area Stats'!$B$56))</f>
        <v>#DIV/0!</v>
      </c>
      <c r="AC58" s="83" t="e">
        <f>+SUMPRODUCT(('Quant Log'!$C$5:$C$1004='Quant Sub Area Stats'!$B58)*('Quant Log'!$J$5:$J$1004='Quant Sub Area Stats'!AC$42)*('Quant Log'!$E$5:$E$1004='Quant Sub Area Stats'!$B$56)*'Quant Log'!$P$5:$P$1004)/SUMPRODUCT(('Quant Log'!$C$5:$C$1004='Quant Sub Area Stats'!$B58)*('Quant Log'!$J$5:$J$1004='Quant Sub Area Stats'!AC$42)*('Quant Log'!$E$5:$E$1004='Quant Sub Area Stats'!$B$56))</f>
        <v>#DIV/0!</v>
      </c>
      <c r="AD58" s="83" t="e">
        <f>+SUMPRODUCT(('Quant Log'!$C$5:$C$1004='Quant Sub Area Stats'!$B58)*('Quant Log'!$J$5:$J$1004='Quant Sub Area Stats'!AD$42)*('Quant Log'!$E$5:$E$1004='Quant Sub Area Stats'!$B$56)*'Quant Log'!$P$5:$P$1004)/SUMPRODUCT(('Quant Log'!$C$5:$C$1004='Quant Sub Area Stats'!$B58)*('Quant Log'!$J$5:$J$1004='Quant Sub Area Stats'!AD$42)*('Quant Log'!$E$5:$E$1004='Quant Sub Area Stats'!$B$56))</f>
        <v>#DIV/0!</v>
      </c>
      <c r="AE58" s="83" t="e">
        <f>+SUMPRODUCT(('Quant Log'!$C$5:$C$1004='Quant Sub Area Stats'!$B58)*('Quant Log'!$J$5:$J$1004='Quant Sub Area Stats'!AE$42)*('Quant Log'!$E$5:$E$1004='Quant Sub Area Stats'!$B$56)*'Quant Log'!$P$5:$P$1004)/SUMPRODUCT(('Quant Log'!$C$5:$C$1004='Quant Sub Area Stats'!$B58)*('Quant Log'!$J$5:$J$1004='Quant Sub Area Stats'!AE$42)*('Quant Log'!$E$5:$E$1004='Quant Sub Area Stats'!$B$56))</f>
        <v>#DIV/0!</v>
      </c>
      <c r="AF58" s="83" t="e">
        <f>+SUMPRODUCT(('Quant Log'!$C$5:$C$1004='Quant Sub Area Stats'!$B58)*('Quant Log'!$J$5:$J$1004='Quant Sub Area Stats'!AF$42)*('Quant Log'!$E$5:$E$1004='Quant Sub Area Stats'!$B$56)*'Quant Log'!$P$5:$P$1004)/SUMPRODUCT(('Quant Log'!$C$5:$C$1004='Quant Sub Area Stats'!$B58)*('Quant Log'!$J$5:$J$1004='Quant Sub Area Stats'!AF$42)*('Quant Log'!$E$5:$E$1004='Quant Sub Area Stats'!$B$56))</f>
        <v>#DIV/0!</v>
      </c>
      <c r="AG58" s="83" t="e">
        <f>+SUMPRODUCT(('Quant Log'!$C$5:$C$1004='Quant Sub Area Stats'!$B58)*('Quant Log'!$J$5:$J$1004='Quant Sub Area Stats'!AG$42)*('Quant Log'!$E$5:$E$1004='Quant Sub Area Stats'!$B$56)*'Quant Log'!$P$5:$P$1004)/SUMPRODUCT(('Quant Log'!$C$5:$C$1004='Quant Sub Area Stats'!$B58)*('Quant Log'!$J$5:$J$1004='Quant Sub Area Stats'!AG$42)*('Quant Log'!$E$5:$E$1004='Quant Sub Area Stats'!$B$56))</f>
        <v>#DIV/0!</v>
      </c>
      <c r="AH58" s="83" t="e">
        <f>+SUMPRODUCT(('Quant Log'!$C$5:$C$1004='Quant Sub Area Stats'!$B58)*('Quant Log'!$J$5:$J$1004='Quant Sub Area Stats'!AH$42)*('Quant Log'!$E$5:$E$1004='Quant Sub Area Stats'!$B$56)*'Quant Log'!$P$5:$P$1004)/SUMPRODUCT(('Quant Log'!$C$5:$C$1004='Quant Sub Area Stats'!$B58)*('Quant Log'!$J$5:$J$1004='Quant Sub Area Stats'!AH$42)*('Quant Log'!$E$5:$E$1004='Quant Sub Area Stats'!$B$56))</f>
        <v>#DIV/0!</v>
      </c>
      <c r="AI58" s="83" t="e">
        <f>+SUMPRODUCT(('Quant Log'!$C$5:$C$1004='Quant Sub Area Stats'!$B58)*('Quant Log'!$J$5:$J$1004='Quant Sub Area Stats'!AI$42)*('Quant Log'!$E$5:$E$1004='Quant Sub Area Stats'!$B$56)*'Quant Log'!$P$5:$P$1004)/SUMPRODUCT(('Quant Log'!$C$5:$C$1004='Quant Sub Area Stats'!$B58)*('Quant Log'!$J$5:$J$1004='Quant Sub Area Stats'!AI$42)*('Quant Log'!$E$5:$E$1004='Quant Sub Area Stats'!$B$56))</f>
        <v>#DIV/0!</v>
      </c>
      <c r="AJ58" s="83" t="e">
        <f>+SUMPRODUCT(('Quant Log'!$C$5:$C$1004='Quant Sub Area Stats'!$B58)*('Quant Log'!$J$5:$J$1004='Quant Sub Area Stats'!AJ$42)*('Quant Log'!$E$5:$E$1004='Quant Sub Area Stats'!$B$56)*'Quant Log'!$P$5:$P$1004)/SUMPRODUCT(('Quant Log'!$C$5:$C$1004='Quant Sub Area Stats'!$B58)*('Quant Log'!$J$5:$J$1004='Quant Sub Area Stats'!AJ$42)*('Quant Log'!$E$5:$E$1004='Quant Sub Area Stats'!$B$56))</f>
        <v>#DIV/0!</v>
      </c>
      <c r="AK58" s="83" t="e">
        <f>+SUMPRODUCT(('Quant Log'!$C$5:$C$1004='Quant Sub Area Stats'!$B58)*('Quant Log'!$J$5:$J$1004='Quant Sub Area Stats'!AK$42)*('Quant Log'!$E$5:$E$1004='Quant Sub Area Stats'!$B$56)*'Quant Log'!$P$5:$P$1004)/SUMPRODUCT(('Quant Log'!$C$5:$C$1004='Quant Sub Area Stats'!$B58)*('Quant Log'!$J$5:$J$1004='Quant Sub Area Stats'!AK$42)*('Quant Log'!$E$5:$E$1004='Quant Sub Area Stats'!$B$56))</f>
        <v>#DIV/0!</v>
      </c>
      <c r="AL58" s="83" t="e">
        <f>+SUMPRODUCT(('Quant Log'!$C$5:$C$1004='Quant Sub Area Stats'!$B58)*('Quant Log'!$J$5:$J$1004='Quant Sub Area Stats'!AL$42)*('Quant Log'!$E$5:$E$1004='Quant Sub Area Stats'!$B$56)*'Quant Log'!$P$5:$P$1004)/SUMPRODUCT(('Quant Log'!$C$5:$C$1004='Quant Sub Area Stats'!$B58)*('Quant Log'!$J$5:$J$1004='Quant Sub Area Stats'!AL$42)*('Quant Log'!$E$5:$E$1004='Quant Sub Area Stats'!$B$56))</f>
        <v>#DIV/0!</v>
      </c>
      <c r="AM58" s="83" t="e">
        <f>+SUMPRODUCT(('Quant Log'!$C$5:$C$1004='Quant Sub Area Stats'!$B58)*('Quant Log'!$J$5:$J$1004='Quant Sub Area Stats'!AM$42)*('Quant Log'!$E$5:$E$1004='Quant Sub Area Stats'!$B$56)*'Quant Log'!$P$5:$P$1004)/SUMPRODUCT(('Quant Log'!$C$5:$C$1004='Quant Sub Area Stats'!$B58)*('Quant Log'!$J$5:$J$1004='Quant Sub Area Stats'!AM$42)*('Quant Log'!$E$5:$E$1004='Quant Sub Area Stats'!$B$56))</f>
        <v>#DIV/0!</v>
      </c>
      <c r="AN58" s="83" t="e">
        <f>+SUMPRODUCT(('Quant Log'!$C$5:$C$1004='Quant Sub Area Stats'!$B58)*('Quant Log'!$J$5:$J$1004='Quant Sub Area Stats'!AN$42)*('Quant Log'!$E$5:$E$1004='Quant Sub Area Stats'!$B$56)*'Quant Log'!$P$5:$P$1004)/SUMPRODUCT(('Quant Log'!$C$5:$C$1004='Quant Sub Area Stats'!$B58)*('Quant Log'!$J$5:$J$1004='Quant Sub Area Stats'!AN$42)*('Quant Log'!$E$5:$E$1004='Quant Sub Area Stats'!$B$56))</f>
        <v>#DIV/0!</v>
      </c>
      <c r="AO58" s="83" t="e">
        <f>+SUMPRODUCT(('Quant Log'!$C$5:$C$1004='Quant Sub Area Stats'!$B58)*('Quant Log'!$J$5:$J$1004='Quant Sub Area Stats'!AO$42)*('Quant Log'!$E$5:$E$1004='Quant Sub Area Stats'!$B$56)*'Quant Log'!$P$5:$P$1004)/SUMPRODUCT(('Quant Log'!$C$5:$C$1004='Quant Sub Area Stats'!$B58)*('Quant Log'!$J$5:$J$1004='Quant Sub Area Stats'!AO$42)*('Quant Log'!$E$5:$E$1004='Quant Sub Area Stats'!$B$56))</f>
        <v>#DIV/0!</v>
      </c>
      <c r="AP58" s="83" t="e">
        <f>+SUMPRODUCT(('Quant Log'!$C$5:$C$1004='Quant Sub Area Stats'!$B58)*('Quant Log'!$E$5:$E$1004='Quant Sub Area Stats'!$B$56)*'Quant Log'!$P$5:$P$1004)/SUMPRODUCT(('Quant Log'!$C$5:$C$1004='Quant Sub Area Stats'!$B58)*('Quant Log'!$E$5:$E$1004='Quant Sub Area Stats'!$B$56))</f>
        <v>#DIV/0!</v>
      </c>
    </row>
    <row r="59" spans="2:42" ht="16" thickBot="1">
      <c r="B59" s="18" t="str">
        <f>+$B$44</f>
        <v>Official Guide-V</v>
      </c>
      <c r="D59" s="43" t="str">
        <f t="shared" ref="D59:D68" si="21">+IF(ISERROR(X59),"n/a",X59)</f>
        <v>n/a</v>
      </c>
      <c r="E59" s="43" t="str">
        <f t="shared" ref="E59:E68" si="22">+IF(ISERROR(Y59),"n/a",Y59)</f>
        <v>n/a</v>
      </c>
      <c r="F59" s="43" t="str">
        <f t="shared" ref="F59:F68" si="23">+IF(ISERROR(Z59),"n/a",Z59)</f>
        <v>n/a</v>
      </c>
      <c r="G59" s="43" t="str">
        <f t="shared" ref="G59:G68" si="24">+IF(ISERROR(AA59),"n/a",AA59)</f>
        <v>n/a</v>
      </c>
      <c r="H59" s="43" t="str">
        <f t="shared" ref="H59:H68" si="25">+IF(ISERROR(AB59),"n/a",AB59)</f>
        <v>n/a</v>
      </c>
      <c r="I59" s="43" t="str">
        <f t="shared" ref="I59:I68" si="26">+IF(ISERROR(AC59),"n/a",AC59)</f>
        <v>n/a</v>
      </c>
      <c r="J59" s="43" t="str">
        <f t="shared" ref="J59:J68" si="27">+IF(ISERROR(AD59),"n/a",AD59)</f>
        <v>n/a</v>
      </c>
      <c r="K59" s="43" t="str">
        <f t="shared" ref="K59:K68" si="28">+IF(ISERROR(AE59),"n/a",AE59)</f>
        <v>n/a</v>
      </c>
      <c r="L59" s="44" t="str">
        <f t="shared" ref="L59:L68" si="29">+IF(ISERROR(AF59),"n/a",AF59)</f>
        <v>n/a</v>
      </c>
      <c r="M59" s="140" t="str">
        <f t="shared" ref="M59:M68" si="30">+IF(ISERROR(AG59),"n/a",AG59)</f>
        <v>n/a</v>
      </c>
      <c r="N59" s="140" t="str">
        <f t="shared" si="20"/>
        <v>n/a</v>
      </c>
      <c r="O59" s="140" t="str">
        <f t="shared" si="20"/>
        <v>n/a</v>
      </c>
      <c r="P59" s="140" t="str">
        <f t="shared" si="20"/>
        <v>n/a</v>
      </c>
      <c r="Q59" s="140" t="str">
        <f t="shared" si="20"/>
        <v>n/a</v>
      </c>
      <c r="R59" s="140" t="str">
        <f t="shared" si="20"/>
        <v>n/a</v>
      </c>
      <c r="S59" s="140" t="str">
        <f t="shared" si="20"/>
        <v>n/a</v>
      </c>
      <c r="T59" s="140" t="str">
        <f t="shared" si="20"/>
        <v>n/a</v>
      </c>
      <c r="U59" s="140" t="str">
        <f t="shared" si="20"/>
        <v>n/a</v>
      </c>
      <c r="V59" s="140" t="str">
        <f t="shared" ref="V59:V67" si="31">+IF(ISERROR(AP59),"n/a",AP59)</f>
        <v>n/a</v>
      </c>
      <c r="X59" s="83" t="e">
        <f>+SUMPRODUCT(('Quant Log'!$C$5:$C$1004='Quant Sub Area Stats'!$B59)*('Quant Log'!$J$5:$J$1004='Quant Sub Area Stats'!X$42)*('Quant Log'!$E$5:$E$1004='Quant Sub Area Stats'!$B$56)*'Quant Log'!$P$5:$P$1004)/SUMPRODUCT(('Quant Log'!$C$5:$C$1004='Quant Sub Area Stats'!$B59)*('Quant Log'!$J$5:$J$1004='Quant Sub Area Stats'!X$42)*('Quant Log'!$E$5:$E$1004='Quant Sub Area Stats'!$B$56))</f>
        <v>#DIV/0!</v>
      </c>
      <c r="Y59" s="83" t="e">
        <f>+SUMPRODUCT(('Quant Log'!$C$5:$C$1004='Quant Sub Area Stats'!$B59)*('Quant Log'!$J$5:$J$1004='Quant Sub Area Stats'!Y$42)*('Quant Log'!$E$5:$E$1004='Quant Sub Area Stats'!$B$56)*'Quant Log'!$P$5:$P$1004)/SUMPRODUCT(('Quant Log'!$C$5:$C$1004='Quant Sub Area Stats'!$B59)*('Quant Log'!$J$5:$J$1004='Quant Sub Area Stats'!Y$42)*('Quant Log'!$E$5:$E$1004='Quant Sub Area Stats'!$B$56))</f>
        <v>#DIV/0!</v>
      </c>
      <c r="Z59" s="83" t="e">
        <f>+SUMPRODUCT(('Quant Log'!$C$5:$C$1004='Quant Sub Area Stats'!$B59)*('Quant Log'!$J$5:$J$1004='Quant Sub Area Stats'!Z$42)*('Quant Log'!$E$5:$E$1004='Quant Sub Area Stats'!$B$56)*'Quant Log'!$P$5:$P$1004)/SUMPRODUCT(('Quant Log'!$C$5:$C$1004='Quant Sub Area Stats'!$B59)*('Quant Log'!$J$5:$J$1004='Quant Sub Area Stats'!Z$42)*('Quant Log'!$E$5:$E$1004='Quant Sub Area Stats'!$B$56))</f>
        <v>#DIV/0!</v>
      </c>
      <c r="AA59" s="83" t="e">
        <f>+SUMPRODUCT(('Quant Log'!$C$5:$C$1004='Quant Sub Area Stats'!$B59)*('Quant Log'!$J$5:$J$1004='Quant Sub Area Stats'!AA$42)*('Quant Log'!$E$5:$E$1004='Quant Sub Area Stats'!$B$56)*'Quant Log'!$P$5:$P$1004)/SUMPRODUCT(('Quant Log'!$C$5:$C$1004='Quant Sub Area Stats'!$B59)*('Quant Log'!$J$5:$J$1004='Quant Sub Area Stats'!AA$42)*('Quant Log'!$E$5:$E$1004='Quant Sub Area Stats'!$B$56))</f>
        <v>#DIV/0!</v>
      </c>
      <c r="AB59" s="83" t="e">
        <f>+SUMPRODUCT(('Quant Log'!$C$5:$C$1004='Quant Sub Area Stats'!$B59)*('Quant Log'!$J$5:$J$1004='Quant Sub Area Stats'!AB$42)*('Quant Log'!$E$5:$E$1004='Quant Sub Area Stats'!$B$56)*'Quant Log'!$P$5:$P$1004)/SUMPRODUCT(('Quant Log'!$C$5:$C$1004='Quant Sub Area Stats'!$B59)*('Quant Log'!$J$5:$J$1004='Quant Sub Area Stats'!AB$42)*('Quant Log'!$E$5:$E$1004='Quant Sub Area Stats'!$B$56))</f>
        <v>#DIV/0!</v>
      </c>
      <c r="AC59" s="83" t="e">
        <f>+SUMPRODUCT(('Quant Log'!$C$5:$C$1004='Quant Sub Area Stats'!$B59)*('Quant Log'!$J$5:$J$1004='Quant Sub Area Stats'!AC$42)*('Quant Log'!$E$5:$E$1004='Quant Sub Area Stats'!$B$56)*'Quant Log'!$P$5:$P$1004)/SUMPRODUCT(('Quant Log'!$C$5:$C$1004='Quant Sub Area Stats'!$B59)*('Quant Log'!$J$5:$J$1004='Quant Sub Area Stats'!AC$42)*('Quant Log'!$E$5:$E$1004='Quant Sub Area Stats'!$B$56))</f>
        <v>#DIV/0!</v>
      </c>
      <c r="AD59" s="83" t="e">
        <f>+SUMPRODUCT(('Quant Log'!$C$5:$C$1004='Quant Sub Area Stats'!$B59)*('Quant Log'!$J$5:$J$1004='Quant Sub Area Stats'!AD$42)*('Quant Log'!$E$5:$E$1004='Quant Sub Area Stats'!$B$56)*'Quant Log'!$P$5:$P$1004)/SUMPRODUCT(('Quant Log'!$C$5:$C$1004='Quant Sub Area Stats'!$B59)*('Quant Log'!$J$5:$J$1004='Quant Sub Area Stats'!AD$42)*('Quant Log'!$E$5:$E$1004='Quant Sub Area Stats'!$B$56))</f>
        <v>#DIV/0!</v>
      </c>
      <c r="AE59" s="83" t="e">
        <f>+SUMPRODUCT(('Quant Log'!$C$5:$C$1004='Quant Sub Area Stats'!$B59)*('Quant Log'!$J$5:$J$1004='Quant Sub Area Stats'!AE$42)*('Quant Log'!$E$5:$E$1004='Quant Sub Area Stats'!$B$56)*'Quant Log'!$P$5:$P$1004)/SUMPRODUCT(('Quant Log'!$C$5:$C$1004='Quant Sub Area Stats'!$B59)*('Quant Log'!$J$5:$J$1004='Quant Sub Area Stats'!AE$42)*('Quant Log'!$E$5:$E$1004='Quant Sub Area Stats'!$B$56))</f>
        <v>#DIV/0!</v>
      </c>
      <c r="AF59" s="83" t="e">
        <f>+SUMPRODUCT(('Quant Log'!$C$5:$C$1004='Quant Sub Area Stats'!$B59)*('Quant Log'!$J$5:$J$1004='Quant Sub Area Stats'!AF$42)*('Quant Log'!$E$5:$E$1004='Quant Sub Area Stats'!$B$56)*'Quant Log'!$P$5:$P$1004)/SUMPRODUCT(('Quant Log'!$C$5:$C$1004='Quant Sub Area Stats'!$B59)*('Quant Log'!$J$5:$J$1004='Quant Sub Area Stats'!AF$42)*('Quant Log'!$E$5:$E$1004='Quant Sub Area Stats'!$B$56))</f>
        <v>#DIV/0!</v>
      </c>
      <c r="AG59" s="83" t="e">
        <f>+SUMPRODUCT(('Quant Log'!$C$5:$C$1004='Quant Sub Area Stats'!$B59)*('Quant Log'!$J$5:$J$1004='Quant Sub Area Stats'!AG$42)*('Quant Log'!$E$5:$E$1004='Quant Sub Area Stats'!$B$56)*'Quant Log'!$P$5:$P$1004)/SUMPRODUCT(('Quant Log'!$C$5:$C$1004='Quant Sub Area Stats'!$B59)*('Quant Log'!$J$5:$J$1004='Quant Sub Area Stats'!AG$42)*('Quant Log'!$E$5:$E$1004='Quant Sub Area Stats'!$B$56))</f>
        <v>#DIV/0!</v>
      </c>
      <c r="AH59" s="83" t="e">
        <f>+SUMPRODUCT(('Quant Log'!$C$5:$C$1004='Quant Sub Area Stats'!$B59)*('Quant Log'!$J$5:$J$1004='Quant Sub Area Stats'!AH$42)*('Quant Log'!$E$5:$E$1004='Quant Sub Area Stats'!$B$56)*'Quant Log'!$P$5:$P$1004)/SUMPRODUCT(('Quant Log'!$C$5:$C$1004='Quant Sub Area Stats'!$B59)*('Quant Log'!$J$5:$J$1004='Quant Sub Area Stats'!AH$42)*('Quant Log'!$E$5:$E$1004='Quant Sub Area Stats'!$B$56))</f>
        <v>#DIV/0!</v>
      </c>
      <c r="AI59" s="83" t="e">
        <f>+SUMPRODUCT(('Quant Log'!$C$5:$C$1004='Quant Sub Area Stats'!$B59)*('Quant Log'!$J$5:$J$1004='Quant Sub Area Stats'!AI$42)*('Quant Log'!$E$5:$E$1004='Quant Sub Area Stats'!$B$56)*'Quant Log'!$P$5:$P$1004)/SUMPRODUCT(('Quant Log'!$C$5:$C$1004='Quant Sub Area Stats'!$B59)*('Quant Log'!$J$5:$J$1004='Quant Sub Area Stats'!AI$42)*('Quant Log'!$E$5:$E$1004='Quant Sub Area Stats'!$B$56))</f>
        <v>#DIV/0!</v>
      </c>
      <c r="AJ59" s="83" t="e">
        <f>+SUMPRODUCT(('Quant Log'!$C$5:$C$1004='Quant Sub Area Stats'!$B59)*('Quant Log'!$J$5:$J$1004='Quant Sub Area Stats'!AJ$42)*('Quant Log'!$E$5:$E$1004='Quant Sub Area Stats'!$B$56)*'Quant Log'!$P$5:$P$1004)/SUMPRODUCT(('Quant Log'!$C$5:$C$1004='Quant Sub Area Stats'!$B59)*('Quant Log'!$J$5:$J$1004='Quant Sub Area Stats'!AJ$42)*('Quant Log'!$E$5:$E$1004='Quant Sub Area Stats'!$B$56))</f>
        <v>#DIV/0!</v>
      </c>
      <c r="AK59" s="83" t="e">
        <f>+SUMPRODUCT(('Quant Log'!$C$5:$C$1004='Quant Sub Area Stats'!$B59)*('Quant Log'!$J$5:$J$1004='Quant Sub Area Stats'!AK$42)*('Quant Log'!$E$5:$E$1004='Quant Sub Area Stats'!$B$56)*'Quant Log'!$P$5:$P$1004)/SUMPRODUCT(('Quant Log'!$C$5:$C$1004='Quant Sub Area Stats'!$B59)*('Quant Log'!$J$5:$J$1004='Quant Sub Area Stats'!AK$42)*('Quant Log'!$E$5:$E$1004='Quant Sub Area Stats'!$B$56))</f>
        <v>#DIV/0!</v>
      </c>
      <c r="AL59" s="83" t="e">
        <f>+SUMPRODUCT(('Quant Log'!$C$5:$C$1004='Quant Sub Area Stats'!$B59)*('Quant Log'!$J$5:$J$1004='Quant Sub Area Stats'!AL$42)*('Quant Log'!$E$5:$E$1004='Quant Sub Area Stats'!$B$56)*'Quant Log'!$P$5:$P$1004)/SUMPRODUCT(('Quant Log'!$C$5:$C$1004='Quant Sub Area Stats'!$B59)*('Quant Log'!$J$5:$J$1004='Quant Sub Area Stats'!AL$42)*('Quant Log'!$E$5:$E$1004='Quant Sub Area Stats'!$B$56))</f>
        <v>#DIV/0!</v>
      </c>
      <c r="AM59" s="83" t="e">
        <f>+SUMPRODUCT(('Quant Log'!$C$5:$C$1004='Quant Sub Area Stats'!$B59)*('Quant Log'!$J$5:$J$1004='Quant Sub Area Stats'!AM$42)*('Quant Log'!$E$5:$E$1004='Quant Sub Area Stats'!$B$56)*'Quant Log'!$P$5:$P$1004)/SUMPRODUCT(('Quant Log'!$C$5:$C$1004='Quant Sub Area Stats'!$B59)*('Quant Log'!$J$5:$J$1004='Quant Sub Area Stats'!AM$42)*('Quant Log'!$E$5:$E$1004='Quant Sub Area Stats'!$B$56))</f>
        <v>#DIV/0!</v>
      </c>
      <c r="AN59" s="83" t="e">
        <f>+SUMPRODUCT(('Quant Log'!$C$5:$C$1004='Quant Sub Area Stats'!$B59)*('Quant Log'!$J$5:$J$1004='Quant Sub Area Stats'!AN$42)*('Quant Log'!$E$5:$E$1004='Quant Sub Area Stats'!$B$56)*'Quant Log'!$P$5:$P$1004)/SUMPRODUCT(('Quant Log'!$C$5:$C$1004='Quant Sub Area Stats'!$B59)*('Quant Log'!$J$5:$J$1004='Quant Sub Area Stats'!AN$42)*('Quant Log'!$E$5:$E$1004='Quant Sub Area Stats'!$B$56))</f>
        <v>#DIV/0!</v>
      </c>
      <c r="AO59" s="83" t="e">
        <f>+SUMPRODUCT(('Quant Log'!$C$5:$C$1004='Quant Sub Area Stats'!$B59)*('Quant Log'!$J$5:$J$1004='Quant Sub Area Stats'!AO$42)*('Quant Log'!$E$5:$E$1004='Quant Sub Area Stats'!$B$56)*'Quant Log'!$P$5:$P$1004)/SUMPRODUCT(('Quant Log'!$C$5:$C$1004='Quant Sub Area Stats'!$B59)*('Quant Log'!$J$5:$J$1004='Quant Sub Area Stats'!AO$42)*('Quant Log'!$E$5:$E$1004='Quant Sub Area Stats'!$B$56))</f>
        <v>#DIV/0!</v>
      </c>
      <c r="AP59" s="83" t="e">
        <f>+SUMPRODUCT(('Quant Log'!$C$5:$C$1004='Quant Sub Area Stats'!$B59)*('Quant Log'!$E$5:$E$1004='Quant Sub Area Stats'!$B$56)*'Quant Log'!$P$5:$P$1004)/SUMPRODUCT(('Quant Log'!$C$5:$C$1004='Quant Sub Area Stats'!$B59)*('Quant Log'!$E$5:$E$1004='Quant Sub Area Stats'!$B$56))</f>
        <v>#DIV/0!</v>
      </c>
    </row>
    <row r="60" spans="2:42" ht="16" thickBot="1">
      <c r="B60" s="18" t="str">
        <f>+$B$45</f>
        <v>Official Guide-Q</v>
      </c>
      <c r="D60" s="40" t="str">
        <f t="shared" si="21"/>
        <v>n/a</v>
      </c>
      <c r="E60" s="40" t="str">
        <f t="shared" si="22"/>
        <v>n/a</v>
      </c>
      <c r="F60" s="40" t="str">
        <f t="shared" si="23"/>
        <v>n/a</v>
      </c>
      <c r="G60" s="40" t="str">
        <f t="shared" si="24"/>
        <v>n/a</v>
      </c>
      <c r="H60" s="40" t="str">
        <f t="shared" si="25"/>
        <v>n/a</v>
      </c>
      <c r="I60" s="40" t="str">
        <f t="shared" si="26"/>
        <v>n/a</v>
      </c>
      <c r="J60" s="40" t="str">
        <f t="shared" si="27"/>
        <v>n/a</v>
      </c>
      <c r="K60" s="40" t="str">
        <f t="shared" si="28"/>
        <v>n/a</v>
      </c>
      <c r="L60" s="41" t="str">
        <f t="shared" si="29"/>
        <v>n/a</v>
      </c>
      <c r="M60" s="141" t="str">
        <f t="shared" si="30"/>
        <v>n/a</v>
      </c>
      <c r="N60" s="141" t="str">
        <f t="shared" si="20"/>
        <v>n/a</v>
      </c>
      <c r="O60" s="141" t="str">
        <f t="shared" si="20"/>
        <v>n/a</v>
      </c>
      <c r="P60" s="141" t="str">
        <f t="shared" si="20"/>
        <v>n/a</v>
      </c>
      <c r="Q60" s="141" t="str">
        <f t="shared" si="20"/>
        <v>n/a</v>
      </c>
      <c r="R60" s="141" t="str">
        <f t="shared" si="20"/>
        <v>n/a</v>
      </c>
      <c r="S60" s="141" t="str">
        <f t="shared" si="20"/>
        <v>n/a</v>
      </c>
      <c r="T60" s="141" t="str">
        <f t="shared" si="20"/>
        <v>n/a</v>
      </c>
      <c r="U60" s="141" t="str">
        <f t="shared" si="20"/>
        <v>n/a</v>
      </c>
      <c r="V60" s="142" t="str">
        <f t="shared" si="31"/>
        <v>n/a</v>
      </c>
      <c r="X60" s="83" t="e">
        <f>+SUMPRODUCT(('Quant Log'!$C$5:$C$1004='Quant Sub Area Stats'!$B60)*('Quant Log'!$J$5:$J$1004='Quant Sub Area Stats'!X$42)*('Quant Log'!$E$5:$E$1004='Quant Sub Area Stats'!$B$56)*'Quant Log'!$P$5:$P$1004)/SUMPRODUCT(('Quant Log'!$C$5:$C$1004='Quant Sub Area Stats'!$B60)*('Quant Log'!$J$5:$J$1004='Quant Sub Area Stats'!X$42)*('Quant Log'!$E$5:$E$1004='Quant Sub Area Stats'!$B$56))</f>
        <v>#DIV/0!</v>
      </c>
      <c r="Y60" s="83" t="e">
        <f>+SUMPRODUCT(('Quant Log'!$C$5:$C$1004='Quant Sub Area Stats'!$B60)*('Quant Log'!$J$5:$J$1004='Quant Sub Area Stats'!Y$42)*('Quant Log'!$E$5:$E$1004='Quant Sub Area Stats'!$B$56)*'Quant Log'!$P$5:$P$1004)/SUMPRODUCT(('Quant Log'!$C$5:$C$1004='Quant Sub Area Stats'!$B60)*('Quant Log'!$J$5:$J$1004='Quant Sub Area Stats'!Y$42)*('Quant Log'!$E$5:$E$1004='Quant Sub Area Stats'!$B$56))</f>
        <v>#DIV/0!</v>
      </c>
      <c r="Z60" s="83" t="e">
        <f>+SUMPRODUCT(('Quant Log'!$C$5:$C$1004='Quant Sub Area Stats'!$B60)*('Quant Log'!$J$5:$J$1004='Quant Sub Area Stats'!Z$42)*('Quant Log'!$E$5:$E$1004='Quant Sub Area Stats'!$B$56)*'Quant Log'!$P$5:$P$1004)/SUMPRODUCT(('Quant Log'!$C$5:$C$1004='Quant Sub Area Stats'!$B60)*('Quant Log'!$J$5:$J$1004='Quant Sub Area Stats'!Z$42)*('Quant Log'!$E$5:$E$1004='Quant Sub Area Stats'!$B$56))</f>
        <v>#DIV/0!</v>
      </c>
      <c r="AA60" s="83" t="e">
        <f>+SUMPRODUCT(('Quant Log'!$C$5:$C$1004='Quant Sub Area Stats'!$B60)*('Quant Log'!$J$5:$J$1004='Quant Sub Area Stats'!AA$42)*('Quant Log'!$E$5:$E$1004='Quant Sub Area Stats'!$B$56)*'Quant Log'!$P$5:$P$1004)/SUMPRODUCT(('Quant Log'!$C$5:$C$1004='Quant Sub Area Stats'!$B60)*('Quant Log'!$J$5:$J$1004='Quant Sub Area Stats'!AA$42)*('Quant Log'!$E$5:$E$1004='Quant Sub Area Stats'!$B$56))</f>
        <v>#DIV/0!</v>
      </c>
      <c r="AB60" s="83" t="e">
        <f>+SUMPRODUCT(('Quant Log'!$C$5:$C$1004='Quant Sub Area Stats'!$B60)*('Quant Log'!$J$5:$J$1004='Quant Sub Area Stats'!AB$42)*('Quant Log'!$E$5:$E$1004='Quant Sub Area Stats'!$B$56)*'Quant Log'!$P$5:$P$1004)/SUMPRODUCT(('Quant Log'!$C$5:$C$1004='Quant Sub Area Stats'!$B60)*('Quant Log'!$J$5:$J$1004='Quant Sub Area Stats'!AB$42)*('Quant Log'!$E$5:$E$1004='Quant Sub Area Stats'!$B$56))</f>
        <v>#DIV/0!</v>
      </c>
      <c r="AC60" s="83" t="e">
        <f>+SUMPRODUCT(('Quant Log'!$C$5:$C$1004='Quant Sub Area Stats'!$B60)*('Quant Log'!$J$5:$J$1004='Quant Sub Area Stats'!AC$42)*('Quant Log'!$E$5:$E$1004='Quant Sub Area Stats'!$B$56)*'Quant Log'!$P$5:$P$1004)/SUMPRODUCT(('Quant Log'!$C$5:$C$1004='Quant Sub Area Stats'!$B60)*('Quant Log'!$J$5:$J$1004='Quant Sub Area Stats'!AC$42)*('Quant Log'!$E$5:$E$1004='Quant Sub Area Stats'!$B$56))</f>
        <v>#DIV/0!</v>
      </c>
      <c r="AD60" s="83" t="e">
        <f>+SUMPRODUCT(('Quant Log'!$C$5:$C$1004='Quant Sub Area Stats'!$B60)*('Quant Log'!$J$5:$J$1004='Quant Sub Area Stats'!AD$42)*('Quant Log'!$E$5:$E$1004='Quant Sub Area Stats'!$B$56)*'Quant Log'!$P$5:$P$1004)/SUMPRODUCT(('Quant Log'!$C$5:$C$1004='Quant Sub Area Stats'!$B60)*('Quant Log'!$J$5:$J$1004='Quant Sub Area Stats'!AD$42)*('Quant Log'!$E$5:$E$1004='Quant Sub Area Stats'!$B$56))</f>
        <v>#DIV/0!</v>
      </c>
      <c r="AE60" s="83" t="e">
        <f>+SUMPRODUCT(('Quant Log'!$C$5:$C$1004='Quant Sub Area Stats'!$B60)*('Quant Log'!$J$5:$J$1004='Quant Sub Area Stats'!AE$42)*('Quant Log'!$E$5:$E$1004='Quant Sub Area Stats'!$B$56)*'Quant Log'!$P$5:$P$1004)/SUMPRODUCT(('Quant Log'!$C$5:$C$1004='Quant Sub Area Stats'!$B60)*('Quant Log'!$J$5:$J$1004='Quant Sub Area Stats'!AE$42)*('Quant Log'!$E$5:$E$1004='Quant Sub Area Stats'!$B$56))</f>
        <v>#DIV/0!</v>
      </c>
      <c r="AF60" s="83" t="e">
        <f>+SUMPRODUCT(('Quant Log'!$C$5:$C$1004='Quant Sub Area Stats'!$B60)*('Quant Log'!$J$5:$J$1004='Quant Sub Area Stats'!AF$42)*('Quant Log'!$E$5:$E$1004='Quant Sub Area Stats'!$B$56)*'Quant Log'!$P$5:$P$1004)/SUMPRODUCT(('Quant Log'!$C$5:$C$1004='Quant Sub Area Stats'!$B60)*('Quant Log'!$J$5:$J$1004='Quant Sub Area Stats'!AF$42)*('Quant Log'!$E$5:$E$1004='Quant Sub Area Stats'!$B$56))</f>
        <v>#DIV/0!</v>
      </c>
      <c r="AG60" s="83" t="e">
        <f>+SUMPRODUCT(('Quant Log'!$C$5:$C$1004='Quant Sub Area Stats'!$B60)*('Quant Log'!$J$5:$J$1004='Quant Sub Area Stats'!AG$42)*('Quant Log'!$E$5:$E$1004='Quant Sub Area Stats'!$B$56)*'Quant Log'!$P$5:$P$1004)/SUMPRODUCT(('Quant Log'!$C$5:$C$1004='Quant Sub Area Stats'!$B60)*('Quant Log'!$J$5:$J$1004='Quant Sub Area Stats'!AG$42)*('Quant Log'!$E$5:$E$1004='Quant Sub Area Stats'!$B$56))</f>
        <v>#DIV/0!</v>
      </c>
      <c r="AH60" s="83" t="e">
        <f>+SUMPRODUCT(('Quant Log'!$C$5:$C$1004='Quant Sub Area Stats'!$B60)*('Quant Log'!$J$5:$J$1004='Quant Sub Area Stats'!AH$42)*('Quant Log'!$E$5:$E$1004='Quant Sub Area Stats'!$B$56)*'Quant Log'!$P$5:$P$1004)/SUMPRODUCT(('Quant Log'!$C$5:$C$1004='Quant Sub Area Stats'!$B60)*('Quant Log'!$J$5:$J$1004='Quant Sub Area Stats'!AH$42)*('Quant Log'!$E$5:$E$1004='Quant Sub Area Stats'!$B$56))</f>
        <v>#DIV/0!</v>
      </c>
      <c r="AI60" s="83" t="e">
        <f>+SUMPRODUCT(('Quant Log'!$C$5:$C$1004='Quant Sub Area Stats'!$B60)*('Quant Log'!$J$5:$J$1004='Quant Sub Area Stats'!AI$42)*('Quant Log'!$E$5:$E$1004='Quant Sub Area Stats'!$B$56)*'Quant Log'!$P$5:$P$1004)/SUMPRODUCT(('Quant Log'!$C$5:$C$1004='Quant Sub Area Stats'!$B60)*('Quant Log'!$J$5:$J$1004='Quant Sub Area Stats'!AI$42)*('Quant Log'!$E$5:$E$1004='Quant Sub Area Stats'!$B$56))</f>
        <v>#DIV/0!</v>
      </c>
      <c r="AJ60" s="83" t="e">
        <f>+SUMPRODUCT(('Quant Log'!$C$5:$C$1004='Quant Sub Area Stats'!$B60)*('Quant Log'!$J$5:$J$1004='Quant Sub Area Stats'!AJ$42)*('Quant Log'!$E$5:$E$1004='Quant Sub Area Stats'!$B$56)*'Quant Log'!$P$5:$P$1004)/SUMPRODUCT(('Quant Log'!$C$5:$C$1004='Quant Sub Area Stats'!$B60)*('Quant Log'!$J$5:$J$1004='Quant Sub Area Stats'!AJ$42)*('Quant Log'!$E$5:$E$1004='Quant Sub Area Stats'!$B$56))</f>
        <v>#DIV/0!</v>
      </c>
      <c r="AK60" s="83" t="e">
        <f>+SUMPRODUCT(('Quant Log'!$C$5:$C$1004='Quant Sub Area Stats'!$B60)*('Quant Log'!$J$5:$J$1004='Quant Sub Area Stats'!AK$42)*('Quant Log'!$E$5:$E$1004='Quant Sub Area Stats'!$B$56)*'Quant Log'!$P$5:$P$1004)/SUMPRODUCT(('Quant Log'!$C$5:$C$1004='Quant Sub Area Stats'!$B60)*('Quant Log'!$J$5:$J$1004='Quant Sub Area Stats'!AK$42)*('Quant Log'!$E$5:$E$1004='Quant Sub Area Stats'!$B$56))</f>
        <v>#DIV/0!</v>
      </c>
      <c r="AL60" s="83" t="e">
        <f>+SUMPRODUCT(('Quant Log'!$C$5:$C$1004='Quant Sub Area Stats'!$B60)*('Quant Log'!$J$5:$J$1004='Quant Sub Area Stats'!AL$42)*('Quant Log'!$E$5:$E$1004='Quant Sub Area Stats'!$B$56)*'Quant Log'!$P$5:$P$1004)/SUMPRODUCT(('Quant Log'!$C$5:$C$1004='Quant Sub Area Stats'!$B60)*('Quant Log'!$J$5:$J$1004='Quant Sub Area Stats'!AL$42)*('Quant Log'!$E$5:$E$1004='Quant Sub Area Stats'!$B$56))</f>
        <v>#DIV/0!</v>
      </c>
      <c r="AM60" s="83" t="e">
        <f>+SUMPRODUCT(('Quant Log'!$C$5:$C$1004='Quant Sub Area Stats'!$B60)*('Quant Log'!$J$5:$J$1004='Quant Sub Area Stats'!AM$42)*('Quant Log'!$E$5:$E$1004='Quant Sub Area Stats'!$B$56)*'Quant Log'!$P$5:$P$1004)/SUMPRODUCT(('Quant Log'!$C$5:$C$1004='Quant Sub Area Stats'!$B60)*('Quant Log'!$J$5:$J$1004='Quant Sub Area Stats'!AM$42)*('Quant Log'!$E$5:$E$1004='Quant Sub Area Stats'!$B$56))</f>
        <v>#DIV/0!</v>
      </c>
      <c r="AN60" s="83" t="e">
        <f>+SUMPRODUCT(('Quant Log'!$C$5:$C$1004='Quant Sub Area Stats'!$B60)*('Quant Log'!$J$5:$J$1004='Quant Sub Area Stats'!AN$42)*('Quant Log'!$E$5:$E$1004='Quant Sub Area Stats'!$B$56)*'Quant Log'!$P$5:$P$1004)/SUMPRODUCT(('Quant Log'!$C$5:$C$1004='Quant Sub Area Stats'!$B60)*('Quant Log'!$J$5:$J$1004='Quant Sub Area Stats'!AN$42)*('Quant Log'!$E$5:$E$1004='Quant Sub Area Stats'!$B$56))</f>
        <v>#DIV/0!</v>
      </c>
      <c r="AO60" s="83" t="e">
        <f>+SUMPRODUCT(('Quant Log'!$C$5:$C$1004='Quant Sub Area Stats'!$B60)*('Quant Log'!$J$5:$J$1004='Quant Sub Area Stats'!AO$42)*('Quant Log'!$E$5:$E$1004='Quant Sub Area Stats'!$B$56)*'Quant Log'!$P$5:$P$1004)/SUMPRODUCT(('Quant Log'!$C$5:$C$1004='Quant Sub Area Stats'!$B60)*('Quant Log'!$J$5:$J$1004='Quant Sub Area Stats'!AO$42)*('Quant Log'!$E$5:$E$1004='Quant Sub Area Stats'!$B$56))</f>
        <v>#DIV/0!</v>
      </c>
      <c r="AP60" s="83" t="e">
        <f>+SUMPRODUCT(('Quant Log'!$C$5:$C$1004='Quant Sub Area Stats'!$B60)*('Quant Log'!$E$5:$E$1004='Quant Sub Area Stats'!$B$56)*'Quant Log'!$P$5:$P$1004)/SUMPRODUCT(('Quant Log'!$C$5:$C$1004='Quant Sub Area Stats'!$B60)*('Quant Log'!$E$5:$E$1004='Quant Sub Area Stats'!$B$56))</f>
        <v>#DIV/0!</v>
      </c>
    </row>
    <row r="61" spans="2:42" ht="16" thickBot="1">
      <c r="B61" s="18" t="str">
        <f>+$B$46</f>
        <v>Kaplan Premier</v>
      </c>
      <c r="D61" s="43">
        <f t="shared" si="21"/>
        <v>0</v>
      </c>
      <c r="E61" s="43">
        <f t="shared" si="22"/>
        <v>0.5</v>
      </c>
      <c r="F61" s="43">
        <f t="shared" si="23"/>
        <v>0.25</v>
      </c>
      <c r="G61" s="43" t="str">
        <f t="shared" si="24"/>
        <v>n/a</v>
      </c>
      <c r="H61" s="43">
        <f t="shared" si="25"/>
        <v>0.66666666666666663</v>
      </c>
      <c r="I61" s="43">
        <f t="shared" si="26"/>
        <v>0.8</v>
      </c>
      <c r="J61" s="43" t="str">
        <f t="shared" si="27"/>
        <v>n/a</v>
      </c>
      <c r="K61" s="43">
        <f t="shared" si="28"/>
        <v>0</v>
      </c>
      <c r="L61" s="44">
        <f t="shared" si="29"/>
        <v>0.53846153846153844</v>
      </c>
      <c r="M61" s="140" t="str">
        <f t="shared" si="30"/>
        <v>n/a</v>
      </c>
      <c r="N61" s="140" t="str">
        <f t="shared" si="20"/>
        <v>n/a</v>
      </c>
      <c r="O61" s="140">
        <f t="shared" si="20"/>
        <v>0</v>
      </c>
      <c r="P61" s="140">
        <f t="shared" si="20"/>
        <v>0.5</v>
      </c>
      <c r="Q61" s="140" t="str">
        <f t="shared" si="20"/>
        <v>n/a</v>
      </c>
      <c r="R61" s="140">
        <f t="shared" si="20"/>
        <v>1</v>
      </c>
      <c r="S61" s="140">
        <f t="shared" si="20"/>
        <v>0.5</v>
      </c>
      <c r="T61" s="140">
        <f t="shared" si="20"/>
        <v>1</v>
      </c>
      <c r="U61" s="140" t="str">
        <f t="shared" si="20"/>
        <v>n/a</v>
      </c>
      <c r="V61" s="140">
        <f t="shared" si="31"/>
        <v>0.42</v>
      </c>
      <c r="X61" s="83">
        <f>+SUMPRODUCT(('Quant Log'!$C$5:$C$1004='Quant Sub Area Stats'!$B61)*('Quant Log'!$J$5:$J$1004='Quant Sub Area Stats'!X$42)*('Quant Log'!$E$5:$E$1004='Quant Sub Area Stats'!$B$56)*'Quant Log'!$P$5:$P$1004)/SUMPRODUCT(('Quant Log'!$C$5:$C$1004='Quant Sub Area Stats'!$B61)*('Quant Log'!$J$5:$J$1004='Quant Sub Area Stats'!X$42)*('Quant Log'!$E$5:$E$1004='Quant Sub Area Stats'!$B$56))</f>
        <v>0</v>
      </c>
      <c r="Y61" s="83">
        <f>+SUMPRODUCT(('Quant Log'!$C$5:$C$1004='Quant Sub Area Stats'!$B61)*('Quant Log'!$J$5:$J$1004='Quant Sub Area Stats'!Y$42)*('Quant Log'!$E$5:$E$1004='Quant Sub Area Stats'!$B$56)*'Quant Log'!$P$5:$P$1004)/SUMPRODUCT(('Quant Log'!$C$5:$C$1004='Quant Sub Area Stats'!$B61)*('Quant Log'!$J$5:$J$1004='Quant Sub Area Stats'!Y$42)*('Quant Log'!$E$5:$E$1004='Quant Sub Area Stats'!$B$56))</f>
        <v>0.5</v>
      </c>
      <c r="Z61" s="83">
        <f>+SUMPRODUCT(('Quant Log'!$C$5:$C$1004='Quant Sub Area Stats'!$B61)*('Quant Log'!$J$5:$J$1004='Quant Sub Area Stats'!Z$42)*('Quant Log'!$E$5:$E$1004='Quant Sub Area Stats'!$B$56)*'Quant Log'!$P$5:$P$1004)/SUMPRODUCT(('Quant Log'!$C$5:$C$1004='Quant Sub Area Stats'!$B61)*('Quant Log'!$J$5:$J$1004='Quant Sub Area Stats'!Z$42)*('Quant Log'!$E$5:$E$1004='Quant Sub Area Stats'!$B$56))</f>
        <v>0.25</v>
      </c>
      <c r="AA61" s="83" t="e">
        <f>+SUMPRODUCT(('Quant Log'!$C$5:$C$1004='Quant Sub Area Stats'!$B61)*('Quant Log'!$J$5:$J$1004='Quant Sub Area Stats'!AA$42)*('Quant Log'!$E$5:$E$1004='Quant Sub Area Stats'!$B$56)*'Quant Log'!$P$5:$P$1004)/SUMPRODUCT(('Quant Log'!$C$5:$C$1004='Quant Sub Area Stats'!$B61)*('Quant Log'!$J$5:$J$1004='Quant Sub Area Stats'!AA$42)*('Quant Log'!$E$5:$E$1004='Quant Sub Area Stats'!$B$56))</f>
        <v>#DIV/0!</v>
      </c>
      <c r="AB61" s="83">
        <f>+SUMPRODUCT(('Quant Log'!$C$5:$C$1004='Quant Sub Area Stats'!$B61)*('Quant Log'!$J$5:$J$1004='Quant Sub Area Stats'!AB$42)*('Quant Log'!$E$5:$E$1004='Quant Sub Area Stats'!$B$56)*'Quant Log'!$P$5:$P$1004)/SUMPRODUCT(('Quant Log'!$C$5:$C$1004='Quant Sub Area Stats'!$B61)*('Quant Log'!$J$5:$J$1004='Quant Sub Area Stats'!AB$42)*('Quant Log'!$E$5:$E$1004='Quant Sub Area Stats'!$B$56))</f>
        <v>0.66666666666666663</v>
      </c>
      <c r="AC61" s="83">
        <f>+SUMPRODUCT(('Quant Log'!$C$5:$C$1004='Quant Sub Area Stats'!$B61)*('Quant Log'!$J$5:$J$1004='Quant Sub Area Stats'!AC$42)*('Quant Log'!$E$5:$E$1004='Quant Sub Area Stats'!$B$56)*'Quant Log'!$P$5:$P$1004)/SUMPRODUCT(('Quant Log'!$C$5:$C$1004='Quant Sub Area Stats'!$B61)*('Quant Log'!$J$5:$J$1004='Quant Sub Area Stats'!AC$42)*('Quant Log'!$E$5:$E$1004='Quant Sub Area Stats'!$B$56))</f>
        <v>0.8</v>
      </c>
      <c r="AD61" s="83" t="e">
        <f>+SUMPRODUCT(('Quant Log'!$C$5:$C$1004='Quant Sub Area Stats'!$B61)*('Quant Log'!$J$5:$J$1004='Quant Sub Area Stats'!AD$42)*('Quant Log'!$E$5:$E$1004='Quant Sub Area Stats'!$B$56)*'Quant Log'!$P$5:$P$1004)/SUMPRODUCT(('Quant Log'!$C$5:$C$1004='Quant Sub Area Stats'!$B61)*('Quant Log'!$J$5:$J$1004='Quant Sub Area Stats'!AD$42)*('Quant Log'!$E$5:$E$1004='Quant Sub Area Stats'!$B$56))</f>
        <v>#DIV/0!</v>
      </c>
      <c r="AE61" s="83">
        <f>+SUMPRODUCT(('Quant Log'!$C$5:$C$1004='Quant Sub Area Stats'!$B61)*('Quant Log'!$J$5:$J$1004='Quant Sub Area Stats'!AE$42)*('Quant Log'!$E$5:$E$1004='Quant Sub Area Stats'!$B$56)*'Quant Log'!$P$5:$P$1004)/SUMPRODUCT(('Quant Log'!$C$5:$C$1004='Quant Sub Area Stats'!$B61)*('Quant Log'!$J$5:$J$1004='Quant Sub Area Stats'!AE$42)*('Quant Log'!$E$5:$E$1004='Quant Sub Area Stats'!$B$56))</f>
        <v>0</v>
      </c>
      <c r="AF61" s="83">
        <f>+SUMPRODUCT(('Quant Log'!$C$5:$C$1004='Quant Sub Area Stats'!$B61)*('Quant Log'!$J$5:$J$1004='Quant Sub Area Stats'!AF$42)*('Quant Log'!$E$5:$E$1004='Quant Sub Area Stats'!$B$56)*'Quant Log'!$P$5:$P$1004)/SUMPRODUCT(('Quant Log'!$C$5:$C$1004='Quant Sub Area Stats'!$B61)*('Quant Log'!$J$5:$J$1004='Quant Sub Area Stats'!AF$42)*('Quant Log'!$E$5:$E$1004='Quant Sub Area Stats'!$B$56))</f>
        <v>0.53846153846153844</v>
      </c>
      <c r="AG61" s="83" t="e">
        <f>+SUMPRODUCT(('Quant Log'!$C$5:$C$1004='Quant Sub Area Stats'!$B61)*('Quant Log'!$J$5:$J$1004='Quant Sub Area Stats'!AG$42)*('Quant Log'!$E$5:$E$1004='Quant Sub Area Stats'!$B$56)*'Quant Log'!$P$5:$P$1004)/SUMPRODUCT(('Quant Log'!$C$5:$C$1004='Quant Sub Area Stats'!$B61)*('Quant Log'!$J$5:$J$1004='Quant Sub Area Stats'!AG$42)*('Quant Log'!$E$5:$E$1004='Quant Sub Area Stats'!$B$56))</f>
        <v>#DIV/0!</v>
      </c>
      <c r="AH61" s="83" t="e">
        <f>+SUMPRODUCT(('Quant Log'!$C$5:$C$1004='Quant Sub Area Stats'!$B61)*('Quant Log'!$J$5:$J$1004='Quant Sub Area Stats'!AH$42)*('Quant Log'!$E$5:$E$1004='Quant Sub Area Stats'!$B$56)*'Quant Log'!$P$5:$P$1004)/SUMPRODUCT(('Quant Log'!$C$5:$C$1004='Quant Sub Area Stats'!$B61)*('Quant Log'!$J$5:$J$1004='Quant Sub Area Stats'!AH$42)*('Quant Log'!$E$5:$E$1004='Quant Sub Area Stats'!$B$56))</f>
        <v>#DIV/0!</v>
      </c>
      <c r="AI61" s="83">
        <f>+SUMPRODUCT(('Quant Log'!$C$5:$C$1004='Quant Sub Area Stats'!$B61)*('Quant Log'!$J$5:$J$1004='Quant Sub Area Stats'!AI$42)*('Quant Log'!$E$5:$E$1004='Quant Sub Area Stats'!$B$56)*'Quant Log'!$P$5:$P$1004)/SUMPRODUCT(('Quant Log'!$C$5:$C$1004='Quant Sub Area Stats'!$B61)*('Quant Log'!$J$5:$J$1004='Quant Sub Area Stats'!AI$42)*('Quant Log'!$E$5:$E$1004='Quant Sub Area Stats'!$B$56))</f>
        <v>0</v>
      </c>
      <c r="AJ61" s="83">
        <f>+SUMPRODUCT(('Quant Log'!$C$5:$C$1004='Quant Sub Area Stats'!$B61)*('Quant Log'!$J$5:$J$1004='Quant Sub Area Stats'!AJ$42)*('Quant Log'!$E$5:$E$1004='Quant Sub Area Stats'!$B$56)*'Quant Log'!$P$5:$P$1004)/SUMPRODUCT(('Quant Log'!$C$5:$C$1004='Quant Sub Area Stats'!$B61)*('Quant Log'!$J$5:$J$1004='Quant Sub Area Stats'!AJ$42)*('Quant Log'!$E$5:$E$1004='Quant Sub Area Stats'!$B$56))</f>
        <v>0.5</v>
      </c>
      <c r="AK61" s="83" t="e">
        <f>+SUMPRODUCT(('Quant Log'!$C$5:$C$1004='Quant Sub Area Stats'!$B61)*('Quant Log'!$J$5:$J$1004='Quant Sub Area Stats'!AK$42)*('Quant Log'!$E$5:$E$1004='Quant Sub Area Stats'!$B$56)*'Quant Log'!$P$5:$P$1004)/SUMPRODUCT(('Quant Log'!$C$5:$C$1004='Quant Sub Area Stats'!$B61)*('Quant Log'!$J$5:$J$1004='Quant Sub Area Stats'!AK$42)*('Quant Log'!$E$5:$E$1004='Quant Sub Area Stats'!$B$56))</f>
        <v>#DIV/0!</v>
      </c>
      <c r="AL61" s="83">
        <f>+SUMPRODUCT(('Quant Log'!$C$5:$C$1004='Quant Sub Area Stats'!$B61)*('Quant Log'!$J$5:$J$1004='Quant Sub Area Stats'!AL$42)*('Quant Log'!$E$5:$E$1004='Quant Sub Area Stats'!$B$56)*'Quant Log'!$P$5:$P$1004)/SUMPRODUCT(('Quant Log'!$C$5:$C$1004='Quant Sub Area Stats'!$B61)*('Quant Log'!$J$5:$J$1004='Quant Sub Area Stats'!AL$42)*('Quant Log'!$E$5:$E$1004='Quant Sub Area Stats'!$B$56))</f>
        <v>1</v>
      </c>
      <c r="AM61" s="83">
        <f>+SUMPRODUCT(('Quant Log'!$C$5:$C$1004='Quant Sub Area Stats'!$B61)*('Quant Log'!$J$5:$J$1004='Quant Sub Area Stats'!AM$42)*('Quant Log'!$E$5:$E$1004='Quant Sub Area Stats'!$B$56)*'Quant Log'!$P$5:$P$1004)/SUMPRODUCT(('Quant Log'!$C$5:$C$1004='Quant Sub Area Stats'!$B61)*('Quant Log'!$J$5:$J$1004='Quant Sub Area Stats'!AM$42)*('Quant Log'!$E$5:$E$1004='Quant Sub Area Stats'!$B$56))</f>
        <v>0.5</v>
      </c>
      <c r="AN61" s="83">
        <f>+SUMPRODUCT(('Quant Log'!$C$5:$C$1004='Quant Sub Area Stats'!$B61)*('Quant Log'!$J$5:$J$1004='Quant Sub Area Stats'!AN$42)*('Quant Log'!$E$5:$E$1004='Quant Sub Area Stats'!$B$56)*'Quant Log'!$P$5:$P$1004)/SUMPRODUCT(('Quant Log'!$C$5:$C$1004='Quant Sub Area Stats'!$B61)*('Quant Log'!$J$5:$J$1004='Quant Sub Area Stats'!AN$42)*('Quant Log'!$E$5:$E$1004='Quant Sub Area Stats'!$B$56))</f>
        <v>1</v>
      </c>
      <c r="AO61" s="83" t="e">
        <f>+SUMPRODUCT(('Quant Log'!$C$5:$C$1004='Quant Sub Area Stats'!$B61)*('Quant Log'!$J$5:$J$1004='Quant Sub Area Stats'!AO$42)*('Quant Log'!$E$5:$E$1004='Quant Sub Area Stats'!$B$56)*'Quant Log'!$P$5:$P$1004)/SUMPRODUCT(('Quant Log'!$C$5:$C$1004='Quant Sub Area Stats'!$B61)*('Quant Log'!$J$5:$J$1004='Quant Sub Area Stats'!AO$42)*('Quant Log'!$E$5:$E$1004='Quant Sub Area Stats'!$B$56))</f>
        <v>#DIV/0!</v>
      </c>
      <c r="AP61" s="83">
        <f>+SUMPRODUCT(('Quant Log'!$C$5:$C$1004='Quant Sub Area Stats'!$B61)*('Quant Log'!$E$5:$E$1004='Quant Sub Area Stats'!$B$56)*'Quant Log'!$P$5:$P$1004)/SUMPRODUCT(('Quant Log'!$C$5:$C$1004='Quant Sub Area Stats'!$B61)*('Quant Log'!$E$5:$E$1004='Quant Sub Area Stats'!$B$56))</f>
        <v>0.42</v>
      </c>
    </row>
    <row r="62" spans="2:42" ht="16" thickBot="1">
      <c r="B62" s="18" t="str">
        <f>+$B$47</f>
        <v>MGMAT</v>
      </c>
      <c r="D62" s="40" t="str">
        <f t="shared" si="21"/>
        <v>n/a</v>
      </c>
      <c r="E62" s="40" t="str">
        <f t="shared" si="22"/>
        <v>n/a</v>
      </c>
      <c r="F62" s="40" t="str">
        <f t="shared" si="23"/>
        <v>n/a</v>
      </c>
      <c r="G62" s="40" t="str">
        <f t="shared" si="24"/>
        <v>n/a</v>
      </c>
      <c r="H62" s="40" t="str">
        <f t="shared" si="25"/>
        <v>n/a</v>
      </c>
      <c r="I62" s="40" t="str">
        <f t="shared" si="26"/>
        <v>n/a</v>
      </c>
      <c r="J62" s="40" t="str">
        <f t="shared" si="27"/>
        <v>n/a</v>
      </c>
      <c r="K62" s="40" t="str">
        <f t="shared" si="28"/>
        <v>n/a</v>
      </c>
      <c r="L62" s="41" t="str">
        <f t="shared" si="29"/>
        <v>n/a</v>
      </c>
      <c r="M62" s="141" t="str">
        <f t="shared" si="30"/>
        <v>n/a</v>
      </c>
      <c r="N62" s="141" t="str">
        <f t="shared" si="20"/>
        <v>n/a</v>
      </c>
      <c r="O62" s="141" t="str">
        <f t="shared" si="20"/>
        <v>n/a</v>
      </c>
      <c r="P62" s="141" t="str">
        <f t="shared" si="20"/>
        <v>n/a</v>
      </c>
      <c r="Q62" s="141" t="str">
        <f t="shared" si="20"/>
        <v>n/a</v>
      </c>
      <c r="R62" s="141" t="str">
        <f t="shared" si="20"/>
        <v>n/a</v>
      </c>
      <c r="S62" s="141" t="str">
        <f t="shared" si="20"/>
        <v>n/a</v>
      </c>
      <c r="T62" s="141" t="str">
        <f t="shared" si="20"/>
        <v>n/a</v>
      </c>
      <c r="U62" s="141" t="str">
        <f t="shared" si="20"/>
        <v>n/a</v>
      </c>
      <c r="V62" s="142" t="str">
        <f t="shared" si="31"/>
        <v>n/a</v>
      </c>
      <c r="X62" s="83" t="e">
        <f>+SUMPRODUCT(('Quant Log'!$C$5:$C$1004='Quant Sub Area Stats'!$B62)*('Quant Log'!$J$5:$J$1004='Quant Sub Area Stats'!X$42)*('Quant Log'!$E$5:$E$1004='Quant Sub Area Stats'!$B$56)*'Quant Log'!$P$5:$P$1004)/SUMPRODUCT(('Quant Log'!$C$5:$C$1004='Quant Sub Area Stats'!$B62)*('Quant Log'!$J$5:$J$1004='Quant Sub Area Stats'!X$42)*('Quant Log'!$E$5:$E$1004='Quant Sub Area Stats'!$B$56))</f>
        <v>#DIV/0!</v>
      </c>
      <c r="Y62" s="83" t="e">
        <f>+SUMPRODUCT(('Quant Log'!$C$5:$C$1004='Quant Sub Area Stats'!$B62)*('Quant Log'!$J$5:$J$1004='Quant Sub Area Stats'!Y$42)*('Quant Log'!$E$5:$E$1004='Quant Sub Area Stats'!$B$56)*'Quant Log'!$P$5:$P$1004)/SUMPRODUCT(('Quant Log'!$C$5:$C$1004='Quant Sub Area Stats'!$B62)*('Quant Log'!$J$5:$J$1004='Quant Sub Area Stats'!Y$42)*('Quant Log'!$E$5:$E$1004='Quant Sub Area Stats'!$B$56))</f>
        <v>#DIV/0!</v>
      </c>
      <c r="Z62" s="83" t="e">
        <f>+SUMPRODUCT(('Quant Log'!$C$5:$C$1004='Quant Sub Area Stats'!$B62)*('Quant Log'!$J$5:$J$1004='Quant Sub Area Stats'!Z$42)*('Quant Log'!$E$5:$E$1004='Quant Sub Area Stats'!$B$56)*'Quant Log'!$P$5:$P$1004)/SUMPRODUCT(('Quant Log'!$C$5:$C$1004='Quant Sub Area Stats'!$B62)*('Quant Log'!$J$5:$J$1004='Quant Sub Area Stats'!Z$42)*('Quant Log'!$E$5:$E$1004='Quant Sub Area Stats'!$B$56))</f>
        <v>#DIV/0!</v>
      </c>
      <c r="AA62" s="83" t="e">
        <f>+SUMPRODUCT(('Quant Log'!$C$5:$C$1004='Quant Sub Area Stats'!$B62)*('Quant Log'!$J$5:$J$1004='Quant Sub Area Stats'!AA$42)*('Quant Log'!$E$5:$E$1004='Quant Sub Area Stats'!$B$56)*'Quant Log'!$P$5:$P$1004)/SUMPRODUCT(('Quant Log'!$C$5:$C$1004='Quant Sub Area Stats'!$B62)*('Quant Log'!$J$5:$J$1004='Quant Sub Area Stats'!AA$42)*('Quant Log'!$E$5:$E$1004='Quant Sub Area Stats'!$B$56))</f>
        <v>#DIV/0!</v>
      </c>
      <c r="AB62" s="83" t="e">
        <f>+SUMPRODUCT(('Quant Log'!$C$5:$C$1004='Quant Sub Area Stats'!$B62)*('Quant Log'!$J$5:$J$1004='Quant Sub Area Stats'!AB$42)*('Quant Log'!$E$5:$E$1004='Quant Sub Area Stats'!$B$56)*'Quant Log'!$P$5:$P$1004)/SUMPRODUCT(('Quant Log'!$C$5:$C$1004='Quant Sub Area Stats'!$B62)*('Quant Log'!$J$5:$J$1004='Quant Sub Area Stats'!AB$42)*('Quant Log'!$E$5:$E$1004='Quant Sub Area Stats'!$B$56))</f>
        <v>#DIV/0!</v>
      </c>
      <c r="AC62" s="83" t="e">
        <f>+SUMPRODUCT(('Quant Log'!$C$5:$C$1004='Quant Sub Area Stats'!$B62)*('Quant Log'!$J$5:$J$1004='Quant Sub Area Stats'!AC$42)*('Quant Log'!$E$5:$E$1004='Quant Sub Area Stats'!$B$56)*'Quant Log'!$P$5:$P$1004)/SUMPRODUCT(('Quant Log'!$C$5:$C$1004='Quant Sub Area Stats'!$B62)*('Quant Log'!$J$5:$J$1004='Quant Sub Area Stats'!AC$42)*('Quant Log'!$E$5:$E$1004='Quant Sub Area Stats'!$B$56))</f>
        <v>#DIV/0!</v>
      </c>
      <c r="AD62" s="83" t="e">
        <f>+SUMPRODUCT(('Quant Log'!$C$5:$C$1004='Quant Sub Area Stats'!$B62)*('Quant Log'!$J$5:$J$1004='Quant Sub Area Stats'!AD$42)*('Quant Log'!$E$5:$E$1004='Quant Sub Area Stats'!$B$56)*'Quant Log'!$P$5:$P$1004)/SUMPRODUCT(('Quant Log'!$C$5:$C$1004='Quant Sub Area Stats'!$B62)*('Quant Log'!$J$5:$J$1004='Quant Sub Area Stats'!AD$42)*('Quant Log'!$E$5:$E$1004='Quant Sub Area Stats'!$B$56))</f>
        <v>#DIV/0!</v>
      </c>
      <c r="AE62" s="83" t="e">
        <f>+SUMPRODUCT(('Quant Log'!$C$5:$C$1004='Quant Sub Area Stats'!$B62)*('Quant Log'!$J$5:$J$1004='Quant Sub Area Stats'!AE$42)*('Quant Log'!$E$5:$E$1004='Quant Sub Area Stats'!$B$56)*'Quant Log'!$P$5:$P$1004)/SUMPRODUCT(('Quant Log'!$C$5:$C$1004='Quant Sub Area Stats'!$B62)*('Quant Log'!$J$5:$J$1004='Quant Sub Area Stats'!AE$42)*('Quant Log'!$E$5:$E$1004='Quant Sub Area Stats'!$B$56))</f>
        <v>#DIV/0!</v>
      </c>
      <c r="AF62" s="83" t="e">
        <f>+SUMPRODUCT(('Quant Log'!$C$5:$C$1004='Quant Sub Area Stats'!$B62)*('Quant Log'!$J$5:$J$1004='Quant Sub Area Stats'!AF$42)*('Quant Log'!$E$5:$E$1004='Quant Sub Area Stats'!$B$56)*'Quant Log'!$P$5:$P$1004)/SUMPRODUCT(('Quant Log'!$C$5:$C$1004='Quant Sub Area Stats'!$B62)*('Quant Log'!$J$5:$J$1004='Quant Sub Area Stats'!AF$42)*('Quant Log'!$E$5:$E$1004='Quant Sub Area Stats'!$B$56))</f>
        <v>#DIV/0!</v>
      </c>
      <c r="AG62" s="83" t="e">
        <f>+SUMPRODUCT(('Quant Log'!$C$5:$C$1004='Quant Sub Area Stats'!$B62)*('Quant Log'!$J$5:$J$1004='Quant Sub Area Stats'!AG$42)*('Quant Log'!$E$5:$E$1004='Quant Sub Area Stats'!$B$56)*'Quant Log'!$P$5:$P$1004)/SUMPRODUCT(('Quant Log'!$C$5:$C$1004='Quant Sub Area Stats'!$B62)*('Quant Log'!$J$5:$J$1004='Quant Sub Area Stats'!AG$42)*('Quant Log'!$E$5:$E$1004='Quant Sub Area Stats'!$B$56))</f>
        <v>#DIV/0!</v>
      </c>
      <c r="AH62" s="83" t="e">
        <f>+SUMPRODUCT(('Quant Log'!$C$5:$C$1004='Quant Sub Area Stats'!$B62)*('Quant Log'!$J$5:$J$1004='Quant Sub Area Stats'!AH$42)*('Quant Log'!$E$5:$E$1004='Quant Sub Area Stats'!$B$56)*'Quant Log'!$P$5:$P$1004)/SUMPRODUCT(('Quant Log'!$C$5:$C$1004='Quant Sub Area Stats'!$B62)*('Quant Log'!$J$5:$J$1004='Quant Sub Area Stats'!AH$42)*('Quant Log'!$E$5:$E$1004='Quant Sub Area Stats'!$B$56))</f>
        <v>#DIV/0!</v>
      </c>
      <c r="AI62" s="83" t="e">
        <f>+SUMPRODUCT(('Quant Log'!$C$5:$C$1004='Quant Sub Area Stats'!$B62)*('Quant Log'!$J$5:$J$1004='Quant Sub Area Stats'!AI$42)*('Quant Log'!$E$5:$E$1004='Quant Sub Area Stats'!$B$56)*'Quant Log'!$P$5:$P$1004)/SUMPRODUCT(('Quant Log'!$C$5:$C$1004='Quant Sub Area Stats'!$B62)*('Quant Log'!$J$5:$J$1004='Quant Sub Area Stats'!AI$42)*('Quant Log'!$E$5:$E$1004='Quant Sub Area Stats'!$B$56))</f>
        <v>#DIV/0!</v>
      </c>
      <c r="AJ62" s="83" t="e">
        <f>+SUMPRODUCT(('Quant Log'!$C$5:$C$1004='Quant Sub Area Stats'!$B62)*('Quant Log'!$J$5:$J$1004='Quant Sub Area Stats'!AJ$42)*('Quant Log'!$E$5:$E$1004='Quant Sub Area Stats'!$B$56)*'Quant Log'!$P$5:$P$1004)/SUMPRODUCT(('Quant Log'!$C$5:$C$1004='Quant Sub Area Stats'!$B62)*('Quant Log'!$J$5:$J$1004='Quant Sub Area Stats'!AJ$42)*('Quant Log'!$E$5:$E$1004='Quant Sub Area Stats'!$B$56))</f>
        <v>#DIV/0!</v>
      </c>
      <c r="AK62" s="83" t="e">
        <f>+SUMPRODUCT(('Quant Log'!$C$5:$C$1004='Quant Sub Area Stats'!$B62)*('Quant Log'!$J$5:$J$1004='Quant Sub Area Stats'!AK$42)*('Quant Log'!$E$5:$E$1004='Quant Sub Area Stats'!$B$56)*'Quant Log'!$P$5:$P$1004)/SUMPRODUCT(('Quant Log'!$C$5:$C$1004='Quant Sub Area Stats'!$B62)*('Quant Log'!$J$5:$J$1004='Quant Sub Area Stats'!AK$42)*('Quant Log'!$E$5:$E$1004='Quant Sub Area Stats'!$B$56))</f>
        <v>#DIV/0!</v>
      </c>
      <c r="AL62" s="83" t="e">
        <f>+SUMPRODUCT(('Quant Log'!$C$5:$C$1004='Quant Sub Area Stats'!$B62)*('Quant Log'!$J$5:$J$1004='Quant Sub Area Stats'!AL$42)*('Quant Log'!$E$5:$E$1004='Quant Sub Area Stats'!$B$56)*'Quant Log'!$P$5:$P$1004)/SUMPRODUCT(('Quant Log'!$C$5:$C$1004='Quant Sub Area Stats'!$B62)*('Quant Log'!$J$5:$J$1004='Quant Sub Area Stats'!AL$42)*('Quant Log'!$E$5:$E$1004='Quant Sub Area Stats'!$B$56))</f>
        <v>#DIV/0!</v>
      </c>
      <c r="AM62" s="83" t="e">
        <f>+SUMPRODUCT(('Quant Log'!$C$5:$C$1004='Quant Sub Area Stats'!$B62)*('Quant Log'!$J$5:$J$1004='Quant Sub Area Stats'!AM$42)*('Quant Log'!$E$5:$E$1004='Quant Sub Area Stats'!$B$56)*'Quant Log'!$P$5:$P$1004)/SUMPRODUCT(('Quant Log'!$C$5:$C$1004='Quant Sub Area Stats'!$B62)*('Quant Log'!$J$5:$J$1004='Quant Sub Area Stats'!AM$42)*('Quant Log'!$E$5:$E$1004='Quant Sub Area Stats'!$B$56))</f>
        <v>#DIV/0!</v>
      </c>
      <c r="AN62" s="83" t="e">
        <f>+SUMPRODUCT(('Quant Log'!$C$5:$C$1004='Quant Sub Area Stats'!$B62)*('Quant Log'!$J$5:$J$1004='Quant Sub Area Stats'!AN$42)*('Quant Log'!$E$5:$E$1004='Quant Sub Area Stats'!$B$56)*'Quant Log'!$P$5:$P$1004)/SUMPRODUCT(('Quant Log'!$C$5:$C$1004='Quant Sub Area Stats'!$B62)*('Quant Log'!$J$5:$J$1004='Quant Sub Area Stats'!AN$42)*('Quant Log'!$E$5:$E$1004='Quant Sub Area Stats'!$B$56))</f>
        <v>#DIV/0!</v>
      </c>
      <c r="AO62" s="83" t="e">
        <f>+SUMPRODUCT(('Quant Log'!$C$5:$C$1004='Quant Sub Area Stats'!$B62)*('Quant Log'!$J$5:$J$1004='Quant Sub Area Stats'!AO$42)*('Quant Log'!$E$5:$E$1004='Quant Sub Area Stats'!$B$56)*'Quant Log'!$P$5:$P$1004)/SUMPRODUCT(('Quant Log'!$C$5:$C$1004='Quant Sub Area Stats'!$B62)*('Quant Log'!$J$5:$J$1004='Quant Sub Area Stats'!AO$42)*('Quant Log'!$E$5:$E$1004='Quant Sub Area Stats'!$B$56))</f>
        <v>#DIV/0!</v>
      </c>
      <c r="AP62" s="83" t="e">
        <f>+SUMPRODUCT(('Quant Log'!$C$5:$C$1004='Quant Sub Area Stats'!$B62)*('Quant Log'!$E$5:$E$1004='Quant Sub Area Stats'!$B$56)*'Quant Log'!$P$5:$P$1004)/SUMPRODUCT(('Quant Log'!$C$5:$C$1004='Quant Sub Area Stats'!$B62)*('Quant Log'!$E$5:$E$1004='Quant Sub Area Stats'!$B$56))</f>
        <v>#DIV/0!</v>
      </c>
    </row>
    <row r="63" spans="2:42" ht="16" thickBot="1">
      <c r="B63" s="18" t="str">
        <f>+$B$48</f>
        <v>NOVA</v>
      </c>
      <c r="D63" s="43" t="str">
        <f t="shared" si="21"/>
        <v>n/a</v>
      </c>
      <c r="E63" s="43" t="str">
        <f t="shared" si="22"/>
        <v>n/a</v>
      </c>
      <c r="F63" s="43" t="str">
        <f t="shared" si="23"/>
        <v>n/a</v>
      </c>
      <c r="G63" s="43" t="str">
        <f t="shared" si="24"/>
        <v>n/a</v>
      </c>
      <c r="H63" s="43" t="str">
        <f t="shared" si="25"/>
        <v>n/a</v>
      </c>
      <c r="I63" s="43" t="str">
        <f t="shared" si="26"/>
        <v>n/a</v>
      </c>
      <c r="J63" s="43" t="str">
        <f t="shared" si="27"/>
        <v>n/a</v>
      </c>
      <c r="K63" s="43" t="str">
        <f t="shared" si="28"/>
        <v>n/a</v>
      </c>
      <c r="L63" s="44" t="str">
        <f t="shared" si="29"/>
        <v>n/a</v>
      </c>
      <c r="M63" s="140" t="str">
        <f t="shared" si="30"/>
        <v>n/a</v>
      </c>
      <c r="N63" s="140" t="str">
        <f t="shared" si="20"/>
        <v>n/a</v>
      </c>
      <c r="O63" s="140" t="str">
        <f t="shared" si="20"/>
        <v>n/a</v>
      </c>
      <c r="P63" s="140" t="str">
        <f t="shared" si="20"/>
        <v>n/a</v>
      </c>
      <c r="Q63" s="140" t="str">
        <f t="shared" si="20"/>
        <v>n/a</v>
      </c>
      <c r="R63" s="140" t="str">
        <f t="shared" si="20"/>
        <v>n/a</v>
      </c>
      <c r="S63" s="140" t="str">
        <f t="shared" si="20"/>
        <v>n/a</v>
      </c>
      <c r="T63" s="140" t="str">
        <f t="shared" si="20"/>
        <v>n/a</v>
      </c>
      <c r="U63" s="140" t="str">
        <f t="shared" si="20"/>
        <v>n/a</v>
      </c>
      <c r="V63" s="140" t="str">
        <f t="shared" si="31"/>
        <v>n/a</v>
      </c>
      <c r="X63" s="83" t="e">
        <f>+SUMPRODUCT(('Quant Log'!$C$5:$C$1004='Quant Sub Area Stats'!$B63)*('Quant Log'!$J$5:$J$1004='Quant Sub Area Stats'!X$42)*('Quant Log'!$E$5:$E$1004='Quant Sub Area Stats'!$B$56)*'Quant Log'!$P$5:$P$1004)/SUMPRODUCT(('Quant Log'!$C$5:$C$1004='Quant Sub Area Stats'!$B63)*('Quant Log'!$J$5:$J$1004='Quant Sub Area Stats'!X$42)*('Quant Log'!$E$5:$E$1004='Quant Sub Area Stats'!$B$56))</f>
        <v>#DIV/0!</v>
      </c>
      <c r="Y63" s="83" t="e">
        <f>+SUMPRODUCT(('Quant Log'!$C$5:$C$1004='Quant Sub Area Stats'!$B63)*('Quant Log'!$J$5:$J$1004='Quant Sub Area Stats'!Y$42)*('Quant Log'!$E$5:$E$1004='Quant Sub Area Stats'!$B$56)*'Quant Log'!$P$5:$P$1004)/SUMPRODUCT(('Quant Log'!$C$5:$C$1004='Quant Sub Area Stats'!$B63)*('Quant Log'!$J$5:$J$1004='Quant Sub Area Stats'!Y$42)*('Quant Log'!$E$5:$E$1004='Quant Sub Area Stats'!$B$56))</f>
        <v>#DIV/0!</v>
      </c>
      <c r="Z63" s="83" t="e">
        <f>+SUMPRODUCT(('Quant Log'!$C$5:$C$1004='Quant Sub Area Stats'!$B63)*('Quant Log'!$J$5:$J$1004='Quant Sub Area Stats'!Z$42)*('Quant Log'!$E$5:$E$1004='Quant Sub Area Stats'!$B$56)*'Quant Log'!$P$5:$P$1004)/SUMPRODUCT(('Quant Log'!$C$5:$C$1004='Quant Sub Area Stats'!$B63)*('Quant Log'!$J$5:$J$1004='Quant Sub Area Stats'!Z$42)*('Quant Log'!$E$5:$E$1004='Quant Sub Area Stats'!$B$56))</f>
        <v>#DIV/0!</v>
      </c>
      <c r="AA63" s="83" t="e">
        <f>+SUMPRODUCT(('Quant Log'!$C$5:$C$1004='Quant Sub Area Stats'!$B63)*('Quant Log'!$J$5:$J$1004='Quant Sub Area Stats'!AA$42)*('Quant Log'!$E$5:$E$1004='Quant Sub Area Stats'!$B$56)*'Quant Log'!$P$5:$P$1004)/SUMPRODUCT(('Quant Log'!$C$5:$C$1004='Quant Sub Area Stats'!$B63)*('Quant Log'!$J$5:$J$1004='Quant Sub Area Stats'!AA$42)*('Quant Log'!$E$5:$E$1004='Quant Sub Area Stats'!$B$56))</f>
        <v>#DIV/0!</v>
      </c>
      <c r="AB63" s="83" t="e">
        <f>+SUMPRODUCT(('Quant Log'!$C$5:$C$1004='Quant Sub Area Stats'!$B63)*('Quant Log'!$J$5:$J$1004='Quant Sub Area Stats'!AB$42)*('Quant Log'!$E$5:$E$1004='Quant Sub Area Stats'!$B$56)*'Quant Log'!$P$5:$P$1004)/SUMPRODUCT(('Quant Log'!$C$5:$C$1004='Quant Sub Area Stats'!$B63)*('Quant Log'!$J$5:$J$1004='Quant Sub Area Stats'!AB$42)*('Quant Log'!$E$5:$E$1004='Quant Sub Area Stats'!$B$56))</f>
        <v>#DIV/0!</v>
      </c>
      <c r="AC63" s="83" t="e">
        <f>+SUMPRODUCT(('Quant Log'!$C$5:$C$1004='Quant Sub Area Stats'!$B63)*('Quant Log'!$J$5:$J$1004='Quant Sub Area Stats'!AC$42)*('Quant Log'!$E$5:$E$1004='Quant Sub Area Stats'!$B$56)*'Quant Log'!$P$5:$P$1004)/SUMPRODUCT(('Quant Log'!$C$5:$C$1004='Quant Sub Area Stats'!$B63)*('Quant Log'!$J$5:$J$1004='Quant Sub Area Stats'!AC$42)*('Quant Log'!$E$5:$E$1004='Quant Sub Area Stats'!$B$56))</f>
        <v>#DIV/0!</v>
      </c>
      <c r="AD63" s="83" t="e">
        <f>+SUMPRODUCT(('Quant Log'!$C$5:$C$1004='Quant Sub Area Stats'!$B63)*('Quant Log'!$J$5:$J$1004='Quant Sub Area Stats'!AD$42)*('Quant Log'!$E$5:$E$1004='Quant Sub Area Stats'!$B$56)*'Quant Log'!$P$5:$P$1004)/SUMPRODUCT(('Quant Log'!$C$5:$C$1004='Quant Sub Area Stats'!$B63)*('Quant Log'!$J$5:$J$1004='Quant Sub Area Stats'!AD$42)*('Quant Log'!$E$5:$E$1004='Quant Sub Area Stats'!$B$56))</f>
        <v>#DIV/0!</v>
      </c>
      <c r="AE63" s="83" t="e">
        <f>+SUMPRODUCT(('Quant Log'!$C$5:$C$1004='Quant Sub Area Stats'!$B63)*('Quant Log'!$J$5:$J$1004='Quant Sub Area Stats'!AE$42)*('Quant Log'!$E$5:$E$1004='Quant Sub Area Stats'!$B$56)*'Quant Log'!$P$5:$P$1004)/SUMPRODUCT(('Quant Log'!$C$5:$C$1004='Quant Sub Area Stats'!$B63)*('Quant Log'!$J$5:$J$1004='Quant Sub Area Stats'!AE$42)*('Quant Log'!$E$5:$E$1004='Quant Sub Area Stats'!$B$56))</f>
        <v>#DIV/0!</v>
      </c>
      <c r="AF63" s="83" t="e">
        <f>+SUMPRODUCT(('Quant Log'!$C$5:$C$1004='Quant Sub Area Stats'!$B63)*('Quant Log'!$J$5:$J$1004='Quant Sub Area Stats'!AF$42)*('Quant Log'!$E$5:$E$1004='Quant Sub Area Stats'!$B$56)*'Quant Log'!$P$5:$P$1004)/SUMPRODUCT(('Quant Log'!$C$5:$C$1004='Quant Sub Area Stats'!$B63)*('Quant Log'!$J$5:$J$1004='Quant Sub Area Stats'!AF$42)*('Quant Log'!$E$5:$E$1004='Quant Sub Area Stats'!$B$56))</f>
        <v>#DIV/0!</v>
      </c>
      <c r="AG63" s="83" t="e">
        <f>+SUMPRODUCT(('Quant Log'!$C$5:$C$1004='Quant Sub Area Stats'!$B63)*('Quant Log'!$J$5:$J$1004='Quant Sub Area Stats'!AG$42)*('Quant Log'!$E$5:$E$1004='Quant Sub Area Stats'!$B$56)*'Quant Log'!$P$5:$P$1004)/SUMPRODUCT(('Quant Log'!$C$5:$C$1004='Quant Sub Area Stats'!$B63)*('Quant Log'!$J$5:$J$1004='Quant Sub Area Stats'!AG$42)*('Quant Log'!$E$5:$E$1004='Quant Sub Area Stats'!$B$56))</f>
        <v>#DIV/0!</v>
      </c>
      <c r="AH63" s="83" t="e">
        <f>+SUMPRODUCT(('Quant Log'!$C$5:$C$1004='Quant Sub Area Stats'!$B63)*('Quant Log'!$J$5:$J$1004='Quant Sub Area Stats'!AH$42)*('Quant Log'!$E$5:$E$1004='Quant Sub Area Stats'!$B$56)*'Quant Log'!$P$5:$P$1004)/SUMPRODUCT(('Quant Log'!$C$5:$C$1004='Quant Sub Area Stats'!$B63)*('Quant Log'!$J$5:$J$1004='Quant Sub Area Stats'!AH$42)*('Quant Log'!$E$5:$E$1004='Quant Sub Area Stats'!$B$56))</f>
        <v>#DIV/0!</v>
      </c>
      <c r="AI63" s="83" t="e">
        <f>+SUMPRODUCT(('Quant Log'!$C$5:$C$1004='Quant Sub Area Stats'!$B63)*('Quant Log'!$J$5:$J$1004='Quant Sub Area Stats'!AI$42)*('Quant Log'!$E$5:$E$1004='Quant Sub Area Stats'!$B$56)*'Quant Log'!$P$5:$P$1004)/SUMPRODUCT(('Quant Log'!$C$5:$C$1004='Quant Sub Area Stats'!$B63)*('Quant Log'!$J$5:$J$1004='Quant Sub Area Stats'!AI$42)*('Quant Log'!$E$5:$E$1004='Quant Sub Area Stats'!$B$56))</f>
        <v>#DIV/0!</v>
      </c>
      <c r="AJ63" s="83" t="e">
        <f>+SUMPRODUCT(('Quant Log'!$C$5:$C$1004='Quant Sub Area Stats'!$B63)*('Quant Log'!$J$5:$J$1004='Quant Sub Area Stats'!AJ$42)*('Quant Log'!$E$5:$E$1004='Quant Sub Area Stats'!$B$56)*'Quant Log'!$P$5:$P$1004)/SUMPRODUCT(('Quant Log'!$C$5:$C$1004='Quant Sub Area Stats'!$B63)*('Quant Log'!$J$5:$J$1004='Quant Sub Area Stats'!AJ$42)*('Quant Log'!$E$5:$E$1004='Quant Sub Area Stats'!$B$56))</f>
        <v>#DIV/0!</v>
      </c>
      <c r="AK63" s="83" t="e">
        <f>+SUMPRODUCT(('Quant Log'!$C$5:$C$1004='Quant Sub Area Stats'!$B63)*('Quant Log'!$J$5:$J$1004='Quant Sub Area Stats'!AK$42)*('Quant Log'!$E$5:$E$1004='Quant Sub Area Stats'!$B$56)*'Quant Log'!$P$5:$P$1004)/SUMPRODUCT(('Quant Log'!$C$5:$C$1004='Quant Sub Area Stats'!$B63)*('Quant Log'!$J$5:$J$1004='Quant Sub Area Stats'!AK$42)*('Quant Log'!$E$5:$E$1004='Quant Sub Area Stats'!$B$56))</f>
        <v>#DIV/0!</v>
      </c>
      <c r="AL63" s="83" t="e">
        <f>+SUMPRODUCT(('Quant Log'!$C$5:$C$1004='Quant Sub Area Stats'!$B63)*('Quant Log'!$J$5:$J$1004='Quant Sub Area Stats'!AL$42)*('Quant Log'!$E$5:$E$1004='Quant Sub Area Stats'!$B$56)*'Quant Log'!$P$5:$P$1004)/SUMPRODUCT(('Quant Log'!$C$5:$C$1004='Quant Sub Area Stats'!$B63)*('Quant Log'!$J$5:$J$1004='Quant Sub Area Stats'!AL$42)*('Quant Log'!$E$5:$E$1004='Quant Sub Area Stats'!$B$56))</f>
        <v>#DIV/0!</v>
      </c>
      <c r="AM63" s="83" t="e">
        <f>+SUMPRODUCT(('Quant Log'!$C$5:$C$1004='Quant Sub Area Stats'!$B63)*('Quant Log'!$J$5:$J$1004='Quant Sub Area Stats'!AM$42)*('Quant Log'!$E$5:$E$1004='Quant Sub Area Stats'!$B$56)*'Quant Log'!$P$5:$P$1004)/SUMPRODUCT(('Quant Log'!$C$5:$C$1004='Quant Sub Area Stats'!$B63)*('Quant Log'!$J$5:$J$1004='Quant Sub Area Stats'!AM$42)*('Quant Log'!$E$5:$E$1004='Quant Sub Area Stats'!$B$56))</f>
        <v>#DIV/0!</v>
      </c>
      <c r="AN63" s="83" t="e">
        <f>+SUMPRODUCT(('Quant Log'!$C$5:$C$1004='Quant Sub Area Stats'!$B63)*('Quant Log'!$J$5:$J$1004='Quant Sub Area Stats'!AN$42)*('Quant Log'!$E$5:$E$1004='Quant Sub Area Stats'!$B$56)*'Quant Log'!$P$5:$P$1004)/SUMPRODUCT(('Quant Log'!$C$5:$C$1004='Quant Sub Area Stats'!$B63)*('Quant Log'!$J$5:$J$1004='Quant Sub Area Stats'!AN$42)*('Quant Log'!$E$5:$E$1004='Quant Sub Area Stats'!$B$56))</f>
        <v>#DIV/0!</v>
      </c>
      <c r="AO63" s="83" t="e">
        <f>+SUMPRODUCT(('Quant Log'!$C$5:$C$1004='Quant Sub Area Stats'!$B63)*('Quant Log'!$J$5:$J$1004='Quant Sub Area Stats'!AO$42)*('Quant Log'!$E$5:$E$1004='Quant Sub Area Stats'!$B$56)*'Quant Log'!$P$5:$P$1004)/SUMPRODUCT(('Quant Log'!$C$5:$C$1004='Quant Sub Area Stats'!$B63)*('Quant Log'!$J$5:$J$1004='Quant Sub Area Stats'!AO$42)*('Quant Log'!$E$5:$E$1004='Quant Sub Area Stats'!$B$56))</f>
        <v>#DIV/0!</v>
      </c>
      <c r="AP63" s="83" t="e">
        <f>+SUMPRODUCT(('Quant Log'!$C$5:$C$1004='Quant Sub Area Stats'!$B63)*('Quant Log'!$E$5:$E$1004='Quant Sub Area Stats'!$B$56)*'Quant Log'!$P$5:$P$1004)/SUMPRODUCT(('Quant Log'!$C$5:$C$1004='Quant Sub Area Stats'!$B63)*('Quant Log'!$E$5:$E$1004='Quant Sub Area Stats'!$B$56))</f>
        <v>#DIV/0!</v>
      </c>
    </row>
    <row r="64" spans="2:42" ht="16" thickBot="1">
      <c r="B64" s="18" t="str">
        <f>+$B$49</f>
        <v>Kaplan Verbal</v>
      </c>
      <c r="D64" s="40" t="str">
        <f t="shared" si="21"/>
        <v>n/a</v>
      </c>
      <c r="E64" s="40" t="str">
        <f t="shared" si="22"/>
        <v>n/a</v>
      </c>
      <c r="F64" s="40" t="str">
        <f t="shared" si="23"/>
        <v>n/a</v>
      </c>
      <c r="G64" s="40" t="str">
        <f t="shared" si="24"/>
        <v>n/a</v>
      </c>
      <c r="H64" s="40" t="str">
        <f t="shared" si="25"/>
        <v>n/a</v>
      </c>
      <c r="I64" s="40" t="str">
        <f t="shared" si="26"/>
        <v>n/a</v>
      </c>
      <c r="J64" s="40" t="str">
        <f t="shared" si="27"/>
        <v>n/a</v>
      </c>
      <c r="K64" s="40" t="str">
        <f t="shared" si="28"/>
        <v>n/a</v>
      </c>
      <c r="L64" s="41" t="str">
        <f t="shared" si="29"/>
        <v>n/a</v>
      </c>
      <c r="M64" s="141" t="str">
        <f t="shared" si="30"/>
        <v>n/a</v>
      </c>
      <c r="N64" s="141" t="str">
        <f t="shared" si="20"/>
        <v>n/a</v>
      </c>
      <c r="O64" s="141" t="str">
        <f t="shared" si="20"/>
        <v>n/a</v>
      </c>
      <c r="P64" s="141" t="str">
        <f t="shared" si="20"/>
        <v>n/a</v>
      </c>
      <c r="Q64" s="141" t="str">
        <f t="shared" si="20"/>
        <v>n/a</v>
      </c>
      <c r="R64" s="141" t="str">
        <f t="shared" si="20"/>
        <v>n/a</v>
      </c>
      <c r="S64" s="141" t="str">
        <f t="shared" si="20"/>
        <v>n/a</v>
      </c>
      <c r="T64" s="141" t="str">
        <f t="shared" si="20"/>
        <v>n/a</v>
      </c>
      <c r="U64" s="141" t="str">
        <f t="shared" si="20"/>
        <v>n/a</v>
      </c>
      <c r="V64" s="142" t="str">
        <f t="shared" si="31"/>
        <v>n/a</v>
      </c>
      <c r="X64" s="83" t="e">
        <f>+SUMPRODUCT(('Quant Log'!$C$5:$C$1004='Quant Sub Area Stats'!$B64)*('Quant Log'!$J$5:$J$1004='Quant Sub Area Stats'!X$42)*('Quant Log'!$E$5:$E$1004='Quant Sub Area Stats'!$B$56)*'Quant Log'!$P$5:$P$1004)/SUMPRODUCT(('Quant Log'!$C$5:$C$1004='Quant Sub Area Stats'!$B64)*('Quant Log'!$J$5:$J$1004='Quant Sub Area Stats'!X$42)*('Quant Log'!$E$5:$E$1004='Quant Sub Area Stats'!$B$56))</f>
        <v>#DIV/0!</v>
      </c>
      <c r="Y64" s="83" t="e">
        <f>+SUMPRODUCT(('Quant Log'!$C$5:$C$1004='Quant Sub Area Stats'!$B64)*('Quant Log'!$J$5:$J$1004='Quant Sub Area Stats'!Y$42)*('Quant Log'!$E$5:$E$1004='Quant Sub Area Stats'!$B$56)*'Quant Log'!$P$5:$P$1004)/SUMPRODUCT(('Quant Log'!$C$5:$C$1004='Quant Sub Area Stats'!$B64)*('Quant Log'!$J$5:$J$1004='Quant Sub Area Stats'!Y$42)*('Quant Log'!$E$5:$E$1004='Quant Sub Area Stats'!$B$56))</f>
        <v>#DIV/0!</v>
      </c>
      <c r="Z64" s="83" t="e">
        <f>+SUMPRODUCT(('Quant Log'!$C$5:$C$1004='Quant Sub Area Stats'!$B64)*('Quant Log'!$J$5:$J$1004='Quant Sub Area Stats'!Z$42)*('Quant Log'!$E$5:$E$1004='Quant Sub Area Stats'!$B$56)*'Quant Log'!$P$5:$P$1004)/SUMPRODUCT(('Quant Log'!$C$5:$C$1004='Quant Sub Area Stats'!$B64)*('Quant Log'!$J$5:$J$1004='Quant Sub Area Stats'!Z$42)*('Quant Log'!$E$5:$E$1004='Quant Sub Area Stats'!$B$56))</f>
        <v>#DIV/0!</v>
      </c>
      <c r="AA64" s="83" t="e">
        <f>+SUMPRODUCT(('Quant Log'!$C$5:$C$1004='Quant Sub Area Stats'!$B64)*('Quant Log'!$J$5:$J$1004='Quant Sub Area Stats'!AA$42)*('Quant Log'!$E$5:$E$1004='Quant Sub Area Stats'!$B$56)*'Quant Log'!$P$5:$P$1004)/SUMPRODUCT(('Quant Log'!$C$5:$C$1004='Quant Sub Area Stats'!$B64)*('Quant Log'!$J$5:$J$1004='Quant Sub Area Stats'!AA$42)*('Quant Log'!$E$5:$E$1004='Quant Sub Area Stats'!$B$56))</f>
        <v>#DIV/0!</v>
      </c>
      <c r="AB64" s="83" t="e">
        <f>+SUMPRODUCT(('Quant Log'!$C$5:$C$1004='Quant Sub Area Stats'!$B64)*('Quant Log'!$J$5:$J$1004='Quant Sub Area Stats'!AB$42)*('Quant Log'!$E$5:$E$1004='Quant Sub Area Stats'!$B$56)*'Quant Log'!$P$5:$P$1004)/SUMPRODUCT(('Quant Log'!$C$5:$C$1004='Quant Sub Area Stats'!$B64)*('Quant Log'!$J$5:$J$1004='Quant Sub Area Stats'!AB$42)*('Quant Log'!$E$5:$E$1004='Quant Sub Area Stats'!$B$56))</f>
        <v>#DIV/0!</v>
      </c>
      <c r="AC64" s="83" t="e">
        <f>+SUMPRODUCT(('Quant Log'!$C$5:$C$1004='Quant Sub Area Stats'!$B64)*('Quant Log'!$J$5:$J$1004='Quant Sub Area Stats'!AC$42)*('Quant Log'!$E$5:$E$1004='Quant Sub Area Stats'!$B$56)*'Quant Log'!$P$5:$P$1004)/SUMPRODUCT(('Quant Log'!$C$5:$C$1004='Quant Sub Area Stats'!$B64)*('Quant Log'!$J$5:$J$1004='Quant Sub Area Stats'!AC$42)*('Quant Log'!$E$5:$E$1004='Quant Sub Area Stats'!$B$56))</f>
        <v>#DIV/0!</v>
      </c>
      <c r="AD64" s="83" t="e">
        <f>+SUMPRODUCT(('Quant Log'!$C$5:$C$1004='Quant Sub Area Stats'!$B64)*('Quant Log'!$J$5:$J$1004='Quant Sub Area Stats'!AD$42)*('Quant Log'!$E$5:$E$1004='Quant Sub Area Stats'!$B$56)*'Quant Log'!$P$5:$P$1004)/SUMPRODUCT(('Quant Log'!$C$5:$C$1004='Quant Sub Area Stats'!$B64)*('Quant Log'!$J$5:$J$1004='Quant Sub Area Stats'!AD$42)*('Quant Log'!$E$5:$E$1004='Quant Sub Area Stats'!$B$56))</f>
        <v>#DIV/0!</v>
      </c>
      <c r="AE64" s="83" t="e">
        <f>+SUMPRODUCT(('Quant Log'!$C$5:$C$1004='Quant Sub Area Stats'!$B64)*('Quant Log'!$J$5:$J$1004='Quant Sub Area Stats'!AE$42)*('Quant Log'!$E$5:$E$1004='Quant Sub Area Stats'!$B$56)*'Quant Log'!$P$5:$P$1004)/SUMPRODUCT(('Quant Log'!$C$5:$C$1004='Quant Sub Area Stats'!$B64)*('Quant Log'!$J$5:$J$1004='Quant Sub Area Stats'!AE$42)*('Quant Log'!$E$5:$E$1004='Quant Sub Area Stats'!$B$56))</f>
        <v>#DIV/0!</v>
      </c>
      <c r="AF64" s="83" t="e">
        <f>+SUMPRODUCT(('Quant Log'!$C$5:$C$1004='Quant Sub Area Stats'!$B64)*('Quant Log'!$J$5:$J$1004='Quant Sub Area Stats'!AF$42)*('Quant Log'!$E$5:$E$1004='Quant Sub Area Stats'!$B$56)*'Quant Log'!$P$5:$P$1004)/SUMPRODUCT(('Quant Log'!$C$5:$C$1004='Quant Sub Area Stats'!$B64)*('Quant Log'!$J$5:$J$1004='Quant Sub Area Stats'!AF$42)*('Quant Log'!$E$5:$E$1004='Quant Sub Area Stats'!$B$56))</f>
        <v>#DIV/0!</v>
      </c>
      <c r="AG64" s="83" t="e">
        <f>+SUMPRODUCT(('Quant Log'!$C$5:$C$1004='Quant Sub Area Stats'!$B64)*('Quant Log'!$J$5:$J$1004='Quant Sub Area Stats'!AG$42)*('Quant Log'!$E$5:$E$1004='Quant Sub Area Stats'!$B$56)*'Quant Log'!$P$5:$P$1004)/SUMPRODUCT(('Quant Log'!$C$5:$C$1004='Quant Sub Area Stats'!$B64)*('Quant Log'!$J$5:$J$1004='Quant Sub Area Stats'!AG$42)*('Quant Log'!$E$5:$E$1004='Quant Sub Area Stats'!$B$56))</f>
        <v>#DIV/0!</v>
      </c>
      <c r="AH64" s="83" t="e">
        <f>+SUMPRODUCT(('Quant Log'!$C$5:$C$1004='Quant Sub Area Stats'!$B64)*('Quant Log'!$J$5:$J$1004='Quant Sub Area Stats'!AH$42)*('Quant Log'!$E$5:$E$1004='Quant Sub Area Stats'!$B$56)*'Quant Log'!$P$5:$P$1004)/SUMPRODUCT(('Quant Log'!$C$5:$C$1004='Quant Sub Area Stats'!$B64)*('Quant Log'!$J$5:$J$1004='Quant Sub Area Stats'!AH$42)*('Quant Log'!$E$5:$E$1004='Quant Sub Area Stats'!$B$56))</f>
        <v>#DIV/0!</v>
      </c>
      <c r="AI64" s="83" t="e">
        <f>+SUMPRODUCT(('Quant Log'!$C$5:$C$1004='Quant Sub Area Stats'!$B64)*('Quant Log'!$J$5:$J$1004='Quant Sub Area Stats'!AI$42)*('Quant Log'!$E$5:$E$1004='Quant Sub Area Stats'!$B$56)*'Quant Log'!$P$5:$P$1004)/SUMPRODUCT(('Quant Log'!$C$5:$C$1004='Quant Sub Area Stats'!$B64)*('Quant Log'!$J$5:$J$1004='Quant Sub Area Stats'!AI$42)*('Quant Log'!$E$5:$E$1004='Quant Sub Area Stats'!$B$56))</f>
        <v>#DIV/0!</v>
      </c>
      <c r="AJ64" s="83" t="e">
        <f>+SUMPRODUCT(('Quant Log'!$C$5:$C$1004='Quant Sub Area Stats'!$B64)*('Quant Log'!$J$5:$J$1004='Quant Sub Area Stats'!AJ$42)*('Quant Log'!$E$5:$E$1004='Quant Sub Area Stats'!$B$56)*'Quant Log'!$P$5:$P$1004)/SUMPRODUCT(('Quant Log'!$C$5:$C$1004='Quant Sub Area Stats'!$B64)*('Quant Log'!$J$5:$J$1004='Quant Sub Area Stats'!AJ$42)*('Quant Log'!$E$5:$E$1004='Quant Sub Area Stats'!$B$56))</f>
        <v>#DIV/0!</v>
      </c>
      <c r="AK64" s="83" t="e">
        <f>+SUMPRODUCT(('Quant Log'!$C$5:$C$1004='Quant Sub Area Stats'!$B64)*('Quant Log'!$J$5:$J$1004='Quant Sub Area Stats'!AK$42)*('Quant Log'!$E$5:$E$1004='Quant Sub Area Stats'!$B$56)*'Quant Log'!$P$5:$P$1004)/SUMPRODUCT(('Quant Log'!$C$5:$C$1004='Quant Sub Area Stats'!$B64)*('Quant Log'!$J$5:$J$1004='Quant Sub Area Stats'!AK$42)*('Quant Log'!$E$5:$E$1004='Quant Sub Area Stats'!$B$56))</f>
        <v>#DIV/0!</v>
      </c>
      <c r="AL64" s="83" t="e">
        <f>+SUMPRODUCT(('Quant Log'!$C$5:$C$1004='Quant Sub Area Stats'!$B64)*('Quant Log'!$J$5:$J$1004='Quant Sub Area Stats'!AL$42)*('Quant Log'!$E$5:$E$1004='Quant Sub Area Stats'!$B$56)*'Quant Log'!$P$5:$P$1004)/SUMPRODUCT(('Quant Log'!$C$5:$C$1004='Quant Sub Area Stats'!$B64)*('Quant Log'!$J$5:$J$1004='Quant Sub Area Stats'!AL$42)*('Quant Log'!$E$5:$E$1004='Quant Sub Area Stats'!$B$56))</f>
        <v>#DIV/0!</v>
      </c>
      <c r="AM64" s="83" t="e">
        <f>+SUMPRODUCT(('Quant Log'!$C$5:$C$1004='Quant Sub Area Stats'!$B64)*('Quant Log'!$J$5:$J$1004='Quant Sub Area Stats'!AM$42)*('Quant Log'!$E$5:$E$1004='Quant Sub Area Stats'!$B$56)*'Quant Log'!$P$5:$P$1004)/SUMPRODUCT(('Quant Log'!$C$5:$C$1004='Quant Sub Area Stats'!$B64)*('Quant Log'!$J$5:$J$1004='Quant Sub Area Stats'!AM$42)*('Quant Log'!$E$5:$E$1004='Quant Sub Area Stats'!$B$56))</f>
        <v>#DIV/0!</v>
      </c>
      <c r="AN64" s="83" t="e">
        <f>+SUMPRODUCT(('Quant Log'!$C$5:$C$1004='Quant Sub Area Stats'!$B64)*('Quant Log'!$J$5:$J$1004='Quant Sub Area Stats'!AN$42)*('Quant Log'!$E$5:$E$1004='Quant Sub Area Stats'!$B$56)*'Quant Log'!$P$5:$P$1004)/SUMPRODUCT(('Quant Log'!$C$5:$C$1004='Quant Sub Area Stats'!$B64)*('Quant Log'!$J$5:$J$1004='Quant Sub Area Stats'!AN$42)*('Quant Log'!$E$5:$E$1004='Quant Sub Area Stats'!$B$56))</f>
        <v>#DIV/0!</v>
      </c>
      <c r="AO64" s="83" t="e">
        <f>+SUMPRODUCT(('Quant Log'!$C$5:$C$1004='Quant Sub Area Stats'!$B64)*('Quant Log'!$J$5:$J$1004='Quant Sub Area Stats'!AO$42)*('Quant Log'!$E$5:$E$1004='Quant Sub Area Stats'!$B$56)*'Quant Log'!$P$5:$P$1004)/SUMPRODUCT(('Quant Log'!$C$5:$C$1004='Quant Sub Area Stats'!$B64)*('Quant Log'!$J$5:$J$1004='Quant Sub Area Stats'!AO$42)*('Quant Log'!$E$5:$E$1004='Quant Sub Area Stats'!$B$56))</f>
        <v>#DIV/0!</v>
      </c>
      <c r="AP64" s="83" t="e">
        <f>+SUMPRODUCT(('Quant Log'!$C$5:$C$1004='Quant Sub Area Stats'!$B64)*('Quant Log'!$E$5:$E$1004='Quant Sub Area Stats'!$B$56)*'Quant Log'!$P$5:$P$1004)/SUMPRODUCT(('Quant Log'!$C$5:$C$1004='Quant Sub Area Stats'!$B64)*('Quant Log'!$E$5:$E$1004='Quant Sub Area Stats'!$B$56))</f>
        <v>#DIV/0!</v>
      </c>
    </row>
    <row r="65" spans="2:42" ht="16" thickBot="1">
      <c r="B65" s="18" t="str">
        <f>+$B$50</f>
        <v>Kaplan 800</v>
      </c>
      <c r="D65" s="43" t="str">
        <f t="shared" si="21"/>
        <v>n/a</v>
      </c>
      <c r="E65" s="43" t="str">
        <f t="shared" si="22"/>
        <v>n/a</v>
      </c>
      <c r="F65" s="43" t="str">
        <f t="shared" si="23"/>
        <v>n/a</v>
      </c>
      <c r="G65" s="43" t="str">
        <f t="shared" si="24"/>
        <v>n/a</v>
      </c>
      <c r="H65" s="43" t="str">
        <f t="shared" si="25"/>
        <v>n/a</v>
      </c>
      <c r="I65" s="43" t="str">
        <f t="shared" si="26"/>
        <v>n/a</v>
      </c>
      <c r="J65" s="43" t="str">
        <f t="shared" si="27"/>
        <v>n/a</v>
      </c>
      <c r="K65" s="43" t="str">
        <f t="shared" si="28"/>
        <v>n/a</v>
      </c>
      <c r="L65" s="44" t="str">
        <f t="shared" si="29"/>
        <v>n/a</v>
      </c>
      <c r="M65" s="140" t="str">
        <f t="shared" si="30"/>
        <v>n/a</v>
      </c>
      <c r="N65" s="140" t="str">
        <f t="shared" si="20"/>
        <v>n/a</v>
      </c>
      <c r="O65" s="140" t="str">
        <f t="shared" si="20"/>
        <v>n/a</v>
      </c>
      <c r="P65" s="140" t="str">
        <f t="shared" si="20"/>
        <v>n/a</v>
      </c>
      <c r="Q65" s="140" t="str">
        <f t="shared" si="20"/>
        <v>n/a</v>
      </c>
      <c r="R65" s="140" t="str">
        <f t="shared" si="20"/>
        <v>n/a</v>
      </c>
      <c r="S65" s="140" t="str">
        <f t="shared" si="20"/>
        <v>n/a</v>
      </c>
      <c r="T65" s="140" t="str">
        <f t="shared" si="20"/>
        <v>n/a</v>
      </c>
      <c r="U65" s="140" t="str">
        <f t="shared" si="20"/>
        <v>n/a</v>
      </c>
      <c r="V65" s="140" t="str">
        <f t="shared" si="31"/>
        <v>n/a</v>
      </c>
      <c r="X65" s="83" t="e">
        <f>+SUMPRODUCT(('Quant Log'!$C$5:$C$1004='Quant Sub Area Stats'!$B65)*('Quant Log'!$J$5:$J$1004='Quant Sub Area Stats'!X$42)*('Quant Log'!$E$5:$E$1004='Quant Sub Area Stats'!$B$56)*'Quant Log'!$P$5:$P$1004)/SUMPRODUCT(('Quant Log'!$C$5:$C$1004='Quant Sub Area Stats'!$B65)*('Quant Log'!$J$5:$J$1004='Quant Sub Area Stats'!X$42)*('Quant Log'!$E$5:$E$1004='Quant Sub Area Stats'!$B$56))</f>
        <v>#DIV/0!</v>
      </c>
      <c r="Y65" s="83" t="e">
        <f>+SUMPRODUCT(('Quant Log'!$C$5:$C$1004='Quant Sub Area Stats'!$B65)*('Quant Log'!$J$5:$J$1004='Quant Sub Area Stats'!Y$42)*('Quant Log'!$E$5:$E$1004='Quant Sub Area Stats'!$B$56)*'Quant Log'!$P$5:$P$1004)/SUMPRODUCT(('Quant Log'!$C$5:$C$1004='Quant Sub Area Stats'!$B65)*('Quant Log'!$J$5:$J$1004='Quant Sub Area Stats'!Y$42)*('Quant Log'!$E$5:$E$1004='Quant Sub Area Stats'!$B$56))</f>
        <v>#DIV/0!</v>
      </c>
      <c r="Z65" s="83" t="e">
        <f>+SUMPRODUCT(('Quant Log'!$C$5:$C$1004='Quant Sub Area Stats'!$B65)*('Quant Log'!$J$5:$J$1004='Quant Sub Area Stats'!Z$42)*('Quant Log'!$E$5:$E$1004='Quant Sub Area Stats'!$B$56)*'Quant Log'!$P$5:$P$1004)/SUMPRODUCT(('Quant Log'!$C$5:$C$1004='Quant Sub Area Stats'!$B65)*('Quant Log'!$J$5:$J$1004='Quant Sub Area Stats'!Z$42)*('Quant Log'!$E$5:$E$1004='Quant Sub Area Stats'!$B$56))</f>
        <v>#DIV/0!</v>
      </c>
      <c r="AA65" s="83" t="e">
        <f>+SUMPRODUCT(('Quant Log'!$C$5:$C$1004='Quant Sub Area Stats'!$B65)*('Quant Log'!$J$5:$J$1004='Quant Sub Area Stats'!AA$42)*('Quant Log'!$E$5:$E$1004='Quant Sub Area Stats'!$B$56)*'Quant Log'!$P$5:$P$1004)/SUMPRODUCT(('Quant Log'!$C$5:$C$1004='Quant Sub Area Stats'!$B65)*('Quant Log'!$J$5:$J$1004='Quant Sub Area Stats'!AA$42)*('Quant Log'!$E$5:$E$1004='Quant Sub Area Stats'!$B$56))</f>
        <v>#DIV/0!</v>
      </c>
      <c r="AB65" s="83" t="e">
        <f>+SUMPRODUCT(('Quant Log'!$C$5:$C$1004='Quant Sub Area Stats'!$B65)*('Quant Log'!$J$5:$J$1004='Quant Sub Area Stats'!AB$42)*('Quant Log'!$E$5:$E$1004='Quant Sub Area Stats'!$B$56)*'Quant Log'!$P$5:$P$1004)/SUMPRODUCT(('Quant Log'!$C$5:$C$1004='Quant Sub Area Stats'!$B65)*('Quant Log'!$J$5:$J$1004='Quant Sub Area Stats'!AB$42)*('Quant Log'!$E$5:$E$1004='Quant Sub Area Stats'!$B$56))</f>
        <v>#DIV/0!</v>
      </c>
      <c r="AC65" s="83" t="e">
        <f>+SUMPRODUCT(('Quant Log'!$C$5:$C$1004='Quant Sub Area Stats'!$B65)*('Quant Log'!$J$5:$J$1004='Quant Sub Area Stats'!AC$42)*('Quant Log'!$E$5:$E$1004='Quant Sub Area Stats'!$B$56)*'Quant Log'!$P$5:$P$1004)/SUMPRODUCT(('Quant Log'!$C$5:$C$1004='Quant Sub Area Stats'!$B65)*('Quant Log'!$J$5:$J$1004='Quant Sub Area Stats'!AC$42)*('Quant Log'!$E$5:$E$1004='Quant Sub Area Stats'!$B$56))</f>
        <v>#DIV/0!</v>
      </c>
      <c r="AD65" s="83" t="e">
        <f>+SUMPRODUCT(('Quant Log'!$C$5:$C$1004='Quant Sub Area Stats'!$B65)*('Quant Log'!$J$5:$J$1004='Quant Sub Area Stats'!AD$42)*('Quant Log'!$E$5:$E$1004='Quant Sub Area Stats'!$B$56)*'Quant Log'!$P$5:$P$1004)/SUMPRODUCT(('Quant Log'!$C$5:$C$1004='Quant Sub Area Stats'!$B65)*('Quant Log'!$J$5:$J$1004='Quant Sub Area Stats'!AD$42)*('Quant Log'!$E$5:$E$1004='Quant Sub Area Stats'!$B$56))</f>
        <v>#DIV/0!</v>
      </c>
      <c r="AE65" s="83" t="e">
        <f>+SUMPRODUCT(('Quant Log'!$C$5:$C$1004='Quant Sub Area Stats'!$B65)*('Quant Log'!$J$5:$J$1004='Quant Sub Area Stats'!AE$42)*('Quant Log'!$E$5:$E$1004='Quant Sub Area Stats'!$B$56)*'Quant Log'!$P$5:$P$1004)/SUMPRODUCT(('Quant Log'!$C$5:$C$1004='Quant Sub Area Stats'!$B65)*('Quant Log'!$J$5:$J$1004='Quant Sub Area Stats'!AE$42)*('Quant Log'!$E$5:$E$1004='Quant Sub Area Stats'!$B$56))</f>
        <v>#DIV/0!</v>
      </c>
      <c r="AF65" s="83" t="e">
        <f>+SUMPRODUCT(('Quant Log'!$C$5:$C$1004='Quant Sub Area Stats'!$B65)*('Quant Log'!$J$5:$J$1004='Quant Sub Area Stats'!AF$42)*('Quant Log'!$E$5:$E$1004='Quant Sub Area Stats'!$B$56)*'Quant Log'!$P$5:$P$1004)/SUMPRODUCT(('Quant Log'!$C$5:$C$1004='Quant Sub Area Stats'!$B65)*('Quant Log'!$J$5:$J$1004='Quant Sub Area Stats'!AF$42)*('Quant Log'!$E$5:$E$1004='Quant Sub Area Stats'!$B$56))</f>
        <v>#DIV/0!</v>
      </c>
      <c r="AG65" s="83" t="e">
        <f>+SUMPRODUCT(('Quant Log'!$C$5:$C$1004='Quant Sub Area Stats'!$B65)*('Quant Log'!$J$5:$J$1004='Quant Sub Area Stats'!AG$42)*('Quant Log'!$E$5:$E$1004='Quant Sub Area Stats'!$B$56)*'Quant Log'!$P$5:$P$1004)/SUMPRODUCT(('Quant Log'!$C$5:$C$1004='Quant Sub Area Stats'!$B65)*('Quant Log'!$J$5:$J$1004='Quant Sub Area Stats'!AG$42)*('Quant Log'!$E$5:$E$1004='Quant Sub Area Stats'!$B$56))</f>
        <v>#DIV/0!</v>
      </c>
      <c r="AH65" s="83" t="e">
        <f>+SUMPRODUCT(('Quant Log'!$C$5:$C$1004='Quant Sub Area Stats'!$B65)*('Quant Log'!$J$5:$J$1004='Quant Sub Area Stats'!AH$42)*('Quant Log'!$E$5:$E$1004='Quant Sub Area Stats'!$B$56)*'Quant Log'!$P$5:$P$1004)/SUMPRODUCT(('Quant Log'!$C$5:$C$1004='Quant Sub Area Stats'!$B65)*('Quant Log'!$J$5:$J$1004='Quant Sub Area Stats'!AH$42)*('Quant Log'!$E$5:$E$1004='Quant Sub Area Stats'!$B$56))</f>
        <v>#DIV/0!</v>
      </c>
      <c r="AI65" s="83" t="e">
        <f>+SUMPRODUCT(('Quant Log'!$C$5:$C$1004='Quant Sub Area Stats'!$B65)*('Quant Log'!$J$5:$J$1004='Quant Sub Area Stats'!AI$42)*('Quant Log'!$E$5:$E$1004='Quant Sub Area Stats'!$B$56)*'Quant Log'!$P$5:$P$1004)/SUMPRODUCT(('Quant Log'!$C$5:$C$1004='Quant Sub Area Stats'!$B65)*('Quant Log'!$J$5:$J$1004='Quant Sub Area Stats'!AI$42)*('Quant Log'!$E$5:$E$1004='Quant Sub Area Stats'!$B$56))</f>
        <v>#DIV/0!</v>
      </c>
      <c r="AJ65" s="83" t="e">
        <f>+SUMPRODUCT(('Quant Log'!$C$5:$C$1004='Quant Sub Area Stats'!$B65)*('Quant Log'!$J$5:$J$1004='Quant Sub Area Stats'!AJ$42)*('Quant Log'!$E$5:$E$1004='Quant Sub Area Stats'!$B$56)*'Quant Log'!$P$5:$P$1004)/SUMPRODUCT(('Quant Log'!$C$5:$C$1004='Quant Sub Area Stats'!$B65)*('Quant Log'!$J$5:$J$1004='Quant Sub Area Stats'!AJ$42)*('Quant Log'!$E$5:$E$1004='Quant Sub Area Stats'!$B$56))</f>
        <v>#DIV/0!</v>
      </c>
      <c r="AK65" s="83" t="e">
        <f>+SUMPRODUCT(('Quant Log'!$C$5:$C$1004='Quant Sub Area Stats'!$B65)*('Quant Log'!$J$5:$J$1004='Quant Sub Area Stats'!AK$42)*('Quant Log'!$E$5:$E$1004='Quant Sub Area Stats'!$B$56)*'Quant Log'!$P$5:$P$1004)/SUMPRODUCT(('Quant Log'!$C$5:$C$1004='Quant Sub Area Stats'!$B65)*('Quant Log'!$J$5:$J$1004='Quant Sub Area Stats'!AK$42)*('Quant Log'!$E$5:$E$1004='Quant Sub Area Stats'!$B$56))</f>
        <v>#DIV/0!</v>
      </c>
      <c r="AL65" s="83" t="e">
        <f>+SUMPRODUCT(('Quant Log'!$C$5:$C$1004='Quant Sub Area Stats'!$B65)*('Quant Log'!$J$5:$J$1004='Quant Sub Area Stats'!AL$42)*('Quant Log'!$E$5:$E$1004='Quant Sub Area Stats'!$B$56)*'Quant Log'!$P$5:$P$1004)/SUMPRODUCT(('Quant Log'!$C$5:$C$1004='Quant Sub Area Stats'!$B65)*('Quant Log'!$J$5:$J$1004='Quant Sub Area Stats'!AL$42)*('Quant Log'!$E$5:$E$1004='Quant Sub Area Stats'!$B$56))</f>
        <v>#DIV/0!</v>
      </c>
      <c r="AM65" s="83" t="e">
        <f>+SUMPRODUCT(('Quant Log'!$C$5:$C$1004='Quant Sub Area Stats'!$B65)*('Quant Log'!$J$5:$J$1004='Quant Sub Area Stats'!AM$42)*('Quant Log'!$E$5:$E$1004='Quant Sub Area Stats'!$B$56)*'Quant Log'!$P$5:$P$1004)/SUMPRODUCT(('Quant Log'!$C$5:$C$1004='Quant Sub Area Stats'!$B65)*('Quant Log'!$J$5:$J$1004='Quant Sub Area Stats'!AM$42)*('Quant Log'!$E$5:$E$1004='Quant Sub Area Stats'!$B$56))</f>
        <v>#DIV/0!</v>
      </c>
      <c r="AN65" s="83" t="e">
        <f>+SUMPRODUCT(('Quant Log'!$C$5:$C$1004='Quant Sub Area Stats'!$B65)*('Quant Log'!$J$5:$J$1004='Quant Sub Area Stats'!AN$42)*('Quant Log'!$E$5:$E$1004='Quant Sub Area Stats'!$B$56)*'Quant Log'!$P$5:$P$1004)/SUMPRODUCT(('Quant Log'!$C$5:$C$1004='Quant Sub Area Stats'!$B65)*('Quant Log'!$J$5:$J$1004='Quant Sub Area Stats'!AN$42)*('Quant Log'!$E$5:$E$1004='Quant Sub Area Stats'!$B$56))</f>
        <v>#DIV/0!</v>
      </c>
      <c r="AO65" s="83" t="e">
        <f>+SUMPRODUCT(('Quant Log'!$C$5:$C$1004='Quant Sub Area Stats'!$B65)*('Quant Log'!$J$5:$J$1004='Quant Sub Area Stats'!AO$42)*('Quant Log'!$E$5:$E$1004='Quant Sub Area Stats'!$B$56)*'Quant Log'!$P$5:$P$1004)/SUMPRODUCT(('Quant Log'!$C$5:$C$1004='Quant Sub Area Stats'!$B65)*('Quant Log'!$J$5:$J$1004='Quant Sub Area Stats'!AO$42)*('Quant Log'!$E$5:$E$1004='Quant Sub Area Stats'!$B$56))</f>
        <v>#DIV/0!</v>
      </c>
      <c r="AP65" s="83" t="e">
        <f>+SUMPRODUCT(('Quant Log'!$C$5:$C$1004='Quant Sub Area Stats'!$B65)*('Quant Log'!$E$5:$E$1004='Quant Sub Area Stats'!$B$56)*'Quant Log'!$P$5:$P$1004)/SUMPRODUCT(('Quant Log'!$C$5:$C$1004='Quant Sub Area Stats'!$B65)*('Quant Log'!$E$5:$E$1004='Quant Sub Area Stats'!$B$56))</f>
        <v>#DIV/0!</v>
      </c>
    </row>
    <row r="66" spans="2:42" ht="16" thickBot="1">
      <c r="B66" s="18" t="str">
        <f>+$B$51</f>
        <v>Princeton Review</v>
      </c>
      <c r="D66" s="40" t="str">
        <f t="shared" si="21"/>
        <v>n/a</v>
      </c>
      <c r="E66" s="40" t="str">
        <f t="shared" si="22"/>
        <v>n/a</v>
      </c>
      <c r="F66" s="40" t="str">
        <f t="shared" si="23"/>
        <v>n/a</v>
      </c>
      <c r="G66" s="40" t="str">
        <f t="shared" si="24"/>
        <v>n/a</v>
      </c>
      <c r="H66" s="40" t="str">
        <f t="shared" si="25"/>
        <v>n/a</v>
      </c>
      <c r="I66" s="40" t="str">
        <f t="shared" si="26"/>
        <v>n/a</v>
      </c>
      <c r="J66" s="40" t="str">
        <f t="shared" si="27"/>
        <v>n/a</v>
      </c>
      <c r="K66" s="40" t="str">
        <f t="shared" si="28"/>
        <v>n/a</v>
      </c>
      <c r="L66" s="41" t="str">
        <f t="shared" si="29"/>
        <v>n/a</v>
      </c>
      <c r="M66" s="141" t="str">
        <f t="shared" si="30"/>
        <v>n/a</v>
      </c>
      <c r="N66" s="141" t="str">
        <f t="shared" si="20"/>
        <v>n/a</v>
      </c>
      <c r="O66" s="141" t="str">
        <f t="shared" si="20"/>
        <v>n/a</v>
      </c>
      <c r="P66" s="141" t="str">
        <f t="shared" si="20"/>
        <v>n/a</v>
      </c>
      <c r="Q66" s="141" t="str">
        <f t="shared" si="20"/>
        <v>n/a</v>
      </c>
      <c r="R66" s="141" t="str">
        <f t="shared" si="20"/>
        <v>n/a</v>
      </c>
      <c r="S66" s="141" t="str">
        <f t="shared" si="20"/>
        <v>n/a</v>
      </c>
      <c r="T66" s="141" t="str">
        <f t="shared" si="20"/>
        <v>n/a</v>
      </c>
      <c r="U66" s="141" t="str">
        <f t="shared" si="20"/>
        <v>n/a</v>
      </c>
      <c r="V66" s="142" t="str">
        <f t="shared" si="31"/>
        <v>n/a</v>
      </c>
      <c r="X66" s="83" t="e">
        <f>+SUMPRODUCT(('Quant Log'!$C$5:$C$1004='Quant Sub Area Stats'!$B66)*('Quant Log'!$J$5:$J$1004='Quant Sub Area Stats'!X$42)*('Quant Log'!$E$5:$E$1004='Quant Sub Area Stats'!$B$56)*'Quant Log'!$P$5:$P$1004)/SUMPRODUCT(('Quant Log'!$C$5:$C$1004='Quant Sub Area Stats'!$B66)*('Quant Log'!$J$5:$J$1004='Quant Sub Area Stats'!X$42)*('Quant Log'!$E$5:$E$1004='Quant Sub Area Stats'!$B$56))</f>
        <v>#DIV/0!</v>
      </c>
      <c r="Y66" s="83" t="e">
        <f>+SUMPRODUCT(('Quant Log'!$C$5:$C$1004='Quant Sub Area Stats'!$B66)*('Quant Log'!$J$5:$J$1004='Quant Sub Area Stats'!Y$42)*('Quant Log'!$E$5:$E$1004='Quant Sub Area Stats'!$B$56)*'Quant Log'!$P$5:$P$1004)/SUMPRODUCT(('Quant Log'!$C$5:$C$1004='Quant Sub Area Stats'!$B66)*('Quant Log'!$J$5:$J$1004='Quant Sub Area Stats'!Y$42)*('Quant Log'!$E$5:$E$1004='Quant Sub Area Stats'!$B$56))</f>
        <v>#DIV/0!</v>
      </c>
      <c r="Z66" s="83" t="e">
        <f>+SUMPRODUCT(('Quant Log'!$C$5:$C$1004='Quant Sub Area Stats'!$B66)*('Quant Log'!$J$5:$J$1004='Quant Sub Area Stats'!Z$42)*('Quant Log'!$E$5:$E$1004='Quant Sub Area Stats'!$B$56)*'Quant Log'!$P$5:$P$1004)/SUMPRODUCT(('Quant Log'!$C$5:$C$1004='Quant Sub Area Stats'!$B66)*('Quant Log'!$J$5:$J$1004='Quant Sub Area Stats'!Z$42)*('Quant Log'!$E$5:$E$1004='Quant Sub Area Stats'!$B$56))</f>
        <v>#DIV/0!</v>
      </c>
      <c r="AA66" s="83" t="e">
        <f>+SUMPRODUCT(('Quant Log'!$C$5:$C$1004='Quant Sub Area Stats'!$B66)*('Quant Log'!$J$5:$J$1004='Quant Sub Area Stats'!AA$42)*('Quant Log'!$E$5:$E$1004='Quant Sub Area Stats'!$B$56)*'Quant Log'!$P$5:$P$1004)/SUMPRODUCT(('Quant Log'!$C$5:$C$1004='Quant Sub Area Stats'!$B66)*('Quant Log'!$J$5:$J$1004='Quant Sub Area Stats'!AA$42)*('Quant Log'!$E$5:$E$1004='Quant Sub Area Stats'!$B$56))</f>
        <v>#DIV/0!</v>
      </c>
      <c r="AB66" s="83" t="e">
        <f>+SUMPRODUCT(('Quant Log'!$C$5:$C$1004='Quant Sub Area Stats'!$B66)*('Quant Log'!$J$5:$J$1004='Quant Sub Area Stats'!AB$42)*('Quant Log'!$E$5:$E$1004='Quant Sub Area Stats'!$B$56)*'Quant Log'!$P$5:$P$1004)/SUMPRODUCT(('Quant Log'!$C$5:$C$1004='Quant Sub Area Stats'!$B66)*('Quant Log'!$J$5:$J$1004='Quant Sub Area Stats'!AB$42)*('Quant Log'!$E$5:$E$1004='Quant Sub Area Stats'!$B$56))</f>
        <v>#DIV/0!</v>
      </c>
      <c r="AC66" s="83" t="e">
        <f>+SUMPRODUCT(('Quant Log'!$C$5:$C$1004='Quant Sub Area Stats'!$B66)*('Quant Log'!$J$5:$J$1004='Quant Sub Area Stats'!AC$42)*('Quant Log'!$E$5:$E$1004='Quant Sub Area Stats'!$B$56)*'Quant Log'!$P$5:$P$1004)/SUMPRODUCT(('Quant Log'!$C$5:$C$1004='Quant Sub Area Stats'!$B66)*('Quant Log'!$J$5:$J$1004='Quant Sub Area Stats'!AC$42)*('Quant Log'!$E$5:$E$1004='Quant Sub Area Stats'!$B$56))</f>
        <v>#DIV/0!</v>
      </c>
      <c r="AD66" s="83" t="e">
        <f>+SUMPRODUCT(('Quant Log'!$C$5:$C$1004='Quant Sub Area Stats'!$B66)*('Quant Log'!$J$5:$J$1004='Quant Sub Area Stats'!AD$42)*('Quant Log'!$E$5:$E$1004='Quant Sub Area Stats'!$B$56)*'Quant Log'!$P$5:$P$1004)/SUMPRODUCT(('Quant Log'!$C$5:$C$1004='Quant Sub Area Stats'!$B66)*('Quant Log'!$J$5:$J$1004='Quant Sub Area Stats'!AD$42)*('Quant Log'!$E$5:$E$1004='Quant Sub Area Stats'!$B$56))</f>
        <v>#DIV/0!</v>
      </c>
      <c r="AE66" s="83" t="e">
        <f>+SUMPRODUCT(('Quant Log'!$C$5:$C$1004='Quant Sub Area Stats'!$B66)*('Quant Log'!$J$5:$J$1004='Quant Sub Area Stats'!AE$42)*('Quant Log'!$E$5:$E$1004='Quant Sub Area Stats'!$B$56)*'Quant Log'!$P$5:$P$1004)/SUMPRODUCT(('Quant Log'!$C$5:$C$1004='Quant Sub Area Stats'!$B66)*('Quant Log'!$J$5:$J$1004='Quant Sub Area Stats'!AE$42)*('Quant Log'!$E$5:$E$1004='Quant Sub Area Stats'!$B$56))</f>
        <v>#DIV/0!</v>
      </c>
      <c r="AF66" s="83" t="e">
        <f>+SUMPRODUCT(('Quant Log'!$C$5:$C$1004='Quant Sub Area Stats'!$B66)*('Quant Log'!$J$5:$J$1004='Quant Sub Area Stats'!AF$42)*('Quant Log'!$E$5:$E$1004='Quant Sub Area Stats'!$B$56)*'Quant Log'!$P$5:$P$1004)/SUMPRODUCT(('Quant Log'!$C$5:$C$1004='Quant Sub Area Stats'!$B66)*('Quant Log'!$J$5:$J$1004='Quant Sub Area Stats'!AF$42)*('Quant Log'!$E$5:$E$1004='Quant Sub Area Stats'!$B$56))</f>
        <v>#DIV/0!</v>
      </c>
      <c r="AG66" s="83" t="e">
        <f>+SUMPRODUCT(('Quant Log'!$C$5:$C$1004='Quant Sub Area Stats'!$B66)*('Quant Log'!$J$5:$J$1004='Quant Sub Area Stats'!AG$42)*('Quant Log'!$E$5:$E$1004='Quant Sub Area Stats'!$B$56)*'Quant Log'!$P$5:$P$1004)/SUMPRODUCT(('Quant Log'!$C$5:$C$1004='Quant Sub Area Stats'!$B66)*('Quant Log'!$J$5:$J$1004='Quant Sub Area Stats'!AG$42)*('Quant Log'!$E$5:$E$1004='Quant Sub Area Stats'!$B$56))</f>
        <v>#DIV/0!</v>
      </c>
      <c r="AH66" s="83" t="e">
        <f>+SUMPRODUCT(('Quant Log'!$C$5:$C$1004='Quant Sub Area Stats'!$B66)*('Quant Log'!$J$5:$J$1004='Quant Sub Area Stats'!AH$42)*('Quant Log'!$E$5:$E$1004='Quant Sub Area Stats'!$B$56)*'Quant Log'!$P$5:$P$1004)/SUMPRODUCT(('Quant Log'!$C$5:$C$1004='Quant Sub Area Stats'!$B66)*('Quant Log'!$J$5:$J$1004='Quant Sub Area Stats'!AH$42)*('Quant Log'!$E$5:$E$1004='Quant Sub Area Stats'!$B$56))</f>
        <v>#DIV/0!</v>
      </c>
      <c r="AI66" s="83" t="e">
        <f>+SUMPRODUCT(('Quant Log'!$C$5:$C$1004='Quant Sub Area Stats'!$B66)*('Quant Log'!$J$5:$J$1004='Quant Sub Area Stats'!AI$42)*('Quant Log'!$E$5:$E$1004='Quant Sub Area Stats'!$B$56)*'Quant Log'!$P$5:$P$1004)/SUMPRODUCT(('Quant Log'!$C$5:$C$1004='Quant Sub Area Stats'!$B66)*('Quant Log'!$J$5:$J$1004='Quant Sub Area Stats'!AI$42)*('Quant Log'!$E$5:$E$1004='Quant Sub Area Stats'!$B$56))</f>
        <v>#DIV/0!</v>
      </c>
      <c r="AJ66" s="83" t="e">
        <f>+SUMPRODUCT(('Quant Log'!$C$5:$C$1004='Quant Sub Area Stats'!$B66)*('Quant Log'!$J$5:$J$1004='Quant Sub Area Stats'!AJ$42)*('Quant Log'!$E$5:$E$1004='Quant Sub Area Stats'!$B$56)*'Quant Log'!$P$5:$P$1004)/SUMPRODUCT(('Quant Log'!$C$5:$C$1004='Quant Sub Area Stats'!$B66)*('Quant Log'!$J$5:$J$1004='Quant Sub Area Stats'!AJ$42)*('Quant Log'!$E$5:$E$1004='Quant Sub Area Stats'!$B$56))</f>
        <v>#DIV/0!</v>
      </c>
      <c r="AK66" s="83" t="e">
        <f>+SUMPRODUCT(('Quant Log'!$C$5:$C$1004='Quant Sub Area Stats'!$B66)*('Quant Log'!$J$5:$J$1004='Quant Sub Area Stats'!AK$42)*('Quant Log'!$E$5:$E$1004='Quant Sub Area Stats'!$B$56)*'Quant Log'!$P$5:$P$1004)/SUMPRODUCT(('Quant Log'!$C$5:$C$1004='Quant Sub Area Stats'!$B66)*('Quant Log'!$J$5:$J$1004='Quant Sub Area Stats'!AK$42)*('Quant Log'!$E$5:$E$1004='Quant Sub Area Stats'!$B$56))</f>
        <v>#DIV/0!</v>
      </c>
      <c r="AL66" s="83" t="e">
        <f>+SUMPRODUCT(('Quant Log'!$C$5:$C$1004='Quant Sub Area Stats'!$B66)*('Quant Log'!$J$5:$J$1004='Quant Sub Area Stats'!AL$42)*('Quant Log'!$E$5:$E$1004='Quant Sub Area Stats'!$B$56)*'Quant Log'!$P$5:$P$1004)/SUMPRODUCT(('Quant Log'!$C$5:$C$1004='Quant Sub Area Stats'!$B66)*('Quant Log'!$J$5:$J$1004='Quant Sub Area Stats'!AL$42)*('Quant Log'!$E$5:$E$1004='Quant Sub Area Stats'!$B$56))</f>
        <v>#DIV/0!</v>
      </c>
      <c r="AM66" s="83" t="e">
        <f>+SUMPRODUCT(('Quant Log'!$C$5:$C$1004='Quant Sub Area Stats'!$B66)*('Quant Log'!$J$5:$J$1004='Quant Sub Area Stats'!AM$42)*('Quant Log'!$E$5:$E$1004='Quant Sub Area Stats'!$B$56)*'Quant Log'!$P$5:$P$1004)/SUMPRODUCT(('Quant Log'!$C$5:$C$1004='Quant Sub Area Stats'!$B66)*('Quant Log'!$J$5:$J$1004='Quant Sub Area Stats'!AM$42)*('Quant Log'!$E$5:$E$1004='Quant Sub Area Stats'!$B$56))</f>
        <v>#DIV/0!</v>
      </c>
      <c r="AN66" s="83" t="e">
        <f>+SUMPRODUCT(('Quant Log'!$C$5:$C$1004='Quant Sub Area Stats'!$B66)*('Quant Log'!$J$5:$J$1004='Quant Sub Area Stats'!AN$42)*('Quant Log'!$E$5:$E$1004='Quant Sub Area Stats'!$B$56)*'Quant Log'!$P$5:$P$1004)/SUMPRODUCT(('Quant Log'!$C$5:$C$1004='Quant Sub Area Stats'!$B66)*('Quant Log'!$J$5:$J$1004='Quant Sub Area Stats'!AN$42)*('Quant Log'!$E$5:$E$1004='Quant Sub Area Stats'!$B$56))</f>
        <v>#DIV/0!</v>
      </c>
      <c r="AO66" s="83" t="e">
        <f>+SUMPRODUCT(('Quant Log'!$C$5:$C$1004='Quant Sub Area Stats'!$B66)*('Quant Log'!$J$5:$J$1004='Quant Sub Area Stats'!AO$42)*('Quant Log'!$E$5:$E$1004='Quant Sub Area Stats'!$B$56)*'Quant Log'!$P$5:$P$1004)/SUMPRODUCT(('Quant Log'!$C$5:$C$1004='Quant Sub Area Stats'!$B66)*('Quant Log'!$J$5:$J$1004='Quant Sub Area Stats'!AO$42)*('Quant Log'!$E$5:$E$1004='Quant Sub Area Stats'!$B$56))</f>
        <v>#DIV/0!</v>
      </c>
      <c r="AP66" s="83" t="e">
        <f>+SUMPRODUCT(('Quant Log'!$C$5:$C$1004='Quant Sub Area Stats'!$B66)*('Quant Log'!$E$5:$E$1004='Quant Sub Area Stats'!$B$56)*'Quant Log'!$P$5:$P$1004)/SUMPRODUCT(('Quant Log'!$C$5:$C$1004='Quant Sub Area Stats'!$B66)*('Quant Log'!$E$5:$E$1004='Quant Sub Area Stats'!$B$56))</f>
        <v>#DIV/0!</v>
      </c>
    </row>
    <row r="67" spans="2:42" ht="16" thickBot="1">
      <c r="B67" s="18" t="str">
        <f>+$B$52</f>
        <v>PowerScore SC</v>
      </c>
      <c r="D67" s="43" t="str">
        <f t="shared" si="21"/>
        <v>n/a</v>
      </c>
      <c r="E67" s="43" t="str">
        <f t="shared" si="22"/>
        <v>n/a</v>
      </c>
      <c r="F67" s="43" t="str">
        <f t="shared" si="23"/>
        <v>n/a</v>
      </c>
      <c r="G67" s="43" t="str">
        <f t="shared" si="24"/>
        <v>n/a</v>
      </c>
      <c r="H67" s="43" t="str">
        <f t="shared" si="25"/>
        <v>n/a</v>
      </c>
      <c r="I67" s="43" t="str">
        <f t="shared" si="26"/>
        <v>n/a</v>
      </c>
      <c r="J67" s="43" t="str">
        <f t="shared" si="27"/>
        <v>n/a</v>
      </c>
      <c r="K67" s="43" t="str">
        <f t="shared" si="28"/>
        <v>n/a</v>
      </c>
      <c r="L67" s="44" t="str">
        <f t="shared" si="29"/>
        <v>n/a</v>
      </c>
      <c r="M67" s="140" t="str">
        <f t="shared" si="30"/>
        <v>n/a</v>
      </c>
      <c r="N67" s="140" t="str">
        <f t="shared" si="20"/>
        <v>n/a</v>
      </c>
      <c r="O67" s="140" t="str">
        <f t="shared" si="20"/>
        <v>n/a</v>
      </c>
      <c r="P67" s="140" t="str">
        <f t="shared" si="20"/>
        <v>n/a</v>
      </c>
      <c r="Q67" s="140" t="str">
        <f t="shared" si="20"/>
        <v>n/a</v>
      </c>
      <c r="R67" s="140" t="str">
        <f t="shared" si="20"/>
        <v>n/a</v>
      </c>
      <c r="S67" s="140" t="str">
        <f t="shared" si="20"/>
        <v>n/a</v>
      </c>
      <c r="T67" s="140" t="str">
        <f t="shared" si="20"/>
        <v>n/a</v>
      </c>
      <c r="U67" s="140" t="str">
        <f t="shared" si="20"/>
        <v>n/a</v>
      </c>
      <c r="V67" s="140" t="str">
        <f t="shared" si="31"/>
        <v>n/a</v>
      </c>
      <c r="X67" s="83" t="e">
        <f>+SUMPRODUCT(('Quant Log'!$C$5:$C$1004='Quant Sub Area Stats'!$B67)*('Quant Log'!$J$5:$J$1004='Quant Sub Area Stats'!X$42)*('Quant Log'!$E$5:$E$1004='Quant Sub Area Stats'!$B$56)*'Quant Log'!$P$5:$P$1004)/SUMPRODUCT(('Quant Log'!$C$5:$C$1004='Quant Sub Area Stats'!$B67)*('Quant Log'!$J$5:$J$1004='Quant Sub Area Stats'!X$42)*('Quant Log'!$E$5:$E$1004='Quant Sub Area Stats'!$B$56))</f>
        <v>#DIV/0!</v>
      </c>
      <c r="Y67" s="83" t="e">
        <f>+SUMPRODUCT(('Quant Log'!$C$5:$C$1004='Quant Sub Area Stats'!$B67)*('Quant Log'!$J$5:$J$1004='Quant Sub Area Stats'!Y$42)*('Quant Log'!$E$5:$E$1004='Quant Sub Area Stats'!$B$56)*'Quant Log'!$P$5:$P$1004)/SUMPRODUCT(('Quant Log'!$C$5:$C$1004='Quant Sub Area Stats'!$B67)*('Quant Log'!$J$5:$J$1004='Quant Sub Area Stats'!Y$42)*('Quant Log'!$E$5:$E$1004='Quant Sub Area Stats'!$B$56))</f>
        <v>#DIV/0!</v>
      </c>
      <c r="Z67" s="83" t="e">
        <f>+SUMPRODUCT(('Quant Log'!$C$5:$C$1004='Quant Sub Area Stats'!$B67)*('Quant Log'!$J$5:$J$1004='Quant Sub Area Stats'!Z$42)*('Quant Log'!$E$5:$E$1004='Quant Sub Area Stats'!$B$56)*'Quant Log'!$P$5:$P$1004)/SUMPRODUCT(('Quant Log'!$C$5:$C$1004='Quant Sub Area Stats'!$B67)*('Quant Log'!$J$5:$J$1004='Quant Sub Area Stats'!Z$42)*('Quant Log'!$E$5:$E$1004='Quant Sub Area Stats'!$B$56))</f>
        <v>#DIV/0!</v>
      </c>
      <c r="AA67" s="83" t="e">
        <f>+SUMPRODUCT(('Quant Log'!$C$5:$C$1004='Quant Sub Area Stats'!$B67)*('Quant Log'!$J$5:$J$1004='Quant Sub Area Stats'!AA$42)*('Quant Log'!$E$5:$E$1004='Quant Sub Area Stats'!$B$56)*'Quant Log'!$P$5:$P$1004)/SUMPRODUCT(('Quant Log'!$C$5:$C$1004='Quant Sub Area Stats'!$B67)*('Quant Log'!$J$5:$J$1004='Quant Sub Area Stats'!AA$42)*('Quant Log'!$E$5:$E$1004='Quant Sub Area Stats'!$B$56))</f>
        <v>#DIV/0!</v>
      </c>
      <c r="AB67" s="83" t="e">
        <f>+SUMPRODUCT(('Quant Log'!$C$5:$C$1004='Quant Sub Area Stats'!$B67)*('Quant Log'!$J$5:$J$1004='Quant Sub Area Stats'!AB$42)*('Quant Log'!$E$5:$E$1004='Quant Sub Area Stats'!$B$56)*'Quant Log'!$P$5:$P$1004)/SUMPRODUCT(('Quant Log'!$C$5:$C$1004='Quant Sub Area Stats'!$B67)*('Quant Log'!$J$5:$J$1004='Quant Sub Area Stats'!AB$42)*('Quant Log'!$E$5:$E$1004='Quant Sub Area Stats'!$B$56))</f>
        <v>#DIV/0!</v>
      </c>
      <c r="AC67" s="83" t="e">
        <f>+SUMPRODUCT(('Quant Log'!$C$5:$C$1004='Quant Sub Area Stats'!$B67)*('Quant Log'!$J$5:$J$1004='Quant Sub Area Stats'!AC$42)*('Quant Log'!$E$5:$E$1004='Quant Sub Area Stats'!$B$56)*'Quant Log'!$P$5:$P$1004)/SUMPRODUCT(('Quant Log'!$C$5:$C$1004='Quant Sub Area Stats'!$B67)*('Quant Log'!$J$5:$J$1004='Quant Sub Area Stats'!AC$42)*('Quant Log'!$E$5:$E$1004='Quant Sub Area Stats'!$B$56))</f>
        <v>#DIV/0!</v>
      </c>
      <c r="AD67" s="83" t="e">
        <f>+SUMPRODUCT(('Quant Log'!$C$5:$C$1004='Quant Sub Area Stats'!$B67)*('Quant Log'!$J$5:$J$1004='Quant Sub Area Stats'!AD$42)*('Quant Log'!$E$5:$E$1004='Quant Sub Area Stats'!$B$56)*'Quant Log'!$P$5:$P$1004)/SUMPRODUCT(('Quant Log'!$C$5:$C$1004='Quant Sub Area Stats'!$B67)*('Quant Log'!$J$5:$J$1004='Quant Sub Area Stats'!AD$42)*('Quant Log'!$E$5:$E$1004='Quant Sub Area Stats'!$B$56))</f>
        <v>#DIV/0!</v>
      </c>
      <c r="AE67" s="83" t="e">
        <f>+SUMPRODUCT(('Quant Log'!$C$5:$C$1004='Quant Sub Area Stats'!$B67)*('Quant Log'!$J$5:$J$1004='Quant Sub Area Stats'!AE$42)*('Quant Log'!$E$5:$E$1004='Quant Sub Area Stats'!$B$56)*'Quant Log'!$P$5:$P$1004)/SUMPRODUCT(('Quant Log'!$C$5:$C$1004='Quant Sub Area Stats'!$B67)*('Quant Log'!$J$5:$J$1004='Quant Sub Area Stats'!AE$42)*('Quant Log'!$E$5:$E$1004='Quant Sub Area Stats'!$B$56))</f>
        <v>#DIV/0!</v>
      </c>
      <c r="AF67" s="83" t="e">
        <f>+SUMPRODUCT(('Quant Log'!$C$5:$C$1004='Quant Sub Area Stats'!$B67)*('Quant Log'!$J$5:$J$1004='Quant Sub Area Stats'!AF$42)*('Quant Log'!$E$5:$E$1004='Quant Sub Area Stats'!$B$56)*'Quant Log'!$P$5:$P$1004)/SUMPRODUCT(('Quant Log'!$C$5:$C$1004='Quant Sub Area Stats'!$B67)*('Quant Log'!$J$5:$J$1004='Quant Sub Area Stats'!AF$42)*('Quant Log'!$E$5:$E$1004='Quant Sub Area Stats'!$B$56))</f>
        <v>#DIV/0!</v>
      </c>
      <c r="AG67" s="83" t="e">
        <f>+SUMPRODUCT(('Quant Log'!$C$5:$C$1004='Quant Sub Area Stats'!$B67)*('Quant Log'!$J$5:$J$1004='Quant Sub Area Stats'!AG$42)*('Quant Log'!$E$5:$E$1004='Quant Sub Area Stats'!$B$56)*'Quant Log'!$P$5:$P$1004)/SUMPRODUCT(('Quant Log'!$C$5:$C$1004='Quant Sub Area Stats'!$B67)*('Quant Log'!$J$5:$J$1004='Quant Sub Area Stats'!AG$42)*('Quant Log'!$E$5:$E$1004='Quant Sub Area Stats'!$B$56))</f>
        <v>#DIV/0!</v>
      </c>
      <c r="AH67" s="83" t="e">
        <f>+SUMPRODUCT(('Quant Log'!$C$5:$C$1004='Quant Sub Area Stats'!$B67)*('Quant Log'!$J$5:$J$1004='Quant Sub Area Stats'!AH$42)*('Quant Log'!$E$5:$E$1004='Quant Sub Area Stats'!$B$56)*'Quant Log'!$P$5:$P$1004)/SUMPRODUCT(('Quant Log'!$C$5:$C$1004='Quant Sub Area Stats'!$B67)*('Quant Log'!$J$5:$J$1004='Quant Sub Area Stats'!AH$42)*('Quant Log'!$E$5:$E$1004='Quant Sub Area Stats'!$B$56))</f>
        <v>#DIV/0!</v>
      </c>
      <c r="AI67" s="83" t="e">
        <f>+SUMPRODUCT(('Quant Log'!$C$5:$C$1004='Quant Sub Area Stats'!$B67)*('Quant Log'!$J$5:$J$1004='Quant Sub Area Stats'!AI$42)*('Quant Log'!$E$5:$E$1004='Quant Sub Area Stats'!$B$56)*'Quant Log'!$P$5:$P$1004)/SUMPRODUCT(('Quant Log'!$C$5:$C$1004='Quant Sub Area Stats'!$B67)*('Quant Log'!$J$5:$J$1004='Quant Sub Area Stats'!AI$42)*('Quant Log'!$E$5:$E$1004='Quant Sub Area Stats'!$B$56))</f>
        <v>#DIV/0!</v>
      </c>
      <c r="AJ67" s="83" t="e">
        <f>+SUMPRODUCT(('Quant Log'!$C$5:$C$1004='Quant Sub Area Stats'!$B67)*('Quant Log'!$J$5:$J$1004='Quant Sub Area Stats'!AJ$42)*('Quant Log'!$E$5:$E$1004='Quant Sub Area Stats'!$B$56)*'Quant Log'!$P$5:$P$1004)/SUMPRODUCT(('Quant Log'!$C$5:$C$1004='Quant Sub Area Stats'!$B67)*('Quant Log'!$J$5:$J$1004='Quant Sub Area Stats'!AJ$42)*('Quant Log'!$E$5:$E$1004='Quant Sub Area Stats'!$B$56))</f>
        <v>#DIV/0!</v>
      </c>
      <c r="AK67" s="83" t="e">
        <f>+SUMPRODUCT(('Quant Log'!$C$5:$C$1004='Quant Sub Area Stats'!$B67)*('Quant Log'!$J$5:$J$1004='Quant Sub Area Stats'!AK$42)*('Quant Log'!$E$5:$E$1004='Quant Sub Area Stats'!$B$56)*'Quant Log'!$P$5:$P$1004)/SUMPRODUCT(('Quant Log'!$C$5:$C$1004='Quant Sub Area Stats'!$B67)*('Quant Log'!$J$5:$J$1004='Quant Sub Area Stats'!AK$42)*('Quant Log'!$E$5:$E$1004='Quant Sub Area Stats'!$B$56))</f>
        <v>#DIV/0!</v>
      </c>
      <c r="AL67" s="83" t="e">
        <f>+SUMPRODUCT(('Quant Log'!$C$5:$C$1004='Quant Sub Area Stats'!$B67)*('Quant Log'!$J$5:$J$1004='Quant Sub Area Stats'!AL$42)*('Quant Log'!$E$5:$E$1004='Quant Sub Area Stats'!$B$56)*'Quant Log'!$P$5:$P$1004)/SUMPRODUCT(('Quant Log'!$C$5:$C$1004='Quant Sub Area Stats'!$B67)*('Quant Log'!$J$5:$J$1004='Quant Sub Area Stats'!AL$42)*('Quant Log'!$E$5:$E$1004='Quant Sub Area Stats'!$B$56))</f>
        <v>#DIV/0!</v>
      </c>
      <c r="AM67" s="83" t="e">
        <f>+SUMPRODUCT(('Quant Log'!$C$5:$C$1004='Quant Sub Area Stats'!$B67)*('Quant Log'!$J$5:$J$1004='Quant Sub Area Stats'!AM$42)*('Quant Log'!$E$5:$E$1004='Quant Sub Area Stats'!$B$56)*'Quant Log'!$P$5:$P$1004)/SUMPRODUCT(('Quant Log'!$C$5:$C$1004='Quant Sub Area Stats'!$B67)*('Quant Log'!$J$5:$J$1004='Quant Sub Area Stats'!AM$42)*('Quant Log'!$E$5:$E$1004='Quant Sub Area Stats'!$B$56))</f>
        <v>#DIV/0!</v>
      </c>
      <c r="AN67" s="83" t="e">
        <f>+SUMPRODUCT(('Quant Log'!$C$5:$C$1004='Quant Sub Area Stats'!$B67)*('Quant Log'!$J$5:$J$1004='Quant Sub Area Stats'!AN$42)*('Quant Log'!$E$5:$E$1004='Quant Sub Area Stats'!$B$56)*'Quant Log'!$P$5:$P$1004)/SUMPRODUCT(('Quant Log'!$C$5:$C$1004='Quant Sub Area Stats'!$B67)*('Quant Log'!$J$5:$J$1004='Quant Sub Area Stats'!AN$42)*('Quant Log'!$E$5:$E$1004='Quant Sub Area Stats'!$B$56))</f>
        <v>#DIV/0!</v>
      </c>
      <c r="AO67" s="83" t="e">
        <f>+SUMPRODUCT(('Quant Log'!$C$5:$C$1004='Quant Sub Area Stats'!$B67)*('Quant Log'!$J$5:$J$1004='Quant Sub Area Stats'!AO$42)*('Quant Log'!$E$5:$E$1004='Quant Sub Area Stats'!$B$56)*'Quant Log'!$P$5:$P$1004)/SUMPRODUCT(('Quant Log'!$C$5:$C$1004='Quant Sub Area Stats'!$B67)*('Quant Log'!$J$5:$J$1004='Quant Sub Area Stats'!AO$42)*('Quant Log'!$E$5:$E$1004='Quant Sub Area Stats'!$B$56))</f>
        <v>#DIV/0!</v>
      </c>
      <c r="AP67" s="83" t="e">
        <f>+SUMPRODUCT(('Quant Log'!$C$5:$C$1004='Quant Sub Area Stats'!$B67)*('Quant Log'!$E$5:$E$1004='Quant Sub Area Stats'!$B$56)*'Quant Log'!$P$5:$P$1004)/SUMPRODUCT(('Quant Log'!$C$5:$C$1004='Quant Sub Area Stats'!$B67)*('Quant Log'!$E$5:$E$1004='Quant Sub Area Stats'!$B$56))</f>
        <v>#DIV/0!</v>
      </c>
    </row>
    <row r="68" spans="2:42" ht="16" thickBot="1">
      <c r="B68" s="18" t="str">
        <f>+$B$53</f>
        <v>ALL</v>
      </c>
      <c r="D68" s="46">
        <f t="shared" si="21"/>
        <v>0</v>
      </c>
      <c r="E68" s="46">
        <f t="shared" si="22"/>
        <v>0.5</v>
      </c>
      <c r="F68" s="46">
        <f t="shared" si="23"/>
        <v>0.25</v>
      </c>
      <c r="G68" s="46" t="str">
        <f t="shared" si="24"/>
        <v>n/a</v>
      </c>
      <c r="H68" s="46">
        <f t="shared" si="25"/>
        <v>0.66666666666666663</v>
      </c>
      <c r="I68" s="46">
        <f t="shared" si="26"/>
        <v>0.8</v>
      </c>
      <c r="J68" s="46" t="str">
        <f t="shared" si="27"/>
        <v>n/a</v>
      </c>
      <c r="K68" s="46">
        <f t="shared" si="28"/>
        <v>0</v>
      </c>
      <c r="L68" s="48">
        <f t="shared" si="29"/>
        <v>0.53846153846153844</v>
      </c>
      <c r="M68" s="143" t="str">
        <f t="shared" si="30"/>
        <v>n/a</v>
      </c>
      <c r="N68" s="143" t="str">
        <f t="shared" si="20"/>
        <v>n/a</v>
      </c>
      <c r="O68" s="143">
        <f t="shared" si="20"/>
        <v>0</v>
      </c>
      <c r="P68" s="143">
        <f t="shared" si="20"/>
        <v>0.5</v>
      </c>
      <c r="Q68" s="143" t="str">
        <f t="shared" si="20"/>
        <v>n/a</v>
      </c>
      <c r="R68" s="143">
        <f t="shared" si="20"/>
        <v>1</v>
      </c>
      <c r="S68" s="143">
        <f t="shared" si="20"/>
        <v>0.5</v>
      </c>
      <c r="T68" s="143">
        <f t="shared" si="20"/>
        <v>1</v>
      </c>
      <c r="U68" s="143" t="str">
        <f t="shared" si="20"/>
        <v>n/a</v>
      </c>
      <c r="V68" s="143">
        <f>+IF(ISERROR(AP68),"n/a",AP68)</f>
        <v>0.42</v>
      </c>
      <c r="X68" s="83">
        <f>+SUMPRODUCT(('Quant Log'!$J$5:$J$1004='Quant Sub Area Stats'!X$42)*('Quant Log'!$E$5:$E$1004='Quant Sub Area Stats'!$B$56)*'Quant Log'!$P$5:$P$1004)/SUMPRODUCT(('Quant Log'!$J$5:$J$1004='Quant Sub Area Stats'!X$42)*('Quant Log'!$E$5:$E$1004='Quant Sub Area Stats'!$B$56))</f>
        <v>0</v>
      </c>
      <c r="Y68" s="83">
        <f>+SUMPRODUCT(('Quant Log'!$J$5:$J$1004='Quant Sub Area Stats'!Y$42)*('Quant Log'!$E$5:$E$1004='Quant Sub Area Stats'!$B$56)*'Quant Log'!$P$5:$P$1004)/SUMPRODUCT(('Quant Log'!$J$5:$J$1004='Quant Sub Area Stats'!Y$42)*('Quant Log'!$E$5:$E$1004='Quant Sub Area Stats'!$B$56))</f>
        <v>0.5</v>
      </c>
      <c r="Z68" s="83">
        <f>+SUMPRODUCT(('Quant Log'!$J$5:$J$1004='Quant Sub Area Stats'!Z$42)*('Quant Log'!$E$5:$E$1004='Quant Sub Area Stats'!$B$56)*'Quant Log'!$P$5:$P$1004)/SUMPRODUCT(('Quant Log'!$J$5:$J$1004='Quant Sub Area Stats'!Z$42)*('Quant Log'!$E$5:$E$1004='Quant Sub Area Stats'!$B$56))</f>
        <v>0.25</v>
      </c>
      <c r="AA68" s="83" t="e">
        <f>+SUMPRODUCT(('Quant Log'!$J$5:$J$1004='Quant Sub Area Stats'!AA$42)*('Quant Log'!$E$5:$E$1004='Quant Sub Area Stats'!$B$56)*'Quant Log'!$P$5:$P$1004)/SUMPRODUCT(('Quant Log'!$J$5:$J$1004='Quant Sub Area Stats'!AA$42)*('Quant Log'!$E$5:$E$1004='Quant Sub Area Stats'!$B$56))</f>
        <v>#DIV/0!</v>
      </c>
      <c r="AB68" s="83">
        <f>+SUMPRODUCT(('Quant Log'!$J$5:$J$1004='Quant Sub Area Stats'!AB$42)*('Quant Log'!$E$5:$E$1004='Quant Sub Area Stats'!$B$56)*'Quant Log'!$P$5:$P$1004)/SUMPRODUCT(('Quant Log'!$J$5:$J$1004='Quant Sub Area Stats'!AB$42)*('Quant Log'!$E$5:$E$1004='Quant Sub Area Stats'!$B$56))</f>
        <v>0.66666666666666663</v>
      </c>
      <c r="AC68" s="83">
        <f>+SUMPRODUCT(('Quant Log'!$J$5:$J$1004='Quant Sub Area Stats'!AC$42)*('Quant Log'!$E$5:$E$1004='Quant Sub Area Stats'!$B$56)*'Quant Log'!$P$5:$P$1004)/SUMPRODUCT(('Quant Log'!$J$5:$J$1004='Quant Sub Area Stats'!AC$42)*('Quant Log'!$E$5:$E$1004='Quant Sub Area Stats'!$B$56))</f>
        <v>0.8</v>
      </c>
      <c r="AD68" s="83" t="e">
        <f>+SUMPRODUCT(('Quant Log'!$J$5:$J$1004='Quant Sub Area Stats'!AD$42)*('Quant Log'!$E$5:$E$1004='Quant Sub Area Stats'!$B$56)*'Quant Log'!$P$5:$P$1004)/SUMPRODUCT(('Quant Log'!$J$5:$J$1004='Quant Sub Area Stats'!AD$42)*('Quant Log'!$E$5:$E$1004='Quant Sub Area Stats'!$B$56))</f>
        <v>#DIV/0!</v>
      </c>
      <c r="AE68" s="83">
        <f>+SUMPRODUCT(('Quant Log'!$J$5:$J$1004='Quant Sub Area Stats'!AE$42)*('Quant Log'!$E$5:$E$1004='Quant Sub Area Stats'!$B$56)*'Quant Log'!$P$5:$P$1004)/SUMPRODUCT(('Quant Log'!$J$5:$J$1004='Quant Sub Area Stats'!AE$42)*('Quant Log'!$E$5:$E$1004='Quant Sub Area Stats'!$B$56))</f>
        <v>0</v>
      </c>
      <c r="AF68" s="83">
        <f>+SUMPRODUCT(('Quant Log'!$J$5:$J$1004='Quant Sub Area Stats'!AF$42)*('Quant Log'!$E$5:$E$1004='Quant Sub Area Stats'!$B$56)*'Quant Log'!$P$5:$P$1004)/SUMPRODUCT(('Quant Log'!$J$5:$J$1004='Quant Sub Area Stats'!AF$42)*('Quant Log'!$E$5:$E$1004='Quant Sub Area Stats'!$B$56))</f>
        <v>0.53846153846153844</v>
      </c>
      <c r="AG68" s="83" t="e">
        <f>+SUMPRODUCT(('Quant Log'!$J$5:$J$1004='Quant Sub Area Stats'!AG$42)*('Quant Log'!$E$5:$E$1004='Quant Sub Area Stats'!$B$56)*'Quant Log'!$P$5:$P$1004)/SUMPRODUCT(('Quant Log'!$J$5:$J$1004='Quant Sub Area Stats'!AG$42)*('Quant Log'!$E$5:$E$1004='Quant Sub Area Stats'!$B$56))</f>
        <v>#DIV/0!</v>
      </c>
      <c r="AH68" s="83" t="e">
        <f>+SUMPRODUCT(('Quant Log'!$J$5:$J$1004='Quant Sub Area Stats'!AH$42)*('Quant Log'!$E$5:$E$1004='Quant Sub Area Stats'!$B$56)*'Quant Log'!$P$5:$P$1004)/SUMPRODUCT(('Quant Log'!$J$5:$J$1004='Quant Sub Area Stats'!AH$42)*('Quant Log'!$E$5:$E$1004='Quant Sub Area Stats'!$B$56))</f>
        <v>#DIV/0!</v>
      </c>
      <c r="AI68" s="83">
        <f>+SUMPRODUCT(('Quant Log'!$J$5:$J$1004='Quant Sub Area Stats'!AI$42)*('Quant Log'!$E$5:$E$1004='Quant Sub Area Stats'!$B$56)*'Quant Log'!$P$5:$P$1004)/SUMPRODUCT(('Quant Log'!$J$5:$J$1004='Quant Sub Area Stats'!AI$42)*('Quant Log'!$E$5:$E$1004='Quant Sub Area Stats'!$B$56))</f>
        <v>0</v>
      </c>
      <c r="AJ68" s="83">
        <f>+SUMPRODUCT(('Quant Log'!$J$5:$J$1004='Quant Sub Area Stats'!AJ$42)*('Quant Log'!$E$5:$E$1004='Quant Sub Area Stats'!$B$56)*'Quant Log'!$P$5:$P$1004)/SUMPRODUCT(('Quant Log'!$J$5:$J$1004='Quant Sub Area Stats'!AJ$42)*('Quant Log'!$E$5:$E$1004='Quant Sub Area Stats'!$B$56))</f>
        <v>0.5</v>
      </c>
      <c r="AK68" s="83" t="e">
        <f>+SUMPRODUCT(('Quant Log'!$J$5:$J$1004='Quant Sub Area Stats'!AK$42)*('Quant Log'!$E$5:$E$1004='Quant Sub Area Stats'!$B$56)*'Quant Log'!$P$5:$P$1004)/SUMPRODUCT(('Quant Log'!$J$5:$J$1004='Quant Sub Area Stats'!AK$42)*('Quant Log'!$E$5:$E$1004='Quant Sub Area Stats'!$B$56))</f>
        <v>#DIV/0!</v>
      </c>
      <c r="AL68" s="83">
        <f>+SUMPRODUCT(('Quant Log'!$J$5:$J$1004='Quant Sub Area Stats'!AL$42)*('Quant Log'!$E$5:$E$1004='Quant Sub Area Stats'!$B$56)*'Quant Log'!$P$5:$P$1004)/SUMPRODUCT(('Quant Log'!$J$5:$J$1004='Quant Sub Area Stats'!AL$42)*('Quant Log'!$E$5:$E$1004='Quant Sub Area Stats'!$B$56))</f>
        <v>1</v>
      </c>
      <c r="AM68" s="83">
        <f>+SUMPRODUCT(('Quant Log'!$J$5:$J$1004='Quant Sub Area Stats'!AM$42)*('Quant Log'!$E$5:$E$1004='Quant Sub Area Stats'!$B$56)*'Quant Log'!$P$5:$P$1004)/SUMPRODUCT(('Quant Log'!$J$5:$J$1004='Quant Sub Area Stats'!AM$42)*('Quant Log'!$E$5:$E$1004='Quant Sub Area Stats'!$B$56))</f>
        <v>0.5</v>
      </c>
      <c r="AN68" s="83">
        <f>+SUMPRODUCT(('Quant Log'!$J$5:$J$1004='Quant Sub Area Stats'!AN$42)*('Quant Log'!$E$5:$E$1004='Quant Sub Area Stats'!$B$56)*'Quant Log'!$P$5:$P$1004)/SUMPRODUCT(('Quant Log'!$J$5:$J$1004='Quant Sub Area Stats'!AN$42)*('Quant Log'!$E$5:$E$1004='Quant Sub Area Stats'!$B$56))</f>
        <v>1</v>
      </c>
      <c r="AO68" s="83" t="e">
        <f>+SUMPRODUCT(('Quant Log'!$J$5:$J$1004='Quant Sub Area Stats'!AO$42)*('Quant Log'!$E$5:$E$1004='Quant Sub Area Stats'!$B$56)*'Quant Log'!$P$5:$P$1004)/SUMPRODUCT(('Quant Log'!$J$5:$J$1004='Quant Sub Area Stats'!AO$42)*('Quant Log'!$E$5:$E$1004='Quant Sub Area Stats'!$B$56))</f>
        <v>#DIV/0!</v>
      </c>
      <c r="AP68" s="83">
        <f>+SUMPRODUCT(('Quant Log'!$E$5:$E$1004='Quant Sub Area Stats'!$B$56)*'Quant Log'!$P$5:$P$1004)/COUNTIF('Quant Log'!$E$5:$E$1004,'Quant Sub Area Stats'!$B$56)</f>
        <v>0.42</v>
      </c>
    </row>
    <row r="69" spans="2:42">
      <c r="X69" s="83"/>
      <c r="Y69" s="83"/>
      <c r="Z69" s="83"/>
      <c r="AA69" s="83"/>
      <c r="AB69" s="83"/>
      <c r="AC69" s="83"/>
      <c r="AD69" s="83"/>
      <c r="AE69" s="83"/>
      <c r="AF69" s="83"/>
      <c r="AG69" s="83"/>
      <c r="AH69" s="83"/>
      <c r="AI69" s="83"/>
      <c r="AJ69" s="83"/>
      <c r="AK69" s="83"/>
      <c r="AL69" s="83"/>
      <c r="AM69" s="83"/>
      <c r="AN69" s="83"/>
      <c r="AO69" s="83"/>
      <c r="AP69" s="83"/>
    </row>
    <row r="70" spans="2:42" ht="18">
      <c r="B70" s="10" t="s">
        <v>327</v>
      </c>
      <c r="X70" s="83"/>
      <c r="Y70" s="83"/>
      <c r="Z70" s="83"/>
      <c r="AA70" s="83"/>
      <c r="AB70" s="83"/>
      <c r="AC70" s="83"/>
      <c r="AD70" s="83"/>
      <c r="AE70" s="83"/>
      <c r="AF70" s="83"/>
      <c r="AG70" s="83"/>
      <c r="AH70" s="83"/>
      <c r="AI70" s="83"/>
      <c r="AJ70" s="83"/>
      <c r="AK70" s="83"/>
      <c r="AL70" s="83"/>
      <c r="AM70" s="83"/>
      <c r="AN70" s="83"/>
      <c r="AO70" s="83"/>
      <c r="AP70" s="83"/>
    </row>
    <row r="71" spans="2:42" ht="16" thickBot="1">
      <c r="B71" s="18"/>
      <c r="X71" s="83"/>
      <c r="Y71" s="83"/>
      <c r="Z71" s="83"/>
      <c r="AA71" s="83"/>
      <c r="AB71" s="83"/>
      <c r="AC71" s="83"/>
      <c r="AD71" s="83"/>
      <c r="AE71" s="83"/>
      <c r="AF71" s="83"/>
      <c r="AG71" s="83"/>
      <c r="AH71" s="83"/>
      <c r="AI71" s="83"/>
      <c r="AJ71" s="83"/>
      <c r="AK71" s="83"/>
      <c r="AL71" s="83"/>
      <c r="AM71" s="83"/>
      <c r="AN71" s="83"/>
      <c r="AO71" s="83"/>
      <c r="AP71" s="83"/>
    </row>
    <row r="72" spans="2:42" ht="33" thickBot="1">
      <c r="D72" s="17" t="str">
        <f t="shared" ref="D72:N72" si="32">+X72</f>
        <v>Exponents/Roots</v>
      </c>
      <c r="E72" s="17" t="str">
        <f t="shared" si="32"/>
        <v>Descriptive Stats</v>
      </c>
      <c r="F72" s="17" t="str">
        <f t="shared" si="32"/>
        <v>Primes/Multiples</v>
      </c>
      <c r="G72" s="17" t="str">
        <f t="shared" si="32"/>
        <v>Counting Methods</v>
      </c>
      <c r="H72" s="17" t="str">
        <f t="shared" si="32"/>
        <v>Solids</v>
      </c>
      <c r="I72" s="17" t="str">
        <f t="shared" si="32"/>
        <v>Ratio/Proportion</v>
      </c>
      <c r="J72" s="17" t="str">
        <f t="shared" si="32"/>
        <v>Factoring</v>
      </c>
      <c r="K72" s="17" t="str">
        <f t="shared" si="32"/>
        <v>Quadratic Equations</v>
      </c>
      <c r="L72" s="144" t="str">
        <f t="shared" si="32"/>
        <v>Solving Linear Equations</v>
      </c>
      <c r="M72" s="145" t="str">
        <f t="shared" si="32"/>
        <v>Functions</v>
      </c>
      <c r="N72" s="145" t="str">
        <f t="shared" si="32"/>
        <v>Lines</v>
      </c>
      <c r="O72" s="145" t="str">
        <f t="shared" ref="O72:V72" si="33">+AI72</f>
        <v>Circles &amp; Triangles</v>
      </c>
      <c r="P72" s="145" t="str">
        <f t="shared" si="33"/>
        <v>Polygons/Quad</v>
      </c>
      <c r="Q72" s="145" t="str">
        <f t="shared" si="33"/>
        <v>Coordinate Geometry</v>
      </c>
      <c r="R72" s="145" t="str">
        <f t="shared" si="33"/>
        <v>Rate/Work</v>
      </c>
      <c r="S72" s="145" t="str">
        <f t="shared" si="33"/>
        <v>Interest/Discount/Profit</v>
      </c>
      <c r="T72" s="145" t="str">
        <f t="shared" si="33"/>
        <v>Overlapping Sets</v>
      </c>
      <c r="U72" s="145" t="str">
        <f t="shared" si="33"/>
        <v>Measurement/Data Int.</v>
      </c>
      <c r="V72" s="145" t="str">
        <f t="shared" si="33"/>
        <v>Total Quant</v>
      </c>
      <c r="X72" s="82" t="str">
        <f t="array" ref="X72:AO72">TRANSPOSE(db!$I$5:$I$22)</f>
        <v>Exponents/Roots</v>
      </c>
      <c r="Y72" s="82" t="str">
        <v>Descriptive Stats</v>
      </c>
      <c r="Z72" s="82" t="str">
        <v>Primes/Multiples</v>
      </c>
      <c r="AA72" s="82" t="str">
        <v>Counting Methods</v>
      </c>
      <c r="AB72" s="82" t="str">
        <v>Solids</v>
      </c>
      <c r="AC72" s="82" t="str">
        <v>Ratio/Proportion</v>
      </c>
      <c r="AD72" s="82" t="str">
        <v>Factoring</v>
      </c>
      <c r="AE72" s="82" t="str">
        <v>Quadratic Equations</v>
      </c>
      <c r="AF72" s="82" t="str">
        <v>Solving Linear Equations</v>
      </c>
      <c r="AG72" s="82" t="str">
        <v>Functions</v>
      </c>
      <c r="AH72" s="82" t="str">
        <v>Lines</v>
      </c>
      <c r="AI72" s="82" t="str">
        <v>Circles &amp; Triangles</v>
      </c>
      <c r="AJ72" s="82" t="str">
        <v>Polygons/Quad</v>
      </c>
      <c r="AK72" s="82" t="str">
        <v>Coordinate Geometry</v>
      </c>
      <c r="AL72" s="82" t="str">
        <v>Rate/Work</v>
      </c>
      <c r="AM72" s="82" t="str">
        <v>Interest/Discount/Profit</v>
      </c>
      <c r="AN72" s="82" t="str">
        <v>Overlapping Sets</v>
      </c>
      <c r="AO72" s="83" t="str">
        <v>Measurement/Data Int.</v>
      </c>
      <c r="AP72" s="83" t="s">
        <v>153</v>
      </c>
    </row>
    <row r="73" spans="2:42" ht="16" thickBot="1">
      <c r="B73" s="18" t="str">
        <f>+$B$43</f>
        <v>Official Guide 12</v>
      </c>
      <c r="D73" s="40" t="str">
        <f t="shared" ref="D73:M73" si="34">+IF(ISERROR(X73),"n/a",X73)</f>
        <v>n/a</v>
      </c>
      <c r="E73" s="40" t="str">
        <f t="shared" si="34"/>
        <v>n/a</v>
      </c>
      <c r="F73" s="40" t="str">
        <f t="shared" si="34"/>
        <v>n/a</v>
      </c>
      <c r="G73" s="40" t="str">
        <f t="shared" si="34"/>
        <v>n/a</v>
      </c>
      <c r="H73" s="40" t="str">
        <f t="shared" si="34"/>
        <v>n/a</v>
      </c>
      <c r="I73" s="40" t="str">
        <f t="shared" si="34"/>
        <v>n/a</v>
      </c>
      <c r="J73" s="40" t="str">
        <f t="shared" si="34"/>
        <v>n/a</v>
      </c>
      <c r="K73" s="40" t="str">
        <f t="shared" si="34"/>
        <v>n/a</v>
      </c>
      <c r="L73" s="41" t="str">
        <f t="shared" si="34"/>
        <v>n/a</v>
      </c>
      <c r="M73" s="141" t="str">
        <f t="shared" si="34"/>
        <v>n/a</v>
      </c>
      <c r="N73" s="141" t="str">
        <f t="shared" ref="N73:U83" si="35">+IF(ISERROR(AH73),"n/a",AH73)</f>
        <v>n/a</v>
      </c>
      <c r="O73" s="141" t="str">
        <f t="shared" si="35"/>
        <v>n/a</v>
      </c>
      <c r="P73" s="141" t="str">
        <f t="shared" si="35"/>
        <v>n/a</v>
      </c>
      <c r="Q73" s="141" t="str">
        <f t="shared" si="35"/>
        <v>n/a</v>
      </c>
      <c r="R73" s="141" t="str">
        <f t="shared" si="35"/>
        <v>n/a</v>
      </c>
      <c r="S73" s="141" t="str">
        <f t="shared" si="35"/>
        <v>n/a</v>
      </c>
      <c r="T73" s="141" t="str">
        <f t="shared" si="35"/>
        <v>n/a</v>
      </c>
      <c r="U73" s="141" t="str">
        <f t="shared" si="35"/>
        <v>n/a</v>
      </c>
      <c r="V73" s="142" t="str">
        <f>+IF(ISERROR(AP73),"n/a",AP73)</f>
        <v>n/a</v>
      </c>
      <c r="X73" s="83" t="e">
        <f>+SUMPRODUCT(('Quant Log'!$C$5:$C$1004='Quant Sub Area Stats'!$B73)*('Quant Log'!$J$5:$J$1004='Quant Sub Area Stats'!X$42)*'Quant Log'!$P$5:$P$1004)/SUMPRODUCT(('Quant Log'!$C$5:$C$1004='Quant Sub Area Stats'!$B73)*('Quant Log'!$J$5:$J$1004='Quant Sub Area Stats'!X$42))</f>
        <v>#DIV/0!</v>
      </c>
      <c r="Y73" s="83" t="e">
        <f>+SUMPRODUCT(('Quant Log'!$C$5:$C$1004='Quant Sub Area Stats'!$B73)*('Quant Log'!$J$5:$J$1004='Quant Sub Area Stats'!Y$42)*'Quant Log'!$P$5:$P$1004)/SUMPRODUCT(('Quant Log'!$C$5:$C$1004='Quant Sub Area Stats'!$B73)*('Quant Log'!$J$5:$J$1004='Quant Sub Area Stats'!Y$42))</f>
        <v>#DIV/0!</v>
      </c>
      <c r="Z73" s="83" t="e">
        <f>+SUMPRODUCT(('Quant Log'!$C$5:$C$1004='Quant Sub Area Stats'!$B73)*('Quant Log'!$J$5:$J$1004='Quant Sub Area Stats'!Z$42)*'Quant Log'!$P$5:$P$1004)/SUMPRODUCT(('Quant Log'!$C$5:$C$1004='Quant Sub Area Stats'!$B73)*('Quant Log'!$J$5:$J$1004='Quant Sub Area Stats'!Z$42))</f>
        <v>#DIV/0!</v>
      </c>
      <c r="AA73" s="83" t="e">
        <f>+SUMPRODUCT(('Quant Log'!$C$5:$C$1004='Quant Sub Area Stats'!$B73)*('Quant Log'!$J$5:$J$1004='Quant Sub Area Stats'!AA$42)*'Quant Log'!$P$5:$P$1004)/SUMPRODUCT(('Quant Log'!$C$5:$C$1004='Quant Sub Area Stats'!$B73)*('Quant Log'!$J$5:$J$1004='Quant Sub Area Stats'!AA$42))</f>
        <v>#DIV/0!</v>
      </c>
      <c r="AB73" s="83" t="e">
        <f>+SUMPRODUCT(('Quant Log'!$C$5:$C$1004='Quant Sub Area Stats'!$B73)*('Quant Log'!$J$5:$J$1004='Quant Sub Area Stats'!AB$42)*'Quant Log'!$P$5:$P$1004)/SUMPRODUCT(('Quant Log'!$C$5:$C$1004='Quant Sub Area Stats'!$B73)*('Quant Log'!$J$5:$J$1004='Quant Sub Area Stats'!AB$42))</f>
        <v>#DIV/0!</v>
      </c>
      <c r="AC73" s="83" t="e">
        <f>+SUMPRODUCT(('Quant Log'!$C$5:$C$1004='Quant Sub Area Stats'!$B73)*('Quant Log'!$J$5:$J$1004='Quant Sub Area Stats'!AC$42)*'Quant Log'!$P$5:$P$1004)/SUMPRODUCT(('Quant Log'!$C$5:$C$1004='Quant Sub Area Stats'!$B73)*('Quant Log'!$J$5:$J$1004='Quant Sub Area Stats'!AC$42))</f>
        <v>#DIV/0!</v>
      </c>
      <c r="AD73" s="83" t="e">
        <f>+SUMPRODUCT(('Quant Log'!$C$5:$C$1004='Quant Sub Area Stats'!$B73)*('Quant Log'!$J$5:$J$1004='Quant Sub Area Stats'!AD$42)*'Quant Log'!$P$5:$P$1004)/SUMPRODUCT(('Quant Log'!$C$5:$C$1004='Quant Sub Area Stats'!$B73)*('Quant Log'!$J$5:$J$1004='Quant Sub Area Stats'!AD$42))</f>
        <v>#DIV/0!</v>
      </c>
      <c r="AE73" s="83" t="e">
        <f>+SUMPRODUCT(('Quant Log'!$C$5:$C$1004='Quant Sub Area Stats'!$B73)*('Quant Log'!$J$5:$J$1004='Quant Sub Area Stats'!AE$42)*'Quant Log'!$P$5:$P$1004)/SUMPRODUCT(('Quant Log'!$C$5:$C$1004='Quant Sub Area Stats'!$B73)*('Quant Log'!$J$5:$J$1004='Quant Sub Area Stats'!AE$42))</f>
        <v>#DIV/0!</v>
      </c>
      <c r="AF73" s="83" t="e">
        <f>+SUMPRODUCT(('Quant Log'!$C$5:$C$1004='Quant Sub Area Stats'!$B73)*('Quant Log'!$J$5:$J$1004='Quant Sub Area Stats'!AF$42)*'Quant Log'!$P$5:$P$1004)/SUMPRODUCT(('Quant Log'!$C$5:$C$1004='Quant Sub Area Stats'!$B73)*('Quant Log'!$J$5:$J$1004='Quant Sub Area Stats'!AF$42))</f>
        <v>#DIV/0!</v>
      </c>
      <c r="AG73" s="83" t="e">
        <f>+SUMPRODUCT(('Quant Log'!$C$5:$C$1004='Quant Sub Area Stats'!$B73)*('Quant Log'!$J$5:$J$1004='Quant Sub Area Stats'!AG$42)*'Quant Log'!$P$5:$P$1004)/SUMPRODUCT(('Quant Log'!$C$5:$C$1004='Quant Sub Area Stats'!$B73)*('Quant Log'!$J$5:$J$1004='Quant Sub Area Stats'!AG$42))</f>
        <v>#DIV/0!</v>
      </c>
      <c r="AH73" s="83" t="e">
        <f>+SUMPRODUCT(('Quant Log'!$C$5:$C$1004='Quant Sub Area Stats'!$B73)*('Quant Log'!$J$5:$J$1004='Quant Sub Area Stats'!AH$42)*'Quant Log'!$P$5:$P$1004)/SUMPRODUCT(('Quant Log'!$C$5:$C$1004='Quant Sub Area Stats'!$B73)*('Quant Log'!$J$5:$J$1004='Quant Sub Area Stats'!AH$42))</f>
        <v>#DIV/0!</v>
      </c>
      <c r="AI73" s="83" t="e">
        <f>+SUMPRODUCT(('Quant Log'!$C$5:$C$1004='Quant Sub Area Stats'!$B73)*('Quant Log'!$J$5:$J$1004='Quant Sub Area Stats'!AI$42)*'Quant Log'!$P$5:$P$1004)/SUMPRODUCT(('Quant Log'!$C$5:$C$1004='Quant Sub Area Stats'!$B73)*('Quant Log'!$J$5:$J$1004='Quant Sub Area Stats'!AI$42))</f>
        <v>#DIV/0!</v>
      </c>
      <c r="AJ73" s="83" t="e">
        <f>+SUMPRODUCT(('Quant Log'!$C$5:$C$1004='Quant Sub Area Stats'!$B73)*('Quant Log'!$J$5:$J$1004='Quant Sub Area Stats'!AJ$42)*'Quant Log'!$P$5:$P$1004)/SUMPRODUCT(('Quant Log'!$C$5:$C$1004='Quant Sub Area Stats'!$B73)*('Quant Log'!$J$5:$J$1004='Quant Sub Area Stats'!AJ$42))</f>
        <v>#DIV/0!</v>
      </c>
      <c r="AK73" s="83" t="e">
        <f>+SUMPRODUCT(('Quant Log'!$C$5:$C$1004='Quant Sub Area Stats'!$B73)*('Quant Log'!$J$5:$J$1004='Quant Sub Area Stats'!AK$42)*'Quant Log'!$P$5:$P$1004)/SUMPRODUCT(('Quant Log'!$C$5:$C$1004='Quant Sub Area Stats'!$B73)*('Quant Log'!$J$5:$J$1004='Quant Sub Area Stats'!AK$42))</f>
        <v>#DIV/0!</v>
      </c>
      <c r="AL73" s="83" t="e">
        <f>+SUMPRODUCT(('Quant Log'!$C$5:$C$1004='Quant Sub Area Stats'!$B73)*('Quant Log'!$J$5:$J$1004='Quant Sub Area Stats'!AL$42)*'Quant Log'!$P$5:$P$1004)/SUMPRODUCT(('Quant Log'!$C$5:$C$1004='Quant Sub Area Stats'!$B73)*('Quant Log'!$J$5:$J$1004='Quant Sub Area Stats'!AL$42))</f>
        <v>#DIV/0!</v>
      </c>
      <c r="AM73" s="83" t="e">
        <f>+SUMPRODUCT(('Quant Log'!$C$5:$C$1004='Quant Sub Area Stats'!$B73)*('Quant Log'!$J$5:$J$1004='Quant Sub Area Stats'!AM$42)*'Quant Log'!$P$5:$P$1004)/SUMPRODUCT(('Quant Log'!$C$5:$C$1004='Quant Sub Area Stats'!$B73)*('Quant Log'!$J$5:$J$1004='Quant Sub Area Stats'!AM$42))</f>
        <v>#DIV/0!</v>
      </c>
      <c r="AN73" s="83" t="e">
        <f>+SUMPRODUCT(('Quant Log'!$C$5:$C$1004='Quant Sub Area Stats'!$B73)*('Quant Log'!$J$5:$J$1004='Quant Sub Area Stats'!AN$42)*'Quant Log'!$P$5:$P$1004)/SUMPRODUCT(('Quant Log'!$C$5:$C$1004='Quant Sub Area Stats'!$B73)*('Quant Log'!$J$5:$J$1004='Quant Sub Area Stats'!AN$42))</f>
        <v>#DIV/0!</v>
      </c>
      <c r="AO73" s="83" t="e">
        <f>+SUMPRODUCT(('Quant Log'!$C$5:$C$1004='Quant Sub Area Stats'!$B73)*('Quant Log'!$J$5:$J$1004='Quant Sub Area Stats'!AO$42)*'Quant Log'!$P$5:$P$1004)/SUMPRODUCT(('Quant Log'!$C$5:$C$1004='Quant Sub Area Stats'!$B73)*('Quant Log'!$J$5:$J$1004='Quant Sub Area Stats'!AO$42))</f>
        <v>#DIV/0!</v>
      </c>
      <c r="AP73" s="83" t="e">
        <f>+SUMPRODUCT(('Quant Log'!$C$5:$C$1004='Quant Sub Area Stats'!$B73)*'Quant Log'!$P$5:$P$1004)/COUNTIF('Quant Log'!$C$5:$C$1004,'Quant Sub Area Stats'!$B73)</f>
        <v>#DIV/0!</v>
      </c>
    </row>
    <row r="74" spans="2:42" ht="16" thickBot="1">
      <c r="B74" s="18" t="str">
        <f>+$B$44</f>
        <v>Official Guide-V</v>
      </c>
      <c r="D74" s="43" t="str">
        <f t="shared" ref="D74:D82" si="36">+IF(ISERROR(X74),"n/a",X74)</f>
        <v>n/a</v>
      </c>
      <c r="E74" s="43" t="str">
        <f t="shared" ref="E74:E83" si="37">+IF(ISERROR(Y74),"n/a",Y74)</f>
        <v>n/a</v>
      </c>
      <c r="F74" s="43" t="str">
        <f t="shared" ref="F74:F83" si="38">+IF(ISERROR(Z74),"n/a",Z74)</f>
        <v>n/a</v>
      </c>
      <c r="G74" s="43" t="str">
        <f t="shared" ref="G74:G83" si="39">+IF(ISERROR(AA74),"n/a",AA74)</f>
        <v>n/a</v>
      </c>
      <c r="H74" s="43" t="str">
        <f t="shared" ref="H74:H83" si="40">+IF(ISERROR(AB74),"n/a",AB74)</f>
        <v>n/a</v>
      </c>
      <c r="I74" s="43" t="str">
        <f t="shared" ref="I74:I83" si="41">+IF(ISERROR(AC74),"n/a",AC74)</f>
        <v>n/a</v>
      </c>
      <c r="J74" s="43" t="str">
        <f t="shared" ref="J74:J83" si="42">+IF(ISERROR(AD74),"n/a",AD74)</f>
        <v>n/a</v>
      </c>
      <c r="K74" s="43" t="str">
        <f t="shared" ref="K74:K83" si="43">+IF(ISERROR(AE74),"n/a",AE74)</f>
        <v>n/a</v>
      </c>
      <c r="L74" s="44" t="str">
        <f t="shared" ref="L74:L83" si="44">+IF(ISERROR(AF74),"n/a",AF74)</f>
        <v>n/a</v>
      </c>
      <c r="M74" s="140" t="str">
        <f t="shared" ref="M74:M83" si="45">+IF(ISERROR(AG74),"n/a",AG74)</f>
        <v>n/a</v>
      </c>
      <c r="N74" s="140" t="str">
        <f t="shared" si="35"/>
        <v>n/a</v>
      </c>
      <c r="O74" s="140" t="str">
        <f t="shared" si="35"/>
        <v>n/a</v>
      </c>
      <c r="P74" s="140" t="str">
        <f t="shared" si="35"/>
        <v>n/a</v>
      </c>
      <c r="Q74" s="140" t="str">
        <f t="shared" si="35"/>
        <v>n/a</v>
      </c>
      <c r="R74" s="140" t="str">
        <f t="shared" si="35"/>
        <v>n/a</v>
      </c>
      <c r="S74" s="140" t="str">
        <f t="shared" si="35"/>
        <v>n/a</v>
      </c>
      <c r="T74" s="140" t="str">
        <f t="shared" si="35"/>
        <v>n/a</v>
      </c>
      <c r="U74" s="140" t="str">
        <f t="shared" si="35"/>
        <v>n/a</v>
      </c>
      <c r="V74" s="140" t="str">
        <f t="shared" ref="V74:V82" si="46">+IF(ISERROR(AP74),"n/a",AP74)</f>
        <v>n/a</v>
      </c>
      <c r="X74" s="83" t="e">
        <f>+SUMPRODUCT(('Quant Log'!$C$5:$C$1004='Quant Sub Area Stats'!$B74)*('Quant Log'!$J$5:$J$1004='Quant Sub Area Stats'!X$42)*'Quant Log'!$P$5:$P$1004)/SUMPRODUCT(('Quant Log'!$C$5:$C$1004='Quant Sub Area Stats'!$B74)*('Quant Log'!$J$5:$J$1004='Quant Sub Area Stats'!X$42))</f>
        <v>#DIV/0!</v>
      </c>
      <c r="Y74" s="83" t="e">
        <f>+SUMPRODUCT(('Quant Log'!$C$5:$C$1004='Quant Sub Area Stats'!$B74)*('Quant Log'!$J$5:$J$1004='Quant Sub Area Stats'!Y$42)*'Quant Log'!$P$5:$P$1004)/SUMPRODUCT(('Quant Log'!$C$5:$C$1004='Quant Sub Area Stats'!$B74)*('Quant Log'!$J$5:$J$1004='Quant Sub Area Stats'!Y$42))</f>
        <v>#DIV/0!</v>
      </c>
      <c r="Z74" s="83" t="e">
        <f>+SUMPRODUCT(('Quant Log'!$C$5:$C$1004='Quant Sub Area Stats'!$B74)*('Quant Log'!$J$5:$J$1004='Quant Sub Area Stats'!Z$42)*'Quant Log'!$P$5:$P$1004)/SUMPRODUCT(('Quant Log'!$C$5:$C$1004='Quant Sub Area Stats'!$B74)*('Quant Log'!$J$5:$J$1004='Quant Sub Area Stats'!Z$42))</f>
        <v>#DIV/0!</v>
      </c>
      <c r="AA74" s="83" t="e">
        <f>+SUMPRODUCT(('Quant Log'!$C$5:$C$1004='Quant Sub Area Stats'!$B74)*('Quant Log'!$J$5:$J$1004='Quant Sub Area Stats'!AA$42)*'Quant Log'!$P$5:$P$1004)/SUMPRODUCT(('Quant Log'!$C$5:$C$1004='Quant Sub Area Stats'!$B74)*('Quant Log'!$J$5:$J$1004='Quant Sub Area Stats'!AA$42))</f>
        <v>#DIV/0!</v>
      </c>
      <c r="AB74" s="83" t="e">
        <f>+SUMPRODUCT(('Quant Log'!$C$5:$C$1004='Quant Sub Area Stats'!$B74)*('Quant Log'!$J$5:$J$1004='Quant Sub Area Stats'!AB$42)*'Quant Log'!$P$5:$P$1004)/SUMPRODUCT(('Quant Log'!$C$5:$C$1004='Quant Sub Area Stats'!$B74)*('Quant Log'!$J$5:$J$1004='Quant Sub Area Stats'!AB$42))</f>
        <v>#DIV/0!</v>
      </c>
      <c r="AC74" s="83" t="e">
        <f>+SUMPRODUCT(('Quant Log'!$C$5:$C$1004='Quant Sub Area Stats'!$B74)*('Quant Log'!$J$5:$J$1004='Quant Sub Area Stats'!AC$42)*'Quant Log'!$P$5:$P$1004)/SUMPRODUCT(('Quant Log'!$C$5:$C$1004='Quant Sub Area Stats'!$B74)*('Quant Log'!$J$5:$J$1004='Quant Sub Area Stats'!AC$42))</f>
        <v>#DIV/0!</v>
      </c>
      <c r="AD74" s="83" t="e">
        <f>+SUMPRODUCT(('Quant Log'!$C$5:$C$1004='Quant Sub Area Stats'!$B74)*('Quant Log'!$J$5:$J$1004='Quant Sub Area Stats'!AD$42)*'Quant Log'!$P$5:$P$1004)/SUMPRODUCT(('Quant Log'!$C$5:$C$1004='Quant Sub Area Stats'!$B74)*('Quant Log'!$J$5:$J$1004='Quant Sub Area Stats'!AD$42))</f>
        <v>#DIV/0!</v>
      </c>
      <c r="AE74" s="83" t="e">
        <f>+SUMPRODUCT(('Quant Log'!$C$5:$C$1004='Quant Sub Area Stats'!$B74)*('Quant Log'!$J$5:$J$1004='Quant Sub Area Stats'!AE$42)*'Quant Log'!$P$5:$P$1004)/SUMPRODUCT(('Quant Log'!$C$5:$C$1004='Quant Sub Area Stats'!$B74)*('Quant Log'!$J$5:$J$1004='Quant Sub Area Stats'!AE$42))</f>
        <v>#DIV/0!</v>
      </c>
      <c r="AF74" s="83" t="e">
        <f>+SUMPRODUCT(('Quant Log'!$C$5:$C$1004='Quant Sub Area Stats'!$B74)*('Quant Log'!$J$5:$J$1004='Quant Sub Area Stats'!AF$42)*'Quant Log'!$P$5:$P$1004)/SUMPRODUCT(('Quant Log'!$C$5:$C$1004='Quant Sub Area Stats'!$B74)*('Quant Log'!$J$5:$J$1004='Quant Sub Area Stats'!AF$42))</f>
        <v>#DIV/0!</v>
      </c>
      <c r="AG74" s="83" t="e">
        <f>+SUMPRODUCT(('Quant Log'!$C$5:$C$1004='Quant Sub Area Stats'!$B74)*('Quant Log'!$J$5:$J$1004='Quant Sub Area Stats'!AG$42)*'Quant Log'!$P$5:$P$1004)/SUMPRODUCT(('Quant Log'!$C$5:$C$1004='Quant Sub Area Stats'!$B74)*('Quant Log'!$J$5:$J$1004='Quant Sub Area Stats'!AG$42))</f>
        <v>#DIV/0!</v>
      </c>
      <c r="AH74" s="83" t="e">
        <f>+SUMPRODUCT(('Quant Log'!$C$5:$C$1004='Quant Sub Area Stats'!$B74)*('Quant Log'!$J$5:$J$1004='Quant Sub Area Stats'!AH$42)*'Quant Log'!$P$5:$P$1004)/SUMPRODUCT(('Quant Log'!$C$5:$C$1004='Quant Sub Area Stats'!$B74)*('Quant Log'!$J$5:$J$1004='Quant Sub Area Stats'!AH$42))</f>
        <v>#DIV/0!</v>
      </c>
      <c r="AI74" s="83" t="e">
        <f>+SUMPRODUCT(('Quant Log'!$C$5:$C$1004='Quant Sub Area Stats'!$B74)*('Quant Log'!$J$5:$J$1004='Quant Sub Area Stats'!AI$42)*'Quant Log'!$P$5:$P$1004)/SUMPRODUCT(('Quant Log'!$C$5:$C$1004='Quant Sub Area Stats'!$B74)*('Quant Log'!$J$5:$J$1004='Quant Sub Area Stats'!AI$42))</f>
        <v>#DIV/0!</v>
      </c>
      <c r="AJ74" s="83" t="e">
        <f>+SUMPRODUCT(('Quant Log'!$C$5:$C$1004='Quant Sub Area Stats'!$B74)*('Quant Log'!$J$5:$J$1004='Quant Sub Area Stats'!AJ$42)*'Quant Log'!$P$5:$P$1004)/SUMPRODUCT(('Quant Log'!$C$5:$C$1004='Quant Sub Area Stats'!$B74)*('Quant Log'!$J$5:$J$1004='Quant Sub Area Stats'!AJ$42))</f>
        <v>#DIV/0!</v>
      </c>
      <c r="AK74" s="83" t="e">
        <f>+SUMPRODUCT(('Quant Log'!$C$5:$C$1004='Quant Sub Area Stats'!$B74)*('Quant Log'!$J$5:$J$1004='Quant Sub Area Stats'!AK$42)*'Quant Log'!$P$5:$P$1004)/SUMPRODUCT(('Quant Log'!$C$5:$C$1004='Quant Sub Area Stats'!$B74)*('Quant Log'!$J$5:$J$1004='Quant Sub Area Stats'!AK$42))</f>
        <v>#DIV/0!</v>
      </c>
      <c r="AL74" s="83" t="e">
        <f>+SUMPRODUCT(('Quant Log'!$C$5:$C$1004='Quant Sub Area Stats'!$B74)*('Quant Log'!$J$5:$J$1004='Quant Sub Area Stats'!AL$42)*'Quant Log'!$P$5:$P$1004)/SUMPRODUCT(('Quant Log'!$C$5:$C$1004='Quant Sub Area Stats'!$B74)*('Quant Log'!$J$5:$J$1004='Quant Sub Area Stats'!AL$42))</f>
        <v>#DIV/0!</v>
      </c>
      <c r="AM74" s="83" t="e">
        <f>+SUMPRODUCT(('Quant Log'!$C$5:$C$1004='Quant Sub Area Stats'!$B74)*('Quant Log'!$J$5:$J$1004='Quant Sub Area Stats'!AM$42)*'Quant Log'!$P$5:$P$1004)/SUMPRODUCT(('Quant Log'!$C$5:$C$1004='Quant Sub Area Stats'!$B74)*('Quant Log'!$J$5:$J$1004='Quant Sub Area Stats'!AM$42))</f>
        <v>#DIV/0!</v>
      </c>
      <c r="AN74" s="83" t="e">
        <f>+SUMPRODUCT(('Quant Log'!$C$5:$C$1004='Quant Sub Area Stats'!$B74)*('Quant Log'!$J$5:$J$1004='Quant Sub Area Stats'!AN$42)*'Quant Log'!$P$5:$P$1004)/SUMPRODUCT(('Quant Log'!$C$5:$C$1004='Quant Sub Area Stats'!$B74)*('Quant Log'!$J$5:$J$1004='Quant Sub Area Stats'!AN$42))</f>
        <v>#DIV/0!</v>
      </c>
      <c r="AO74" s="83" t="e">
        <f>+SUMPRODUCT(('Quant Log'!$C$5:$C$1004='Quant Sub Area Stats'!$B74)*('Quant Log'!$J$5:$J$1004='Quant Sub Area Stats'!AO$42)*'Quant Log'!$P$5:$P$1004)/SUMPRODUCT(('Quant Log'!$C$5:$C$1004='Quant Sub Area Stats'!$B74)*('Quant Log'!$J$5:$J$1004='Quant Sub Area Stats'!AO$42))</f>
        <v>#DIV/0!</v>
      </c>
      <c r="AP74" s="83" t="e">
        <f>+SUMPRODUCT(('Quant Log'!$C$5:$C$1004='Quant Sub Area Stats'!$B74)*'Quant Log'!$P$5:$P$1004)/COUNTIF('Quant Log'!$C$5:$C$1004,'Quant Sub Area Stats'!$B74)</f>
        <v>#DIV/0!</v>
      </c>
    </row>
    <row r="75" spans="2:42" ht="16" thickBot="1">
      <c r="B75" s="18" t="str">
        <f>+$B$45</f>
        <v>Official Guide-Q</v>
      </c>
      <c r="D75" s="40" t="str">
        <f t="shared" si="36"/>
        <v>n/a</v>
      </c>
      <c r="E75" s="40" t="str">
        <f t="shared" si="37"/>
        <v>n/a</v>
      </c>
      <c r="F75" s="40" t="str">
        <f t="shared" si="38"/>
        <v>n/a</v>
      </c>
      <c r="G75" s="40" t="str">
        <f t="shared" si="39"/>
        <v>n/a</v>
      </c>
      <c r="H75" s="40" t="str">
        <f t="shared" si="40"/>
        <v>n/a</v>
      </c>
      <c r="I75" s="40" t="str">
        <f t="shared" si="41"/>
        <v>n/a</v>
      </c>
      <c r="J75" s="40" t="str">
        <f t="shared" si="42"/>
        <v>n/a</v>
      </c>
      <c r="K75" s="40" t="str">
        <f t="shared" si="43"/>
        <v>n/a</v>
      </c>
      <c r="L75" s="41" t="str">
        <f t="shared" si="44"/>
        <v>n/a</v>
      </c>
      <c r="M75" s="141" t="str">
        <f t="shared" si="45"/>
        <v>n/a</v>
      </c>
      <c r="N75" s="141" t="str">
        <f t="shared" si="35"/>
        <v>n/a</v>
      </c>
      <c r="O75" s="141" t="str">
        <f t="shared" si="35"/>
        <v>n/a</v>
      </c>
      <c r="P75" s="141" t="str">
        <f t="shared" si="35"/>
        <v>n/a</v>
      </c>
      <c r="Q75" s="141" t="str">
        <f t="shared" si="35"/>
        <v>n/a</v>
      </c>
      <c r="R75" s="141" t="str">
        <f t="shared" si="35"/>
        <v>n/a</v>
      </c>
      <c r="S75" s="141" t="str">
        <f t="shared" si="35"/>
        <v>n/a</v>
      </c>
      <c r="T75" s="141" t="str">
        <f t="shared" si="35"/>
        <v>n/a</v>
      </c>
      <c r="U75" s="141" t="str">
        <f t="shared" si="35"/>
        <v>n/a</v>
      </c>
      <c r="V75" s="142" t="str">
        <f t="shared" si="46"/>
        <v>n/a</v>
      </c>
      <c r="X75" s="83" t="e">
        <f>+SUMPRODUCT(('Quant Log'!$C$5:$C$1004='Quant Sub Area Stats'!$B75)*('Quant Log'!$J$5:$J$1004='Quant Sub Area Stats'!X$42)*'Quant Log'!$P$5:$P$1004)/SUMPRODUCT(('Quant Log'!$C$5:$C$1004='Quant Sub Area Stats'!$B75)*('Quant Log'!$J$5:$J$1004='Quant Sub Area Stats'!X$42))</f>
        <v>#DIV/0!</v>
      </c>
      <c r="Y75" s="83" t="e">
        <f>+SUMPRODUCT(('Quant Log'!$C$5:$C$1004='Quant Sub Area Stats'!$B75)*('Quant Log'!$J$5:$J$1004='Quant Sub Area Stats'!Y$42)*'Quant Log'!$P$5:$P$1004)/SUMPRODUCT(('Quant Log'!$C$5:$C$1004='Quant Sub Area Stats'!$B75)*('Quant Log'!$J$5:$J$1004='Quant Sub Area Stats'!Y$42))</f>
        <v>#DIV/0!</v>
      </c>
      <c r="Z75" s="83" t="e">
        <f>+SUMPRODUCT(('Quant Log'!$C$5:$C$1004='Quant Sub Area Stats'!$B75)*('Quant Log'!$J$5:$J$1004='Quant Sub Area Stats'!Z$42)*'Quant Log'!$P$5:$P$1004)/SUMPRODUCT(('Quant Log'!$C$5:$C$1004='Quant Sub Area Stats'!$B75)*('Quant Log'!$J$5:$J$1004='Quant Sub Area Stats'!Z$42))</f>
        <v>#DIV/0!</v>
      </c>
      <c r="AA75" s="83" t="e">
        <f>+SUMPRODUCT(('Quant Log'!$C$5:$C$1004='Quant Sub Area Stats'!$B75)*('Quant Log'!$J$5:$J$1004='Quant Sub Area Stats'!AA$42)*'Quant Log'!$P$5:$P$1004)/SUMPRODUCT(('Quant Log'!$C$5:$C$1004='Quant Sub Area Stats'!$B75)*('Quant Log'!$J$5:$J$1004='Quant Sub Area Stats'!AA$42))</f>
        <v>#DIV/0!</v>
      </c>
      <c r="AB75" s="83" t="e">
        <f>+SUMPRODUCT(('Quant Log'!$C$5:$C$1004='Quant Sub Area Stats'!$B75)*('Quant Log'!$J$5:$J$1004='Quant Sub Area Stats'!AB$42)*'Quant Log'!$P$5:$P$1004)/SUMPRODUCT(('Quant Log'!$C$5:$C$1004='Quant Sub Area Stats'!$B75)*('Quant Log'!$J$5:$J$1004='Quant Sub Area Stats'!AB$42))</f>
        <v>#DIV/0!</v>
      </c>
      <c r="AC75" s="83" t="e">
        <f>+SUMPRODUCT(('Quant Log'!$C$5:$C$1004='Quant Sub Area Stats'!$B75)*('Quant Log'!$J$5:$J$1004='Quant Sub Area Stats'!AC$42)*'Quant Log'!$P$5:$P$1004)/SUMPRODUCT(('Quant Log'!$C$5:$C$1004='Quant Sub Area Stats'!$B75)*('Quant Log'!$J$5:$J$1004='Quant Sub Area Stats'!AC$42))</f>
        <v>#DIV/0!</v>
      </c>
      <c r="AD75" s="83" t="e">
        <f>+SUMPRODUCT(('Quant Log'!$C$5:$C$1004='Quant Sub Area Stats'!$B75)*('Quant Log'!$J$5:$J$1004='Quant Sub Area Stats'!AD$42)*'Quant Log'!$P$5:$P$1004)/SUMPRODUCT(('Quant Log'!$C$5:$C$1004='Quant Sub Area Stats'!$B75)*('Quant Log'!$J$5:$J$1004='Quant Sub Area Stats'!AD$42))</f>
        <v>#DIV/0!</v>
      </c>
      <c r="AE75" s="83" t="e">
        <f>+SUMPRODUCT(('Quant Log'!$C$5:$C$1004='Quant Sub Area Stats'!$B75)*('Quant Log'!$J$5:$J$1004='Quant Sub Area Stats'!AE$42)*'Quant Log'!$P$5:$P$1004)/SUMPRODUCT(('Quant Log'!$C$5:$C$1004='Quant Sub Area Stats'!$B75)*('Quant Log'!$J$5:$J$1004='Quant Sub Area Stats'!AE$42))</f>
        <v>#DIV/0!</v>
      </c>
      <c r="AF75" s="83" t="e">
        <f>+SUMPRODUCT(('Quant Log'!$C$5:$C$1004='Quant Sub Area Stats'!$B75)*('Quant Log'!$J$5:$J$1004='Quant Sub Area Stats'!AF$42)*'Quant Log'!$P$5:$P$1004)/SUMPRODUCT(('Quant Log'!$C$5:$C$1004='Quant Sub Area Stats'!$B75)*('Quant Log'!$J$5:$J$1004='Quant Sub Area Stats'!AF$42))</f>
        <v>#DIV/0!</v>
      </c>
      <c r="AG75" s="83" t="e">
        <f>+SUMPRODUCT(('Quant Log'!$C$5:$C$1004='Quant Sub Area Stats'!$B75)*('Quant Log'!$J$5:$J$1004='Quant Sub Area Stats'!AG$42)*'Quant Log'!$P$5:$P$1004)/SUMPRODUCT(('Quant Log'!$C$5:$C$1004='Quant Sub Area Stats'!$B75)*('Quant Log'!$J$5:$J$1004='Quant Sub Area Stats'!AG$42))</f>
        <v>#DIV/0!</v>
      </c>
      <c r="AH75" s="83" t="e">
        <f>+SUMPRODUCT(('Quant Log'!$C$5:$C$1004='Quant Sub Area Stats'!$B75)*('Quant Log'!$J$5:$J$1004='Quant Sub Area Stats'!AH$42)*'Quant Log'!$P$5:$P$1004)/SUMPRODUCT(('Quant Log'!$C$5:$C$1004='Quant Sub Area Stats'!$B75)*('Quant Log'!$J$5:$J$1004='Quant Sub Area Stats'!AH$42))</f>
        <v>#DIV/0!</v>
      </c>
      <c r="AI75" s="83" t="e">
        <f>+SUMPRODUCT(('Quant Log'!$C$5:$C$1004='Quant Sub Area Stats'!$B75)*('Quant Log'!$J$5:$J$1004='Quant Sub Area Stats'!AI$42)*'Quant Log'!$P$5:$P$1004)/SUMPRODUCT(('Quant Log'!$C$5:$C$1004='Quant Sub Area Stats'!$B75)*('Quant Log'!$J$5:$J$1004='Quant Sub Area Stats'!AI$42))</f>
        <v>#DIV/0!</v>
      </c>
      <c r="AJ75" s="83" t="e">
        <f>+SUMPRODUCT(('Quant Log'!$C$5:$C$1004='Quant Sub Area Stats'!$B75)*('Quant Log'!$J$5:$J$1004='Quant Sub Area Stats'!AJ$42)*'Quant Log'!$P$5:$P$1004)/SUMPRODUCT(('Quant Log'!$C$5:$C$1004='Quant Sub Area Stats'!$B75)*('Quant Log'!$J$5:$J$1004='Quant Sub Area Stats'!AJ$42))</f>
        <v>#DIV/0!</v>
      </c>
      <c r="AK75" s="83" t="e">
        <f>+SUMPRODUCT(('Quant Log'!$C$5:$C$1004='Quant Sub Area Stats'!$B75)*('Quant Log'!$J$5:$J$1004='Quant Sub Area Stats'!AK$42)*'Quant Log'!$P$5:$P$1004)/SUMPRODUCT(('Quant Log'!$C$5:$C$1004='Quant Sub Area Stats'!$B75)*('Quant Log'!$J$5:$J$1004='Quant Sub Area Stats'!AK$42))</f>
        <v>#DIV/0!</v>
      </c>
      <c r="AL75" s="83" t="e">
        <f>+SUMPRODUCT(('Quant Log'!$C$5:$C$1004='Quant Sub Area Stats'!$B75)*('Quant Log'!$J$5:$J$1004='Quant Sub Area Stats'!AL$42)*'Quant Log'!$P$5:$P$1004)/SUMPRODUCT(('Quant Log'!$C$5:$C$1004='Quant Sub Area Stats'!$B75)*('Quant Log'!$J$5:$J$1004='Quant Sub Area Stats'!AL$42))</f>
        <v>#DIV/0!</v>
      </c>
      <c r="AM75" s="83" t="e">
        <f>+SUMPRODUCT(('Quant Log'!$C$5:$C$1004='Quant Sub Area Stats'!$B75)*('Quant Log'!$J$5:$J$1004='Quant Sub Area Stats'!AM$42)*'Quant Log'!$P$5:$P$1004)/SUMPRODUCT(('Quant Log'!$C$5:$C$1004='Quant Sub Area Stats'!$B75)*('Quant Log'!$J$5:$J$1004='Quant Sub Area Stats'!AM$42))</f>
        <v>#DIV/0!</v>
      </c>
      <c r="AN75" s="83" t="e">
        <f>+SUMPRODUCT(('Quant Log'!$C$5:$C$1004='Quant Sub Area Stats'!$B75)*('Quant Log'!$J$5:$J$1004='Quant Sub Area Stats'!AN$42)*'Quant Log'!$P$5:$P$1004)/SUMPRODUCT(('Quant Log'!$C$5:$C$1004='Quant Sub Area Stats'!$B75)*('Quant Log'!$J$5:$J$1004='Quant Sub Area Stats'!AN$42))</f>
        <v>#DIV/0!</v>
      </c>
      <c r="AO75" s="83" t="e">
        <f>+SUMPRODUCT(('Quant Log'!$C$5:$C$1004='Quant Sub Area Stats'!$B75)*('Quant Log'!$J$5:$J$1004='Quant Sub Area Stats'!AO$42)*'Quant Log'!$P$5:$P$1004)/SUMPRODUCT(('Quant Log'!$C$5:$C$1004='Quant Sub Area Stats'!$B75)*('Quant Log'!$J$5:$J$1004='Quant Sub Area Stats'!AO$42))</f>
        <v>#DIV/0!</v>
      </c>
      <c r="AP75" s="83" t="e">
        <f>+SUMPRODUCT(('Quant Log'!$C$5:$C$1004='Quant Sub Area Stats'!$B75)*'Quant Log'!$P$5:$P$1004)/COUNTIF('Quant Log'!$C$5:$C$1004,'Quant Sub Area Stats'!$B75)</f>
        <v>#DIV/0!</v>
      </c>
    </row>
    <row r="76" spans="2:42" ht="16" thickBot="1">
      <c r="B76" s="18" t="str">
        <f>+$B$46</f>
        <v>Kaplan Premier</v>
      </c>
      <c r="D76" s="43">
        <f t="shared" si="36"/>
        <v>0.5</v>
      </c>
      <c r="E76" s="43">
        <f t="shared" si="37"/>
        <v>0.5</v>
      </c>
      <c r="F76" s="43">
        <f t="shared" si="38"/>
        <v>0.2</v>
      </c>
      <c r="G76" s="43">
        <f t="shared" si="39"/>
        <v>1</v>
      </c>
      <c r="H76" s="43">
        <f t="shared" si="40"/>
        <v>0.5</v>
      </c>
      <c r="I76" s="43">
        <f t="shared" si="41"/>
        <v>0.8</v>
      </c>
      <c r="J76" s="43" t="str">
        <f t="shared" si="42"/>
        <v>n/a</v>
      </c>
      <c r="K76" s="43">
        <f t="shared" si="43"/>
        <v>0.2</v>
      </c>
      <c r="L76" s="44">
        <f t="shared" si="44"/>
        <v>0.61111111111111116</v>
      </c>
      <c r="M76" s="140" t="str">
        <f t="shared" si="45"/>
        <v>n/a</v>
      </c>
      <c r="N76" s="140" t="str">
        <f t="shared" si="35"/>
        <v>n/a</v>
      </c>
      <c r="O76" s="140">
        <f t="shared" si="35"/>
        <v>0.5</v>
      </c>
      <c r="P76" s="140">
        <f t="shared" si="35"/>
        <v>0.66666666666666663</v>
      </c>
      <c r="Q76" s="140">
        <f t="shared" si="35"/>
        <v>1</v>
      </c>
      <c r="R76" s="140">
        <f t="shared" si="35"/>
        <v>0.75</v>
      </c>
      <c r="S76" s="140">
        <f t="shared" si="35"/>
        <v>0.66666666666666663</v>
      </c>
      <c r="T76" s="140">
        <f t="shared" si="35"/>
        <v>0.33333333333333331</v>
      </c>
      <c r="U76" s="140" t="str">
        <f t="shared" si="35"/>
        <v>n/a</v>
      </c>
      <c r="V76" s="140">
        <f t="shared" si="46"/>
        <v>0.57999999999999996</v>
      </c>
      <c r="X76" s="83">
        <f>+SUMPRODUCT(('Quant Log'!$C$5:$C$1004='Quant Sub Area Stats'!$B76)*('Quant Log'!$J$5:$J$1004='Quant Sub Area Stats'!X$42)*'Quant Log'!$P$5:$P$1004)/SUMPRODUCT(('Quant Log'!$C$5:$C$1004='Quant Sub Area Stats'!$B76)*('Quant Log'!$J$5:$J$1004='Quant Sub Area Stats'!X$42))</f>
        <v>0.5</v>
      </c>
      <c r="Y76" s="83">
        <f>+SUMPRODUCT(('Quant Log'!$C$5:$C$1004='Quant Sub Area Stats'!$B76)*('Quant Log'!$J$5:$J$1004='Quant Sub Area Stats'!Y$42)*'Quant Log'!$P$5:$P$1004)/SUMPRODUCT(('Quant Log'!$C$5:$C$1004='Quant Sub Area Stats'!$B76)*('Quant Log'!$J$5:$J$1004='Quant Sub Area Stats'!Y$42))</f>
        <v>0.5</v>
      </c>
      <c r="Z76" s="83">
        <f>+SUMPRODUCT(('Quant Log'!$C$5:$C$1004='Quant Sub Area Stats'!$B76)*('Quant Log'!$J$5:$J$1004='Quant Sub Area Stats'!Z$42)*'Quant Log'!$P$5:$P$1004)/SUMPRODUCT(('Quant Log'!$C$5:$C$1004='Quant Sub Area Stats'!$B76)*('Quant Log'!$J$5:$J$1004='Quant Sub Area Stats'!Z$42))</f>
        <v>0.2</v>
      </c>
      <c r="AA76" s="83">
        <f>+SUMPRODUCT(('Quant Log'!$C$5:$C$1004='Quant Sub Area Stats'!$B76)*('Quant Log'!$J$5:$J$1004='Quant Sub Area Stats'!AA$42)*'Quant Log'!$P$5:$P$1004)/SUMPRODUCT(('Quant Log'!$C$5:$C$1004='Quant Sub Area Stats'!$B76)*('Quant Log'!$J$5:$J$1004='Quant Sub Area Stats'!AA$42))</f>
        <v>1</v>
      </c>
      <c r="AB76" s="83">
        <f>+SUMPRODUCT(('Quant Log'!$C$5:$C$1004='Quant Sub Area Stats'!$B76)*('Quant Log'!$J$5:$J$1004='Quant Sub Area Stats'!AB$42)*'Quant Log'!$P$5:$P$1004)/SUMPRODUCT(('Quant Log'!$C$5:$C$1004='Quant Sub Area Stats'!$B76)*('Quant Log'!$J$5:$J$1004='Quant Sub Area Stats'!AB$42))</f>
        <v>0.5</v>
      </c>
      <c r="AC76" s="83">
        <f>+SUMPRODUCT(('Quant Log'!$C$5:$C$1004='Quant Sub Area Stats'!$B76)*('Quant Log'!$J$5:$J$1004='Quant Sub Area Stats'!AC$42)*'Quant Log'!$P$5:$P$1004)/SUMPRODUCT(('Quant Log'!$C$5:$C$1004='Quant Sub Area Stats'!$B76)*('Quant Log'!$J$5:$J$1004='Quant Sub Area Stats'!AC$42))</f>
        <v>0.8</v>
      </c>
      <c r="AD76" s="83" t="e">
        <f>+SUMPRODUCT(('Quant Log'!$C$5:$C$1004='Quant Sub Area Stats'!$B76)*('Quant Log'!$J$5:$J$1004='Quant Sub Area Stats'!AD$42)*'Quant Log'!$P$5:$P$1004)/SUMPRODUCT(('Quant Log'!$C$5:$C$1004='Quant Sub Area Stats'!$B76)*('Quant Log'!$J$5:$J$1004='Quant Sub Area Stats'!AD$42))</f>
        <v>#DIV/0!</v>
      </c>
      <c r="AE76" s="83">
        <f>+SUMPRODUCT(('Quant Log'!$C$5:$C$1004='Quant Sub Area Stats'!$B76)*('Quant Log'!$J$5:$J$1004='Quant Sub Area Stats'!AE$42)*'Quant Log'!$P$5:$P$1004)/SUMPRODUCT(('Quant Log'!$C$5:$C$1004='Quant Sub Area Stats'!$B76)*('Quant Log'!$J$5:$J$1004='Quant Sub Area Stats'!AE$42))</f>
        <v>0.2</v>
      </c>
      <c r="AF76" s="83">
        <f>+SUMPRODUCT(('Quant Log'!$C$5:$C$1004='Quant Sub Area Stats'!$B76)*('Quant Log'!$J$5:$J$1004='Quant Sub Area Stats'!AF$42)*'Quant Log'!$P$5:$P$1004)/SUMPRODUCT(('Quant Log'!$C$5:$C$1004='Quant Sub Area Stats'!$B76)*('Quant Log'!$J$5:$J$1004='Quant Sub Area Stats'!AF$42))</f>
        <v>0.61111111111111116</v>
      </c>
      <c r="AG76" s="83" t="e">
        <f>+SUMPRODUCT(('Quant Log'!$C$5:$C$1004='Quant Sub Area Stats'!$B76)*('Quant Log'!$J$5:$J$1004='Quant Sub Area Stats'!AG$42)*'Quant Log'!$P$5:$P$1004)/SUMPRODUCT(('Quant Log'!$C$5:$C$1004='Quant Sub Area Stats'!$B76)*('Quant Log'!$J$5:$J$1004='Quant Sub Area Stats'!AG$42))</f>
        <v>#DIV/0!</v>
      </c>
      <c r="AH76" s="83" t="e">
        <f>+SUMPRODUCT(('Quant Log'!$C$5:$C$1004='Quant Sub Area Stats'!$B76)*('Quant Log'!$J$5:$J$1004='Quant Sub Area Stats'!AH$42)*'Quant Log'!$P$5:$P$1004)/SUMPRODUCT(('Quant Log'!$C$5:$C$1004='Quant Sub Area Stats'!$B76)*('Quant Log'!$J$5:$J$1004='Quant Sub Area Stats'!AH$42))</f>
        <v>#DIV/0!</v>
      </c>
      <c r="AI76" s="83">
        <f>+SUMPRODUCT(('Quant Log'!$C$5:$C$1004='Quant Sub Area Stats'!$B76)*('Quant Log'!$J$5:$J$1004='Quant Sub Area Stats'!AI$42)*'Quant Log'!$P$5:$P$1004)/SUMPRODUCT(('Quant Log'!$C$5:$C$1004='Quant Sub Area Stats'!$B76)*('Quant Log'!$J$5:$J$1004='Quant Sub Area Stats'!AI$42))</f>
        <v>0.5</v>
      </c>
      <c r="AJ76" s="83">
        <f>+SUMPRODUCT(('Quant Log'!$C$5:$C$1004='Quant Sub Area Stats'!$B76)*('Quant Log'!$J$5:$J$1004='Quant Sub Area Stats'!AJ$42)*'Quant Log'!$P$5:$P$1004)/SUMPRODUCT(('Quant Log'!$C$5:$C$1004='Quant Sub Area Stats'!$B76)*('Quant Log'!$J$5:$J$1004='Quant Sub Area Stats'!AJ$42))</f>
        <v>0.66666666666666663</v>
      </c>
      <c r="AK76" s="83">
        <f>+SUMPRODUCT(('Quant Log'!$C$5:$C$1004='Quant Sub Area Stats'!$B76)*('Quant Log'!$J$5:$J$1004='Quant Sub Area Stats'!AK$42)*'Quant Log'!$P$5:$P$1004)/SUMPRODUCT(('Quant Log'!$C$5:$C$1004='Quant Sub Area Stats'!$B76)*('Quant Log'!$J$5:$J$1004='Quant Sub Area Stats'!AK$42))</f>
        <v>1</v>
      </c>
      <c r="AL76" s="83">
        <f>+SUMPRODUCT(('Quant Log'!$C$5:$C$1004='Quant Sub Area Stats'!$B76)*('Quant Log'!$J$5:$J$1004='Quant Sub Area Stats'!AL$42)*'Quant Log'!$P$5:$P$1004)/SUMPRODUCT(('Quant Log'!$C$5:$C$1004='Quant Sub Area Stats'!$B76)*('Quant Log'!$J$5:$J$1004='Quant Sub Area Stats'!AL$42))</f>
        <v>0.75</v>
      </c>
      <c r="AM76" s="83">
        <f>+SUMPRODUCT(('Quant Log'!$C$5:$C$1004='Quant Sub Area Stats'!$B76)*('Quant Log'!$J$5:$J$1004='Quant Sub Area Stats'!AM$42)*'Quant Log'!$P$5:$P$1004)/SUMPRODUCT(('Quant Log'!$C$5:$C$1004='Quant Sub Area Stats'!$B76)*('Quant Log'!$J$5:$J$1004='Quant Sub Area Stats'!AM$42))</f>
        <v>0.66666666666666663</v>
      </c>
      <c r="AN76" s="83">
        <f>+SUMPRODUCT(('Quant Log'!$C$5:$C$1004='Quant Sub Area Stats'!$B76)*('Quant Log'!$J$5:$J$1004='Quant Sub Area Stats'!AN$42)*'Quant Log'!$P$5:$P$1004)/SUMPRODUCT(('Quant Log'!$C$5:$C$1004='Quant Sub Area Stats'!$B76)*('Quant Log'!$J$5:$J$1004='Quant Sub Area Stats'!AN$42))</f>
        <v>0.33333333333333331</v>
      </c>
      <c r="AO76" s="83" t="e">
        <f>+SUMPRODUCT(('Quant Log'!$C$5:$C$1004='Quant Sub Area Stats'!$B76)*('Quant Log'!$J$5:$J$1004='Quant Sub Area Stats'!AO$42)*'Quant Log'!$P$5:$P$1004)/SUMPRODUCT(('Quant Log'!$C$5:$C$1004='Quant Sub Area Stats'!$B76)*('Quant Log'!$J$5:$J$1004='Quant Sub Area Stats'!AO$42))</f>
        <v>#DIV/0!</v>
      </c>
      <c r="AP76" s="83">
        <f>+SUMPRODUCT(('Quant Log'!$C$5:$C$1004='Quant Sub Area Stats'!$B76)*'Quant Log'!$P$5:$P$1004)/COUNTIF('Quant Log'!$C$5:$C$1004,'Quant Sub Area Stats'!$B76)</f>
        <v>0.57999999999999996</v>
      </c>
    </row>
    <row r="77" spans="2:42" ht="16" thickBot="1">
      <c r="B77" s="18" t="str">
        <f>+$B$47</f>
        <v>MGMAT</v>
      </c>
      <c r="D77" s="40" t="str">
        <f t="shared" si="36"/>
        <v>n/a</v>
      </c>
      <c r="E77" s="40" t="str">
        <f t="shared" si="37"/>
        <v>n/a</v>
      </c>
      <c r="F77" s="40" t="str">
        <f t="shared" si="38"/>
        <v>n/a</v>
      </c>
      <c r="G77" s="40" t="str">
        <f t="shared" si="39"/>
        <v>n/a</v>
      </c>
      <c r="H77" s="40" t="str">
        <f t="shared" si="40"/>
        <v>n/a</v>
      </c>
      <c r="I77" s="40" t="str">
        <f t="shared" si="41"/>
        <v>n/a</v>
      </c>
      <c r="J77" s="40" t="str">
        <f t="shared" si="42"/>
        <v>n/a</v>
      </c>
      <c r="K77" s="40" t="str">
        <f t="shared" si="43"/>
        <v>n/a</v>
      </c>
      <c r="L77" s="41" t="str">
        <f t="shared" si="44"/>
        <v>n/a</v>
      </c>
      <c r="M77" s="141" t="str">
        <f t="shared" si="45"/>
        <v>n/a</v>
      </c>
      <c r="N77" s="141" t="str">
        <f t="shared" si="35"/>
        <v>n/a</v>
      </c>
      <c r="O77" s="141" t="str">
        <f t="shared" si="35"/>
        <v>n/a</v>
      </c>
      <c r="P77" s="141" t="str">
        <f t="shared" si="35"/>
        <v>n/a</v>
      </c>
      <c r="Q77" s="141" t="str">
        <f t="shared" si="35"/>
        <v>n/a</v>
      </c>
      <c r="R77" s="141" t="str">
        <f t="shared" si="35"/>
        <v>n/a</v>
      </c>
      <c r="S77" s="141" t="str">
        <f t="shared" si="35"/>
        <v>n/a</v>
      </c>
      <c r="T77" s="141" t="str">
        <f t="shared" si="35"/>
        <v>n/a</v>
      </c>
      <c r="U77" s="141" t="str">
        <f t="shared" si="35"/>
        <v>n/a</v>
      </c>
      <c r="V77" s="142" t="str">
        <f t="shared" si="46"/>
        <v>n/a</v>
      </c>
      <c r="X77" s="83" t="e">
        <f>+SUMPRODUCT(('Quant Log'!$C$5:$C$1004='Quant Sub Area Stats'!$B77)*('Quant Log'!$J$5:$J$1004='Quant Sub Area Stats'!X$42)*'Quant Log'!$P$5:$P$1004)/SUMPRODUCT(('Quant Log'!$C$5:$C$1004='Quant Sub Area Stats'!$B77)*('Quant Log'!$J$5:$J$1004='Quant Sub Area Stats'!X$42))</f>
        <v>#DIV/0!</v>
      </c>
      <c r="Y77" s="83" t="e">
        <f>+SUMPRODUCT(('Quant Log'!$C$5:$C$1004='Quant Sub Area Stats'!$B77)*('Quant Log'!$J$5:$J$1004='Quant Sub Area Stats'!Y$42)*'Quant Log'!$P$5:$P$1004)/SUMPRODUCT(('Quant Log'!$C$5:$C$1004='Quant Sub Area Stats'!$B77)*('Quant Log'!$J$5:$J$1004='Quant Sub Area Stats'!Y$42))</f>
        <v>#DIV/0!</v>
      </c>
      <c r="Z77" s="83" t="e">
        <f>+SUMPRODUCT(('Quant Log'!$C$5:$C$1004='Quant Sub Area Stats'!$B77)*('Quant Log'!$J$5:$J$1004='Quant Sub Area Stats'!Z$42)*'Quant Log'!$P$5:$P$1004)/SUMPRODUCT(('Quant Log'!$C$5:$C$1004='Quant Sub Area Stats'!$B77)*('Quant Log'!$J$5:$J$1004='Quant Sub Area Stats'!Z$42))</f>
        <v>#DIV/0!</v>
      </c>
      <c r="AA77" s="83" t="e">
        <f>+SUMPRODUCT(('Quant Log'!$C$5:$C$1004='Quant Sub Area Stats'!$B77)*('Quant Log'!$J$5:$J$1004='Quant Sub Area Stats'!AA$42)*'Quant Log'!$P$5:$P$1004)/SUMPRODUCT(('Quant Log'!$C$5:$C$1004='Quant Sub Area Stats'!$B77)*('Quant Log'!$J$5:$J$1004='Quant Sub Area Stats'!AA$42))</f>
        <v>#DIV/0!</v>
      </c>
      <c r="AB77" s="83" t="e">
        <f>+SUMPRODUCT(('Quant Log'!$C$5:$C$1004='Quant Sub Area Stats'!$B77)*('Quant Log'!$J$5:$J$1004='Quant Sub Area Stats'!AB$42)*'Quant Log'!$P$5:$P$1004)/SUMPRODUCT(('Quant Log'!$C$5:$C$1004='Quant Sub Area Stats'!$B77)*('Quant Log'!$J$5:$J$1004='Quant Sub Area Stats'!AB$42))</f>
        <v>#DIV/0!</v>
      </c>
      <c r="AC77" s="83" t="e">
        <f>+SUMPRODUCT(('Quant Log'!$C$5:$C$1004='Quant Sub Area Stats'!$B77)*('Quant Log'!$J$5:$J$1004='Quant Sub Area Stats'!AC$42)*'Quant Log'!$P$5:$P$1004)/SUMPRODUCT(('Quant Log'!$C$5:$C$1004='Quant Sub Area Stats'!$B77)*('Quant Log'!$J$5:$J$1004='Quant Sub Area Stats'!AC$42))</f>
        <v>#DIV/0!</v>
      </c>
      <c r="AD77" s="83" t="e">
        <f>+SUMPRODUCT(('Quant Log'!$C$5:$C$1004='Quant Sub Area Stats'!$B77)*('Quant Log'!$J$5:$J$1004='Quant Sub Area Stats'!AD$42)*'Quant Log'!$P$5:$P$1004)/SUMPRODUCT(('Quant Log'!$C$5:$C$1004='Quant Sub Area Stats'!$B77)*('Quant Log'!$J$5:$J$1004='Quant Sub Area Stats'!AD$42))</f>
        <v>#DIV/0!</v>
      </c>
      <c r="AE77" s="83" t="e">
        <f>+SUMPRODUCT(('Quant Log'!$C$5:$C$1004='Quant Sub Area Stats'!$B77)*('Quant Log'!$J$5:$J$1004='Quant Sub Area Stats'!AE$42)*'Quant Log'!$P$5:$P$1004)/SUMPRODUCT(('Quant Log'!$C$5:$C$1004='Quant Sub Area Stats'!$B77)*('Quant Log'!$J$5:$J$1004='Quant Sub Area Stats'!AE$42))</f>
        <v>#DIV/0!</v>
      </c>
      <c r="AF77" s="83" t="e">
        <f>+SUMPRODUCT(('Quant Log'!$C$5:$C$1004='Quant Sub Area Stats'!$B77)*('Quant Log'!$J$5:$J$1004='Quant Sub Area Stats'!AF$42)*'Quant Log'!$P$5:$P$1004)/SUMPRODUCT(('Quant Log'!$C$5:$C$1004='Quant Sub Area Stats'!$B77)*('Quant Log'!$J$5:$J$1004='Quant Sub Area Stats'!AF$42))</f>
        <v>#DIV/0!</v>
      </c>
      <c r="AG77" s="83" t="e">
        <f>+SUMPRODUCT(('Quant Log'!$C$5:$C$1004='Quant Sub Area Stats'!$B77)*('Quant Log'!$J$5:$J$1004='Quant Sub Area Stats'!AG$42)*'Quant Log'!$P$5:$P$1004)/SUMPRODUCT(('Quant Log'!$C$5:$C$1004='Quant Sub Area Stats'!$B77)*('Quant Log'!$J$5:$J$1004='Quant Sub Area Stats'!AG$42))</f>
        <v>#DIV/0!</v>
      </c>
      <c r="AH77" s="83" t="e">
        <f>+SUMPRODUCT(('Quant Log'!$C$5:$C$1004='Quant Sub Area Stats'!$B77)*('Quant Log'!$J$5:$J$1004='Quant Sub Area Stats'!AH$42)*'Quant Log'!$P$5:$P$1004)/SUMPRODUCT(('Quant Log'!$C$5:$C$1004='Quant Sub Area Stats'!$B77)*('Quant Log'!$J$5:$J$1004='Quant Sub Area Stats'!AH$42))</f>
        <v>#DIV/0!</v>
      </c>
      <c r="AI77" s="83" t="e">
        <f>+SUMPRODUCT(('Quant Log'!$C$5:$C$1004='Quant Sub Area Stats'!$B77)*('Quant Log'!$J$5:$J$1004='Quant Sub Area Stats'!AI$42)*'Quant Log'!$P$5:$P$1004)/SUMPRODUCT(('Quant Log'!$C$5:$C$1004='Quant Sub Area Stats'!$B77)*('Quant Log'!$J$5:$J$1004='Quant Sub Area Stats'!AI$42))</f>
        <v>#DIV/0!</v>
      </c>
      <c r="AJ77" s="83" t="e">
        <f>+SUMPRODUCT(('Quant Log'!$C$5:$C$1004='Quant Sub Area Stats'!$B77)*('Quant Log'!$J$5:$J$1004='Quant Sub Area Stats'!AJ$42)*'Quant Log'!$P$5:$P$1004)/SUMPRODUCT(('Quant Log'!$C$5:$C$1004='Quant Sub Area Stats'!$B77)*('Quant Log'!$J$5:$J$1004='Quant Sub Area Stats'!AJ$42))</f>
        <v>#DIV/0!</v>
      </c>
      <c r="AK77" s="83" t="e">
        <f>+SUMPRODUCT(('Quant Log'!$C$5:$C$1004='Quant Sub Area Stats'!$B77)*('Quant Log'!$J$5:$J$1004='Quant Sub Area Stats'!AK$42)*'Quant Log'!$P$5:$P$1004)/SUMPRODUCT(('Quant Log'!$C$5:$C$1004='Quant Sub Area Stats'!$B77)*('Quant Log'!$J$5:$J$1004='Quant Sub Area Stats'!AK$42))</f>
        <v>#DIV/0!</v>
      </c>
      <c r="AL77" s="83" t="e">
        <f>+SUMPRODUCT(('Quant Log'!$C$5:$C$1004='Quant Sub Area Stats'!$B77)*('Quant Log'!$J$5:$J$1004='Quant Sub Area Stats'!AL$42)*'Quant Log'!$P$5:$P$1004)/SUMPRODUCT(('Quant Log'!$C$5:$C$1004='Quant Sub Area Stats'!$B77)*('Quant Log'!$J$5:$J$1004='Quant Sub Area Stats'!AL$42))</f>
        <v>#DIV/0!</v>
      </c>
      <c r="AM77" s="83" t="e">
        <f>+SUMPRODUCT(('Quant Log'!$C$5:$C$1004='Quant Sub Area Stats'!$B77)*('Quant Log'!$J$5:$J$1004='Quant Sub Area Stats'!AM$42)*'Quant Log'!$P$5:$P$1004)/SUMPRODUCT(('Quant Log'!$C$5:$C$1004='Quant Sub Area Stats'!$B77)*('Quant Log'!$J$5:$J$1004='Quant Sub Area Stats'!AM$42))</f>
        <v>#DIV/0!</v>
      </c>
      <c r="AN77" s="83" t="e">
        <f>+SUMPRODUCT(('Quant Log'!$C$5:$C$1004='Quant Sub Area Stats'!$B77)*('Quant Log'!$J$5:$J$1004='Quant Sub Area Stats'!AN$42)*'Quant Log'!$P$5:$P$1004)/SUMPRODUCT(('Quant Log'!$C$5:$C$1004='Quant Sub Area Stats'!$B77)*('Quant Log'!$J$5:$J$1004='Quant Sub Area Stats'!AN$42))</f>
        <v>#DIV/0!</v>
      </c>
      <c r="AO77" s="83" t="e">
        <f>+SUMPRODUCT(('Quant Log'!$C$5:$C$1004='Quant Sub Area Stats'!$B77)*('Quant Log'!$J$5:$J$1004='Quant Sub Area Stats'!AO$42)*'Quant Log'!$P$5:$P$1004)/SUMPRODUCT(('Quant Log'!$C$5:$C$1004='Quant Sub Area Stats'!$B77)*('Quant Log'!$J$5:$J$1004='Quant Sub Area Stats'!AO$42))</f>
        <v>#DIV/0!</v>
      </c>
      <c r="AP77" s="83" t="e">
        <f>+SUMPRODUCT(('Quant Log'!$C$5:$C$1004='Quant Sub Area Stats'!$B77)*'Quant Log'!$P$5:$P$1004)/COUNTIF('Quant Log'!$C$5:$C$1004,'Quant Sub Area Stats'!$B77)</f>
        <v>#DIV/0!</v>
      </c>
    </row>
    <row r="78" spans="2:42" ht="16" thickBot="1">
      <c r="B78" s="18" t="str">
        <f>+$B$48</f>
        <v>NOVA</v>
      </c>
      <c r="D78" s="43">
        <f t="shared" si="36"/>
        <v>0.65</v>
      </c>
      <c r="E78" s="43">
        <f t="shared" si="37"/>
        <v>1</v>
      </c>
      <c r="F78" s="43">
        <f t="shared" si="38"/>
        <v>0.8666666666666667</v>
      </c>
      <c r="G78" s="43">
        <f t="shared" si="39"/>
        <v>1</v>
      </c>
      <c r="H78" s="43" t="str">
        <f t="shared" si="40"/>
        <v>n/a</v>
      </c>
      <c r="I78" s="43">
        <f t="shared" si="41"/>
        <v>1</v>
      </c>
      <c r="J78" s="43">
        <f t="shared" si="42"/>
        <v>0.73333333333333328</v>
      </c>
      <c r="K78" s="43">
        <f t="shared" si="43"/>
        <v>0.75</v>
      </c>
      <c r="L78" s="44">
        <f t="shared" si="44"/>
        <v>0.83333333333333337</v>
      </c>
      <c r="M78" s="140">
        <f t="shared" si="45"/>
        <v>0.7</v>
      </c>
      <c r="N78" s="140">
        <f t="shared" si="35"/>
        <v>0.66666666666666663</v>
      </c>
      <c r="O78" s="140">
        <f t="shared" si="35"/>
        <v>0.79166666666666663</v>
      </c>
      <c r="P78" s="140">
        <f t="shared" si="35"/>
        <v>1</v>
      </c>
      <c r="Q78" s="140">
        <f t="shared" si="35"/>
        <v>0.66666666666666663</v>
      </c>
      <c r="R78" s="140">
        <f t="shared" si="35"/>
        <v>0.8</v>
      </c>
      <c r="S78" s="140" t="str">
        <f t="shared" si="35"/>
        <v>n/a</v>
      </c>
      <c r="T78" s="140">
        <f t="shared" si="35"/>
        <v>1</v>
      </c>
      <c r="U78" s="140">
        <f t="shared" si="35"/>
        <v>0.88</v>
      </c>
      <c r="V78" s="140">
        <f t="shared" si="46"/>
        <v>0.8193979933110368</v>
      </c>
      <c r="X78" s="83">
        <f>+SUMPRODUCT(('Quant Log'!$C$5:$C$1004='Quant Sub Area Stats'!$B78)*('Quant Log'!$J$5:$J$1004='Quant Sub Area Stats'!X$42)*'Quant Log'!$P$5:$P$1004)/SUMPRODUCT(('Quant Log'!$C$5:$C$1004='Quant Sub Area Stats'!$B78)*('Quant Log'!$J$5:$J$1004='Quant Sub Area Stats'!X$42))</f>
        <v>0.65</v>
      </c>
      <c r="Y78" s="83">
        <f>+SUMPRODUCT(('Quant Log'!$C$5:$C$1004='Quant Sub Area Stats'!$B78)*('Quant Log'!$J$5:$J$1004='Quant Sub Area Stats'!Y$42)*'Quant Log'!$P$5:$P$1004)/SUMPRODUCT(('Quant Log'!$C$5:$C$1004='Quant Sub Area Stats'!$B78)*('Quant Log'!$J$5:$J$1004='Quant Sub Area Stats'!Y$42))</f>
        <v>1</v>
      </c>
      <c r="Z78" s="83">
        <f>+SUMPRODUCT(('Quant Log'!$C$5:$C$1004='Quant Sub Area Stats'!$B78)*('Quant Log'!$J$5:$J$1004='Quant Sub Area Stats'!Z$42)*'Quant Log'!$P$5:$P$1004)/SUMPRODUCT(('Quant Log'!$C$5:$C$1004='Quant Sub Area Stats'!$B78)*('Quant Log'!$J$5:$J$1004='Quant Sub Area Stats'!Z$42))</f>
        <v>0.8666666666666667</v>
      </c>
      <c r="AA78" s="83">
        <f>+SUMPRODUCT(('Quant Log'!$C$5:$C$1004='Quant Sub Area Stats'!$B78)*('Quant Log'!$J$5:$J$1004='Quant Sub Area Stats'!AA$42)*'Quant Log'!$P$5:$P$1004)/SUMPRODUCT(('Quant Log'!$C$5:$C$1004='Quant Sub Area Stats'!$B78)*('Quant Log'!$J$5:$J$1004='Quant Sub Area Stats'!AA$42))</f>
        <v>1</v>
      </c>
      <c r="AB78" s="83" t="e">
        <f>+SUMPRODUCT(('Quant Log'!$C$5:$C$1004='Quant Sub Area Stats'!$B78)*('Quant Log'!$J$5:$J$1004='Quant Sub Area Stats'!AB$42)*'Quant Log'!$P$5:$P$1004)/SUMPRODUCT(('Quant Log'!$C$5:$C$1004='Quant Sub Area Stats'!$B78)*('Quant Log'!$J$5:$J$1004='Quant Sub Area Stats'!AB$42))</f>
        <v>#DIV/0!</v>
      </c>
      <c r="AC78" s="83">
        <f>+SUMPRODUCT(('Quant Log'!$C$5:$C$1004='Quant Sub Area Stats'!$B78)*('Quant Log'!$J$5:$J$1004='Quant Sub Area Stats'!AC$42)*'Quant Log'!$P$5:$P$1004)/SUMPRODUCT(('Quant Log'!$C$5:$C$1004='Quant Sub Area Stats'!$B78)*('Quant Log'!$J$5:$J$1004='Quant Sub Area Stats'!AC$42))</f>
        <v>1</v>
      </c>
      <c r="AD78" s="83">
        <f>+SUMPRODUCT(('Quant Log'!$C$5:$C$1004='Quant Sub Area Stats'!$B78)*('Quant Log'!$J$5:$J$1004='Quant Sub Area Stats'!AD$42)*'Quant Log'!$P$5:$P$1004)/SUMPRODUCT(('Quant Log'!$C$5:$C$1004='Quant Sub Area Stats'!$B78)*('Quant Log'!$J$5:$J$1004='Quant Sub Area Stats'!AD$42))</f>
        <v>0.73333333333333328</v>
      </c>
      <c r="AE78" s="83">
        <f>+SUMPRODUCT(('Quant Log'!$C$5:$C$1004='Quant Sub Area Stats'!$B78)*('Quant Log'!$J$5:$J$1004='Quant Sub Area Stats'!AE$42)*'Quant Log'!$P$5:$P$1004)/SUMPRODUCT(('Quant Log'!$C$5:$C$1004='Quant Sub Area Stats'!$B78)*('Quant Log'!$J$5:$J$1004='Quant Sub Area Stats'!AE$42))</f>
        <v>0.75</v>
      </c>
      <c r="AF78" s="83">
        <f>+SUMPRODUCT(('Quant Log'!$C$5:$C$1004='Quant Sub Area Stats'!$B78)*('Quant Log'!$J$5:$J$1004='Quant Sub Area Stats'!AF$42)*'Quant Log'!$P$5:$P$1004)/SUMPRODUCT(('Quant Log'!$C$5:$C$1004='Quant Sub Area Stats'!$B78)*('Quant Log'!$J$5:$J$1004='Quant Sub Area Stats'!AF$42))</f>
        <v>0.83333333333333337</v>
      </c>
      <c r="AG78" s="83">
        <f>+SUMPRODUCT(('Quant Log'!$C$5:$C$1004='Quant Sub Area Stats'!$B78)*('Quant Log'!$J$5:$J$1004='Quant Sub Area Stats'!AG$42)*'Quant Log'!$P$5:$P$1004)/SUMPRODUCT(('Quant Log'!$C$5:$C$1004='Quant Sub Area Stats'!$B78)*('Quant Log'!$J$5:$J$1004='Quant Sub Area Stats'!AG$42))</f>
        <v>0.7</v>
      </c>
      <c r="AH78" s="83">
        <f>+SUMPRODUCT(('Quant Log'!$C$5:$C$1004='Quant Sub Area Stats'!$B78)*('Quant Log'!$J$5:$J$1004='Quant Sub Area Stats'!AH$42)*'Quant Log'!$P$5:$P$1004)/SUMPRODUCT(('Quant Log'!$C$5:$C$1004='Quant Sub Area Stats'!$B78)*('Quant Log'!$J$5:$J$1004='Quant Sub Area Stats'!AH$42))</f>
        <v>0.66666666666666663</v>
      </c>
      <c r="AI78" s="83">
        <f>+SUMPRODUCT(('Quant Log'!$C$5:$C$1004='Quant Sub Area Stats'!$B78)*('Quant Log'!$J$5:$J$1004='Quant Sub Area Stats'!AI$42)*'Quant Log'!$P$5:$P$1004)/SUMPRODUCT(('Quant Log'!$C$5:$C$1004='Quant Sub Area Stats'!$B78)*('Quant Log'!$J$5:$J$1004='Quant Sub Area Stats'!AI$42))</f>
        <v>0.79166666666666663</v>
      </c>
      <c r="AJ78" s="83">
        <f>+SUMPRODUCT(('Quant Log'!$C$5:$C$1004='Quant Sub Area Stats'!$B78)*('Quant Log'!$J$5:$J$1004='Quant Sub Area Stats'!AJ$42)*'Quant Log'!$P$5:$P$1004)/SUMPRODUCT(('Quant Log'!$C$5:$C$1004='Quant Sub Area Stats'!$B78)*('Quant Log'!$J$5:$J$1004='Quant Sub Area Stats'!AJ$42))</f>
        <v>1</v>
      </c>
      <c r="AK78" s="83">
        <f>+SUMPRODUCT(('Quant Log'!$C$5:$C$1004='Quant Sub Area Stats'!$B78)*('Quant Log'!$J$5:$J$1004='Quant Sub Area Stats'!AK$42)*'Quant Log'!$P$5:$P$1004)/SUMPRODUCT(('Quant Log'!$C$5:$C$1004='Quant Sub Area Stats'!$B78)*('Quant Log'!$J$5:$J$1004='Quant Sub Area Stats'!AK$42))</f>
        <v>0.66666666666666663</v>
      </c>
      <c r="AL78" s="83">
        <f>+SUMPRODUCT(('Quant Log'!$C$5:$C$1004='Quant Sub Area Stats'!$B78)*('Quant Log'!$J$5:$J$1004='Quant Sub Area Stats'!AL$42)*'Quant Log'!$P$5:$P$1004)/SUMPRODUCT(('Quant Log'!$C$5:$C$1004='Quant Sub Area Stats'!$B78)*('Quant Log'!$J$5:$J$1004='Quant Sub Area Stats'!AL$42))</f>
        <v>0.8</v>
      </c>
      <c r="AM78" s="83" t="e">
        <f>+SUMPRODUCT(('Quant Log'!$C$5:$C$1004='Quant Sub Area Stats'!$B78)*('Quant Log'!$J$5:$J$1004='Quant Sub Area Stats'!AM$42)*'Quant Log'!$P$5:$P$1004)/SUMPRODUCT(('Quant Log'!$C$5:$C$1004='Quant Sub Area Stats'!$B78)*('Quant Log'!$J$5:$J$1004='Quant Sub Area Stats'!AM$42))</f>
        <v>#DIV/0!</v>
      </c>
      <c r="AN78" s="83">
        <f>+SUMPRODUCT(('Quant Log'!$C$5:$C$1004='Quant Sub Area Stats'!$B78)*('Quant Log'!$J$5:$J$1004='Quant Sub Area Stats'!AN$42)*'Quant Log'!$P$5:$P$1004)/SUMPRODUCT(('Quant Log'!$C$5:$C$1004='Quant Sub Area Stats'!$B78)*('Quant Log'!$J$5:$J$1004='Quant Sub Area Stats'!AN$42))</f>
        <v>1</v>
      </c>
      <c r="AO78" s="83">
        <f>+SUMPRODUCT(('Quant Log'!$C$5:$C$1004='Quant Sub Area Stats'!$B78)*('Quant Log'!$J$5:$J$1004='Quant Sub Area Stats'!AO$42)*'Quant Log'!$P$5:$P$1004)/SUMPRODUCT(('Quant Log'!$C$5:$C$1004='Quant Sub Area Stats'!$B78)*('Quant Log'!$J$5:$J$1004='Quant Sub Area Stats'!AO$42))</f>
        <v>0.88</v>
      </c>
      <c r="AP78" s="83">
        <f>+SUMPRODUCT(('Quant Log'!$C$5:$C$1004='Quant Sub Area Stats'!$B78)*'Quant Log'!$P$5:$P$1004)/COUNTIF('Quant Log'!$C$5:$C$1004,'Quant Sub Area Stats'!$B78)</f>
        <v>0.8193979933110368</v>
      </c>
    </row>
    <row r="79" spans="2:42" ht="16" thickBot="1">
      <c r="B79" s="18" t="str">
        <f>+$B$49</f>
        <v>Kaplan Verbal</v>
      </c>
      <c r="D79" s="40" t="str">
        <f t="shared" si="36"/>
        <v>n/a</v>
      </c>
      <c r="E79" s="40" t="str">
        <f t="shared" si="37"/>
        <v>n/a</v>
      </c>
      <c r="F79" s="40" t="str">
        <f t="shared" si="38"/>
        <v>n/a</v>
      </c>
      <c r="G79" s="40" t="str">
        <f t="shared" si="39"/>
        <v>n/a</v>
      </c>
      <c r="H79" s="40" t="str">
        <f t="shared" si="40"/>
        <v>n/a</v>
      </c>
      <c r="I79" s="40" t="str">
        <f t="shared" si="41"/>
        <v>n/a</v>
      </c>
      <c r="J79" s="40" t="str">
        <f t="shared" si="42"/>
        <v>n/a</v>
      </c>
      <c r="K79" s="40" t="str">
        <f t="shared" si="43"/>
        <v>n/a</v>
      </c>
      <c r="L79" s="41" t="str">
        <f t="shared" si="44"/>
        <v>n/a</v>
      </c>
      <c r="M79" s="141" t="str">
        <f t="shared" si="45"/>
        <v>n/a</v>
      </c>
      <c r="N79" s="141" t="str">
        <f t="shared" si="35"/>
        <v>n/a</v>
      </c>
      <c r="O79" s="141" t="str">
        <f t="shared" si="35"/>
        <v>n/a</v>
      </c>
      <c r="P79" s="141" t="str">
        <f t="shared" si="35"/>
        <v>n/a</v>
      </c>
      <c r="Q79" s="141" t="str">
        <f t="shared" si="35"/>
        <v>n/a</v>
      </c>
      <c r="R79" s="141" t="str">
        <f t="shared" si="35"/>
        <v>n/a</v>
      </c>
      <c r="S79" s="141" t="str">
        <f t="shared" si="35"/>
        <v>n/a</v>
      </c>
      <c r="T79" s="141" t="str">
        <f t="shared" si="35"/>
        <v>n/a</v>
      </c>
      <c r="U79" s="141" t="str">
        <f t="shared" si="35"/>
        <v>n/a</v>
      </c>
      <c r="V79" s="142" t="str">
        <f t="shared" si="46"/>
        <v>n/a</v>
      </c>
      <c r="X79" s="83" t="e">
        <f>+SUMPRODUCT(('Quant Log'!$C$5:$C$1004='Quant Sub Area Stats'!$B79)*('Quant Log'!$J$5:$J$1004='Quant Sub Area Stats'!X$42)*'Quant Log'!$P$5:$P$1004)/SUMPRODUCT(('Quant Log'!$C$5:$C$1004='Quant Sub Area Stats'!$B79)*('Quant Log'!$J$5:$J$1004='Quant Sub Area Stats'!X$42))</f>
        <v>#DIV/0!</v>
      </c>
      <c r="Y79" s="83" t="e">
        <f>+SUMPRODUCT(('Quant Log'!$C$5:$C$1004='Quant Sub Area Stats'!$B79)*('Quant Log'!$J$5:$J$1004='Quant Sub Area Stats'!Y$42)*'Quant Log'!$P$5:$P$1004)/SUMPRODUCT(('Quant Log'!$C$5:$C$1004='Quant Sub Area Stats'!$B79)*('Quant Log'!$J$5:$J$1004='Quant Sub Area Stats'!Y$42))</f>
        <v>#DIV/0!</v>
      </c>
      <c r="Z79" s="83" t="e">
        <f>+SUMPRODUCT(('Quant Log'!$C$5:$C$1004='Quant Sub Area Stats'!$B79)*('Quant Log'!$J$5:$J$1004='Quant Sub Area Stats'!Z$42)*'Quant Log'!$P$5:$P$1004)/SUMPRODUCT(('Quant Log'!$C$5:$C$1004='Quant Sub Area Stats'!$B79)*('Quant Log'!$J$5:$J$1004='Quant Sub Area Stats'!Z$42))</f>
        <v>#DIV/0!</v>
      </c>
      <c r="AA79" s="83" t="e">
        <f>+SUMPRODUCT(('Quant Log'!$C$5:$C$1004='Quant Sub Area Stats'!$B79)*('Quant Log'!$J$5:$J$1004='Quant Sub Area Stats'!AA$42)*'Quant Log'!$P$5:$P$1004)/SUMPRODUCT(('Quant Log'!$C$5:$C$1004='Quant Sub Area Stats'!$B79)*('Quant Log'!$J$5:$J$1004='Quant Sub Area Stats'!AA$42))</f>
        <v>#DIV/0!</v>
      </c>
      <c r="AB79" s="83" t="e">
        <f>+SUMPRODUCT(('Quant Log'!$C$5:$C$1004='Quant Sub Area Stats'!$B79)*('Quant Log'!$J$5:$J$1004='Quant Sub Area Stats'!AB$42)*'Quant Log'!$P$5:$P$1004)/SUMPRODUCT(('Quant Log'!$C$5:$C$1004='Quant Sub Area Stats'!$B79)*('Quant Log'!$J$5:$J$1004='Quant Sub Area Stats'!AB$42))</f>
        <v>#DIV/0!</v>
      </c>
      <c r="AC79" s="83" t="e">
        <f>+SUMPRODUCT(('Quant Log'!$C$5:$C$1004='Quant Sub Area Stats'!$B79)*('Quant Log'!$J$5:$J$1004='Quant Sub Area Stats'!AC$42)*'Quant Log'!$P$5:$P$1004)/SUMPRODUCT(('Quant Log'!$C$5:$C$1004='Quant Sub Area Stats'!$B79)*('Quant Log'!$J$5:$J$1004='Quant Sub Area Stats'!AC$42))</f>
        <v>#DIV/0!</v>
      </c>
      <c r="AD79" s="83" t="e">
        <f>+SUMPRODUCT(('Quant Log'!$C$5:$C$1004='Quant Sub Area Stats'!$B79)*('Quant Log'!$J$5:$J$1004='Quant Sub Area Stats'!AD$42)*'Quant Log'!$P$5:$P$1004)/SUMPRODUCT(('Quant Log'!$C$5:$C$1004='Quant Sub Area Stats'!$B79)*('Quant Log'!$J$5:$J$1004='Quant Sub Area Stats'!AD$42))</f>
        <v>#DIV/0!</v>
      </c>
      <c r="AE79" s="83" t="e">
        <f>+SUMPRODUCT(('Quant Log'!$C$5:$C$1004='Quant Sub Area Stats'!$B79)*('Quant Log'!$J$5:$J$1004='Quant Sub Area Stats'!AE$42)*'Quant Log'!$P$5:$P$1004)/SUMPRODUCT(('Quant Log'!$C$5:$C$1004='Quant Sub Area Stats'!$B79)*('Quant Log'!$J$5:$J$1004='Quant Sub Area Stats'!AE$42))</f>
        <v>#DIV/0!</v>
      </c>
      <c r="AF79" s="83" t="e">
        <f>+SUMPRODUCT(('Quant Log'!$C$5:$C$1004='Quant Sub Area Stats'!$B79)*('Quant Log'!$J$5:$J$1004='Quant Sub Area Stats'!AF$42)*'Quant Log'!$P$5:$P$1004)/SUMPRODUCT(('Quant Log'!$C$5:$C$1004='Quant Sub Area Stats'!$B79)*('Quant Log'!$J$5:$J$1004='Quant Sub Area Stats'!AF$42))</f>
        <v>#DIV/0!</v>
      </c>
      <c r="AG79" s="83" t="e">
        <f>+SUMPRODUCT(('Quant Log'!$C$5:$C$1004='Quant Sub Area Stats'!$B79)*('Quant Log'!$J$5:$J$1004='Quant Sub Area Stats'!AG$42)*'Quant Log'!$P$5:$P$1004)/SUMPRODUCT(('Quant Log'!$C$5:$C$1004='Quant Sub Area Stats'!$B79)*('Quant Log'!$J$5:$J$1004='Quant Sub Area Stats'!AG$42))</f>
        <v>#DIV/0!</v>
      </c>
      <c r="AH79" s="83" t="e">
        <f>+SUMPRODUCT(('Quant Log'!$C$5:$C$1004='Quant Sub Area Stats'!$B79)*('Quant Log'!$J$5:$J$1004='Quant Sub Area Stats'!AH$42)*'Quant Log'!$P$5:$P$1004)/SUMPRODUCT(('Quant Log'!$C$5:$C$1004='Quant Sub Area Stats'!$B79)*('Quant Log'!$J$5:$J$1004='Quant Sub Area Stats'!AH$42))</f>
        <v>#DIV/0!</v>
      </c>
      <c r="AI79" s="83" t="e">
        <f>+SUMPRODUCT(('Quant Log'!$C$5:$C$1004='Quant Sub Area Stats'!$B79)*('Quant Log'!$J$5:$J$1004='Quant Sub Area Stats'!AI$42)*'Quant Log'!$P$5:$P$1004)/SUMPRODUCT(('Quant Log'!$C$5:$C$1004='Quant Sub Area Stats'!$B79)*('Quant Log'!$J$5:$J$1004='Quant Sub Area Stats'!AI$42))</f>
        <v>#DIV/0!</v>
      </c>
      <c r="AJ79" s="83" t="e">
        <f>+SUMPRODUCT(('Quant Log'!$C$5:$C$1004='Quant Sub Area Stats'!$B79)*('Quant Log'!$J$5:$J$1004='Quant Sub Area Stats'!AJ$42)*'Quant Log'!$P$5:$P$1004)/SUMPRODUCT(('Quant Log'!$C$5:$C$1004='Quant Sub Area Stats'!$B79)*('Quant Log'!$J$5:$J$1004='Quant Sub Area Stats'!AJ$42))</f>
        <v>#DIV/0!</v>
      </c>
      <c r="AK79" s="83" t="e">
        <f>+SUMPRODUCT(('Quant Log'!$C$5:$C$1004='Quant Sub Area Stats'!$B79)*('Quant Log'!$J$5:$J$1004='Quant Sub Area Stats'!AK$42)*'Quant Log'!$P$5:$P$1004)/SUMPRODUCT(('Quant Log'!$C$5:$C$1004='Quant Sub Area Stats'!$B79)*('Quant Log'!$J$5:$J$1004='Quant Sub Area Stats'!AK$42))</f>
        <v>#DIV/0!</v>
      </c>
      <c r="AL79" s="83" t="e">
        <f>+SUMPRODUCT(('Quant Log'!$C$5:$C$1004='Quant Sub Area Stats'!$B79)*('Quant Log'!$J$5:$J$1004='Quant Sub Area Stats'!AL$42)*'Quant Log'!$P$5:$P$1004)/SUMPRODUCT(('Quant Log'!$C$5:$C$1004='Quant Sub Area Stats'!$B79)*('Quant Log'!$J$5:$J$1004='Quant Sub Area Stats'!AL$42))</f>
        <v>#DIV/0!</v>
      </c>
      <c r="AM79" s="83" t="e">
        <f>+SUMPRODUCT(('Quant Log'!$C$5:$C$1004='Quant Sub Area Stats'!$B79)*('Quant Log'!$J$5:$J$1004='Quant Sub Area Stats'!AM$42)*'Quant Log'!$P$5:$P$1004)/SUMPRODUCT(('Quant Log'!$C$5:$C$1004='Quant Sub Area Stats'!$B79)*('Quant Log'!$J$5:$J$1004='Quant Sub Area Stats'!AM$42))</f>
        <v>#DIV/0!</v>
      </c>
      <c r="AN79" s="83" t="e">
        <f>+SUMPRODUCT(('Quant Log'!$C$5:$C$1004='Quant Sub Area Stats'!$B79)*('Quant Log'!$J$5:$J$1004='Quant Sub Area Stats'!AN$42)*'Quant Log'!$P$5:$P$1004)/SUMPRODUCT(('Quant Log'!$C$5:$C$1004='Quant Sub Area Stats'!$B79)*('Quant Log'!$J$5:$J$1004='Quant Sub Area Stats'!AN$42))</f>
        <v>#DIV/0!</v>
      </c>
      <c r="AO79" s="83" t="e">
        <f>+SUMPRODUCT(('Quant Log'!$C$5:$C$1004='Quant Sub Area Stats'!$B79)*('Quant Log'!$J$5:$J$1004='Quant Sub Area Stats'!AO$42)*'Quant Log'!$P$5:$P$1004)/SUMPRODUCT(('Quant Log'!$C$5:$C$1004='Quant Sub Area Stats'!$B79)*('Quant Log'!$J$5:$J$1004='Quant Sub Area Stats'!AO$42))</f>
        <v>#DIV/0!</v>
      </c>
      <c r="AP79" s="83" t="e">
        <f>+SUMPRODUCT(('Quant Log'!$C$5:$C$1004='Quant Sub Area Stats'!$B79)*'Quant Log'!$P$5:$P$1004)/COUNTIF('Quant Log'!$C$5:$C$1004,'Quant Sub Area Stats'!$B79)</f>
        <v>#DIV/0!</v>
      </c>
    </row>
    <row r="80" spans="2:42" ht="16" thickBot="1">
      <c r="B80" s="18" t="str">
        <f>+$B$50</f>
        <v>Kaplan 800</v>
      </c>
      <c r="D80" s="43" t="str">
        <f t="shared" si="36"/>
        <v>n/a</v>
      </c>
      <c r="E80" s="43" t="str">
        <f t="shared" si="37"/>
        <v>n/a</v>
      </c>
      <c r="F80" s="43" t="str">
        <f t="shared" si="38"/>
        <v>n/a</v>
      </c>
      <c r="G80" s="43" t="str">
        <f t="shared" si="39"/>
        <v>n/a</v>
      </c>
      <c r="H80" s="43" t="str">
        <f t="shared" si="40"/>
        <v>n/a</v>
      </c>
      <c r="I80" s="43" t="str">
        <f t="shared" si="41"/>
        <v>n/a</v>
      </c>
      <c r="J80" s="43" t="str">
        <f t="shared" si="42"/>
        <v>n/a</v>
      </c>
      <c r="K80" s="43" t="str">
        <f t="shared" si="43"/>
        <v>n/a</v>
      </c>
      <c r="L80" s="44" t="str">
        <f t="shared" si="44"/>
        <v>n/a</v>
      </c>
      <c r="M80" s="140" t="str">
        <f t="shared" si="45"/>
        <v>n/a</v>
      </c>
      <c r="N80" s="140" t="str">
        <f t="shared" si="35"/>
        <v>n/a</v>
      </c>
      <c r="O80" s="140" t="str">
        <f t="shared" si="35"/>
        <v>n/a</v>
      </c>
      <c r="P80" s="140" t="str">
        <f t="shared" si="35"/>
        <v>n/a</v>
      </c>
      <c r="Q80" s="140" t="str">
        <f t="shared" si="35"/>
        <v>n/a</v>
      </c>
      <c r="R80" s="140" t="str">
        <f t="shared" si="35"/>
        <v>n/a</v>
      </c>
      <c r="S80" s="140" t="str">
        <f t="shared" si="35"/>
        <v>n/a</v>
      </c>
      <c r="T80" s="140" t="str">
        <f t="shared" si="35"/>
        <v>n/a</v>
      </c>
      <c r="U80" s="140" t="str">
        <f t="shared" si="35"/>
        <v>n/a</v>
      </c>
      <c r="V80" s="140" t="str">
        <f t="shared" si="46"/>
        <v>n/a</v>
      </c>
      <c r="X80" s="83" t="e">
        <f>+SUMPRODUCT(('Quant Log'!$C$5:$C$1004='Quant Sub Area Stats'!$B80)*('Quant Log'!$J$5:$J$1004='Quant Sub Area Stats'!X$42)*'Quant Log'!$P$5:$P$1004)/SUMPRODUCT(('Quant Log'!$C$5:$C$1004='Quant Sub Area Stats'!$B80)*('Quant Log'!$J$5:$J$1004='Quant Sub Area Stats'!X$42))</f>
        <v>#DIV/0!</v>
      </c>
      <c r="Y80" s="83" t="e">
        <f>+SUMPRODUCT(('Quant Log'!$C$5:$C$1004='Quant Sub Area Stats'!$B80)*('Quant Log'!$J$5:$J$1004='Quant Sub Area Stats'!Y$42)*'Quant Log'!$P$5:$P$1004)/SUMPRODUCT(('Quant Log'!$C$5:$C$1004='Quant Sub Area Stats'!$B80)*('Quant Log'!$J$5:$J$1004='Quant Sub Area Stats'!Y$42))</f>
        <v>#DIV/0!</v>
      </c>
      <c r="Z80" s="83" t="e">
        <f>+SUMPRODUCT(('Quant Log'!$C$5:$C$1004='Quant Sub Area Stats'!$B80)*('Quant Log'!$J$5:$J$1004='Quant Sub Area Stats'!Z$42)*'Quant Log'!$P$5:$P$1004)/SUMPRODUCT(('Quant Log'!$C$5:$C$1004='Quant Sub Area Stats'!$B80)*('Quant Log'!$J$5:$J$1004='Quant Sub Area Stats'!Z$42))</f>
        <v>#DIV/0!</v>
      </c>
      <c r="AA80" s="83" t="e">
        <f>+SUMPRODUCT(('Quant Log'!$C$5:$C$1004='Quant Sub Area Stats'!$B80)*('Quant Log'!$J$5:$J$1004='Quant Sub Area Stats'!AA$42)*'Quant Log'!$P$5:$P$1004)/SUMPRODUCT(('Quant Log'!$C$5:$C$1004='Quant Sub Area Stats'!$B80)*('Quant Log'!$J$5:$J$1004='Quant Sub Area Stats'!AA$42))</f>
        <v>#DIV/0!</v>
      </c>
      <c r="AB80" s="83" t="e">
        <f>+SUMPRODUCT(('Quant Log'!$C$5:$C$1004='Quant Sub Area Stats'!$B80)*('Quant Log'!$J$5:$J$1004='Quant Sub Area Stats'!AB$42)*'Quant Log'!$P$5:$P$1004)/SUMPRODUCT(('Quant Log'!$C$5:$C$1004='Quant Sub Area Stats'!$B80)*('Quant Log'!$J$5:$J$1004='Quant Sub Area Stats'!AB$42))</f>
        <v>#DIV/0!</v>
      </c>
      <c r="AC80" s="83" t="e">
        <f>+SUMPRODUCT(('Quant Log'!$C$5:$C$1004='Quant Sub Area Stats'!$B80)*('Quant Log'!$J$5:$J$1004='Quant Sub Area Stats'!AC$42)*'Quant Log'!$P$5:$P$1004)/SUMPRODUCT(('Quant Log'!$C$5:$C$1004='Quant Sub Area Stats'!$B80)*('Quant Log'!$J$5:$J$1004='Quant Sub Area Stats'!AC$42))</f>
        <v>#DIV/0!</v>
      </c>
      <c r="AD80" s="83" t="e">
        <f>+SUMPRODUCT(('Quant Log'!$C$5:$C$1004='Quant Sub Area Stats'!$B80)*('Quant Log'!$J$5:$J$1004='Quant Sub Area Stats'!AD$42)*'Quant Log'!$P$5:$P$1004)/SUMPRODUCT(('Quant Log'!$C$5:$C$1004='Quant Sub Area Stats'!$B80)*('Quant Log'!$J$5:$J$1004='Quant Sub Area Stats'!AD$42))</f>
        <v>#DIV/0!</v>
      </c>
      <c r="AE80" s="83" t="e">
        <f>+SUMPRODUCT(('Quant Log'!$C$5:$C$1004='Quant Sub Area Stats'!$B80)*('Quant Log'!$J$5:$J$1004='Quant Sub Area Stats'!AE$42)*'Quant Log'!$P$5:$P$1004)/SUMPRODUCT(('Quant Log'!$C$5:$C$1004='Quant Sub Area Stats'!$B80)*('Quant Log'!$J$5:$J$1004='Quant Sub Area Stats'!AE$42))</f>
        <v>#DIV/0!</v>
      </c>
      <c r="AF80" s="83" t="e">
        <f>+SUMPRODUCT(('Quant Log'!$C$5:$C$1004='Quant Sub Area Stats'!$B80)*('Quant Log'!$J$5:$J$1004='Quant Sub Area Stats'!AF$42)*'Quant Log'!$P$5:$P$1004)/SUMPRODUCT(('Quant Log'!$C$5:$C$1004='Quant Sub Area Stats'!$B80)*('Quant Log'!$J$5:$J$1004='Quant Sub Area Stats'!AF$42))</f>
        <v>#DIV/0!</v>
      </c>
      <c r="AG80" s="83" t="e">
        <f>+SUMPRODUCT(('Quant Log'!$C$5:$C$1004='Quant Sub Area Stats'!$B80)*('Quant Log'!$J$5:$J$1004='Quant Sub Area Stats'!AG$42)*'Quant Log'!$P$5:$P$1004)/SUMPRODUCT(('Quant Log'!$C$5:$C$1004='Quant Sub Area Stats'!$B80)*('Quant Log'!$J$5:$J$1004='Quant Sub Area Stats'!AG$42))</f>
        <v>#DIV/0!</v>
      </c>
      <c r="AH80" s="83" t="e">
        <f>+SUMPRODUCT(('Quant Log'!$C$5:$C$1004='Quant Sub Area Stats'!$B80)*('Quant Log'!$J$5:$J$1004='Quant Sub Area Stats'!AH$42)*'Quant Log'!$P$5:$P$1004)/SUMPRODUCT(('Quant Log'!$C$5:$C$1004='Quant Sub Area Stats'!$B80)*('Quant Log'!$J$5:$J$1004='Quant Sub Area Stats'!AH$42))</f>
        <v>#DIV/0!</v>
      </c>
      <c r="AI80" s="83" t="e">
        <f>+SUMPRODUCT(('Quant Log'!$C$5:$C$1004='Quant Sub Area Stats'!$B80)*('Quant Log'!$J$5:$J$1004='Quant Sub Area Stats'!AI$42)*'Quant Log'!$P$5:$P$1004)/SUMPRODUCT(('Quant Log'!$C$5:$C$1004='Quant Sub Area Stats'!$B80)*('Quant Log'!$J$5:$J$1004='Quant Sub Area Stats'!AI$42))</f>
        <v>#DIV/0!</v>
      </c>
      <c r="AJ80" s="83" t="e">
        <f>+SUMPRODUCT(('Quant Log'!$C$5:$C$1004='Quant Sub Area Stats'!$B80)*('Quant Log'!$J$5:$J$1004='Quant Sub Area Stats'!AJ$42)*'Quant Log'!$P$5:$P$1004)/SUMPRODUCT(('Quant Log'!$C$5:$C$1004='Quant Sub Area Stats'!$B80)*('Quant Log'!$J$5:$J$1004='Quant Sub Area Stats'!AJ$42))</f>
        <v>#DIV/0!</v>
      </c>
      <c r="AK80" s="83" t="e">
        <f>+SUMPRODUCT(('Quant Log'!$C$5:$C$1004='Quant Sub Area Stats'!$B80)*('Quant Log'!$J$5:$J$1004='Quant Sub Area Stats'!AK$42)*'Quant Log'!$P$5:$P$1004)/SUMPRODUCT(('Quant Log'!$C$5:$C$1004='Quant Sub Area Stats'!$B80)*('Quant Log'!$J$5:$J$1004='Quant Sub Area Stats'!AK$42))</f>
        <v>#DIV/0!</v>
      </c>
      <c r="AL80" s="83" t="e">
        <f>+SUMPRODUCT(('Quant Log'!$C$5:$C$1004='Quant Sub Area Stats'!$B80)*('Quant Log'!$J$5:$J$1004='Quant Sub Area Stats'!AL$42)*'Quant Log'!$P$5:$P$1004)/SUMPRODUCT(('Quant Log'!$C$5:$C$1004='Quant Sub Area Stats'!$B80)*('Quant Log'!$J$5:$J$1004='Quant Sub Area Stats'!AL$42))</f>
        <v>#DIV/0!</v>
      </c>
      <c r="AM80" s="83" t="e">
        <f>+SUMPRODUCT(('Quant Log'!$C$5:$C$1004='Quant Sub Area Stats'!$B80)*('Quant Log'!$J$5:$J$1004='Quant Sub Area Stats'!AM$42)*'Quant Log'!$P$5:$P$1004)/SUMPRODUCT(('Quant Log'!$C$5:$C$1004='Quant Sub Area Stats'!$B80)*('Quant Log'!$J$5:$J$1004='Quant Sub Area Stats'!AM$42))</f>
        <v>#DIV/0!</v>
      </c>
      <c r="AN80" s="83" t="e">
        <f>+SUMPRODUCT(('Quant Log'!$C$5:$C$1004='Quant Sub Area Stats'!$B80)*('Quant Log'!$J$5:$J$1004='Quant Sub Area Stats'!AN$42)*'Quant Log'!$P$5:$P$1004)/SUMPRODUCT(('Quant Log'!$C$5:$C$1004='Quant Sub Area Stats'!$B80)*('Quant Log'!$J$5:$J$1004='Quant Sub Area Stats'!AN$42))</f>
        <v>#DIV/0!</v>
      </c>
      <c r="AO80" s="83" t="e">
        <f>+SUMPRODUCT(('Quant Log'!$C$5:$C$1004='Quant Sub Area Stats'!$B80)*('Quant Log'!$J$5:$J$1004='Quant Sub Area Stats'!AO$42)*'Quant Log'!$P$5:$P$1004)/SUMPRODUCT(('Quant Log'!$C$5:$C$1004='Quant Sub Area Stats'!$B80)*('Quant Log'!$J$5:$J$1004='Quant Sub Area Stats'!AO$42))</f>
        <v>#DIV/0!</v>
      </c>
      <c r="AP80" s="83" t="e">
        <f>+SUMPRODUCT(('Quant Log'!$C$5:$C$1004='Quant Sub Area Stats'!$B80)*'Quant Log'!$P$5:$P$1004)/COUNTIF('Quant Log'!$C$5:$C$1004,'Quant Sub Area Stats'!$B80)</f>
        <v>#DIV/0!</v>
      </c>
    </row>
    <row r="81" spans="2:42" ht="16" thickBot="1">
      <c r="B81" s="18" t="str">
        <f>+$B$51</f>
        <v>Princeton Review</v>
      </c>
      <c r="D81" s="40" t="str">
        <f t="shared" si="36"/>
        <v>n/a</v>
      </c>
      <c r="E81" s="40" t="str">
        <f t="shared" si="37"/>
        <v>n/a</v>
      </c>
      <c r="F81" s="40" t="str">
        <f t="shared" si="38"/>
        <v>n/a</v>
      </c>
      <c r="G81" s="40" t="str">
        <f t="shared" si="39"/>
        <v>n/a</v>
      </c>
      <c r="H81" s="40" t="str">
        <f t="shared" si="40"/>
        <v>n/a</v>
      </c>
      <c r="I81" s="40" t="str">
        <f t="shared" si="41"/>
        <v>n/a</v>
      </c>
      <c r="J81" s="40" t="str">
        <f t="shared" si="42"/>
        <v>n/a</v>
      </c>
      <c r="K81" s="40" t="str">
        <f t="shared" si="43"/>
        <v>n/a</v>
      </c>
      <c r="L81" s="41" t="str">
        <f t="shared" si="44"/>
        <v>n/a</v>
      </c>
      <c r="M81" s="141" t="str">
        <f t="shared" si="45"/>
        <v>n/a</v>
      </c>
      <c r="N81" s="141" t="str">
        <f t="shared" si="35"/>
        <v>n/a</v>
      </c>
      <c r="O81" s="141" t="str">
        <f t="shared" si="35"/>
        <v>n/a</v>
      </c>
      <c r="P81" s="141" t="str">
        <f t="shared" si="35"/>
        <v>n/a</v>
      </c>
      <c r="Q81" s="141" t="str">
        <f t="shared" si="35"/>
        <v>n/a</v>
      </c>
      <c r="R81" s="141" t="str">
        <f t="shared" si="35"/>
        <v>n/a</v>
      </c>
      <c r="S81" s="141" t="str">
        <f t="shared" si="35"/>
        <v>n/a</v>
      </c>
      <c r="T81" s="141" t="str">
        <f t="shared" si="35"/>
        <v>n/a</v>
      </c>
      <c r="U81" s="141" t="str">
        <f t="shared" si="35"/>
        <v>n/a</v>
      </c>
      <c r="V81" s="142" t="str">
        <f t="shared" si="46"/>
        <v>n/a</v>
      </c>
      <c r="X81" s="83" t="e">
        <f>+SUMPRODUCT(('Quant Log'!$C$5:$C$1004='Quant Sub Area Stats'!$B81)*('Quant Log'!$J$5:$J$1004='Quant Sub Area Stats'!X$42)*'Quant Log'!$P$5:$P$1004)/SUMPRODUCT(('Quant Log'!$C$5:$C$1004='Quant Sub Area Stats'!$B81)*('Quant Log'!$J$5:$J$1004='Quant Sub Area Stats'!X$42))</f>
        <v>#DIV/0!</v>
      </c>
      <c r="Y81" s="83" t="e">
        <f>+SUMPRODUCT(('Quant Log'!$C$5:$C$1004='Quant Sub Area Stats'!$B81)*('Quant Log'!$J$5:$J$1004='Quant Sub Area Stats'!Y$42)*'Quant Log'!$P$5:$P$1004)/SUMPRODUCT(('Quant Log'!$C$5:$C$1004='Quant Sub Area Stats'!$B81)*('Quant Log'!$J$5:$J$1004='Quant Sub Area Stats'!Y$42))</f>
        <v>#DIV/0!</v>
      </c>
      <c r="Z81" s="83" t="e">
        <f>+SUMPRODUCT(('Quant Log'!$C$5:$C$1004='Quant Sub Area Stats'!$B81)*('Quant Log'!$J$5:$J$1004='Quant Sub Area Stats'!Z$42)*'Quant Log'!$P$5:$P$1004)/SUMPRODUCT(('Quant Log'!$C$5:$C$1004='Quant Sub Area Stats'!$B81)*('Quant Log'!$J$5:$J$1004='Quant Sub Area Stats'!Z$42))</f>
        <v>#DIV/0!</v>
      </c>
      <c r="AA81" s="83" t="e">
        <f>+SUMPRODUCT(('Quant Log'!$C$5:$C$1004='Quant Sub Area Stats'!$B81)*('Quant Log'!$J$5:$J$1004='Quant Sub Area Stats'!AA$42)*'Quant Log'!$P$5:$P$1004)/SUMPRODUCT(('Quant Log'!$C$5:$C$1004='Quant Sub Area Stats'!$B81)*('Quant Log'!$J$5:$J$1004='Quant Sub Area Stats'!AA$42))</f>
        <v>#DIV/0!</v>
      </c>
      <c r="AB81" s="83" t="e">
        <f>+SUMPRODUCT(('Quant Log'!$C$5:$C$1004='Quant Sub Area Stats'!$B81)*('Quant Log'!$J$5:$J$1004='Quant Sub Area Stats'!AB$42)*'Quant Log'!$P$5:$P$1004)/SUMPRODUCT(('Quant Log'!$C$5:$C$1004='Quant Sub Area Stats'!$B81)*('Quant Log'!$J$5:$J$1004='Quant Sub Area Stats'!AB$42))</f>
        <v>#DIV/0!</v>
      </c>
      <c r="AC81" s="83" t="e">
        <f>+SUMPRODUCT(('Quant Log'!$C$5:$C$1004='Quant Sub Area Stats'!$B81)*('Quant Log'!$J$5:$J$1004='Quant Sub Area Stats'!AC$42)*'Quant Log'!$P$5:$P$1004)/SUMPRODUCT(('Quant Log'!$C$5:$C$1004='Quant Sub Area Stats'!$B81)*('Quant Log'!$J$5:$J$1004='Quant Sub Area Stats'!AC$42))</f>
        <v>#DIV/0!</v>
      </c>
      <c r="AD81" s="83" t="e">
        <f>+SUMPRODUCT(('Quant Log'!$C$5:$C$1004='Quant Sub Area Stats'!$B81)*('Quant Log'!$J$5:$J$1004='Quant Sub Area Stats'!AD$42)*'Quant Log'!$P$5:$P$1004)/SUMPRODUCT(('Quant Log'!$C$5:$C$1004='Quant Sub Area Stats'!$B81)*('Quant Log'!$J$5:$J$1004='Quant Sub Area Stats'!AD$42))</f>
        <v>#DIV/0!</v>
      </c>
      <c r="AE81" s="83" t="e">
        <f>+SUMPRODUCT(('Quant Log'!$C$5:$C$1004='Quant Sub Area Stats'!$B81)*('Quant Log'!$J$5:$J$1004='Quant Sub Area Stats'!AE$42)*'Quant Log'!$P$5:$P$1004)/SUMPRODUCT(('Quant Log'!$C$5:$C$1004='Quant Sub Area Stats'!$B81)*('Quant Log'!$J$5:$J$1004='Quant Sub Area Stats'!AE$42))</f>
        <v>#DIV/0!</v>
      </c>
      <c r="AF81" s="83" t="e">
        <f>+SUMPRODUCT(('Quant Log'!$C$5:$C$1004='Quant Sub Area Stats'!$B81)*('Quant Log'!$J$5:$J$1004='Quant Sub Area Stats'!AF$42)*'Quant Log'!$P$5:$P$1004)/SUMPRODUCT(('Quant Log'!$C$5:$C$1004='Quant Sub Area Stats'!$B81)*('Quant Log'!$J$5:$J$1004='Quant Sub Area Stats'!AF$42))</f>
        <v>#DIV/0!</v>
      </c>
      <c r="AG81" s="83" t="e">
        <f>+SUMPRODUCT(('Quant Log'!$C$5:$C$1004='Quant Sub Area Stats'!$B81)*('Quant Log'!$J$5:$J$1004='Quant Sub Area Stats'!AG$42)*'Quant Log'!$P$5:$P$1004)/SUMPRODUCT(('Quant Log'!$C$5:$C$1004='Quant Sub Area Stats'!$B81)*('Quant Log'!$J$5:$J$1004='Quant Sub Area Stats'!AG$42))</f>
        <v>#DIV/0!</v>
      </c>
      <c r="AH81" s="83" t="e">
        <f>+SUMPRODUCT(('Quant Log'!$C$5:$C$1004='Quant Sub Area Stats'!$B81)*('Quant Log'!$J$5:$J$1004='Quant Sub Area Stats'!AH$42)*'Quant Log'!$P$5:$P$1004)/SUMPRODUCT(('Quant Log'!$C$5:$C$1004='Quant Sub Area Stats'!$B81)*('Quant Log'!$J$5:$J$1004='Quant Sub Area Stats'!AH$42))</f>
        <v>#DIV/0!</v>
      </c>
      <c r="AI81" s="83" t="e">
        <f>+SUMPRODUCT(('Quant Log'!$C$5:$C$1004='Quant Sub Area Stats'!$B81)*('Quant Log'!$J$5:$J$1004='Quant Sub Area Stats'!AI$42)*'Quant Log'!$P$5:$P$1004)/SUMPRODUCT(('Quant Log'!$C$5:$C$1004='Quant Sub Area Stats'!$B81)*('Quant Log'!$J$5:$J$1004='Quant Sub Area Stats'!AI$42))</f>
        <v>#DIV/0!</v>
      </c>
      <c r="AJ81" s="83" t="e">
        <f>+SUMPRODUCT(('Quant Log'!$C$5:$C$1004='Quant Sub Area Stats'!$B81)*('Quant Log'!$J$5:$J$1004='Quant Sub Area Stats'!AJ$42)*'Quant Log'!$P$5:$P$1004)/SUMPRODUCT(('Quant Log'!$C$5:$C$1004='Quant Sub Area Stats'!$B81)*('Quant Log'!$J$5:$J$1004='Quant Sub Area Stats'!AJ$42))</f>
        <v>#DIV/0!</v>
      </c>
      <c r="AK81" s="83" t="e">
        <f>+SUMPRODUCT(('Quant Log'!$C$5:$C$1004='Quant Sub Area Stats'!$B81)*('Quant Log'!$J$5:$J$1004='Quant Sub Area Stats'!AK$42)*'Quant Log'!$P$5:$P$1004)/SUMPRODUCT(('Quant Log'!$C$5:$C$1004='Quant Sub Area Stats'!$B81)*('Quant Log'!$J$5:$J$1004='Quant Sub Area Stats'!AK$42))</f>
        <v>#DIV/0!</v>
      </c>
      <c r="AL81" s="83" t="e">
        <f>+SUMPRODUCT(('Quant Log'!$C$5:$C$1004='Quant Sub Area Stats'!$B81)*('Quant Log'!$J$5:$J$1004='Quant Sub Area Stats'!AL$42)*'Quant Log'!$P$5:$P$1004)/SUMPRODUCT(('Quant Log'!$C$5:$C$1004='Quant Sub Area Stats'!$B81)*('Quant Log'!$J$5:$J$1004='Quant Sub Area Stats'!AL$42))</f>
        <v>#DIV/0!</v>
      </c>
      <c r="AM81" s="83" t="e">
        <f>+SUMPRODUCT(('Quant Log'!$C$5:$C$1004='Quant Sub Area Stats'!$B81)*('Quant Log'!$J$5:$J$1004='Quant Sub Area Stats'!AM$42)*'Quant Log'!$P$5:$P$1004)/SUMPRODUCT(('Quant Log'!$C$5:$C$1004='Quant Sub Area Stats'!$B81)*('Quant Log'!$J$5:$J$1004='Quant Sub Area Stats'!AM$42))</f>
        <v>#DIV/0!</v>
      </c>
      <c r="AN81" s="83" t="e">
        <f>+SUMPRODUCT(('Quant Log'!$C$5:$C$1004='Quant Sub Area Stats'!$B81)*('Quant Log'!$J$5:$J$1004='Quant Sub Area Stats'!AN$42)*'Quant Log'!$P$5:$P$1004)/SUMPRODUCT(('Quant Log'!$C$5:$C$1004='Quant Sub Area Stats'!$B81)*('Quant Log'!$J$5:$J$1004='Quant Sub Area Stats'!AN$42))</f>
        <v>#DIV/0!</v>
      </c>
      <c r="AO81" s="83" t="e">
        <f>+SUMPRODUCT(('Quant Log'!$C$5:$C$1004='Quant Sub Area Stats'!$B81)*('Quant Log'!$J$5:$J$1004='Quant Sub Area Stats'!AO$42)*'Quant Log'!$P$5:$P$1004)/SUMPRODUCT(('Quant Log'!$C$5:$C$1004='Quant Sub Area Stats'!$B81)*('Quant Log'!$J$5:$J$1004='Quant Sub Area Stats'!AO$42))</f>
        <v>#DIV/0!</v>
      </c>
      <c r="AP81" s="83" t="e">
        <f>+SUMPRODUCT(('Quant Log'!$C$5:$C$1004='Quant Sub Area Stats'!$B81)*'Quant Log'!$P$5:$P$1004)/COUNTIF('Quant Log'!$C$5:$C$1004,'Quant Sub Area Stats'!$B81)</f>
        <v>#DIV/0!</v>
      </c>
    </row>
    <row r="82" spans="2:42" ht="16" thickBot="1">
      <c r="B82" s="18" t="str">
        <f>+$B$52</f>
        <v>PowerScore SC</v>
      </c>
      <c r="D82" s="43" t="str">
        <f t="shared" si="36"/>
        <v>n/a</v>
      </c>
      <c r="E82" s="43" t="str">
        <f t="shared" si="37"/>
        <v>n/a</v>
      </c>
      <c r="F82" s="43" t="str">
        <f t="shared" si="38"/>
        <v>n/a</v>
      </c>
      <c r="G82" s="43" t="str">
        <f t="shared" si="39"/>
        <v>n/a</v>
      </c>
      <c r="H82" s="43" t="str">
        <f t="shared" si="40"/>
        <v>n/a</v>
      </c>
      <c r="I82" s="43" t="str">
        <f t="shared" si="41"/>
        <v>n/a</v>
      </c>
      <c r="J82" s="43" t="str">
        <f t="shared" si="42"/>
        <v>n/a</v>
      </c>
      <c r="K82" s="43" t="str">
        <f t="shared" si="43"/>
        <v>n/a</v>
      </c>
      <c r="L82" s="44" t="str">
        <f t="shared" si="44"/>
        <v>n/a</v>
      </c>
      <c r="M82" s="140" t="str">
        <f t="shared" si="45"/>
        <v>n/a</v>
      </c>
      <c r="N82" s="140" t="str">
        <f t="shared" si="35"/>
        <v>n/a</v>
      </c>
      <c r="O82" s="140" t="str">
        <f t="shared" si="35"/>
        <v>n/a</v>
      </c>
      <c r="P82" s="140" t="str">
        <f t="shared" si="35"/>
        <v>n/a</v>
      </c>
      <c r="Q82" s="140" t="str">
        <f t="shared" si="35"/>
        <v>n/a</v>
      </c>
      <c r="R82" s="140" t="str">
        <f t="shared" si="35"/>
        <v>n/a</v>
      </c>
      <c r="S82" s="140" t="str">
        <f t="shared" si="35"/>
        <v>n/a</v>
      </c>
      <c r="T82" s="140" t="str">
        <f t="shared" si="35"/>
        <v>n/a</v>
      </c>
      <c r="U82" s="140" t="str">
        <f t="shared" si="35"/>
        <v>n/a</v>
      </c>
      <c r="V82" s="140" t="str">
        <f t="shared" si="46"/>
        <v>n/a</v>
      </c>
      <c r="X82" s="83" t="e">
        <f>+SUMPRODUCT(('Quant Log'!$C$5:$C$1004='Quant Sub Area Stats'!$B82)*('Quant Log'!$J$5:$J$1004='Quant Sub Area Stats'!X$42)*'Quant Log'!$P$5:$P$1004)/SUMPRODUCT(('Quant Log'!$C$5:$C$1004='Quant Sub Area Stats'!$B82)*('Quant Log'!$J$5:$J$1004='Quant Sub Area Stats'!X$42))</f>
        <v>#DIV/0!</v>
      </c>
      <c r="Y82" s="83" t="e">
        <f>+SUMPRODUCT(('Quant Log'!$C$5:$C$1004='Quant Sub Area Stats'!$B82)*('Quant Log'!$J$5:$J$1004='Quant Sub Area Stats'!Y$42)*'Quant Log'!$P$5:$P$1004)/SUMPRODUCT(('Quant Log'!$C$5:$C$1004='Quant Sub Area Stats'!$B82)*('Quant Log'!$J$5:$J$1004='Quant Sub Area Stats'!Y$42))</f>
        <v>#DIV/0!</v>
      </c>
      <c r="Z82" s="83" t="e">
        <f>+SUMPRODUCT(('Quant Log'!$C$5:$C$1004='Quant Sub Area Stats'!$B82)*('Quant Log'!$J$5:$J$1004='Quant Sub Area Stats'!Z$42)*'Quant Log'!$P$5:$P$1004)/SUMPRODUCT(('Quant Log'!$C$5:$C$1004='Quant Sub Area Stats'!$B82)*('Quant Log'!$J$5:$J$1004='Quant Sub Area Stats'!Z$42))</f>
        <v>#DIV/0!</v>
      </c>
      <c r="AA82" s="83" t="e">
        <f>+SUMPRODUCT(('Quant Log'!$C$5:$C$1004='Quant Sub Area Stats'!$B82)*('Quant Log'!$J$5:$J$1004='Quant Sub Area Stats'!AA$42)*'Quant Log'!$P$5:$P$1004)/SUMPRODUCT(('Quant Log'!$C$5:$C$1004='Quant Sub Area Stats'!$B82)*('Quant Log'!$J$5:$J$1004='Quant Sub Area Stats'!AA$42))</f>
        <v>#DIV/0!</v>
      </c>
      <c r="AB82" s="83" t="e">
        <f>+SUMPRODUCT(('Quant Log'!$C$5:$C$1004='Quant Sub Area Stats'!$B82)*('Quant Log'!$J$5:$J$1004='Quant Sub Area Stats'!AB$42)*'Quant Log'!$P$5:$P$1004)/SUMPRODUCT(('Quant Log'!$C$5:$C$1004='Quant Sub Area Stats'!$B82)*('Quant Log'!$J$5:$J$1004='Quant Sub Area Stats'!AB$42))</f>
        <v>#DIV/0!</v>
      </c>
      <c r="AC82" s="83" t="e">
        <f>+SUMPRODUCT(('Quant Log'!$C$5:$C$1004='Quant Sub Area Stats'!$B82)*('Quant Log'!$J$5:$J$1004='Quant Sub Area Stats'!AC$42)*'Quant Log'!$P$5:$P$1004)/SUMPRODUCT(('Quant Log'!$C$5:$C$1004='Quant Sub Area Stats'!$B82)*('Quant Log'!$J$5:$J$1004='Quant Sub Area Stats'!AC$42))</f>
        <v>#DIV/0!</v>
      </c>
      <c r="AD82" s="83" t="e">
        <f>+SUMPRODUCT(('Quant Log'!$C$5:$C$1004='Quant Sub Area Stats'!$B82)*('Quant Log'!$J$5:$J$1004='Quant Sub Area Stats'!AD$42)*'Quant Log'!$P$5:$P$1004)/SUMPRODUCT(('Quant Log'!$C$5:$C$1004='Quant Sub Area Stats'!$B82)*('Quant Log'!$J$5:$J$1004='Quant Sub Area Stats'!AD$42))</f>
        <v>#DIV/0!</v>
      </c>
      <c r="AE82" s="83" t="e">
        <f>+SUMPRODUCT(('Quant Log'!$C$5:$C$1004='Quant Sub Area Stats'!$B82)*('Quant Log'!$J$5:$J$1004='Quant Sub Area Stats'!AE$42)*'Quant Log'!$P$5:$P$1004)/SUMPRODUCT(('Quant Log'!$C$5:$C$1004='Quant Sub Area Stats'!$B82)*('Quant Log'!$J$5:$J$1004='Quant Sub Area Stats'!AE$42))</f>
        <v>#DIV/0!</v>
      </c>
      <c r="AF82" s="83" t="e">
        <f>+SUMPRODUCT(('Quant Log'!$C$5:$C$1004='Quant Sub Area Stats'!$B82)*('Quant Log'!$J$5:$J$1004='Quant Sub Area Stats'!AF$42)*'Quant Log'!$P$5:$P$1004)/SUMPRODUCT(('Quant Log'!$C$5:$C$1004='Quant Sub Area Stats'!$B82)*('Quant Log'!$J$5:$J$1004='Quant Sub Area Stats'!AF$42))</f>
        <v>#DIV/0!</v>
      </c>
      <c r="AG82" s="83" t="e">
        <f>+SUMPRODUCT(('Quant Log'!$C$5:$C$1004='Quant Sub Area Stats'!$B82)*('Quant Log'!$J$5:$J$1004='Quant Sub Area Stats'!AG$42)*'Quant Log'!$P$5:$P$1004)/SUMPRODUCT(('Quant Log'!$C$5:$C$1004='Quant Sub Area Stats'!$B82)*('Quant Log'!$J$5:$J$1004='Quant Sub Area Stats'!AG$42))</f>
        <v>#DIV/0!</v>
      </c>
      <c r="AH82" s="83" t="e">
        <f>+SUMPRODUCT(('Quant Log'!$C$5:$C$1004='Quant Sub Area Stats'!$B82)*('Quant Log'!$J$5:$J$1004='Quant Sub Area Stats'!AH$42)*'Quant Log'!$P$5:$P$1004)/SUMPRODUCT(('Quant Log'!$C$5:$C$1004='Quant Sub Area Stats'!$B82)*('Quant Log'!$J$5:$J$1004='Quant Sub Area Stats'!AH$42))</f>
        <v>#DIV/0!</v>
      </c>
      <c r="AI82" s="83" t="e">
        <f>+SUMPRODUCT(('Quant Log'!$C$5:$C$1004='Quant Sub Area Stats'!$B82)*('Quant Log'!$J$5:$J$1004='Quant Sub Area Stats'!AI$42)*'Quant Log'!$P$5:$P$1004)/SUMPRODUCT(('Quant Log'!$C$5:$C$1004='Quant Sub Area Stats'!$B82)*('Quant Log'!$J$5:$J$1004='Quant Sub Area Stats'!AI$42))</f>
        <v>#DIV/0!</v>
      </c>
      <c r="AJ82" s="83" t="e">
        <f>+SUMPRODUCT(('Quant Log'!$C$5:$C$1004='Quant Sub Area Stats'!$B82)*('Quant Log'!$J$5:$J$1004='Quant Sub Area Stats'!AJ$42)*'Quant Log'!$P$5:$P$1004)/SUMPRODUCT(('Quant Log'!$C$5:$C$1004='Quant Sub Area Stats'!$B82)*('Quant Log'!$J$5:$J$1004='Quant Sub Area Stats'!AJ$42))</f>
        <v>#DIV/0!</v>
      </c>
      <c r="AK82" s="83" t="e">
        <f>+SUMPRODUCT(('Quant Log'!$C$5:$C$1004='Quant Sub Area Stats'!$B82)*('Quant Log'!$J$5:$J$1004='Quant Sub Area Stats'!AK$42)*'Quant Log'!$P$5:$P$1004)/SUMPRODUCT(('Quant Log'!$C$5:$C$1004='Quant Sub Area Stats'!$B82)*('Quant Log'!$J$5:$J$1004='Quant Sub Area Stats'!AK$42))</f>
        <v>#DIV/0!</v>
      </c>
      <c r="AL82" s="83" t="e">
        <f>+SUMPRODUCT(('Quant Log'!$C$5:$C$1004='Quant Sub Area Stats'!$B82)*('Quant Log'!$J$5:$J$1004='Quant Sub Area Stats'!AL$42)*'Quant Log'!$P$5:$P$1004)/SUMPRODUCT(('Quant Log'!$C$5:$C$1004='Quant Sub Area Stats'!$B82)*('Quant Log'!$J$5:$J$1004='Quant Sub Area Stats'!AL$42))</f>
        <v>#DIV/0!</v>
      </c>
      <c r="AM82" s="83" t="e">
        <f>+SUMPRODUCT(('Quant Log'!$C$5:$C$1004='Quant Sub Area Stats'!$B82)*('Quant Log'!$J$5:$J$1004='Quant Sub Area Stats'!AM$42)*'Quant Log'!$P$5:$P$1004)/SUMPRODUCT(('Quant Log'!$C$5:$C$1004='Quant Sub Area Stats'!$B82)*('Quant Log'!$J$5:$J$1004='Quant Sub Area Stats'!AM$42))</f>
        <v>#DIV/0!</v>
      </c>
      <c r="AN82" s="83" t="e">
        <f>+SUMPRODUCT(('Quant Log'!$C$5:$C$1004='Quant Sub Area Stats'!$B82)*('Quant Log'!$J$5:$J$1004='Quant Sub Area Stats'!AN$42)*'Quant Log'!$P$5:$P$1004)/SUMPRODUCT(('Quant Log'!$C$5:$C$1004='Quant Sub Area Stats'!$B82)*('Quant Log'!$J$5:$J$1004='Quant Sub Area Stats'!AN$42))</f>
        <v>#DIV/0!</v>
      </c>
      <c r="AO82" s="83" t="e">
        <f>+SUMPRODUCT(('Quant Log'!$C$5:$C$1004='Quant Sub Area Stats'!$B82)*('Quant Log'!$J$5:$J$1004='Quant Sub Area Stats'!AO$42)*'Quant Log'!$P$5:$P$1004)/SUMPRODUCT(('Quant Log'!$C$5:$C$1004='Quant Sub Area Stats'!$B82)*('Quant Log'!$J$5:$J$1004='Quant Sub Area Stats'!AO$42))</f>
        <v>#DIV/0!</v>
      </c>
      <c r="AP82" s="83" t="e">
        <f>+SUMPRODUCT(('Quant Log'!$C$5:$C$1004='Quant Sub Area Stats'!$B82)*'Quant Log'!$P$5:$P$1004)/COUNTIF('Quant Log'!$C$5:$C$1004,'Quant Sub Area Stats'!$B82)</f>
        <v>#DIV/0!</v>
      </c>
    </row>
    <row r="83" spans="2:42" ht="16" thickBot="1">
      <c r="B83" s="18" t="str">
        <f>+$B$53</f>
        <v>ALL</v>
      </c>
      <c r="D83" s="46">
        <f>+IF(ISERROR(X83),"n/a",X83)</f>
        <v>0.61538461538461542</v>
      </c>
      <c r="E83" s="46">
        <f t="shared" si="37"/>
        <v>0.9</v>
      </c>
      <c r="F83" s="46">
        <f t="shared" si="38"/>
        <v>0.7</v>
      </c>
      <c r="G83" s="46">
        <f t="shared" si="39"/>
        <v>1</v>
      </c>
      <c r="H83" s="46">
        <f t="shared" si="40"/>
        <v>0.5</v>
      </c>
      <c r="I83" s="46">
        <f t="shared" si="41"/>
        <v>0.90476190476190477</v>
      </c>
      <c r="J83" s="46">
        <f t="shared" si="42"/>
        <v>0.73333333333333328</v>
      </c>
      <c r="K83" s="46">
        <f t="shared" si="43"/>
        <v>0.53846153846153844</v>
      </c>
      <c r="L83" s="48">
        <f t="shared" si="44"/>
        <v>0.7592592592592593</v>
      </c>
      <c r="M83" s="143">
        <f t="shared" si="45"/>
        <v>0.7</v>
      </c>
      <c r="N83" s="143">
        <f t="shared" si="35"/>
        <v>0.66666666666666663</v>
      </c>
      <c r="O83" s="143">
        <f t="shared" si="35"/>
        <v>0.73333333333333328</v>
      </c>
      <c r="P83" s="143">
        <f t="shared" si="35"/>
        <v>0.875</v>
      </c>
      <c r="Q83" s="143">
        <f t="shared" si="35"/>
        <v>0.68421052631578949</v>
      </c>
      <c r="R83" s="143">
        <f t="shared" si="35"/>
        <v>0.7857142857142857</v>
      </c>
      <c r="S83" s="143">
        <f t="shared" si="35"/>
        <v>0.66666666666666663</v>
      </c>
      <c r="T83" s="143">
        <f t="shared" si="35"/>
        <v>0.5</v>
      </c>
      <c r="U83" s="143">
        <f t="shared" si="35"/>
        <v>0.88</v>
      </c>
      <c r="V83" s="143">
        <f>+IF(ISERROR(AP83),"n/a",AP83)</f>
        <v>0.75939849624060152</v>
      </c>
      <c r="X83" s="83">
        <f>+SUMPRODUCT(('Quant Log'!$J$5:$J$1004='Quant Sub Area Stats'!X$42)*'Quant Log'!$P$5:$P$1004)/COUNTIF('Quant Log'!$J$5:$J$1004,'Quant Sub Area Stats'!X$42)</f>
        <v>0.61538461538461542</v>
      </c>
      <c r="Y83" s="83">
        <f>+SUMPRODUCT(('Quant Log'!$J$5:$J$1004='Quant Sub Area Stats'!Y$42)*'Quant Log'!$P$5:$P$1004)/COUNTIF('Quant Log'!$J$5:$J$1004,'Quant Sub Area Stats'!Y$42)</f>
        <v>0.9</v>
      </c>
      <c r="Z83" s="83">
        <f>+SUMPRODUCT(('Quant Log'!$J$5:$J$1004='Quant Sub Area Stats'!Z$42)*'Quant Log'!$P$5:$P$1004)/COUNTIF('Quant Log'!$J$5:$J$1004,'Quant Sub Area Stats'!Z$42)</f>
        <v>0.7</v>
      </c>
      <c r="AA83" s="83">
        <f>+SUMPRODUCT(('Quant Log'!$J$5:$J$1004='Quant Sub Area Stats'!AA$42)*'Quant Log'!$P$5:$P$1004)/COUNTIF('Quant Log'!$J$5:$J$1004,'Quant Sub Area Stats'!AA$42)</f>
        <v>1</v>
      </c>
      <c r="AB83" s="83">
        <f>+SUMPRODUCT(('Quant Log'!$J$5:$J$1004='Quant Sub Area Stats'!AB$42)*'Quant Log'!$P$5:$P$1004)/COUNTIF('Quant Log'!$J$5:$J$1004,'Quant Sub Area Stats'!AB$42)</f>
        <v>0.5</v>
      </c>
      <c r="AC83" s="83">
        <f>+SUMPRODUCT(('Quant Log'!$J$5:$J$1004='Quant Sub Area Stats'!AC$42)*'Quant Log'!$P$5:$P$1004)/COUNTIF('Quant Log'!$J$5:$J$1004,'Quant Sub Area Stats'!AC$42)</f>
        <v>0.90476190476190477</v>
      </c>
      <c r="AD83" s="83">
        <f>+SUMPRODUCT(('Quant Log'!$J$5:$J$1004='Quant Sub Area Stats'!AD$42)*'Quant Log'!$P$5:$P$1004)/COUNTIF('Quant Log'!$J$5:$J$1004,'Quant Sub Area Stats'!AD$42)</f>
        <v>0.73333333333333328</v>
      </c>
      <c r="AE83" s="83">
        <f>+SUMPRODUCT(('Quant Log'!$J$5:$J$1004='Quant Sub Area Stats'!AE$42)*'Quant Log'!$P$5:$P$1004)/COUNTIF('Quant Log'!$J$5:$J$1004,'Quant Sub Area Stats'!AE$42)</f>
        <v>0.53846153846153844</v>
      </c>
      <c r="AF83" s="83">
        <f>+SUMPRODUCT(('Quant Log'!$J$5:$J$1004='Quant Sub Area Stats'!AF$42)*'Quant Log'!$P$5:$P$1004)/COUNTIF('Quant Log'!$J$5:$J$1004,'Quant Sub Area Stats'!AF$42)</f>
        <v>0.7592592592592593</v>
      </c>
      <c r="AG83" s="83">
        <f>+SUMPRODUCT(('Quant Log'!$J$5:$J$1004='Quant Sub Area Stats'!AG$42)*'Quant Log'!$P$5:$P$1004)/COUNTIF('Quant Log'!$J$5:$J$1004,'Quant Sub Area Stats'!AG$42)</f>
        <v>0.7</v>
      </c>
      <c r="AH83" s="83">
        <f>+SUMPRODUCT(('Quant Log'!$J$5:$J$1004='Quant Sub Area Stats'!AH$42)*'Quant Log'!$P$5:$P$1004)/COUNTIF('Quant Log'!$J$5:$J$1004,'Quant Sub Area Stats'!AH$42)</f>
        <v>0.66666666666666663</v>
      </c>
      <c r="AI83" s="83">
        <f>+SUMPRODUCT(('Quant Log'!$J$5:$J$1004='Quant Sub Area Stats'!AI$42)*'Quant Log'!$P$5:$P$1004)/COUNTIF('Quant Log'!$J$5:$J$1004,'Quant Sub Area Stats'!AI$42)</f>
        <v>0.73333333333333328</v>
      </c>
      <c r="AJ83" s="83">
        <f>+SUMPRODUCT(('Quant Log'!$J$5:$J$1004='Quant Sub Area Stats'!AJ$42)*'Quant Log'!$P$5:$P$1004)/COUNTIF('Quant Log'!$J$5:$J$1004,'Quant Sub Area Stats'!AJ$42)</f>
        <v>0.875</v>
      </c>
      <c r="AK83" s="83">
        <f>+SUMPRODUCT(('Quant Log'!$J$5:$J$1004='Quant Sub Area Stats'!AK$42)*'Quant Log'!$P$5:$P$1004)/COUNTIF('Quant Log'!$J$5:$J$1004,'Quant Sub Area Stats'!AK$42)</f>
        <v>0.68421052631578949</v>
      </c>
      <c r="AL83" s="83">
        <f>+SUMPRODUCT(('Quant Log'!$J$5:$J$1004='Quant Sub Area Stats'!AL$42)*'Quant Log'!$P$5:$P$1004)/COUNTIF('Quant Log'!$J$5:$J$1004,'Quant Sub Area Stats'!AL$42)</f>
        <v>0.7857142857142857</v>
      </c>
      <c r="AM83" s="83">
        <f>+SUMPRODUCT(('Quant Log'!$J$5:$J$1004='Quant Sub Area Stats'!AM$42)*'Quant Log'!$P$5:$P$1004)/COUNTIF('Quant Log'!$J$5:$J$1004,'Quant Sub Area Stats'!AM$42)</f>
        <v>0.66666666666666663</v>
      </c>
      <c r="AN83" s="83">
        <f>+SUMPRODUCT(('Quant Log'!$J$5:$J$1004='Quant Sub Area Stats'!AN$42)*'Quant Log'!$P$5:$P$1004)/COUNTIF('Quant Log'!$J$5:$J$1004,'Quant Sub Area Stats'!AN$42)</f>
        <v>0.5</v>
      </c>
      <c r="AO83" s="83">
        <f>+SUMPRODUCT(('Quant Log'!$J$5:$J$1004='Quant Sub Area Stats'!AO$42)*'Quant Log'!$P$5:$P$1004)/COUNTIF('Quant Log'!$J$5:$J$1004,'Quant Sub Area Stats'!AO$42)</f>
        <v>0.88</v>
      </c>
      <c r="AP83" s="83">
        <f>+SUM('Quant Log'!P5:P1004)/COUNTA('Quant Log'!$F$5:$F$1004)</f>
        <v>0.75939849624060152</v>
      </c>
    </row>
    <row r="84" spans="2:42">
      <c r="X84" s="83"/>
      <c r="Y84" s="83"/>
      <c r="Z84" s="83"/>
      <c r="AA84" s="83"/>
      <c r="AB84" s="83"/>
      <c r="AC84" s="83"/>
      <c r="AD84" s="83"/>
      <c r="AE84" s="83"/>
      <c r="AF84" s="83"/>
      <c r="AG84" s="83"/>
      <c r="AH84" s="83"/>
      <c r="AI84" s="83"/>
      <c r="AJ84" s="83"/>
      <c r="AK84" s="83"/>
      <c r="AL84" s="83"/>
      <c r="AM84" s="83"/>
      <c r="AN84" s="83"/>
      <c r="AO84" s="83"/>
      <c r="AP84" s="83"/>
    </row>
    <row r="85" spans="2:42">
      <c r="X85" s="83"/>
      <c r="Y85" s="83"/>
      <c r="Z85" s="83"/>
      <c r="AA85" s="83"/>
      <c r="AB85" s="83"/>
      <c r="AC85" s="83"/>
      <c r="AD85" s="83"/>
      <c r="AE85" s="83"/>
      <c r="AF85" s="83"/>
      <c r="AG85" s="83"/>
      <c r="AH85" s="83"/>
      <c r="AI85" s="83"/>
      <c r="AJ85" s="83"/>
      <c r="AK85" s="83"/>
      <c r="AL85" s="83"/>
      <c r="AM85" s="83"/>
      <c r="AN85" s="83"/>
      <c r="AO85" s="83"/>
      <c r="AP85" s="83"/>
    </row>
    <row r="86" spans="2:42">
      <c r="X86" s="83"/>
      <c r="Y86" s="83"/>
      <c r="Z86" s="83"/>
      <c r="AA86" s="83"/>
      <c r="AB86" s="83"/>
      <c r="AC86" s="83"/>
      <c r="AD86" s="83"/>
      <c r="AE86" s="83"/>
      <c r="AF86" s="83"/>
      <c r="AG86" s="83"/>
      <c r="AH86" s="83"/>
      <c r="AI86" s="83"/>
      <c r="AJ86" s="83"/>
      <c r="AK86" s="83"/>
      <c r="AL86" s="83"/>
      <c r="AM86" s="83"/>
      <c r="AN86" s="83"/>
      <c r="AO86" s="83"/>
      <c r="AP86" s="83"/>
    </row>
    <row r="87" spans="2:42" ht="18">
      <c r="B87" s="10" t="s">
        <v>328</v>
      </c>
      <c r="X87" s="83"/>
      <c r="Y87" s="83"/>
      <c r="Z87" s="83"/>
      <c r="AA87" s="83"/>
      <c r="AB87" s="83"/>
      <c r="AC87" s="83"/>
      <c r="AD87" s="83"/>
      <c r="AE87" s="83"/>
      <c r="AF87" s="83"/>
      <c r="AG87" s="83"/>
      <c r="AH87" s="83"/>
      <c r="AI87" s="83"/>
      <c r="AJ87" s="83"/>
      <c r="AK87" s="83"/>
      <c r="AL87" s="83"/>
      <c r="AM87" s="83"/>
      <c r="AN87" s="83"/>
      <c r="AO87" s="83"/>
      <c r="AP87" s="83"/>
    </row>
    <row r="88" spans="2:42" ht="16" thickBot="1">
      <c r="B88" s="24" t="str">
        <f>+B41</f>
        <v>PS</v>
      </c>
      <c r="X88" s="83"/>
      <c r="Y88" s="83"/>
      <c r="Z88" s="83"/>
      <c r="AA88" s="83"/>
      <c r="AB88" s="83"/>
      <c r="AC88" s="83"/>
      <c r="AD88" s="83"/>
      <c r="AE88" s="83"/>
      <c r="AF88" s="83"/>
      <c r="AG88" s="83"/>
      <c r="AH88" s="83"/>
      <c r="AI88" s="83"/>
      <c r="AJ88" s="83"/>
      <c r="AK88" s="83"/>
      <c r="AL88" s="83"/>
      <c r="AM88" s="83"/>
      <c r="AN88" s="83"/>
      <c r="AO88" s="83"/>
      <c r="AP88" s="83"/>
    </row>
    <row r="89" spans="2:42" ht="33" thickBot="1">
      <c r="D89" s="17" t="str">
        <f t="shared" ref="D89:M89" si="47">+X89</f>
        <v>Exponents/Roots</v>
      </c>
      <c r="E89" s="17" t="str">
        <f t="shared" si="47"/>
        <v>Descriptive Stats</v>
      </c>
      <c r="F89" s="17" t="str">
        <f t="shared" si="47"/>
        <v>Primes/Multiples</v>
      </c>
      <c r="G89" s="17" t="str">
        <f t="shared" si="47"/>
        <v>Counting Methods</v>
      </c>
      <c r="H89" s="17" t="str">
        <f t="shared" si="47"/>
        <v>Solids</v>
      </c>
      <c r="I89" s="17" t="str">
        <f t="shared" si="47"/>
        <v>Ratio/Proportion</v>
      </c>
      <c r="J89" s="17" t="str">
        <f t="shared" si="47"/>
        <v>Factoring</v>
      </c>
      <c r="K89" s="17" t="str">
        <f t="shared" si="47"/>
        <v>Quadratic Equations</v>
      </c>
      <c r="L89" s="144" t="str">
        <f t="shared" si="47"/>
        <v>Solving Linear Equations</v>
      </c>
      <c r="M89" s="145" t="str">
        <f t="shared" si="47"/>
        <v>Functions</v>
      </c>
      <c r="N89" s="145" t="str">
        <f t="shared" ref="N89:V89" si="48">+AH89</f>
        <v>Lines</v>
      </c>
      <c r="O89" s="145" t="str">
        <f t="shared" si="48"/>
        <v>Circles &amp; Triangles</v>
      </c>
      <c r="P89" s="145" t="str">
        <f t="shared" si="48"/>
        <v>Polygons/Quad</v>
      </c>
      <c r="Q89" s="145" t="str">
        <f t="shared" si="48"/>
        <v>Coordinate Geometry</v>
      </c>
      <c r="R89" s="145" t="str">
        <f t="shared" si="48"/>
        <v>Rate/Work</v>
      </c>
      <c r="S89" s="145" t="str">
        <f t="shared" si="48"/>
        <v>Interest/Discount/Profit</v>
      </c>
      <c r="T89" s="145" t="str">
        <f t="shared" si="48"/>
        <v>Overlapping Sets</v>
      </c>
      <c r="U89" s="145" t="str">
        <f t="shared" si="48"/>
        <v>Measurement/Data Int.</v>
      </c>
      <c r="V89" s="145" t="str">
        <f t="shared" si="48"/>
        <v>Total PS</v>
      </c>
      <c r="X89" s="82" t="str">
        <f t="array" ref="X89:AO89">TRANSPOSE(db!$I$5:$I$22)</f>
        <v>Exponents/Roots</v>
      </c>
      <c r="Y89" s="82" t="str">
        <v>Descriptive Stats</v>
      </c>
      <c r="Z89" s="82" t="str">
        <v>Primes/Multiples</v>
      </c>
      <c r="AA89" s="82" t="str">
        <v>Counting Methods</v>
      </c>
      <c r="AB89" s="82" t="str">
        <v>Solids</v>
      </c>
      <c r="AC89" s="82" t="str">
        <v>Ratio/Proportion</v>
      </c>
      <c r="AD89" s="82" t="str">
        <v>Factoring</v>
      </c>
      <c r="AE89" s="82" t="str">
        <v>Quadratic Equations</v>
      </c>
      <c r="AF89" s="82" t="str">
        <v>Solving Linear Equations</v>
      </c>
      <c r="AG89" s="82" t="str">
        <v>Functions</v>
      </c>
      <c r="AH89" s="82" t="str">
        <v>Lines</v>
      </c>
      <c r="AI89" s="82" t="str">
        <v>Circles &amp; Triangles</v>
      </c>
      <c r="AJ89" s="82" t="str">
        <v>Polygons/Quad</v>
      </c>
      <c r="AK89" s="82" t="str">
        <v>Coordinate Geometry</v>
      </c>
      <c r="AL89" s="82" t="str">
        <v>Rate/Work</v>
      </c>
      <c r="AM89" s="82" t="str">
        <v>Interest/Discount/Profit</v>
      </c>
      <c r="AN89" s="82" t="str">
        <v>Overlapping Sets</v>
      </c>
      <c r="AO89" s="82" t="str">
        <v>Measurement/Data Int.</v>
      </c>
      <c r="AP89" s="83" t="s">
        <v>154</v>
      </c>
    </row>
    <row r="90" spans="2:42" ht="16" thickBot="1">
      <c r="B90" s="18" t="str">
        <f>+$B$43</f>
        <v>Official Guide 12</v>
      </c>
      <c r="D90" s="136" t="str">
        <f t="shared" ref="D90:M90" si="49">+IF(ISERROR(X90),"n/a",X90)</f>
        <v>n/a</v>
      </c>
      <c r="E90" s="136" t="str">
        <f t="shared" si="49"/>
        <v>n/a</v>
      </c>
      <c r="F90" s="136" t="str">
        <f t="shared" si="49"/>
        <v>n/a</v>
      </c>
      <c r="G90" s="136" t="str">
        <f t="shared" si="49"/>
        <v>n/a</v>
      </c>
      <c r="H90" s="136" t="str">
        <f t="shared" si="49"/>
        <v>n/a</v>
      </c>
      <c r="I90" s="136" t="str">
        <f t="shared" si="49"/>
        <v>n/a</v>
      </c>
      <c r="J90" s="136" t="str">
        <f t="shared" si="49"/>
        <v>n/a</v>
      </c>
      <c r="K90" s="136" t="str">
        <f t="shared" si="49"/>
        <v>n/a</v>
      </c>
      <c r="L90" s="53" t="str">
        <f t="shared" si="49"/>
        <v>n/a</v>
      </c>
      <c r="M90" s="146" t="str">
        <f t="shared" si="49"/>
        <v>n/a</v>
      </c>
      <c r="N90" s="146" t="str">
        <f t="shared" ref="N90:U100" si="50">+IF(ISERROR(AH90),"n/a",AH90)</f>
        <v>n/a</v>
      </c>
      <c r="O90" s="146" t="str">
        <f t="shared" si="50"/>
        <v>n/a</v>
      </c>
      <c r="P90" s="146" t="str">
        <f t="shared" si="50"/>
        <v>n/a</v>
      </c>
      <c r="Q90" s="146" t="str">
        <f t="shared" si="50"/>
        <v>n/a</v>
      </c>
      <c r="R90" s="146" t="str">
        <f t="shared" si="50"/>
        <v>n/a</v>
      </c>
      <c r="S90" s="146" t="str">
        <f t="shared" si="50"/>
        <v>n/a</v>
      </c>
      <c r="T90" s="146" t="str">
        <f t="shared" si="50"/>
        <v>n/a</v>
      </c>
      <c r="U90" s="146" t="str">
        <f t="shared" si="50"/>
        <v>n/a</v>
      </c>
      <c r="V90" s="151" t="str">
        <f>+IF(ISERROR(AP90),"n/a",AP90)</f>
        <v>n/a</v>
      </c>
      <c r="X90" s="83" t="e">
        <f>+SUMPRODUCT(('Quant Log'!$C$5:$C$1004='Quant Sub Area Stats'!$B90)*('Quant Log'!$J$5:$J$1004='Quant Sub Area Stats'!X$42)*('Quant Log'!$E$5:$E$1004='Quant Sub Area Stats'!$B$88)*'Quant Log'!$H$5:$H$1004)/SUMPRODUCT(('Quant Log'!$C$5:$C$1004='Quant Sub Area Stats'!$B90)*('Quant Log'!$J$5:$J$1004='Quant Sub Area Stats'!X$42)*('Quant Log'!$E$5:$E$1004='Quant Sub Area Stats'!$B$88))</f>
        <v>#DIV/0!</v>
      </c>
      <c r="Y90" s="83" t="e">
        <f>+SUMPRODUCT(('Quant Log'!$C$5:$C$1004='Quant Sub Area Stats'!$B90)*('Quant Log'!$J$5:$J$1004='Quant Sub Area Stats'!Y$42)*('Quant Log'!$E$5:$E$1004='Quant Sub Area Stats'!$B$88)*'Quant Log'!$H$5:$H$1004)/SUMPRODUCT(('Quant Log'!$C$5:$C$1004='Quant Sub Area Stats'!$B90)*('Quant Log'!$J$5:$J$1004='Quant Sub Area Stats'!Y$42)*('Quant Log'!$E$5:$E$1004='Quant Sub Area Stats'!$B$88))</f>
        <v>#DIV/0!</v>
      </c>
      <c r="Z90" s="83" t="e">
        <f>+SUMPRODUCT(('Quant Log'!$C$5:$C$1004='Quant Sub Area Stats'!$B90)*('Quant Log'!$J$5:$J$1004='Quant Sub Area Stats'!Z$42)*('Quant Log'!$E$5:$E$1004='Quant Sub Area Stats'!$B$88)*'Quant Log'!$H$5:$H$1004)/SUMPRODUCT(('Quant Log'!$C$5:$C$1004='Quant Sub Area Stats'!$B90)*('Quant Log'!$J$5:$J$1004='Quant Sub Area Stats'!Z$42)*('Quant Log'!$E$5:$E$1004='Quant Sub Area Stats'!$B$88))</f>
        <v>#DIV/0!</v>
      </c>
      <c r="AA90" s="83" t="e">
        <f>+SUMPRODUCT(('Quant Log'!$C$5:$C$1004='Quant Sub Area Stats'!$B90)*('Quant Log'!$J$5:$J$1004='Quant Sub Area Stats'!AA$42)*('Quant Log'!$E$5:$E$1004='Quant Sub Area Stats'!$B$88)*'Quant Log'!$H$5:$H$1004)/SUMPRODUCT(('Quant Log'!$C$5:$C$1004='Quant Sub Area Stats'!$B90)*('Quant Log'!$J$5:$J$1004='Quant Sub Area Stats'!AA$42)*('Quant Log'!$E$5:$E$1004='Quant Sub Area Stats'!$B$88))</f>
        <v>#DIV/0!</v>
      </c>
      <c r="AB90" s="83" t="e">
        <f>+SUMPRODUCT(('Quant Log'!$C$5:$C$1004='Quant Sub Area Stats'!$B90)*('Quant Log'!$J$5:$J$1004='Quant Sub Area Stats'!AB$42)*('Quant Log'!$E$5:$E$1004='Quant Sub Area Stats'!$B$88)*'Quant Log'!$H$5:$H$1004)/SUMPRODUCT(('Quant Log'!$C$5:$C$1004='Quant Sub Area Stats'!$B90)*('Quant Log'!$J$5:$J$1004='Quant Sub Area Stats'!AB$42)*('Quant Log'!$E$5:$E$1004='Quant Sub Area Stats'!$B$88))</f>
        <v>#DIV/0!</v>
      </c>
      <c r="AC90" s="83" t="e">
        <f>+SUMPRODUCT(('Quant Log'!$C$5:$C$1004='Quant Sub Area Stats'!$B90)*('Quant Log'!$J$5:$J$1004='Quant Sub Area Stats'!AC$42)*('Quant Log'!$E$5:$E$1004='Quant Sub Area Stats'!$B$88)*'Quant Log'!$H$5:$H$1004)/SUMPRODUCT(('Quant Log'!$C$5:$C$1004='Quant Sub Area Stats'!$B90)*('Quant Log'!$J$5:$J$1004='Quant Sub Area Stats'!AC$42)*('Quant Log'!$E$5:$E$1004='Quant Sub Area Stats'!$B$88))</f>
        <v>#DIV/0!</v>
      </c>
      <c r="AD90" s="83" t="e">
        <f>+SUMPRODUCT(('Quant Log'!$C$5:$C$1004='Quant Sub Area Stats'!$B90)*('Quant Log'!$J$5:$J$1004='Quant Sub Area Stats'!AD$42)*('Quant Log'!$E$5:$E$1004='Quant Sub Area Stats'!$B$88)*'Quant Log'!$H$5:$H$1004)/SUMPRODUCT(('Quant Log'!$C$5:$C$1004='Quant Sub Area Stats'!$B90)*('Quant Log'!$J$5:$J$1004='Quant Sub Area Stats'!AD$42)*('Quant Log'!$E$5:$E$1004='Quant Sub Area Stats'!$B$88))</f>
        <v>#DIV/0!</v>
      </c>
      <c r="AE90" s="83" t="e">
        <f>+SUMPRODUCT(('Quant Log'!$C$5:$C$1004='Quant Sub Area Stats'!$B90)*('Quant Log'!$J$5:$J$1004='Quant Sub Area Stats'!AE$42)*('Quant Log'!$E$5:$E$1004='Quant Sub Area Stats'!$B$88)*'Quant Log'!$H$5:$H$1004)/SUMPRODUCT(('Quant Log'!$C$5:$C$1004='Quant Sub Area Stats'!$B90)*('Quant Log'!$J$5:$J$1004='Quant Sub Area Stats'!AE$42)*('Quant Log'!$E$5:$E$1004='Quant Sub Area Stats'!$B$88))</f>
        <v>#DIV/0!</v>
      </c>
      <c r="AF90" s="83" t="e">
        <f>+SUMPRODUCT(('Quant Log'!$C$5:$C$1004='Quant Sub Area Stats'!$B90)*('Quant Log'!$J$5:$J$1004='Quant Sub Area Stats'!AF$42)*('Quant Log'!$E$5:$E$1004='Quant Sub Area Stats'!$B$88)*'Quant Log'!$H$5:$H$1004)/SUMPRODUCT(('Quant Log'!$C$5:$C$1004='Quant Sub Area Stats'!$B90)*('Quant Log'!$J$5:$J$1004='Quant Sub Area Stats'!AF$42)*('Quant Log'!$E$5:$E$1004='Quant Sub Area Stats'!$B$88))</f>
        <v>#DIV/0!</v>
      </c>
      <c r="AG90" s="83" t="e">
        <f>+SUMPRODUCT(('Quant Log'!$C$5:$C$1004='Quant Sub Area Stats'!$B90)*('Quant Log'!$J$5:$J$1004='Quant Sub Area Stats'!AG$42)*('Quant Log'!$E$5:$E$1004='Quant Sub Area Stats'!$B$88)*'Quant Log'!$H$5:$H$1004)/SUMPRODUCT(('Quant Log'!$C$5:$C$1004='Quant Sub Area Stats'!$B90)*('Quant Log'!$J$5:$J$1004='Quant Sub Area Stats'!AG$42)*('Quant Log'!$E$5:$E$1004='Quant Sub Area Stats'!$B$88))</f>
        <v>#DIV/0!</v>
      </c>
      <c r="AH90" s="83" t="e">
        <f>+SUMPRODUCT(('Quant Log'!$C$5:$C$1004='Quant Sub Area Stats'!$B90)*('Quant Log'!$J$5:$J$1004='Quant Sub Area Stats'!AH$42)*('Quant Log'!$E$5:$E$1004='Quant Sub Area Stats'!$B$88)*'Quant Log'!$H$5:$H$1004)/SUMPRODUCT(('Quant Log'!$C$5:$C$1004='Quant Sub Area Stats'!$B90)*('Quant Log'!$J$5:$J$1004='Quant Sub Area Stats'!AH$42)*('Quant Log'!$E$5:$E$1004='Quant Sub Area Stats'!$B$88))</f>
        <v>#DIV/0!</v>
      </c>
      <c r="AI90" s="83" t="e">
        <f>+SUMPRODUCT(('Quant Log'!$C$5:$C$1004='Quant Sub Area Stats'!$B90)*('Quant Log'!$J$5:$J$1004='Quant Sub Area Stats'!AI$42)*('Quant Log'!$E$5:$E$1004='Quant Sub Area Stats'!$B$88)*'Quant Log'!$H$5:$H$1004)/SUMPRODUCT(('Quant Log'!$C$5:$C$1004='Quant Sub Area Stats'!$B90)*('Quant Log'!$J$5:$J$1004='Quant Sub Area Stats'!AI$42)*('Quant Log'!$E$5:$E$1004='Quant Sub Area Stats'!$B$88))</f>
        <v>#DIV/0!</v>
      </c>
      <c r="AJ90" s="83" t="e">
        <f>+SUMPRODUCT(('Quant Log'!$C$5:$C$1004='Quant Sub Area Stats'!$B90)*('Quant Log'!$J$5:$J$1004='Quant Sub Area Stats'!AJ$42)*('Quant Log'!$E$5:$E$1004='Quant Sub Area Stats'!$B$88)*'Quant Log'!$H$5:$H$1004)/SUMPRODUCT(('Quant Log'!$C$5:$C$1004='Quant Sub Area Stats'!$B90)*('Quant Log'!$J$5:$J$1004='Quant Sub Area Stats'!AJ$42)*('Quant Log'!$E$5:$E$1004='Quant Sub Area Stats'!$B$88))</f>
        <v>#DIV/0!</v>
      </c>
      <c r="AK90" s="83" t="e">
        <f>+SUMPRODUCT(('Quant Log'!$C$5:$C$1004='Quant Sub Area Stats'!$B90)*('Quant Log'!$J$5:$J$1004='Quant Sub Area Stats'!AK$42)*('Quant Log'!$E$5:$E$1004='Quant Sub Area Stats'!$B$88)*'Quant Log'!$H$5:$H$1004)/SUMPRODUCT(('Quant Log'!$C$5:$C$1004='Quant Sub Area Stats'!$B90)*('Quant Log'!$J$5:$J$1004='Quant Sub Area Stats'!AK$42)*('Quant Log'!$E$5:$E$1004='Quant Sub Area Stats'!$B$88))</f>
        <v>#DIV/0!</v>
      </c>
      <c r="AL90" s="83" t="e">
        <f>+SUMPRODUCT(('Quant Log'!$C$5:$C$1004='Quant Sub Area Stats'!$B90)*('Quant Log'!$J$5:$J$1004='Quant Sub Area Stats'!AL$42)*('Quant Log'!$E$5:$E$1004='Quant Sub Area Stats'!$B$88)*'Quant Log'!$H$5:$H$1004)/SUMPRODUCT(('Quant Log'!$C$5:$C$1004='Quant Sub Area Stats'!$B90)*('Quant Log'!$J$5:$J$1004='Quant Sub Area Stats'!AL$42)*('Quant Log'!$E$5:$E$1004='Quant Sub Area Stats'!$B$88))</f>
        <v>#DIV/0!</v>
      </c>
      <c r="AM90" s="83" t="e">
        <f>+SUMPRODUCT(('Quant Log'!$C$5:$C$1004='Quant Sub Area Stats'!$B90)*('Quant Log'!$J$5:$J$1004='Quant Sub Area Stats'!AM$42)*('Quant Log'!$E$5:$E$1004='Quant Sub Area Stats'!$B$88)*'Quant Log'!$H$5:$H$1004)/SUMPRODUCT(('Quant Log'!$C$5:$C$1004='Quant Sub Area Stats'!$B90)*('Quant Log'!$J$5:$J$1004='Quant Sub Area Stats'!AM$42)*('Quant Log'!$E$5:$E$1004='Quant Sub Area Stats'!$B$88))</f>
        <v>#DIV/0!</v>
      </c>
      <c r="AN90" s="83" t="e">
        <f>+SUMPRODUCT(('Quant Log'!$C$5:$C$1004='Quant Sub Area Stats'!$B90)*('Quant Log'!$J$5:$J$1004='Quant Sub Area Stats'!AN$42)*('Quant Log'!$E$5:$E$1004='Quant Sub Area Stats'!$B$88)*'Quant Log'!$H$5:$H$1004)/SUMPRODUCT(('Quant Log'!$C$5:$C$1004='Quant Sub Area Stats'!$B90)*('Quant Log'!$J$5:$J$1004='Quant Sub Area Stats'!AN$42)*('Quant Log'!$E$5:$E$1004='Quant Sub Area Stats'!$B$88))</f>
        <v>#DIV/0!</v>
      </c>
      <c r="AO90" s="83" t="e">
        <f>+SUMPRODUCT(('Quant Log'!$C$5:$C$1004='Quant Sub Area Stats'!$B90)*('Quant Log'!$J$5:$J$1004='Quant Sub Area Stats'!AO$42)*('Quant Log'!$E$5:$E$1004='Quant Sub Area Stats'!$B$88)*'Quant Log'!$H$5:$H$1004)/SUMPRODUCT(('Quant Log'!$C$5:$C$1004='Quant Sub Area Stats'!$B90)*('Quant Log'!$J$5:$J$1004='Quant Sub Area Stats'!AO$42)*('Quant Log'!$E$5:$E$1004='Quant Sub Area Stats'!$B$88))</f>
        <v>#DIV/0!</v>
      </c>
      <c r="AP90" s="83" t="e">
        <f>+SUMPRODUCT(('Quant Log'!$C$5:$C$1004='Quant Sub Area Stats'!$B90)*('Quant Log'!$E$5:$E$1004='Quant Sub Area Stats'!$B$88)*'Quant Log'!$H$5:$H$1004)/SUMPRODUCT(('Quant Log'!$C$5:$C$1004='Quant Sub Area Stats'!$B90)*('Quant Log'!$E$5:$E$1004='Quant Sub Area Stats'!$B$88))</f>
        <v>#DIV/0!</v>
      </c>
    </row>
    <row r="91" spans="2:42" ht="16" thickBot="1">
      <c r="B91" s="18" t="str">
        <f>+$B$44</f>
        <v>Official Guide-V</v>
      </c>
      <c r="D91" s="137" t="str">
        <f t="shared" ref="D91:D100" si="51">+IF(ISERROR(X91),"n/a",X91)</f>
        <v>n/a</v>
      </c>
      <c r="E91" s="137" t="str">
        <f t="shared" ref="E91:E100" si="52">+IF(ISERROR(Y91),"n/a",Y91)</f>
        <v>n/a</v>
      </c>
      <c r="F91" s="137" t="str">
        <f t="shared" ref="F91:F100" si="53">+IF(ISERROR(Z91),"n/a",Z91)</f>
        <v>n/a</v>
      </c>
      <c r="G91" s="137" t="str">
        <f t="shared" ref="G91:G100" si="54">+IF(ISERROR(AA91),"n/a",AA91)</f>
        <v>n/a</v>
      </c>
      <c r="H91" s="137" t="str">
        <f t="shared" ref="H91:H100" si="55">+IF(ISERROR(AB91),"n/a",AB91)</f>
        <v>n/a</v>
      </c>
      <c r="I91" s="137" t="str">
        <f t="shared" ref="I91:I100" si="56">+IF(ISERROR(AC91),"n/a",AC91)</f>
        <v>n/a</v>
      </c>
      <c r="J91" s="137" t="str">
        <f t="shared" ref="J91:J100" si="57">+IF(ISERROR(AD91),"n/a",AD91)</f>
        <v>n/a</v>
      </c>
      <c r="K91" s="137" t="str">
        <f t="shared" ref="K91:K100" si="58">+IF(ISERROR(AE91),"n/a",AE91)</f>
        <v>n/a</v>
      </c>
      <c r="L91" s="56" t="str">
        <f t="shared" ref="L91:L100" si="59">+IF(ISERROR(AF91),"n/a",AF91)</f>
        <v>n/a</v>
      </c>
      <c r="M91" s="148" t="str">
        <f t="shared" ref="M91:M100" si="60">+IF(ISERROR(AG91),"n/a",AG91)</f>
        <v>n/a</v>
      </c>
      <c r="N91" s="148" t="str">
        <f t="shared" si="50"/>
        <v>n/a</v>
      </c>
      <c r="O91" s="148" t="str">
        <f t="shared" si="50"/>
        <v>n/a</v>
      </c>
      <c r="P91" s="148" t="str">
        <f t="shared" si="50"/>
        <v>n/a</v>
      </c>
      <c r="Q91" s="148" t="str">
        <f t="shared" si="50"/>
        <v>n/a</v>
      </c>
      <c r="R91" s="148" t="str">
        <f t="shared" si="50"/>
        <v>n/a</v>
      </c>
      <c r="S91" s="148" t="str">
        <f t="shared" si="50"/>
        <v>n/a</v>
      </c>
      <c r="T91" s="148" t="str">
        <f t="shared" si="50"/>
        <v>n/a</v>
      </c>
      <c r="U91" s="148" t="str">
        <f t="shared" si="50"/>
        <v>n/a</v>
      </c>
      <c r="V91" s="152" t="str">
        <f t="shared" ref="V91:V99" si="61">+IF(ISERROR(AP91),"n/a",AP91)</f>
        <v>n/a</v>
      </c>
      <c r="X91" s="83" t="e">
        <f>+SUMPRODUCT(('Quant Log'!$C$5:$C$1004='Quant Sub Area Stats'!$B91)*('Quant Log'!$J$5:$J$1004='Quant Sub Area Stats'!X$42)*('Quant Log'!$E$5:$E$1004='Quant Sub Area Stats'!$B$88)*'Quant Log'!$H$5:$H$1004)/SUMPRODUCT(('Quant Log'!$C$5:$C$1004='Quant Sub Area Stats'!$B91)*('Quant Log'!$J$5:$J$1004='Quant Sub Area Stats'!X$42)*('Quant Log'!$E$5:$E$1004='Quant Sub Area Stats'!$B$88))</f>
        <v>#DIV/0!</v>
      </c>
      <c r="Y91" s="83" t="e">
        <f>+SUMPRODUCT(('Quant Log'!$C$5:$C$1004='Quant Sub Area Stats'!$B91)*('Quant Log'!$J$5:$J$1004='Quant Sub Area Stats'!Y$42)*('Quant Log'!$E$5:$E$1004='Quant Sub Area Stats'!$B$88)*'Quant Log'!$H$5:$H$1004)/SUMPRODUCT(('Quant Log'!$C$5:$C$1004='Quant Sub Area Stats'!$B91)*('Quant Log'!$J$5:$J$1004='Quant Sub Area Stats'!Y$42)*('Quant Log'!$E$5:$E$1004='Quant Sub Area Stats'!$B$88))</f>
        <v>#DIV/0!</v>
      </c>
      <c r="Z91" s="83" t="e">
        <f>+SUMPRODUCT(('Quant Log'!$C$5:$C$1004='Quant Sub Area Stats'!$B91)*('Quant Log'!$J$5:$J$1004='Quant Sub Area Stats'!Z$42)*('Quant Log'!$E$5:$E$1004='Quant Sub Area Stats'!$B$88)*'Quant Log'!$H$5:$H$1004)/SUMPRODUCT(('Quant Log'!$C$5:$C$1004='Quant Sub Area Stats'!$B91)*('Quant Log'!$J$5:$J$1004='Quant Sub Area Stats'!Z$42)*('Quant Log'!$E$5:$E$1004='Quant Sub Area Stats'!$B$88))</f>
        <v>#DIV/0!</v>
      </c>
      <c r="AA91" s="83" t="e">
        <f>+SUMPRODUCT(('Quant Log'!$C$5:$C$1004='Quant Sub Area Stats'!$B91)*('Quant Log'!$J$5:$J$1004='Quant Sub Area Stats'!AA$42)*('Quant Log'!$E$5:$E$1004='Quant Sub Area Stats'!$B$88)*'Quant Log'!$H$5:$H$1004)/SUMPRODUCT(('Quant Log'!$C$5:$C$1004='Quant Sub Area Stats'!$B91)*('Quant Log'!$J$5:$J$1004='Quant Sub Area Stats'!AA$42)*('Quant Log'!$E$5:$E$1004='Quant Sub Area Stats'!$B$88))</f>
        <v>#DIV/0!</v>
      </c>
      <c r="AB91" s="83" t="e">
        <f>+SUMPRODUCT(('Quant Log'!$C$5:$C$1004='Quant Sub Area Stats'!$B91)*('Quant Log'!$J$5:$J$1004='Quant Sub Area Stats'!AB$42)*('Quant Log'!$E$5:$E$1004='Quant Sub Area Stats'!$B$88)*'Quant Log'!$H$5:$H$1004)/SUMPRODUCT(('Quant Log'!$C$5:$C$1004='Quant Sub Area Stats'!$B91)*('Quant Log'!$J$5:$J$1004='Quant Sub Area Stats'!AB$42)*('Quant Log'!$E$5:$E$1004='Quant Sub Area Stats'!$B$88))</f>
        <v>#DIV/0!</v>
      </c>
      <c r="AC91" s="83" t="e">
        <f>+SUMPRODUCT(('Quant Log'!$C$5:$C$1004='Quant Sub Area Stats'!$B91)*('Quant Log'!$J$5:$J$1004='Quant Sub Area Stats'!AC$42)*('Quant Log'!$E$5:$E$1004='Quant Sub Area Stats'!$B$88)*'Quant Log'!$H$5:$H$1004)/SUMPRODUCT(('Quant Log'!$C$5:$C$1004='Quant Sub Area Stats'!$B91)*('Quant Log'!$J$5:$J$1004='Quant Sub Area Stats'!AC$42)*('Quant Log'!$E$5:$E$1004='Quant Sub Area Stats'!$B$88))</f>
        <v>#DIV/0!</v>
      </c>
      <c r="AD91" s="83" t="e">
        <f>+SUMPRODUCT(('Quant Log'!$C$5:$C$1004='Quant Sub Area Stats'!$B91)*('Quant Log'!$J$5:$J$1004='Quant Sub Area Stats'!AD$42)*('Quant Log'!$E$5:$E$1004='Quant Sub Area Stats'!$B$88)*'Quant Log'!$H$5:$H$1004)/SUMPRODUCT(('Quant Log'!$C$5:$C$1004='Quant Sub Area Stats'!$B91)*('Quant Log'!$J$5:$J$1004='Quant Sub Area Stats'!AD$42)*('Quant Log'!$E$5:$E$1004='Quant Sub Area Stats'!$B$88))</f>
        <v>#DIV/0!</v>
      </c>
      <c r="AE91" s="83" t="e">
        <f>+SUMPRODUCT(('Quant Log'!$C$5:$C$1004='Quant Sub Area Stats'!$B91)*('Quant Log'!$J$5:$J$1004='Quant Sub Area Stats'!AE$42)*('Quant Log'!$E$5:$E$1004='Quant Sub Area Stats'!$B$88)*'Quant Log'!$H$5:$H$1004)/SUMPRODUCT(('Quant Log'!$C$5:$C$1004='Quant Sub Area Stats'!$B91)*('Quant Log'!$J$5:$J$1004='Quant Sub Area Stats'!AE$42)*('Quant Log'!$E$5:$E$1004='Quant Sub Area Stats'!$B$88))</f>
        <v>#DIV/0!</v>
      </c>
      <c r="AF91" s="83" t="e">
        <f>+SUMPRODUCT(('Quant Log'!$C$5:$C$1004='Quant Sub Area Stats'!$B91)*('Quant Log'!$J$5:$J$1004='Quant Sub Area Stats'!AF$42)*('Quant Log'!$E$5:$E$1004='Quant Sub Area Stats'!$B$88)*'Quant Log'!$H$5:$H$1004)/SUMPRODUCT(('Quant Log'!$C$5:$C$1004='Quant Sub Area Stats'!$B91)*('Quant Log'!$J$5:$J$1004='Quant Sub Area Stats'!AF$42)*('Quant Log'!$E$5:$E$1004='Quant Sub Area Stats'!$B$88))</f>
        <v>#DIV/0!</v>
      </c>
      <c r="AG91" s="83" t="e">
        <f>+SUMPRODUCT(('Quant Log'!$C$5:$C$1004='Quant Sub Area Stats'!$B91)*('Quant Log'!$J$5:$J$1004='Quant Sub Area Stats'!AG$42)*('Quant Log'!$E$5:$E$1004='Quant Sub Area Stats'!$B$88)*'Quant Log'!$H$5:$H$1004)/SUMPRODUCT(('Quant Log'!$C$5:$C$1004='Quant Sub Area Stats'!$B91)*('Quant Log'!$J$5:$J$1004='Quant Sub Area Stats'!AG$42)*('Quant Log'!$E$5:$E$1004='Quant Sub Area Stats'!$B$88))</f>
        <v>#DIV/0!</v>
      </c>
      <c r="AH91" s="83" t="e">
        <f>+SUMPRODUCT(('Quant Log'!$C$5:$C$1004='Quant Sub Area Stats'!$B91)*('Quant Log'!$J$5:$J$1004='Quant Sub Area Stats'!AH$42)*('Quant Log'!$E$5:$E$1004='Quant Sub Area Stats'!$B$88)*'Quant Log'!$H$5:$H$1004)/SUMPRODUCT(('Quant Log'!$C$5:$C$1004='Quant Sub Area Stats'!$B91)*('Quant Log'!$J$5:$J$1004='Quant Sub Area Stats'!AH$42)*('Quant Log'!$E$5:$E$1004='Quant Sub Area Stats'!$B$88))</f>
        <v>#DIV/0!</v>
      </c>
      <c r="AI91" s="83" t="e">
        <f>+SUMPRODUCT(('Quant Log'!$C$5:$C$1004='Quant Sub Area Stats'!$B91)*('Quant Log'!$J$5:$J$1004='Quant Sub Area Stats'!AI$42)*('Quant Log'!$E$5:$E$1004='Quant Sub Area Stats'!$B$88)*'Quant Log'!$H$5:$H$1004)/SUMPRODUCT(('Quant Log'!$C$5:$C$1004='Quant Sub Area Stats'!$B91)*('Quant Log'!$J$5:$J$1004='Quant Sub Area Stats'!AI$42)*('Quant Log'!$E$5:$E$1004='Quant Sub Area Stats'!$B$88))</f>
        <v>#DIV/0!</v>
      </c>
      <c r="AJ91" s="83" t="e">
        <f>+SUMPRODUCT(('Quant Log'!$C$5:$C$1004='Quant Sub Area Stats'!$B91)*('Quant Log'!$J$5:$J$1004='Quant Sub Area Stats'!AJ$42)*('Quant Log'!$E$5:$E$1004='Quant Sub Area Stats'!$B$88)*'Quant Log'!$H$5:$H$1004)/SUMPRODUCT(('Quant Log'!$C$5:$C$1004='Quant Sub Area Stats'!$B91)*('Quant Log'!$J$5:$J$1004='Quant Sub Area Stats'!AJ$42)*('Quant Log'!$E$5:$E$1004='Quant Sub Area Stats'!$B$88))</f>
        <v>#DIV/0!</v>
      </c>
      <c r="AK91" s="83" t="e">
        <f>+SUMPRODUCT(('Quant Log'!$C$5:$C$1004='Quant Sub Area Stats'!$B91)*('Quant Log'!$J$5:$J$1004='Quant Sub Area Stats'!AK$42)*('Quant Log'!$E$5:$E$1004='Quant Sub Area Stats'!$B$88)*'Quant Log'!$H$5:$H$1004)/SUMPRODUCT(('Quant Log'!$C$5:$C$1004='Quant Sub Area Stats'!$B91)*('Quant Log'!$J$5:$J$1004='Quant Sub Area Stats'!AK$42)*('Quant Log'!$E$5:$E$1004='Quant Sub Area Stats'!$B$88))</f>
        <v>#DIV/0!</v>
      </c>
      <c r="AL91" s="83" t="e">
        <f>+SUMPRODUCT(('Quant Log'!$C$5:$C$1004='Quant Sub Area Stats'!$B91)*('Quant Log'!$J$5:$J$1004='Quant Sub Area Stats'!AL$42)*('Quant Log'!$E$5:$E$1004='Quant Sub Area Stats'!$B$88)*'Quant Log'!$H$5:$H$1004)/SUMPRODUCT(('Quant Log'!$C$5:$C$1004='Quant Sub Area Stats'!$B91)*('Quant Log'!$J$5:$J$1004='Quant Sub Area Stats'!AL$42)*('Quant Log'!$E$5:$E$1004='Quant Sub Area Stats'!$B$88))</f>
        <v>#DIV/0!</v>
      </c>
      <c r="AM91" s="83" t="e">
        <f>+SUMPRODUCT(('Quant Log'!$C$5:$C$1004='Quant Sub Area Stats'!$B91)*('Quant Log'!$J$5:$J$1004='Quant Sub Area Stats'!AM$42)*('Quant Log'!$E$5:$E$1004='Quant Sub Area Stats'!$B$88)*'Quant Log'!$H$5:$H$1004)/SUMPRODUCT(('Quant Log'!$C$5:$C$1004='Quant Sub Area Stats'!$B91)*('Quant Log'!$J$5:$J$1004='Quant Sub Area Stats'!AM$42)*('Quant Log'!$E$5:$E$1004='Quant Sub Area Stats'!$B$88))</f>
        <v>#DIV/0!</v>
      </c>
      <c r="AN91" s="83" t="e">
        <f>+SUMPRODUCT(('Quant Log'!$C$5:$C$1004='Quant Sub Area Stats'!$B91)*('Quant Log'!$J$5:$J$1004='Quant Sub Area Stats'!AN$42)*('Quant Log'!$E$5:$E$1004='Quant Sub Area Stats'!$B$88)*'Quant Log'!$H$5:$H$1004)/SUMPRODUCT(('Quant Log'!$C$5:$C$1004='Quant Sub Area Stats'!$B91)*('Quant Log'!$J$5:$J$1004='Quant Sub Area Stats'!AN$42)*('Quant Log'!$E$5:$E$1004='Quant Sub Area Stats'!$B$88))</f>
        <v>#DIV/0!</v>
      </c>
      <c r="AO91" s="83" t="e">
        <f>+SUMPRODUCT(('Quant Log'!$C$5:$C$1004='Quant Sub Area Stats'!$B91)*('Quant Log'!$J$5:$J$1004='Quant Sub Area Stats'!AO$42)*('Quant Log'!$E$5:$E$1004='Quant Sub Area Stats'!$B$88)*'Quant Log'!$H$5:$H$1004)/SUMPRODUCT(('Quant Log'!$C$5:$C$1004='Quant Sub Area Stats'!$B91)*('Quant Log'!$J$5:$J$1004='Quant Sub Area Stats'!AO$42)*('Quant Log'!$E$5:$E$1004='Quant Sub Area Stats'!$B$88))</f>
        <v>#DIV/0!</v>
      </c>
      <c r="AP91" s="83" t="e">
        <f>+SUMPRODUCT(('Quant Log'!$C$5:$C$1004='Quant Sub Area Stats'!$B91)*('Quant Log'!$E$5:$E$1004='Quant Sub Area Stats'!$B$88)*'Quant Log'!$H$5:$H$1004)/SUMPRODUCT(('Quant Log'!$C$5:$C$1004='Quant Sub Area Stats'!$B91)*('Quant Log'!$E$5:$E$1004='Quant Sub Area Stats'!$B$88))</f>
        <v>#DIV/0!</v>
      </c>
    </row>
    <row r="92" spans="2:42" ht="16" thickBot="1">
      <c r="B92" s="18" t="str">
        <f>+$B$45</f>
        <v>Official Guide-Q</v>
      </c>
      <c r="D92" s="136" t="str">
        <f t="shared" si="51"/>
        <v>n/a</v>
      </c>
      <c r="E92" s="136" t="str">
        <f t="shared" si="52"/>
        <v>n/a</v>
      </c>
      <c r="F92" s="136" t="str">
        <f t="shared" si="53"/>
        <v>n/a</v>
      </c>
      <c r="G92" s="136" t="str">
        <f t="shared" si="54"/>
        <v>n/a</v>
      </c>
      <c r="H92" s="136" t="str">
        <f t="shared" si="55"/>
        <v>n/a</v>
      </c>
      <c r="I92" s="136" t="str">
        <f t="shared" si="56"/>
        <v>n/a</v>
      </c>
      <c r="J92" s="136" t="str">
        <f t="shared" si="57"/>
        <v>n/a</v>
      </c>
      <c r="K92" s="136" t="str">
        <f t="shared" si="58"/>
        <v>n/a</v>
      </c>
      <c r="L92" s="53" t="str">
        <f t="shared" si="59"/>
        <v>n/a</v>
      </c>
      <c r="M92" s="146" t="str">
        <f t="shared" si="60"/>
        <v>n/a</v>
      </c>
      <c r="N92" s="146" t="str">
        <f t="shared" si="50"/>
        <v>n/a</v>
      </c>
      <c r="O92" s="146" t="str">
        <f t="shared" si="50"/>
        <v>n/a</v>
      </c>
      <c r="P92" s="146" t="str">
        <f t="shared" si="50"/>
        <v>n/a</v>
      </c>
      <c r="Q92" s="146" t="str">
        <f t="shared" si="50"/>
        <v>n/a</v>
      </c>
      <c r="R92" s="146" t="str">
        <f t="shared" si="50"/>
        <v>n/a</v>
      </c>
      <c r="S92" s="146" t="str">
        <f t="shared" si="50"/>
        <v>n/a</v>
      </c>
      <c r="T92" s="146" t="str">
        <f t="shared" si="50"/>
        <v>n/a</v>
      </c>
      <c r="U92" s="146" t="str">
        <f t="shared" si="50"/>
        <v>n/a</v>
      </c>
      <c r="V92" s="151" t="str">
        <f t="shared" si="61"/>
        <v>n/a</v>
      </c>
      <c r="X92" s="83" t="e">
        <f>+SUMPRODUCT(('Quant Log'!$C$5:$C$1004='Quant Sub Area Stats'!$B92)*('Quant Log'!$J$5:$J$1004='Quant Sub Area Stats'!X$42)*('Quant Log'!$E$5:$E$1004='Quant Sub Area Stats'!$B$88)*'Quant Log'!$H$5:$H$1004)/SUMPRODUCT(('Quant Log'!$C$5:$C$1004='Quant Sub Area Stats'!$B92)*('Quant Log'!$J$5:$J$1004='Quant Sub Area Stats'!X$42)*('Quant Log'!$E$5:$E$1004='Quant Sub Area Stats'!$B$88))</f>
        <v>#DIV/0!</v>
      </c>
      <c r="Y92" s="83" t="e">
        <f>+SUMPRODUCT(('Quant Log'!$C$5:$C$1004='Quant Sub Area Stats'!$B92)*('Quant Log'!$J$5:$J$1004='Quant Sub Area Stats'!Y$42)*('Quant Log'!$E$5:$E$1004='Quant Sub Area Stats'!$B$88)*'Quant Log'!$H$5:$H$1004)/SUMPRODUCT(('Quant Log'!$C$5:$C$1004='Quant Sub Area Stats'!$B92)*('Quant Log'!$J$5:$J$1004='Quant Sub Area Stats'!Y$42)*('Quant Log'!$E$5:$E$1004='Quant Sub Area Stats'!$B$88))</f>
        <v>#DIV/0!</v>
      </c>
      <c r="Z92" s="83" t="e">
        <f>+SUMPRODUCT(('Quant Log'!$C$5:$C$1004='Quant Sub Area Stats'!$B92)*('Quant Log'!$J$5:$J$1004='Quant Sub Area Stats'!Z$42)*('Quant Log'!$E$5:$E$1004='Quant Sub Area Stats'!$B$88)*'Quant Log'!$H$5:$H$1004)/SUMPRODUCT(('Quant Log'!$C$5:$C$1004='Quant Sub Area Stats'!$B92)*('Quant Log'!$J$5:$J$1004='Quant Sub Area Stats'!Z$42)*('Quant Log'!$E$5:$E$1004='Quant Sub Area Stats'!$B$88))</f>
        <v>#DIV/0!</v>
      </c>
      <c r="AA92" s="83" t="e">
        <f>+SUMPRODUCT(('Quant Log'!$C$5:$C$1004='Quant Sub Area Stats'!$B92)*('Quant Log'!$J$5:$J$1004='Quant Sub Area Stats'!AA$42)*('Quant Log'!$E$5:$E$1004='Quant Sub Area Stats'!$B$88)*'Quant Log'!$H$5:$H$1004)/SUMPRODUCT(('Quant Log'!$C$5:$C$1004='Quant Sub Area Stats'!$B92)*('Quant Log'!$J$5:$J$1004='Quant Sub Area Stats'!AA$42)*('Quant Log'!$E$5:$E$1004='Quant Sub Area Stats'!$B$88))</f>
        <v>#DIV/0!</v>
      </c>
      <c r="AB92" s="83" t="e">
        <f>+SUMPRODUCT(('Quant Log'!$C$5:$C$1004='Quant Sub Area Stats'!$B92)*('Quant Log'!$J$5:$J$1004='Quant Sub Area Stats'!AB$42)*('Quant Log'!$E$5:$E$1004='Quant Sub Area Stats'!$B$88)*'Quant Log'!$H$5:$H$1004)/SUMPRODUCT(('Quant Log'!$C$5:$C$1004='Quant Sub Area Stats'!$B92)*('Quant Log'!$J$5:$J$1004='Quant Sub Area Stats'!AB$42)*('Quant Log'!$E$5:$E$1004='Quant Sub Area Stats'!$B$88))</f>
        <v>#DIV/0!</v>
      </c>
      <c r="AC92" s="83" t="e">
        <f>+SUMPRODUCT(('Quant Log'!$C$5:$C$1004='Quant Sub Area Stats'!$B92)*('Quant Log'!$J$5:$J$1004='Quant Sub Area Stats'!AC$42)*('Quant Log'!$E$5:$E$1004='Quant Sub Area Stats'!$B$88)*'Quant Log'!$H$5:$H$1004)/SUMPRODUCT(('Quant Log'!$C$5:$C$1004='Quant Sub Area Stats'!$B92)*('Quant Log'!$J$5:$J$1004='Quant Sub Area Stats'!AC$42)*('Quant Log'!$E$5:$E$1004='Quant Sub Area Stats'!$B$88))</f>
        <v>#DIV/0!</v>
      </c>
      <c r="AD92" s="83" t="e">
        <f>+SUMPRODUCT(('Quant Log'!$C$5:$C$1004='Quant Sub Area Stats'!$B92)*('Quant Log'!$J$5:$J$1004='Quant Sub Area Stats'!AD$42)*('Quant Log'!$E$5:$E$1004='Quant Sub Area Stats'!$B$88)*'Quant Log'!$H$5:$H$1004)/SUMPRODUCT(('Quant Log'!$C$5:$C$1004='Quant Sub Area Stats'!$B92)*('Quant Log'!$J$5:$J$1004='Quant Sub Area Stats'!AD$42)*('Quant Log'!$E$5:$E$1004='Quant Sub Area Stats'!$B$88))</f>
        <v>#DIV/0!</v>
      </c>
      <c r="AE92" s="83" t="e">
        <f>+SUMPRODUCT(('Quant Log'!$C$5:$C$1004='Quant Sub Area Stats'!$B92)*('Quant Log'!$J$5:$J$1004='Quant Sub Area Stats'!AE$42)*('Quant Log'!$E$5:$E$1004='Quant Sub Area Stats'!$B$88)*'Quant Log'!$H$5:$H$1004)/SUMPRODUCT(('Quant Log'!$C$5:$C$1004='Quant Sub Area Stats'!$B92)*('Quant Log'!$J$5:$J$1004='Quant Sub Area Stats'!AE$42)*('Quant Log'!$E$5:$E$1004='Quant Sub Area Stats'!$B$88))</f>
        <v>#DIV/0!</v>
      </c>
      <c r="AF92" s="83" t="e">
        <f>+SUMPRODUCT(('Quant Log'!$C$5:$C$1004='Quant Sub Area Stats'!$B92)*('Quant Log'!$J$5:$J$1004='Quant Sub Area Stats'!AF$42)*('Quant Log'!$E$5:$E$1004='Quant Sub Area Stats'!$B$88)*'Quant Log'!$H$5:$H$1004)/SUMPRODUCT(('Quant Log'!$C$5:$C$1004='Quant Sub Area Stats'!$B92)*('Quant Log'!$J$5:$J$1004='Quant Sub Area Stats'!AF$42)*('Quant Log'!$E$5:$E$1004='Quant Sub Area Stats'!$B$88))</f>
        <v>#DIV/0!</v>
      </c>
      <c r="AG92" s="83" t="e">
        <f>+SUMPRODUCT(('Quant Log'!$C$5:$C$1004='Quant Sub Area Stats'!$B92)*('Quant Log'!$J$5:$J$1004='Quant Sub Area Stats'!AG$42)*('Quant Log'!$E$5:$E$1004='Quant Sub Area Stats'!$B$88)*'Quant Log'!$H$5:$H$1004)/SUMPRODUCT(('Quant Log'!$C$5:$C$1004='Quant Sub Area Stats'!$B92)*('Quant Log'!$J$5:$J$1004='Quant Sub Area Stats'!AG$42)*('Quant Log'!$E$5:$E$1004='Quant Sub Area Stats'!$B$88))</f>
        <v>#DIV/0!</v>
      </c>
      <c r="AH92" s="83" t="e">
        <f>+SUMPRODUCT(('Quant Log'!$C$5:$C$1004='Quant Sub Area Stats'!$B92)*('Quant Log'!$J$5:$J$1004='Quant Sub Area Stats'!AH$42)*('Quant Log'!$E$5:$E$1004='Quant Sub Area Stats'!$B$88)*'Quant Log'!$H$5:$H$1004)/SUMPRODUCT(('Quant Log'!$C$5:$C$1004='Quant Sub Area Stats'!$B92)*('Quant Log'!$J$5:$J$1004='Quant Sub Area Stats'!AH$42)*('Quant Log'!$E$5:$E$1004='Quant Sub Area Stats'!$B$88))</f>
        <v>#DIV/0!</v>
      </c>
      <c r="AI92" s="83" t="e">
        <f>+SUMPRODUCT(('Quant Log'!$C$5:$C$1004='Quant Sub Area Stats'!$B92)*('Quant Log'!$J$5:$J$1004='Quant Sub Area Stats'!AI$42)*('Quant Log'!$E$5:$E$1004='Quant Sub Area Stats'!$B$88)*'Quant Log'!$H$5:$H$1004)/SUMPRODUCT(('Quant Log'!$C$5:$C$1004='Quant Sub Area Stats'!$B92)*('Quant Log'!$J$5:$J$1004='Quant Sub Area Stats'!AI$42)*('Quant Log'!$E$5:$E$1004='Quant Sub Area Stats'!$B$88))</f>
        <v>#DIV/0!</v>
      </c>
      <c r="AJ92" s="83" t="e">
        <f>+SUMPRODUCT(('Quant Log'!$C$5:$C$1004='Quant Sub Area Stats'!$B92)*('Quant Log'!$J$5:$J$1004='Quant Sub Area Stats'!AJ$42)*('Quant Log'!$E$5:$E$1004='Quant Sub Area Stats'!$B$88)*'Quant Log'!$H$5:$H$1004)/SUMPRODUCT(('Quant Log'!$C$5:$C$1004='Quant Sub Area Stats'!$B92)*('Quant Log'!$J$5:$J$1004='Quant Sub Area Stats'!AJ$42)*('Quant Log'!$E$5:$E$1004='Quant Sub Area Stats'!$B$88))</f>
        <v>#DIV/0!</v>
      </c>
      <c r="AK92" s="83" t="e">
        <f>+SUMPRODUCT(('Quant Log'!$C$5:$C$1004='Quant Sub Area Stats'!$B92)*('Quant Log'!$J$5:$J$1004='Quant Sub Area Stats'!AK$42)*('Quant Log'!$E$5:$E$1004='Quant Sub Area Stats'!$B$88)*'Quant Log'!$H$5:$H$1004)/SUMPRODUCT(('Quant Log'!$C$5:$C$1004='Quant Sub Area Stats'!$B92)*('Quant Log'!$J$5:$J$1004='Quant Sub Area Stats'!AK$42)*('Quant Log'!$E$5:$E$1004='Quant Sub Area Stats'!$B$88))</f>
        <v>#DIV/0!</v>
      </c>
      <c r="AL92" s="83" t="e">
        <f>+SUMPRODUCT(('Quant Log'!$C$5:$C$1004='Quant Sub Area Stats'!$B92)*('Quant Log'!$J$5:$J$1004='Quant Sub Area Stats'!AL$42)*('Quant Log'!$E$5:$E$1004='Quant Sub Area Stats'!$B$88)*'Quant Log'!$H$5:$H$1004)/SUMPRODUCT(('Quant Log'!$C$5:$C$1004='Quant Sub Area Stats'!$B92)*('Quant Log'!$J$5:$J$1004='Quant Sub Area Stats'!AL$42)*('Quant Log'!$E$5:$E$1004='Quant Sub Area Stats'!$B$88))</f>
        <v>#DIV/0!</v>
      </c>
      <c r="AM92" s="83" t="e">
        <f>+SUMPRODUCT(('Quant Log'!$C$5:$C$1004='Quant Sub Area Stats'!$B92)*('Quant Log'!$J$5:$J$1004='Quant Sub Area Stats'!AM$42)*('Quant Log'!$E$5:$E$1004='Quant Sub Area Stats'!$B$88)*'Quant Log'!$H$5:$H$1004)/SUMPRODUCT(('Quant Log'!$C$5:$C$1004='Quant Sub Area Stats'!$B92)*('Quant Log'!$J$5:$J$1004='Quant Sub Area Stats'!AM$42)*('Quant Log'!$E$5:$E$1004='Quant Sub Area Stats'!$B$88))</f>
        <v>#DIV/0!</v>
      </c>
      <c r="AN92" s="83" t="e">
        <f>+SUMPRODUCT(('Quant Log'!$C$5:$C$1004='Quant Sub Area Stats'!$B92)*('Quant Log'!$J$5:$J$1004='Quant Sub Area Stats'!AN$42)*('Quant Log'!$E$5:$E$1004='Quant Sub Area Stats'!$B$88)*'Quant Log'!$H$5:$H$1004)/SUMPRODUCT(('Quant Log'!$C$5:$C$1004='Quant Sub Area Stats'!$B92)*('Quant Log'!$J$5:$J$1004='Quant Sub Area Stats'!AN$42)*('Quant Log'!$E$5:$E$1004='Quant Sub Area Stats'!$B$88))</f>
        <v>#DIV/0!</v>
      </c>
      <c r="AO92" s="83" t="e">
        <f>+SUMPRODUCT(('Quant Log'!$C$5:$C$1004='Quant Sub Area Stats'!$B92)*('Quant Log'!$J$5:$J$1004='Quant Sub Area Stats'!AO$42)*('Quant Log'!$E$5:$E$1004='Quant Sub Area Stats'!$B$88)*'Quant Log'!$H$5:$H$1004)/SUMPRODUCT(('Quant Log'!$C$5:$C$1004='Quant Sub Area Stats'!$B92)*('Quant Log'!$J$5:$J$1004='Quant Sub Area Stats'!AO$42)*('Quant Log'!$E$5:$E$1004='Quant Sub Area Stats'!$B$88))</f>
        <v>#DIV/0!</v>
      </c>
      <c r="AP92" s="83" t="e">
        <f>+SUMPRODUCT(('Quant Log'!$C$5:$C$1004='Quant Sub Area Stats'!$B92)*('Quant Log'!$E$5:$E$1004='Quant Sub Area Stats'!$B$88)*'Quant Log'!$H$5:$H$1004)/SUMPRODUCT(('Quant Log'!$C$5:$C$1004='Quant Sub Area Stats'!$B92)*('Quant Log'!$E$5:$E$1004='Quant Sub Area Stats'!$B$88))</f>
        <v>#DIV/0!</v>
      </c>
    </row>
    <row r="93" spans="2:42" ht="16" thickBot="1">
      <c r="B93" s="18" t="str">
        <f>+$B$46</f>
        <v>Kaplan Premier</v>
      </c>
      <c r="D93" s="137">
        <f t="shared" si="51"/>
        <v>192</v>
      </c>
      <c r="E93" s="137" t="str">
        <f t="shared" si="52"/>
        <v>n/a</v>
      </c>
      <c r="F93" s="137">
        <f t="shared" si="53"/>
        <v>210</v>
      </c>
      <c r="G93" s="137">
        <f t="shared" si="54"/>
        <v>162</v>
      </c>
      <c r="H93" s="137">
        <f t="shared" si="55"/>
        <v>147</v>
      </c>
      <c r="I93" s="137">
        <f t="shared" si="56"/>
        <v>197.2</v>
      </c>
      <c r="J93" s="137" t="str">
        <f t="shared" si="57"/>
        <v>n/a</v>
      </c>
      <c r="K93" s="137">
        <f t="shared" si="58"/>
        <v>208.5</v>
      </c>
      <c r="L93" s="56">
        <f t="shared" si="59"/>
        <v>132</v>
      </c>
      <c r="M93" s="148" t="str">
        <f t="shared" si="60"/>
        <v>n/a</v>
      </c>
      <c r="N93" s="148" t="str">
        <f t="shared" si="50"/>
        <v>n/a</v>
      </c>
      <c r="O93" s="148">
        <f t="shared" si="50"/>
        <v>297.5</v>
      </c>
      <c r="P93" s="148">
        <f t="shared" si="50"/>
        <v>106</v>
      </c>
      <c r="Q93" s="148">
        <f t="shared" si="50"/>
        <v>210</v>
      </c>
      <c r="R93" s="148">
        <f t="shared" si="50"/>
        <v>292</v>
      </c>
      <c r="S93" s="148">
        <f t="shared" si="50"/>
        <v>179</v>
      </c>
      <c r="T93" s="148">
        <f t="shared" si="50"/>
        <v>472</v>
      </c>
      <c r="U93" s="148" t="str">
        <f t="shared" si="50"/>
        <v>n/a</v>
      </c>
      <c r="V93" s="152">
        <f t="shared" si="61"/>
        <v>212.08</v>
      </c>
      <c r="X93" s="83">
        <f>+SUMPRODUCT(('Quant Log'!$C$5:$C$1004='Quant Sub Area Stats'!$B93)*('Quant Log'!$J$5:$J$1004='Quant Sub Area Stats'!X$42)*('Quant Log'!$E$5:$E$1004='Quant Sub Area Stats'!$B$88)*'Quant Log'!$H$5:$H$1004)/SUMPRODUCT(('Quant Log'!$C$5:$C$1004='Quant Sub Area Stats'!$B93)*('Quant Log'!$J$5:$J$1004='Quant Sub Area Stats'!X$42)*('Quant Log'!$E$5:$E$1004='Quant Sub Area Stats'!$B$88))</f>
        <v>192</v>
      </c>
      <c r="Y93" s="83" t="e">
        <f>+SUMPRODUCT(('Quant Log'!$C$5:$C$1004='Quant Sub Area Stats'!$B93)*('Quant Log'!$J$5:$J$1004='Quant Sub Area Stats'!Y$42)*('Quant Log'!$E$5:$E$1004='Quant Sub Area Stats'!$B$88)*'Quant Log'!$H$5:$H$1004)/SUMPRODUCT(('Quant Log'!$C$5:$C$1004='Quant Sub Area Stats'!$B93)*('Quant Log'!$J$5:$J$1004='Quant Sub Area Stats'!Y$42)*('Quant Log'!$E$5:$E$1004='Quant Sub Area Stats'!$B$88))</f>
        <v>#DIV/0!</v>
      </c>
      <c r="Z93" s="83">
        <f>+SUMPRODUCT(('Quant Log'!$C$5:$C$1004='Quant Sub Area Stats'!$B93)*('Quant Log'!$J$5:$J$1004='Quant Sub Area Stats'!Z$42)*('Quant Log'!$E$5:$E$1004='Quant Sub Area Stats'!$B$88)*'Quant Log'!$H$5:$H$1004)/SUMPRODUCT(('Quant Log'!$C$5:$C$1004='Quant Sub Area Stats'!$B93)*('Quant Log'!$J$5:$J$1004='Quant Sub Area Stats'!Z$42)*('Quant Log'!$E$5:$E$1004='Quant Sub Area Stats'!$B$88))</f>
        <v>210</v>
      </c>
      <c r="AA93" s="83">
        <f>+SUMPRODUCT(('Quant Log'!$C$5:$C$1004='Quant Sub Area Stats'!$B93)*('Quant Log'!$J$5:$J$1004='Quant Sub Area Stats'!AA$42)*('Quant Log'!$E$5:$E$1004='Quant Sub Area Stats'!$B$88)*'Quant Log'!$H$5:$H$1004)/SUMPRODUCT(('Quant Log'!$C$5:$C$1004='Quant Sub Area Stats'!$B93)*('Quant Log'!$J$5:$J$1004='Quant Sub Area Stats'!AA$42)*('Quant Log'!$E$5:$E$1004='Quant Sub Area Stats'!$B$88))</f>
        <v>162</v>
      </c>
      <c r="AB93" s="83">
        <f>+SUMPRODUCT(('Quant Log'!$C$5:$C$1004='Quant Sub Area Stats'!$B93)*('Quant Log'!$J$5:$J$1004='Quant Sub Area Stats'!AB$42)*('Quant Log'!$E$5:$E$1004='Quant Sub Area Stats'!$B$88)*'Quant Log'!$H$5:$H$1004)/SUMPRODUCT(('Quant Log'!$C$5:$C$1004='Quant Sub Area Stats'!$B93)*('Quant Log'!$J$5:$J$1004='Quant Sub Area Stats'!AB$42)*('Quant Log'!$E$5:$E$1004='Quant Sub Area Stats'!$B$88))</f>
        <v>147</v>
      </c>
      <c r="AC93" s="83">
        <f>+SUMPRODUCT(('Quant Log'!$C$5:$C$1004='Quant Sub Area Stats'!$B93)*('Quant Log'!$J$5:$J$1004='Quant Sub Area Stats'!AC$42)*('Quant Log'!$E$5:$E$1004='Quant Sub Area Stats'!$B$88)*'Quant Log'!$H$5:$H$1004)/SUMPRODUCT(('Quant Log'!$C$5:$C$1004='Quant Sub Area Stats'!$B93)*('Quant Log'!$J$5:$J$1004='Quant Sub Area Stats'!AC$42)*('Quant Log'!$E$5:$E$1004='Quant Sub Area Stats'!$B$88))</f>
        <v>197.2</v>
      </c>
      <c r="AD93" s="83" t="e">
        <f>+SUMPRODUCT(('Quant Log'!$C$5:$C$1004='Quant Sub Area Stats'!$B93)*('Quant Log'!$J$5:$J$1004='Quant Sub Area Stats'!AD$42)*('Quant Log'!$E$5:$E$1004='Quant Sub Area Stats'!$B$88)*'Quant Log'!$H$5:$H$1004)/SUMPRODUCT(('Quant Log'!$C$5:$C$1004='Quant Sub Area Stats'!$B93)*('Quant Log'!$J$5:$J$1004='Quant Sub Area Stats'!AD$42)*('Quant Log'!$E$5:$E$1004='Quant Sub Area Stats'!$B$88))</f>
        <v>#DIV/0!</v>
      </c>
      <c r="AE93" s="83">
        <f>+SUMPRODUCT(('Quant Log'!$C$5:$C$1004='Quant Sub Area Stats'!$B93)*('Quant Log'!$J$5:$J$1004='Quant Sub Area Stats'!AE$42)*('Quant Log'!$E$5:$E$1004='Quant Sub Area Stats'!$B$88)*'Quant Log'!$H$5:$H$1004)/SUMPRODUCT(('Quant Log'!$C$5:$C$1004='Quant Sub Area Stats'!$B93)*('Quant Log'!$J$5:$J$1004='Quant Sub Area Stats'!AE$42)*('Quant Log'!$E$5:$E$1004='Quant Sub Area Stats'!$B$88))</f>
        <v>208.5</v>
      </c>
      <c r="AF93" s="83">
        <f>+SUMPRODUCT(('Quant Log'!$C$5:$C$1004='Quant Sub Area Stats'!$B93)*('Quant Log'!$J$5:$J$1004='Quant Sub Area Stats'!AF$42)*('Quant Log'!$E$5:$E$1004='Quant Sub Area Stats'!$B$88)*'Quant Log'!$H$5:$H$1004)/SUMPRODUCT(('Quant Log'!$C$5:$C$1004='Quant Sub Area Stats'!$B93)*('Quant Log'!$J$5:$J$1004='Quant Sub Area Stats'!AF$42)*('Quant Log'!$E$5:$E$1004='Quant Sub Area Stats'!$B$88))</f>
        <v>132</v>
      </c>
      <c r="AG93" s="83" t="e">
        <f>+SUMPRODUCT(('Quant Log'!$C$5:$C$1004='Quant Sub Area Stats'!$B93)*('Quant Log'!$J$5:$J$1004='Quant Sub Area Stats'!AG$42)*('Quant Log'!$E$5:$E$1004='Quant Sub Area Stats'!$B$88)*'Quant Log'!$H$5:$H$1004)/SUMPRODUCT(('Quant Log'!$C$5:$C$1004='Quant Sub Area Stats'!$B93)*('Quant Log'!$J$5:$J$1004='Quant Sub Area Stats'!AG$42)*('Quant Log'!$E$5:$E$1004='Quant Sub Area Stats'!$B$88))</f>
        <v>#DIV/0!</v>
      </c>
      <c r="AH93" s="83" t="e">
        <f>+SUMPRODUCT(('Quant Log'!$C$5:$C$1004='Quant Sub Area Stats'!$B93)*('Quant Log'!$J$5:$J$1004='Quant Sub Area Stats'!AH$42)*('Quant Log'!$E$5:$E$1004='Quant Sub Area Stats'!$B$88)*'Quant Log'!$H$5:$H$1004)/SUMPRODUCT(('Quant Log'!$C$5:$C$1004='Quant Sub Area Stats'!$B93)*('Quant Log'!$J$5:$J$1004='Quant Sub Area Stats'!AH$42)*('Quant Log'!$E$5:$E$1004='Quant Sub Area Stats'!$B$88))</f>
        <v>#DIV/0!</v>
      </c>
      <c r="AI93" s="83">
        <f>+SUMPRODUCT(('Quant Log'!$C$5:$C$1004='Quant Sub Area Stats'!$B93)*('Quant Log'!$J$5:$J$1004='Quant Sub Area Stats'!AI$42)*('Quant Log'!$E$5:$E$1004='Quant Sub Area Stats'!$B$88)*'Quant Log'!$H$5:$H$1004)/SUMPRODUCT(('Quant Log'!$C$5:$C$1004='Quant Sub Area Stats'!$B93)*('Quant Log'!$J$5:$J$1004='Quant Sub Area Stats'!AI$42)*('Quant Log'!$E$5:$E$1004='Quant Sub Area Stats'!$B$88))</f>
        <v>297.5</v>
      </c>
      <c r="AJ93" s="83">
        <f>+SUMPRODUCT(('Quant Log'!$C$5:$C$1004='Quant Sub Area Stats'!$B93)*('Quant Log'!$J$5:$J$1004='Quant Sub Area Stats'!AJ$42)*('Quant Log'!$E$5:$E$1004='Quant Sub Area Stats'!$B$88)*'Quant Log'!$H$5:$H$1004)/SUMPRODUCT(('Quant Log'!$C$5:$C$1004='Quant Sub Area Stats'!$B93)*('Quant Log'!$J$5:$J$1004='Quant Sub Area Stats'!AJ$42)*('Quant Log'!$E$5:$E$1004='Quant Sub Area Stats'!$B$88))</f>
        <v>106</v>
      </c>
      <c r="AK93" s="83">
        <f>+SUMPRODUCT(('Quant Log'!$C$5:$C$1004='Quant Sub Area Stats'!$B93)*('Quant Log'!$J$5:$J$1004='Quant Sub Area Stats'!AK$42)*('Quant Log'!$E$5:$E$1004='Quant Sub Area Stats'!$B$88)*'Quant Log'!$H$5:$H$1004)/SUMPRODUCT(('Quant Log'!$C$5:$C$1004='Quant Sub Area Stats'!$B93)*('Quant Log'!$J$5:$J$1004='Quant Sub Area Stats'!AK$42)*('Quant Log'!$E$5:$E$1004='Quant Sub Area Stats'!$B$88))</f>
        <v>210</v>
      </c>
      <c r="AL93" s="83">
        <f>+SUMPRODUCT(('Quant Log'!$C$5:$C$1004='Quant Sub Area Stats'!$B93)*('Quant Log'!$J$5:$J$1004='Quant Sub Area Stats'!AL$42)*('Quant Log'!$E$5:$E$1004='Quant Sub Area Stats'!$B$88)*'Quant Log'!$H$5:$H$1004)/SUMPRODUCT(('Quant Log'!$C$5:$C$1004='Quant Sub Area Stats'!$B93)*('Quant Log'!$J$5:$J$1004='Quant Sub Area Stats'!AL$42)*('Quant Log'!$E$5:$E$1004='Quant Sub Area Stats'!$B$88))</f>
        <v>292</v>
      </c>
      <c r="AM93" s="83">
        <f>+SUMPRODUCT(('Quant Log'!$C$5:$C$1004='Quant Sub Area Stats'!$B93)*('Quant Log'!$J$5:$J$1004='Quant Sub Area Stats'!AM$42)*('Quant Log'!$E$5:$E$1004='Quant Sub Area Stats'!$B$88)*'Quant Log'!$H$5:$H$1004)/SUMPRODUCT(('Quant Log'!$C$5:$C$1004='Quant Sub Area Stats'!$B93)*('Quant Log'!$J$5:$J$1004='Quant Sub Area Stats'!AM$42)*('Quant Log'!$E$5:$E$1004='Quant Sub Area Stats'!$B$88))</f>
        <v>179</v>
      </c>
      <c r="AN93" s="83">
        <f>+SUMPRODUCT(('Quant Log'!$C$5:$C$1004='Quant Sub Area Stats'!$B93)*('Quant Log'!$J$5:$J$1004='Quant Sub Area Stats'!AN$42)*('Quant Log'!$E$5:$E$1004='Quant Sub Area Stats'!$B$88)*'Quant Log'!$H$5:$H$1004)/SUMPRODUCT(('Quant Log'!$C$5:$C$1004='Quant Sub Area Stats'!$B93)*('Quant Log'!$J$5:$J$1004='Quant Sub Area Stats'!AN$42)*('Quant Log'!$E$5:$E$1004='Quant Sub Area Stats'!$B$88))</f>
        <v>472</v>
      </c>
      <c r="AO93" s="83" t="e">
        <f>+SUMPRODUCT(('Quant Log'!$C$5:$C$1004='Quant Sub Area Stats'!$B93)*('Quant Log'!$J$5:$J$1004='Quant Sub Area Stats'!AO$42)*('Quant Log'!$E$5:$E$1004='Quant Sub Area Stats'!$B$88)*'Quant Log'!$H$5:$H$1004)/SUMPRODUCT(('Quant Log'!$C$5:$C$1004='Quant Sub Area Stats'!$B93)*('Quant Log'!$J$5:$J$1004='Quant Sub Area Stats'!AO$42)*('Quant Log'!$E$5:$E$1004='Quant Sub Area Stats'!$B$88))</f>
        <v>#DIV/0!</v>
      </c>
      <c r="AP93" s="83">
        <f>+SUMPRODUCT(('Quant Log'!$C$5:$C$1004='Quant Sub Area Stats'!$B93)*('Quant Log'!$E$5:$E$1004='Quant Sub Area Stats'!$B$88)*'Quant Log'!$H$5:$H$1004)/SUMPRODUCT(('Quant Log'!$C$5:$C$1004='Quant Sub Area Stats'!$B93)*('Quant Log'!$E$5:$E$1004='Quant Sub Area Stats'!$B$88))</f>
        <v>212.08</v>
      </c>
    </row>
    <row r="94" spans="2:42" ht="16" thickBot="1">
      <c r="B94" s="18" t="str">
        <f>+$B$47</f>
        <v>MGMAT</v>
      </c>
      <c r="D94" s="136" t="str">
        <f t="shared" si="51"/>
        <v>n/a</v>
      </c>
      <c r="E94" s="136" t="str">
        <f t="shared" si="52"/>
        <v>n/a</v>
      </c>
      <c r="F94" s="136" t="str">
        <f t="shared" si="53"/>
        <v>n/a</v>
      </c>
      <c r="G94" s="136" t="str">
        <f t="shared" si="54"/>
        <v>n/a</v>
      </c>
      <c r="H94" s="136" t="str">
        <f t="shared" si="55"/>
        <v>n/a</v>
      </c>
      <c r="I94" s="136" t="str">
        <f t="shared" si="56"/>
        <v>n/a</v>
      </c>
      <c r="J94" s="136" t="str">
        <f t="shared" si="57"/>
        <v>n/a</v>
      </c>
      <c r="K94" s="136" t="str">
        <f t="shared" si="58"/>
        <v>n/a</v>
      </c>
      <c r="L94" s="53" t="str">
        <f t="shared" si="59"/>
        <v>n/a</v>
      </c>
      <c r="M94" s="146" t="str">
        <f t="shared" si="60"/>
        <v>n/a</v>
      </c>
      <c r="N94" s="146" t="str">
        <f t="shared" si="50"/>
        <v>n/a</v>
      </c>
      <c r="O94" s="146" t="str">
        <f t="shared" si="50"/>
        <v>n/a</v>
      </c>
      <c r="P94" s="146" t="str">
        <f t="shared" si="50"/>
        <v>n/a</v>
      </c>
      <c r="Q94" s="146" t="str">
        <f t="shared" si="50"/>
        <v>n/a</v>
      </c>
      <c r="R94" s="146" t="str">
        <f t="shared" si="50"/>
        <v>n/a</v>
      </c>
      <c r="S94" s="146" t="str">
        <f t="shared" si="50"/>
        <v>n/a</v>
      </c>
      <c r="T94" s="146" t="str">
        <f t="shared" si="50"/>
        <v>n/a</v>
      </c>
      <c r="U94" s="146" t="str">
        <f t="shared" si="50"/>
        <v>n/a</v>
      </c>
      <c r="V94" s="151" t="str">
        <f t="shared" si="61"/>
        <v>n/a</v>
      </c>
      <c r="X94" s="83" t="e">
        <f>+SUMPRODUCT(('Quant Log'!$C$5:$C$1004='Quant Sub Area Stats'!$B94)*('Quant Log'!$J$5:$J$1004='Quant Sub Area Stats'!X$42)*('Quant Log'!$E$5:$E$1004='Quant Sub Area Stats'!$B$88)*'Quant Log'!$H$5:$H$1004)/SUMPRODUCT(('Quant Log'!$C$5:$C$1004='Quant Sub Area Stats'!$B94)*('Quant Log'!$J$5:$J$1004='Quant Sub Area Stats'!X$42)*('Quant Log'!$E$5:$E$1004='Quant Sub Area Stats'!$B$88))</f>
        <v>#DIV/0!</v>
      </c>
      <c r="Y94" s="83" t="e">
        <f>+SUMPRODUCT(('Quant Log'!$C$5:$C$1004='Quant Sub Area Stats'!$B94)*('Quant Log'!$J$5:$J$1004='Quant Sub Area Stats'!Y$42)*('Quant Log'!$E$5:$E$1004='Quant Sub Area Stats'!$B$88)*'Quant Log'!$H$5:$H$1004)/SUMPRODUCT(('Quant Log'!$C$5:$C$1004='Quant Sub Area Stats'!$B94)*('Quant Log'!$J$5:$J$1004='Quant Sub Area Stats'!Y$42)*('Quant Log'!$E$5:$E$1004='Quant Sub Area Stats'!$B$88))</f>
        <v>#DIV/0!</v>
      </c>
      <c r="Z94" s="83" t="e">
        <f>+SUMPRODUCT(('Quant Log'!$C$5:$C$1004='Quant Sub Area Stats'!$B94)*('Quant Log'!$J$5:$J$1004='Quant Sub Area Stats'!Z$42)*('Quant Log'!$E$5:$E$1004='Quant Sub Area Stats'!$B$88)*'Quant Log'!$H$5:$H$1004)/SUMPRODUCT(('Quant Log'!$C$5:$C$1004='Quant Sub Area Stats'!$B94)*('Quant Log'!$J$5:$J$1004='Quant Sub Area Stats'!Z$42)*('Quant Log'!$E$5:$E$1004='Quant Sub Area Stats'!$B$88))</f>
        <v>#DIV/0!</v>
      </c>
      <c r="AA94" s="83" t="e">
        <f>+SUMPRODUCT(('Quant Log'!$C$5:$C$1004='Quant Sub Area Stats'!$B94)*('Quant Log'!$J$5:$J$1004='Quant Sub Area Stats'!AA$42)*('Quant Log'!$E$5:$E$1004='Quant Sub Area Stats'!$B$88)*'Quant Log'!$H$5:$H$1004)/SUMPRODUCT(('Quant Log'!$C$5:$C$1004='Quant Sub Area Stats'!$B94)*('Quant Log'!$J$5:$J$1004='Quant Sub Area Stats'!AA$42)*('Quant Log'!$E$5:$E$1004='Quant Sub Area Stats'!$B$88))</f>
        <v>#DIV/0!</v>
      </c>
      <c r="AB94" s="83" t="e">
        <f>+SUMPRODUCT(('Quant Log'!$C$5:$C$1004='Quant Sub Area Stats'!$B94)*('Quant Log'!$J$5:$J$1004='Quant Sub Area Stats'!AB$42)*('Quant Log'!$E$5:$E$1004='Quant Sub Area Stats'!$B$88)*'Quant Log'!$H$5:$H$1004)/SUMPRODUCT(('Quant Log'!$C$5:$C$1004='Quant Sub Area Stats'!$B94)*('Quant Log'!$J$5:$J$1004='Quant Sub Area Stats'!AB$42)*('Quant Log'!$E$5:$E$1004='Quant Sub Area Stats'!$B$88))</f>
        <v>#DIV/0!</v>
      </c>
      <c r="AC94" s="83" t="e">
        <f>+SUMPRODUCT(('Quant Log'!$C$5:$C$1004='Quant Sub Area Stats'!$B94)*('Quant Log'!$J$5:$J$1004='Quant Sub Area Stats'!AC$42)*('Quant Log'!$E$5:$E$1004='Quant Sub Area Stats'!$B$88)*'Quant Log'!$H$5:$H$1004)/SUMPRODUCT(('Quant Log'!$C$5:$C$1004='Quant Sub Area Stats'!$B94)*('Quant Log'!$J$5:$J$1004='Quant Sub Area Stats'!AC$42)*('Quant Log'!$E$5:$E$1004='Quant Sub Area Stats'!$B$88))</f>
        <v>#DIV/0!</v>
      </c>
      <c r="AD94" s="83" t="e">
        <f>+SUMPRODUCT(('Quant Log'!$C$5:$C$1004='Quant Sub Area Stats'!$B94)*('Quant Log'!$J$5:$J$1004='Quant Sub Area Stats'!AD$42)*('Quant Log'!$E$5:$E$1004='Quant Sub Area Stats'!$B$88)*'Quant Log'!$H$5:$H$1004)/SUMPRODUCT(('Quant Log'!$C$5:$C$1004='Quant Sub Area Stats'!$B94)*('Quant Log'!$J$5:$J$1004='Quant Sub Area Stats'!AD$42)*('Quant Log'!$E$5:$E$1004='Quant Sub Area Stats'!$B$88))</f>
        <v>#DIV/0!</v>
      </c>
      <c r="AE94" s="83" t="e">
        <f>+SUMPRODUCT(('Quant Log'!$C$5:$C$1004='Quant Sub Area Stats'!$B94)*('Quant Log'!$J$5:$J$1004='Quant Sub Area Stats'!AE$42)*('Quant Log'!$E$5:$E$1004='Quant Sub Area Stats'!$B$88)*'Quant Log'!$H$5:$H$1004)/SUMPRODUCT(('Quant Log'!$C$5:$C$1004='Quant Sub Area Stats'!$B94)*('Quant Log'!$J$5:$J$1004='Quant Sub Area Stats'!AE$42)*('Quant Log'!$E$5:$E$1004='Quant Sub Area Stats'!$B$88))</f>
        <v>#DIV/0!</v>
      </c>
      <c r="AF94" s="83" t="e">
        <f>+SUMPRODUCT(('Quant Log'!$C$5:$C$1004='Quant Sub Area Stats'!$B94)*('Quant Log'!$J$5:$J$1004='Quant Sub Area Stats'!AF$42)*('Quant Log'!$E$5:$E$1004='Quant Sub Area Stats'!$B$88)*'Quant Log'!$H$5:$H$1004)/SUMPRODUCT(('Quant Log'!$C$5:$C$1004='Quant Sub Area Stats'!$B94)*('Quant Log'!$J$5:$J$1004='Quant Sub Area Stats'!AF$42)*('Quant Log'!$E$5:$E$1004='Quant Sub Area Stats'!$B$88))</f>
        <v>#DIV/0!</v>
      </c>
      <c r="AG94" s="83" t="e">
        <f>+SUMPRODUCT(('Quant Log'!$C$5:$C$1004='Quant Sub Area Stats'!$B94)*('Quant Log'!$J$5:$J$1004='Quant Sub Area Stats'!AG$42)*('Quant Log'!$E$5:$E$1004='Quant Sub Area Stats'!$B$88)*'Quant Log'!$H$5:$H$1004)/SUMPRODUCT(('Quant Log'!$C$5:$C$1004='Quant Sub Area Stats'!$B94)*('Quant Log'!$J$5:$J$1004='Quant Sub Area Stats'!AG$42)*('Quant Log'!$E$5:$E$1004='Quant Sub Area Stats'!$B$88))</f>
        <v>#DIV/0!</v>
      </c>
      <c r="AH94" s="83" t="e">
        <f>+SUMPRODUCT(('Quant Log'!$C$5:$C$1004='Quant Sub Area Stats'!$B94)*('Quant Log'!$J$5:$J$1004='Quant Sub Area Stats'!AH$42)*('Quant Log'!$E$5:$E$1004='Quant Sub Area Stats'!$B$88)*'Quant Log'!$H$5:$H$1004)/SUMPRODUCT(('Quant Log'!$C$5:$C$1004='Quant Sub Area Stats'!$B94)*('Quant Log'!$J$5:$J$1004='Quant Sub Area Stats'!AH$42)*('Quant Log'!$E$5:$E$1004='Quant Sub Area Stats'!$B$88))</f>
        <v>#DIV/0!</v>
      </c>
      <c r="AI94" s="83" t="e">
        <f>+SUMPRODUCT(('Quant Log'!$C$5:$C$1004='Quant Sub Area Stats'!$B94)*('Quant Log'!$J$5:$J$1004='Quant Sub Area Stats'!AI$42)*('Quant Log'!$E$5:$E$1004='Quant Sub Area Stats'!$B$88)*'Quant Log'!$H$5:$H$1004)/SUMPRODUCT(('Quant Log'!$C$5:$C$1004='Quant Sub Area Stats'!$B94)*('Quant Log'!$J$5:$J$1004='Quant Sub Area Stats'!AI$42)*('Quant Log'!$E$5:$E$1004='Quant Sub Area Stats'!$B$88))</f>
        <v>#DIV/0!</v>
      </c>
      <c r="AJ94" s="83" t="e">
        <f>+SUMPRODUCT(('Quant Log'!$C$5:$C$1004='Quant Sub Area Stats'!$B94)*('Quant Log'!$J$5:$J$1004='Quant Sub Area Stats'!AJ$42)*('Quant Log'!$E$5:$E$1004='Quant Sub Area Stats'!$B$88)*'Quant Log'!$H$5:$H$1004)/SUMPRODUCT(('Quant Log'!$C$5:$C$1004='Quant Sub Area Stats'!$B94)*('Quant Log'!$J$5:$J$1004='Quant Sub Area Stats'!AJ$42)*('Quant Log'!$E$5:$E$1004='Quant Sub Area Stats'!$B$88))</f>
        <v>#DIV/0!</v>
      </c>
      <c r="AK94" s="83" t="e">
        <f>+SUMPRODUCT(('Quant Log'!$C$5:$C$1004='Quant Sub Area Stats'!$B94)*('Quant Log'!$J$5:$J$1004='Quant Sub Area Stats'!AK$42)*('Quant Log'!$E$5:$E$1004='Quant Sub Area Stats'!$B$88)*'Quant Log'!$H$5:$H$1004)/SUMPRODUCT(('Quant Log'!$C$5:$C$1004='Quant Sub Area Stats'!$B94)*('Quant Log'!$J$5:$J$1004='Quant Sub Area Stats'!AK$42)*('Quant Log'!$E$5:$E$1004='Quant Sub Area Stats'!$B$88))</f>
        <v>#DIV/0!</v>
      </c>
      <c r="AL94" s="83" t="e">
        <f>+SUMPRODUCT(('Quant Log'!$C$5:$C$1004='Quant Sub Area Stats'!$B94)*('Quant Log'!$J$5:$J$1004='Quant Sub Area Stats'!AL$42)*('Quant Log'!$E$5:$E$1004='Quant Sub Area Stats'!$B$88)*'Quant Log'!$H$5:$H$1004)/SUMPRODUCT(('Quant Log'!$C$5:$C$1004='Quant Sub Area Stats'!$B94)*('Quant Log'!$J$5:$J$1004='Quant Sub Area Stats'!AL$42)*('Quant Log'!$E$5:$E$1004='Quant Sub Area Stats'!$B$88))</f>
        <v>#DIV/0!</v>
      </c>
      <c r="AM94" s="83" t="e">
        <f>+SUMPRODUCT(('Quant Log'!$C$5:$C$1004='Quant Sub Area Stats'!$B94)*('Quant Log'!$J$5:$J$1004='Quant Sub Area Stats'!AM$42)*('Quant Log'!$E$5:$E$1004='Quant Sub Area Stats'!$B$88)*'Quant Log'!$H$5:$H$1004)/SUMPRODUCT(('Quant Log'!$C$5:$C$1004='Quant Sub Area Stats'!$B94)*('Quant Log'!$J$5:$J$1004='Quant Sub Area Stats'!AM$42)*('Quant Log'!$E$5:$E$1004='Quant Sub Area Stats'!$B$88))</f>
        <v>#DIV/0!</v>
      </c>
      <c r="AN94" s="83" t="e">
        <f>+SUMPRODUCT(('Quant Log'!$C$5:$C$1004='Quant Sub Area Stats'!$B94)*('Quant Log'!$J$5:$J$1004='Quant Sub Area Stats'!AN$42)*('Quant Log'!$E$5:$E$1004='Quant Sub Area Stats'!$B$88)*'Quant Log'!$H$5:$H$1004)/SUMPRODUCT(('Quant Log'!$C$5:$C$1004='Quant Sub Area Stats'!$B94)*('Quant Log'!$J$5:$J$1004='Quant Sub Area Stats'!AN$42)*('Quant Log'!$E$5:$E$1004='Quant Sub Area Stats'!$B$88))</f>
        <v>#DIV/0!</v>
      </c>
      <c r="AO94" s="83" t="e">
        <f>+SUMPRODUCT(('Quant Log'!$C$5:$C$1004='Quant Sub Area Stats'!$B94)*('Quant Log'!$J$5:$J$1004='Quant Sub Area Stats'!AO$42)*('Quant Log'!$E$5:$E$1004='Quant Sub Area Stats'!$B$88)*'Quant Log'!$H$5:$H$1004)/SUMPRODUCT(('Quant Log'!$C$5:$C$1004='Quant Sub Area Stats'!$B94)*('Quant Log'!$J$5:$J$1004='Quant Sub Area Stats'!AO$42)*('Quant Log'!$E$5:$E$1004='Quant Sub Area Stats'!$B$88))</f>
        <v>#DIV/0!</v>
      </c>
      <c r="AP94" s="83" t="e">
        <f>+SUMPRODUCT(('Quant Log'!$C$5:$C$1004='Quant Sub Area Stats'!$B94)*('Quant Log'!$E$5:$E$1004='Quant Sub Area Stats'!$B$88)*'Quant Log'!$H$5:$H$1004)/SUMPRODUCT(('Quant Log'!$C$5:$C$1004='Quant Sub Area Stats'!$B94)*('Quant Log'!$E$5:$E$1004='Quant Sub Area Stats'!$B$88))</f>
        <v>#DIV/0!</v>
      </c>
    </row>
    <row r="95" spans="2:42" ht="16" thickBot="1">
      <c r="B95" s="18" t="str">
        <f>+$B$48</f>
        <v>NOVA</v>
      </c>
      <c r="D95" s="137">
        <f t="shared" si="51"/>
        <v>120.85</v>
      </c>
      <c r="E95" s="137">
        <f t="shared" si="52"/>
        <v>146</v>
      </c>
      <c r="F95" s="137">
        <f t="shared" si="53"/>
        <v>113.53333333333333</v>
      </c>
      <c r="G95" s="137">
        <f t="shared" si="54"/>
        <v>115</v>
      </c>
      <c r="H95" s="137" t="str">
        <f t="shared" si="55"/>
        <v>n/a</v>
      </c>
      <c r="I95" s="137">
        <f t="shared" si="56"/>
        <v>108.27272727272727</v>
      </c>
      <c r="J95" s="137">
        <f t="shared" si="57"/>
        <v>123.06666666666666</v>
      </c>
      <c r="K95" s="137">
        <f t="shared" si="58"/>
        <v>137.25</v>
      </c>
      <c r="L95" s="56">
        <f t="shared" si="59"/>
        <v>145.83333333333334</v>
      </c>
      <c r="M95" s="148">
        <f t="shared" si="60"/>
        <v>132.30000000000001</v>
      </c>
      <c r="N95" s="148">
        <f t="shared" si="50"/>
        <v>56.666666666666664</v>
      </c>
      <c r="O95" s="148">
        <f t="shared" si="50"/>
        <v>146.29166666666666</v>
      </c>
      <c r="P95" s="148">
        <f t="shared" si="50"/>
        <v>78.400000000000006</v>
      </c>
      <c r="Q95" s="148">
        <f t="shared" si="50"/>
        <v>123.33333333333333</v>
      </c>
      <c r="R95" s="148">
        <f t="shared" si="50"/>
        <v>167.1</v>
      </c>
      <c r="S95" s="148" t="str">
        <f t="shared" si="50"/>
        <v>n/a</v>
      </c>
      <c r="T95" s="148">
        <f t="shared" si="50"/>
        <v>407</v>
      </c>
      <c r="U95" s="148">
        <f t="shared" si="50"/>
        <v>94.36</v>
      </c>
      <c r="V95" s="152">
        <f t="shared" si="61"/>
        <v>124.19063545150502</v>
      </c>
      <c r="X95" s="83">
        <f>+SUMPRODUCT(('Quant Log'!$C$5:$C$1004='Quant Sub Area Stats'!$B95)*('Quant Log'!$J$5:$J$1004='Quant Sub Area Stats'!X$42)*('Quant Log'!$E$5:$E$1004='Quant Sub Area Stats'!$B$88)*'Quant Log'!$H$5:$H$1004)/SUMPRODUCT(('Quant Log'!$C$5:$C$1004='Quant Sub Area Stats'!$B95)*('Quant Log'!$J$5:$J$1004='Quant Sub Area Stats'!X$42)*('Quant Log'!$E$5:$E$1004='Quant Sub Area Stats'!$B$88))</f>
        <v>120.85</v>
      </c>
      <c r="Y95" s="83">
        <f>+SUMPRODUCT(('Quant Log'!$C$5:$C$1004='Quant Sub Area Stats'!$B95)*('Quant Log'!$J$5:$J$1004='Quant Sub Area Stats'!Y$42)*('Quant Log'!$E$5:$E$1004='Quant Sub Area Stats'!$B$88)*'Quant Log'!$H$5:$H$1004)/SUMPRODUCT(('Quant Log'!$C$5:$C$1004='Quant Sub Area Stats'!$B95)*('Quant Log'!$J$5:$J$1004='Quant Sub Area Stats'!Y$42)*('Quant Log'!$E$5:$E$1004='Quant Sub Area Stats'!$B$88))</f>
        <v>146</v>
      </c>
      <c r="Z95" s="83">
        <f>+SUMPRODUCT(('Quant Log'!$C$5:$C$1004='Quant Sub Area Stats'!$B95)*('Quant Log'!$J$5:$J$1004='Quant Sub Area Stats'!Z$42)*('Quant Log'!$E$5:$E$1004='Quant Sub Area Stats'!$B$88)*'Quant Log'!$H$5:$H$1004)/SUMPRODUCT(('Quant Log'!$C$5:$C$1004='Quant Sub Area Stats'!$B95)*('Quant Log'!$J$5:$J$1004='Quant Sub Area Stats'!Z$42)*('Quant Log'!$E$5:$E$1004='Quant Sub Area Stats'!$B$88))</f>
        <v>113.53333333333333</v>
      </c>
      <c r="AA95" s="83">
        <f>+SUMPRODUCT(('Quant Log'!$C$5:$C$1004='Quant Sub Area Stats'!$B95)*('Quant Log'!$J$5:$J$1004='Quant Sub Area Stats'!AA$42)*('Quant Log'!$E$5:$E$1004='Quant Sub Area Stats'!$B$88)*'Quant Log'!$H$5:$H$1004)/SUMPRODUCT(('Quant Log'!$C$5:$C$1004='Quant Sub Area Stats'!$B95)*('Quant Log'!$J$5:$J$1004='Quant Sub Area Stats'!AA$42)*('Quant Log'!$E$5:$E$1004='Quant Sub Area Stats'!$B$88))</f>
        <v>115</v>
      </c>
      <c r="AB95" s="83" t="e">
        <f>+SUMPRODUCT(('Quant Log'!$C$5:$C$1004='Quant Sub Area Stats'!$B95)*('Quant Log'!$J$5:$J$1004='Quant Sub Area Stats'!AB$42)*('Quant Log'!$E$5:$E$1004='Quant Sub Area Stats'!$B$88)*'Quant Log'!$H$5:$H$1004)/SUMPRODUCT(('Quant Log'!$C$5:$C$1004='Quant Sub Area Stats'!$B95)*('Quant Log'!$J$5:$J$1004='Quant Sub Area Stats'!AB$42)*('Quant Log'!$E$5:$E$1004='Quant Sub Area Stats'!$B$88))</f>
        <v>#DIV/0!</v>
      </c>
      <c r="AC95" s="83">
        <f>+SUMPRODUCT(('Quant Log'!$C$5:$C$1004='Quant Sub Area Stats'!$B95)*('Quant Log'!$J$5:$J$1004='Quant Sub Area Stats'!AC$42)*('Quant Log'!$E$5:$E$1004='Quant Sub Area Stats'!$B$88)*'Quant Log'!$H$5:$H$1004)/SUMPRODUCT(('Quant Log'!$C$5:$C$1004='Quant Sub Area Stats'!$B95)*('Quant Log'!$J$5:$J$1004='Quant Sub Area Stats'!AC$42)*('Quant Log'!$E$5:$E$1004='Quant Sub Area Stats'!$B$88))</f>
        <v>108.27272727272727</v>
      </c>
      <c r="AD95" s="83">
        <f>+SUMPRODUCT(('Quant Log'!$C$5:$C$1004='Quant Sub Area Stats'!$B95)*('Quant Log'!$J$5:$J$1004='Quant Sub Area Stats'!AD$42)*('Quant Log'!$E$5:$E$1004='Quant Sub Area Stats'!$B$88)*'Quant Log'!$H$5:$H$1004)/SUMPRODUCT(('Quant Log'!$C$5:$C$1004='Quant Sub Area Stats'!$B95)*('Quant Log'!$J$5:$J$1004='Quant Sub Area Stats'!AD$42)*('Quant Log'!$E$5:$E$1004='Quant Sub Area Stats'!$B$88))</f>
        <v>123.06666666666666</v>
      </c>
      <c r="AE95" s="83">
        <f>+SUMPRODUCT(('Quant Log'!$C$5:$C$1004='Quant Sub Area Stats'!$B95)*('Quant Log'!$J$5:$J$1004='Quant Sub Area Stats'!AE$42)*('Quant Log'!$E$5:$E$1004='Quant Sub Area Stats'!$B$88)*'Quant Log'!$H$5:$H$1004)/SUMPRODUCT(('Quant Log'!$C$5:$C$1004='Quant Sub Area Stats'!$B95)*('Quant Log'!$J$5:$J$1004='Quant Sub Area Stats'!AE$42)*('Quant Log'!$E$5:$E$1004='Quant Sub Area Stats'!$B$88))</f>
        <v>137.25</v>
      </c>
      <c r="AF95" s="83">
        <f>+SUMPRODUCT(('Quant Log'!$C$5:$C$1004='Quant Sub Area Stats'!$B95)*('Quant Log'!$J$5:$J$1004='Quant Sub Area Stats'!AF$42)*('Quant Log'!$E$5:$E$1004='Quant Sub Area Stats'!$B$88)*'Quant Log'!$H$5:$H$1004)/SUMPRODUCT(('Quant Log'!$C$5:$C$1004='Quant Sub Area Stats'!$B95)*('Quant Log'!$J$5:$J$1004='Quant Sub Area Stats'!AF$42)*('Quant Log'!$E$5:$E$1004='Quant Sub Area Stats'!$B$88))</f>
        <v>145.83333333333334</v>
      </c>
      <c r="AG95" s="83">
        <f>+SUMPRODUCT(('Quant Log'!$C$5:$C$1004='Quant Sub Area Stats'!$B95)*('Quant Log'!$J$5:$J$1004='Quant Sub Area Stats'!AG$42)*('Quant Log'!$E$5:$E$1004='Quant Sub Area Stats'!$B$88)*'Quant Log'!$H$5:$H$1004)/SUMPRODUCT(('Quant Log'!$C$5:$C$1004='Quant Sub Area Stats'!$B95)*('Quant Log'!$J$5:$J$1004='Quant Sub Area Stats'!AG$42)*('Quant Log'!$E$5:$E$1004='Quant Sub Area Stats'!$B$88))</f>
        <v>132.30000000000001</v>
      </c>
      <c r="AH95" s="83">
        <f>+SUMPRODUCT(('Quant Log'!$C$5:$C$1004='Quant Sub Area Stats'!$B95)*('Quant Log'!$J$5:$J$1004='Quant Sub Area Stats'!AH$42)*('Quant Log'!$E$5:$E$1004='Quant Sub Area Stats'!$B$88)*'Quant Log'!$H$5:$H$1004)/SUMPRODUCT(('Quant Log'!$C$5:$C$1004='Quant Sub Area Stats'!$B95)*('Quant Log'!$J$5:$J$1004='Quant Sub Area Stats'!AH$42)*('Quant Log'!$E$5:$E$1004='Quant Sub Area Stats'!$B$88))</f>
        <v>56.666666666666664</v>
      </c>
      <c r="AI95" s="83">
        <f>+SUMPRODUCT(('Quant Log'!$C$5:$C$1004='Quant Sub Area Stats'!$B95)*('Quant Log'!$J$5:$J$1004='Quant Sub Area Stats'!AI$42)*('Quant Log'!$E$5:$E$1004='Quant Sub Area Stats'!$B$88)*'Quant Log'!$H$5:$H$1004)/SUMPRODUCT(('Quant Log'!$C$5:$C$1004='Quant Sub Area Stats'!$B95)*('Quant Log'!$J$5:$J$1004='Quant Sub Area Stats'!AI$42)*('Quant Log'!$E$5:$E$1004='Quant Sub Area Stats'!$B$88))</f>
        <v>146.29166666666666</v>
      </c>
      <c r="AJ95" s="83">
        <f>+SUMPRODUCT(('Quant Log'!$C$5:$C$1004='Quant Sub Area Stats'!$B95)*('Quant Log'!$J$5:$J$1004='Quant Sub Area Stats'!AJ$42)*('Quant Log'!$E$5:$E$1004='Quant Sub Area Stats'!$B$88)*'Quant Log'!$H$5:$H$1004)/SUMPRODUCT(('Quant Log'!$C$5:$C$1004='Quant Sub Area Stats'!$B95)*('Quant Log'!$J$5:$J$1004='Quant Sub Area Stats'!AJ$42)*('Quant Log'!$E$5:$E$1004='Quant Sub Area Stats'!$B$88))</f>
        <v>78.400000000000006</v>
      </c>
      <c r="AK95" s="83">
        <f>+SUMPRODUCT(('Quant Log'!$C$5:$C$1004='Quant Sub Area Stats'!$B95)*('Quant Log'!$J$5:$J$1004='Quant Sub Area Stats'!AK$42)*('Quant Log'!$E$5:$E$1004='Quant Sub Area Stats'!$B$88)*'Quant Log'!$H$5:$H$1004)/SUMPRODUCT(('Quant Log'!$C$5:$C$1004='Quant Sub Area Stats'!$B95)*('Quant Log'!$J$5:$J$1004='Quant Sub Area Stats'!AK$42)*('Quant Log'!$E$5:$E$1004='Quant Sub Area Stats'!$B$88))</f>
        <v>123.33333333333333</v>
      </c>
      <c r="AL95" s="83">
        <f>+SUMPRODUCT(('Quant Log'!$C$5:$C$1004='Quant Sub Area Stats'!$B95)*('Quant Log'!$J$5:$J$1004='Quant Sub Area Stats'!AL$42)*('Quant Log'!$E$5:$E$1004='Quant Sub Area Stats'!$B$88)*'Quant Log'!$H$5:$H$1004)/SUMPRODUCT(('Quant Log'!$C$5:$C$1004='Quant Sub Area Stats'!$B95)*('Quant Log'!$J$5:$J$1004='Quant Sub Area Stats'!AL$42)*('Quant Log'!$E$5:$E$1004='Quant Sub Area Stats'!$B$88))</f>
        <v>167.1</v>
      </c>
      <c r="AM95" s="83" t="e">
        <f>+SUMPRODUCT(('Quant Log'!$C$5:$C$1004='Quant Sub Area Stats'!$B95)*('Quant Log'!$J$5:$J$1004='Quant Sub Area Stats'!AM$42)*('Quant Log'!$E$5:$E$1004='Quant Sub Area Stats'!$B$88)*'Quant Log'!$H$5:$H$1004)/SUMPRODUCT(('Quant Log'!$C$5:$C$1004='Quant Sub Area Stats'!$B95)*('Quant Log'!$J$5:$J$1004='Quant Sub Area Stats'!AM$42)*('Quant Log'!$E$5:$E$1004='Quant Sub Area Stats'!$B$88))</f>
        <v>#DIV/0!</v>
      </c>
      <c r="AN95" s="83">
        <f>+SUMPRODUCT(('Quant Log'!$C$5:$C$1004='Quant Sub Area Stats'!$B95)*('Quant Log'!$J$5:$J$1004='Quant Sub Area Stats'!AN$42)*('Quant Log'!$E$5:$E$1004='Quant Sub Area Stats'!$B$88)*'Quant Log'!$H$5:$H$1004)/SUMPRODUCT(('Quant Log'!$C$5:$C$1004='Quant Sub Area Stats'!$B95)*('Quant Log'!$J$5:$J$1004='Quant Sub Area Stats'!AN$42)*('Quant Log'!$E$5:$E$1004='Quant Sub Area Stats'!$B$88))</f>
        <v>407</v>
      </c>
      <c r="AO95" s="83">
        <f>+SUMPRODUCT(('Quant Log'!$C$5:$C$1004='Quant Sub Area Stats'!$B95)*('Quant Log'!$J$5:$J$1004='Quant Sub Area Stats'!AO$42)*('Quant Log'!$E$5:$E$1004='Quant Sub Area Stats'!$B$88)*'Quant Log'!$H$5:$H$1004)/SUMPRODUCT(('Quant Log'!$C$5:$C$1004='Quant Sub Area Stats'!$B95)*('Quant Log'!$J$5:$J$1004='Quant Sub Area Stats'!AO$42)*('Quant Log'!$E$5:$E$1004='Quant Sub Area Stats'!$B$88))</f>
        <v>94.36</v>
      </c>
      <c r="AP95" s="83">
        <f>+SUMPRODUCT(('Quant Log'!$C$5:$C$1004='Quant Sub Area Stats'!$B95)*('Quant Log'!$E$5:$E$1004='Quant Sub Area Stats'!$B$88)*'Quant Log'!$H$5:$H$1004)/SUMPRODUCT(('Quant Log'!$C$5:$C$1004='Quant Sub Area Stats'!$B95)*('Quant Log'!$E$5:$E$1004='Quant Sub Area Stats'!$B$88))</f>
        <v>124.19063545150502</v>
      </c>
    </row>
    <row r="96" spans="2:42" ht="16" thickBot="1">
      <c r="B96" s="18" t="str">
        <f>+$B$49</f>
        <v>Kaplan Verbal</v>
      </c>
      <c r="D96" s="136" t="str">
        <f t="shared" si="51"/>
        <v>n/a</v>
      </c>
      <c r="E96" s="136" t="str">
        <f t="shared" si="52"/>
        <v>n/a</v>
      </c>
      <c r="F96" s="136" t="str">
        <f t="shared" si="53"/>
        <v>n/a</v>
      </c>
      <c r="G96" s="136" t="str">
        <f t="shared" si="54"/>
        <v>n/a</v>
      </c>
      <c r="H96" s="136" t="str">
        <f t="shared" si="55"/>
        <v>n/a</v>
      </c>
      <c r="I96" s="136" t="str">
        <f t="shared" si="56"/>
        <v>n/a</v>
      </c>
      <c r="J96" s="136" t="str">
        <f t="shared" si="57"/>
        <v>n/a</v>
      </c>
      <c r="K96" s="136" t="str">
        <f t="shared" si="58"/>
        <v>n/a</v>
      </c>
      <c r="L96" s="53" t="str">
        <f t="shared" si="59"/>
        <v>n/a</v>
      </c>
      <c r="M96" s="146" t="str">
        <f t="shared" si="60"/>
        <v>n/a</v>
      </c>
      <c r="N96" s="146" t="str">
        <f t="shared" si="50"/>
        <v>n/a</v>
      </c>
      <c r="O96" s="146" t="str">
        <f t="shared" si="50"/>
        <v>n/a</v>
      </c>
      <c r="P96" s="146" t="str">
        <f t="shared" si="50"/>
        <v>n/a</v>
      </c>
      <c r="Q96" s="146" t="str">
        <f t="shared" si="50"/>
        <v>n/a</v>
      </c>
      <c r="R96" s="146" t="str">
        <f t="shared" si="50"/>
        <v>n/a</v>
      </c>
      <c r="S96" s="146" t="str">
        <f t="shared" si="50"/>
        <v>n/a</v>
      </c>
      <c r="T96" s="146" t="str">
        <f t="shared" si="50"/>
        <v>n/a</v>
      </c>
      <c r="U96" s="146" t="str">
        <f t="shared" si="50"/>
        <v>n/a</v>
      </c>
      <c r="V96" s="151" t="str">
        <f t="shared" si="61"/>
        <v>n/a</v>
      </c>
      <c r="X96" s="83" t="e">
        <f>+SUMPRODUCT(('Quant Log'!$C$5:$C$1004='Quant Sub Area Stats'!$B96)*('Quant Log'!$J$5:$J$1004='Quant Sub Area Stats'!X$42)*('Quant Log'!$E$5:$E$1004='Quant Sub Area Stats'!$B$88)*'Quant Log'!$H$5:$H$1004)/SUMPRODUCT(('Quant Log'!$C$5:$C$1004='Quant Sub Area Stats'!$B96)*('Quant Log'!$J$5:$J$1004='Quant Sub Area Stats'!X$42)*('Quant Log'!$E$5:$E$1004='Quant Sub Area Stats'!$B$88))</f>
        <v>#DIV/0!</v>
      </c>
      <c r="Y96" s="83" t="e">
        <f>+SUMPRODUCT(('Quant Log'!$C$5:$C$1004='Quant Sub Area Stats'!$B96)*('Quant Log'!$J$5:$J$1004='Quant Sub Area Stats'!Y$42)*('Quant Log'!$E$5:$E$1004='Quant Sub Area Stats'!$B$88)*'Quant Log'!$H$5:$H$1004)/SUMPRODUCT(('Quant Log'!$C$5:$C$1004='Quant Sub Area Stats'!$B96)*('Quant Log'!$J$5:$J$1004='Quant Sub Area Stats'!Y$42)*('Quant Log'!$E$5:$E$1004='Quant Sub Area Stats'!$B$88))</f>
        <v>#DIV/0!</v>
      </c>
      <c r="Z96" s="83" t="e">
        <f>+SUMPRODUCT(('Quant Log'!$C$5:$C$1004='Quant Sub Area Stats'!$B96)*('Quant Log'!$J$5:$J$1004='Quant Sub Area Stats'!Z$42)*('Quant Log'!$E$5:$E$1004='Quant Sub Area Stats'!$B$88)*'Quant Log'!$H$5:$H$1004)/SUMPRODUCT(('Quant Log'!$C$5:$C$1004='Quant Sub Area Stats'!$B96)*('Quant Log'!$J$5:$J$1004='Quant Sub Area Stats'!Z$42)*('Quant Log'!$E$5:$E$1004='Quant Sub Area Stats'!$B$88))</f>
        <v>#DIV/0!</v>
      </c>
      <c r="AA96" s="83" t="e">
        <f>+SUMPRODUCT(('Quant Log'!$C$5:$C$1004='Quant Sub Area Stats'!$B96)*('Quant Log'!$J$5:$J$1004='Quant Sub Area Stats'!AA$42)*('Quant Log'!$E$5:$E$1004='Quant Sub Area Stats'!$B$88)*'Quant Log'!$H$5:$H$1004)/SUMPRODUCT(('Quant Log'!$C$5:$C$1004='Quant Sub Area Stats'!$B96)*('Quant Log'!$J$5:$J$1004='Quant Sub Area Stats'!AA$42)*('Quant Log'!$E$5:$E$1004='Quant Sub Area Stats'!$B$88))</f>
        <v>#DIV/0!</v>
      </c>
      <c r="AB96" s="83" t="e">
        <f>+SUMPRODUCT(('Quant Log'!$C$5:$C$1004='Quant Sub Area Stats'!$B96)*('Quant Log'!$J$5:$J$1004='Quant Sub Area Stats'!AB$42)*('Quant Log'!$E$5:$E$1004='Quant Sub Area Stats'!$B$88)*'Quant Log'!$H$5:$H$1004)/SUMPRODUCT(('Quant Log'!$C$5:$C$1004='Quant Sub Area Stats'!$B96)*('Quant Log'!$J$5:$J$1004='Quant Sub Area Stats'!AB$42)*('Quant Log'!$E$5:$E$1004='Quant Sub Area Stats'!$B$88))</f>
        <v>#DIV/0!</v>
      </c>
      <c r="AC96" s="83" t="e">
        <f>+SUMPRODUCT(('Quant Log'!$C$5:$C$1004='Quant Sub Area Stats'!$B96)*('Quant Log'!$J$5:$J$1004='Quant Sub Area Stats'!AC$42)*('Quant Log'!$E$5:$E$1004='Quant Sub Area Stats'!$B$88)*'Quant Log'!$H$5:$H$1004)/SUMPRODUCT(('Quant Log'!$C$5:$C$1004='Quant Sub Area Stats'!$B96)*('Quant Log'!$J$5:$J$1004='Quant Sub Area Stats'!AC$42)*('Quant Log'!$E$5:$E$1004='Quant Sub Area Stats'!$B$88))</f>
        <v>#DIV/0!</v>
      </c>
      <c r="AD96" s="83" t="e">
        <f>+SUMPRODUCT(('Quant Log'!$C$5:$C$1004='Quant Sub Area Stats'!$B96)*('Quant Log'!$J$5:$J$1004='Quant Sub Area Stats'!AD$42)*('Quant Log'!$E$5:$E$1004='Quant Sub Area Stats'!$B$88)*'Quant Log'!$H$5:$H$1004)/SUMPRODUCT(('Quant Log'!$C$5:$C$1004='Quant Sub Area Stats'!$B96)*('Quant Log'!$J$5:$J$1004='Quant Sub Area Stats'!AD$42)*('Quant Log'!$E$5:$E$1004='Quant Sub Area Stats'!$B$88))</f>
        <v>#DIV/0!</v>
      </c>
      <c r="AE96" s="83" t="e">
        <f>+SUMPRODUCT(('Quant Log'!$C$5:$C$1004='Quant Sub Area Stats'!$B96)*('Quant Log'!$J$5:$J$1004='Quant Sub Area Stats'!AE$42)*('Quant Log'!$E$5:$E$1004='Quant Sub Area Stats'!$B$88)*'Quant Log'!$H$5:$H$1004)/SUMPRODUCT(('Quant Log'!$C$5:$C$1004='Quant Sub Area Stats'!$B96)*('Quant Log'!$J$5:$J$1004='Quant Sub Area Stats'!AE$42)*('Quant Log'!$E$5:$E$1004='Quant Sub Area Stats'!$B$88))</f>
        <v>#DIV/0!</v>
      </c>
      <c r="AF96" s="83" t="e">
        <f>+SUMPRODUCT(('Quant Log'!$C$5:$C$1004='Quant Sub Area Stats'!$B96)*('Quant Log'!$J$5:$J$1004='Quant Sub Area Stats'!AF$42)*('Quant Log'!$E$5:$E$1004='Quant Sub Area Stats'!$B$88)*'Quant Log'!$H$5:$H$1004)/SUMPRODUCT(('Quant Log'!$C$5:$C$1004='Quant Sub Area Stats'!$B96)*('Quant Log'!$J$5:$J$1004='Quant Sub Area Stats'!AF$42)*('Quant Log'!$E$5:$E$1004='Quant Sub Area Stats'!$B$88))</f>
        <v>#DIV/0!</v>
      </c>
      <c r="AG96" s="83" t="e">
        <f>+SUMPRODUCT(('Quant Log'!$C$5:$C$1004='Quant Sub Area Stats'!$B96)*('Quant Log'!$J$5:$J$1004='Quant Sub Area Stats'!AG$42)*('Quant Log'!$E$5:$E$1004='Quant Sub Area Stats'!$B$88)*'Quant Log'!$H$5:$H$1004)/SUMPRODUCT(('Quant Log'!$C$5:$C$1004='Quant Sub Area Stats'!$B96)*('Quant Log'!$J$5:$J$1004='Quant Sub Area Stats'!AG$42)*('Quant Log'!$E$5:$E$1004='Quant Sub Area Stats'!$B$88))</f>
        <v>#DIV/0!</v>
      </c>
      <c r="AH96" s="83" t="e">
        <f>+SUMPRODUCT(('Quant Log'!$C$5:$C$1004='Quant Sub Area Stats'!$B96)*('Quant Log'!$J$5:$J$1004='Quant Sub Area Stats'!AH$42)*('Quant Log'!$E$5:$E$1004='Quant Sub Area Stats'!$B$88)*'Quant Log'!$H$5:$H$1004)/SUMPRODUCT(('Quant Log'!$C$5:$C$1004='Quant Sub Area Stats'!$B96)*('Quant Log'!$J$5:$J$1004='Quant Sub Area Stats'!AH$42)*('Quant Log'!$E$5:$E$1004='Quant Sub Area Stats'!$B$88))</f>
        <v>#DIV/0!</v>
      </c>
      <c r="AI96" s="83" t="e">
        <f>+SUMPRODUCT(('Quant Log'!$C$5:$C$1004='Quant Sub Area Stats'!$B96)*('Quant Log'!$J$5:$J$1004='Quant Sub Area Stats'!AI$42)*('Quant Log'!$E$5:$E$1004='Quant Sub Area Stats'!$B$88)*'Quant Log'!$H$5:$H$1004)/SUMPRODUCT(('Quant Log'!$C$5:$C$1004='Quant Sub Area Stats'!$B96)*('Quant Log'!$J$5:$J$1004='Quant Sub Area Stats'!AI$42)*('Quant Log'!$E$5:$E$1004='Quant Sub Area Stats'!$B$88))</f>
        <v>#DIV/0!</v>
      </c>
      <c r="AJ96" s="83" t="e">
        <f>+SUMPRODUCT(('Quant Log'!$C$5:$C$1004='Quant Sub Area Stats'!$B96)*('Quant Log'!$J$5:$J$1004='Quant Sub Area Stats'!AJ$42)*('Quant Log'!$E$5:$E$1004='Quant Sub Area Stats'!$B$88)*'Quant Log'!$H$5:$H$1004)/SUMPRODUCT(('Quant Log'!$C$5:$C$1004='Quant Sub Area Stats'!$B96)*('Quant Log'!$J$5:$J$1004='Quant Sub Area Stats'!AJ$42)*('Quant Log'!$E$5:$E$1004='Quant Sub Area Stats'!$B$88))</f>
        <v>#DIV/0!</v>
      </c>
      <c r="AK96" s="83" t="e">
        <f>+SUMPRODUCT(('Quant Log'!$C$5:$C$1004='Quant Sub Area Stats'!$B96)*('Quant Log'!$J$5:$J$1004='Quant Sub Area Stats'!AK$42)*('Quant Log'!$E$5:$E$1004='Quant Sub Area Stats'!$B$88)*'Quant Log'!$H$5:$H$1004)/SUMPRODUCT(('Quant Log'!$C$5:$C$1004='Quant Sub Area Stats'!$B96)*('Quant Log'!$J$5:$J$1004='Quant Sub Area Stats'!AK$42)*('Quant Log'!$E$5:$E$1004='Quant Sub Area Stats'!$B$88))</f>
        <v>#DIV/0!</v>
      </c>
      <c r="AL96" s="83" t="e">
        <f>+SUMPRODUCT(('Quant Log'!$C$5:$C$1004='Quant Sub Area Stats'!$B96)*('Quant Log'!$J$5:$J$1004='Quant Sub Area Stats'!AL$42)*('Quant Log'!$E$5:$E$1004='Quant Sub Area Stats'!$B$88)*'Quant Log'!$H$5:$H$1004)/SUMPRODUCT(('Quant Log'!$C$5:$C$1004='Quant Sub Area Stats'!$B96)*('Quant Log'!$J$5:$J$1004='Quant Sub Area Stats'!AL$42)*('Quant Log'!$E$5:$E$1004='Quant Sub Area Stats'!$B$88))</f>
        <v>#DIV/0!</v>
      </c>
      <c r="AM96" s="83" t="e">
        <f>+SUMPRODUCT(('Quant Log'!$C$5:$C$1004='Quant Sub Area Stats'!$B96)*('Quant Log'!$J$5:$J$1004='Quant Sub Area Stats'!AM$42)*('Quant Log'!$E$5:$E$1004='Quant Sub Area Stats'!$B$88)*'Quant Log'!$H$5:$H$1004)/SUMPRODUCT(('Quant Log'!$C$5:$C$1004='Quant Sub Area Stats'!$B96)*('Quant Log'!$J$5:$J$1004='Quant Sub Area Stats'!AM$42)*('Quant Log'!$E$5:$E$1004='Quant Sub Area Stats'!$B$88))</f>
        <v>#DIV/0!</v>
      </c>
      <c r="AN96" s="83" t="e">
        <f>+SUMPRODUCT(('Quant Log'!$C$5:$C$1004='Quant Sub Area Stats'!$B96)*('Quant Log'!$J$5:$J$1004='Quant Sub Area Stats'!AN$42)*('Quant Log'!$E$5:$E$1004='Quant Sub Area Stats'!$B$88)*'Quant Log'!$H$5:$H$1004)/SUMPRODUCT(('Quant Log'!$C$5:$C$1004='Quant Sub Area Stats'!$B96)*('Quant Log'!$J$5:$J$1004='Quant Sub Area Stats'!AN$42)*('Quant Log'!$E$5:$E$1004='Quant Sub Area Stats'!$B$88))</f>
        <v>#DIV/0!</v>
      </c>
      <c r="AO96" s="83" t="e">
        <f>+SUMPRODUCT(('Quant Log'!$C$5:$C$1004='Quant Sub Area Stats'!$B96)*('Quant Log'!$J$5:$J$1004='Quant Sub Area Stats'!AO$42)*('Quant Log'!$E$5:$E$1004='Quant Sub Area Stats'!$B$88)*'Quant Log'!$H$5:$H$1004)/SUMPRODUCT(('Quant Log'!$C$5:$C$1004='Quant Sub Area Stats'!$B96)*('Quant Log'!$J$5:$J$1004='Quant Sub Area Stats'!AO$42)*('Quant Log'!$E$5:$E$1004='Quant Sub Area Stats'!$B$88))</f>
        <v>#DIV/0!</v>
      </c>
      <c r="AP96" s="83" t="e">
        <f>+SUMPRODUCT(('Quant Log'!$C$5:$C$1004='Quant Sub Area Stats'!$B96)*('Quant Log'!$E$5:$E$1004='Quant Sub Area Stats'!$B$88)*'Quant Log'!$H$5:$H$1004)/SUMPRODUCT(('Quant Log'!$C$5:$C$1004='Quant Sub Area Stats'!$B96)*('Quant Log'!$E$5:$E$1004='Quant Sub Area Stats'!$B$88))</f>
        <v>#DIV/0!</v>
      </c>
    </row>
    <row r="97" spans="2:42" ht="16" thickBot="1">
      <c r="B97" s="18" t="str">
        <f>+$B$50</f>
        <v>Kaplan 800</v>
      </c>
      <c r="D97" s="137" t="str">
        <f t="shared" si="51"/>
        <v>n/a</v>
      </c>
      <c r="E97" s="137" t="str">
        <f t="shared" si="52"/>
        <v>n/a</v>
      </c>
      <c r="F97" s="137" t="str">
        <f t="shared" si="53"/>
        <v>n/a</v>
      </c>
      <c r="G97" s="137" t="str">
        <f t="shared" si="54"/>
        <v>n/a</v>
      </c>
      <c r="H97" s="137" t="str">
        <f t="shared" si="55"/>
        <v>n/a</v>
      </c>
      <c r="I97" s="137" t="str">
        <f t="shared" si="56"/>
        <v>n/a</v>
      </c>
      <c r="J97" s="137" t="str">
        <f t="shared" si="57"/>
        <v>n/a</v>
      </c>
      <c r="K97" s="137" t="str">
        <f t="shared" si="58"/>
        <v>n/a</v>
      </c>
      <c r="L97" s="56" t="str">
        <f t="shared" si="59"/>
        <v>n/a</v>
      </c>
      <c r="M97" s="148" t="str">
        <f t="shared" si="60"/>
        <v>n/a</v>
      </c>
      <c r="N97" s="148" t="str">
        <f t="shared" si="50"/>
        <v>n/a</v>
      </c>
      <c r="O97" s="148" t="str">
        <f t="shared" si="50"/>
        <v>n/a</v>
      </c>
      <c r="P97" s="148" t="str">
        <f t="shared" si="50"/>
        <v>n/a</v>
      </c>
      <c r="Q97" s="148" t="str">
        <f t="shared" si="50"/>
        <v>n/a</v>
      </c>
      <c r="R97" s="148" t="str">
        <f t="shared" si="50"/>
        <v>n/a</v>
      </c>
      <c r="S97" s="148" t="str">
        <f t="shared" si="50"/>
        <v>n/a</v>
      </c>
      <c r="T97" s="148" t="str">
        <f t="shared" si="50"/>
        <v>n/a</v>
      </c>
      <c r="U97" s="148" t="str">
        <f t="shared" si="50"/>
        <v>n/a</v>
      </c>
      <c r="V97" s="152" t="str">
        <f t="shared" si="61"/>
        <v>n/a</v>
      </c>
      <c r="X97" s="83" t="e">
        <f>+SUMPRODUCT(('Quant Log'!$C$5:$C$1004='Quant Sub Area Stats'!$B97)*('Quant Log'!$J$5:$J$1004='Quant Sub Area Stats'!X$42)*('Quant Log'!$E$5:$E$1004='Quant Sub Area Stats'!$B$88)*'Quant Log'!$H$5:$H$1004)/SUMPRODUCT(('Quant Log'!$C$5:$C$1004='Quant Sub Area Stats'!$B97)*('Quant Log'!$J$5:$J$1004='Quant Sub Area Stats'!X$42)*('Quant Log'!$E$5:$E$1004='Quant Sub Area Stats'!$B$88))</f>
        <v>#DIV/0!</v>
      </c>
      <c r="Y97" s="83" t="e">
        <f>+SUMPRODUCT(('Quant Log'!$C$5:$C$1004='Quant Sub Area Stats'!$B97)*('Quant Log'!$J$5:$J$1004='Quant Sub Area Stats'!Y$42)*('Quant Log'!$E$5:$E$1004='Quant Sub Area Stats'!$B$88)*'Quant Log'!$H$5:$H$1004)/SUMPRODUCT(('Quant Log'!$C$5:$C$1004='Quant Sub Area Stats'!$B97)*('Quant Log'!$J$5:$J$1004='Quant Sub Area Stats'!Y$42)*('Quant Log'!$E$5:$E$1004='Quant Sub Area Stats'!$B$88))</f>
        <v>#DIV/0!</v>
      </c>
      <c r="Z97" s="83" t="e">
        <f>+SUMPRODUCT(('Quant Log'!$C$5:$C$1004='Quant Sub Area Stats'!$B97)*('Quant Log'!$J$5:$J$1004='Quant Sub Area Stats'!Z$42)*('Quant Log'!$E$5:$E$1004='Quant Sub Area Stats'!$B$88)*'Quant Log'!$H$5:$H$1004)/SUMPRODUCT(('Quant Log'!$C$5:$C$1004='Quant Sub Area Stats'!$B97)*('Quant Log'!$J$5:$J$1004='Quant Sub Area Stats'!Z$42)*('Quant Log'!$E$5:$E$1004='Quant Sub Area Stats'!$B$88))</f>
        <v>#DIV/0!</v>
      </c>
      <c r="AA97" s="83" t="e">
        <f>+SUMPRODUCT(('Quant Log'!$C$5:$C$1004='Quant Sub Area Stats'!$B97)*('Quant Log'!$J$5:$J$1004='Quant Sub Area Stats'!AA$42)*('Quant Log'!$E$5:$E$1004='Quant Sub Area Stats'!$B$88)*'Quant Log'!$H$5:$H$1004)/SUMPRODUCT(('Quant Log'!$C$5:$C$1004='Quant Sub Area Stats'!$B97)*('Quant Log'!$J$5:$J$1004='Quant Sub Area Stats'!AA$42)*('Quant Log'!$E$5:$E$1004='Quant Sub Area Stats'!$B$88))</f>
        <v>#DIV/0!</v>
      </c>
      <c r="AB97" s="83" t="e">
        <f>+SUMPRODUCT(('Quant Log'!$C$5:$C$1004='Quant Sub Area Stats'!$B97)*('Quant Log'!$J$5:$J$1004='Quant Sub Area Stats'!AB$42)*('Quant Log'!$E$5:$E$1004='Quant Sub Area Stats'!$B$88)*'Quant Log'!$H$5:$H$1004)/SUMPRODUCT(('Quant Log'!$C$5:$C$1004='Quant Sub Area Stats'!$B97)*('Quant Log'!$J$5:$J$1004='Quant Sub Area Stats'!AB$42)*('Quant Log'!$E$5:$E$1004='Quant Sub Area Stats'!$B$88))</f>
        <v>#DIV/0!</v>
      </c>
      <c r="AC97" s="83" t="e">
        <f>+SUMPRODUCT(('Quant Log'!$C$5:$C$1004='Quant Sub Area Stats'!$B97)*('Quant Log'!$J$5:$J$1004='Quant Sub Area Stats'!AC$42)*('Quant Log'!$E$5:$E$1004='Quant Sub Area Stats'!$B$88)*'Quant Log'!$H$5:$H$1004)/SUMPRODUCT(('Quant Log'!$C$5:$C$1004='Quant Sub Area Stats'!$B97)*('Quant Log'!$J$5:$J$1004='Quant Sub Area Stats'!AC$42)*('Quant Log'!$E$5:$E$1004='Quant Sub Area Stats'!$B$88))</f>
        <v>#DIV/0!</v>
      </c>
      <c r="AD97" s="83" t="e">
        <f>+SUMPRODUCT(('Quant Log'!$C$5:$C$1004='Quant Sub Area Stats'!$B97)*('Quant Log'!$J$5:$J$1004='Quant Sub Area Stats'!AD$42)*('Quant Log'!$E$5:$E$1004='Quant Sub Area Stats'!$B$88)*'Quant Log'!$H$5:$H$1004)/SUMPRODUCT(('Quant Log'!$C$5:$C$1004='Quant Sub Area Stats'!$B97)*('Quant Log'!$J$5:$J$1004='Quant Sub Area Stats'!AD$42)*('Quant Log'!$E$5:$E$1004='Quant Sub Area Stats'!$B$88))</f>
        <v>#DIV/0!</v>
      </c>
      <c r="AE97" s="83" t="e">
        <f>+SUMPRODUCT(('Quant Log'!$C$5:$C$1004='Quant Sub Area Stats'!$B97)*('Quant Log'!$J$5:$J$1004='Quant Sub Area Stats'!AE$42)*('Quant Log'!$E$5:$E$1004='Quant Sub Area Stats'!$B$88)*'Quant Log'!$H$5:$H$1004)/SUMPRODUCT(('Quant Log'!$C$5:$C$1004='Quant Sub Area Stats'!$B97)*('Quant Log'!$J$5:$J$1004='Quant Sub Area Stats'!AE$42)*('Quant Log'!$E$5:$E$1004='Quant Sub Area Stats'!$B$88))</f>
        <v>#DIV/0!</v>
      </c>
      <c r="AF97" s="83" t="e">
        <f>+SUMPRODUCT(('Quant Log'!$C$5:$C$1004='Quant Sub Area Stats'!$B97)*('Quant Log'!$J$5:$J$1004='Quant Sub Area Stats'!AF$42)*('Quant Log'!$E$5:$E$1004='Quant Sub Area Stats'!$B$88)*'Quant Log'!$H$5:$H$1004)/SUMPRODUCT(('Quant Log'!$C$5:$C$1004='Quant Sub Area Stats'!$B97)*('Quant Log'!$J$5:$J$1004='Quant Sub Area Stats'!AF$42)*('Quant Log'!$E$5:$E$1004='Quant Sub Area Stats'!$B$88))</f>
        <v>#DIV/0!</v>
      </c>
      <c r="AG97" s="83" t="e">
        <f>+SUMPRODUCT(('Quant Log'!$C$5:$C$1004='Quant Sub Area Stats'!$B97)*('Quant Log'!$J$5:$J$1004='Quant Sub Area Stats'!AG$42)*('Quant Log'!$E$5:$E$1004='Quant Sub Area Stats'!$B$88)*'Quant Log'!$H$5:$H$1004)/SUMPRODUCT(('Quant Log'!$C$5:$C$1004='Quant Sub Area Stats'!$B97)*('Quant Log'!$J$5:$J$1004='Quant Sub Area Stats'!AG$42)*('Quant Log'!$E$5:$E$1004='Quant Sub Area Stats'!$B$88))</f>
        <v>#DIV/0!</v>
      </c>
      <c r="AH97" s="83" t="e">
        <f>+SUMPRODUCT(('Quant Log'!$C$5:$C$1004='Quant Sub Area Stats'!$B97)*('Quant Log'!$J$5:$J$1004='Quant Sub Area Stats'!AH$42)*('Quant Log'!$E$5:$E$1004='Quant Sub Area Stats'!$B$88)*'Quant Log'!$H$5:$H$1004)/SUMPRODUCT(('Quant Log'!$C$5:$C$1004='Quant Sub Area Stats'!$B97)*('Quant Log'!$J$5:$J$1004='Quant Sub Area Stats'!AH$42)*('Quant Log'!$E$5:$E$1004='Quant Sub Area Stats'!$B$88))</f>
        <v>#DIV/0!</v>
      </c>
      <c r="AI97" s="83" t="e">
        <f>+SUMPRODUCT(('Quant Log'!$C$5:$C$1004='Quant Sub Area Stats'!$B97)*('Quant Log'!$J$5:$J$1004='Quant Sub Area Stats'!AI$42)*('Quant Log'!$E$5:$E$1004='Quant Sub Area Stats'!$B$88)*'Quant Log'!$H$5:$H$1004)/SUMPRODUCT(('Quant Log'!$C$5:$C$1004='Quant Sub Area Stats'!$B97)*('Quant Log'!$J$5:$J$1004='Quant Sub Area Stats'!AI$42)*('Quant Log'!$E$5:$E$1004='Quant Sub Area Stats'!$B$88))</f>
        <v>#DIV/0!</v>
      </c>
      <c r="AJ97" s="83" t="e">
        <f>+SUMPRODUCT(('Quant Log'!$C$5:$C$1004='Quant Sub Area Stats'!$B97)*('Quant Log'!$J$5:$J$1004='Quant Sub Area Stats'!AJ$42)*('Quant Log'!$E$5:$E$1004='Quant Sub Area Stats'!$B$88)*'Quant Log'!$H$5:$H$1004)/SUMPRODUCT(('Quant Log'!$C$5:$C$1004='Quant Sub Area Stats'!$B97)*('Quant Log'!$J$5:$J$1004='Quant Sub Area Stats'!AJ$42)*('Quant Log'!$E$5:$E$1004='Quant Sub Area Stats'!$B$88))</f>
        <v>#DIV/0!</v>
      </c>
      <c r="AK97" s="83" t="e">
        <f>+SUMPRODUCT(('Quant Log'!$C$5:$C$1004='Quant Sub Area Stats'!$B97)*('Quant Log'!$J$5:$J$1004='Quant Sub Area Stats'!AK$42)*('Quant Log'!$E$5:$E$1004='Quant Sub Area Stats'!$B$88)*'Quant Log'!$H$5:$H$1004)/SUMPRODUCT(('Quant Log'!$C$5:$C$1004='Quant Sub Area Stats'!$B97)*('Quant Log'!$J$5:$J$1004='Quant Sub Area Stats'!AK$42)*('Quant Log'!$E$5:$E$1004='Quant Sub Area Stats'!$B$88))</f>
        <v>#DIV/0!</v>
      </c>
      <c r="AL97" s="83" t="e">
        <f>+SUMPRODUCT(('Quant Log'!$C$5:$C$1004='Quant Sub Area Stats'!$B97)*('Quant Log'!$J$5:$J$1004='Quant Sub Area Stats'!AL$42)*('Quant Log'!$E$5:$E$1004='Quant Sub Area Stats'!$B$88)*'Quant Log'!$H$5:$H$1004)/SUMPRODUCT(('Quant Log'!$C$5:$C$1004='Quant Sub Area Stats'!$B97)*('Quant Log'!$J$5:$J$1004='Quant Sub Area Stats'!AL$42)*('Quant Log'!$E$5:$E$1004='Quant Sub Area Stats'!$B$88))</f>
        <v>#DIV/0!</v>
      </c>
      <c r="AM97" s="83" t="e">
        <f>+SUMPRODUCT(('Quant Log'!$C$5:$C$1004='Quant Sub Area Stats'!$B97)*('Quant Log'!$J$5:$J$1004='Quant Sub Area Stats'!AM$42)*('Quant Log'!$E$5:$E$1004='Quant Sub Area Stats'!$B$88)*'Quant Log'!$H$5:$H$1004)/SUMPRODUCT(('Quant Log'!$C$5:$C$1004='Quant Sub Area Stats'!$B97)*('Quant Log'!$J$5:$J$1004='Quant Sub Area Stats'!AM$42)*('Quant Log'!$E$5:$E$1004='Quant Sub Area Stats'!$B$88))</f>
        <v>#DIV/0!</v>
      </c>
      <c r="AN97" s="83" t="e">
        <f>+SUMPRODUCT(('Quant Log'!$C$5:$C$1004='Quant Sub Area Stats'!$B97)*('Quant Log'!$J$5:$J$1004='Quant Sub Area Stats'!AN$42)*('Quant Log'!$E$5:$E$1004='Quant Sub Area Stats'!$B$88)*'Quant Log'!$H$5:$H$1004)/SUMPRODUCT(('Quant Log'!$C$5:$C$1004='Quant Sub Area Stats'!$B97)*('Quant Log'!$J$5:$J$1004='Quant Sub Area Stats'!AN$42)*('Quant Log'!$E$5:$E$1004='Quant Sub Area Stats'!$B$88))</f>
        <v>#DIV/0!</v>
      </c>
      <c r="AO97" s="83" t="e">
        <f>+SUMPRODUCT(('Quant Log'!$C$5:$C$1004='Quant Sub Area Stats'!$B97)*('Quant Log'!$J$5:$J$1004='Quant Sub Area Stats'!AO$42)*('Quant Log'!$E$5:$E$1004='Quant Sub Area Stats'!$B$88)*'Quant Log'!$H$5:$H$1004)/SUMPRODUCT(('Quant Log'!$C$5:$C$1004='Quant Sub Area Stats'!$B97)*('Quant Log'!$J$5:$J$1004='Quant Sub Area Stats'!AO$42)*('Quant Log'!$E$5:$E$1004='Quant Sub Area Stats'!$B$88))</f>
        <v>#DIV/0!</v>
      </c>
      <c r="AP97" s="83" t="e">
        <f>+SUMPRODUCT(('Quant Log'!$C$5:$C$1004='Quant Sub Area Stats'!$B97)*('Quant Log'!$E$5:$E$1004='Quant Sub Area Stats'!$B$88)*'Quant Log'!$H$5:$H$1004)/SUMPRODUCT(('Quant Log'!$C$5:$C$1004='Quant Sub Area Stats'!$B97)*('Quant Log'!$E$5:$E$1004='Quant Sub Area Stats'!$B$88))</f>
        <v>#DIV/0!</v>
      </c>
    </row>
    <row r="98" spans="2:42" ht="16" thickBot="1">
      <c r="B98" s="18" t="str">
        <f>+$B$51</f>
        <v>Princeton Review</v>
      </c>
      <c r="D98" s="136" t="str">
        <f t="shared" si="51"/>
        <v>n/a</v>
      </c>
      <c r="E98" s="136" t="str">
        <f t="shared" si="52"/>
        <v>n/a</v>
      </c>
      <c r="F98" s="136" t="str">
        <f t="shared" si="53"/>
        <v>n/a</v>
      </c>
      <c r="G98" s="136" t="str">
        <f t="shared" si="54"/>
        <v>n/a</v>
      </c>
      <c r="H98" s="136" t="str">
        <f t="shared" si="55"/>
        <v>n/a</v>
      </c>
      <c r="I98" s="136" t="str">
        <f t="shared" si="56"/>
        <v>n/a</v>
      </c>
      <c r="J98" s="136" t="str">
        <f t="shared" si="57"/>
        <v>n/a</v>
      </c>
      <c r="K98" s="136" t="str">
        <f t="shared" si="58"/>
        <v>n/a</v>
      </c>
      <c r="L98" s="53" t="str">
        <f t="shared" si="59"/>
        <v>n/a</v>
      </c>
      <c r="M98" s="146" t="str">
        <f t="shared" si="60"/>
        <v>n/a</v>
      </c>
      <c r="N98" s="146" t="str">
        <f t="shared" si="50"/>
        <v>n/a</v>
      </c>
      <c r="O98" s="146" t="str">
        <f t="shared" si="50"/>
        <v>n/a</v>
      </c>
      <c r="P98" s="146" t="str">
        <f t="shared" si="50"/>
        <v>n/a</v>
      </c>
      <c r="Q98" s="146" t="str">
        <f t="shared" si="50"/>
        <v>n/a</v>
      </c>
      <c r="R98" s="146" t="str">
        <f t="shared" si="50"/>
        <v>n/a</v>
      </c>
      <c r="S98" s="146" t="str">
        <f t="shared" si="50"/>
        <v>n/a</v>
      </c>
      <c r="T98" s="146" t="str">
        <f t="shared" si="50"/>
        <v>n/a</v>
      </c>
      <c r="U98" s="146" t="str">
        <f t="shared" si="50"/>
        <v>n/a</v>
      </c>
      <c r="V98" s="151" t="str">
        <f t="shared" si="61"/>
        <v>n/a</v>
      </c>
      <c r="X98" s="83" t="e">
        <f>+SUMPRODUCT(('Quant Log'!$C$5:$C$1004='Quant Sub Area Stats'!$B98)*('Quant Log'!$J$5:$J$1004='Quant Sub Area Stats'!X$42)*('Quant Log'!$E$5:$E$1004='Quant Sub Area Stats'!$B$88)*'Quant Log'!$H$5:$H$1004)/SUMPRODUCT(('Quant Log'!$C$5:$C$1004='Quant Sub Area Stats'!$B98)*('Quant Log'!$J$5:$J$1004='Quant Sub Area Stats'!X$42)*('Quant Log'!$E$5:$E$1004='Quant Sub Area Stats'!$B$88))</f>
        <v>#DIV/0!</v>
      </c>
      <c r="Y98" s="83" t="e">
        <f>+SUMPRODUCT(('Quant Log'!$C$5:$C$1004='Quant Sub Area Stats'!$B98)*('Quant Log'!$J$5:$J$1004='Quant Sub Area Stats'!Y$42)*('Quant Log'!$E$5:$E$1004='Quant Sub Area Stats'!$B$88)*'Quant Log'!$H$5:$H$1004)/SUMPRODUCT(('Quant Log'!$C$5:$C$1004='Quant Sub Area Stats'!$B98)*('Quant Log'!$J$5:$J$1004='Quant Sub Area Stats'!Y$42)*('Quant Log'!$E$5:$E$1004='Quant Sub Area Stats'!$B$88))</f>
        <v>#DIV/0!</v>
      </c>
      <c r="Z98" s="83" t="e">
        <f>+SUMPRODUCT(('Quant Log'!$C$5:$C$1004='Quant Sub Area Stats'!$B98)*('Quant Log'!$J$5:$J$1004='Quant Sub Area Stats'!Z$42)*('Quant Log'!$E$5:$E$1004='Quant Sub Area Stats'!$B$88)*'Quant Log'!$H$5:$H$1004)/SUMPRODUCT(('Quant Log'!$C$5:$C$1004='Quant Sub Area Stats'!$B98)*('Quant Log'!$J$5:$J$1004='Quant Sub Area Stats'!Z$42)*('Quant Log'!$E$5:$E$1004='Quant Sub Area Stats'!$B$88))</f>
        <v>#DIV/0!</v>
      </c>
      <c r="AA98" s="83" t="e">
        <f>+SUMPRODUCT(('Quant Log'!$C$5:$C$1004='Quant Sub Area Stats'!$B98)*('Quant Log'!$J$5:$J$1004='Quant Sub Area Stats'!AA$42)*('Quant Log'!$E$5:$E$1004='Quant Sub Area Stats'!$B$88)*'Quant Log'!$H$5:$H$1004)/SUMPRODUCT(('Quant Log'!$C$5:$C$1004='Quant Sub Area Stats'!$B98)*('Quant Log'!$J$5:$J$1004='Quant Sub Area Stats'!AA$42)*('Quant Log'!$E$5:$E$1004='Quant Sub Area Stats'!$B$88))</f>
        <v>#DIV/0!</v>
      </c>
      <c r="AB98" s="83" t="e">
        <f>+SUMPRODUCT(('Quant Log'!$C$5:$C$1004='Quant Sub Area Stats'!$B98)*('Quant Log'!$J$5:$J$1004='Quant Sub Area Stats'!AB$42)*('Quant Log'!$E$5:$E$1004='Quant Sub Area Stats'!$B$88)*'Quant Log'!$H$5:$H$1004)/SUMPRODUCT(('Quant Log'!$C$5:$C$1004='Quant Sub Area Stats'!$B98)*('Quant Log'!$J$5:$J$1004='Quant Sub Area Stats'!AB$42)*('Quant Log'!$E$5:$E$1004='Quant Sub Area Stats'!$B$88))</f>
        <v>#DIV/0!</v>
      </c>
      <c r="AC98" s="83" t="e">
        <f>+SUMPRODUCT(('Quant Log'!$C$5:$C$1004='Quant Sub Area Stats'!$B98)*('Quant Log'!$J$5:$J$1004='Quant Sub Area Stats'!AC$42)*('Quant Log'!$E$5:$E$1004='Quant Sub Area Stats'!$B$88)*'Quant Log'!$H$5:$H$1004)/SUMPRODUCT(('Quant Log'!$C$5:$C$1004='Quant Sub Area Stats'!$B98)*('Quant Log'!$J$5:$J$1004='Quant Sub Area Stats'!AC$42)*('Quant Log'!$E$5:$E$1004='Quant Sub Area Stats'!$B$88))</f>
        <v>#DIV/0!</v>
      </c>
      <c r="AD98" s="83" t="e">
        <f>+SUMPRODUCT(('Quant Log'!$C$5:$C$1004='Quant Sub Area Stats'!$B98)*('Quant Log'!$J$5:$J$1004='Quant Sub Area Stats'!AD$42)*('Quant Log'!$E$5:$E$1004='Quant Sub Area Stats'!$B$88)*'Quant Log'!$H$5:$H$1004)/SUMPRODUCT(('Quant Log'!$C$5:$C$1004='Quant Sub Area Stats'!$B98)*('Quant Log'!$J$5:$J$1004='Quant Sub Area Stats'!AD$42)*('Quant Log'!$E$5:$E$1004='Quant Sub Area Stats'!$B$88))</f>
        <v>#DIV/0!</v>
      </c>
      <c r="AE98" s="83" t="e">
        <f>+SUMPRODUCT(('Quant Log'!$C$5:$C$1004='Quant Sub Area Stats'!$B98)*('Quant Log'!$J$5:$J$1004='Quant Sub Area Stats'!AE$42)*('Quant Log'!$E$5:$E$1004='Quant Sub Area Stats'!$B$88)*'Quant Log'!$H$5:$H$1004)/SUMPRODUCT(('Quant Log'!$C$5:$C$1004='Quant Sub Area Stats'!$B98)*('Quant Log'!$J$5:$J$1004='Quant Sub Area Stats'!AE$42)*('Quant Log'!$E$5:$E$1004='Quant Sub Area Stats'!$B$88))</f>
        <v>#DIV/0!</v>
      </c>
      <c r="AF98" s="83" t="e">
        <f>+SUMPRODUCT(('Quant Log'!$C$5:$C$1004='Quant Sub Area Stats'!$B98)*('Quant Log'!$J$5:$J$1004='Quant Sub Area Stats'!AF$42)*('Quant Log'!$E$5:$E$1004='Quant Sub Area Stats'!$B$88)*'Quant Log'!$H$5:$H$1004)/SUMPRODUCT(('Quant Log'!$C$5:$C$1004='Quant Sub Area Stats'!$B98)*('Quant Log'!$J$5:$J$1004='Quant Sub Area Stats'!AF$42)*('Quant Log'!$E$5:$E$1004='Quant Sub Area Stats'!$B$88))</f>
        <v>#DIV/0!</v>
      </c>
      <c r="AG98" s="83" t="e">
        <f>+SUMPRODUCT(('Quant Log'!$C$5:$C$1004='Quant Sub Area Stats'!$B98)*('Quant Log'!$J$5:$J$1004='Quant Sub Area Stats'!AG$42)*('Quant Log'!$E$5:$E$1004='Quant Sub Area Stats'!$B$88)*'Quant Log'!$H$5:$H$1004)/SUMPRODUCT(('Quant Log'!$C$5:$C$1004='Quant Sub Area Stats'!$B98)*('Quant Log'!$J$5:$J$1004='Quant Sub Area Stats'!AG$42)*('Quant Log'!$E$5:$E$1004='Quant Sub Area Stats'!$B$88))</f>
        <v>#DIV/0!</v>
      </c>
      <c r="AH98" s="83" t="e">
        <f>+SUMPRODUCT(('Quant Log'!$C$5:$C$1004='Quant Sub Area Stats'!$B98)*('Quant Log'!$J$5:$J$1004='Quant Sub Area Stats'!AH$42)*('Quant Log'!$E$5:$E$1004='Quant Sub Area Stats'!$B$88)*'Quant Log'!$H$5:$H$1004)/SUMPRODUCT(('Quant Log'!$C$5:$C$1004='Quant Sub Area Stats'!$B98)*('Quant Log'!$J$5:$J$1004='Quant Sub Area Stats'!AH$42)*('Quant Log'!$E$5:$E$1004='Quant Sub Area Stats'!$B$88))</f>
        <v>#DIV/0!</v>
      </c>
      <c r="AI98" s="83" t="e">
        <f>+SUMPRODUCT(('Quant Log'!$C$5:$C$1004='Quant Sub Area Stats'!$B98)*('Quant Log'!$J$5:$J$1004='Quant Sub Area Stats'!AI$42)*('Quant Log'!$E$5:$E$1004='Quant Sub Area Stats'!$B$88)*'Quant Log'!$H$5:$H$1004)/SUMPRODUCT(('Quant Log'!$C$5:$C$1004='Quant Sub Area Stats'!$B98)*('Quant Log'!$J$5:$J$1004='Quant Sub Area Stats'!AI$42)*('Quant Log'!$E$5:$E$1004='Quant Sub Area Stats'!$B$88))</f>
        <v>#DIV/0!</v>
      </c>
      <c r="AJ98" s="83" t="e">
        <f>+SUMPRODUCT(('Quant Log'!$C$5:$C$1004='Quant Sub Area Stats'!$B98)*('Quant Log'!$J$5:$J$1004='Quant Sub Area Stats'!AJ$42)*('Quant Log'!$E$5:$E$1004='Quant Sub Area Stats'!$B$88)*'Quant Log'!$H$5:$H$1004)/SUMPRODUCT(('Quant Log'!$C$5:$C$1004='Quant Sub Area Stats'!$B98)*('Quant Log'!$J$5:$J$1004='Quant Sub Area Stats'!AJ$42)*('Quant Log'!$E$5:$E$1004='Quant Sub Area Stats'!$B$88))</f>
        <v>#DIV/0!</v>
      </c>
      <c r="AK98" s="83" t="e">
        <f>+SUMPRODUCT(('Quant Log'!$C$5:$C$1004='Quant Sub Area Stats'!$B98)*('Quant Log'!$J$5:$J$1004='Quant Sub Area Stats'!AK$42)*('Quant Log'!$E$5:$E$1004='Quant Sub Area Stats'!$B$88)*'Quant Log'!$H$5:$H$1004)/SUMPRODUCT(('Quant Log'!$C$5:$C$1004='Quant Sub Area Stats'!$B98)*('Quant Log'!$J$5:$J$1004='Quant Sub Area Stats'!AK$42)*('Quant Log'!$E$5:$E$1004='Quant Sub Area Stats'!$B$88))</f>
        <v>#DIV/0!</v>
      </c>
      <c r="AL98" s="83" t="e">
        <f>+SUMPRODUCT(('Quant Log'!$C$5:$C$1004='Quant Sub Area Stats'!$B98)*('Quant Log'!$J$5:$J$1004='Quant Sub Area Stats'!AL$42)*('Quant Log'!$E$5:$E$1004='Quant Sub Area Stats'!$B$88)*'Quant Log'!$H$5:$H$1004)/SUMPRODUCT(('Quant Log'!$C$5:$C$1004='Quant Sub Area Stats'!$B98)*('Quant Log'!$J$5:$J$1004='Quant Sub Area Stats'!AL$42)*('Quant Log'!$E$5:$E$1004='Quant Sub Area Stats'!$B$88))</f>
        <v>#DIV/0!</v>
      </c>
      <c r="AM98" s="83" t="e">
        <f>+SUMPRODUCT(('Quant Log'!$C$5:$C$1004='Quant Sub Area Stats'!$B98)*('Quant Log'!$J$5:$J$1004='Quant Sub Area Stats'!AM$42)*('Quant Log'!$E$5:$E$1004='Quant Sub Area Stats'!$B$88)*'Quant Log'!$H$5:$H$1004)/SUMPRODUCT(('Quant Log'!$C$5:$C$1004='Quant Sub Area Stats'!$B98)*('Quant Log'!$J$5:$J$1004='Quant Sub Area Stats'!AM$42)*('Quant Log'!$E$5:$E$1004='Quant Sub Area Stats'!$B$88))</f>
        <v>#DIV/0!</v>
      </c>
      <c r="AN98" s="83" t="e">
        <f>+SUMPRODUCT(('Quant Log'!$C$5:$C$1004='Quant Sub Area Stats'!$B98)*('Quant Log'!$J$5:$J$1004='Quant Sub Area Stats'!AN$42)*('Quant Log'!$E$5:$E$1004='Quant Sub Area Stats'!$B$88)*'Quant Log'!$H$5:$H$1004)/SUMPRODUCT(('Quant Log'!$C$5:$C$1004='Quant Sub Area Stats'!$B98)*('Quant Log'!$J$5:$J$1004='Quant Sub Area Stats'!AN$42)*('Quant Log'!$E$5:$E$1004='Quant Sub Area Stats'!$B$88))</f>
        <v>#DIV/0!</v>
      </c>
      <c r="AO98" s="83" t="e">
        <f>+SUMPRODUCT(('Quant Log'!$C$5:$C$1004='Quant Sub Area Stats'!$B98)*('Quant Log'!$J$5:$J$1004='Quant Sub Area Stats'!AO$42)*('Quant Log'!$E$5:$E$1004='Quant Sub Area Stats'!$B$88)*'Quant Log'!$H$5:$H$1004)/SUMPRODUCT(('Quant Log'!$C$5:$C$1004='Quant Sub Area Stats'!$B98)*('Quant Log'!$J$5:$J$1004='Quant Sub Area Stats'!AO$42)*('Quant Log'!$E$5:$E$1004='Quant Sub Area Stats'!$B$88))</f>
        <v>#DIV/0!</v>
      </c>
      <c r="AP98" s="83" t="e">
        <f>+SUMPRODUCT(('Quant Log'!$C$5:$C$1004='Quant Sub Area Stats'!$B98)*('Quant Log'!$E$5:$E$1004='Quant Sub Area Stats'!$B$88)*'Quant Log'!$H$5:$H$1004)/SUMPRODUCT(('Quant Log'!$C$5:$C$1004='Quant Sub Area Stats'!$B98)*('Quant Log'!$E$5:$E$1004='Quant Sub Area Stats'!$B$88))</f>
        <v>#DIV/0!</v>
      </c>
    </row>
    <row r="99" spans="2:42" ht="16" thickBot="1">
      <c r="B99" s="18" t="str">
        <f>+$B$52</f>
        <v>PowerScore SC</v>
      </c>
      <c r="D99" s="137" t="str">
        <f t="shared" si="51"/>
        <v>n/a</v>
      </c>
      <c r="E99" s="137" t="str">
        <f t="shared" si="52"/>
        <v>n/a</v>
      </c>
      <c r="F99" s="137" t="str">
        <f t="shared" si="53"/>
        <v>n/a</v>
      </c>
      <c r="G99" s="137" t="str">
        <f t="shared" si="54"/>
        <v>n/a</v>
      </c>
      <c r="H99" s="137" t="str">
        <f t="shared" si="55"/>
        <v>n/a</v>
      </c>
      <c r="I99" s="137" t="str">
        <f t="shared" si="56"/>
        <v>n/a</v>
      </c>
      <c r="J99" s="137" t="str">
        <f t="shared" si="57"/>
        <v>n/a</v>
      </c>
      <c r="K99" s="137" t="str">
        <f t="shared" si="58"/>
        <v>n/a</v>
      </c>
      <c r="L99" s="56" t="str">
        <f t="shared" si="59"/>
        <v>n/a</v>
      </c>
      <c r="M99" s="148" t="str">
        <f t="shared" si="60"/>
        <v>n/a</v>
      </c>
      <c r="N99" s="148" t="str">
        <f t="shared" si="50"/>
        <v>n/a</v>
      </c>
      <c r="O99" s="148" t="str">
        <f t="shared" si="50"/>
        <v>n/a</v>
      </c>
      <c r="P99" s="148" t="str">
        <f t="shared" si="50"/>
        <v>n/a</v>
      </c>
      <c r="Q99" s="148" t="str">
        <f t="shared" si="50"/>
        <v>n/a</v>
      </c>
      <c r="R99" s="148" t="str">
        <f t="shared" si="50"/>
        <v>n/a</v>
      </c>
      <c r="S99" s="148" t="str">
        <f t="shared" si="50"/>
        <v>n/a</v>
      </c>
      <c r="T99" s="148" t="str">
        <f t="shared" si="50"/>
        <v>n/a</v>
      </c>
      <c r="U99" s="148" t="str">
        <f t="shared" si="50"/>
        <v>n/a</v>
      </c>
      <c r="V99" s="152" t="str">
        <f t="shared" si="61"/>
        <v>n/a</v>
      </c>
      <c r="X99" s="83" t="e">
        <f>+SUMPRODUCT(('Quant Log'!$C$5:$C$1004='Quant Sub Area Stats'!$B99)*('Quant Log'!$J$5:$J$1004='Quant Sub Area Stats'!X$42)*('Quant Log'!$E$5:$E$1004='Quant Sub Area Stats'!$B$88)*'Quant Log'!$H$5:$H$1004)/SUMPRODUCT(('Quant Log'!$C$5:$C$1004='Quant Sub Area Stats'!$B99)*('Quant Log'!$J$5:$J$1004='Quant Sub Area Stats'!X$42)*('Quant Log'!$E$5:$E$1004='Quant Sub Area Stats'!$B$88))</f>
        <v>#DIV/0!</v>
      </c>
      <c r="Y99" s="83" t="e">
        <f>+SUMPRODUCT(('Quant Log'!$C$5:$C$1004='Quant Sub Area Stats'!$B99)*('Quant Log'!$J$5:$J$1004='Quant Sub Area Stats'!Y$42)*('Quant Log'!$E$5:$E$1004='Quant Sub Area Stats'!$B$88)*'Quant Log'!$H$5:$H$1004)/SUMPRODUCT(('Quant Log'!$C$5:$C$1004='Quant Sub Area Stats'!$B99)*('Quant Log'!$J$5:$J$1004='Quant Sub Area Stats'!Y$42)*('Quant Log'!$E$5:$E$1004='Quant Sub Area Stats'!$B$88))</f>
        <v>#DIV/0!</v>
      </c>
      <c r="Z99" s="83" t="e">
        <f>+SUMPRODUCT(('Quant Log'!$C$5:$C$1004='Quant Sub Area Stats'!$B99)*('Quant Log'!$J$5:$J$1004='Quant Sub Area Stats'!Z$42)*('Quant Log'!$E$5:$E$1004='Quant Sub Area Stats'!$B$88)*'Quant Log'!$H$5:$H$1004)/SUMPRODUCT(('Quant Log'!$C$5:$C$1004='Quant Sub Area Stats'!$B99)*('Quant Log'!$J$5:$J$1004='Quant Sub Area Stats'!Z$42)*('Quant Log'!$E$5:$E$1004='Quant Sub Area Stats'!$B$88))</f>
        <v>#DIV/0!</v>
      </c>
      <c r="AA99" s="83" t="e">
        <f>+SUMPRODUCT(('Quant Log'!$C$5:$C$1004='Quant Sub Area Stats'!$B99)*('Quant Log'!$J$5:$J$1004='Quant Sub Area Stats'!AA$42)*('Quant Log'!$E$5:$E$1004='Quant Sub Area Stats'!$B$88)*'Quant Log'!$H$5:$H$1004)/SUMPRODUCT(('Quant Log'!$C$5:$C$1004='Quant Sub Area Stats'!$B99)*('Quant Log'!$J$5:$J$1004='Quant Sub Area Stats'!AA$42)*('Quant Log'!$E$5:$E$1004='Quant Sub Area Stats'!$B$88))</f>
        <v>#DIV/0!</v>
      </c>
      <c r="AB99" s="83" t="e">
        <f>+SUMPRODUCT(('Quant Log'!$C$5:$C$1004='Quant Sub Area Stats'!$B99)*('Quant Log'!$J$5:$J$1004='Quant Sub Area Stats'!AB$42)*('Quant Log'!$E$5:$E$1004='Quant Sub Area Stats'!$B$88)*'Quant Log'!$H$5:$H$1004)/SUMPRODUCT(('Quant Log'!$C$5:$C$1004='Quant Sub Area Stats'!$B99)*('Quant Log'!$J$5:$J$1004='Quant Sub Area Stats'!AB$42)*('Quant Log'!$E$5:$E$1004='Quant Sub Area Stats'!$B$88))</f>
        <v>#DIV/0!</v>
      </c>
      <c r="AC99" s="83" t="e">
        <f>+SUMPRODUCT(('Quant Log'!$C$5:$C$1004='Quant Sub Area Stats'!$B99)*('Quant Log'!$J$5:$J$1004='Quant Sub Area Stats'!AC$42)*('Quant Log'!$E$5:$E$1004='Quant Sub Area Stats'!$B$88)*'Quant Log'!$H$5:$H$1004)/SUMPRODUCT(('Quant Log'!$C$5:$C$1004='Quant Sub Area Stats'!$B99)*('Quant Log'!$J$5:$J$1004='Quant Sub Area Stats'!AC$42)*('Quant Log'!$E$5:$E$1004='Quant Sub Area Stats'!$B$88))</f>
        <v>#DIV/0!</v>
      </c>
      <c r="AD99" s="83" t="e">
        <f>+SUMPRODUCT(('Quant Log'!$C$5:$C$1004='Quant Sub Area Stats'!$B99)*('Quant Log'!$J$5:$J$1004='Quant Sub Area Stats'!AD$42)*('Quant Log'!$E$5:$E$1004='Quant Sub Area Stats'!$B$88)*'Quant Log'!$H$5:$H$1004)/SUMPRODUCT(('Quant Log'!$C$5:$C$1004='Quant Sub Area Stats'!$B99)*('Quant Log'!$J$5:$J$1004='Quant Sub Area Stats'!AD$42)*('Quant Log'!$E$5:$E$1004='Quant Sub Area Stats'!$B$88))</f>
        <v>#DIV/0!</v>
      </c>
      <c r="AE99" s="83" t="e">
        <f>+SUMPRODUCT(('Quant Log'!$C$5:$C$1004='Quant Sub Area Stats'!$B99)*('Quant Log'!$J$5:$J$1004='Quant Sub Area Stats'!AE$42)*('Quant Log'!$E$5:$E$1004='Quant Sub Area Stats'!$B$88)*'Quant Log'!$H$5:$H$1004)/SUMPRODUCT(('Quant Log'!$C$5:$C$1004='Quant Sub Area Stats'!$B99)*('Quant Log'!$J$5:$J$1004='Quant Sub Area Stats'!AE$42)*('Quant Log'!$E$5:$E$1004='Quant Sub Area Stats'!$B$88))</f>
        <v>#DIV/0!</v>
      </c>
      <c r="AF99" s="83" t="e">
        <f>+SUMPRODUCT(('Quant Log'!$C$5:$C$1004='Quant Sub Area Stats'!$B99)*('Quant Log'!$J$5:$J$1004='Quant Sub Area Stats'!AF$42)*('Quant Log'!$E$5:$E$1004='Quant Sub Area Stats'!$B$88)*'Quant Log'!$H$5:$H$1004)/SUMPRODUCT(('Quant Log'!$C$5:$C$1004='Quant Sub Area Stats'!$B99)*('Quant Log'!$J$5:$J$1004='Quant Sub Area Stats'!AF$42)*('Quant Log'!$E$5:$E$1004='Quant Sub Area Stats'!$B$88))</f>
        <v>#DIV/0!</v>
      </c>
      <c r="AG99" s="83" t="e">
        <f>+SUMPRODUCT(('Quant Log'!$C$5:$C$1004='Quant Sub Area Stats'!$B99)*('Quant Log'!$J$5:$J$1004='Quant Sub Area Stats'!AG$42)*('Quant Log'!$E$5:$E$1004='Quant Sub Area Stats'!$B$88)*'Quant Log'!$H$5:$H$1004)/SUMPRODUCT(('Quant Log'!$C$5:$C$1004='Quant Sub Area Stats'!$B99)*('Quant Log'!$J$5:$J$1004='Quant Sub Area Stats'!AG$42)*('Quant Log'!$E$5:$E$1004='Quant Sub Area Stats'!$B$88))</f>
        <v>#DIV/0!</v>
      </c>
      <c r="AH99" s="83" t="e">
        <f>+SUMPRODUCT(('Quant Log'!$C$5:$C$1004='Quant Sub Area Stats'!$B99)*('Quant Log'!$J$5:$J$1004='Quant Sub Area Stats'!AH$42)*('Quant Log'!$E$5:$E$1004='Quant Sub Area Stats'!$B$88)*'Quant Log'!$H$5:$H$1004)/SUMPRODUCT(('Quant Log'!$C$5:$C$1004='Quant Sub Area Stats'!$B99)*('Quant Log'!$J$5:$J$1004='Quant Sub Area Stats'!AH$42)*('Quant Log'!$E$5:$E$1004='Quant Sub Area Stats'!$B$88))</f>
        <v>#DIV/0!</v>
      </c>
      <c r="AI99" s="83" t="e">
        <f>+SUMPRODUCT(('Quant Log'!$C$5:$C$1004='Quant Sub Area Stats'!$B99)*('Quant Log'!$J$5:$J$1004='Quant Sub Area Stats'!AI$42)*('Quant Log'!$E$5:$E$1004='Quant Sub Area Stats'!$B$88)*'Quant Log'!$H$5:$H$1004)/SUMPRODUCT(('Quant Log'!$C$5:$C$1004='Quant Sub Area Stats'!$B99)*('Quant Log'!$J$5:$J$1004='Quant Sub Area Stats'!AI$42)*('Quant Log'!$E$5:$E$1004='Quant Sub Area Stats'!$B$88))</f>
        <v>#DIV/0!</v>
      </c>
      <c r="AJ99" s="83" t="e">
        <f>+SUMPRODUCT(('Quant Log'!$C$5:$C$1004='Quant Sub Area Stats'!$B99)*('Quant Log'!$J$5:$J$1004='Quant Sub Area Stats'!AJ$42)*('Quant Log'!$E$5:$E$1004='Quant Sub Area Stats'!$B$88)*'Quant Log'!$H$5:$H$1004)/SUMPRODUCT(('Quant Log'!$C$5:$C$1004='Quant Sub Area Stats'!$B99)*('Quant Log'!$J$5:$J$1004='Quant Sub Area Stats'!AJ$42)*('Quant Log'!$E$5:$E$1004='Quant Sub Area Stats'!$B$88))</f>
        <v>#DIV/0!</v>
      </c>
      <c r="AK99" s="83" t="e">
        <f>+SUMPRODUCT(('Quant Log'!$C$5:$C$1004='Quant Sub Area Stats'!$B99)*('Quant Log'!$J$5:$J$1004='Quant Sub Area Stats'!AK$42)*('Quant Log'!$E$5:$E$1004='Quant Sub Area Stats'!$B$88)*'Quant Log'!$H$5:$H$1004)/SUMPRODUCT(('Quant Log'!$C$5:$C$1004='Quant Sub Area Stats'!$B99)*('Quant Log'!$J$5:$J$1004='Quant Sub Area Stats'!AK$42)*('Quant Log'!$E$5:$E$1004='Quant Sub Area Stats'!$B$88))</f>
        <v>#DIV/0!</v>
      </c>
      <c r="AL99" s="83" t="e">
        <f>+SUMPRODUCT(('Quant Log'!$C$5:$C$1004='Quant Sub Area Stats'!$B99)*('Quant Log'!$J$5:$J$1004='Quant Sub Area Stats'!AL$42)*('Quant Log'!$E$5:$E$1004='Quant Sub Area Stats'!$B$88)*'Quant Log'!$H$5:$H$1004)/SUMPRODUCT(('Quant Log'!$C$5:$C$1004='Quant Sub Area Stats'!$B99)*('Quant Log'!$J$5:$J$1004='Quant Sub Area Stats'!AL$42)*('Quant Log'!$E$5:$E$1004='Quant Sub Area Stats'!$B$88))</f>
        <v>#DIV/0!</v>
      </c>
      <c r="AM99" s="83" t="e">
        <f>+SUMPRODUCT(('Quant Log'!$C$5:$C$1004='Quant Sub Area Stats'!$B99)*('Quant Log'!$J$5:$J$1004='Quant Sub Area Stats'!AM$42)*('Quant Log'!$E$5:$E$1004='Quant Sub Area Stats'!$B$88)*'Quant Log'!$H$5:$H$1004)/SUMPRODUCT(('Quant Log'!$C$5:$C$1004='Quant Sub Area Stats'!$B99)*('Quant Log'!$J$5:$J$1004='Quant Sub Area Stats'!AM$42)*('Quant Log'!$E$5:$E$1004='Quant Sub Area Stats'!$B$88))</f>
        <v>#DIV/0!</v>
      </c>
      <c r="AN99" s="83" t="e">
        <f>+SUMPRODUCT(('Quant Log'!$C$5:$C$1004='Quant Sub Area Stats'!$B99)*('Quant Log'!$J$5:$J$1004='Quant Sub Area Stats'!AN$42)*('Quant Log'!$E$5:$E$1004='Quant Sub Area Stats'!$B$88)*'Quant Log'!$H$5:$H$1004)/SUMPRODUCT(('Quant Log'!$C$5:$C$1004='Quant Sub Area Stats'!$B99)*('Quant Log'!$J$5:$J$1004='Quant Sub Area Stats'!AN$42)*('Quant Log'!$E$5:$E$1004='Quant Sub Area Stats'!$B$88))</f>
        <v>#DIV/0!</v>
      </c>
      <c r="AO99" s="83" t="e">
        <f>+SUMPRODUCT(('Quant Log'!$C$5:$C$1004='Quant Sub Area Stats'!$B99)*('Quant Log'!$J$5:$J$1004='Quant Sub Area Stats'!AO$42)*('Quant Log'!$E$5:$E$1004='Quant Sub Area Stats'!$B$88)*'Quant Log'!$H$5:$H$1004)/SUMPRODUCT(('Quant Log'!$C$5:$C$1004='Quant Sub Area Stats'!$B99)*('Quant Log'!$J$5:$J$1004='Quant Sub Area Stats'!AO$42)*('Quant Log'!$E$5:$E$1004='Quant Sub Area Stats'!$B$88))</f>
        <v>#DIV/0!</v>
      </c>
      <c r="AP99" s="83" t="e">
        <f>+SUMPRODUCT(('Quant Log'!$C$5:$C$1004='Quant Sub Area Stats'!$B99)*('Quant Log'!$E$5:$E$1004='Quant Sub Area Stats'!$B$88)*'Quant Log'!$H$5:$H$1004)/SUMPRODUCT(('Quant Log'!$C$5:$C$1004='Quant Sub Area Stats'!$B99)*('Quant Log'!$E$5:$E$1004='Quant Sub Area Stats'!$B$88))</f>
        <v>#DIV/0!</v>
      </c>
    </row>
    <row r="100" spans="2:42" ht="16" thickBot="1">
      <c r="B100" s="18" t="str">
        <f>+$B$53</f>
        <v>ALL</v>
      </c>
      <c r="D100" s="49">
        <f t="shared" si="51"/>
        <v>130.13043478260869</v>
      </c>
      <c r="E100" s="49">
        <f t="shared" si="52"/>
        <v>146</v>
      </c>
      <c r="F100" s="49">
        <f t="shared" si="53"/>
        <v>119.5625</v>
      </c>
      <c r="G100" s="49">
        <f t="shared" si="54"/>
        <v>138.5</v>
      </c>
      <c r="H100" s="49">
        <f t="shared" si="55"/>
        <v>147</v>
      </c>
      <c r="I100" s="49">
        <f t="shared" si="56"/>
        <v>136.0625</v>
      </c>
      <c r="J100" s="49">
        <f t="shared" si="57"/>
        <v>123.06666666666666</v>
      </c>
      <c r="K100" s="49">
        <f t="shared" si="58"/>
        <v>151.5</v>
      </c>
      <c r="L100" s="50">
        <f t="shared" si="59"/>
        <v>144.14634146341464</v>
      </c>
      <c r="M100" s="149">
        <f t="shared" si="60"/>
        <v>132.30000000000001</v>
      </c>
      <c r="N100" s="149">
        <f t="shared" si="50"/>
        <v>56.666666666666664</v>
      </c>
      <c r="O100" s="149">
        <f t="shared" si="50"/>
        <v>167.89285714285714</v>
      </c>
      <c r="P100" s="149">
        <f t="shared" si="50"/>
        <v>83</v>
      </c>
      <c r="Q100" s="149">
        <f t="shared" si="50"/>
        <v>127.89473684210526</v>
      </c>
      <c r="R100" s="149">
        <f t="shared" si="50"/>
        <v>195.92307692307693</v>
      </c>
      <c r="S100" s="149">
        <f t="shared" si="50"/>
        <v>179</v>
      </c>
      <c r="T100" s="149">
        <f t="shared" si="50"/>
        <v>450.33333333333331</v>
      </c>
      <c r="U100" s="149">
        <f t="shared" si="50"/>
        <v>94.36</v>
      </c>
      <c r="V100" s="149">
        <f>+IF(ISERROR(AP100),"n/a",AP100)</f>
        <v>136.78223495702005</v>
      </c>
      <c r="X100" s="83">
        <f>+SUMPRODUCT(('Quant Log'!$J$5:$J$1004='Quant Sub Area Stats'!X$42)*('Quant Log'!$E$5:$E$1004='Quant Sub Area Stats'!$B$88)*'Quant Log'!$H$5:$H$1004)/SUMPRODUCT(('Quant Log'!$J$5:$J$1004='Quant Sub Area Stats'!X$42)*('Quant Log'!$E$5:$E$1004='Quant Sub Area Stats'!$B$88))</f>
        <v>130.13043478260869</v>
      </c>
      <c r="Y100" s="83">
        <f>+SUMPRODUCT(('Quant Log'!$J$5:$J$1004='Quant Sub Area Stats'!Y$42)*('Quant Log'!$E$5:$E$1004='Quant Sub Area Stats'!$B$88)*'Quant Log'!$H$5:$H$1004)/SUMPRODUCT(('Quant Log'!$J$5:$J$1004='Quant Sub Area Stats'!Y$42)*('Quant Log'!$E$5:$E$1004='Quant Sub Area Stats'!$B$88))</f>
        <v>146</v>
      </c>
      <c r="Z100" s="83">
        <f>+SUMPRODUCT(('Quant Log'!$J$5:$J$1004='Quant Sub Area Stats'!Z$42)*('Quant Log'!$E$5:$E$1004='Quant Sub Area Stats'!$B$88)*'Quant Log'!$H$5:$H$1004)/SUMPRODUCT(('Quant Log'!$J$5:$J$1004='Quant Sub Area Stats'!Z$42)*('Quant Log'!$E$5:$E$1004='Quant Sub Area Stats'!$B$88))</f>
        <v>119.5625</v>
      </c>
      <c r="AA100" s="83">
        <f>+SUMPRODUCT(('Quant Log'!$J$5:$J$1004='Quant Sub Area Stats'!AA$42)*('Quant Log'!$E$5:$E$1004='Quant Sub Area Stats'!$B$88)*'Quant Log'!$H$5:$H$1004)/SUMPRODUCT(('Quant Log'!$J$5:$J$1004='Quant Sub Area Stats'!AA$42)*('Quant Log'!$E$5:$E$1004='Quant Sub Area Stats'!$B$88))</f>
        <v>138.5</v>
      </c>
      <c r="AB100" s="83">
        <f>+SUMPRODUCT(('Quant Log'!$J$5:$J$1004='Quant Sub Area Stats'!AB$42)*('Quant Log'!$E$5:$E$1004='Quant Sub Area Stats'!$B$88)*'Quant Log'!$H$5:$H$1004)/SUMPRODUCT(('Quant Log'!$J$5:$J$1004='Quant Sub Area Stats'!AB$42)*('Quant Log'!$E$5:$E$1004='Quant Sub Area Stats'!$B$88))</f>
        <v>147</v>
      </c>
      <c r="AC100" s="83">
        <f>+SUMPRODUCT(('Quant Log'!$J$5:$J$1004='Quant Sub Area Stats'!AC$42)*('Quant Log'!$E$5:$E$1004='Quant Sub Area Stats'!$B$88)*'Quant Log'!$H$5:$H$1004)/SUMPRODUCT(('Quant Log'!$J$5:$J$1004='Quant Sub Area Stats'!AC$42)*('Quant Log'!$E$5:$E$1004='Quant Sub Area Stats'!$B$88))</f>
        <v>136.0625</v>
      </c>
      <c r="AD100" s="83">
        <f>+SUMPRODUCT(('Quant Log'!$J$5:$J$1004='Quant Sub Area Stats'!AD$42)*('Quant Log'!$E$5:$E$1004='Quant Sub Area Stats'!$B$88)*'Quant Log'!$H$5:$H$1004)/SUMPRODUCT(('Quant Log'!$J$5:$J$1004='Quant Sub Area Stats'!AD$42)*('Quant Log'!$E$5:$E$1004='Quant Sub Area Stats'!$B$88))</f>
        <v>123.06666666666666</v>
      </c>
      <c r="AE100" s="83">
        <f>+SUMPRODUCT(('Quant Log'!$J$5:$J$1004='Quant Sub Area Stats'!AE$42)*('Quant Log'!$E$5:$E$1004='Quant Sub Area Stats'!$B$88)*'Quant Log'!$H$5:$H$1004)/SUMPRODUCT(('Quant Log'!$J$5:$J$1004='Quant Sub Area Stats'!AE$42)*('Quant Log'!$E$5:$E$1004='Quant Sub Area Stats'!$B$88))</f>
        <v>151.5</v>
      </c>
      <c r="AF100" s="83">
        <f>+SUMPRODUCT(('Quant Log'!$J$5:$J$1004='Quant Sub Area Stats'!AF$42)*('Quant Log'!$E$5:$E$1004='Quant Sub Area Stats'!$B$88)*'Quant Log'!$H$5:$H$1004)/SUMPRODUCT(('Quant Log'!$J$5:$J$1004='Quant Sub Area Stats'!AF$42)*('Quant Log'!$E$5:$E$1004='Quant Sub Area Stats'!$B$88))</f>
        <v>144.14634146341464</v>
      </c>
      <c r="AG100" s="83">
        <f>+SUMPRODUCT(('Quant Log'!$J$5:$J$1004='Quant Sub Area Stats'!AG$42)*('Quant Log'!$E$5:$E$1004='Quant Sub Area Stats'!$B$88)*'Quant Log'!$H$5:$H$1004)/SUMPRODUCT(('Quant Log'!$J$5:$J$1004='Quant Sub Area Stats'!AG$42)*('Quant Log'!$E$5:$E$1004='Quant Sub Area Stats'!$B$88))</f>
        <v>132.30000000000001</v>
      </c>
      <c r="AH100" s="83">
        <f>+SUMPRODUCT(('Quant Log'!$J$5:$J$1004='Quant Sub Area Stats'!AH$42)*('Quant Log'!$E$5:$E$1004='Quant Sub Area Stats'!$B$88)*'Quant Log'!$H$5:$H$1004)/SUMPRODUCT(('Quant Log'!$J$5:$J$1004='Quant Sub Area Stats'!AH$42)*('Quant Log'!$E$5:$E$1004='Quant Sub Area Stats'!$B$88))</f>
        <v>56.666666666666664</v>
      </c>
      <c r="AI100" s="83">
        <f>+SUMPRODUCT(('Quant Log'!$J$5:$J$1004='Quant Sub Area Stats'!AI$42)*('Quant Log'!$E$5:$E$1004='Quant Sub Area Stats'!$B$88)*'Quant Log'!$H$5:$H$1004)/SUMPRODUCT(('Quant Log'!$J$5:$J$1004='Quant Sub Area Stats'!AI$42)*('Quant Log'!$E$5:$E$1004='Quant Sub Area Stats'!$B$88))</f>
        <v>167.89285714285714</v>
      </c>
      <c r="AJ100" s="83">
        <f>+SUMPRODUCT(('Quant Log'!$J$5:$J$1004='Quant Sub Area Stats'!AJ$42)*('Quant Log'!$E$5:$E$1004='Quant Sub Area Stats'!$B$88)*'Quant Log'!$H$5:$H$1004)/SUMPRODUCT(('Quant Log'!$J$5:$J$1004='Quant Sub Area Stats'!AJ$42)*('Quant Log'!$E$5:$E$1004='Quant Sub Area Stats'!$B$88))</f>
        <v>83</v>
      </c>
      <c r="AK100" s="83">
        <f>+SUMPRODUCT(('Quant Log'!$J$5:$J$1004='Quant Sub Area Stats'!AK$42)*('Quant Log'!$E$5:$E$1004='Quant Sub Area Stats'!$B$88)*'Quant Log'!$H$5:$H$1004)/SUMPRODUCT(('Quant Log'!$J$5:$J$1004='Quant Sub Area Stats'!AK$42)*('Quant Log'!$E$5:$E$1004='Quant Sub Area Stats'!$B$88))</f>
        <v>127.89473684210526</v>
      </c>
      <c r="AL100" s="83">
        <f>+SUMPRODUCT(('Quant Log'!$J$5:$J$1004='Quant Sub Area Stats'!AL$42)*('Quant Log'!$E$5:$E$1004='Quant Sub Area Stats'!$B$88)*'Quant Log'!$H$5:$H$1004)/SUMPRODUCT(('Quant Log'!$J$5:$J$1004='Quant Sub Area Stats'!AL$42)*('Quant Log'!$E$5:$E$1004='Quant Sub Area Stats'!$B$88))</f>
        <v>195.92307692307693</v>
      </c>
      <c r="AM100" s="83">
        <f>+SUMPRODUCT(('Quant Log'!$J$5:$J$1004='Quant Sub Area Stats'!AM$42)*('Quant Log'!$E$5:$E$1004='Quant Sub Area Stats'!$B$88)*'Quant Log'!$H$5:$H$1004)/SUMPRODUCT(('Quant Log'!$J$5:$J$1004='Quant Sub Area Stats'!AM$42)*('Quant Log'!$E$5:$E$1004='Quant Sub Area Stats'!$B$88))</f>
        <v>179</v>
      </c>
      <c r="AN100" s="83">
        <f>+SUMPRODUCT(('Quant Log'!$J$5:$J$1004='Quant Sub Area Stats'!AN$42)*('Quant Log'!$E$5:$E$1004='Quant Sub Area Stats'!$B$88)*'Quant Log'!$H$5:$H$1004)/SUMPRODUCT(('Quant Log'!$J$5:$J$1004='Quant Sub Area Stats'!AN$42)*('Quant Log'!$E$5:$E$1004='Quant Sub Area Stats'!$B$88))</f>
        <v>450.33333333333331</v>
      </c>
      <c r="AO100" s="83">
        <f>+SUMPRODUCT(('Quant Log'!$J$5:$J$1004='Quant Sub Area Stats'!AO$42)*('Quant Log'!$E$5:$E$1004='Quant Sub Area Stats'!$B$88)*'Quant Log'!$H$5:$H$1004)/SUMPRODUCT(('Quant Log'!$J$5:$J$1004='Quant Sub Area Stats'!AO$42)*('Quant Log'!$E$5:$E$1004='Quant Sub Area Stats'!$B$88))</f>
        <v>94.36</v>
      </c>
      <c r="AP100" s="83">
        <f>+SUMPRODUCT(('Quant Log'!$E$5:$E$1004='Quant Sub Area Stats'!$B$88)*'Quant Log'!$H$5:$H$1004)/COUNTIF('Quant Log'!$E$5:$E$1004,'Quant Sub Area Stats'!$B$88)</f>
        <v>136.78223495702005</v>
      </c>
    </row>
    <row r="101" spans="2:42">
      <c r="X101" s="83"/>
      <c r="Y101" s="83"/>
      <c r="Z101" s="83"/>
      <c r="AA101" s="83"/>
      <c r="AB101" s="83"/>
      <c r="AC101" s="83"/>
      <c r="AD101" s="83"/>
      <c r="AE101" s="83"/>
      <c r="AF101" s="83"/>
      <c r="AG101" s="83"/>
      <c r="AH101" s="83"/>
      <c r="AI101" s="83"/>
      <c r="AJ101" s="83"/>
      <c r="AK101" s="83"/>
      <c r="AL101" s="83"/>
      <c r="AM101" s="83"/>
      <c r="AN101" s="83"/>
      <c r="AO101" s="83"/>
      <c r="AP101" s="83"/>
    </row>
    <row r="102" spans="2:42" ht="18">
      <c r="B102" s="10" t="s">
        <v>455</v>
      </c>
      <c r="X102" s="83"/>
      <c r="Y102" s="83"/>
      <c r="Z102" s="83"/>
      <c r="AA102" s="83"/>
      <c r="AB102" s="83"/>
      <c r="AC102" s="83"/>
      <c r="AD102" s="83"/>
      <c r="AE102" s="83"/>
      <c r="AF102" s="83"/>
      <c r="AG102" s="83"/>
      <c r="AH102" s="83"/>
      <c r="AI102" s="83"/>
      <c r="AJ102" s="83"/>
      <c r="AK102" s="83"/>
      <c r="AL102" s="83"/>
      <c r="AM102" s="83"/>
      <c r="AN102" s="83"/>
      <c r="AO102" s="83"/>
      <c r="AP102" s="83"/>
    </row>
    <row r="103" spans="2:42" ht="16" thickBot="1">
      <c r="B103" s="24" t="s">
        <v>528</v>
      </c>
      <c r="X103" s="83"/>
      <c r="Y103" s="83"/>
      <c r="Z103" s="83"/>
      <c r="AA103" s="83"/>
      <c r="AB103" s="83"/>
      <c r="AC103" s="83"/>
      <c r="AD103" s="83"/>
      <c r="AE103" s="83"/>
      <c r="AF103" s="83"/>
      <c r="AG103" s="83"/>
      <c r="AH103" s="83"/>
      <c r="AI103" s="83"/>
      <c r="AJ103" s="83"/>
      <c r="AK103" s="83"/>
      <c r="AL103" s="83"/>
      <c r="AM103" s="83"/>
      <c r="AN103" s="83"/>
      <c r="AO103" s="83"/>
      <c r="AP103" s="83"/>
    </row>
    <row r="104" spans="2:42" ht="33" thickBot="1">
      <c r="D104" s="17" t="str">
        <f t="shared" ref="D104:L104" si="62">+X104</f>
        <v>Exponents/Roots</v>
      </c>
      <c r="E104" s="17" t="str">
        <f t="shared" si="62"/>
        <v>Descriptive Stats</v>
      </c>
      <c r="F104" s="17" t="str">
        <f t="shared" si="62"/>
        <v>Primes/Multiples</v>
      </c>
      <c r="G104" s="17" t="str">
        <f t="shared" si="62"/>
        <v>Counting Methods</v>
      </c>
      <c r="H104" s="17" t="str">
        <f t="shared" si="62"/>
        <v>Solids</v>
      </c>
      <c r="I104" s="17" t="str">
        <f t="shared" si="62"/>
        <v>Ratio/Proportion</v>
      </c>
      <c r="J104" s="17" t="str">
        <f t="shared" si="62"/>
        <v>Factoring</v>
      </c>
      <c r="K104" s="17" t="str">
        <f t="shared" si="62"/>
        <v>Quadratic Equations</v>
      </c>
      <c r="L104" s="144" t="str">
        <f t="shared" si="62"/>
        <v>Solving Linear Equations</v>
      </c>
      <c r="M104" s="145" t="str">
        <f t="shared" ref="M104:V104" si="63">+AG104</f>
        <v>Functions</v>
      </c>
      <c r="N104" s="145" t="str">
        <f t="shared" si="63"/>
        <v>Lines</v>
      </c>
      <c r="O104" s="145" t="str">
        <f t="shared" si="63"/>
        <v>Circles &amp; Triangles</v>
      </c>
      <c r="P104" s="145" t="str">
        <f t="shared" si="63"/>
        <v>Polygons/Quad</v>
      </c>
      <c r="Q104" s="145" t="str">
        <f t="shared" si="63"/>
        <v>Coordinate Geometry</v>
      </c>
      <c r="R104" s="145" t="str">
        <f t="shared" si="63"/>
        <v>Rate/Work</v>
      </c>
      <c r="S104" s="145" t="str">
        <f t="shared" si="63"/>
        <v>Interest/Discount/Profit</v>
      </c>
      <c r="T104" s="145" t="str">
        <f t="shared" si="63"/>
        <v>Overlapping Sets</v>
      </c>
      <c r="U104" s="145" t="str">
        <f t="shared" si="63"/>
        <v>Measurement/Data Int.</v>
      </c>
      <c r="V104" s="145" t="str">
        <f t="shared" si="63"/>
        <v>Total DS</v>
      </c>
      <c r="X104" s="82" t="str">
        <f t="array" ref="X104:AO104">TRANSPOSE(db!$I$5:$I$22)</f>
        <v>Exponents/Roots</v>
      </c>
      <c r="Y104" s="82" t="str">
        <v>Descriptive Stats</v>
      </c>
      <c r="Z104" s="82" t="str">
        <v>Primes/Multiples</v>
      </c>
      <c r="AA104" s="82" t="str">
        <v>Counting Methods</v>
      </c>
      <c r="AB104" s="82" t="str">
        <v>Solids</v>
      </c>
      <c r="AC104" s="82" t="str">
        <v>Ratio/Proportion</v>
      </c>
      <c r="AD104" s="82" t="str">
        <v>Factoring</v>
      </c>
      <c r="AE104" s="82" t="str">
        <v>Quadratic Equations</v>
      </c>
      <c r="AF104" s="82" t="str">
        <v>Solving Linear Equations</v>
      </c>
      <c r="AG104" s="82" t="str">
        <v>Functions</v>
      </c>
      <c r="AH104" s="82" t="str">
        <v>Lines</v>
      </c>
      <c r="AI104" s="82" t="str">
        <v>Circles &amp; Triangles</v>
      </c>
      <c r="AJ104" s="82" t="str">
        <v>Polygons/Quad</v>
      </c>
      <c r="AK104" s="82" t="str">
        <v>Coordinate Geometry</v>
      </c>
      <c r="AL104" s="82" t="str">
        <v>Rate/Work</v>
      </c>
      <c r="AM104" s="82" t="str">
        <v>Interest/Discount/Profit</v>
      </c>
      <c r="AN104" s="82" t="str">
        <v>Overlapping Sets</v>
      </c>
      <c r="AO104" s="82" t="str">
        <v>Measurement/Data Int.</v>
      </c>
      <c r="AP104" s="83" t="s">
        <v>152</v>
      </c>
    </row>
    <row r="105" spans="2:42" ht="16" thickBot="1">
      <c r="B105" s="18" t="str">
        <f>+$B$43</f>
        <v>Official Guide 12</v>
      </c>
      <c r="D105" s="136" t="str">
        <f t="shared" ref="D105:M105" si="64">+IF(ISERROR(X105),"n/a",X105)</f>
        <v>n/a</v>
      </c>
      <c r="E105" s="136" t="str">
        <f t="shared" si="64"/>
        <v>n/a</v>
      </c>
      <c r="F105" s="136" t="str">
        <f t="shared" si="64"/>
        <v>n/a</v>
      </c>
      <c r="G105" s="136" t="str">
        <f t="shared" si="64"/>
        <v>n/a</v>
      </c>
      <c r="H105" s="136" t="str">
        <f t="shared" si="64"/>
        <v>n/a</v>
      </c>
      <c r="I105" s="136" t="str">
        <f t="shared" si="64"/>
        <v>n/a</v>
      </c>
      <c r="J105" s="136" t="str">
        <f t="shared" si="64"/>
        <v>n/a</v>
      </c>
      <c r="K105" s="136" t="str">
        <f t="shared" si="64"/>
        <v>n/a</v>
      </c>
      <c r="L105" s="53" t="str">
        <f t="shared" si="64"/>
        <v>n/a</v>
      </c>
      <c r="M105" s="146" t="str">
        <f t="shared" si="64"/>
        <v>n/a</v>
      </c>
      <c r="N105" s="146" t="str">
        <f t="shared" ref="N105:U115" si="65">+IF(ISERROR(AH105),"n/a",AH105)</f>
        <v>n/a</v>
      </c>
      <c r="O105" s="146" t="str">
        <f t="shared" si="65"/>
        <v>n/a</v>
      </c>
      <c r="P105" s="146" t="str">
        <f t="shared" si="65"/>
        <v>n/a</v>
      </c>
      <c r="Q105" s="146" t="str">
        <f t="shared" si="65"/>
        <v>n/a</v>
      </c>
      <c r="R105" s="146" t="str">
        <f t="shared" si="65"/>
        <v>n/a</v>
      </c>
      <c r="S105" s="146" t="str">
        <f t="shared" si="65"/>
        <v>n/a</v>
      </c>
      <c r="T105" s="146" t="str">
        <f t="shared" si="65"/>
        <v>n/a</v>
      </c>
      <c r="U105" s="146" t="str">
        <f t="shared" si="65"/>
        <v>n/a</v>
      </c>
      <c r="V105" s="147" t="str">
        <f>+IF(ISERROR(AP105),"n/a",AP105)</f>
        <v>n/a</v>
      </c>
      <c r="X105" s="83" t="e">
        <f>+SUMPRODUCT(('Quant Log'!$C$5:$C$1004='Quant Sub Area Stats'!$B105)*('Quant Log'!$J$5:$J$1004='Quant Sub Area Stats'!X$42)*('Quant Log'!$E$5:$E$1004='Quant Sub Area Stats'!$B$103)*'Quant Log'!$H$5:$H$1004)/SUMPRODUCT(('Quant Log'!$C$5:$C$1004='Quant Sub Area Stats'!$B105)*('Quant Log'!$J$5:$J$1004='Quant Sub Area Stats'!X$42)*('Quant Log'!$E$5:$E$1004='Quant Sub Area Stats'!$B$103))</f>
        <v>#DIV/0!</v>
      </c>
      <c r="Y105" s="83" t="e">
        <f>+SUMPRODUCT(('Quant Log'!$C$5:$C$1004='Quant Sub Area Stats'!$B105)*('Quant Log'!$J$5:$J$1004='Quant Sub Area Stats'!Y$42)*('Quant Log'!$E$5:$E$1004='Quant Sub Area Stats'!$B$103)*'Quant Log'!$H$5:$H$1004)/SUMPRODUCT(('Quant Log'!$C$5:$C$1004='Quant Sub Area Stats'!$B105)*('Quant Log'!$J$5:$J$1004='Quant Sub Area Stats'!Y$42)*('Quant Log'!$E$5:$E$1004='Quant Sub Area Stats'!$B$103))</f>
        <v>#DIV/0!</v>
      </c>
      <c r="Z105" s="83" t="e">
        <f>+SUMPRODUCT(('Quant Log'!$C$5:$C$1004='Quant Sub Area Stats'!$B105)*('Quant Log'!$J$5:$J$1004='Quant Sub Area Stats'!Z$42)*('Quant Log'!$E$5:$E$1004='Quant Sub Area Stats'!$B$103)*'Quant Log'!$H$5:$H$1004)/SUMPRODUCT(('Quant Log'!$C$5:$C$1004='Quant Sub Area Stats'!$B105)*('Quant Log'!$J$5:$J$1004='Quant Sub Area Stats'!Z$42)*('Quant Log'!$E$5:$E$1004='Quant Sub Area Stats'!$B$103))</f>
        <v>#DIV/0!</v>
      </c>
      <c r="AA105" s="83" t="e">
        <f>+SUMPRODUCT(('Quant Log'!$C$5:$C$1004='Quant Sub Area Stats'!$B105)*('Quant Log'!$J$5:$J$1004='Quant Sub Area Stats'!AA$42)*('Quant Log'!$E$5:$E$1004='Quant Sub Area Stats'!$B$103)*'Quant Log'!$H$5:$H$1004)/SUMPRODUCT(('Quant Log'!$C$5:$C$1004='Quant Sub Area Stats'!$B105)*('Quant Log'!$J$5:$J$1004='Quant Sub Area Stats'!AA$42)*('Quant Log'!$E$5:$E$1004='Quant Sub Area Stats'!$B$103))</f>
        <v>#DIV/0!</v>
      </c>
      <c r="AB105" s="83" t="e">
        <f>+SUMPRODUCT(('Quant Log'!$C$5:$C$1004='Quant Sub Area Stats'!$B105)*('Quant Log'!$J$5:$J$1004='Quant Sub Area Stats'!AB$42)*('Quant Log'!$E$5:$E$1004='Quant Sub Area Stats'!$B$103)*'Quant Log'!$H$5:$H$1004)/SUMPRODUCT(('Quant Log'!$C$5:$C$1004='Quant Sub Area Stats'!$B105)*('Quant Log'!$J$5:$J$1004='Quant Sub Area Stats'!AB$42)*('Quant Log'!$E$5:$E$1004='Quant Sub Area Stats'!$B$103))</f>
        <v>#DIV/0!</v>
      </c>
      <c r="AC105" s="83" t="e">
        <f>+SUMPRODUCT(('Quant Log'!$C$5:$C$1004='Quant Sub Area Stats'!$B105)*('Quant Log'!$J$5:$J$1004='Quant Sub Area Stats'!AC$42)*('Quant Log'!$E$5:$E$1004='Quant Sub Area Stats'!$B$103)*'Quant Log'!$H$5:$H$1004)/SUMPRODUCT(('Quant Log'!$C$5:$C$1004='Quant Sub Area Stats'!$B105)*('Quant Log'!$J$5:$J$1004='Quant Sub Area Stats'!AC$42)*('Quant Log'!$E$5:$E$1004='Quant Sub Area Stats'!$B$103))</f>
        <v>#DIV/0!</v>
      </c>
      <c r="AD105" s="83" t="e">
        <f>+SUMPRODUCT(('Quant Log'!$C$5:$C$1004='Quant Sub Area Stats'!$B105)*('Quant Log'!$J$5:$J$1004='Quant Sub Area Stats'!AD$42)*('Quant Log'!$E$5:$E$1004='Quant Sub Area Stats'!$B$103)*'Quant Log'!$H$5:$H$1004)/SUMPRODUCT(('Quant Log'!$C$5:$C$1004='Quant Sub Area Stats'!$B105)*('Quant Log'!$J$5:$J$1004='Quant Sub Area Stats'!AD$42)*('Quant Log'!$E$5:$E$1004='Quant Sub Area Stats'!$B$103))</f>
        <v>#DIV/0!</v>
      </c>
      <c r="AE105" s="83" t="e">
        <f>+SUMPRODUCT(('Quant Log'!$C$5:$C$1004='Quant Sub Area Stats'!$B105)*('Quant Log'!$J$5:$J$1004='Quant Sub Area Stats'!AE$42)*('Quant Log'!$E$5:$E$1004='Quant Sub Area Stats'!$B$103)*'Quant Log'!$H$5:$H$1004)/SUMPRODUCT(('Quant Log'!$C$5:$C$1004='Quant Sub Area Stats'!$B105)*('Quant Log'!$J$5:$J$1004='Quant Sub Area Stats'!AE$42)*('Quant Log'!$E$5:$E$1004='Quant Sub Area Stats'!$B$103))</f>
        <v>#DIV/0!</v>
      </c>
      <c r="AF105" s="83" t="e">
        <f>+SUMPRODUCT(('Quant Log'!$C$5:$C$1004='Quant Sub Area Stats'!$B105)*('Quant Log'!$J$5:$J$1004='Quant Sub Area Stats'!AF$42)*('Quant Log'!$E$5:$E$1004='Quant Sub Area Stats'!$B$103)*'Quant Log'!$H$5:$H$1004)/SUMPRODUCT(('Quant Log'!$C$5:$C$1004='Quant Sub Area Stats'!$B105)*('Quant Log'!$J$5:$J$1004='Quant Sub Area Stats'!AF$42)*('Quant Log'!$E$5:$E$1004='Quant Sub Area Stats'!$B$103))</f>
        <v>#DIV/0!</v>
      </c>
      <c r="AG105" s="83" t="e">
        <f>+SUMPRODUCT(('Quant Log'!$C$5:$C$1004='Quant Sub Area Stats'!$B105)*('Quant Log'!$J$5:$J$1004='Quant Sub Area Stats'!AG$42)*('Quant Log'!$E$5:$E$1004='Quant Sub Area Stats'!$B$103)*'Quant Log'!$H$5:$H$1004)/SUMPRODUCT(('Quant Log'!$C$5:$C$1004='Quant Sub Area Stats'!$B105)*('Quant Log'!$J$5:$J$1004='Quant Sub Area Stats'!AG$42)*('Quant Log'!$E$5:$E$1004='Quant Sub Area Stats'!$B$103))</f>
        <v>#DIV/0!</v>
      </c>
      <c r="AH105" s="83" t="e">
        <f>+SUMPRODUCT(('Quant Log'!$C$5:$C$1004='Quant Sub Area Stats'!$B105)*('Quant Log'!$J$5:$J$1004='Quant Sub Area Stats'!AH$42)*('Quant Log'!$E$5:$E$1004='Quant Sub Area Stats'!$B$103)*'Quant Log'!$H$5:$H$1004)/SUMPRODUCT(('Quant Log'!$C$5:$C$1004='Quant Sub Area Stats'!$B105)*('Quant Log'!$J$5:$J$1004='Quant Sub Area Stats'!AH$42)*('Quant Log'!$E$5:$E$1004='Quant Sub Area Stats'!$B$103))</f>
        <v>#DIV/0!</v>
      </c>
      <c r="AI105" s="83" t="e">
        <f>+SUMPRODUCT(('Quant Log'!$C$5:$C$1004='Quant Sub Area Stats'!$B105)*('Quant Log'!$J$5:$J$1004='Quant Sub Area Stats'!AI$42)*('Quant Log'!$E$5:$E$1004='Quant Sub Area Stats'!$B$103)*'Quant Log'!$H$5:$H$1004)/SUMPRODUCT(('Quant Log'!$C$5:$C$1004='Quant Sub Area Stats'!$B105)*('Quant Log'!$J$5:$J$1004='Quant Sub Area Stats'!AI$42)*('Quant Log'!$E$5:$E$1004='Quant Sub Area Stats'!$B$103))</f>
        <v>#DIV/0!</v>
      </c>
      <c r="AJ105" s="83" t="e">
        <f>+SUMPRODUCT(('Quant Log'!$C$5:$C$1004='Quant Sub Area Stats'!$B105)*('Quant Log'!$J$5:$J$1004='Quant Sub Area Stats'!AJ$42)*('Quant Log'!$E$5:$E$1004='Quant Sub Area Stats'!$B$103)*'Quant Log'!$H$5:$H$1004)/SUMPRODUCT(('Quant Log'!$C$5:$C$1004='Quant Sub Area Stats'!$B105)*('Quant Log'!$J$5:$J$1004='Quant Sub Area Stats'!AJ$42)*('Quant Log'!$E$5:$E$1004='Quant Sub Area Stats'!$B$103))</f>
        <v>#DIV/0!</v>
      </c>
      <c r="AK105" s="83" t="e">
        <f>+SUMPRODUCT(('Quant Log'!$C$5:$C$1004='Quant Sub Area Stats'!$B105)*('Quant Log'!$J$5:$J$1004='Quant Sub Area Stats'!AK$42)*('Quant Log'!$E$5:$E$1004='Quant Sub Area Stats'!$B$103)*'Quant Log'!$H$5:$H$1004)/SUMPRODUCT(('Quant Log'!$C$5:$C$1004='Quant Sub Area Stats'!$B105)*('Quant Log'!$J$5:$J$1004='Quant Sub Area Stats'!AK$42)*('Quant Log'!$E$5:$E$1004='Quant Sub Area Stats'!$B$103))</f>
        <v>#DIV/0!</v>
      </c>
      <c r="AL105" s="83" t="e">
        <f>+SUMPRODUCT(('Quant Log'!$C$5:$C$1004='Quant Sub Area Stats'!$B105)*('Quant Log'!$J$5:$J$1004='Quant Sub Area Stats'!AL$42)*('Quant Log'!$E$5:$E$1004='Quant Sub Area Stats'!$B$103)*'Quant Log'!$H$5:$H$1004)/SUMPRODUCT(('Quant Log'!$C$5:$C$1004='Quant Sub Area Stats'!$B105)*('Quant Log'!$J$5:$J$1004='Quant Sub Area Stats'!AL$42)*('Quant Log'!$E$5:$E$1004='Quant Sub Area Stats'!$B$103))</f>
        <v>#DIV/0!</v>
      </c>
      <c r="AM105" s="83" t="e">
        <f>+SUMPRODUCT(('Quant Log'!$C$5:$C$1004='Quant Sub Area Stats'!$B105)*('Quant Log'!$J$5:$J$1004='Quant Sub Area Stats'!AM$42)*('Quant Log'!$E$5:$E$1004='Quant Sub Area Stats'!$B$103)*'Quant Log'!$H$5:$H$1004)/SUMPRODUCT(('Quant Log'!$C$5:$C$1004='Quant Sub Area Stats'!$B105)*('Quant Log'!$J$5:$J$1004='Quant Sub Area Stats'!AM$42)*('Quant Log'!$E$5:$E$1004='Quant Sub Area Stats'!$B$103))</f>
        <v>#DIV/0!</v>
      </c>
      <c r="AN105" s="83" t="e">
        <f>+SUMPRODUCT(('Quant Log'!$C$5:$C$1004='Quant Sub Area Stats'!$B105)*('Quant Log'!$J$5:$J$1004='Quant Sub Area Stats'!AN$42)*('Quant Log'!$E$5:$E$1004='Quant Sub Area Stats'!$B$103)*'Quant Log'!$H$5:$H$1004)/SUMPRODUCT(('Quant Log'!$C$5:$C$1004='Quant Sub Area Stats'!$B105)*('Quant Log'!$J$5:$J$1004='Quant Sub Area Stats'!AN$42)*('Quant Log'!$E$5:$E$1004='Quant Sub Area Stats'!$B$103))</f>
        <v>#DIV/0!</v>
      </c>
      <c r="AO105" s="83" t="e">
        <f>+SUMPRODUCT(('Quant Log'!$C$5:$C$1004='Quant Sub Area Stats'!$B105)*('Quant Log'!$J$5:$J$1004='Quant Sub Area Stats'!AO$42)*('Quant Log'!$E$5:$E$1004='Quant Sub Area Stats'!$B$103)*'Quant Log'!$H$5:$H$1004)/SUMPRODUCT(('Quant Log'!$C$5:$C$1004='Quant Sub Area Stats'!$B105)*('Quant Log'!$J$5:$J$1004='Quant Sub Area Stats'!AO$42)*('Quant Log'!$E$5:$E$1004='Quant Sub Area Stats'!$B$103))</f>
        <v>#DIV/0!</v>
      </c>
      <c r="AP105" s="83" t="e">
        <f>+SUMPRODUCT(('Quant Log'!$C$5:$C$1004='Quant Sub Area Stats'!$B105)*('Quant Log'!$E$5:$E$1004='Quant Sub Area Stats'!$B$103)*'Quant Log'!$H$5:$H$1004)/SUMPRODUCT(('Quant Log'!$C$5:$C$1004='Quant Sub Area Stats'!$B105)*('Quant Log'!$E$5:$E$1004='Quant Sub Area Stats'!$B$103))</f>
        <v>#DIV/0!</v>
      </c>
    </row>
    <row r="106" spans="2:42" ht="16" thickBot="1">
      <c r="B106" s="18" t="str">
        <f>+$B$44</f>
        <v>Official Guide-V</v>
      </c>
      <c r="D106" s="137" t="str">
        <f t="shared" ref="D106:D115" si="66">+IF(ISERROR(X106),"n/a",X106)</f>
        <v>n/a</v>
      </c>
      <c r="E106" s="137" t="str">
        <f t="shared" ref="E106:E115" si="67">+IF(ISERROR(Y106),"n/a",Y106)</f>
        <v>n/a</v>
      </c>
      <c r="F106" s="137" t="str">
        <f t="shared" ref="F106:F115" si="68">+IF(ISERROR(Z106),"n/a",Z106)</f>
        <v>n/a</v>
      </c>
      <c r="G106" s="137" t="str">
        <f t="shared" ref="G106:G115" si="69">+IF(ISERROR(AA106),"n/a",AA106)</f>
        <v>n/a</v>
      </c>
      <c r="H106" s="137" t="str">
        <f t="shared" ref="H106:H115" si="70">+IF(ISERROR(AB106),"n/a",AB106)</f>
        <v>n/a</v>
      </c>
      <c r="I106" s="137" t="str">
        <f t="shared" ref="I106:I115" si="71">+IF(ISERROR(AC106),"n/a",AC106)</f>
        <v>n/a</v>
      </c>
      <c r="J106" s="137" t="str">
        <f t="shared" ref="J106:J115" si="72">+IF(ISERROR(AD106),"n/a",AD106)</f>
        <v>n/a</v>
      </c>
      <c r="K106" s="137" t="str">
        <f t="shared" ref="K106:K115" si="73">+IF(ISERROR(AE106),"n/a",AE106)</f>
        <v>n/a</v>
      </c>
      <c r="L106" s="56" t="str">
        <f t="shared" ref="L106:L115" si="74">+IF(ISERROR(AF106),"n/a",AF106)</f>
        <v>n/a</v>
      </c>
      <c r="M106" s="148" t="str">
        <f t="shared" ref="M106:M115" si="75">+IF(ISERROR(AG106),"n/a",AG106)</f>
        <v>n/a</v>
      </c>
      <c r="N106" s="148" t="str">
        <f t="shared" si="65"/>
        <v>n/a</v>
      </c>
      <c r="O106" s="148" t="str">
        <f t="shared" si="65"/>
        <v>n/a</v>
      </c>
      <c r="P106" s="148" t="str">
        <f t="shared" si="65"/>
        <v>n/a</v>
      </c>
      <c r="Q106" s="148" t="str">
        <f t="shared" si="65"/>
        <v>n/a</v>
      </c>
      <c r="R106" s="148" t="str">
        <f t="shared" si="65"/>
        <v>n/a</v>
      </c>
      <c r="S106" s="148" t="str">
        <f t="shared" si="65"/>
        <v>n/a</v>
      </c>
      <c r="T106" s="148" t="str">
        <f t="shared" si="65"/>
        <v>n/a</v>
      </c>
      <c r="U106" s="148" t="str">
        <f t="shared" si="65"/>
        <v>n/a</v>
      </c>
      <c r="V106" s="148" t="str">
        <f t="shared" ref="V106:V115" si="76">+IF(ISERROR(AP106),"n/a",AP106)</f>
        <v>n/a</v>
      </c>
      <c r="X106" s="83" t="e">
        <f>+SUMPRODUCT(('Quant Log'!$C$5:$C$1004='Quant Sub Area Stats'!$B106)*('Quant Log'!$J$5:$J$1004='Quant Sub Area Stats'!X$42)*('Quant Log'!$E$5:$E$1004='Quant Sub Area Stats'!$B$103)*'Quant Log'!$H$5:$H$1004)/SUMPRODUCT(('Quant Log'!$C$5:$C$1004='Quant Sub Area Stats'!$B106)*('Quant Log'!$J$5:$J$1004='Quant Sub Area Stats'!X$42)*('Quant Log'!$E$5:$E$1004='Quant Sub Area Stats'!$B$103))</f>
        <v>#DIV/0!</v>
      </c>
      <c r="Y106" s="83" t="e">
        <f>+SUMPRODUCT(('Quant Log'!$C$5:$C$1004='Quant Sub Area Stats'!$B106)*('Quant Log'!$J$5:$J$1004='Quant Sub Area Stats'!Y$42)*('Quant Log'!$E$5:$E$1004='Quant Sub Area Stats'!$B$103)*'Quant Log'!$H$5:$H$1004)/SUMPRODUCT(('Quant Log'!$C$5:$C$1004='Quant Sub Area Stats'!$B106)*('Quant Log'!$J$5:$J$1004='Quant Sub Area Stats'!Y$42)*('Quant Log'!$E$5:$E$1004='Quant Sub Area Stats'!$B$103))</f>
        <v>#DIV/0!</v>
      </c>
      <c r="Z106" s="83" t="e">
        <f>+SUMPRODUCT(('Quant Log'!$C$5:$C$1004='Quant Sub Area Stats'!$B106)*('Quant Log'!$J$5:$J$1004='Quant Sub Area Stats'!Z$42)*('Quant Log'!$E$5:$E$1004='Quant Sub Area Stats'!$B$103)*'Quant Log'!$H$5:$H$1004)/SUMPRODUCT(('Quant Log'!$C$5:$C$1004='Quant Sub Area Stats'!$B106)*('Quant Log'!$J$5:$J$1004='Quant Sub Area Stats'!Z$42)*('Quant Log'!$E$5:$E$1004='Quant Sub Area Stats'!$B$103))</f>
        <v>#DIV/0!</v>
      </c>
      <c r="AA106" s="83" t="e">
        <f>+SUMPRODUCT(('Quant Log'!$C$5:$C$1004='Quant Sub Area Stats'!$B106)*('Quant Log'!$J$5:$J$1004='Quant Sub Area Stats'!AA$42)*('Quant Log'!$E$5:$E$1004='Quant Sub Area Stats'!$B$103)*'Quant Log'!$H$5:$H$1004)/SUMPRODUCT(('Quant Log'!$C$5:$C$1004='Quant Sub Area Stats'!$B106)*('Quant Log'!$J$5:$J$1004='Quant Sub Area Stats'!AA$42)*('Quant Log'!$E$5:$E$1004='Quant Sub Area Stats'!$B$103))</f>
        <v>#DIV/0!</v>
      </c>
      <c r="AB106" s="83" t="e">
        <f>+SUMPRODUCT(('Quant Log'!$C$5:$C$1004='Quant Sub Area Stats'!$B106)*('Quant Log'!$J$5:$J$1004='Quant Sub Area Stats'!AB$42)*('Quant Log'!$E$5:$E$1004='Quant Sub Area Stats'!$B$103)*'Quant Log'!$H$5:$H$1004)/SUMPRODUCT(('Quant Log'!$C$5:$C$1004='Quant Sub Area Stats'!$B106)*('Quant Log'!$J$5:$J$1004='Quant Sub Area Stats'!AB$42)*('Quant Log'!$E$5:$E$1004='Quant Sub Area Stats'!$B$103))</f>
        <v>#DIV/0!</v>
      </c>
      <c r="AC106" s="83" t="e">
        <f>+SUMPRODUCT(('Quant Log'!$C$5:$C$1004='Quant Sub Area Stats'!$B106)*('Quant Log'!$J$5:$J$1004='Quant Sub Area Stats'!AC$42)*('Quant Log'!$E$5:$E$1004='Quant Sub Area Stats'!$B$103)*'Quant Log'!$H$5:$H$1004)/SUMPRODUCT(('Quant Log'!$C$5:$C$1004='Quant Sub Area Stats'!$B106)*('Quant Log'!$J$5:$J$1004='Quant Sub Area Stats'!AC$42)*('Quant Log'!$E$5:$E$1004='Quant Sub Area Stats'!$B$103))</f>
        <v>#DIV/0!</v>
      </c>
      <c r="AD106" s="83" t="e">
        <f>+SUMPRODUCT(('Quant Log'!$C$5:$C$1004='Quant Sub Area Stats'!$B106)*('Quant Log'!$J$5:$J$1004='Quant Sub Area Stats'!AD$42)*('Quant Log'!$E$5:$E$1004='Quant Sub Area Stats'!$B$103)*'Quant Log'!$H$5:$H$1004)/SUMPRODUCT(('Quant Log'!$C$5:$C$1004='Quant Sub Area Stats'!$B106)*('Quant Log'!$J$5:$J$1004='Quant Sub Area Stats'!AD$42)*('Quant Log'!$E$5:$E$1004='Quant Sub Area Stats'!$B$103))</f>
        <v>#DIV/0!</v>
      </c>
      <c r="AE106" s="83" t="e">
        <f>+SUMPRODUCT(('Quant Log'!$C$5:$C$1004='Quant Sub Area Stats'!$B106)*('Quant Log'!$J$5:$J$1004='Quant Sub Area Stats'!AE$42)*('Quant Log'!$E$5:$E$1004='Quant Sub Area Stats'!$B$103)*'Quant Log'!$H$5:$H$1004)/SUMPRODUCT(('Quant Log'!$C$5:$C$1004='Quant Sub Area Stats'!$B106)*('Quant Log'!$J$5:$J$1004='Quant Sub Area Stats'!AE$42)*('Quant Log'!$E$5:$E$1004='Quant Sub Area Stats'!$B$103))</f>
        <v>#DIV/0!</v>
      </c>
      <c r="AF106" s="83" t="e">
        <f>+SUMPRODUCT(('Quant Log'!$C$5:$C$1004='Quant Sub Area Stats'!$B106)*('Quant Log'!$J$5:$J$1004='Quant Sub Area Stats'!AF$42)*('Quant Log'!$E$5:$E$1004='Quant Sub Area Stats'!$B$103)*'Quant Log'!$H$5:$H$1004)/SUMPRODUCT(('Quant Log'!$C$5:$C$1004='Quant Sub Area Stats'!$B106)*('Quant Log'!$J$5:$J$1004='Quant Sub Area Stats'!AF$42)*('Quant Log'!$E$5:$E$1004='Quant Sub Area Stats'!$B$103))</f>
        <v>#DIV/0!</v>
      </c>
      <c r="AG106" s="83" t="e">
        <f>+SUMPRODUCT(('Quant Log'!$C$5:$C$1004='Quant Sub Area Stats'!$B106)*('Quant Log'!$J$5:$J$1004='Quant Sub Area Stats'!AG$42)*('Quant Log'!$E$5:$E$1004='Quant Sub Area Stats'!$B$103)*'Quant Log'!$H$5:$H$1004)/SUMPRODUCT(('Quant Log'!$C$5:$C$1004='Quant Sub Area Stats'!$B106)*('Quant Log'!$J$5:$J$1004='Quant Sub Area Stats'!AG$42)*('Quant Log'!$E$5:$E$1004='Quant Sub Area Stats'!$B$103))</f>
        <v>#DIV/0!</v>
      </c>
      <c r="AH106" s="83" t="e">
        <f>+SUMPRODUCT(('Quant Log'!$C$5:$C$1004='Quant Sub Area Stats'!$B106)*('Quant Log'!$J$5:$J$1004='Quant Sub Area Stats'!AH$42)*('Quant Log'!$E$5:$E$1004='Quant Sub Area Stats'!$B$103)*'Quant Log'!$H$5:$H$1004)/SUMPRODUCT(('Quant Log'!$C$5:$C$1004='Quant Sub Area Stats'!$B106)*('Quant Log'!$J$5:$J$1004='Quant Sub Area Stats'!AH$42)*('Quant Log'!$E$5:$E$1004='Quant Sub Area Stats'!$B$103))</f>
        <v>#DIV/0!</v>
      </c>
      <c r="AI106" s="83" t="e">
        <f>+SUMPRODUCT(('Quant Log'!$C$5:$C$1004='Quant Sub Area Stats'!$B106)*('Quant Log'!$J$5:$J$1004='Quant Sub Area Stats'!AI$42)*('Quant Log'!$E$5:$E$1004='Quant Sub Area Stats'!$B$103)*'Quant Log'!$H$5:$H$1004)/SUMPRODUCT(('Quant Log'!$C$5:$C$1004='Quant Sub Area Stats'!$B106)*('Quant Log'!$J$5:$J$1004='Quant Sub Area Stats'!AI$42)*('Quant Log'!$E$5:$E$1004='Quant Sub Area Stats'!$B$103))</f>
        <v>#DIV/0!</v>
      </c>
      <c r="AJ106" s="83" t="e">
        <f>+SUMPRODUCT(('Quant Log'!$C$5:$C$1004='Quant Sub Area Stats'!$B106)*('Quant Log'!$J$5:$J$1004='Quant Sub Area Stats'!AJ$42)*('Quant Log'!$E$5:$E$1004='Quant Sub Area Stats'!$B$103)*'Quant Log'!$H$5:$H$1004)/SUMPRODUCT(('Quant Log'!$C$5:$C$1004='Quant Sub Area Stats'!$B106)*('Quant Log'!$J$5:$J$1004='Quant Sub Area Stats'!AJ$42)*('Quant Log'!$E$5:$E$1004='Quant Sub Area Stats'!$B$103))</f>
        <v>#DIV/0!</v>
      </c>
      <c r="AK106" s="83" t="e">
        <f>+SUMPRODUCT(('Quant Log'!$C$5:$C$1004='Quant Sub Area Stats'!$B106)*('Quant Log'!$J$5:$J$1004='Quant Sub Area Stats'!AK$42)*('Quant Log'!$E$5:$E$1004='Quant Sub Area Stats'!$B$103)*'Quant Log'!$H$5:$H$1004)/SUMPRODUCT(('Quant Log'!$C$5:$C$1004='Quant Sub Area Stats'!$B106)*('Quant Log'!$J$5:$J$1004='Quant Sub Area Stats'!AK$42)*('Quant Log'!$E$5:$E$1004='Quant Sub Area Stats'!$B$103))</f>
        <v>#DIV/0!</v>
      </c>
      <c r="AL106" s="83" t="e">
        <f>+SUMPRODUCT(('Quant Log'!$C$5:$C$1004='Quant Sub Area Stats'!$B106)*('Quant Log'!$J$5:$J$1004='Quant Sub Area Stats'!AL$42)*('Quant Log'!$E$5:$E$1004='Quant Sub Area Stats'!$B$103)*'Quant Log'!$H$5:$H$1004)/SUMPRODUCT(('Quant Log'!$C$5:$C$1004='Quant Sub Area Stats'!$B106)*('Quant Log'!$J$5:$J$1004='Quant Sub Area Stats'!AL$42)*('Quant Log'!$E$5:$E$1004='Quant Sub Area Stats'!$B$103))</f>
        <v>#DIV/0!</v>
      </c>
      <c r="AM106" s="83" t="e">
        <f>+SUMPRODUCT(('Quant Log'!$C$5:$C$1004='Quant Sub Area Stats'!$B106)*('Quant Log'!$J$5:$J$1004='Quant Sub Area Stats'!AM$42)*('Quant Log'!$E$5:$E$1004='Quant Sub Area Stats'!$B$103)*'Quant Log'!$H$5:$H$1004)/SUMPRODUCT(('Quant Log'!$C$5:$C$1004='Quant Sub Area Stats'!$B106)*('Quant Log'!$J$5:$J$1004='Quant Sub Area Stats'!AM$42)*('Quant Log'!$E$5:$E$1004='Quant Sub Area Stats'!$B$103))</f>
        <v>#DIV/0!</v>
      </c>
      <c r="AN106" s="83" t="e">
        <f>+SUMPRODUCT(('Quant Log'!$C$5:$C$1004='Quant Sub Area Stats'!$B106)*('Quant Log'!$J$5:$J$1004='Quant Sub Area Stats'!AN$42)*('Quant Log'!$E$5:$E$1004='Quant Sub Area Stats'!$B$103)*'Quant Log'!$H$5:$H$1004)/SUMPRODUCT(('Quant Log'!$C$5:$C$1004='Quant Sub Area Stats'!$B106)*('Quant Log'!$J$5:$J$1004='Quant Sub Area Stats'!AN$42)*('Quant Log'!$E$5:$E$1004='Quant Sub Area Stats'!$B$103))</f>
        <v>#DIV/0!</v>
      </c>
      <c r="AO106" s="83" t="e">
        <f>+SUMPRODUCT(('Quant Log'!$C$5:$C$1004='Quant Sub Area Stats'!$B106)*('Quant Log'!$J$5:$J$1004='Quant Sub Area Stats'!AO$42)*('Quant Log'!$E$5:$E$1004='Quant Sub Area Stats'!$B$103)*'Quant Log'!$H$5:$H$1004)/SUMPRODUCT(('Quant Log'!$C$5:$C$1004='Quant Sub Area Stats'!$B106)*('Quant Log'!$J$5:$J$1004='Quant Sub Area Stats'!AO$42)*('Quant Log'!$E$5:$E$1004='Quant Sub Area Stats'!$B$103))</f>
        <v>#DIV/0!</v>
      </c>
      <c r="AP106" s="83" t="e">
        <f>+SUMPRODUCT(('Quant Log'!$C$5:$C$1004='Quant Sub Area Stats'!$B106)*('Quant Log'!$E$5:$E$1004='Quant Sub Area Stats'!$B$103)*'Quant Log'!$H$5:$H$1004)/SUMPRODUCT(('Quant Log'!$C$5:$C$1004='Quant Sub Area Stats'!$B106)*('Quant Log'!$E$5:$E$1004='Quant Sub Area Stats'!$B$103))</f>
        <v>#DIV/0!</v>
      </c>
    </row>
    <row r="107" spans="2:42" ht="16" thickBot="1">
      <c r="B107" s="18" t="str">
        <f>+$B$45</f>
        <v>Official Guide-Q</v>
      </c>
      <c r="D107" s="136" t="str">
        <f t="shared" si="66"/>
        <v>n/a</v>
      </c>
      <c r="E107" s="136" t="str">
        <f t="shared" si="67"/>
        <v>n/a</v>
      </c>
      <c r="F107" s="136" t="str">
        <f t="shared" si="68"/>
        <v>n/a</v>
      </c>
      <c r="G107" s="136" t="str">
        <f t="shared" si="69"/>
        <v>n/a</v>
      </c>
      <c r="H107" s="136" t="str">
        <f t="shared" si="70"/>
        <v>n/a</v>
      </c>
      <c r="I107" s="136" t="str">
        <f t="shared" si="71"/>
        <v>n/a</v>
      </c>
      <c r="J107" s="136" t="str">
        <f t="shared" si="72"/>
        <v>n/a</v>
      </c>
      <c r="K107" s="136" t="str">
        <f t="shared" si="73"/>
        <v>n/a</v>
      </c>
      <c r="L107" s="53" t="str">
        <f t="shared" si="74"/>
        <v>n/a</v>
      </c>
      <c r="M107" s="146" t="str">
        <f t="shared" si="75"/>
        <v>n/a</v>
      </c>
      <c r="N107" s="146" t="str">
        <f t="shared" si="65"/>
        <v>n/a</v>
      </c>
      <c r="O107" s="146" t="str">
        <f t="shared" si="65"/>
        <v>n/a</v>
      </c>
      <c r="P107" s="146" t="str">
        <f t="shared" si="65"/>
        <v>n/a</v>
      </c>
      <c r="Q107" s="146" t="str">
        <f t="shared" si="65"/>
        <v>n/a</v>
      </c>
      <c r="R107" s="146" t="str">
        <f t="shared" si="65"/>
        <v>n/a</v>
      </c>
      <c r="S107" s="146" t="str">
        <f t="shared" si="65"/>
        <v>n/a</v>
      </c>
      <c r="T107" s="146" t="str">
        <f t="shared" si="65"/>
        <v>n/a</v>
      </c>
      <c r="U107" s="146" t="str">
        <f t="shared" si="65"/>
        <v>n/a</v>
      </c>
      <c r="V107" s="147" t="str">
        <f t="shared" si="76"/>
        <v>n/a</v>
      </c>
      <c r="X107" s="83" t="e">
        <f>+SUMPRODUCT(('Quant Log'!$C$5:$C$1004='Quant Sub Area Stats'!$B107)*('Quant Log'!$J$5:$J$1004='Quant Sub Area Stats'!X$42)*('Quant Log'!$E$5:$E$1004='Quant Sub Area Stats'!$B$103)*'Quant Log'!$H$5:$H$1004)/SUMPRODUCT(('Quant Log'!$C$5:$C$1004='Quant Sub Area Stats'!$B107)*('Quant Log'!$J$5:$J$1004='Quant Sub Area Stats'!X$42)*('Quant Log'!$E$5:$E$1004='Quant Sub Area Stats'!$B$103))</f>
        <v>#DIV/0!</v>
      </c>
      <c r="Y107" s="83" t="e">
        <f>+SUMPRODUCT(('Quant Log'!$C$5:$C$1004='Quant Sub Area Stats'!$B107)*('Quant Log'!$J$5:$J$1004='Quant Sub Area Stats'!Y$42)*('Quant Log'!$E$5:$E$1004='Quant Sub Area Stats'!$B$103)*'Quant Log'!$H$5:$H$1004)/SUMPRODUCT(('Quant Log'!$C$5:$C$1004='Quant Sub Area Stats'!$B107)*('Quant Log'!$J$5:$J$1004='Quant Sub Area Stats'!Y$42)*('Quant Log'!$E$5:$E$1004='Quant Sub Area Stats'!$B$103))</f>
        <v>#DIV/0!</v>
      </c>
      <c r="Z107" s="83" t="e">
        <f>+SUMPRODUCT(('Quant Log'!$C$5:$C$1004='Quant Sub Area Stats'!$B107)*('Quant Log'!$J$5:$J$1004='Quant Sub Area Stats'!Z$42)*('Quant Log'!$E$5:$E$1004='Quant Sub Area Stats'!$B$103)*'Quant Log'!$H$5:$H$1004)/SUMPRODUCT(('Quant Log'!$C$5:$C$1004='Quant Sub Area Stats'!$B107)*('Quant Log'!$J$5:$J$1004='Quant Sub Area Stats'!Z$42)*('Quant Log'!$E$5:$E$1004='Quant Sub Area Stats'!$B$103))</f>
        <v>#DIV/0!</v>
      </c>
      <c r="AA107" s="83" t="e">
        <f>+SUMPRODUCT(('Quant Log'!$C$5:$C$1004='Quant Sub Area Stats'!$B107)*('Quant Log'!$J$5:$J$1004='Quant Sub Area Stats'!AA$42)*('Quant Log'!$E$5:$E$1004='Quant Sub Area Stats'!$B$103)*'Quant Log'!$H$5:$H$1004)/SUMPRODUCT(('Quant Log'!$C$5:$C$1004='Quant Sub Area Stats'!$B107)*('Quant Log'!$J$5:$J$1004='Quant Sub Area Stats'!AA$42)*('Quant Log'!$E$5:$E$1004='Quant Sub Area Stats'!$B$103))</f>
        <v>#DIV/0!</v>
      </c>
      <c r="AB107" s="83" t="e">
        <f>+SUMPRODUCT(('Quant Log'!$C$5:$C$1004='Quant Sub Area Stats'!$B107)*('Quant Log'!$J$5:$J$1004='Quant Sub Area Stats'!AB$42)*('Quant Log'!$E$5:$E$1004='Quant Sub Area Stats'!$B$103)*'Quant Log'!$H$5:$H$1004)/SUMPRODUCT(('Quant Log'!$C$5:$C$1004='Quant Sub Area Stats'!$B107)*('Quant Log'!$J$5:$J$1004='Quant Sub Area Stats'!AB$42)*('Quant Log'!$E$5:$E$1004='Quant Sub Area Stats'!$B$103))</f>
        <v>#DIV/0!</v>
      </c>
      <c r="AC107" s="83" t="e">
        <f>+SUMPRODUCT(('Quant Log'!$C$5:$C$1004='Quant Sub Area Stats'!$B107)*('Quant Log'!$J$5:$J$1004='Quant Sub Area Stats'!AC$42)*('Quant Log'!$E$5:$E$1004='Quant Sub Area Stats'!$B$103)*'Quant Log'!$H$5:$H$1004)/SUMPRODUCT(('Quant Log'!$C$5:$C$1004='Quant Sub Area Stats'!$B107)*('Quant Log'!$J$5:$J$1004='Quant Sub Area Stats'!AC$42)*('Quant Log'!$E$5:$E$1004='Quant Sub Area Stats'!$B$103))</f>
        <v>#DIV/0!</v>
      </c>
      <c r="AD107" s="83" t="e">
        <f>+SUMPRODUCT(('Quant Log'!$C$5:$C$1004='Quant Sub Area Stats'!$B107)*('Quant Log'!$J$5:$J$1004='Quant Sub Area Stats'!AD$42)*('Quant Log'!$E$5:$E$1004='Quant Sub Area Stats'!$B$103)*'Quant Log'!$H$5:$H$1004)/SUMPRODUCT(('Quant Log'!$C$5:$C$1004='Quant Sub Area Stats'!$B107)*('Quant Log'!$J$5:$J$1004='Quant Sub Area Stats'!AD$42)*('Quant Log'!$E$5:$E$1004='Quant Sub Area Stats'!$B$103))</f>
        <v>#DIV/0!</v>
      </c>
      <c r="AE107" s="83" t="e">
        <f>+SUMPRODUCT(('Quant Log'!$C$5:$C$1004='Quant Sub Area Stats'!$B107)*('Quant Log'!$J$5:$J$1004='Quant Sub Area Stats'!AE$42)*('Quant Log'!$E$5:$E$1004='Quant Sub Area Stats'!$B$103)*'Quant Log'!$H$5:$H$1004)/SUMPRODUCT(('Quant Log'!$C$5:$C$1004='Quant Sub Area Stats'!$B107)*('Quant Log'!$J$5:$J$1004='Quant Sub Area Stats'!AE$42)*('Quant Log'!$E$5:$E$1004='Quant Sub Area Stats'!$B$103))</f>
        <v>#DIV/0!</v>
      </c>
      <c r="AF107" s="83" t="e">
        <f>+SUMPRODUCT(('Quant Log'!$C$5:$C$1004='Quant Sub Area Stats'!$B107)*('Quant Log'!$J$5:$J$1004='Quant Sub Area Stats'!AF$42)*('Quant Log'!$E$5:$E$1004='Quant Sub Area Stats'!$B$103)*'Quant Log'!$H$5:$H$1004)/SUMPRODUCT(('Quant Log'!$C$5:$C$1004='Quant Sub Area Stats'!$B107)*('Quant Log'!$J$5:$J$1004='Quant Sub Area Stats'!AF$42)*('Quant Log'!$E$5:$E$1004='Quant Sub Area Stats'!$B$103))</f>
        <v>#DIV/0!</v>
      </c>
      <c r="AG107" s="83" t="e">
        <f>+SUMPRODUCT(('Quant Log'!$C$5:$C$1004='Quant Sub Area Stats'!$B107)*('Quant Log'!$J$5:$J$1004='Quant Sub Area Stats'!AG$42)*('Quant Log'!$E$5:$E$1004='Quant Sub Area Stats'!$B$103)*'Quant Log'!$H$5:$H$1004)/SUMPRODUCT(('Quant Log'!$C$5:$C$1004='Quant Sub Area Stats'!$B107)*('Quant Log'!$J$5:$J$1004='Quant Sub Area Stats'!AG$42)*('Quant Log'!$E$5:$E$1004='Quant Sub Area Stats'!$B$103))</f>
        <v>#DIV/0!</v>
      </c>
      <c r="AH107" s="83" t="e">
        <f>+SUMPRODUCT(('Quant Log'!$C$5:$C$1004='Quant Sub Area Stats'!$B107)*('Quant Log'!$J$5:$J$1004='Quant Sub Area Stats'!AH$42)*('Quant Log'!$E$5:$E$1004='Quant Sub Area Stats'!$B$103)*'Quant Log'!$H$5:$H$1004)/SUMPRODUCT(('Quant Log'!$C$5:$C$1004='Quant Sub Area Stats'!$B107)*('Quant Log'!$J$5:$J$1004='Quant Sub Area Stats'!AH$42)*('Quant Log'!$E$5:$E$1004='Quant Sub Area Stats'!$B$103))</f>
        <v>#DIV/0!</v>
      </c>
      <c r="AI107" s="83" t="e">
        <f>+SUMPRODUCT(('Quant Log'!$C$5:$C$1004='Quant Sub Area Stats'!$B107)*('Quant Log'!$J$5:$J$1004='Quant Sub Area Stats'!AI$42)*('Quant Log'!$E$5:$E$1004='Quant Sub Area Stats'!$B$103)*'Quant Log'!$H$5:$H$1004)/SUMPRODUCT(('Quant Log'!$C$5:$C$1004='Quant Sub Area Stats'!$B107)*('Quant Log'!$J$5:$J$1004='Quant Sub Area Stats'!AI$42)*('Quant Log'!$E$5:$E$1004='Quant Sub Area Stats'!$B$103))</f>
        <v>#DIV/0!</v>
      </c>
      <c r="AJ107" s="83" t="e">
        <f>+SUMPRODUCT(('Quant Log'!$C$5:$C$1004='Quant Sub Area Stats'!$B107)*('Quant Log'!$J$5:$J$1004='Quant Sub Area Stats'!AJ$42)*('Quant Log'!$E$5:$E$1004='Quant Sub Area Stats'!$B$103)*'Quant Log'!$H$5:$H$1004)/SUMPRODUCT(('Quant Log'!$C$5:$C$1004='Quant Sub Area Stats'!$B107)*('Quant Log'!$J$5:$J$1004='Quant Sub Area Stats'!AJ$42)*('Quant Log'!$E$5:$E$1004='Quant Sub Area Stats'!$B$103))</f>
        <v>#DIV/0!</v>
      </c>
      <c r="AK107" s="83" t="e">
        <f>+SUMPRODUCT(('Quant Log'!$C$5:$C$1004='Quant Sub Area Stats'!$B107)*('Quant Log'!$J$5:$J$1004='Quant Sub Area Stats'!AK$42)*('Quant Log'!$E$5:$E$1004='Quant Sub Area Stats'!$B$103)*'Quant Log'!$H$5:$H$1004)/SUMPRODUCT(('Quant Log'!$C$5:$C$1004='Quant Sub Area Stats'!$B107)*('Quant Log'!$J$5:$J$1004='Quant Sub Area Stats'!AK$42)*('Quant Log'!$E$5:$E$1004='Quant Sub Area Stats'!$B$103))</f>
        <v>#DIV/0!</v>
      </c>
      <c r="AL107" s="83" t="e">
        <f>+SUMPRODUCT(('Quant Log'!$C$5:$C$1004='Quant Sub Area Stats'!$B107)*('Quant Log'!$J$5:$J$1004='Quant Sub Area Stats'!AL$42)*('Quant Log'!$E$5:$E$1004='Quant Sub Area Stats'!$B$103)*'Quant Log'!$H$5:$H$1004)/SUMPRODUCT(('Quant Log'!$C$5:$C$1004='Quant Sub Area Stats'!$B107)*('Quant Log'!$J$5:$J$1004='Quant Sub Area Stats'!AL$42)*('Quant Log'!$E$5:$E$1004='Quant Sub Area Stats'!$B$103))</f>
        <v>#DIV/0!</v>
      </c>
      <c r="AM107" s="83" t="e">
        <f>+SUMPRODUCT(('Quant Log'!$C$5:$C$1004='Quant Sub Area Stats'!$B107)*('Quant Log'!$J$5:$J$1004='Quant Sub Area Stats'!AM$42)*('Quant Log'!$E$5:$E$1004='Quant Sub Area Stats'!$B$103)*'Quant Log'!$H$5:$H$1004)/SUMPRODUCT(('Quant Log'!$C$5:$C$1004='Quant Sub Area Stats'!$B107)*('Quant Log'!$J$5:$J$1004='Quant Sub Area Stats'!AM$42)*('Quant Log'!$E$5:$E$1004='Quant Sub Area Stats'!$B$103))</f>
        <v>#DIV/0!</v>
      </c>
      <c r="AN107" s="83" t="e">
        <f>+SUMPRODUCT(('Quant Log'!$C$5:$C$1004='Quant Sub Area Stats'!$B107)*('Quant Log'!$J$5:$J$1004='Quant Sub Area Stats'!AN$42)*('Quant Log'!$E$5:$E$1004='Quant Sub Area Stats'!$B$103)*'Quant Log'!$H$5:$H$1004)/SUMPRODUCT(('Quant Log'!$C$5:$C$1004='Quant Sub Area Stats'!$B107)*('Quant Log'!$J$5:$J$1004='Quant Sub Area Stats'!AN$42)*('Quant Log'!$E$5:$E$1004='Quant Sub Area Stats'!$B$103))</f>
        <v>#DIV/0!</v>
      </c>
      <c r="AO107" s="83" t="e">
        <f>+SUMPRODUCT(('Quant Log'!$C$5:$C$1004='Quant Sub Area Stats'!$B107)*('Quant Log'!$J$5:$J$1004='Quant Sub Area Stats'!AO$42)*('Quant Log'!$E$5:$E$1004='Quant Sub Area Stats'!$B$103)*'Quant Log'!$H$5:$H$1004)/SUMPRODUCT(('Quant Log'!$C$5:$C$1004='Quant Sub Area Stats'!$B107)*('Quant Log'!$J$5:$J$1004='Quant Sub Area Stats'!AO$42)*('Quant Log'!$E$5:$E$1004='Quant Sub Area Stats'!$B$103))</f>
        <v>#DIV/0!</v>
      </c>
      <c r="AP107" s="83" t="e">
        <f>+SUMPRODUCT(('Quant Log'!$C$5:$C$1004='Quant Sub Area Stats'!$B107)*('Quant Log'!$E$5:$E$1004='Quant Sub Area Stats'!$B$103)*'Quant Log'!$H$5:$H$1004)/SUMPRODUCT(('Quant Log'!$C$5:$C$1004='Quant Sub Area Stats'!$B107)*('Quant Log'!$E$5:$E$1004='Quant Sub Area Stats'!$B$103))</f>
        <v>#DIV/0!</v>
      </c>
    </row>
    <row r="108" spans="2:42" ht="16" thickBot="1">
      <c r="B108" s="18" t="str">
        <f>+$B$46</f>
        <v>Kaplan Premier</v>
      </c>
      <c r="D108" s="137">
        <f t="shared" si="66"/>
        <v>170</v>
      </c>
      <c r="E108" s="137">
        <f t="shared" si="67"/>
        <v>130.5</v>
      </c>
      <c r="F108" s="137">
        <f t="shared" si="68"/>
        <v>208.75</v>
      </c>
      <c r="G108" s="137" t="str">
        <f t="shared" si="69"/>
        <v>n/a</v>
      </c>
      <c r="H108" s="137">
        <f t="shared" si="70"/>
        <v>148.66666666666666</v>
      </c>
      <c r="I108" s="137">
        <f t="shared" si="71"/>
        <v>144.6</v>
      </c>
      <c r="J108" s="137" t="str">
        <f t="shared" si="72"/>
        <v>n/a</v>
      </c>
      <c r="K108" s="137">
        <f t="shared" si="73"/>
        <v>205.33333333333334</v>
      </c>
      <c r="L108" s="56">
        <f t="shared" si="74"/>
        <v>169.07692307692307</v>
      </c>
      <c r="M108" s="148" t="str">
        <f t="shared" si="75"/>
        <v>n/a</v>
      </c>
      <c r="N108" s="148" t="str">
        <f t="shared" si="65"/>
        <v>n/a</v>
      </c>
      <c r="O108" s="148">
        <f t="shared" si="65"/>
        <v>176.5</v>
      </c>
      <c r="P108" s="148">
        <f t="shared" si="65"/>
        <v>213</v>
      </c>
      <c r="Q108" s="148" t="str">
        <f t="shared" si="65"/>
        <v>n/a</v>
      </c>
      <c r="R108" s="148">
        <f t="shared" si="65"/>
        <v>230</v>
      </c>
      <c r="S108" s="148">
        <f t="shared" si="65"/>
        <v>186.5</v>
      </c>
      <c r="T108" s="148">
        <f t="shared" si="65"/>
        <v>112</v>
      </c>
      <c r="U108" s="148" t="str">
        <f t="shared" si="65"/>
        <v>n/a</v>
      </c>
      <c r="V108" s="148">
        <f t="shared" si="76"/>
        <v>167.4</v>
      </c>
      <c r="X108" s="83">
        <f>+SUMPRODUCT(('Quant Log'!$C$5:$C$1004='Quant Sub Area Stats'!$B108)*('Quant Log'!$J$5:$J$1004='Quant Sub Area Stats'!X$42)*('Quant Log'!$E$5:$E$1004='Quant Sub Area Stats'!$B$103)*'Quant Log'!$H$5:$H$1004)/SUMPRODUCT(('Quant Log'!$C$5:$C$1004='Quant Sub Area Stats'!$B108)*('Quant Log'!$J$5:$J$1004='Quant Sub Area Stats'!X$42)*('Quant Log'!$E$5:$E$1004='Quant Sub Area Stats'!$B$103))</f>
        <v>170</v>
      </c>
      <c r="Y108" s="83">
        <f>+SUMPRODUCT(('Quant Log'!$C$5:$C$1004='Quant Sub Area Stats'!$B108)*('Quant Log'!$J$5:$J$1004='Quant Sub Area Stats'!Y$42)*('Quant Log'!$E$5:$E$1004='Quant Sub Area Stats'!$B$103)*'Quant Log'!$H$5:$H$1004)/SUMPRODUCT(('Quant Log'!$C$5:$C$1004='Quant Sub Area Stats'!$B108)*('Quant Log'!$J$5:$J$1004='Quant Sub Area Stats'!Y$42)*('Quant Log'!$E$5:$E$1004='Quant Sub Area Stats'!$B$103))</f>
        <v>130.5</v>
      </c>
      <c r="Z108" s="83">
        <f>+SUMPRODUCT(('Quant Log'!$C$5:$C$1004='Quant Sub Area Stats'!$B108)*('Quant Log'!$J$5:$J$1004='Quant Sub Area Stats'!Z$42)*('Quant Log'!$E$5:$E$1004='Quant Sub Area Stats'!$B$103)*'Quant Log'!$H$5:$H$1004)/SUMPRODUCT(('Quant Log'!$C$5:$C$1004='Quant Sub Area Stats'!$B108)*('Quant Log'!$J$5:$J$1004='Quant Sub Area Stats'!Z$42)*('Quant Log'!$E$5:$E$1004='Quant Sub Area Stats'!$B$103))</f>
        <v>208.75</v>
      </c>
      <c r="AA108" s="83" t="e">
        <f>+SUMPRODUCT(('Quant Log'!$C$5:$C$1004='Quant Sub Area Stats'!$B108)*('Quant Log'!$J$5:$J$1004='Quant Sub Area Stats'!AA$42)*('Quant Log'!$E$5:$E$1004='Quant Sub Area Stats'!$B$103)*'Quant Log'!$H$5:$H$1004)/SUMPRODUCT(('Quant Log'!$C$5:$C$1004='Quant Sub Area Stats'!$B108)*('Quant Log'!$J$5:$J$1004='Quant Sub Area Stats'!AA$42)*('Quant Log'!$E$5:$E$1004='Quant Sub Area Stats'!$B$103))</f>
        <v>#DIV/0!</v>
      </c>
      <c r="AB108" s="83">
        <f>+SUMPRODUCT(('Quant Log'!$C$5:$C$1004='Quant Sub Area Stats'!$B108)*('Quant Log'!$J$5:$J$1004='Quant Sub Area Stats'!AB$42)*('Quant Log'!$E$5:$E$1004='Quant Sub Area Stats'!$B$103)*'Quant Log'!$H$5:$H$1004)/SUMPRODUCT(('Quant Log'!$C$5:$C$1004='Quant Sub Area Stats'!$B108)*('Quant Log'!$J$5:$J$1004='Quant Sub Area Stats'!AB$42)*('Quant Log'!$E$5:$E$1004='Quant Sub Area Stats'!$B$103))</f>
        <v>148.66666666666666</v>
      </c>
      <c r="AC108" s="83">
        <f>+SUMPRODUCT(('Quant Log'!$C$5:$C$1004='Quant Sub Area Stats'!$B108)*('Quant Log'!$J$5:$J$1004='Quant Sub Area Stats'!AC$42)*('Quant Log'!$E$5:$E$1004='Quant Sub Area Stats'!$B$103)*'Quant Log'!$H$5:$H$1004)/SUMPRODUCT(('Quant Log'!$C$5:$C$1004='Quant Sub Area Stats'!$B108)*('Quant Log'!$J$5:$J$1004='Quant Sub Area Stats'!AC$42)*('Quant Log'!$E$5:$E$1004='Quant Sub Area Stats'!$B$103))</f>
        <v>144.6</v>
      </c>
      <c r="AD108" s="83" t="e">
        <f>+SUMPRODUCT(('Quant Log'!$C$5:$C$1004='Quant Sub Area Stats'!$B108)*('Quant Log'!$J$5:$J$1004='Quant Sub Area Stats'!AD$42)*('Quant Log'!$E$5:$E$1004='Quant Sub Area Stats'!$B$103)*'Quant Log'!$H$5:$H$1004)/SUMPRODUCT(('Quant Log'!$C$5:$C$1004='Quant Sub Area Stats'!$B108)*('Quant Log'!$J$5:$J$1004='Quant Sub Area Stats'!AD$42)*('Quant Log'!$E$5:$E$1004='Quant Sub Area Stats'!$B$103))</f>
        <v>#DIV/0!</v>
      </c>
      <c r="AE108" s="83">
        <f>+SUMPRODUCT(('Quant Log'!$C$5:$C$1004='Quant Sub Area Stats'!$B108)*('Quant Log'!$J$5:$J$1004='Quant Sub Area Stats'!AE$42)*('Quant Log'!$E$5:$E$1004='Quant Sub Area Stats'!$B$103)*'Quant Log'!$H$5:$H$1004)/SUMPRODUCT(('Quant Log'!$C$5:$C$1004='Quant Sub Area Stats'!$B108)*('Quant Log'!$J$5:$J$1004='Quant Sub Area Stats'!AE$42)*('Quant Log'!$E$5:$E$1004='Quant Sub Area Stats'!$B$103))</f>
        <v>205.33333333333334</v>
      </c>
      <c r="AF108" s="83">
        <f>+SUMPRODUCT(('Quant Log'!$C$5:$C$1004='Quant Sub Area Stats'!$B108)*('Quant Log'!$J$5:$J$1004='Quant Sub Area Stats'!AF$42)*('Quant Log'!$E$5:$E$1004='Quant Sub Area Stats'!$B$103)*'Quant Log'!$H$5:$H$1004)/SUMPRODUCT(('Quant Log'!$C$5:$C$1004='Quant Sub Area Stats'!$B108)*('Quant Log'!$J$5:$J$1004='Quant Sub Area Stats'!AF$42)*('Quant Log'!$E$5:$E$1004='Quant Sub Area Stats'!$B$103))</f>
        <v>169.07692307692307</v>
      </c>
      <c r="AG108" s="83" t="e">
        <f>+SUMPRODUCT(('Quant Log'!$C$5:$C$1004='Quant Sub Area Stats'!$B108)*('Quant Log'!$J$5:$J$1004='Quant Sub Area Stats'!AG$42)*('Quant Log'!$E$5:$E$1004='Quant Sub Area Stats'!$B$103)*'Quant Log'!$H$5:$H$1004)/SUMPRODUCT(('Quant Log'!$C$5:$C$1004='Quant Sub Area Stats'!$B108)*('Quant Log'!$J$5:$J$1004='Quant Sub Area Stats'!AG$42)*('Quant Log'!$E$5:$E$1004='Quant Sub Area Stats'!$B$103))</f>
        <v>#DIV/0!</v>
      </c>
      <c r="AH108" s="83" t="e">
        <f>+SUMPRODUCT(('Quant Log'!$C$5:$C$1004='Quant Sub Area Stats'!$B108)*('Quant Log'!$J$5:$J$1004='Quant Sub Area Stats'!AH$42)*('Quant Log'!$E$5:$E$1004='Quant Sub Area Stats'!$B$103)*'Quant Log'!$H$5:$H$1004)/SUMPRODUCT(('Quant Log'!$C$5:$C$1004='Quant Sub Area Stats'!$B108)*('Quant Log'!$J$5:$J$1004='Quant Sub Area Stats'!AH$42)*('Quant Log'!$E$5:$E$1004='Quant Sub Area Stats'!$B$103))</f>
        <v>#DIV/0!</v>
      </c>
      <c r="AI108" s="83">
        <f>+SUMPRODUCT(('Quant Log'!$C$5:$C$1004='Quant Sub Area Stats'!$B108)*('Quant Log'!$J$5:$J$1004='Quant Sub Area Stats'!AI$42)*('Quant Log'!$E$5:$E$1004='Quant Sub Area Stats'!$B$103)*'Quant Log'!$H$5:$H$1004)/SUMPRODUCT(('Quant Log'!$C$5:$C$1004='Quant Sub Area Stats'!$B108)*('Quant Log'!$J$5:$J$1004='Quant Sub Area Stats'!AI$42)*('Quant Log'!$E$5:$E$1004='Quant Sub Area Stats'!$B$103))</f>
        <v>176.5</v>
      </c>
      <c r="AJ108" s="83">
        <f>+SUMPRODUCT(('Quant Log'!$C$5:$C$1004='Quant Sub Area Stats'!$B108)*('Quant Log'!$J$5:$J$1004='Quant Sub Area Stats'!AJ$42)*('Quant Log'!$E$5:$E$1004='Quant Sub Area Stats'!$B$103)*'Quant Log'!$H$5:$H$1004)/SUMPRODUCT(('Quant Log'!$C$5:$C$1004='Quant Sub Area Stats'!$B108)*('Quant Log'!$J$5:$J$1004='Quant Sub Area Stats'!AJ$42)*('Quant Log'!$E$5:$E$1004='Quant Sub Area Stats'!$B$103))</f>
        <v>213</v>
      </c>
      <c r="AK108" s="83" t="e">
        <f>+SUMPRODUCT(('Quant Log'!$C$5:$C$1004='Quant Sub Area Stats'!$B108)*('Quant Log'!$J$5:$J$1004='Quant Sub Area Stats'!AK$42)*('Quant Log'!$E$5:$E$1004='Quant Sub Area Stats'!$B$103)*'Quant Log'!$H$5:$H$1004)/SUMPRODUCT(('Quant Log'!$C$5:$C$1004='Quant Sub Area Stats'!$B108)*('Quant Log'!$J$5:$J$1004='Quant Sub Area Stats'!AK$42)*('Quant Log'!$E$5:$E$1004='Quant Sub Area Stats'!$B$103))</f>
        <v>#DIV/0!</v>
      </c>
      <c r="AL108" s="83">
        <f>+SUMPRODUCT(('Quant Log'!$C$5:$C$1004='Quant Sub Area Stats'!$B108)*('Quant Log'!$J$5:$J$1004='Quant Sub Area Stats'!AL$42)*('Quant Log'!$E$5:$E$1004='Quant Sub Area Stats'!$B$103)*'Quant Log'!$H$5:$H$1004)/SUMPRODUCT(('Quant Log'!$C$5:$C$1004='Quant Sub Area Stats'!$B108)*('Quant Log'!$J$5:$J$1004='Quant Sub Area Stats'!AL$42)*('Quant Log'!$E$5:$E$1004='Quant Sub Area Stats'!$B$103))</f>
        <v>230</v>
      </c>
      <c r="AM108" s="83">
        <f>+SUMPRODUCT(('Quant Log'!$C$5:$C$1004='Quant Sub Area Stats'!$B108)*('Quant Log'!$J$5:$J$1004='Quant Sub Area Stats'!AM$42)*('Quant Log'!$E$5:$E$1004='Quant Sub Area Stats'!$B$103)*'Quant Log'!$H$5:$H$1004)/SUMPRODUCT(('Quant Log'!$C$5:$C$1004='Quant Sub Area Stats'!$B108)*('Quant Log'!$J$5:$J$1004='Quant Sub Area Stats'!AM$42)*('Quant Log'!$E$5:$E$1004='Quant Sub Area Stats'!$B$103))</f>
        <v>186.5</v>
      </c>
      <c r="AN108" s="83">
        <f>+SUMPRODUCT(('Quant Log'!$C$5:$C$1004='Quant Sub Area Stats'!$B108)*('Quant Log'!$J$5:$J$1004='Quant Sub Area Stats'!AN$42)*('Quant Log'!$E$5:$E$1004='Quant Sub Area Stats'!$B$103)*'Quant Log'!$H$5:$H$1004)/SUMPRODUCT(('Quant Log'!$C$5:$C$1004='Quant Sub Area Stats'!$B108)*('Quant Log'!$J$5:$J$1004='Quant Sub Area Stats'!AN$42)*('Quant Log'!$E$5:$E$1004='Quant Sub Area Stats'!$B$103))</f>
        <v>112</v>
      </c>
      <c r="AO108" s="83" t="e">
        <f>+SUMPRODUCT(('Quant Log'!$C$5:$C$1004='Quant Sub Area Stats'!$B108)*('Quant Log'!$J$5:$J$1004='Quant Sub Area Stats'!AO$42)*('Quant Log'!$E$5:$E$1004='Quant Sub Area Stats'!$B$103)*'Quant Log'!$H$5:$H$1004)/SUMPRODUCT(('Quant Log'!$C$5:$C$1004='Quant Sub Area Stats'!$B108)*('Quant Log'!$J$5:$J$1004='Quant Sub Area Stats'!AO$42)*('Quant Log'!$E$5:$E$1004='Quant Sub Area Stats'!$B$103))</f>
        <v>#DIV/0!</v>
      </c>
      <c r="AP108" s="83">
        <f>+SUMPRODUCT(('Quant Log'!$C$5:$C$1004='Quant Sub Area Stats'!$B108)*('Quant Log'!$E$5:$E$1004='Quant Sub Area Stats'!$B$103)*'Quant Log'!$H$5:$H$1004)/SUMPRODUCT(('Quant Log'!$C$5:$C$1004='Quant Sub Area Stats'!$B108)*('Quant Log'!$E$5:$E$1004='Quant Sub Area Stats'!$B$103))</f>
        <v>167.4</v>
      </c>
    </row>
    <row r="109" spans="2:42" ht="16" thickBot="1">
      <c r="B109" s="18" t="str">
        <f>+$B$47</f>
        <v>MGMAT</v>
      </c>
      <c r="D109" s="136" t="str">
        <f t="shared" si="66"/>
        <v>n/a</v>
      </c>
      <c r="E109" s="136" t="str">
        <f t="shared" si="67"/>
        <v>n/a</v>
      </c>
      <c r="F109" s="136" t="str">
        <f t="shared" si="68"/>
        <v>n/a</v>
      </c>
      <c r="G109" s="136" t="str">
        <f t="shared" si="69"/>
        <v>n/a</v>
      </c>
      <c r="H109" s="136" t="str">
        <f t="shared" si="70"/>
        <v>n/a</v>
      </c>
      <c r="I109" s="136" t="str">
        <f t="shared" si="71"/>
        <v>n/a</v>
      </c>
      <c r="J109" s="136" t="str">
        <f t="shared" si="72"/>
        <v>n/a</v>
      </c>
      <c r="K109" s="136" t="str">
        <f t="shared" si="73"/>
        <v>n/a</v>
      </c>
      <c r="L109" s="53" t="str">
        <f t="shared" si="74"/>
        <v>n/a</v>
      </c>
      <c r="M109" s="146" t="str">
        <f t="shared" si="75"/>
        <v>n/a</v>
      </c>
      <c r="N109" s="146" t="str">
        <f t="shared" si="65"/>
        <v>n/a</v>
      </c>
      <c r="O109" s="146" t="str">
        <f t="shared" si="65"/>
        <v>n/a</v>
      </c>
      <c r="P109" s="146" t="str">
        <f t="shared" si="65"/>
        <v>n/a</v>
      </c>
      <c r="Q109" s="146" t="str">
        <f t="shared" si="65"/>
        <v>n/a</v>
      </c>
      <c r="R109" s="146" t="str">
        <f t="shared" si="65"/>
        <v>n/a</v>
      </c>
      <c r="S109" s="146" t="str">
        <f t="shared" si="65"/>
        <v>n/a</v>
      </c>
      <c r="T109" s="146" t="str">
        <f t="shared" si="65"/>
        <v>n/a</v>
      </c>
      <c r="U109" s="146" t="str">
        <f t="shared" si="65"/>
        <v>n/a</v>
      </c>
      <c r="V109" s="147" t="str">
        <f t="shared" si="76"/>
        <v>n/a</v>
      </c>
      <c r="X109" s="83" t="e">
        <f>+SUMPRODUCT(('Quant Log'!$C$5:$C$1004='Quant Sub Area Stats'!$B109)*('Quant Log'!$J$5:$J$1004='Quant Sub Area Stats'!X$42)*('Quant Log'!$E$5:$E$1004='Quant Sub Area Stats'!$B$103)*'Quant Log'!$H$5:$H$1004)/SUMPRODUCT(('Quant Log'!$C$5:$C$1004='Quant Sub Area Stats'!$B109)*('Quant Log'!$J$5:$J$1004='Quant Sub Area Stats'!X$42)*('Quant Log'!$E$5:$E$1004='Quant Sub Area Stats'!$B$103))</f>
        <v>#DIV/0!</v>
      </c>
      <c r="Y109" s="83" t="e">
        <f>+SUMPRODUCT(('Quant Log'!$C$5:$C$1004='Quant Sub Area Stats'!$B109)*('Quant Log'!$J$5:$J$1004='Quant Sub Area Stats'!Y$42)*('Quant Log'!$E$5:$E$1004='Quant Sub Area Stats'!$B$103)*'Quant Log'!$H$5:$H$1004)/SUMPRODUCT(('Quant Log'!$C$5:$C$1004='Quant Sub Area Stats'!$B109)*('Quant Log'!$J$5:$J$1004='Quant Sub Area Stats'!Y$42)*('Quant Log'!$E$5:$E$1004='Quant Sub Area Stats'!$B$103))</f>
        <v>#DIV/0!</v>
      </c>
      <c r="Z109" s="83" t="e">
        <f>+SUMPRODUCT(('Quant Log'!$C$5:$C$1004='Quant Sub Area Stats'!$B109)*('Quant Log'!$J$5:$J$1004='Quant Sub Area Stats'!Z$42)*('Quant Log'!$E$5:$E$1004='Quant Sub Area Stats'!$B$103)*'Quant Log'!$H$5:$H$1004)/SUMPRODUCT(('Quant Log'!$C$5:$C$1004='Quant Sub Area Stats'!$B109)*('Quant Log'!$J$5:$J$1004='Quant Sub Area Stats'!Z$42)*('Quant Log'!$E$5:$E$1004='Quant Sub Area Stats'!$B$103))</f>
        <v>#DIV/0!</v>
      </c>
      <c r="AA109" s="83" t="e">
        <f>+SUMPRODUCT(('Quant Log'!$C$5:$C$1004='Quant Sub Area Stats'!$B109)*('Quant Log'!$J$5:$J$1004='Quant Sub Area Stats'!AA$42)*('Quant Log'!$E$5:$E$1004='Quant Sub Area Stats'!$B$103)*'Quant Log'!$H$5:$H$1004)/SUMPRODUCT(('Quant Log'!$C$5:$C$1004='Quant Sub Area Stats'!$B109)*('Quant Log'!$J$5:$J$1004='Quant Sub Area Stats'!AA$42)*('Quant Log'!$E$5:$E$1004='Quant Sub Area Stats'!$B$103))</f>
        <v>#DIV/0!</v>
      </c>
      <c r="AB109" s="83" t="e">
        <f>+SUMPRODUCT(('Quant Log'!$C$5:$C$1004='Quant Sub Area Stats'!$B109)*('Quant Log'!$J$5:$J$1004='Quant Sub Area Stats'!AB$42)*('Quant Log'!$E$5:$E$1004='Quant Sub Area Stats'!$B$103)*'Quant Log'!$H$5:$H$1004)/SUMPRODUCT(('Quant Log'!$C$5:$C$1004='Quant Sub Area Stats'!$B109)*('Quant Log'!$J$5:$J$1004='Quant Sub Area Stats'!AB$42)*('Quant Log'!$E$5:$E$1004='Quant Sub Area Stats'!$B$103))</f>
        <v>#DIV/0!</v>
      </c>
      <c r="AC109" s="83" t="e">
        <f>+SUMPRODUCT(('Quant Log'!$C$5:$C$1004='Quant Sub Area Stats'!$B109)*('Quant Log'!$J$5:$J$1004='Quant Sub Area Stats'!AC$42)*('Quant Log'!$E$5:$E$1004='Quant Sub Area Stats'!$B$103)*'Quant Log'!$H$5:$H$1004)/SUMPRODUCT(('Quant Log'!$C$5:$C$1004='Quant Sub Area Stats'!$B109)*('Quant Log'!$J$5:$J$1004='Quant Sub Area Stats'!AC$42)*('Quant Log'!$E$5:$E$1004='Quant Sub Area Stats'!$B$103))</f>
        <v>#DIV/0!</v>
      </c>
      <c r="AD109" s="83" t="e">
        <f>+SUMPRODUCT(('Quant Log'!$C$5:$C$1004='Quant Sub Area Stats'!$B109)*('Quant Log'!$J$5:$J$1004='Quant Sub Area Stats'!AD$42)*('Quant Log'!$E$5:$E$1004='Quant Sub Area Stats'!$B$103)*'Quant Log'!$H$5:$H$1004)/SUMPRODUCT(('Quant Log'!$C$5:$C$1004='Quant Sub Area Stats'!$B109)*('Quant Log'!$J$5:$J$1004='Quant Sub Area Stats'!AD$42)*('Quant Log'!$E$5:$E$1004='Quant Sub Area Stats'!$B$103))</f>
        <v>#DIV/0!</v>
      </c>
      <c r="AE109" s="83" t="e">
        <f>+SUMPRODUCT(('Quant Log'!$C$5:$C$1004='Quant Sub Area Stats'!$B109)*('Quant Log'!$J$5:$J$1004='Quant Sub Area Stats'!AE$42)*('Quant Log'!$E$5:$E$1004='Quant Sub Area Stats'!$B$103)*'Quant Log'!$H$5:$H$1004)/SUMPRODUCT(('Quant Log'!$C$5:$C$1004='Quant Sub Area Stats'!$B109)*('Quant Log'!$J$5:$J$1004='Quant Sub Area Stats'!AE$42)*('Quant Log'!$E$5:$E$1004='Quant Sub Area Stats'!$B$103))</f>
        <v>#DIV/0!</v>
      </c>
      <c r="AF109" s="83" t="e">
        <f>+SUMPRODUCT(('Quant Log'!$C$5:$C$1004='Quant Sub Area Stats'!$B109)*('Quant Log'!$J$5:$J$1004='Quant Sub Area Stats'!AF$42)*('Quant Log'!$E$5:$E$1004='Quant Sub Area Stats'!$B$103)*'Quant Log'!$H$5:$H$1004)/SUMPRODUCT(('Quant Log'!$C$5:$C$1004='Quant Sub Area Stats'!$B109)*('Quant Log'!$J$5:$J$1004='Quant Sub Area Stats'!AF$42)*('Quant Log'!$E$5:$E$1004='Quant Sub Area Stats'!$B$103))</f>
        <v>#DIV/0!</v>
      </c>
      <c r="AG109" s="83" t="e">
        <f>+SUMPRODUCT(('Quant Log'!$C$5:$C$1004='Quant Sub Area Stats'!$B109)*('Quant Log'!$J$5:$J$1004='Quant Sub Area Stats'!AG$42)*('Quant Log'!$E$5:$E$1004='Quant Sub Area Stats'!$B$103)*'Quant Log'!$H$5:$H$1004)/SUMPRODUCT(('Quant Log'!$C$5:$C$1004='Quant Sub Area Stats'!$B109)*('Quant Log'!$J$5:$J$1004='Quant Sub Area Stats'!AG$42)*('Quant Log'!$E$5:$E$1004='Quant Sub Area Stats'!$B$103))</f>
        <v>#DIV/0!</v>
      </c>
      <c r="AH109" s="83" t="e">
        <f>+SUMPRODUCT(('Quant Log'!$C$5:$C$1004='Quant Sub Area Stats'!$B109)*('Quant Log'!$J$5:$J$1004='Quant Sub Area Stats'!AH$42)*('Quant Log'!$E$5:$E$1004='Quant Sub Area Stats'!$B$103)*'Quant Log'!$H$5:$H$1004)/SUMPRODUCT(('Quant Log'!$C$5:$C$1004='Quant Sub Area Stats'!$B109)*('Quant Log'!$J$5:$J$1004='Quant Sub Area Stats'!AH$42)*('Quant Log'!$E$5:$E$1004='Quant Sub Area Stats'!$B$103))</f>
        <v>#DIV/0!</v>
      </c>
      <c r="AI109" s="83" t="e">
        <f>+SUMPRODUCT(('Quant Log'!$C$5:$C$1004='Quant Sub Area Stats'!$B109)*('Quant Log'!$J$5:$J$1004='Quant Sub Area Stats'!AI$42)*('Quant Log'!$E$5:$E$1004='Quant Sub Area Stats'!$B$103)*'Quant Log'!$H$5:$H$1004)/SUMPRODUCT(('Quant Log'!$C$5:$C$1004='Quant Sub Area Stats'!$B109)*('Quant Log'!$J$5:$J$1004='Quant Sub Area Stats'!AI$42)*('Quant Log'!$E$5:$E$1004='Quant Sub Area Stats'!$B$103))</f>
        <v>#DIV/0!</v>
      </c>
      <c r="AJ109" s="83" t="e">
        <f>+SUMPRODUCT(('Quant Log'!$C$5:$C$1004='Quant Sub Area Stats'!$B109)*('Quant Log'!$J$5:$J$1004='Quant Sub Area Stats'!AJ$42)*('Quant Log'!$E$5:$E$1004='Quant Sub Area Stats'!$B$103)*'Quant Log'!$H$5:$H$1004)/SUMPRODUCT(('Quant Log'!$C$5:$C$1004='Quant Sub Area Stats'!$B109)*('Quant Log'!$J$5:$J$1004='Quant Sub Area Stats'!AJ$42)*('Quant Log'!$E$5:$E$1004='Quant Sub Area Stats'!$B$103))</f>
        <v>#DIV/0!</v>
      </c>
      <c r="AK109" s="83" t="e">
        <f>+SUMPRODUCT(('Quant Log'!$C$5:$C$1004='Quant Sub Area Stats'!$B109)*('Quant Log'!$J$5:$J$1004='Quant Sub Area Stats'!AK$42)*('Quant Log'!$E$5:$E$1004='Quant Sub Area Stats'!$B$103)*'Quant Log'!$H$5:$H$1004)/SUMPRODUCT(('Quant Log'!$C$5:$C$1004='Quant Sub Area Stats'!$B109)*('Quant Log'!$J$5:$J$1004='Quant Sub Area Stats'!AK$42)*('Quant Log'!$E$5:$E$1004='Quant Sub Area Stats'!$B$103))</f>
        <v>#DIV/0!</v>
      </c>
      <c r="AL109" s="83" t="e">
        <f>+SUMPRODUCT(('Quant Log'!$C$5:$C$1004='Quant Sub Area Stats'!$B109)*('Quant Log'!$J$5:$J$1004='Quant Sub Area Stats'!AL$42)*('Quant Log'!$E$5:$E$1004='Quant Sub Area Stats'!$B$103)*'Quant Log'!$H$5:$H$1004)/SUMPRODUCT(('Quant Log'!$C$5:$C$1004='Quant Sub Area Stats'!$B109)*('Quant Log'!$J$5:$J$1004='Quant Sub Area Stats'!AL$42)*('Quant Log'!$E$5:$E$1004='Quant Sub Area Stats'!$B$103))</f>
        <v>#DIV/0!</v>
      </c>
      <c r="AM109" s="83" t="e">
        <f>+SUMPRODUCT(('Quant Log'!$C$5:$C$1004='Quant Sub Area Stats'!$B109)*('Quant Log'!$J$5:$J$1004='Quant Sub Area Stats'!AM$42)*('Quant Log'!$E$5:$E$1004='Quant Sub Area Stats'!$B$103)*'Quant Log'!$H$5:$H$1004)/SUMPRODUCT(('Quant Log'!$C$5:$C$1004='Quant Sub Area Stats'!$B109)*('Quant Log'!$J$5:$J$1004='Quant Sub Area Stats'!AM$42)*('Quant Log'!$E$5:$E$1004='Quant Sub Area Stats'!$B$103))</f>
        <v>#DIV/0!</v>
      </c>
      <c r="AN109" s="83" t="e">
        <f>+SUMPRODUCT(('Quant Log'!$C$5:$C$1004='Quant Sub Area Stats'!$B109)*('Quant Log'!$J$5:$J$1004='Quant Sub Area Stats'!AN$42)*('Quant Log'!$E$5:$E$1004='Quant Sub Area Stats'!$B$103)*'Quant Log'!$H$5:$H$1004)/SUMPRODUCT(('Quant Log'!$C$5:$C$1004='Quant Sub Area Stats'!$B109)*('Quant Log'!$J$5:$J$1004='Quant Sub Area Stats'!AN$42)*('Quant Log'!$E$5:$E$1004='Quant Sub Area Stats'!$B$103))</f>
        <v>#DIV/0!</v>
      </c>
      <c r="AO109" s="83" t="e">
        <f>+SUMPRODUCT(('Quant Log'!$C$5:$C$1004='Quant Sub Area Stats'!$B109)*('Quant Log'!$J$5:$J$1004='Quant Sub Area Stats'!AO$42)*('Quant Log'!$E$5:$E$1004='Quant Sub Area Stats'!$B$103)*'Quant Log'!$H$5:$H$1004)/SUMPRODUCT(('Quant Log'!$C$5:$C$1004='Quant Sub Area Stats'!$B109)*('Quant Log'!$J$5:$J$1004='Quant Sub Area Stats'!AO$42)*('Quant Log'!$E$5:$E$1004='Quant Sub Area Stats'!$B$103))</f>
        <v>#DIV/0!</v>
      </c>
      <c r="AP109" s="83" t="e">
        <f>+SUMPRODUCT(('Quant Log'!$C$5:$C$1004='Quant Sub Area Stats'!$B109)*('Quant Log'!$E$5:$E$1004='Quant Sub Area Stats'!$B$103)*'Quant Log'!$H$5:$H$1004)/SUMPRODUCT(('Quant Log'!$C$5:$C$1004='Quant Sub Area Stats'!$B109)*('Quant Log'!$E$5:$E$1004='Quant Sub Area Stats'!$B$103))</f>
        <v>#DIV/0!</v>
      </c>
    </row>
    <row r="110" spans="2:42" ht="16" thickBot="1">
      <c r="B110" s="18" t="str">
        <f>+$B$48</f>
        <v>NOVA</v>
      </c>
      <c r="D110" s="137" t="str">
        <f t="shared" si="66"/>
        <v>n/a</v>
      </c>
      <c r="E110" s="137" t="str">
        <f t="shared" si="67"/>
        <v>n/a</v>
      </c>
      <c r="F110" s="137" t="str">
        <f t="shared" si="68"/>
        <v>n/a</v>
      </c>
      <c r="G110" s="137" t="str">
        <f t="shared" si="69"/>
        <v>n/a</v>
      </c>
      <c r="H110" s="137" t="str">
        <f t="shared" si="70"/>
        <v>n/a</v>
      </c>
      <c r="I110" s="137" t="str">
        <f t="shared" si="71"/>
        <v>n/a</v>
      </c>
      <c r="J110" s="137" t="str">
        <f t="shared" si="72"/>
        <v>n/a</v>
      </c>
      <c r="K110" s="137" t="str">
        <f t="shared" si="73"/>
        <v>n/a</v>
      </c>
      <c r="L110" s="56" t="str">
        <f t="shared" si="74"/>
        <v>n/a</v>
      </c>
      <c r="M110" s="148" t="str">
        <f t="shared" si="75"/>
        <v>n/a</v>
      </c>
      <c r="N110" s="148" t="str">
        <f t="shared" si="65"/>
        <v>n/a</v>
      </c>
      <c r="O110" s="148" t="str">
        <f t="shared" si="65"/>
        <v>n/a</v>
      </c>
      <c r="P110" s="148" t="str">
        <f t="shared" si="65"/>
        <v>n/a</v>
      </c>
      <c r="Q110" s="148" t="str">
        <f t="shared" si="65"/>
        <v>n/a</v>
      </c>
      <c r="R110" s="148" t="str">
        <f t="shared" si="65"/>
        <v>n/a</v>
      </c>
      <c r="S110" s="148" t="str">
        <f t="shared" si="65"/>
        <v>n/a</v>
      </c>
      <c r="T110" s="148" t="str">
        <f t="shared" si="65"/>
        <v>n/a</v>
      </c>
      <c r="U110" s="148" t="str">
        <f t="shared" si="65"/>
        <v>n/a</v>
      </c>
      <c r="V110" s="148" t="str">
        <f t="shared" si="76"/>
        <v>n/a</v>
      </c>
      <c r="X110" s="83" t="e">
        <f>+SUMPRODUCT(('Quant Log'!$C$5:$C$1004='Quant Sub Area Stats'!$B110)*('Quant Log'!$J$5:$J$1004='Quant Sub Area Stats'!X$42)*('Quant Log'!$E$5:$E$1004='Quant Sub Area Stats'!$B$103)*'Quant Log'!$H$5:$H$1004)/SUMPRODUCT(('Quant Log'!$C$5:$C$1004='Quant Sub Area Stats'!$B110)*('Quant Log'!$J$5:$J$1004='Quant Sub Area Stats'!X$42)*('Quant Log'!$E$5:$E$1004='Quant Sub Area Stats'!$B$103))</f>
        <v>#DIV/0!</v>
      </c>
      <c r="Y110" s="83" t="e">
        <f>+SUMPRODUCT(('Quant Log'!$C$5:$C$1004='Quant Sub Area Stats'!$B110)*('Quant Log'!$J$5:$J$1004='Quant Sub Area Stats'!Y$42)*('Quant Log'!$E$5:$E$1004='Quant Sub Area Stats'!$B$103)*'Quant Log'!$H$5:$H$1004)/SUMPRODUCT(('Quant Log'!$C$5:$C$1004='Quant Sub Area Stats'!$B110)*('Quant Log'!$J$5:$J$1004='Quant Sub Area Stats'!Y$42)*('Quant Log'!$E$5:$E$1004='Quant Sub Area Stats'!$B$103))</f>
        <v>#DIV/0!</v>
      </c>
      <c r="Z110" s="83" t="e">
        <f>+SUMPRODUCT(('Quant Log'!$C$5:$C$1004='Quant Sub Area Stats'!$B110)*('Quant Log'!$J$5:$J$1004='Quant Sub Area Stats'!Z$42)*('Quant Log'!$E$5:$E$1004='Quant Sub Area Stats'!$B$103)*'Quant Log'!$H$5:$H$1004)/SUMPRODUCT(('Quant Log'!$C$5:$C$1004='Quant Sub Area Stats'!$B110)*('Quant Log'!$J$5:$J$1004='Quant Sub Area Stats'!Z$42)*('Quant Log'!$E$5:$E$1004='Quant Sub Area Stats'!$B$103))</f>
        <v>#DIV/0!</v>
      </c>
      <c r="AA110" s="83" t="e">
        <f>+SUMPRODUCT(('Quant Log'!$C$5:$C$1004='Quant Sub Area Stats'!$B110)*('Quant Log'!$J$5:$J$1004='Quant Sub Area Stats'!AA$42)*('Quant Log'!$E$5:$E$1004='Quant Sub Area Stats'!$B$103)*'Quant Log'!$H$5:$H$1004)/SUMPRODUCT(('Quant Log'!$C$5:$C$1004='Quant Sub Area Stats'!$B110)*('Quant Log'!$J$5:$J$1004='Quant Sub Area Stats'!AA$42)*('Quant Log'!$E$5:$E$1004='Quant Sub Area Stats'!$B$103))</f>
        <v>#DIV/0!</v>
      </c>
      <c r="AB110" s="83" t="e">
        <f>+SUMPRODUCT(('Quant Log'!$C$5:$C$1004='Quant Sub Area Stats'!$B110)*('Quant Log'!$J$5:$J$1004='Quant Sub Area Stats'!AB$42)*('Quant Log'!$E$5:$E$1004='Quant Sub Area Stats'!$B$103)*'Quant Log'!$H$5:$H$1004)/SUMPRODUCT(('Quant Log'!$C$5:$C$1004='Quant Sub Area Stats'!$B110)*('Quant Log'!$J$5:$J$1004='Quant Sub Area Stats'!AB$42)*('Quant Log'!$E$5:$E$1004='Quant Sub Area Stats'!$B$103))</f>
        <v>#DIV/0!</v>
      </c>
      <c r="AC110" s="83" t="e">
        <f>+SUMPRODUCT(('Quant Log'!$C$5:$C$1004='Quant Sub Area Stats'!$B110)*('Quant Log'!$J$5:$J$1004='Quant Sub Area Stats'!AC$42)*('Quant Log'!$E$5:$E$1004='Quant Sub Area Stats'!$B$103)*'Quant Log'!$H$5:$H$1004)/SUMPRODUCT(('Quant Log'!$C$5:$C$1004='Quant Sub Area Stats'!$B110)*('Quant Log'!$J$5:$J$1004='Quant Sub Area Stats'!AC$42)*('Quant Log'!$E$5:$E$1004='Quant Sub Area Stats'!$B$103))</f>
        <v>#DIV/0!</v>
      </c>
      <c r="AD110" s="83" t="e">
        <f>+SUMPRODUCT(('Quant Log'!$C$5:$C$1004='Quant Sub Area Stats'!$B110)*('Quant Log'!$J$5:$J$1004='Quant Sub Area Stats'!AD$42)*('Quant Log'!$E$5:$E$1004='Quant Sub Area Stats'!$B$103)*'Quant Log'!$H$5:$H$1004)/SUMPRODUCT(('Quant Log'!$C$5:$C$1004='Quant Sub Area Stats'!$B110)*('Quant Log'!$J$5:$J$1004='Quant Sub Area Stats'!AD$42)*('Quant Log'!$E$5:$E$1004='Quant Sub Area Stats'!$B$103))</f>
        <v>#DIV/0!</v>
      </c>
      <c r="AE110" s="83" t="e">
        <f>+SUMPRODUCT(('Quant Log'!$C$5:$C$1004='Quant Sub Area Stats'!$B110)*('Quant Log'!$J$5:$J$1004='Quant Sub Area Stats'!AE$42)*('Quant Log'!$E$5:$E$1004='Quant Sub Area Stats'!$B$103)*'Quant Log'!$H$5:$H$1004)/SUMPRODUCT(('Quant Log'!$C$5:$C$1004='Quant Sub Area Stats'!$B110)*('Quant Log'!$J$5:$J$1004='Quant Sub Area Stats'!AE$42)*('Quant Log'!$E$5:$E$1004='Quant Sub Area Stats'!$B$103))</f>
        <v>#DIV/0!</v>
      </c>
      <c r="AF110" s="83" t="e">
        <f>+SUMPRODUCT(('Quant Log'!$C$5:$C$1004='Quant Sub Area Stats'!$B110)*('Quant Log'!$J$5:$J$1004='Quant Sub Area Stats'!AF$42)*('Quant Log'!$E$5:$E$1004='Quant Sub Area Stats'!$B$103)*'Quant Log'!$H$5:$H$1004)/SUMPRODUCT(('Quant Log'!$C$5:$C$1004='Quant Sub Area Stats'!$B110)*('Quant Log'!$J$5:$J$1004='Quant Sub Area Stats'!AF$42)*('Quant Log'!$E$5:$E$1004='Quant Sub Area Stats'!$B$103))</f>
        <v>#DIV/0!</v>
      </c>
      <c r="AG110" s="83" t="e">
        <f>+SUMPRODUCT(('Quant Log'!$C$5:$C$1004='Quant Sub Area Stats'!$B110)*('Quant Log'!$J$5:$J$1004='Quant Sub Area Stats'!AG$42)*('Quant Log'!$E$5:$E$1004='Quant Sub Area Stats'!$B$103)*'Quant Log'!$H$5:$H$1004)/SUMPRODUCT(('Quant Log'!$C$5:$C$1004='Quant Sub Area Stats'!$B110)*('Quant Log'!$J$5:$J$1004='Quant Sub Area Stats'!AG$42)*('Quant Log'!$E$5:$E$1004='Quant Sub Area Stats'!$B$103))</f>
        <v>#DIV/0!</v>
      </c>
      <c r="AH110" s="83" t="e">
        <f>+SUMPRODUCT(('Quant Log'!$C$5:$C$1004='Quant Sub Area Stats'!$B110)*('Quant Log'!$J$5:$J$1004='Quant Sub Area Stats'!AH$42)*('Quant Log'!$E$5:$E$1004='Quant Sub Area Stats'!$B$103)*'Quant Log'!$H$5:$H$1004)/SUMPRODUCT(('Quant Log'!$C$5:$C$1004='Quant Sub Area Stats'!$B110)*('Quant Log'!$J$5:$J$1004='Quant Sub Area Stats'!AH$42)*('Quant Log'!$E$5:$E$1004='Quant Sub Area Stats'!$B$103))</f>
        <v>#DIV/0!</v>
      </c>
      <c r="AI110" s="83" t="e">
        <f>+SUMPRODUCT(('Quant Log'!$C$5:$C$1004='Quant Sub Area Stats'!$B110)*('Quant Log'!$J$5:$J$1004='Quant Sub Area Stats'!AI$42)*('Quant Log'!$E$5:$E$1004='Quant Sub Area Stats'!$B$103)*'Quant Log'!$H$5:$H$1004)/SUMPRODUCT(('Quant Log'!$C$5:$C$1004='Quant Sub Area Stats'!$B110)*('Quant Log'!$J$5:$J$1004='Quant Sub Area Stats'!AI$42)*('Quant Log'!$E$5:$E$1004='Quant Sub Area Stats'!$B$103))</f>
        <v>#DIV/0!</v>
      </c>
      <c r="AJ110" s="83" t="e">
        <f>+SUMPRODUCT(('Quant Log'!$C$5:$C$1004='Quant Sub Area Stats'!$B110)*('Quant Log'!$J$5:$J$1004='Quant Sub Area Stats'!AJ$42)*('Quant Log'!$E$5:$E$1004='Quant Sub Area Stats'!$B$103)*'Quant Log'!$H$5:$H$1004)/SUMPRODUCT(('Quant Log'!$C$5:$C$1004='Quant Sub Area Stats'!$B110)*('Quant Log'!$J$5:$J$1004='Quant Sub Area Stats'!AJ$42)*('Quant Log'!$E$5:$E$1004='Quant Sub Area Stats'!$B$103))</f>
        <v>#DIV/0!</v>
      </c>
      <c r="AK110" s="83" t="e">
        <f>+SUMPRODUCT(('Quant Log'!$C$5:$C$1004='Quant Sub Area Stats'!$B110)*('Quant Log'!$J$5:$J$1004='Quant Sub Area Stats'!AK$42)*('Quant Log'!$E$5:$E$1004='Quant Sub Area Stats'!$B$103)*'Quant Log'!$H$5:$H$1004)/SUMPRODUCT(('Quant Log'!$C$5:$C$1004='Quant Sub Area Stats'!$B110)*('Quant Log'!$J$5:$J$1004='Quant Sub Area Stats'!AK$42)*('Quant Log'!$E$5:$E$1004='Quant Sub Area Stats'!$B$103))</f>
        <v>#DIV/0!</v>
      </c>
      <c r="AL110" s="83" t="e">
        <f>+SUMPRODUCT(('Quant Log'!$C$5:$C$1004='Quant Sub Area Stats'!$B110)*('Quant Log'!$J$5:$J$1004='Quant Sub Area Stats'!AL$42)*('Quant Log'!$E$5:$E$1004='Quant Sub Area Stats'!$B$103)*'Quant Log'!$H$5:$H$1004)/SUMPRODUCT(('Quant Log'!$C$5:$C$1004='Quant Sub Area Stats'!$B110)*('Quant Log'!$J$5:$J$1004='Quant Sub Area Stats'!AL$42)*('Quant Log'!$E$5:$E$1004='Quant Sub Area Stats'!$B$103))</f>
        <v>#DIV/0!</v>
      </c>
      <c r="AM110" s="83" t="e">
        <f>+SUMPRODUCT(('Quant Log'!$C$5:$C$1004='Quant Sub Area Stats'!$B110)*('Quant Log'!$J$5:$J$1004='Quant Sub Area Stats'!AM$42)*('Quant Log'!$E$5:$E$1004='Quant Sub Area Stats'!$B$103)*'Quant Log'!$H$5:$H$1004)/SUMPRODUCT(('Quant Log'!$C$5:$C$1004='Quant Sub Area Stats'!$B110)*('Quant Log'!$J$5:$J$1004='Quant Sub Area Stats'!AM$42)*('Quant Log'!$E$5:$E$1004='Quant Sub Area Stats'!$B$103))</f>
        <v>#DIV/0!</v>
      </c>
      <c r="AN110" s="83" t="e">
        <f>+SUMPRODUCT(('Quant Log'!$C$5:$C$1004='Quant Sub Area Stats'!$B110)*('Quant Log'!$J$5:$J$1004='Quant Sub Area Stats'!AN$42)*('Quant Log'!$E$5:$E$1004='Quant Sub Area Stats'!$B$103)*'Quant Log'!$H$5:$H$1004)/SUMPRODUCT(('Quant Log'!$C$5:$C$1004='Quant Sub Area Stats'!$B110)*('Quant Log'!$J$5:$J$1004='Quant Sub Area Stats'!AN$42)*('Quant Log'!$E$5:$E$1004='Quant Sub Area Stats'!$B$103))</f>
        <v>#DIV/0!</v>
      </c>
      <c r="AO110" s="83" t="e">
        <f>+SUMPRODUCT(('Quant Log'!$C$5:$C$1004='Quant Sub Area Stats'!$B110)*('Quant Log'!$J$5:$J$1004='Quant Sub Area Stats'!AO$42)*('Quant Log'!$E$5:$E$1004='Quant Sub Area Stats'!$B$103)*'Quant Log'!$H$5:$H$1004)/SUMPRODUCT(('Quant Log'!$C$5:$C$1004='Quant Sub Area Stats'!$B110)*('Quant Log'!$J$5:$J$1004='Quant Sub Area Stats'!AO$42)*('Quant Log'!$E$5:$E$1004='Quant Sub Area Stats'!$B$103))</f>
        <v>#DIV/0!</v>
      </c>
      <c r="AP110" s="83" t="e">
        <f>+SUMPRODUCT(('Quant Log'!$C$5:$C$1004='Quant Sub Area Stats'!$B110)*('Quant Log'!$E$5:$E$1004='Quant Sub Area Stats'!$B$103)*'Quant Log'!$H$5:$H$1004)/SUMPRODUCT(('Quant Log'!$C$5:$C$1004='Quant Sub Area Stats'!$B110)*('Quant Log'!$E$5:$E$1004='Quant Sub Area Stats'!$B$103))</f>
        <v>#DIV/0!</v>
      </c>
    </row>
    <row r="111" spans="2:42" ht="16" thickBot="1">
      <c r="B111" s="18" t="str">
        <f>+$B$49</f>
        <v>Kaplan Verbal</v>
      </c>
      <c r="D111" s="136" t="str">
        <f t="shared" si="66"/>
        <v>n/a</v>
      </c>
      <c r="E111" s="136" t="str">
        <f t="shared" si="67"/>
        <v>n/a</v>
      </c>
      <c r="F111" s="136" t="str">
        <f t="shared" si="68"/>
        <v>n/a</v>
      </c>
      <c r="G111" s="136" t="str">
        <f t="shared" si="69"/>
        <v>n/a</v>
      </c>
      <c r="H111" s="136" t="str">
        <f t="shared" si="70"/>
        <v>n/a</v>
      </c>
      <c r="I111" s="136" t="str">
        <f t="shared" si="71"/>
        <v>n/a</v>
      </c>
      <c r="J111" s="136" t="str">
        <f t="shared" si="72"/>
        <v>n/a</v>
      </c>
      <c r="K111" s="136" t="str">
        <f t="shared" si="73"/>
        <v>n/a</v>
      </c>
      <c r="L111" s="53" t="str">
        <f t="shared" si="74"/>
        <v>n/a</v>
      </c>
      <c r="M111" s="146" t="str">
        <f t="shared" si="75"/>
        <v>n/a</v>
      </c>
      <c r="N111" s="146" t="str">
        <f t="shared" si="65"/>
        <v>n/a</v>
      </c>
      <c r="O111" s="146" t="str">
        <f t="shared" si="65"/>
        <v>n/a</v>
      </c>
      <c r="P111" s="146" t="str">
        <f t="shared" si="65"/>
        <v>n/a</v>
      </c>
      <c r="Q111" s="146" t="str">
        <f t="shared" si="65"/>
        <v>n/a</v>
      </c>
      <c r="R111" s="146" t="str">
        <f t="shared" si="65"/>
        <v>n/a</v>
      </c>
      <c r="S111" s="146" t="str">
        <f t="shared" si="65"/>
        <v>n/a</v>
      </c>
      <c r="T111" s="146" t="str">
        <f t="shared" si="65"/>
        <v>n/a</v>
      </c>
      <c r="U111" s="146" t="str">
        <f t="shared" si="65"/>
        <v>n/a</v>
      </c>
      <c r="V111" s="147" t="str">
        <f t="shared" si="76"/>
        <v>n/a</v>
      </c>
      <c r="X111" s="83" t="e">
        <f>+SUMPRODUCT(('Quant Log'!$C$5:$C$1004='Quant Sub Area Stats'!$B111)*('Quant Log'!$J$5:$J$1004='Quant Sub Area Stats'!X$42)*('Quant Log'!$E$5:$E$1004='Quant Sub Area Stats'!$B$103)*'Quant Log'!$H$5:$H$1004)/SUMPRODUCT(('Quant Log'!$C$5:$C$1004='Quant Sub Area Stats'!$B111)*('Quant Log'!$J$5:$J$1004='Quant Sub Area Stats'!X$42)*('Quant Log'!$E$5:$E$1004='Quant Sub Area Stats'!$B$103))</f>
        <v>#DIV/0!</v>
      </c>
      <c r="Y111" s="83" t="e">
        <f>+SUMPRODUCT(('Quant Log'!$C$5:$C$1004='Quant Sub Area Stats'!$B111)*('Quant Log'!$J$5:$J$1004='Quant Sub Area Stats'!Y$42)*('Quant Log'!$E$5:$E$1004='Quant Sub Area Stats'!$B$103)*'Quant Log'!$H$5:$H$1004)/SUMPRODUCT(('Quant Log'!$C$5:$C$1004='Quant Sub Area Stats'!$B111)*('Quant Log'!$J$5:$J$1004='Quant Sub Area Stats'!Y$42)*('Quant Log'!$E$5:$E$1004='Quant Sub Area Stats'!$B$103))</f>
        <v>#DIV/0!</v>
      </c>
      <c r="Z111" s="83" t="e">
        <f>+SUMPRODUCT(('Quant Log'!$C$5:$C$1004='Quant Sub Area Stats'!$B111)*('Quant Log'!$J$5:$J$1004='Quant Sub Area Stats'!Z$42)*('Quant Log'!$E$5:$E$1004='Quant Sub Area Stats'!$B$103)*'Quant Log'!$H$5:$H$1004)/SUMPRODUCT(('Quant Log'!$C$5:$C$1004='Quant Sub Area Stats'!$B111)*('Quant Log'!$J$5:$J$1004='Quant Sub Area Stats'!Z$42)*('Quant Log'!$E$5:$E$1004='Quant Sub Area Stats'!$B$103))</f>
        <v>#DIV/0!</v>
      </c>
      <c r="AA111" s="83" t="e">
        <f>+SUMPRODUCT(('Quant Log'!$C$5:$C$1004='Quant Sub Area Stats'!$B111)*('Quant Log'!$J$5:$J$1004='Quant Sub Area Stats'!AA$42)*('Quant Log'!$E$5:$E$1004='Quant Sub Area Stats'!$B$103)*'Quant Log'!$H$5:$H$1004)/SUMPRODUCT(('Quant Log'!$C$5:$C$1004='Quant Sub Area Stats'!$B111)*('Quant Log'!$J$5:$J$1004='Quant Sub Area Stats'!AA$42)*('Quant Log'!$E$5:$E$1004='Quant Sub Area Stats'!$B$103))</f>
        <v>#DIV/0!</v>
      </c>
      <c r="AB111" s="83" t="e">
        <f>+SUMPRODUCT(('Quant Log'!$C$5:$C$1004='Quant Sub Area Stats'!$B111)*('Quant Log'!$J$5:$J$1004='Quant Sub Area Stats'!AB$42)*('Quant Log'!$E$5:$E$1004='Quant Sub Area Stats'!$B$103)*'Quant Log'!$H$5:$H$1004)/SUMPRODUCT(('Quant Log'!$C$5:$C$1004='Quant Sub Area Stats'!$B111)*('Quant Log'!$J$5:$J$1004='Quant Sub Area Stats'!AB$42)*('Quant Log'!$E$5:$E$1004='Quant Sub Area Stats'!$B$103))</f>
        <v>#DIV/0!</v>
      </c>
      <c r="AC111" s="83" t="e">
        <f>+SUMPRODUCT(('Quant Log'!$C$5:$C$1004='Quant Sub Area Stats'!$B111)*('Quant Log'!$J$5:$J$1004='Quant Sub Area Stats'!AC$42)*('Quant Log'!$E$5:$E$1004='Quant Sub Area Stats'!$B$103)*'Quant Log'!$H$5:$H$1004)/SUMPRODUCT(('Quant Log'!$C$5:$C$1004='Quant Sub Area Stats'!$B111)*('Quant Log'!$J$5:$J$1004='Quant Sub Area Stats'!AC$42)*('Quant Log'!$E$5:$E$1004='Quant Sub Area Stats'!$B$103))</f>
        <v>#DIV/0!</v>
      </c>
      <c r="AD111" s="83" t="e">
        <f>+SUMPRODUCT(('Quant Log'!$C$5:$C$1004='Quant Sub Area Stats'!$B111)*('Quant Log'!$J$5:$J$1004='Quant Sub Area Stats'!AD$42)*('Quant Log'!$E$5:$E$1004='Quant Sub Area Stats'!$B$103)*'Quant Log'!$H$5:$H$1004)/SUMPRODUCT(('Quant Log'!$C$5:$C$1004='Quant Sub Area Stats'!$B111)*('Quant Log'!$J$5:$J$1004='Quant Sub Area Stats'!AD$42)*('Quant Log'!$E$5:$E$1004='Quant Sub Area Stats'!$B$103))</f>
        <v>#DIV/0!</v>
      </c>
      <c r="AE111" s="83" t="e">
        <f>+SUMPRODUCT(('Quant Log'!$C$5:$C$1004='Quant Sub Area Stats'!$B111)*('Quant Log'!$J$5:$J$1004='Quant Sub Area Stats'!AE$42)*('Quant Log'!$E$5:$E$1004='Quant Sub Area Stats'!$B$103)*'Quant Log'!$H$5:$H$1004)/SUMPRODUCT(('Quant Log'!$C$5:$C$1004='Quant Sub Area Stats'!$B111)*('Quant Log'!$J$5:$J$1004='Quant Sub Area Stats'!AE$42)*('Quant Log'!$E$5:$E$1004='Quant Sub Area Stats'!$B$103))</f>
        <v>#DIV/0!</v>
      </c>
      <c r="AF111" s="83" t="e">
        <f>+SUMPRODUCT(('Quant Log'!$C$5:$C$1004='Quant Sub Area Stats'!$B111)*('Quant Log'!$J$5:$J$1004='Quant Sub Area Stats'!AF$42)*('Quant Log'!$E$5:$E$1004='Quant Sub Area Stats'!$B$103)*'Quant Log'!$H$5:$H$1004)/SUMPRODUCT(('Quant Log'!$C$5:$C$1004='Quant Sub Area Stats'!$B111)*('Quant Log'!$J$5:$J$1004='Quant Sub Area Stats'!AF$42)*('Quant Log'!$E$5:$E$1004='Quant Sub Area Stats'!$B$103))</f>
        <v>#DIV/0!</v>
      </c>
      <c r="AG111" s="83" t="e">
        <f>+SUMPRODUCT(('Quant Log'!$C$5:$C$1004='Quant Sub Area Stats'!$B111)*('Quant Log'!$J$5:$J$1004='Quant Sub Area Stats'!AG$42)*('Quant Log'!$E$5:$E$1004='Quant Sub Area Stats'!$B$103)*'Quant Log'!$H$5:$H$1004)/SUMPRODUCT(('Quant Log'!$C$5:$C$1004='Quant Sub Area Stats'!$B111)*('Quant Log'!$J$5:$J$1004='Quant Sub Area Stats'!AG$42)*('Quant Log'!$E$5:$E$1004='Quant Sub Area Stats'!$B$103))</f>
        <v>#DIV/0!</v>
      </c>
      <c r="AH111" s="83" t="e">
        <f>+SUMPRODUCT(('Quant Log'!$C$5:$C$1004='Quant Sub Area Stats'!$B111)*('Quant Log'!$J$5:$J$1004='Quant Sub Area Stats'!AH$42)*('Quant Log'!$E$5:$E$1004='Quant Sub Area Stats'!$B$103)*'Quant Log'!$H$5:$H$1004)/SUMPRODUCT(('Quant Log'!$C$5:$C$1004='Quant Sub Area Stats'!$B111)*('Quant Log'!$J$5:$J$1004='Quant Sub Area Stats'!AH$42)*('Quant Log'!$E$5:$E$1004='Quant Sub Area Stats'!$B$103))</f>
        <v>#DIV/0!</v>
      </c>
      <c r="AI111" s="83" t="e">
        <f>+SUMPRODUCT(('Quant Log'!$C$5:$C$1004='Quant Sub Area Stats'!$B111)*('Quant Log'!$J$5:$J$1004='Quant Sub Area Stats'!AI$42)*('Quant Log'!$E$5:$E$1004='Quant Sub Area Stats'!$B$103)*'Quant Log'!$H$5:$H$1004)/SUMPRODUCT(('Quant Log'!$C$5:$C$1004='Quant Sub Area Stats'!$B111)*('Quant Log'!$J$5:$J$1004='Quant Sub Area Stats'!AI$42)*('Quant Log'!$E$5:$E$1004='Quant Sub Area Stats'!$B$103))</f>
        <v>#DIV/0!</v>
      </c>
      <c r="AJ111" s="83" t="e">
        <f>+SUMPRODUCT(('Quant Log'!$C$5:$C$1004='Quant Sub Area Stats'!$B111)*('Quant Log'!$J$5:$J$1004='Quant Sub Area Stats'!AJ$42)*('Quant Log'!$E$5:$E$1004='Quant Sub Area Stats'!$B$103)*'Quant Log'!$H$5:$H$1004)/SUMPRODUCT(('Quant Log'!$C$5:$C$1004='Quant Sub Area Stats'!$B111)*('Quant Log'!$J$5:$J$1004='Quant Sub Area Stats'!AJ$42)*('Quant Log'!$E$5:$E$1004='Quant Sub Area Stats'!$B$103))</f>
        <v>#DIV/0!</v>
      </c>
      <c r="AK111" s="83" t="e">
        <f>+SUMPRODUCT(('Quant Log'!$C$5:$C$1004='Quant Sub Area Stats'!$B111)*('Quant Log'!$J$5:$J$1004='Quant Sub Area Stats'!AK$42)*('Quant Log'!$E$5:$E$1004='Quant Sub Area Stats'!$B$103)*'Quant Log'!$H$5:$H$1004)/SUMPRODUCT(('Quant Log'!$C$5:$C$1004='Quant Sub Area Stats'!$B111)*('Quant Log'!$J$5:$J$1004='Quant Sub Area Stats'!AK$42)*('Quant Log'!$E$5:$E$1004='Quant Sub Area Stats'!$B$103))</f>
        <v>#DIV/0!</v>
      </c>
      <c r="AL111" s="83" t="e">
        <f>+SUMPRODUCT(('Quant Log'!$C$5:$C$1004='Quant Sub Area Stats'!$B111)*('Quant Log'!$J$5:$J$1004='Quant Sub Area Stats'!AL$42)*('Quant Log'!$E$5:$E$1004='Quant Sub Area Stats'!$B$103)*'Quant Log'!$H$5:$H$1004)/SUMPRODUCT(('Quant Log'!$C$5:$C$1004='Quant Sub Area Stats'!$B111)*('Quant Log'!$J$5:$J$1004='Quant Sub Area Stats'!AL$42)*('Quant Log'!$E$5:$E$1004='Quant Sub Area Stats'!$B$103))</f>
        <v>#DIV/0!</v>
      </c>
      <c r="AM111" s="83" t="e">
        <f>+SUMPRODUCT(('Quant Log'!$C$5:$C$1004='Quant Sub Area Stats'!$B111)*('Quant Log'!$J$5:$J$1004='Quant Sub Area Stats'!AM$42)*('Quant Log'!$E$5:$E$1004='Quant Sub Area Stats'!$B$103)*'Quant Log'!$H$5:$H$1004)/SUMPRODUCT(('Quant Log'!$C$5:$C$1004='Quant Sub Area Stats'!$B111)*('Quant Log'!$J$5:$J$1004='Quant Sub Area Stats'!AM$42)*('Quant Log'!$E$5:$E$1004='Quant Sub Area Stats'!$B$103))</f>
        <v>#DIV/0!</v>
      </c>
      <c r="AN111" s="83" t="e">
        <f>+SUMPRODUCT(('Quant Log'!$C$5:$C$1004='Quant Sub Area Stats'!$B111)*('Quant Log'!$J$5:$J$1004='Quant Sub Area Stats'!AN$42)*('Quant Log'!$E$5:$E$1004='Quant Sub Area Stats'!$B$103)*'Quant Log'!$H$5:$H$1004)/SUMPRODUCT(('Quant Log'!$C$5:$C$1004='Quant Sub Area Stats'!$B111)*('Quant Log'!$J$5:$J$1004='Quant Sub Area Stats'!AN$42)*('Quant Log'!$E$5:$E$1004='Quant Sub Area Stats'!$B$103))</f>
        <v>#DIV/0!</v>
      </c>
      <c r="AO111" s="83" t="e">
        <f>+SUMPRODUCT(('Quant Log'!$C$5:$C$1004='Quant Sub Area Stats'!$B111)*('Quant Log'!$J$5:$J$1004='Quant Sub Area Stats'!AO$42)*('Quant Log'!$E$5:$E$1004='Quant Sub Area Stats'!$B$103)*'Quant Log'!$H$5:$H$1004)/SUMPRODUCT(('Quant Log'!$C$5:$C$1004='Quant Sub Area Stats'!$B111)*('Quant Log'!$J$5:$J$1004='Quant Sub Area Stats'!AO$42)*('Quant Log'!$E$5:$E$1004='Quant Sub Area Stats'!$B$103))</f>
        <v>#DIV/0!</v>
      </c>
      <c r="AP111" s="83" t="e">
        <f>+SUMPRODUCT(('Quant Log'!$C$5:$C$1004='Quant Sub Area Stats'!$B111)*('Quant Log'!$E$5:$E$1004='Quant Sub Area Stats'!$B$103)*'Quant Log'!$H$5:$H$1004)/SUMPRODUCT(('Quant Log'!$C$5:$C$1004='Quant Sub Area Stats'!$B111)*('Quant Log'!$E$5:$E$1004='Quant Sub Area Stats'!$B$103))</f>
        <v>#DIV/0!</v>
      </c>
    </row>
    <row r="112" spans="2:42" ht="16" thickBot="1">
      <c r="B112" s="18" t="str">
        <f>+$B$50</f>
        <v>Kaplan 800</v>
      </c>
      <c r="D112" s="137" t="str">
        <f t="shared" si="66"/>
        <v>n/a</v>
      </c>
      <c r="E112" s="137" t="str">
        <f t="shared" si="67"/>
        <v>n/a</v>
      </c>
      <c r="F112" s="137" t="str">
        <f t="shared" si="68"/>
        <v>n/a</v>
      </c>
      <c r="G112" s="137" t="str">
        <f t="shared" si="69"/>
        <v>n/a</v>
      </c>
      <c r="H112" s="137" t="str">
        <f t="shared" si="70"/>
        <v>n/a</v>
      </c>
      <c r="I112" s="137" t="str">
        <f t="shared" si="71"/>
        <v>n/a</v>
      </c>
      <c r="J112" s="137" t="str">
        <f t="shared" si="72"/>
        <v>n/a</v>
      </c>
      <c r="K112" s="137" t="str">
        <f t="shared" si="73"/>
        <v>n/a</v>
      </c>
      <c r="L112" s="56" t="str">
        <f t="shared" si="74"/>
        <v>n/a</v>
      </c>
      <c r="M112" s="148" t="str">
        <f t="shared" si="75"/>
        <v>n/a</v>
      </c>
      <c r="N112" s="148" t="str">
        <f t="shared" si="65"/>
        <v>n/a</v>
      </c>
      <c r="O112" s="148" t="str">
        <f t="shared" si="65"/>
        <v>n/a</v>
      </c>
      <c r="P112" s="148" t="str">
        <f t="shared" si="65"/>
        <v>n/a</v>
      </c>
      <c r="Q112" s="148" t="str">
        <f t="shared" si="65"/>
        <v>n/a</v>
      </c>
      <c r="R112" s="148" t="str">
        <f t="shared" si="65"/>
        <v>n/a</v>
      </c>
      <c r="S112" s="148" t="str">
        <f t="shared" si="65"/>
        <v>n/a</v>
      </c>
      <c r="T112" s="148" t="str">
        <f t="shared" si="65"/>
        <v>n/a</v>
      </c>
      <c r="U112" s="148" t="str">
        <f t="shared" si="65"/>
        <v>n/a</v>
      </c>
      <c r="V112" s="148" t="str">
        <f t="shared" si="76"/>
        <v>n/a</v>
      </c>
      <c r="X112" s="83" t="e">
        <f>+SUMPRODUCT(('Quant Log'!$C$5:$C$1004='Quant Sub Area Stats'!$B112)*('Quant Log'!$J$5:$J$1004='Quant Sub Area Stats'!X$42)*('Quant Log'!$E$5:$E$1004='Quant Sub Area Stats'!$B$103)*'Quant Log'!$H$5:$H$1004)/SUMPRODUCT(('Quant Log'!$C$5:$C$1004='Quant Sub Area Stats'!$B112)*('Quant Log'!$J$5:$J$1004='Quant Sub Area Stats'!X$42)*('Quant Log'!$E$5:$E$1004='Quant Sub Area Stats'!$B$103))</f>
        <v>#DIV/0!</v>
      </c>
      <c r="Y112" s="83" t="e">
        <f>+SUMPRODUCT(('Quant Log'!$C$5:$C$1004='Quant Sub Area Stats'!$B112)*('Quant Log'!$J$5:$J$1004='Quant Sub Area Stats'!Y$42)*('Quant Log'!$E$5:$E$1004='Quant Sub Area Stats'!$B$103)*'Quant Log'!$H$5:$H$1004)/SUMPRODUCT(('Quant Log'!$C$5:$C$1004='Quant Sub Area Stats'!$B112)*('Quant Log'!$J$5:$J$1004='Quant Sub Area Stats'!Y$42)*('Quant Log'!$E$5:$E$1004='Quant Sub Area Stats'!$B$103))</f>
        <v>#DIV/0!</v>
      </c>
      <c r="Z112" s="83" t="e">
        <f>+SUMPRODUCT(('Quant Log'!$C$5:$C$1004='Quant Sub Area Stats'!$B112)*('Quant Log'!$J$5:$J$1004='Quant Sub Area Stats'!Z$42)*('Quant Log'!$E$5:$E$1004='Quant Sub Area Stats'!$B$103)*'Quant Log'!$H$5:$H$1004)/SUMPRODUCT(('Quant Log'!$C$5:$C$1004='Quant Sub Area Stats'!$B112)*('Quant Log'!$J$5:$J$1004='Quant Sub Area Stats'!Z$42)*('Quant Log'!$E$5:$E$1004='Quant Sub Area Stats'!$B$103))</f>
        <v>#DIV/0!</v>
      </c>
      <c r="AA112" s="83" t="e">
        <f>+SUMPRODUCT(('Quant Log'!$C$5:$C$1004='Quant Sub Area Stats'!$B112)*('Quant Log'!$J$5:$J$1004='Quant Sub Area Stats'!AA$42)*('Quant Log'!$E$5:$E$1004='Quant Sub Area Stats'!$B$103)*'Quant Log'!$H$5:$H$1004)/SUMPRODUCT(('Quant Log'!$C$5:$C$1004='Quant Sub Area Stats'!$B112)*('Quant Log'!$J$5:$J$1004='Quant Sub Area Stats'!AA$42)*('Quant Log'!$E$5:$E$1004='Quant Sub Area Stats'!$B$103))</f>
        <v>#DIV/0!</v>
      </c>
      <c r="AB112" s="83" t="e">
        <f>+SUMPRODUCT(('Quant Log'!$C$5:$C$1004='Quant Sub Area Stats'!$B112)*('Quant Log'!$J$5:$J$1004='Quant Sub Area Stats'!AB$42)*('Quant Log'!$E$5:$E$1004='Quant Sub Area Stats'!$B$103)*'Quant Log'!$H$5:$H$1004)/SUMPRODUCT(('Quant Log'!$C$5:$C$1004='Quant Sub Area Stats'!$B112)*('Quant Log'!$J$5:$J$1004='Quant Sub Area Stats'!AB$42)*('Quant Log'!$E$5:$E$1004='Quant Sub Area Stats'!$B$103))</f>
        <v>#DIV/0!</v>
      </c>
      <c r="AC112" s="83" t="e">
        <f>+SUMPRODUCT(('Quant Log'!$C$5:$C$1004='Quant Sub Area Stats'!$B112)*('Quant Log'!$J$5:$J$1004='Quant Sub Area Stats'!AC$42)*('Quant Log'!$E$5:$E$1004='Quant Sub Area Stats'!$B$103)*'Quant Log'!$H$5:$H$1004)/SUMPRODUCT(('Quant Log'!$C$5:$C$1004='Quant Sub Area Stats'!$B112)*('Quant Log'!$J$5:$J$1004='Quant Sub Area Stats'!AC$42)*('Quant Log'!$E$5:$E$1004='Quant Sub Area Stats'!$B$103))</f>
        <v>#DIV/0!</v>
      </c>
      <c r="AD112" s="83" t="e">
        <f>+SUMPRODUCT(('Quant Log'!$C$5:$C$1004='Quant Sub Area Stats'!$B112)*('Quant Log'!$J$5:$J$1004='Quant Sub Area Stats'!AD$42)*('Quant Log'!$E$5:$E$1004='Quant Sub Area Stats'!$B$103)*'Quant Log'!$H$5:$H$1004)/SUMPRODUCT(('Quant Log'!$C$5:$C$1004='Quant Sub Area Stats'!$B112)*('Quant Log'!$J$5:$J$1004='Quant Sub Area Stats'!AD$42)*('Quant Log'!$E$5:$E$1004='Quant Sub Area Stats'!$B$103))</f>
        <v>#DIV/0!</v>
      </c>
      <c r="AE112" s="83" t="e">
        <f>+SUMPRODUCT(('Quant Log'!$C$5:$C$1004='Quant Sub Area Stats'!$B112)*('Quant Log'!$J$5:$J$1004='Quant Sub Area Stats'!AE$42)*('Quant Log'!$E$5:$E$1004='Quant Sub Area Stats'!$B$103)*'Quant Log'!$H$5:$H$1004)/SUMPRODUCT(('Quant Log'!$C$5:$C$1004='Quant Sub Area Stats'!$B112)*('Quant Log'!$J$5:$J$1004='Quant Sub Area Stats'!AE$42)*('Quant Log'!$E$5:$E$1004='Quant Sub Area Stats'!$B$103))</f>
        <v>#DIV/0!</v>
      </c>
      <c r="AF112" s="83" t="e">
        <f>+SUMPRODUCT(('Quant Log'!$C$5:$C$1004='Quant Sub Area Stats'!$B112)*('Quant Log'!$J$5:$J$1004='Quant Sub Area Stats'!AF$42)*('Quant Log'!$E$5:$E$1004='Quant Sub Area Stats'!$B$103)*'Quant Log'!$H$5:$H$1004)/SUMPRODUCT(('Quant Log'!$C$5:$C$1004='Quant Sub Area Stats'!$B112)*('Quant Log'!$J$5:$J$1004='Quant Sub Area Stats'!AF$42)*('Quant Log'!$E$5:$E$1004='Quant Sub Area Stats'!$B$103))</f>
        <v>#DIV/0!</v>
      </c>
      <c r="AG112" s="83" t="e">
        <f>+SUMPRODUCT(('Quant Log'!$C$5:$C$1004='Quant Sub Area Stats'!$B112)*('Quant Log'!$J$5:$J$1004='Quant Sub Area Stats'!AG$42)*('Quant Log'!$E$5:$E$1004='Quant Sub Area Stats'!$B$103)*'Quant Log'!$H$5:$H$1004)/SUMPRODUCT(('Quant Log'!$C$5:$C$1004='Quant Sub Area Stats'!$B112)*('Quant Log'!$J$5:$J$1004='Quant Sub Area Stats'!AG$42)*('Quant Log'!$E$5:$E$1004='Quant Sub Area Stats'!$B$103))</f>
        <v>#DIV/0!</v>
      </c>
      <c r="AH112" s="83" t="e">
        <f>+SUMPRODUCT(('Quant Log'!$C$5:$C$1004='Quant Sub Area Stats'!$B112)*('Quant Log'!$J$5:$J$1004='Quant Sub Area Stats'!AH$42)*('Quant Log'!$E$5:$E$1004='Quant Sub Area Stats'!$B$103)*'Quant Log'!$H$5:$H$1004)/SUMPRODUCT(('Quant Log'!$C$5:$C$1004='Quant Sub Area Stats'!$B112)*('Quant Log'!$J$5:$J$1004='Quant Sub Area Stats'!AH$42)*('Quant Log'!$E$5:$E$1004='Quant Sub Area Stats'!$B$103))</f>
        <v>#DIV/0!</v>
      </c>
      <c r="AI112" s="83" t="e">
        <f>+SUMPRODUCT(('Quant Log'!$C$5:$C$1004='Quant Sub Area Stats'!$B112)*('Quant Log'!$J$5:$J$1004='Quant Sub Area Stats'!AI$42)*('Quant Log'!$E$5:$E$1004='Quant Sub Area Stats'!$B$103)*'Quant Log'!$H$5:$H$1004)/SUMPRODUCT(('Quant Log'!$C$5:$C$1004='Quant Sub Area Stats'!$B112)*('Quant Log'!$J$5:$J$1004='Quant Sub Area Stats'!AI$42)*('Quant Log'!$E$5:$E$1004='Quant Sub Area Stats'!$B$103))</f>
        <v>#DIV/0!</v>
      </c>
      <c r="AJ112" s="83" t="e">
        <f>+SUMPRODUCT(('Quant Log'!$C$5:$C$1004='Quant Sub Area Stats'!$B112)*('Quant Log'!$J$5:$J$1004='Quant Sub Area Stats'!AJ$42)*('Quant Log'!$E$5:$E$1004='Quant Sub Area Stats'!$B$103)*'Quant Log'!$H$5:$H$1004)/SUMPRODUCT(('Quant Log'!$C$5:$C$1004='Quant Sub Area Stats'!$B112)*('Quant Log'!$J$5:$J$1004='Quant Sub Area Stats'!AJ$42)*('Quant Log'!$E$5:$E$1004='Quant Sub Area Stats'!$B$103))</f>
        <v>#DIV/0!</v>
      </c>
      <c r="AK112" s="83" t="e">
        <f>+SUMPRODUCT(('Quant Log'!$C$5:$C$1004='Quant Sub Area Stats'!$B112)*('Quant Log'!$J$5:$J$1004='Quant Sub Area Stats'!AK$42)*('Quant Log'!$E$5:$E$1004='Quant Sub Area Stats'!$B$103)*'Quant Log'!$H$5:$H$1004)/SUMPRODUCT(('Quant Log'!$C$5:$C$1004='Quant Sub Area Stats'!$B112)*('Quant Log'!$J$5:$J$1004='Quant Sub Area Stats'!AK$42)*('Quant Log'!$E$5:$E$1004='Quant Sub Area Stats'!$B$103))</f>
        <v>#DIV/0!</v>
      </c>
      <c r="AL112" s="83" t="e">
        <f>+SUMPRODUCT(('Quant Log'!$C$5:$C$1004='Quant Sub Area Stats'!$B112)*('Quant Log'!$J$5:$J$1004='Quant Sub Area Stats'!AL$42)*('Quant Log'!$E$5:$E$1004='Quant Sub Area Stats'!$B$103)*'Quant Log'!$H$5:$H$1004)/SUMPRODUCT(('Quant Log'!$C$5:$C$1004='Quant Sub Area Stats'!$B112)*('Quant Log'!$J$5:$J$1004='Quant Sub Area Stats'!AL$42)*('Quant Log'!$E$5:$E$1004='Quant Sub Area Stats'!$B$103))</f>
        <v>#DIV/0!</v>
      </c>
      <c r="AM112" s="83" t="e">
        <f>+SUMPRODUCT(('Quant Log'!$C$5:$C$1004='Quant Sub Area Stats'!$B112)*('Quant Log'!$J$5:$J$1004='Quant Sub Area Stats'!AM$42)*('Quant Log'!$E$5:$E$1004='Quant Sub Area Stats'!$B$103)*'Quant Log'!$H$5:$H$1004)/SUMPRODUCT(('Quant Log'!$C$5:$C$1004='Quant Sub Area Stats'!$B112)*('Quant Log'!$J$5:$J$1004='Quant Sub Area Stats'!AM$42)*('Quant Log'!$E$5:$E$1004='Quant Sub Area Stats'!$B$103))</f>
        <v>#DIV/0!</v>
      </c>
      <c r="AN112" s="83" t="e">
        <f>+SUMPRODUCT(('Quant Log'!$C$5:$C$1004='Quant Sub Area Stats'!$B112)*('Quant Log'!$J$5:$J$1004='Quant Sub Area Stats'!AN$42)*('Quant Log'!$E$5:$E$1004='Quant Sub Area Stats'!$B$103)*'Quant Log'!$H$5:$H$1004)/SUMPRODUCT(('Quant Log'!$C$5:$C$1004='Quant Sub Area Stats'!$B112)*('Quant Log'!$J$5:$J$1004='Quant Sub Area Stats'!AN$42)*('Quant Log'!$E$5:$E$1004='Quant Sub Area Stats'!$B$103))</f>
        <v>#DIV/0!</v>
      </c>
      <c r="AO112" s="83" t="e">
        <f>+SUMPRODUCT(('Quant Log'!$C$5:$C$1004='Quant Sub Area Stats'!$B112)*('Quant Log'!$J$5:$J$1004='Quant Sub Area Stats'!AO$42)*('Quant Log'!$E$5:$E$1004='Quant Sub Area Stats'!$B$103)*'Quant Log'!$H$5:$H$1004)/SUMPRODUCT(('Quant Log'!$C$5:$C$1004='Quant Sub Area Stats'!$B112)*('Quant Log'!$J$5:$J$1004='Quant Sub Area Stats'!AO$42)*('Quant Log'!$E$5:$E$1004='Quant Sub Area Stats'!$B$103))</f>
        <v>#DIV/0!</v>
      </c>
      <c r="AP112" s="83" t="e">
        <f>+SUMPRODUCT(('Quant Log'!$C$5:$C$1004='Quant Sub Area Stats'!$B112)*('Quant Log'!$E$5:$E$1004='Quant Sub Area Stats'!$B$103)*'Quant Log'!$H$5:$H$1004)/SUMPRODUCT(('Quant Log'!$C$5:$C$1004='Quant Sub Area Stats'!$B112)*('Quant Log'!$E$5:$E$1004='Quant Sub Area Stats'!$B$103))</f>
        <v>#DIV/0!</v>
      </c>
    </row>
    <row r="113" spans="2:42" ht="16" thickBot="1">
      <c r="B113" s="18" t="str">
        <f>+$B$51</f>
        <v>Princeton Review</v>
      </c>
      <c r="D113" s="136" t="str">
        <f t="shared" si="66"/>
        <v>n/a</v>
      </c>
      <c r="E113" s="136" t="str">
        <f t="shared" si="67"/>
        <v>n/a</v>
      </c>
      <c r="F113" s="136" t="str">
        <f t="shared" si="68"/>
        <v>n/a</v>
      </c>
      <c r="G113" s="136" t="str">
        <f t="shared" si="69"/>
        <v>n/a</v>
      </c>
      <c r="H113" s="136" t="str">
        <f t="shared" si="70"/>
        <v>n/a</v>
      </c>
      <c r="I113" s="136" t="str">
        <f t="shared" si="71"/>
        <v>n/a</v>
      </c>
      <c r="J113" s="136" t="str">
        <f t="shared" si="72"/>
        <v>n/a</v>
      </c>
      <c r="K113" s="136" t="str">
        <f t="shared" si="73"/>
        <v>n/a</v>
      </c>
      <c r="L113" s="53" t="str">
        <f t="shared" si="74"/>
        <v>n/a</v>
      </c>
      <c r="M113" s="146" t="str">
        <f t="shared" si="75"/>
        <v>n/a</v>
      </c>
      <c r="N113" s="146" t="str">
        <f t="shared" si="65"/>
        <v>n/a</v>
      </c>
      <c r="O113" s="146" t="str">
        <f t="shared" si="65"/>
        <v>n/a</v>
      </c>
      <c r="P113" s="146" t="str">
        <f t="shared" si="65"/>
        <v>n/a</v>
      </c>
      <c r="Q113" s="146" t="str">
        <f t="shared" si="65"/>
        <v>n/a</v>
      </c>
      <c r="R113" s="146" t="str">
        <f t="shared" si="65"/>
        <v>n/a</v>
      </c>
      <c r="S113" s="146" t="str">
        <f t="shared" si="65"/>
        <v>n/a</v>
      </c>
      <c r="T113" s="146" t="str">
        <f t="shared" si="65"/>
        <v>n/a</v>
      </c>
      <c r="U113" s="146" t="str">
        <f t="shared" si="65"/>
        <v>n/a</v>
      </c>
      <c r="V113" s="147" t="str">
        <f t="shared" si="76"/>
        <v>n/a</v>
      </c>
      <c r="X113" s="83" t="e">
        <f>+SUMPRODUCT(('Quant Log'!$C$5:$C$1004='Quant Sub Area Stats'!$B113)*('Quant Log'!$J$5:$J$1004='Quant Sub Area Stats'!X$42)*('Quant Log'!$E$5:$E$1004='Quant Sub Area Stats'!$B$103)*'Quant Log'!$H$5:$H$1004)/SUMPRODUCT(('Quant Log'!$C$5:$C$1004='Quant Sub Area Stats'!$B113)*('Quant Log'!$J$5:$J$1004='Quant Sub Area Stats'!X$42)*('Quant Log'!$E$5:$E$1004='Quant Sub Area Stats'!$B$103))</f>
        <v>#DIV/0!</v>
      </c>
      <c r="Y113" s="83" t="e">
        <f>+SUMPRODUCT(('Quant Log'!$C$5:$C$1004='Quant Sub Area Stats'!$B113)*('Quant Log'!$J$5:$J$1004='Quant Sub Area Stats'!Y$42)*('Quant Log'!$E$5:$E$1004='Quant Sub Area Stats'!$B$103)*'Quant Log'!$H$5:$H$1004)/SUMPRODUCT(('Quant Log'!$C$5:$C$1004='Quant Sub Area Stats'!$B113)*('Quant Log'!$J$5:$J$1004='Quant Sub Area Stats'!Y$42)*('Quant Log'!$E$5:$E$1004='Quant Sub Area Stats'!$B$103))</f>
        <v>#DIV/0!</v>
      </c>
      <c r="Z113" s="83" t="e">
        <f>+SUMPRODUCT(('Quant Log'!$C$5:$C$1004='Quant Sub Area Stats'!$B113)*('Quant Log'!$J$5:$J$1004='Quant Sub Area Stats'!Z$42)*('Quant Log'!$E$5:$E$1004='Quant Sub Area Stats'!$B$103)*'Quant Log'!$H$5:$H$1004)/SUMPRODUCT(('Quant Log'!$C$5:$C$1004='Quant Sub Area Stats'!$B113)*('Quant Log'!$J$5:$J$1004='Quant Sub Area Stats'!Z$42)*('Quant Log'!$E$5:$E$1004='Quant Sub Area Stats'!$B$103))</f>
        <v>#DIV/0!</v>
      </c>
      <c r="AA113" s="83" t="e">
        <f>+SUMPRODUCT(('Quant Log'!$C$5:$C$1004='Quant Sub Area Stats'!$B113)*('Quant Log'!$J$5:$J$1004='Quant Sub Area Stats'!AA$42)*('Quant Log'!$E$5:$E$1004='Quant Sub Area Stats'!$B$103)*'Quant Log'!$H$5:$H$1004)/SUMPRODUCT(('Quant Log'!$C$5:$C$1004='Quant Sub Area Stats'!$B113)*('Quant Log'!$J$5:$J$1004='Quant Sub Area Stats'!AA$42)*('Quant Log'!$E$5:$E$1004='Quant Sub Area Stats'!$B$103))</f>
        <v>#DIV/0!</v>
      </c>
      <c r="AB113" s="83" t="e">
        <f>+SUMPRODUCT(('Quant Log'!$C$5:$C$1004='Quant Sub Area Stats'!$B113)*('Quant Log'!$J$5:$J$1004='Quant Sub Area Stats'!AB$42)*('Quant Log'!$E$5:$E$1004='Quant Sub Area Stats'!$B$103)*'Quant Log'!$H$5:$H$1004)/SUMPRODUCT(('Quant Log'!$C$5:$C$1004='Quant Sub Area Stats'!$B113)*('Quant Log'!$J$5:$J$1004='Quant Sub Area Stats'!AB$42)*('Quant Log'!$E$5:$E$1004='Quant Sub Area Stats'!$B$103))</f>
        <v>#DIV/0!</v>
      </c>
      <c r="AC113" s="83" t="e">
        <f>+SUMPRODUCT(('Quant Log'!$C$5:$C$1004='Quant Sub Area Stats'!$B113)*('Quant Log'!$J$5:$J$1004='Quant Sub Area Stats'!AC$42)*('Quant Log'!$E$5:$E$1004='Quant Sub Area Stats'!$B$103)*'Quant Log'!$H$5:$H$1004)/SUMPRODUCT(('Quant Log'!$C$5:$C$1004='Quant Sub Area Stats'!$B113)*('Quant Log'!$J$5:$J$1004='Quant Sub Area Stats'!AC$42)*('Quant Log'!$E$5:$E$1004='Quant Sub Area Stats'!$B$103))</f>
        <v>#DIV/0!</v>
      </c>
      <c r="AD113" s="83" t="e">
        <f>+SUMPRODUCT(('Quant Log'!$C$5:$C$1004='Quant Sub Area Stats'!$B113)*('Quant Log'!$J$5:$J$1004='Quant Sub Area Stats'!AD$42)*('Quant Log'!$E$5:$E$1004='Quant Sub Area Stats'!$B$103)*'Quant Log'!$H$5:$H$1004)/SUMPRODUCT(('Quant Log'!$C$5:$C$1004='Quant Sub Area Stats'!$B113)*('Quant Log'!$J$5:$J$1004='Quant Sub Area Stats'!AD$42)*('Quant Log'!$E$5:$E$1004='Quant Sub Area Stats'!$B$103))</f>
        <v>#DIV/0!</v>
      </c>
      <c r="AE113" s="83" t="e">
        <f>+SUMPRODUCT(('Quant Log'!$C$5:$C$1004='Quant Sub Area Stats'!$B113)*('Quant Log'!$J$5:$J$1004='Quant Sub Area Stats'!AE$42)*('Quant Log'!$E$5:$E$1004='Quant Sub Area Stats'!$B$103)*'Quant Log'!$H$5:$H$1004)/SUMPRODUCT(('Quant Log'!$C$5:$C$1004='Quant Sub Area Stats'!$B113)*('Quant Log'!$J$5:$J$1004='Quant Sub Area Stats'!AE$42)*('Quant Log'!$E$5:$E$1004='Quant Sub Area Stats'!$B$103))</f>
        <v>#DIV/0!</v>
      </c>
      <c r="AF113" s="83" t="e">
        <f>+SUMPRODUCT(('Quant Log'!$C$5:$C$1004='Quant Sub Area Stats'!$B113)*('Quant Log'!$J$5:$J$1004='Quant Sub Area Stats'!AF$42)*('Quant Log'!$E$5:$E$1004='Quant Sub Area Stats'!$B$103)*'Quant Log'!$H$5:$H$1004)/SUMPRODUCT(('Quant Log'!$C$5:$C$1004='Quant Sub Area Stats'!$B113)*('Quant Log'!$J$5:$J$1004='Quant Sub Area Stats'!AF$42)*('Quant Log'!$E$5:$E$1004='Quant Sub Area Stats'!$B$103))</f>
        <v>#DIV/0!</v>
      </c>
      <c r="AG113" s="83" t="e">
        <f>+SUMPRODUCT(('Quant Log'!$C$5:$C$1004='Quant Sub Area Stats'!$B113)*('Quant Log'!$J$5:$J$1004='Quant Sub Area Stats'!AG$42)*('Quant Log'!$E$5:$E$1004='Quant Sub Area Stats'!$B$103)*'Quant Log'!$H$5:$H$1004)/SUMPRODUCT(('Quant Log'!$C$5:$C$1004='Quant Sub Area Stats'!$B113)*('Quant Log'!$J$5:$J$1004='Quant Sub Area Stats'!AG$42)*('Quant Log'!$E$5:$E$1004='Quant Sub Area Stats'!$B$103))</f>
        <v>#DIV/0!</v>
      </c>
      <c r="AH113" s="83" t="e">
        <f>+SUMPRODUCT(('Quant Log'!$C$5:$C$1004='Quant Sub Area Stats'!$B113)*('Quant Log'!$J$5:$J$1004='Quant Sub Area Stats'!AH$42)*('Quant Log'!$E$5:$E$1004='Quant Sub Area Stats'!$B$103)*'Quant Log'!$H$5:$H$1004)/SUMPRODUCT(('Quant Log'!$C$5:$C$1004='Quant Sub Area Stats'!$B113)*('Quant Log'!$J$5:$J$1004='Quant Sub Area Stats'!AH$42)*('Quant Log'!$E$5:$E$1004='Quant Sub Area Stats'!$B$103))</f>
        <v>#DIV/0!</v>
      </c>
      <c r="AI113" s="83" t="e">
        <f>+SUMPRODUCT(('Quant Log'!$C$5:$C$1004='Quant Sub Area Stats'!$B113)*('Quant Log'!$J$5:$J$1004='Quant Sub Area Stats'!AI$42)*('Quant Log'!$E$5:$E$1004='Quant Sub Area Stats'!$B$103)*'Quant Log'!$H$5:$H$1004)/SUMPRODUCT(('Quant Log'!$C$5:$C$1004='Quant Sub Area Stats'!$B113)*('Quant Log'!$J$5:$J$1004='Quant Sub Area Stats'!AI$42)*('Quant Log'!$E$5:$E$1004='Quant Sub Area Stats'!$B$103))</f>
        <v>#DIV/0!</v>
      </c>
      <c r="AJ113" s="83" t="e">
        <f>+SUMPRODUCT(('Quant Log'!$C$5:$C$1004='Quant Sub Area Stats'!$B113)*('Quant Log'!$J$5:$J$1004='Quant Sub Area Stats'!AJ$42)*('Quant Log'!$E$5:$E$1004='Quant Sub Area Stats'!$B$103)*'Quant Log'!$H$5:$H$1004)/SUMPRODUCT(('Quant Log'!$C$5:$C$1004='Quant Sub Area Stats'!$B113)*('Quant Log'!$J$5:$J$1004='Quant Sub Area Stats'!AJ$42)*('Quant Log'!$E$5:$E$1004='Quant Sub Area Stats'!$B$103))</f>
        <v>#DIV/0!</v>
      </c>
      <c r="AK113" s="83" t="e">
        <f>+SUMPRODUCT(('Quant Log'!$C$5:$C$1004='Quant Sub Area Stats'!$B113)*('Quant Log'!$J$5:$J$1004='Quant Sub Area Stats'!AK$42)*('Quant Log'!$E$5:$E$1004='Quant Sub Area Stats'!$B$103)*'Quant Log'!$H$5:$H$1004)/SUMPRODUCT(('Quant Log'!$C$5:$C$1004='Quant Sub Area Stats'!$B113)*('Quant Log'!$J$5:$J$1004='Quant Sub Area Stats'!AK$42)*('Quant Log'!$E$5:$E$1004='Quant Sub Area Stats'!$B$103))</f>
        <v>#DIV/0!</v>
      </c>
      <c r="AL113" s="83" t="e">
        <f>+SUMPRODUCT(('Quant Log'!$C$5:$C$1004='Quant Sub Area Stats'!$B113)*('Quant Log'!$J$5:$J$1004='Quant Sub Area Stats'!AL$42)*('Quant Log'!$E$5:$E$1004='Quant Sub Area Stats'!$B$103)*'Quant Log'!$H$5:$H$1004)/SUMPRODUCT(('Quant Log'!$C$5:$C$1004='Quant Sub Area Stats'!$B113)*('Quant Log'!$J$5:$J$1004='Quant Sub Area Stats'!AL$42)*('Quant Log'!$E$5:$E$1004='Quant Sub Area Stats'!$B$103))</f>
        <v>#DIV/0!</v>
      </c>
      <c r="AM113" s="83" t="e">
        <f>+SUMPRODUCT(('Quant Log'!$C$5:$C$1004='Quant Sub Area Stats'!$B113)*('Quant Log'!$J$5:$J$1004='Quant Sub Area Stats'!AM$42)*('Quant Log'!$E$5:$E$1004='Quant Sub Area Stats'!$B$103)*'Quant Log'!$H$5:$H$1004)/SUMPRODUCT(('Quant Log'!$C$5:$C$1004='Quant Sub Area Stats'!$B113)*('Quant Log'!$J$5:$J$1004='Quant Sub Area Stats'!AM$42)*('Quant Log'!$E$5:$E$1004='Quant Sub Area Stats'!$B$103))</f>
        <v>#DIV/0!</v>
      </c>
      <c r="AN113" s="83" t="e">
        <f>+SUMPRODUCT(('Quant Log'!$C$5:$C$1004='Quant Sub Area Stats'!$B113)*('Quant Log'!$J$5:$J$1004='Quant Sub Area Stats'!AN$42)*('Quant Log'!$E$5:$E$1004='Quant Sub Area Stats'!$B$103)*'Quant Log'!$H$5:$H$1004)/SUMPRODUCT(('Quant Log'!$C$5:$C$1004='Quant Sub Area Stats'!$B113)*('Quant Log'!$J$5:$J$1004='Quant Sub Area Stats'!AN$42)*('Quant Log'!$E$5:$E$1004='Quant Sub Area Stats'!$B$103))</f>
        <v>#DIV/0!</v>
      </c>
      <c r="AO113" s="83" t="e">
        <f>+SUMPRODUCT(('Quant Log'!$C$5:$C$1004='Quant Sub Area Stats'!$B113)*('Quant Log'!$J$5:$J$1004='Quant Sub Area Stats'!AO$42)*('Quant Log'!$E$5:$E$1004='Quant Sub Area Stats'!$B$103)*'Quant Log'!$H$5:$H$1004)/SUMPRODUCT(('Quant Log'!$C$5:$C$1004='Quant Sub Area Stats'!$B113)*('Quant Log'!$J$5:$J$1004='Quant Sub Area Stats'!AO$42)*('Quant Log'!$E$5:$E$1004='Quant Sub Area Stats'!$B$103))</f>
        <v>#DIV/0!</v>
      </c>
      <c r="AP113" s="83" t="e">
        <f>+SUMPRODUCT(('Quant Log'!$C$5:$C$1004='Quant Sub Area Stats'!$B113)*('Quant Log'!$E$5:$E$1004='Quant Sub Area Stats'!$B$103)*'Quant Log'!$H$5:$H$1004)/SUMPRODUCT(('Quant Log'!$C$5:$C$1004='Quant Sub Area Stats'!$B113)*('Quant Log'!$E$5:$E$1004='Quant Sub Area Stats'!$B$103))</f>
        <v>#DIV/0!</v>
      </c>
    </row>
    <row r="114" spans="2:42" ht="16" thickBot="1">
      <c r="B114" s="18" t="str">
        <f>+$B$52</f>
        <v>PowerScore SC</v>
      </c>
      <c r="D114" s="137" t="str">
        <f t="shared" si="66"/>
        <v>n/a</v>
      </c>
      <c r="E114" s="137" t="str">
        <f t="shared" si="67"/>
        <v>n/a</v>
      </c>
      <c r="F114" s="137" t="str">
        <f t="shared" si="68"/>
        <v>n/a</v>
      </c>
      <c r="G114" s="137" t="str">
        <f t="shared" si="69"/>
        <v>n/a</v>
      </c>
      <c r="H114" s="137" t="str">
        <f t="shared" si="70"/>
        <v>n/a</v>
      </c>
      <c r="I114" s="137" t="str">
        <f t="shared" si="71"/>
        <v>n/a</v>
      </c>
      <c r="J114" s="137" t="str">
        <f t="shared" si="72"/>
        <v>n/a</v>
      </c>
      <c r="K114" s="137" t="str">
        <f t="shared" si="73"/>
        <v>n/a</v>
      </c>
      <c r="L114" s="56" t="str">
        <f t="shared" si="74"/>
        <v>n/a</v>
      </c>
      <c r="M114" s="148" t="str">
        <f t="shared" si="75"/>
        <v>n/a</v>
      </c>
      <c r="N114" s="148" t="str">
        <f t="shared" si="65"/>
        <v>n/a</v>
      </c>
      <c r="O114" s="148" t="str">
        <f t="shared" si="65"/>
        <v>n/a</v>
      </c>
      <c r="P114" s="148" t="str">
        <f t="shared" si="65"/>
        <v>n/a</v>
      </c>
      <c r="Q114" s="148" t="str">
        <f t="shared" si="65"/>
        <v>n/a</v>
      </c>
      <c r="R114" s="148" t="str">
        <f t="shared" si="65"/>
        <v>n/a</v>
      </c>
      <c r="S114" s="148" t="str">
        <f t="shared" si="65"/>
        <v>n/a</v>
      </c>
      <c r="T114" s="148" t="str">
        <f t="shared" si="65"/>
        <v>n/a</v>
      </c>
      <c r="U114" s="148" t="str">
        <f t="shared" si="65"/>
        <v>n/a</v>
      </c>
      <c r="V114" s="148" t="str">
        <f t="shared" si="76"/>
        <v>n/a</v>
      </c>
      <c r="X114" s="83" t="e">
        <f>+SUMPRODUCT(('Quant Log'!$C$5:$C$1004='Quant Sub Area Stats'!$B114)*('Quant Log'!$J$5:$J$1004='Quant Sub Area Stats'!X$42)*('Quant Log'!$E$5:$E$1004='Quant Sub Area Stats'!$B$103)*'Quant Log'!$H$5:$H$1004)/SUMPRODUCT(('Quant Log'!$C$5:$C$1004='Quant Sub Area Stats'!$B114)*('Quant Log'!$J$5:$J$1004='Quant Sub Area Stats'!X$42)*('Quant Log'!$E$5:$E$1004='Quant Sub Area Stats'!$B$103))</f>
        <v>#DIV/0!</v>
      </c>
      <c r="Y114" s="83" t="e">
        <f>+SUMPRODUCT(('Quant Log'!$C$5:$C$1004='Quant Sub Area Stats'!$B114)*('Quant Log'!$J$5:$J$1004='Quant Sub Area Stats'!Y$42)*('Quant Log'!$E$5:$E$1004='Quant Sub Area Stats'!$B$103)*'Quant Log'!$H$5:$H$1004)/SUMPRODUCT(('Quant Log'!$C$5:$C$1004='Quant Sub Area Stats'!$B114)*('Quant Log'!$J$5:$J$1004='Quant Sub Area Stats'!Y$42)*('Quant Log'!$E$5:$E$1004='Quant Sub Area Stats'!$B$103))</f>
        <v>#DIV/0!</v>
      </c>
      <c r="Z114" s="83" t="e">
        <f>+SUMPRODUCT(('Quant Log'!$C$5:$C$1004='Quant Sub Area Stats'!$B114)*('Quant Log'!$J$5:$J$1004='Quant Sub Area Stats'!Z$42)*('Quant Log'!$E$5:$E$1004='Quant Sub Area Stats'!$B$103)*'Quant Log'!$H$5:$H$1004)/SUMPRODUCT(('Quant Log'!$C$5:$C$1004='Quant Sub Area Stats'!$B114)*('Quant Log'!$J$5:$J$1004='Quant Sub Area Stats'!Z$42)*('Quant Log'!$E$5:$E$1004='Quant Sub Area Stats'!$B$103))</f>
        <v>#DIV/0!</v>
      </c>
      <c r="AA114" s="83" t="e">
        <f>+SUMPRODUCT(('Quant Log'!$C$5:$C$1004='Quant Sub Area Stats'!$B114)*('Quant Log'!$J$5:$J$1004='Quant Sub Area Stats'!AA$42)*('Quant Log'!$E$5:$E$1004='Quant Sub Area Stats'!$B$103)*'Quant Log'!$H$5:$H$1004)/SUMPRODUCT(('Quant Log'!$C$5:$C$1004='Quant Sub Area Stats'!$B114)*('Quant Log'!$J$5:$J$1004='Quant Sub Area Stats'!AA$42)*('Quant Log'!$E$5:$E$1004='Quant Sub Area Stats'!$B$103))</f>
        <v>#DIV/0!</v>
      </c>
      <c r="AB114" s="83" t="e">
        <f>+SUMPRODUCT(('Quant Log'!$C$5:$C$1004='Quant Sub Area Stats'!$B114)*('Quant Log'!$J$5:$J$1004='Quant Sub Area Stats'!AB$42)*('Quant Log'!$E$5:$E$1004='Quant Sub Area Stats'!$B$103)*'Quant Log'!$H$5:$H$1004)/SUMPRODUCT(('Quant Log'!$C$5:$C$1004='Quant Sub Area Stats'!$B114)*('Quant Log'!$J$5:$J$1004='Quant Sub Area Stats'!AB$42)*('Quant Log'!$E$5:$E$1004='Quant Sub Area Stats'!$B$103))</f>
        <v>#DIV/0!</v>
      </c>
      <c r="AC114" s="83" t="e">
        <f>+SUMPRODUCT(('Quant Log'!$C$5:$C$1004='Quant Sub Area Stats'!$B114)*('Quant Log'!$J$5:$J$1004='Quant Sub Area Stats'!AC$42)*('Quant Log'!$E$5:$E$1004='Quant Sub Area Stats'!$B$103)*'Quant Log'!$H$5:$H$1004)/SUMPRODUCT(('Quant Log'!$C$5:$C$1004='Quant Sub Area Stats'!$B114)*('Quant Log'!$J$5:$J$1004='Quant Sub Area Stats'!AC$42)*('Quant Log'!$E$5:$E$1004='Quant Sub Area Stats'!$B$103))</f>
        <v>#DIV/0!</v>
      </c>
      <c r="AD114" s="83" t="e">
        <f>+SUMPRODUCT(('Quant Log'!$C$5:$C$1004='Quant Sub Area Stats'!$B114)*('Quant Log'!$J$5:$J$1004='Quant Sub Area Stats'!AD$42)*('Quant Log'!$E$5:$E$1004='Quant Sub Area Stats'!$B$103)*'Quant Log'!$H$5:$H$1004)/SUMPRODUCT(('Quant Log'!$C$5:$C$1004='Quant Sub Area Stats'!$B114)*('Quant Log'!$J$5:$J$1004='Quant Sub Area Stats'!AD$42)*('Quant Log'!$E$5:$E$1004='Quant Sub Area Stats'!$B$103))</f>
        <v>#DIV/0!</v>
      </c>
      <c r="AE114" s="83" t="e">
        <f>+SUMPRODUCT(('Quant Log'!$C$5:$C$1004='Quant Sub Area Stats'!$B114)*('Quant Log'!$J$5:$J$1004='Quant Sub Area Stats'!AE$42)*('Quant Log'!$E$5:$E$1004='Quant Sub Area Stats'!$B$103)*'Quant Log'!$H$5:$H$1004)/SUMPRODUCT(('Quant Log'!$C$5:$C$1004='Quant Sub Area Stats'!$B114)*('Quant Log'!$J$5:$J$1004='Quant Sub Area Stats'!AE$42)*('Quant Log'!$E$5:$E$1004='Quant Sub Area Stats'!$B$103))</f>
        <v>#DIV/0!</v>
      </c>
      <c r="AF114" s="83" t="e">
        <f>+SUMPRODUCT(('Quant Log'!$C$5:$C$1004='Quant Sub Area Stats'!$B114)*('Quant Log'!$J$5:$J$1004='Quant Sub Area Stats'!AF$42)*('Quant Log'!$E$5:$E$1004='Quant Sub Area Stats'!$B$103)*'Quant Log'!$H$5:$H$1004)/SUMPRODUCT(('Quant Log'!$C$5:$C$1004='Quant Sub Area Stats'!$B114)*('Quant Log'!$J$5:$J$1004='Quant Sub Area Stats'!AF$42)*('Quant Log'!$E$5:$E$1004='Quant Sub Area Stats'!$B$103))</f>
        <v>#DIV/0!</v>
      </c>
      <c r="AG114" s="83" t="e">
        <f>+SUMPRODUCT(('Quant Log'!$C$5:$C$1004='Quant Sub Area Stats'!$B114)*('Quant Log'!$J$5:$J$1004='Quant Sub Area Stats'!AG$42)*('Quant Log'!$E$5:$E$1004='Quant Sub Area Stats'!$B$103)*'Quant Log'!$H$5:$H$1004)/SUMPRODUCT(('Quant Log'!$C$5:$C$1004='Quant Sub Area Stats'!$B114)*('Quant Log'!$J$5:$J$1004='Quant Sub Area Stats'!AG$42)*('Quant Log'!$E$5:$E$1004='Quant Sub Area Stats'!$B$103))</f>
        <v>#DIV/0!</v>
      </c>
      <c r="AH114" s="83" t="e">
        <f>+SUMPRODUCT(('Quant Log'!$C$5:$C$1004='Quant Sub Area Stats'!$B114)*('Quant Log'!$J$5:$J$1004='Quant Sub Area Stats'!AH$42)*('Quant Log'!$E$5:$E$1004='Quant Sub Area Stats'!$B$103)*'Quant Log'!$H$5:$H$1004)/SUMPRODUCT(('Quant Log'!$C$5:$C$1004='Quant Sub Area Stats'!$B114)*('Quant Log'!$J$5:$J$1004='Quant Sub Area Stats'!AH$42)*('Quant Log'!$E$5:$E$1004='Quant Sub Area Stats'!$B$103))</f>
        <v>#DIV/0!</v>
      </c>
      <c r="AI114" s="83" t="e">
        <f>+SUMPRODUCT(('Quant Log'!$C$5:$C$1004='Quant Sub Area Stats'!$B114)*('Quant Log'!$J$5:$J$1004='Quant Sub Area Stats'!AI$42)*('Quant Log'!$E$5:$E$1004='Quant Sub Area Stats'!$B$103)*'Quant Log'!$H$5:$H$1004)/SUMPRODUCT(('Quant Log'!$C$5:$C$1004='Quant Sub Area Stats'!$B114)*('Quant Log'!$J$5:$J$1004='Quant Sub Area Stats'!AI$42)*('Quant Log'!$E$5:$E$1004='Quant Sub Area Stats'!$B$103))</f>
        <v>#DIV/0!</v>
      </c>
      <c r="AJ114" s="83" t="e">
        <f>+SUMPRODUCT(('Quant Log'!$C$5:$C$1004='Quant Sub Area Stats'!$B114)*('Quant Log'!$J$5:$J$1004='Quant Sub Area Stats'!AJ$42)*('Quant Log'!$E$5:$E$1004='Quant Sub Area Stats'!$B$103)*'Quant Log'!$H$5:$H$1004)/SUMPRODUCT(('Quant Log'!$C$5:$C$1004='Quant Sub Area Stats'!$B114)*('Quant Log'!$J$5:$J$1004='Quant Sub Area Stats'!AJ$42)*('Quant Log'!$E$5:$E$1004='Quant Sub Area Stats'!$B$103))</f>
        <v>#DIV/0!</v>
      </c>
      <c r="AK114" s="83" t="e">
        <f>+SUMPRODUCT(('Quant Log'!$C$5:$C$1004='Quant Sub Area Stats'!$B114)*('Quant Log'!$J$5:$J$1004='Quant Sub Area Stats'!AK$42)*('Quant Log'!$E$5:$E$1004='Quant Sub Area Stats'!$B$103)*'Quant Log'!$H$5:$H$1004)/SUMPRODUCT(('Quant Log'!$C$5:$C$1004='Quant Sub Area Stats'!$B114)*('Quant Log'!$J$5:$J$1004='Quant Sub Area Stats'!AK$42)*('Quant Log'!$E$5:$E$1004='Quant Sub Area Stats'!$B$103))</f>
        <v>#DIV/0!</v>
      </c>
      <c r="AL114" s="83" t="e">
        <f>+SUMPRODUCT(('Quant Log'!$C$5:$C$1004='Quant Sub Area Stats'!$B114)*('Quant Log'!$J$5:$J$1004='Quant Sub Area Stats'!AL$42)*('Quant Log'!$E$5:$E$1004='Quant Sub Area Stats'!$B$103)*'Quant Log'!$H$5:$H$1004)/SUMPRODUCT(('Quant Log'!$C$5:$C$1004='Quant Sub Area Stats'!$B114)*('Quant Log'!$J$5:$J$1004='Quant Sub Area Stats'!AL$42)*('Quant Log'!$E$5:$E$1004='Quant Sub Area Stats'!$B$103))</f>
        <v>#DIV/0!</v>
      </c>
      <c r="AM114" s="83" t="e">
        <f>+SUMPRODUCT(('Quant Log'!$C$5:$C$1004='Quant Sub Area Stats'!$B114)*('Quant Log'!$J$5:$J$1004='Quant Sub Area Stats'!AM$42)*('Quant Log'!$E$5:$E$1004='Quant Sub Area Stats'!$B$103)*'Quant Log'!$H$5:$H$1004)/SUMPRODUCT(('Quant Log'!$C$5:$C$1004='Quant Sub Area Stats'!$B114)*('Quant Log'!$J$5:$J$1004='Quant Sub Area Stats'!AM$42)*('Quant Log'!$E$5:$E$1004='Quant Sub Area Stats'!$B$103))</f>
        <v>#DIV/0!</v>
      </c>
      <c r="AN114" s="83" t="e">
        <f>+SUMPRODUCT(('Quant Log'!$C$5:$C$1004='Quant Sub Area Stats'!$B114)*('Quant Log'!$J$5:$J$1004='Quant Sub Area Stats'!AN$42)*('Quant Log'!$E$5:$E$1004='Quant Sub Area Stats'!$B$103)*'Quant Log'!$H$5:$H$1004)/SUMPRODUCT(('Quant Log'!$C$5:$C$1004='Quant Sub Area Stats'!$B114)*('Quant Log'!$J$5:$J$1004='Quant Sub Area Stats'!AN$42)*('Quant Log'!$E$5:$E$1004='Quant Sub Area Stats'!$B$103))</f>
        <v>#DIV/0!</v>
      </c>
      <c r="AO114" s="83" t="e">
        <f>+SUMPRODUCT(('Quant Log'!$C$5:$C$1004='Quant Sub Area Stats'!$B114)*('Quant Log'!$J$5:$J$1004='Quant Sub Area Stats'!AO$42)*('Quant Log'!$E$5:$E$1004='Quant Sub Area Stats'!$B$103)*'Quant Log'!$H$5:$H$1004)/SUMPRODUCT(('Quant Log'!$C$5:$C$1004='Quant Sub Area Stats'!$B114)*('Quant Log'!$J$5:$J$1004='Quant Sub Area Stats'!AO$42)*('Quant Log'!$E$5:$E$1004='Quant Sub Area Stats'!$B$103))</f>
        <v>#DIV/0!</v>
      </c>
      <c r="AP114" s="83" t="e">
        <f>+SUMPRODUCT(('Quant Log'!$C$5:$C$1004='Quant Sub Area Stats'!$B114)*('Quant Log'!$E$5:$E$1004='Quant Sub Area Stats'!$B$103)*'Quant Log'!$H$5:$H$1004)/SUMPRODUCT(('Quant Log'!$C$5:$C$1004='Quant Sub Area Stats'!$B114)*('Quant Log'!$E$5:$E$1004='Quant Sub Area Stats'!$B$103))</f>
        <v>#DIV/0!</v>
      </c>
    </row>
    <row r="115" spans="2:42" ht="16" thickBot="1">
      <c r="B115" s="18" t="str">
        <f>+$B$53</f>
        <v>ALL</v>
      </c>
      <c r="D115" s="49">
        <f t="shared" si="66"/>
        <v>170</v>
      </c>
      <c r="E115" s="49">
        <f t="shared" si="67"/>
        <v>130.5</v>
      </c>
      <c r="F115" s="49">
        <f t="shared" si="68"/>
        <v>208.75</v>
      </c>
      <c r="G115" s="49" t="str">
        <f t="shared" si="69"/>
        <v>n/a</v>
      </c>
      <c r="H115" s="49">
        <f t="shared" si="70"/>
        <v>148.66666666666666</v>
      </c>
      <c r="I115" s="49">
        <f t="shared" si="71"/>
        <v>144.6</v>
      </c>
      <c r="J115" s="49" t="str">
        <f t="shared" si="72"/>
        <v>n/a</v>
      </c>
      <c r="K115" s="49">
        <f t="shared" si="73"/>
        <v>205.33333333333334</v>
      </c>
      <c r="L115" s="50">
        <f t="shared" si="74"/>
        <v>169.07692307692307</v>
      </c>
      <c r="M115" s="149" t="str">
        <f t="shared" si="75"/>
        <v>n/a</v>
      </c>
      <c r="N115" s="149" t="str">
        <f t="shared" si="65"/>
        <v>n/a</v>
      </c>
      <c r="O115" s="149">
        <f t="shared" si="65"/>
        <v>176.5</v>
      </c>
      <c r="P115" s="149">
        <f t="shared" si="65"/>
        <v>213</v>
      </c>
      <c r="Q115" s="149" t="str">
        <f t="shared" si="65"/>
        <v>n/a</v>
      </c>
      <c r="R115" s="149">
        <f t="shared" si="65"/>
        <v>230</v>
      </c>
      <c r="S115" s="149">
        <f t="shared" si="65"/>
        <v>186.5</v>
      </c>
      <c r="T115" s="149">
        <f t="shared" si="65"/>
        <v>112</v>
      </c>
      <c r="U115" s="149" t="str">
        <f t="shared" si="65"/>
        <v>n/a</v>
      </c>
      <c r="V115" s="149">
        <f t="shared" si="76"/>
        <v>167.4</v>
      </c>
      <c r="X115" s="83">
        <f>+SUMPRODUCT(('Quant Log'!$J$5:$J$1004='Quant Sub Area Stats'!X$42)*('Quant Log'!$E$5:$E$1004='Quant Sub Area Stats'!$B$103)*'Quant Log'!$H$5:$H$1004)/SUMPRODUCT(('Quant Log'!$J$5:$J$1004='Quant Sub Area Stats'!X$42)*('Quant Log'!$E$5:$E$1004='Quant Sub Area Stats'!$B$103))</f>
        <v>170</v>
      </c>
      <c r="Y115" s="83">
        <f>+SUMPRODUCT(('Quant Log'!$J$5:$J$1004='Quant Sub Area Stats'!Y$42)*('Quant Log'!$E$5:$E$1004='Quant Sub Area Stats'!$B$103)*'Quant Log'!$H$5:$H$1004)/SUMPRODUCT(('Quant Log'!$J$5:$J$1004='Quant Sub Area Stats'!Y$42)*('Quant Log'!$E$5:$E$1004='Quant Sub Area Stats'!$B$103))</f>
        <v>130.5</v>
      </c>
      <c r="Z115" s="83">
        <f>+SUMPRODUCT(('Quant Log'!$J$5:$J$1004='Quant Sub Area Stats'!Z$42)*('Quant Log'!$E$5:$E$1004='Quant Sub Area Stats'!$B$103)*'Quant Log'!$H$5:$H$1004)/SUMPRODUCT(('Quant Log'!$J$5:$J$1004='Quant Sub Area Stats'!Z$42)*('Quant Log'!$E$5:$E$1004='Quant Sub Area Stats'!$B$103))</f>
        <v>208.75</v>
      </c>
      <c r="AA115" s="83" t="e">
        <f>+SUMPRODUCT(('Quant Log'!$J$5:$J$1004='Quant Sub Area Stats'!AA$42)*('Quant Log'!$E$5:$E$1004='Quant Sub Area Stats'!$B$103)*'Quant Log'!$H$5:$H$1004)/SUMPRODUCT(('Quant Log'!$J$5:$J$1004='Quant Sub Area Stats'!AA$42)*('Quant Log'!$E$5:$E$1004='Quant Sub Area Stats'!$B$103))</f>
        <v>#DIV/0!</v>
      </c>
      <c r="AB115" s="83">
        <f>+SUMPRODUCT(('Quant Log'!$J$5:$J$1004='Quant Sub Area Stats'!AB$42)*('Quant Log'!$E$5:$E$1004='Quant Sub Area Stats'!$B$103)*'Quant Log'!$H$5:$H$1004)/SUMPRODUCT(('Quant Log'!$J$5:$J$1004='Quant Sub Area Stats'!AB$42)*('Quant Log'!$E$5:$E$1004='Quant Sub Area Stats'!$B$103))</f>
        <v>148.66666666666666</v>
      </c>
      <c r="AC115" s="83">
        <f>+SUMPRODUCT(('Quant Log'!$J$5:$J$1004='Quant Sub Area Stats'!AC$42)*('Quant Log'!$E$5:$E$1004='Quant Sub Area Stats'!$B$103)*'Quant Log'!$H$5:$H$1004)/SUMPRODUCT(('Quant Log'!$J$5:$J$1004='Quant Sub Area Stats'!AC$42)*('Quant Log'!$E$5:$E$1004='Quant Sub Area Stats'!$B$103))</f>
        <v>144.6</v>
      </c>
      <c r="AD115" s="83" t="e">
        <f>+SUMPRODUCT(('Quant Log'!$J$5:$J$1004='Quant Sub Area Stats'!AD$42)*('Quant Log'!$E$5:$E$1004='Quant Sub Area Stats'!$B$103)*'Quant Log'!$H$5:$H$1004)/SUMPRODUCT(('Quant Log'!$J$5:$J$1004='Quant Sub Area Stats'!AD$42)*('Quant Log'!$E$5:$E$1004='Quant Sub Area Stats'!$B$103))</f>
        <v>#DIV/0!</v>
      </c>
      <c r="AE115" s="83">
        <f>+SUMPRODUCT(('Quant Log'!$J$5:$J$1004='Quant Sub Area Stats'!AE$42)*('Quant Log'!$E$5:$E$1004='Quant Sub Area Stats'!$B$103)*'Quant Log'!$H$5:$H$1004)/SUMPRODUCT(('Quant Log'!$J$5:$J$1004='Quant Sub Area Stats'!AE$42)*('Quant Log'!$E$5:$E$1004='Quant Sub Area Stats'!$B$103))</f>
        <v>205.33333333333334</v>
      </c>
      <c r="AF115" s="83">
        <f>+SUMPRODUCT(('Quant Log'!$J$5:$J$1004='Quant Sub Area Stats'!AF$42)*('Quant Log'!$E$5:$E$1004='Quant Sub Area Stats'!$B$103)*'Quant Log'!$H$5:$H$1004)/SUMPRODUCT(('Quant Log'!$J$5:$J$1004='Quant Sub Area Stats'!AF$42)*('Quant Log'!$E$5:$E$1004='Quant Sub Area Stats'!$B$103))</f>
        <v>169.07692307692307</v>
      </c>
      <c r="AG115" s="83" t="e">
        <f>+SUMPRODUCT(('Quant Log'!$J$5:$J$1004='Quant Sub Area Stats'!AG$42)*('Quant Log'!$E$5:$E$1004='Quant Sub Area Stats'!$B$103)*'Quant Log'!$H$5:$H$1004)/SUMPRODUCT(('Quant Log'!$J$5:$J$1004='Quant Sub Area Stats'!AG$42)*('Quant Log'!$E$5:$E$1004='Quant Sub Area Stats'!$B$103))</f>
        <v>#DIV/0!</v>
      </c>
      <c r="AH115" s="83" t="e">
        <f>+SUMPRODUCT(('Quant Log'!$J$5:$J$1004='Quant Sub Area Stats'!AH$42)*('Quant Log'!$E$5:$E$1004='Quant Sub Area Stats'!$B$103)*'Quant Log'!$H$5:$H$1004)/SUMPRODUCT(('Quant Log'!$J$5:$J$1004='Quant Sub Area Stats'!AH$42)*('Quant Log'!$E$5:$E$1004='Quant Sub Area Stats'!$B$103))</f>
        <v>#DIV/0!</v>
      </c>
      <c r="AI115" s="83">
        <f>+SUMPRODUCT(('Quant Log'!$J$5:$J$1004='Quant Sub Area Stats'!AI$42)*('Quant Log'!$E$5:$E$1004='Quant Sub Area Stats'!$B$103)*'Quant Log'!$H$5:$H$1004)/SUMPRODUCT(('Quant Log'!$J$5:$J$1004='Quant Sub Area Stats'!AI$42)*('Quant Log'!$E$5:$E$1004='Quant Sub Area Stats'!$B$103))</f>
        <v>176.5</v>
      </c>
      <c r="AJ115" s="83">
        <f>+SUMPRODUCT(('Quant Log'!$J$5:$J$1004='Quant Sub Area Stats'!AJ$42)*('Quant Log'!$E$5:$E$1004='Quant Sub Area Stats'!$B$103)*'Quant Log'!$H$5:$H$1004)/SUMPRODUCT(('Quant Log'!$J$5:$J$1004='Quant Sub Area Stats'!AJ$42)*('Quant Log'!$E$5:$E$1004='Quant Sub Area Stats'!$B$103))</f>
        <v>213</v>
      </c>
      <c r="AK115" s="83" t="e">
        <f>+SUMPRODUCT(('Quant Log'!$J$5:$J$1004='Quant Sub Area Stats'!AK$42)*('Quant Log'!$E$5:$E$1004='Quant Sub Area Stats'!$B$103)*'Quant Log'!$H$5:$H$1004)/SUMPRODUCT(('Quant Log'!$J$5:$J$1004='Quant Sub Area Stats'!AK$42)*('Quant Log'!$E$5:$E$1004='Quant Sub Area Stats'!$B$103))</f>
        <v>#DIV/0!</v>
      </c>
      <c r="AL115" s="83">
        <f>+SUMPRODUCT(('Quant Log'!$J$5:$J$1004='Quant Sub Area Stats'!AL$42)*('Quant Log'!$E$5:$E$1004='Quant Sub Area Stats'!$B$103)*'Quant Log'!$H$5:$H$1004)/SUMPRODUCT(('Quant Log'!$J$5:$J$1004='Quant Sub Area Stats'!AL$42)*('Quant Log'!$E$5:$E$1004='Quant Sub Area Stats'!$B$103))</f>
        <v>230</v>
      </c>
      <c r="AM115" s="83">
        <f>+SUMPRODUCT(('Quant Log'!$J$5:$J$1004='Quant Sub Area Stats'!AM$42)*('Quant Log'!$E$5:$E$1004='Quant Sub Area Stats'!$B$103)*'Quant Log'!$H$5:$H$1004)/SUMPRODUCT(('Quant Log'!$J$5:$J$1004='Quant Sub Area Stats'!AM$42)*('Quant Log'!$E$5:$E$1004='Quant Sub Area Stats'!$B$103))</f>
        <v>186.5</v>
      </c>
      <c r="AN115" s="83">
        <f>+SUMPRODUCT(('Quant Log'!$J$5:$J$1004='Quant Sub Area Stats'!AN$42)*('Quant Log'!$E$5:$E$1004='Quant Sub Area Stats'!$B$103)*'Quant Log'!$H$5:$H$1004)/SUMPRODUCT(('Quant Log'!$J$5:$J$1004='Quant Sub Area Stats'!AN$42)*('Quant Log'!$E$5:$E$1004='Quant Sub Area Stats'!$B$103))</f>
        <v>112</v>
      </c>
      <c r="AO115" s="83" t="e">
        <f>+SUMPRODUCT(('Quant Log'!$J$5:$J$1004='Quant Sub Area Stats'!AO$42)*('Quant Log'!$E$5:$E$1004='Quant Sub Area Stats'!$B$103)*'Quant Log'!$H$5:$H$1004)/SUMPRODUCT(('Quant Log'!$J$5:$J$1004='Quant Sub Area Stats'!AO$42)*('Quant Log'!$E$5:$E$1004='Quant Sub Area Stats'!$B$103))</f>
        <v>#DIV/0!</v>
      </c>
      <c r="AP115" s="83">
        <f>+SUMPRODUCT(('Quant Log'!$E$5:$E$1004='Quant Sub Area Stats'!$B$103)*'Quant Log'!$H$5:$H$1004)/COUNTIF('Quant Log'!$E$5:$E$1004,'Quant Sub Area Stats'!$B$103)</f>
        <v>167.4</v>
      </c>
    </row>
    <row r="116" spans="2:42">
      <c r="B116" s="18"/>
      <c r="X116" s="83"/>
      <c r="Y116" s="83"/>
      <c r="Z116" s="83"/>
      <c r="AA116" s="83"/>
      <c r="AB116" s="83"/>
      <c r="AC116" s="83"/>
      <c r="AD116" s="83"/>
      <c r="AE116" s="83"/>
      <c r="AF116" s="83"/>
      <c r="AG116" s="83"/>
      <c r="AH116" s="83"/>
      <c r="AI116" s="83"/>
      <c r="AJ116" s="83"/>
      <c r="AK116" s="83"/>
      <c r="AL116" s="83"/>
      <c r="AM116" s="83"/>
      <c r="AN116" s="83"/>
      <c r="AO116" s="83"/>
      <c r="AP116" s="83"/>
    </row>
    <row r="117" spans="2:42" ht="18">
      <c r="B117" s="10" t="s">
        <v>329</v>
      </c>
      <c r="X117" s="83"/>
      <c r="Y117" s="83"/>
      <c r="Z117" s="83"/>
      <c r="AA117" s="83"/>
      <c r="AB117" s="83"/>
      <c r="AC117" s="83"/>
      <c r="AD117" s="83"/>
      <c r="AE117" s="83"/>
      <c r="AF117" s="83"/>
      <c r="AG117" s="83"/>
      <c r="AH117" s="83"/>
      <c r="AI117" s="83"/>
      <c r="AJ117" s="83"/>
      <c r="AK117" s="83"/>
      <c r="AL117" s="83"/>
      <c r="AM117" s="83"/>
      <c r="AN117" s="83"/>
      <c r="AO117" s="83"/>
      <c r="AP117" s="83"/>
    </row>
    <row r="118" spans="2:42" ht="16" thickBot="1">
      <c r="B118" s="18"/>
      <c r="X118" s="83"/>
      <c r="Y118" s="83"/>
      <c r="Z118" s="83"/>
      <c r="AA118" s="83"/>
      <c r="AB118" s="83"/>
      <c r="AC118" s="83"/>
      <c r="AD118" s="83"/>
      <c r="AE118" s="83"/>
      <c r="AF118" s="83"/>
      <c r="AG118" s="83"/>
      <c r="AH118" s="83"/>
      <c r="AI118" s="83"/>
      <c r="AJ118" s="83"/>
      <c r="AK118" s="83"/>
      <c r="AL118" s="83"/>
      <c r="AM118" s="83"/>
      <c r="AN118" s="83"/>
      <c r="AO118" s="83"/>
      <c r="AP118" s="83"/>
    </row>
    <row r="119" spans="2:42" ht="33" thickBot="1">
      <c r="D119" s="17" t="str">
        <f t="shared" ref="D119:L119" si="77">+X119</f>
        <v>Exponents/Roots</v>
      </c>
      <c r="E119" s="17" t="str">
        <f t="shared" si="77"/>
        <v>Descriptive Stats</v>
      </c>
      <c r="F119" s="17" t="str">
        <f t="shared" si="77"/>
        <v>Primes/Multiples</v>
      </c>
      <c r="G119" s="17" t="str">
        <f t="shared" si="77"/>
        <v>Counting Methods</v>
      </c>
      <c r="H119" s="17" t="str">
        <f t="shared" si="77"/>
        <v>Solids</v>
      </c>
      <c r="I119" s="17" t="str">
        <f t="shared" si="77"/>
        <v>Ratio/Proportion</v>
      </c>
      <c r="J119" s="17" t="str">
        <f t="shared" si="77"/>
        <v>Factoring</v>
      </c>
      <c r="K119" s="17" t="str">
        <f t="shared" si="77"/>
        <v>Quadratic Equations</v>
      </c>
      <c r="L119" s="144" t="str">
        <f t="shared" si="77"/>
        <v>Solving Linear Equations</v>
      </c>
      <c r="M119" s="145" t="str">
        <f t="shared" ref="M119:V119" si="78">+AG119</f>
        <v>Functions</v>
      </c>
      <c r="N119" s="145" t="str">
        <f t="shared" si="78"/>
        <v>Lines</v>
      </c>
      <c r="O119" s="145" t="str">
        <f t="shared" si="78"/>
        <v>Circles &amp; Triangles</v>
      </c>
      <c r="P119" s="145" t="str">
        <f t="shared" si="78"/>
        <v>Polygons/Quad</v>
      </c>
      <c r="Q119" s="145" t="str">
        <f t="shared" si="78"/>
        <v>Coordinate Geometry</v>
      </c>
      <c r="R119" s="145" t="str">
        <f t="shared" si="78"/>
        <v>Rate/Work</v>
      </c>
      <c r="S119" s="145" t="str">
        <f t="shared" si="78"/>
        <v>Interest/Discount/Profit</v>
      </c>
      <c r="T119" s="145" t="str">
        <f t="shared" si="78"/>
        <v>Overlapping Sets</v>
      </c>
      <c r="U119" s="145" t="str">
        <f t="shared" si="78"/>
        <v>Measurement/Data Int.</v>
      </c>
      <c r="V119" s="145" t="str">
        <f t="shared" si="78"/>
        <v>Total Quant</v>
      </c>
      <c r="X119" s="82" t="str">
        <f t="array" ref="X119:AO119">TRANSPOSE(db!$I$5:$I$22)</f>
        <v>Exponents/Roots</v>
      </c>
      <c r="Y119" s="82" t="str">
        <v>Descriptive Stats</v>
      </c>
      <c r="Z119" s="82" t="str">
        <v>Primes/Multiples</v>
      </c>
      <c r="AA119" s="82" t="str">
        <v>Counting Methods</v>
      </c>
      <c r="AB119" s="82" t="str">
        <v>Solids</v>
      </c>
      <c r="AC119" s="82" t="str">
        <v>Ratio/Proportion</v>
      </c>
      <c r="AD119" s="82" t="str">
        <v>Factoring</v>
      </c>
      <c r="AE119" s="82" t="str">
        <v>Quadratic Equations</v>
      </c>
      <c r="AF119" s="82" t="str">
        <v>Solving Linear Equations</v>
      </c>
      <c r="AG119" s="82" t="str">
        <v>Functions</v>
      </c>
      <c r="AH119" s="82" t="str">
        <v>Lines</v>
      </c>
      <c r="AI119" s="82" t="str">
        <v>Circles &amp; Triangles</v>
      </c>
      <c r="AJ119" s="82" t="str">
        <v>Polygons/Quad</v>
      </c>
      <c r="AK119" s="82" t="str">
        <v>Coordinate Geometry</v>
      </c>
      <c r="AL119" s="82" t="str">
        <v>Rate/Work</v>
      </c>
      <c r="AM119" s="82" t="str">
        <v>Interest/Discount/Profit</v>
      </c>
      <c r="AN119" s="82" t="str">
        <v>Overlapping Sets</v>
      </c>
      <c r="AO119" s="82" t="str">
        <v>Measurement/Data Int.</v>
      </c>
      <c r="AP119" s="83" t="s">
        <v>155</v>
      </c>
    </row>
    <row r="120" spans="2:42" ht="16" thickBot="1">
      <c r="B120" s="18" t="str">
        <f>+$B$43</f>
        <v>Official Guide 12</v>
      </c>
      <c r="D120" s="136" t="str">
        <f t="shared" ref="D120:M120" si="79">+IF(ISERROR(X120),"n/a",X120)</f>
        <v>n/a</v>
      </c>
      <c r="E120" s="136" t="str">
        <f t="shared" si="79"/>
        <v>n/a</v>
      </c>
      <c r="F120" s="136" t="str">
        <f t="shared" si="79"/>
        <v>n/a</v>
      </c>
      <c r="G120" s="136" t="str">
        <f t="shared" si="79"/>
        <v>n/a</v>
      </c>
      <c r="H120" s="136" t="str">
        <f t="shared" si="79"/>
        <v>n/a</v>
      </c>
      <c r="I120" s="136" t="str">
        <f t="shared" si="79"/>
        <v>n/a</v>
      </c>
      <c r="J120" s="136" t="str">
        <f t="shared" si="79"/>
        <v>n/a</v>
      </c>
      <c r="K120" s="136" t="str">
        <f t="shared" si="79"/>
        <v>n/a</v>
      </c>
      <c r="L120" s="53" t="str">
        <f t="shared" si="79"/>
        <v>n/a</v>
      </c>
      <c r="M120" s="146" t="str">
        <f t="shared" si="79"/>
        <v>n/a</v>
      </c>
      <c r="N120" s="146" t="str">
        <f t="shared" ref="N120:U130" si="80">+IF(ISERROR(AH120),"n/a",AH120)</f>
        <v>n/a</v>
      </c>
      <c r="O120" s="146" t="str">
        <f t="shared" si="80"/>
        <v>n/a</v>
      </c>
      <c r="P120" s="146" t="str">
        <f t="shared" si="80"/>
        <v>n/a</v>
      </c>
      <c r="Q120" s="146" t="str">
        <f t="shared" si="80"/>
        <v>n/a</v>
      </c>
      <c r="R120" s="146" t="str">
        <f t="shared" si="80"/>
        <v>n/a</v>
      </c>
      <c r="S120" s="146" t="str">
        <f t="shared" si="80"/>
        <v>n/a</v>
      </c>
      <c r="T120" s="146" t="str">
        <f t="shared" si="80"/>
        <v>n/a</v>
      </c>
      <c r="U120" s="146" t="str">
        <f t="shared" si="80"/>
        <v>n/a</v>
      </c>
      <c r="V120" s="147" t="str">
        <f>+IF(ISERROR(AP120),"n/a",AP120)</f>
        <v>n/a</v>
      </c>
      <c r="X120" s="83" t="e">
        <f>+SUMPRODUCT(('Quant Log'!$C$5:$C$1004='Quant Sub Area Stats'!$B120)*('Quant Log'!$J$5:$J$1004='Quant Sub Area Stats'!X$42)*'Quant Log'!$H$5:$H$1004)/SUMPRODUCT(('Quant Log'!$C$5:$C$1004='Quant Sub Area Stats'!$B120)*('Quant Log'!$J$5:$J$1004='Quant Sub Area Stats'!X$42))</f>
        <v>#DIV/0!</v>
      </c>
      <c r="Y120" s="83" t="e">
        <f>+SUMPRODUCT(('Quant Log'!$C$5:$C$1004='Quant Sub Area Stats'!$B120)*('Quant Log'!$J$5:$J$1004='Quant Sub Area Stats'!Y$42)*'Quant Log'!$H$5:$H$1004)/SUMPRODUCT(('Quant Log'!$C$5:$C$1004='Quant Sub Area Stats'!$B120)*('Quant Log'!$J$5:$J$1004='Quant Sub Area Stats'!Y$42))</f>
        <v>#DIV/0!</v>
      </c>
      <c r="Z120" s="83" t="e">
        <f>+SUMPRODUCT(('Quant Log'!$C$5:$C$1004='Quant Sub Area Stats'!$B120)*('Quant Log'!$J$5:$J$1004='Quant Sub Area Stats'!Z$42)*'Quant Log'!$H$5:$H$1004)/SUMPRODUCT(('Quant Log'!$C$5:$C$1004='Quant Sub Area Stats'!$B120)*('Quant Log'!$J$5:$J$1004='Quant Sub Area Stats'!Z$42))</f>
        <v>#DIV/0!</v>
      </c>
      <c r="AA120" s="83" t="e">
        <f>+SUMPRODUCT(('Quant Log'!$C$5:$C$1004='Quant Sub Area Stats'!$B120)*('Quant Log'!$J$5:$J$1004='Quant Sub Area Stats'!AA$42)*'Quant Log'!$H$5:$H$1004)/SUMPRODUCT(('Quant Log'!$C$5:$C$1004='Quant Sub Area Stats'!$B120)*('Quant Log'!$J$5:$J$1004='Quant Sub Area Stats'!AA$42))</f>
        <v>#DIV/0!</v>
      </c>
      <c r="AB120" s="83" t="e">
        <f>+SUMPRODUCT(('Quant Log'!$C$5:$C$1004='Quant Sub Area Stats'!$B120)*('Quant Log'!$J$5:$J$1004='Quant Sub Area Stats'!AB$42)*'Quant Log'!$H$5:$H$1004)/SUMPRODUCT(('Quant Log'!$C$5:$C$1004='Quant Sub Area Stats'!$B120)*('Quant Log'!$J$5:$J$1004='Quant Sub Area Stats'!AB$42))</f>
        <v>#DIV/0!</v>
      </c>
      <c r="AC120" s="83" t="e">
        <f>+SUMPRODUCT(('Quant Log'!$C$5:$C$1004='Quant Sub Area Stats'!$B120)*('Quant Log'!$J$5:$J$1004='Quant Sub Area Stats'!AC$42)*'Quant Log'!$H$5:$H$1004)/SUMPRODUCT(('Quant Log'!$C$5:$C$1004='Quant Sub Area Stats'!$B120)*('Quant Log'!$J$5:$J$1004='Quant Sub Area Stats'!AC$42))</f>
        <v>#DIV/0!</v>
      </c>
      <c r="AD120" s="83" t="e">
        <f>+SUMPRODUCT(('Quant Log'!$C$5:$C$1004='Quant Sub Area Stats'!$B120)*('Quant Log'!$J$5:$J$1004='Quant Sub Area Stats'!AD$42)*'Quant Log'!$H$5:$H$1004)/SUMPRODUCT(('Quant Log'!$C$5:$C$1004='Quant Sub Area Stats'!$B120)*('Quant Log'!$J$5:$J$1004='Quant Sub Area Stats'!AD$42))</f>
        <v>#DIV/0!</v>
      </c>
      <c r="AE120" s="83" t="e">
        <f>+SUMPRODUCT(('Quant Log'!$C$5:$C$1004='Quant Sub Area Stats'!$B120)*('Quant Log'!$J$5:$J$1004='Quant Sub Area Stats'!AE$42)*'Quant Log'!$H$5:$H$1004)/SUMPRODUCT(('Quant Log'!$C$5:$C$1004='Quant Sub Area Stats'!$B120)*('Quant Log'!$J$5:$J$1004='Quant Sub Area Stats'!AE$42))</f>
        <v>#DIV/0!</v>
      </c>
      <c r="AF120" s="83" t="e">
        <f>+SUMPRODUCT(('Quant Log'!$C$5:$C$1004='Quant Sub Area Stats'!$B120)*('Quant Log'!$J$5:$J$1004='Quant Sub Area Stats'!AF$42)*'Quant Log'!$H$5:$H$1004)/SUMPRODUCT(('Quant Log'!$C$5:$C$1004='Quant Sub Area Stats'!$B120)*('Quant Log'!$J$5:$J$1004='Quant Sub Area Stats'!AF$42))</f>
        <v>#DIV/0!</v>
      </c>
      <c r="AG120" s="83" t="e">
        <f>+SUMPRODUCT(('Quant Log'!$C$5:$C$1004='Quant Sub Area Stats'!$B120)*('Quant Log'!$J$5:$J$1004='Quant Sub Area Stats'!AG$42)*'Quant Log'!$H$5:$H$1004)/SUMPRODUCT(('Quant Log'!$C$5:$C$1004='Quant Sub Area Stats'!$B120)*('Quant Log'!$J$5:$J$1004='Quant Sub Area Stats'!AG$42))</f>
        <v>#DIV/0!</v>
      </c>
      <c r="AH120" s="83" t="e">
        <f>+SUMPRODUCT(('Quant Log'!$C$5:$C$1004='Quant Sub Area Stats'!$B120)*('Quant Log'!$J$5:$J$1004='Quant Sub Area Stats'!AH$42)*'Quant Log'!$H$5:$H$1004)/SUMPRODUCT(('Quant Log'!$C$5:$C$1004='Quant Sub Area Stats'!$B120)*('Quant Log'!$J$5:$J$1004='Quant Sub Area Stats'!AH$42))</f>
        <v>#DIV/0!</v>
      </c>
      <c r="AI120" s="83" t="e">
        <f>+SUMPRODUCT(('Quant Log'!$C$5:$C$1004='Quant Sub Area Stats'!$B120)*('Quant Log'!$J$5:$J$1004='Quant Sub Area Stats'!AI$42)*'Quant Log'!$H$5:$H$1004)/SUMPRODUCT(('Quant Log'!$C$5:$C$1004='Quant Sub Area Stats'!$B120)*('Quant Log'!$J$5:$J$1004='Quant Sub Area Stats'!AI$42))</f>
        <v>#DIV/0!</v>
      </c>
      <c r="AJ120" s="83" t="e">
        <f>+SUMPRODUCT(('Quant Log'!$C$5:$C$1004='Quant Sub Area Stats'!$B120)*('Quant Log'!$J$5:$J$1004='Quant Sub Area Stats'!AJ$42)*'Quant Log'!$H$5:$H$1004)/SUMPRODUCT(('Quant Log'!$C$5:$C$1004='Quant Sub Area Stats'!$B120)*('Quant Log'!$J$5:$J$1004='Quant Sub Area Stats'!AJ$42))</f>
        <v>#DIV/0!</v>
      </c>
      <c r="AK120" s="83" t="e">
        <f>+SUMPRODUCT(('Quant Log'!$C$5:$C$1004='Quant Sub Area Stats'!$B120)*('Quant Log'!$J$5:$J$1004='Quant Sub Area Stats'!AK$42)*'Quant Log'!$H$5:$H$1004)/SUMPRODUCT(('Quant Log'!$C$5:$C$1004='Quant Sub Area Stats'!$B120)*('Quant Log'!$J$5:$J$1004='Quant Sub Area Stats'!AK$42))</f>
        <v>#DIV/0!</v>
      </c>
      <c r="AL120" s="83" t="e">
        <f>+SUMPRODUCT(('Quant Log'!$C$5:$C$1004='Quant Sub Area Stats'!$B120)*('Quant Log'!$J$5:$J$1004='Quant Sub Area Stats'!AL$42)*'Quant Log'!$H$5:$H$1004)/SUMPRODUCT(('Quant Log'!$C$5:$C$1004='Quant Sub Area Stats'!$B120)*('Quant Log'!$J$5:$J$1004='Quant Sub Area Stats'!AL$42))</f>
        <v>#DIV/0!</v>
      </c>
      <c r="AM120" s="83" t="e">
        <f>+SUMPRODUCT(('Quant Log'!$C$5:$C$1004='Quant Sub Area Stats'!$B120)*('Quant Log'!$J$5:$J$1004='Quant Sub Area Stats'!AM$42)*'Quant Log'!$H$5:$H$1004)/SUMPRODUCT(('Quant Log'!$C$5:$C$1004='Quant Sub Area Stats'!$B120)*('Quant Log'!$J$5:$J$1004='Quant Sub Area Stats'!AM$42))</f>
        <v>#DIV/0!</v>
      </c>
      <c r="AN120" s="83" t="e">
        <f>+SUMPRODUCT(('Quant Log'!$C$5:$C$1004='Quant Sub Area Stats'!$B120)*('Quant Log'!$J$5:$J$1004='Quant Sub Area Stats'!AN$42)*'Quant Log'!$H$5:$H$1004)/SUMPRODUCT(('Quant Log'!$C$5:$C$1004='Quant Sub Area Stats'!$B120)*('Quant Log'!$J$5:$J$1004='Quant Sub Area Stats'!AN$42))</f>
        <v>#DIV/0!</v>
      </c>
      <c r="AO120" s="83" t="e">
        <f>+SUMPRODUCT(('Quant Log'!$C$5:$C$1004='Quant Sub Area Stats'!$B120)*('Quant Log'!$J$5:$J$1004='Quant Sub Area Stats'!AO$42)*'Quant Log'!$H$5:$H$1004)/SUMPRODUCT(('Quant Log'!$C$5:$C$1004='Quant Sub Area Stats'!$B120)*('Quant Log'!$J$5:$J$1004='Quant Sub Area Stats'!AO$42))</f>
        <v>#DIV/0!</v>
      </c>
      <c r="AP120" s="83" t="e">
        <f>+SUMPRODUCT(('Quant Log'!$C$5:$C$1004='Quant Sub Area Stats'!$B120)*'Quant Log'!$H$5:$H$1004)/COUNTIF('Quant Log'!$C$5:$C$1004,'Quant Sub Area Stats'!$B120)</f>
        <v>#DIV/0!</v>
      </c>
    </row>
    <row r="121" spans="2:42" ht="16" thickBot="1">
      <c r="B121" s="18" t="str">
        <f>+$B$44</f>
        <v>Official Guide-V</v>
      </c>
      <c r="D121" s="137" t="str">
        <f t="shared" ref="D121:D130" si="81">+IF(ISERROR(X121),"n/a",X121)</f>
        <v>n/a</v>
      </c>
      <c r="E121" s="137" t="str">
        <f t="shared" ref="E121:E129" si="82">+IF(ISERROR(Y121),"n/a",Y121)</f>
        <v>n/a</v>
      </c>
      <c r="F121" s="137" t="str">
        <f t="shared" ref="F121:F129" si="83">+IF(ISERROR(Z121),"n/a",Z121)</f>
        <v>n/a</v>
      </c>
      <c r="G121" s="137" t="str">
        <f t="shared" ref="G121:G129" si="84">+IF(ISERROR(AA121),"n/a",AA121)</f>
        <v>n/a</v>
      </c>
      <c r="H121" s="137" t="str">
        <f t="shared" ref="H121:H129" si="85">+IF(ISERROR(AB121),"n/a",AB121)</f>
        <v>n/a</v>
      </c>
      <c r="I121" s="137" t="str">
        <f t="shared" ref="I121:I129" si="86">+IF(ISERROR(AC121),"n/a",AC121)</f>
        <v>n/a</v>
      </c>
      <c r="J121" s="137" t="str">
        <f t="shared" ref="J121:J129" si="87">+IF(ISERROR(AD121),"n/a",AD121)</f>
        <v>n/a</v>
      </c>
      <c r="K121" s="137" t="str">
        <f t="shared" ref="K121:K129" si="88">+IF(ISERROR(AE121),"n/a",AE121)</f>
        <v>n/a</v>
      </c>
      <c r="L121" s="56" t="str">
        <f t="shared" ref="L121:L129" si="89">+IF(ISERROR(AF121),"n/a",AF121)</f>
        <v>n/a</v>
      </c>
      <c r="M121" s="148" t="str">
        <f t="shared" ref="M121:M129" si="90">+IF(ISERROR(AG121),"n/a",AG121)</f>
        <v>n/a</v>
      </c>
      <c r="N121" s="148" t="str">
        <f t="shared" si="80"/>
        <v>n/a</v>
      </c>
      <c r="O121" s="148" t="str">
        <f t="shared" si="80"/>
        <v>n/a</v>
      </c>
      <c r="P121" s="148" t="str">
        <f t="shared" si="80"/>
        <v>n/a</v>
      </c>
      <c r="Q121" s="148" t="str">
        <f t="shared" si="80"/>
        <v>n/a</v>
      </c>
      <c r="R121" s="148" t="str">
        <f t="shared" si="80"/>
        <v>n/a</v>
      </c>
      <c r="S121" s="148" t="str">
        <f t="shared" si="80"/>
        <v>n/a</v>
      </c>
      <c r="T121" s="148" t="str">
        <f t="shared" si="80"/>
        <v>n/a</v>
      </c>
      <c r="U121" s="148" t="str">
        <f t="shared" si="80"/>
        <v>n/a</v>
      </c>
      <c r="V121" s="148" t="str">
        <f t="shared" ref="V121:V130" si="91">+IF(ISERROR(AP121),"n/a",AP121)</f>
        <v>n/a</v>
      </c>
      <c r="X121" s="83" t="e">
        <f>+SUMPRODUCT(('Quant Log'!$C$5:$C$1004='Quant Sub Area Stats'!$B121)*('Quant Log'!$J$5:$J$1004='Quant Sub Area Stats'!X$42)*'Quant Log'!$H$5:$H$1004)/SUMPRODUCT(('Quant Log'!$C$5:$C$1004='Quant Sub Area Stats'!$B121)*('Quant Log'!$J$5:$J$1004='Quant Sub Area Stats'!X$42))</f>
        <v>#DIV/0!</v>
      </c>
      <c r="Y121" s="83" t="e">
        <f>+SUMPRODUCT(('Quant Log'!$C$5:$C$1004='Quant Sub Area Stats'!$B121)*('Quant Log'!$J$5:$J$1004='Quant Sub Area Stats'!Y$42)*'Quant Log'!$H$5:$H$1004)/SUMPRODUCT(('Quant Log'!$C$5:$C$1004='Quant Sub Area Stats'!$B121)*('Quant Log'!$J$5:$J$1004='Quant Sub Area Stats'!Y$42))</f>
        <v>#DIV/0!</v>
      </c>
      <c r="Z121" s="83" t="e">
        <f>+SUMPRODUCT(('Quant Log'!$C$5:$C$1004='Quant Sub Area Stats'!$B121)*('Quant Log'!$J$5:$J$1004='Quant Sub Area Stats'!Z$42)*'Quant Log'!$H$5:$H$1004)/SUMPRODUCT(('Quant Log'!$C$5:$C$1004='Quant Sub Area Stats'!$B121)*('Quant Log'!$J$5:$J$1004='Quant Sub Area Stats'!Z$42))</f>
        <v>#DIV/0!</v>
      </c>
      <c r="AA121" s="83" t="e">
        <f>+SUMPRODUCT(('Quant Log'!$C$5:$C$1004='Quant Sub Area Stats'!$B121)*('Quant Log'!$J$5:$J$1004='Quant Sub Area Stats'!AA$42)*'Quant Log'!$H$5:$H$1004)/SUMPRODUCT(('Quant Log'!$C$5:$C$1004='Quant Sub Area Stats'!$B121)*('Quant Log'!$J$5:$J$1004='Quant Sub Area Stats'!AA$42))</f>
        <v>#DIV/0!</v>
      </c>
      <c r="AB121" s="83" t="e">
        <f>+SUMPRODUCT(('Quant Log'!$C$5:$C$1004='Quant Sub Area Stats'!$B121)*('Quant Log'!$J$5:$J$1004='Quant Sub Area Stats'!AB$42)*'Quant Log'!$H$5:$H$1004)/SUMPRODUCT(('Quant Log'!$C$5:$C$1004='Quant Sub Area Stats'!$B121)*('Quant Log'!$J$5:$J$1004='Quant Sub Area Stats'!AB$42))</f>
        <v>#DIV/0!</v>
      </c>
      <c r="AC121" s="83" t="e">
        <f>+SUMPRODUCT(('Quant Log'!$C$5:$C$1004='Quant Sub Area Stats'!$B121)*('Quant Log'!$J$5:$J$1004='Quant Sub Area Stats'!AC$42)*'Quant Log'!$H$5:$H$1004)/SUMPRODUCT(('Quant Log'!$C$5:$C$1004='Quant Sub Area Stats'!$B121)*('Quant Log'!$J$5:$J$1004='Quant Sub Area Stats'!AC$42))</f>
        <v>#DIV/0!</v>
      </c>
      <c r="AD121" s="83" t="e">
        <f>+SUMPRODUCT(('Quant Log'!$C$5:$C$1004='Quant Sub Area Stats'!$B121)*('Quant Log'!$J$5:$J$1004='Quant Sub Area Stats'!AD$42)*'Quant Log'!$H$5:$H$1004)/SUMPRODUCT(('Quant Log'!$C$5:$C$1004='Quant Sub Area Stats'!$B121)*('Quant Log'!$J$5:$J$1004='Quant Sub Area Stats'!AD$42))</f>
        <v>#DIV/0!</v>
      </c>
      <c r="AE121" s="83" t="e">
        <f>+SUMPRODUCT(('Quant Log'!$C$5:$C$1004='Quant Sub Area Stats'!$B121)*('Quant Log'!$J$5:$J$1004='Quant Sub Area Stats'!AE$42)*'Quant Log'!$H$5:$H$1004)/SUMPRODUCT(('Quant Log'!$C$5:$C$1004='Quant Sub Area Stats'!$B121)*('Quant Log'!$J$5:$J$1004='Quant Sub Area Stats'!AE$42))</f>
        <v>#DIV/0!</v>
      </c>
      <c r="AF121" s="83" t="e">
        <f>+SUMPRODUCT(('Quant Log'!$C$5:$C$1004='Quant Sub Area Stats'!$B121)*('Quant Log'!$J$5:$J$1004='Quant Sub Area Stats'!AF$42)*'Quant Log'!$H$5:$H$1004)/SUMPRODUCT(('Quant Log'!$C$5:$C$1004='Quant Sub Area Stats'!$B121)*('Quant Log'!$J$5:$J$1004='Quant Sub Area Stats'!AF$42))</f>
        <v>#DIV/0!</v>
      </c>
      <c r="AG121" s="83" t="e">
        <f>+SUMPRODUCT(('Quant Log'!$C$5:$C$1004='Quant Sub Area Stats'!$B121)*('Quant Log'!$J$5:$J$1004='Quant Sub Area Stats'!AG$42)*'Quant Log'!$H$5:$H$1004)/SUMPRODUCT(('Quant Log'!$C$5:$C$1004='Quant Sub Area Stats'!$B121)*('Quant Log'!$J$5:$J$1004='Quant Sub Area Stats'!AG$42))</f>
        <v>#DIV/0!</v>
      </c>
      <c r="AH121" s="83" t="e">
        <f>+SUMPRODUCT(('Quant Log'!$C$5:$C$1004='Quant Sub Area Stats'!$B121)*('Quant Log'!$J$5:$J$1004='Quant Sub Area Stats'!AH$42)*'Quant Log'!$H$5:$H$1004)/SUMPRODUCT(('Quant Log'!$C$5:$C$1004='Quant Sub Area Stats'!$B121)*('Quant Log'!$J$5:$J$1004='Quant Sub Area Stats'!AH$42))</f>
        <v>#DIV/0!</v>
      </c>
      <c r="AI121" s="83" t="e">
        <f>+SUMPRODUCT(('Quant Log'!$C$5:$C$1004='Quant Sub Area Stats'!$B121)*('Quant Log'!$J$5:$J$1004='Quant Sub Area Stats'!AI$42)*'Quant Log'!$H$5:$H$1004)/SUMPRODUCT(('Quant Log'!$C$5:$C$1004='Quant Sub Area Stats'!$B121)*('Quant Log'!$J$5:$J$1004='Quant Sub Area Stats'!AI$42))</f>
        <v>#DIV/0!</v>
      </c>
      <c r="AJ121" s="83" t="e">
        <f>+SUMPRODUCT(('Quant Log'!$C$5:$C$1004='Quant Sub Area Stats'!$B121)*('Quant Log'!$J$5:$J$1004='Quant Sub Area Stats'!AJ$42)*'Quant Log'!$H$5:$H$1004)/SUMPRODUCT(('Quant Log'!$C$5:$C$1004='Quant Sub Area Stats'!$B121)*('Quant Log'!$J$5:$J$1004='Quant Sub Area Stats'!AJ$42))</f>
        <v>#DIV/0!</v>
      </c>
      <c r="AK121" s="83" t="e">
        <f>+SUMPRODUCT(('Quant Log'!$C$5:$C$1004='Quant Sub Area Stats'!$B121)*('Quant Log'!$J$5:$J$1004='Quant Sub Area Stats'!AK$42)*'Quant Log'!$H$5:$H$1004)/SUMPRODUCT(('Quant Log'!$C$5:$C$1004='Quant Sub Area Stats'!$B121)*('Quant Log'!$J$5:$J$1004='Quant Sub Area Stats'!AK$42))</f>
        <v>#DIV/0!</v>
      </c>
      <c r="AL121" s="83" t="e">
        <f>+SUMPRODUCT(('Quant Log'!$C$5:$C$1004='Quant Sub Area Stats'!$B121)*('Quant Log'!$J$5:$J$1004='Quant Sub Area Stats'!AL$42)*'Quant Log'!$H$5:$H$1004)/SUMPRODUCT(('Quant Log'!$C$5:$C$1004='Quant Sub Area Stats'!$B121)*('Quant Log'!$J$5:$J$1004='Quant Sub Area Stats'!AL$42))</f>
        <v>#DIV/0!</v>
      </c>
      <c r="AM121" s="83" t="e">
        <f>+SUMPRODUCT(('Quant Log'!$C$5:$C$1004='Quant Sub Area Stats'!$B121)*('Quant Log'!$J$5:$J$1004='Quant Sub Area Stats'!AM$42)*'Quant Log'!$H$5:$H$1004)/SUMPRODUCT(('Quant Log'!$C$5:$C$1004='Quant Sub Area Stats'!$B121)*('Quant Log'!$J$5:$J$1004='Quant Sub Area Stats'!AM$42))</f>
        <v>#DIV/0!</v>
      </c>
      <c r="AN121" s="83" t="e">
        <f>+SUMPRODUCT(('Quant Log'!$C$5:$C$1004='Quant Sub Area Stats'!$B121)*('Quant Log'!$J$5:$J$1004='Quant Sub Area Stats'!AN$42)*'Quant Log'!$H$5:$H$1004)/SUMPRODUCT(('Quant Log'!$C$5:$C$1004='Quant Sub Area Stats'!$B121)*('Quant Log'!$J$5:$J$1004='Quant Sub Area Stats'!AN$42))</f>
        <v>#DIV/0!</v>
      </c>
      <c r="AO121" s="83" t="e">
        <f>+SUMPRODUCT(('Quant Log'!$C$5:$C$1004='Quant Sub Area Stats'!$B121)*('Quant Log'!$J$5:$J$1004='Quant Sub Area Stats'!AO$42)*'Quant Log'!$H$5:$H$1004)/SUMPRODUCT(('Quant Log'!$C$5:$C$1004='Quant Sub Area Stats'!$B121)*('Quant Log'!$J$5:$J$1004='Quant Sub Area Stats'!AO$42))</f>
        <v>#DIV/0!</v>
      </c>
      <c r="AP121" s="83" t="e">
        <f>+SUMPRODUCT(('Quant Log'!$C$5:$C$1004='Quant Sub Area Stats'!$B121)*'Quant Log'!$H$5:$H$1004)/COUNTIF('Quant Log'!$C$5:$C$1004,'Quant Sub Area Stats'!$B121)</f>
        <v>#DIV/0!</v>
      </c>
    </row>
    <row r="122" spans="2:42" ht="16" thickBot="1">
      <c r="B122" s="18" t="str">
        <f>+$B$45</f>
        <v>Official Guide-Q</v>
      </c>
      <c r="D122" s="136" t="str">
        <f t="shared" si="81"/>
        <v>n/a</v>
      </c>
      <c r="E122" s="136" t="str">
        <f t="shared" si="82"/>
        <v>n/a</v>
      </c>
      <c r="F122" s="136" t="str">
        <f t="shared" si="83"/>
        <v>n/a</v>
      </c>
      <c r="G122" s="136" t="str">
        <f t="shared" si="84"/>
        <v>n/a</v>
      </c>
      <c r="H122" s="136" t="str">
        <f t="shared" si="85"/>
        <v>n/a</v>
      </c>
      <c r="I122" s="136" t="str">
        <f t="shared" si="86"/>
        <v>n/a</v>
      </c>
      <c r="J122" s="136" t="str">
        <f t="shared" si="87"/>
        <v>n/a</v>
      </c>
      <c r="K122" s="136" t="str">
        <f t="shared" si="88"/>
        <v>n/a</v>
      </c>
      <c r="L122" s="53" t="str">
        <f t="shared" si="89"/>
        <v>n/a</v>
      </c>
      <c r="M122" s="146" t="str">
        <f t="shared" si="90"/>
        <v>n/a</v>
      </c>
      <c r="N122" s="146" t="str">
        <f t="shared" si="80"/>
        <v>n/a</v>
      </c>
      <c r="O122" s="146" t="str">
        <f t="shared" si="80"/>
        <v>n/a</v>
      </c>
      <c r="P122" s="146" t="str">
        <f t="shared" si="80"/>
        <v>n/a</v>
      </c>
      <c r="Q122" s="146" t="str">
        <f t="shared" si="80"/>
        <v>n/a</v>
      </c>
      <c r="R122" s="146" t="str">
        <f t="shared" si="80"/>
        <v>n/a</v>
      </c>
      <c r="S122" s="146" t="str">
        <f t="shared" si="80"/>
        <v>n/a</v>
      </c>
      <c r="T122" s="146" t="str">
        <f t="shared" si="80"/>
        <v>n/a</v>
      </c>
      <c r="U122" s="146" t="str">
        <f t="shared" si="80"/>
        <v>n/a</v>
      </c>
      <c r="V122" s="147" t="str">
        <f t="shared" si="91"/>
        <v>n/a</v>
      </c>
      <c r="X122" s="83" t="e">
        <f>+SUMPRODUCT(('Quant Log'!$C$5:$C$1004='Quant Sub Area Stats'!$B122)*('Quant Log'!$J$5:$J$1004='Quant Sub Area Stats'!X$42)*'Quant Log'!$H$5:$H$1004)/SUMPRODUCT(('Quant Log'!$C$5:$C$1004='Quant Sub Area Stats'!$B122)*('Quant Log'!$J$5:$J$1004='Quant Sub Area Stats'!X$42))</f>
        <v>#DIV/0!</v>
      </c>
      <c r="Y122" s="83" t="e">
        <f>+SUMPRODUCT(('Quant Log'!$C$5:$C$1004='Quant Sub Area Stats'!$B122)*('Quant Log'!$J$5:$J$1004='Quant Sub Area Stats'!Y$42)*'Quant Log'!$H$5:$H$1004)/SUMPRODUCT(('Quant Log'!$C$5:$C$1004='Quant Sub Area Stats'!$B122)*('Quant Log'!$J$5:$J$1004='Quant Sub Area Stats'!Y$42))</f>
        <v>#DIV/0!</v>
      </c>
      <c r="Z122" s="83" t="e">
        <f>+SUMPRODUCT(('Quant Log'!$C$5:$C$1004='Quant Sub Area Stats'!$B122)*('Quant Log'!$J$5:$J$1004='Quant Sub Area Stats'!Z$42)*'Quant Log'!$H$5:$H$1004)/SUMPRODUCT(('Quant Log'!$C$5:$C$1004='Quant Sub Area Stats'!$B122)*('Quant Log'!$J$5:$J$1004='Quant Sub Area Stats'!Z$42))</f>
        <v>#DIV/0!</v>
      </c>
      <c r="AA122" s="83" t="e">
        <f>+SUMPRODUCT(('Quant Log'!$C$5:$C$1004='Quant Sub Area Stats'!$B122)*('Quant Log'!$J$5:$J$1004='Quant Sub Area Stats'!AA$42)*'Quant Log'!$H$5:$H$1004)/SUMPRODUCT(('Quant Log'!$C$5:$C$1004='Quant Sub Area Stats'!$B122)*('Quant Log'!$J$5:$J$1004='Quant Sub Area Stats'!AA$42))</f>
        <v>#DIV/0!</v>
      </c>
      <c r="AB122" s="83" t="e">
        <f>+SUMPRODUCT(('Quant Log'!$C$5:$C$1004='Quant Sub Area Stats'!$B122)*('Quant Log'!$J$5:$J$1004='Quant Sub Area Stats'!AB$42)*'Quant Log'!$H$5:$H$1004)/SUMPRODUCT(('Quant Log'!$C$5:$C$1004='Quant Sub Area Stats'!$B122)*('Quant Log'!$J$5:$J$1004='Quant Sub Area Stats'!AB$42))</f>
        <v>#DIV/0!</v>
      </c>
      <c r="AC122" s="83" t="e">
        <f>+SUMPRODUCT(('Quant Log'!$C$5:$C$1004='Quant Sub Area Stats'!$B122)*('Quant Log'!$J$5:$J$1004='Quant Sub Area Stats'!AC$42)*'Quant Log'!$H$5:$H$1004)/SUMPRODUCT(('Quant Log'!$C$5:$C$1004='Quant Sub Area Stats'!$B122)*('Quant Log'!$J$5:$J$1004='Quant Sub Area Stats'!AC$42))</f>
        <v>#DIV/0!</v>
      </c>
      <c r="AD122" s="83" t="e">
        <f>+SUMPRODUCT(('Quant Log'!$C$5:$C$1004='Quant Sub Area Stats'!$B122)*('Quant Log'!$J$5:$J$1004='Quant Sub Area Stats'!AD$42)*'Quant Log'!$H$5:$H$1004)/SUMPRODUCT(('Quant Log'!$C$5:$C$1004='Quant Sub Area Stats'!$B122)*('Quant Log'!$J$5:$J$1004='Quant Sub Area Stats'!AD$42))</f>
        <v>#DIV/0!</v>
      </c>
      <c r="AE122" s="83" t="e">
        <f>+SUMPRODUCT(('Quant Log'!$C$5:$C$1004='Quant Sub Area Stats'!$B122)*('Quant Log'!$J$5:$J$1004='Quant Sub Area Stats'!AE$42)*'Quant Log'!$H$5:$H$1004)/SUMPRODUCT(('Quant Log'!$C$5:$C$1004='Quant Sub Area Stats'!$B122)*('Quant Log'!$J$5:$J$1004='Quant Sub Area Stats'!AE$42))</f>
        <v>#DIV/0!</v>
      </c>
      <c r="AF122" s="83" t="e">
        <f>+SUMPRODUCT(('Quant Log'!$C$5:$C$1004='Quant Sub Area Stats'!$B122)*('Quant Log'!$J$5:$J$1004='Quant Sub Area Stats'!AF$42)*'Quant Log'!$H$5:$H$1004)/SUMPRODUCT(('Quant Log'!$C$5:$C$1004='Quant Sub Area Stats'!$B122)*('Quant Log'!$J$5:$J$1004='Quant Sub Area Stats'!AF$42))</f>
        <v>#DIV/0!</v>
      </c>
      <c r="AG122" s="83" t="e">
        <f>+SUMPRODUCT(('Quant Log'!$C$5:$C$1004='Quant Sub Area Stats'!$B122)*('Quant Log'!$J$5:$J$1004='Quant Sub Area Stats'!AG$42)*'Quant Log'!$H$5:$H$1004)/SUMPRODUCT(('Quant Log'!$C$5:$C$1004='Quant Sub Area Stats'!$B122)*('Quant Log'!$J$5:$J$1004='Quant Sub Area Stats'!AG$42))</f>
        <v>#DIV/0!</v>
      </c>
      <c r="AH122" s="83" t="e">
        <f>+SUMPRODUCT(('Quant Log'!$C$5:$C$1004='Quant Sub Area Stats'!$B122)*('Quant Log'!$J$5:$J$1004='Quant Sub Area Stats'!AH$42)*'Quant Log'!$H$5:$H$1004)/SUMPRODUCT(('Quant Log'!$C$5:$C$1004='Quant Sub Area Stats'!$B122)*('Quant Log'!$J$5:$J$1004='Quant Sub Area Stats'!AH$42))</f>
        <v>#DIV/0!</v>
      </c>
      <c r="AI122" s="83" t="e">
        <f>+SUMPRODUCT(('Quant Log'!$C$5:$C$1004='Quant Sub Area Stats'!$B122)*('Quant Log'!$J$5:$J$1004='Quant Sub Area Stats'!AI$42)*'Quant Log'!$H$5:$H$1004)/SUMPRODUCT(('Quant Log'!$C$5:$C$1004='Quant Sub Area Stats'!$B122)*('Quant Log'!$J$5:$J$1004='Quant Sub Area Stats'!AI$42))</f>
        <v>#DIV/0!</v>
      </c>
      <c r="AJ122" s="83" t="e">
        <f>+SUMPRODUCT(('Quant Log'!$C$5:$C$1004='Quant Sub Area Stats'!$B122)*('Quant Log'!$J$5:$J$1004='Quant Sub Area Stats'!AJ$42)*'Quant Log'!$H$5:$H$1004)/SUMPRODUCT(('Quant Log'!$C$5:$C$1004='Quant Sub Area Stats'!$B122)*('Quant Log'!$J$5:$J$1004='Quant Sub Area Stats'!AJ$42))</f>
        <v>#DIV/0!</v>
      </c>
      <c r="AK122" s="83" t="e">
        <f>+SUMPRODUCT(('Quant Log'!$C$5:$C$1004='Quant Sub Area Stats'!$B122)*('Quant Log'!$J$5:$J$1004='Quant Sub Area Stats'!AK$42)*'Quant Log'!$H$5:$H$1004)/SUMPRODUCT(('Quant Log'!$C$5:$C$1004='Quant Sub Area Stats'!$B122)*('Quant Log'!$J$5:$J$1004='Quant Sub Area Stats'!AK$42))</f>
        <v>#DIV/0!</v>
      </c>
      <c r="AL122" s="83" t="e">
        <f>+SUMPRODUCT(('Quant Log'!$C$5:$C$1004='Quant Sub Area Stats'!$B122)*('Quant Log'!$J$5:$J$1004='Quant Sub Area Stats'!AL$42)*'Quant Log'!$H$5:$H$1004)/SUMPRODUCT(('Quant Log'!$C$5:$C$1004='Quant Sub Area Stats'!$B122)*('Quant Log'!$J$5:$J$1004='Quant Sub Area Stats'!AL$42))</f>
        <v>#DIV/0!</v>
      </c>
      <c r="AM122" s="83" t="e">
        <f>+SUMPRODUCT(('Quant Log'!$C$5:$C$1004='Quant Sub Area Stats'!$B122)*('Quant Log'!$J$5:$J$1004='Quant Sub Area Stats'!AM$42)*'Quant Log'!$H$5:$H$1004)/SUMPRODUCT(('Quant Log'!$C$5:$C$1004='Quant Sub Area Stats'!$B122)*('Quant Log'!$J$5:$J$1004='Quant Sub Area Stats'!AM$42))</f>
        <v>#DIV/0!</v>
      </c>
      <c r="AN122" s="83" t="e">
        <f>+SUMPRODUCT(('Quant Log'!$C$5:$C$1004='Quant Sub Area Stats'!$B122)*('Quant Log'!$J$5:$J$1004='Quant Sub Area Stats'!AN$42)*'Quant Log'!$H$5:$H$1004)/SUMPRODUCT(('Quant Log'!$C$5:$C$1004='Quant Sub Area Stats'!$B122)*('Quant Log'!$J$5:$J$1004='Quant Sub Area Stats'!AN$42))</f>
        <v>#DIV/0!</v>
      </c>
      <c r="AO122" s="83" t="e">
        <f>+SUMPRODUCT(('Quant Log'!$C$5:$C$1004='Quant Sub Area Stats'!$B122)*('Quant Log'!$J$5:$J$1004='Quant Sub Area Stats'!AO$42)*'Quant Log'!$H$5:$H$1004)/SUMPRODUCT(('Quant Log'!$C$5:$C$1004='Quant Sub Area Stats'!$B122)*('Quant Log'!$J$5:$J$1004='Quant Sub Area Stats'!AO$42))</f>
        <v>#DIV/0!</v>
      </c>
      <c r="AP122" s="83" t="e">
        <f>+SUMPRODUCT(('Quant Log'!$C$5:$C$1004='Quant Sub Area Stats'!$B122)*'Quant Log'!$H$5:$H$1004)/COUNTIF('Quant Log'!$C$5:$C$1004,'Quant Sub Area Stats'!$B122)</f>
        <v>#DIV/0!</v>
      </c>
    </row>
    <row r="123" spans="2:42" ht="16" thickBot="1">
      <c r="B123" s="18" t="str">
        <f>+$B$46</f>
        <v>Kaplan Premier</v>
      </c>
      <c r="D123" s="137">
        <f t="shared" si="81"/>
        <v>181</v>
      </c>
      <c r="E123" s="137">
        <f t="shared" si="82"/>
        <v>130.5</v>
      </c>
      <c r="F123" s="137">
        <f t="shared" si="83"/>
        <v>209</v>
      </c>
      <c r="G123" s="137">
        <f t="shared" si="84"/>
        <v>162</v>
      </c>
      <c r="H123" s="137">
        <f t="shared" si="85"/>
        <v>148.25</v>
      </c>
      <c r="I123" s="137">
        <f t="shared" si="86"/>
        <v>170.9</v>
      </c>
      <c r="J123" s="137" t="str">
        <f t="shared" si="87"/>
        <v>n/a</v>
      </c>
      <c r="K123" s="137">
        <f t="shared" si="88"/>
        <v>206.6</v>
      </c>
      <c r="L123" s="56">
        <f t="shared" si="89"/>
        <v>158.77777777777777</v>
      </c>
      <c r="M123" s="148" t="str">
        <f t="shared" si="90"/>
        <v>n/a</v>
      </c>
      <c r="N123" s="148" t="str">
        <f t="shared" si="80"/>
        <v>n/a</v>
      </c>
      <c r="O123" s="148">
        <f t="shared" si="80"/>
        <v>257.16666666666669</v>
      </c>
      <c r="P123" s="148">
        <f t="shared" si="80"/>
        <v>177.33333333333334</v>
      </c>
      <c r="Q123" s="148">
        <f t="shared" si="80"/>
        <v>210</v>
      </c>
      <c r="R123" s="148">
        <f t="shared" si="80"/>
        <v>276.5</v>
      </c>
      <c r="S123" s="148">
        <f t="shared" si="80"/>
        <v>184</v>
      </c>
      <c r="T123" s="148">
        <f t="shared" si="80"/>
        <v>352</v>
      </c>
      <c r="U123" s="148" t="str">
        <f t="shared" si="80"/>
        <v>n/a</v>
      </c>
      <c r="V123" s="148">
        <f t="shared" si="91"/>
        <v>189.74</v>
      </c>
      <c r="X123" s="83">
        <f>+SUMPRODUCT(('Quant Log'!$C$5:$C$1004='Quant Sub Area Stats'!$B123)*('Quant Log'!$J$5:$J$1004='Quant Sub Area Stats'!X$42)*'Quant Log'!$H$5:$H$1004)/SUMPRODUCT(('Quant Log'!$C$5:$C$1004='Quant Sub Area Stats'!$B123)*('Quant Log'!$J$5:$J$1004='Quant Sub Area Stats'!X$42))</f>
        <v>181</v>
      </c>
      <c r="Y123" s="83">
        <f>+SUMPRODUCT(('Quant Log'!$C$5:$C$1004='Quant Sub Area Stats'!$B123)*('Quant Log'!$J$5:$J$1004='Quant Sub Area Stats'!Y$42)*'Quant Log'!$H$5:$H$1004)/SUMPRODUCT(('Quant Log'!$C$5:$C$1004='Quant Sub Area Stats'!$B123)*('Quant Log'!$J$5:$J$1004='Quant Sub Area Stats'!Y$42))</f>
        <v>130.5</v>
      </c>
      <c r="Z123" s="83">
        <f>+SUMPRODUCT(('Quant Log'!$C$5:$C$1004='Quant Sub Area Stats'!$B123)*('Quant Log'!$J$5:$J$1004='Quant Sub Area Stats'!Z$42)*'Quant Log'!$H$5:$H$1004)/SUMPRODUCT(('Quant Log'!$C$5:$C$1004='Quant Sub Area Stats'!$B123)*('Quant Log'!$J$5:$J$1004='Quant Sub Area Stats'!Z$42))</f>
        <v>209</v>
      </c>
      <c r="AA123" s="83">
        <f>+SUMPRODUCT(('Quant Log'!$C$5:$C$1004='Quant Sub Area Stats'!$B123)*('Quant Log'!$J$5:$J$1004='Quant Sub Area Stats'!AA$42)*'Quant Log'!$H$5:$H$1004)/SUMPRODUCT(('Quant Log'!$C$5:$C$1004='Quant Sub Area Stats'!$B123)*('Quant Log'!$J$5:$J$1004='Quant Sub Area Stats'!AA$42))</f>
        <v>162</v>
      </c>
      <c r="AB123" s="83">
        <f>+SUMPRODUCT(('Quant Log'!$C$5:$C$1004='Quant Sub Area Stats'!$B123)*('Quant Log'!$J$5:$J$1004='Quant Sub Area Stats'!AB$42)*'Quant Log'!$H$5:$H$1004)/SUMPRODUCT(('Quant Log'!$C$5:$C$1004='Quant Sub Area Stats'!$B123)*('Quant Log'!$J$5:$J$1004='Quant Sub Area Stats'!AB$42))</f>
        <v>148.25</v>
      </c>
      <c r="AC123" s="83">
        <f>+SUMPRODUCT(('Quant Log'!$C$5:$C$1004='Quant Sub Area Stats'!$B123)*('Quant Log'!$J$5:$J$1004='Quant Sub Area Stats'!AC$42)*'Quant Log'!$H$5:$H$1004)/SUMPRODUCT(('Quant Log'!$C$5:$C$1004='Quant Sub Area Stats'!$B123)*('Quant Log'!$J$5:$J$1004='Quant Sub Area Stats'!AC$42))</f>
        <v>170.9</v>
      </c>
      <c r="AD123" s="83" t="e">
        <f>+SUMPRODUCT(('Quant Log'!$C$5:$C$1004='Quant Sub Area Stats'!$B123)*('Quant Log'!$J$5:$J$1004='Quant Sub Area Stats'!AD$42)*'Quant Log'!$H$5:$H$1004)/SUMPRODUCT(('Quant Log'!$C$5:$C$1004='Quant Sub Area Stats'!$B123)*('Quant Log'!$J$5:$J$1004='Quant Sub Area Stats'!AD$42))</f>
        <v>#DIV/0!</v>
      </c>
      <c r="AE123" s="83">
        <f>+SUMPRODUCT(('Quant Log'!$C$5:$C$1004='Quant Sub Area Stats'!$B123)*('Quant Log'!$J$5:$J$1004='Quant Sub Area Stats'!AE$42)*'Quant Log'!$H$5:$H$1004)/SUMPRODUCT(('Quant Log'!$C$5:$C$1004='Quant Sub Area Stats'!$B123)*('Quant Log'!$J$5:$J$1004='Quant Sub Area Stats'!AE$42))</f>
        <v>206.6</v>
      </c>
      <c r="AF123" s="83">
        <f>+SUMPRODUCT(('Quant Log'!$C$5:$C$1004='Quant Sub Area Stats'!$B123)*('Quant Log'!$J$5:$J$1004='Quant Sub Area Stats'!AF$42)*'Quant Log'!$H$5:$H$1004)/SUMPRODUCT(('Quant Log'!$C$5:$C$1004='Quant Sub Area Stats'!$B123)*('Quant Log'!$J$5:$J$1004='Quant Sub Area Stats'!AF$42))</f>
        <v>158.77777777777777</v>
      </c>
      <c r="AG123" s="83" t="e">
        <f>+SUMPRODUCT(('Quant Log'!$C$5:$C$1004='Quant Sub Area Stats'!$B123)*('Quant Log'!$J$5:$J$1004='Quant Sub Area Stats'!AG$42)*'Quant Log'!$H$5:$H$1004)/SUMPRODUCT(('Quant Log'!$C$5:$C$1004='Quant Sub Area Stats'!$B123)*('Quant Log'!$J$5:$J$1004='Quant Sub Area Stats'!AG$42))</f>
        <v>#DIV/0!</v>
      </c>
      <c r="AH123" s="83" t="e">
        <f>+SUMPRODUCT(('Quant Log'!$C$5:$C$1004='Quant Sub Area Stats'!$B123)*('Quant Log'!$J$5:$J$1004='Quant Sub Area Stats'!AH$42)*'Quant Log'!$H$5:$H$1004)/SUMPRODUCT(('Quant Log'!$C$5:$C$1004='Quant Sub Area Stats'!$B123)*('Quant Log'!$J$5:$J$1004='Quant Sub Area Stats'!AH$42))</f>
        <v>#DIV/0!</v>
      </c>
      <c r="AI123" s="83">
        <f>+SUMPRODUCT(('Quant Log'!$C$5:$C$1004='Quant Sub Area Stats'!$B123)*('Quant Log'!$J$5:$J$1004='Quant Sub Area Stats'!AI$42)*'Quant Log'!$H$5:$H$1004)/SUMPRODUCT(('Quant Log'!$C$5:$C$1004='Quant Sub Area Stats'!$B123)*('Quant Log'!$J$5:$J$1004='Quant Sub Area Stats'!AI$42))</f>
        <v>257.16666666666669</v>
      </c>
      <c r="AJ123" s="83">
        <f>+SUMPRODUCT(('Quant Log'!$C$5:$C$1004='Quant Sub Area Stats'!$B123)*('Quant Log'!$J$5:$J$1004='Quant Sub Area Stats'!AJ$42)*'Quant Log'!$H$5:$H$1004)/SUMPRODUCT(('Quant Log'!$C$5:$C$1004='Quant Sub Area Stats'!$B123)*('Quant Log'!$J$5:$J$1004='Quant Sub Area Stats'!AJ$42))</f>
        <v>177.33333333333334</v>
      </c>
      <c r="AK123" s="83">
        <f>+SUMPRODUCT(('Quant Log'!$C$5:$C$1004='Quant Sub Area Stats'!$B123)*('Quant Log'!$J$5:$J$1004='Quant Sub Area Stats'!AK$42)*'Quant Log'!$H$5:$H$1004)/SUMPRODUCT(('Quant Log'!$C$5:$C$1004='Quant Sub Area Stats'!$B123)*('Quant Log'!$J$5:$J$1004='Quant Sub Area Stats'!AK$42))</f>
        <v>210</v>
      </c>
      <c r="AL123" s="83">
        <f>+SUMPRODUCT(('Quant Log'!$C$5:$C$1004='Quant Sub Area Stats'!$B123)*('Quant Log'!$J$5:$J$1004='Quant Sub Area Stats'!AL$42)*'Quant Log'!$H$5:$H$1004)/SUMPRODUCT(('Quant Log'!$C$5:$C$1004='Quant Sub Area Stats'!$B123)*('Quant Log'!$J$5:$J$1004='Quant Sub Area Stats'!AL$42))</f>
        <v>276.5</v>
      </c>
      <c r="AM123" s="83">
        <f>+SUMPRODUCT(('Quant Log'!$C$5:$C$1004='Quant Sub Area Stats'!$B123)*('Quant Log'!$J$5:$J$1004='Quant Sub Area Stats'!AM$42)*'Quant Log'!$H$5:$H$1004)/SUMPRODUCT(('Quant Log'!$C$5:$C$1004='Quant Sub Area Stats'!$B123)*('Quant Log'!$J$5:$J$1004='Quant Sub Area Stats'!AM$42))</f>
        <v>184</v>
      </c>
      <c r="AN123" s="83">
        <f>+SUMPRODUCT(('Quant Log'!$C$5:$C$1004='Quant Sub Area Stats'!$B123)*('Quant Log'!$J$5:$J$1004='Quant Sub Area Stats'!AN$42)*'Quant Log'!$H$5:$H$1004)/SUMPRODUCT(('Quant Log'!$C$5:$C$1004='Quant Sub Area Stats'!$B123)*('Quant Log'!$J$5:$J$1004='Quant Sub Area Stats'!AN$42))</f>
        <v>352</v>
      </c>
      <c r="AO123" s="83" t="e">
        <f>+SUMPRODUCT(('Quant Log'!$C$5:$C$1004='Quant Sub Area Stats'!$B123)*('Quant Log'!$J$5:$J$1004='Quant Sub Area Stats'!AO$42)*'Quant Log'!$H$5:$H$1004)/SUMPRODUCT(('Quant Log'!$C$5:$C$1004='Quant Sub Area Stats'!$B123)*('Quant Log'!$J$5:$J$1004='Quant Sub Area Stats'!AO$42))</f>
        <v>#DIV/0!</v>
      </c>
      <c r="AP123" s="83">
        <f>+SUMPRODUCT(('Quant Log'!$C$5:$C$1004='Quant Sub Area Stats'!$B123)*'Quant Log'!$H$5:$H$1004)/COUNTIF('Quant Log'!$C$5:$C$1004,'Quant Sub Area Stats'!$B123)</f>
        <v>189.74</v>
      </c>
    </row>
    <row r="124" spans="2:42" ht="16" thickBot="1">
      <c r="B124" s="18" t="str">
        <f>+$B$47</f>
        <v>MGMAT</v>
      </c>
      <c r="D124" s="136" t="str">
        <f t="shared" si="81"/>
        <v>n/a</v>
      </c>
      <c r="E124" s="136" t="str">
        <f t="shared" si="82"/>
        <v>n/a</v>
      </c>
      <c r="F124" s="136" t="str">
        <f t="shared" si="83"/>
        <v>n/a</v>
      </c>
      <c r="G124" s="136" t="str">
        <f t="shared" si="84"/>
        <v>n/a</v>
      </c>
      <c r="H124" s="136" t="str">
        <f t="shared" si="85"/>
        <v>n/a</v>
      </c>
      <c r="I124" s="136" t="str">
        <f t="shared" si="86"/>
        <v>n/a</v>
      </c>
      <c r="J124" s="136" t="str">
        <f t="shared" si="87"/>
        <v>n/a</v>
      </c>
      <c r="K124" s="136" t="str">
        <f t="shared" si="88"/>
        <v>n/a</v>
      </c>
      <c r="L124" s="53" t="str">
        <f t="shared" si="89"/>
        <v>n/a</v>
      </c>
      <c r="M124" s="146" t="str">
        <f t="shared" si="90"/>
        <v>n/a</v>
      </c>
      <c r="N124" s="146" t="str">
        <f t="shared" si="80"/>
        <v>n/a</v>
      </c>
      <c r="O124" s="146" t="str">
        <f t="shared" si="80"/>
        <v>n/a</v>
      </c>
      <c r="P124" s="146" t="str">
        <f t="shared" si="80"/>
        <v>n/a</v>
      </c>
      <c r="Q124" s="146" t="str">
        <f t="shared" si="80"/>
        <v>n/a</v>
      </c>
      <c r="R124" s="146" t="str">
        <f t="shared" si="80"/>
        <v>n/a</v>
      </c>
      <c r="S124" s="146" t="str">
        <f t="shared" si="80"/>
        <v>n/a</v>
      </c>
      <c r="T124" s="146" t="str">
        <f t="shared" si="80"/>
        <v>n/a</v>
      </c>
      <c r="U124" s="146" t="str">
        <f t="shared" si="80"/>
        <v>n/a</v>
      </c>
      <c r="V124" s="147" t="str">
        <f t="shared" si="91"/>
        <v>n/a</v>
      </c>
      <c r="X124" s="83" t="e">
        <f>+SUMPRODUCT(('Quant Log'!$C$5:$C$1004='Quant Sub Area Stats'!$B124)*('Quant Log'!$J$5:$J$1004='Quant Sub Area Stats'!X$42)*'Quant Log'!$H$5:$H$1004)/SUMPRODUCT(('Quant Log'!$C$5:$C$1004='Quant Sub Area Stats'!$B124)*('Quant Log'!$J$5:$J$1004='Quant Sub Area Stats'!X$42))</f>
        <v>#DIV/0!</v>
      </c>
      <c r="Y124" s="83" t="e">
        <f>+SUMPRODUCT(('Quant Log'!$C$5:$C$1004='Quant Sub Area Stats'!$B124)*('Quant Log'!$J$5:$J$1004='Quant Sub Area Stats'!Y$42)*'Quant Log'!$H$5:$H$1004)/SUMPRODUCT(('Quant Log'!$C$5:$C$1004='Quant Sub Area Stats'!$B124)*('Quant Log'!$J$5:$J$1004='Quant Sub Area Stats'!Y$42))</f>
        <v>#DIV/0!</v>
      </c>
      <c r="Z124" s="83" t="e">
        <f>+SUMPRODUCT(('Quant Log'!$C$5:$C$1004='Quant Sub Area Stats'!$B124)*('Quant Log'!$J$5:$J$1004='Quant Sub Area Stats'!Z$42)*'Quant Log'!$H$5:$H$1004)/SUMPRODUCT(('Quant Log'!$C$5:$C$1004='Quant Sub Area Stats'!$B124)*('Quant Log'!$J$5:$J$1004='Quant Sub Area Stats'!Z$42))</f>
        <v>#DIV/0!</v>
      </c>
      <c r="AA124" s="83" t="e">
        <f>+SUMPRODUCT(('Quant Log'!$C$5:$C$1004='Quant Sub Area Stats'!$B124)*('Quant Log'!$J$5:$J$1004='Quant Sub Area Stats'!AA$42)*'Quant Log'!$H$5:$H$1004)/SUMPRODUCT(('Quant Log'!$C$5:$C$1004='Quant Sub Area Stats'!$B124)*('Quant Log'!$J$5:$J$1004='Quant Sub Area Stats'!AA$42))</f>
        <v>#DIV/0!</v>
      </c>
      <c r="AB124" s="83" t="e">
        <f>+SUMPRODUCT(('Quant Log'!$C$5:$C$1004='Quant Sub Area Stats'!$B124)*('Quant Log'!$J$5:$J$1004='Quant Sub Area Stats'!AB$42)*'Quant Log'!$H$5:$H$1004)/SUMPRODUCT(('Quant Log'!$C$5:$C$1004='Quant Sub Area Stats'!$B124)*('Quant Log'!$J$5:$J$1004='Quant Sub Area Stats'!AB$42))</f>
        <v>#DIV/0!</v>
      </c>
      <c r="AC124" s="83" t="e">
        <f>+SUMPRODUCT(('Quant Log'!$C$5:$C$1004='Quant Sub Area Stats'!$B124)*('Quant Log'!$J$5:$J$1004='Quant Sub Area Stats'!AC$42)*'Quant Log'!$H$5:$H$1004)/SUMPRODUCT(('Quant Log'!$C$5:$C$1004='Quant Sub Area Stats'!$B124)*('Quant Log'!$J$5:$J$1004='Quant Sub Area Stats'!AC$42))</f>
        <v>#DIV/0!</v>
      </c>
      <c r="AD124" s="83" t="e">
        <f>+SUMPRODUCT(('Quant Log'!$C$5:$C$1004='Quant Sub Area Stats'!$B124)*('Quant Log'!$J$5:$J$1004='Quant Sub Area Stats'!AD$42)*'Quant Log'!$H$5:$H$1004)/SUMPRODUCT(('Quant Log'!$C$5:$C$1004='Quant Sub Area Stats'!$B124)*('Quant Log'!$J$5:$J$1004='Quant Sub Area Stats'!AD$42))</f>
        <v>#DIV/0!</v>
      </c>
      <c r="AE124" s="83" t="e">
        <f>+SUMPRODUCT(('Quant Log'!$C$5:$C$1004='Quant Sub Area Stats'!$B124)*('Quant Log'!$J$5:$J$1004='Quant Sub Area Stats'!AE$42)*'Quant Log'!$H$5:$H$1004)/SUMPRODUCT(('Quant Log'!$C$5:$C$1004='Quant Sub Area Stats'!$B124)*('Quant Log'!$J$5:$J$1004='Quant Sub Area Stats'!AE$42))</f>
        <v>#DIV/0!</v>
      </c>
      <c r="AF124" s="83" t="e">
        <f>+SUMPRODUCT(('Quant Log'!$C$5:$C$1004='Quant Sub Area Stats'!$B124)*('Quant Log'!$J$5:$J$1004='Quant Sub Area Stats'!AF$42)*'Quant Log'!$H$5:$H$1004)/SUMPRODUCT(('Quant Log'!$C$5:$C$1004='Quant Sub Area Stats'!$B124)*('Quant Log'!$J$5:$J$1004='Quant Sub Area Stats'!AF$42))</f>
        <v>#DIV/0!</v>
      </c>
      <c r="AG124" s="83" t="e">
        <f>+SUMPRODUCT(('Quant Log'!$C$5:$C$1004='Quant Sub Area Stats'!$B124)*('Quant Log'!$J$5:$J$1004='Quant Sub Area Stats'!AG$42)*'Quant Log'!$H$5:$H$1004)/SUMPRODUCT(('Quant Log'!$C$5:$C$1004='Quant Sub Area Stats'!$B124)*('Quant Log'!$J$5:$J$1004='Quant Sub Area Stats'!AG$42))</f>
        <v>#DIV/0!</v>
      </c>
      <c r="AH124" s="83" t="e">
        <f>+SUMPRODUCT(('Quant Log'!$C$5:$C$1004='Quant Sub Area Stats'!$B124)*('Quant Log'!$J$5:$J$1004='Quant Sub Area Stats'!AH$42)*'Quant Log'!$H$5:$H$1004)/SUMPRODUCT(('Quant Log'!$C$5:$C$1004='Quant Sub Area Stats'!$B124)*('Quant Log'!$J$5:$J$1004='Quant Sub Area Stats'!AH$42))</f>
        <v>#DIV/0!</v>
      </c>
      <c r="AI124" s="83" t="e">
        <f>+SUMPRODUCT(('Quant Log'!$C$5:$C$1004='Quant Sub Area Stats'!$B124)*('Quant Log'!$J$5:$J$1004='Quant Sub Area Stats'!AI$42)*'Quant Log'!$H$5:$H$1004)/SUMPRODUCT(('Quant Log'!$C$5:$C$1004='Quant Sub Area Stats'!$B124)*('Quant Log'!$J$5:$J$1004='Quant Sub Area Stats'!AI$42))</f>
        <v>#DIV/0!</v>
      </c>
      <c r="AJ124" s="83" t="e">
        <f>+SUMPRODUCT(('Quant Log'!$C$5:$C$1004='Quant Sub Area Stats'!$B124)*('Quant Log'!$J$5:$J$1004='Quant Sub Area Stats'!AJ$42)*'Quant Log'!$H$5:$H$1004)/SUMPRODUCT(('Quant Log'!$C$5:$C$1004='Quant Sub Area Stats'!$B124)*('Quant Log'!$J$5:$J$1004='Quant Sub Area Stats'!AJ$42))</f>
        <v>#DIV/0!</v>
      </c>
      <c r="AK124" s="83" t="e">
        <f>+SUMPRODUCT(('Quant Log'!$C$5:$C$1004='Quant Sub Area Stats'!$B124)*('Quant Log'!$J$5:$J$1004='Quant Sub Area Stats'!AK$42)*'Quant Log'!$H$5:$H$1004)/SUMPRODUCT(('Quant Log'!$C$5:$C$1004='Quant Sub Area Stats'!$B124)*('Quant Log'!$J$5:$J$1004='Quant Sub Area Stats'!AK$42))</f>
        <v>#DIV/0!</v>
      </c>
      <c r="AL124" s="83" t="e">
        <f>+SUMPRODUCT(('Quant Log'!$C$5:$C$1004='Quant Sub Area Stats'!$B124)*('Quant Log'!$J$5:$J$1004='Quant Sub Area Stats'!AL$42)*'Quant Log'!$H$5:$H$1004)/SUMPRODUCT(('Quant Log'!$C$5:$C$1004='Quant Sub Area Stats'!$B124)*('Quant Log'!$J$5:$J$1004='Quant Sub Area Stats'!AL$42))</f>
        <v>#DIV/0!</v>
      </c>
      <c r="AM124" s="83" t="e">
        <f>+SUMPRODUCT(('Quant Log'!$C$5:$C$1004='Quant Sub Area Stats'!$B124)*('Quant Log'!$J$5:$J$1004='Quant Sub Area Stats'!AM$42)*'Quant Log'!$H$5:$H$1004)/SUMPRODUCT(('Quant Log'!$C$5:$C$1004='Quant Sub Area Stats'!$B124)*('Quant Log'!$J$5:$J$1004='Quant Sub Area Stats'!AM$42))</f>
        <v>#DIV/0!</v>
      </c>
      <c r="AN124" s="83" t="e">
        <f>+SUMPRODUCT(('Quant Log'!$C$5:$C$1004='Quant Sub Area Stats'!$B124)*('Quant Log'!$J$5:$J$1004='Quant Sub Area Stats'!AN$42)*'Quant Log'!$H$5:$H$1004)/SUMPRODUCT(('Quant Log'!$C$5:$C$1004='Quant Sub Area Stats'!$B124)*('Quant Log'!$J$5:$J$1004='Quant Sub Area Stats'!AN$42))</f>
        <v>#DIV/0!</v>
      </c>
      <c r="AO124" s="83" t="e">
        <f>+SUMPRODUCT(('Quant Log'!$C$5:$C$1004='Quant Sub Area Stats'!$B124)*('Quant Log'!$J$5:$J$1004='Quant Sub Area Stats'!AO$42)*'Quant Log'!$H$5:$H$1004)/SUMPRODUCT(('Quant Log'!$C$5:$C$1004='Quant Sub Area Stats'!$B124)*('Quant Log'!$J$5:$J$1004='Quant Sub Area Stats'!AO$42))</f>
        <v>#DIV/0!</v>
      </c>
      <c r="AP124" s="83" t="e">
        <f>+SUMPRODUCT(('Quant Log'!$C$5:$C$1004='Quant Sub Area Stats'!$B124)*'Quant Log'!$H$5:$H$1004)/COUNTIF('Quant Log'!$C$5:$C$1004,'Quant Sub Area Stats'!$B124)</f>
        <v>#DIV/0!</v>
      </c>
    </row>
    <row r="125" spans="2:42" ht="16" thickBot="1">
      <c r="B125" s="18" t="str">
        <f>+$B$48</f>
        <v>NOVA</v>
      </c>
      <c r="D125" s="137">
        <f t="shared" si="81"/>
        <v>120.85</v>
      </c>
      <c r="E125" s="137">
        <f t="shared" si="82"/>
        <v>146</v>
      </c>
      <c r="F125" s="137">
        <f t="shared" si="83"/>
        <v>113.53333333333333</v>
      </c>
      <c r="G125" s="137">
        <f t="shared" si="84"/>
        <v>115</v>
      </c>
      <c r="H125" s="137" t="str">
        <f t="shared" si="85"/>
        <v>n/a</v>
      </c>
      <c r="I125" s="137">
        <f t="shared" si="86"/>
        <v>108.27272727272727</v>
      </c>
      <c r="J125" s="137">
        <f t="shared" si="87"/>
        <v>123.06666666666666</v>
      </c>
      <c r="K125" s="137">
        <f t="shared" si="88"/>
        <v>137.25</v>
      </c>
      <c r="L125" s="56">
        <f t="shared" si="89"/>
        <v>145.83333333333334</v>
      </c>
      <c r="M125" s="148">
        <f t="shared" si="90"/>
        <v>132.30000000000001</v>
      </c>
      <c r="N125" s="148">
        <f t="shared" si="80"/>
        <v>56.666666666666664</v>
      </c>
      <c r="O125" s="148">
        <f t="shared" si="80"/>
        <v>146.29166666666666</v>
      </c>
      <c r="P125" s="148">
        <f t="shared" si="80"/>
        <v>78.400000000000006</v>
      </c>
      <c r="Q125" s="148">
        <f t="shared" si="80"/>
        <v>123.33333333333333</v>
      </c>
      <c r="R125" s="148">
        <f t="shared" si="80"/>
        <v>167.1</v>
      </c>
      <c r="S125" s="148" t="str">
        <f t="shared" si="80"/>
        <v>n/a</v>
      </c>
      <c r="T125" s="148">
        <f t="shared" si="80"/>
        <v>407</v>
      </c>
      <c r="U125" s="148">
        <f t="shared" si="80"/>
        <v>94.36</v>
      </c>
      <c r="V125" s="148">
        <f t="shared" si="91"/>
        <v>124.19063545150502</v>
      </c>
      <c r="X125" s="83">
        <f>+SUMPRODUCT(('Quant Log'!$C$5:$C$1004='Quant Sub Area Stats'!$B125)*('Quant Log'!$J$5:$J$1004='Quant Sub Area Stats'!X$42)*'Quant Log'!$H$5:$H$1004)/SUMPRODUCT(('Quant Log'!$C$5:$C$1004='Quant Sub Area Stats'!$B125)*('Quant Log'!$J$5:$J$1004='Quant Sub Area Stats'!X$42))</f>
        <v>120.85</v>
      </c>
      <c r="Y125" s="83">
        <f>+SUMPRODUCT(('Quant Log'!$C$5:$C$1004='Quant Sub Area Stats'!$B125)*('Quant Log'!$J$5:$J$1004='Quant Sub Area Stats'!Y$42)*'Quant Log'!$H$5:$H$1004)/SUMPRODUCT(('Quant Log'!$C$5:$C$1004='Quant Sub Area Stats'!$B125)*('Quant Log'!$J$5:$J$1004='Quant Sub Area Stats'!Y$42))</f>
        <v>146</v>
      </c>
      <c r="Z125" s="83">
        <f>+SUMPRODUCT(('Quant Log'!$C$5:$C$1004='Quant Sub Area Stats'!$B125)*('Quant Log'!$J$5:$J$1004='Quant Sub Area Stats'!Z$42)*'Quant Log'!$H$5:$H$1004)/SUMPRODUCT(('Quant Log'!$C$5:$C$1004='Quant Sub Area Stats'!$B125)*('Quant Log'!$J$5:$J$1004='Quant Sub Area Stats'!Z$42))</f>
        <v>113.53333333333333</v>
      </c>
      <c r="AA125" s="83">
        <f>+SUMPRODUCT(('Quant Log'!$C$5:$C$1004='Quant Sub Area Stats'!$B125)*('Quant Log'!$J$5:$J$1004='Quant Sub Area Stats'!AA$42)*'Quant Log'!$H$5:$H$1004)/SUMPRODUCT(('Quant Log'!$C$5:$C$1004='Quant Sub Area Stats'!$B125)*('Quant Log'!$J$5:$J$1004='Quant Sub Area Stats'!AA$42))</f>
        <v>115</v>
      </c>
      <c r="AB125" s="83" t="e">
        <f>+SUMPRODUCT(('Quant Log'!$C$5:$C$1004='Quant Sub Area Stats'!$B125)*('Quant Log'!$J$5:$J$1004='Quant Sub Area Stats'!AB$42)*'Quant Log'!$H$5:$H$1004)/SUMPRODUCT(('Quant Log'!$C$5:$C$1004='Quant Sub Area Stats'!$B125)*('Quant Log'!$J$5:$J$1004='Quant Sub Area Stats'!AB$42))</f>
        <v>#DIV/0!</v>
      </c>
      <c r="AC125" s="83">
        <f>+SUMPRODUCT(('Quant Log'!$C$5:$C$1004='Quant Sub Area Stats'!$B125)*('Quant Log'!$J$5:$J$1004='Quant Sub Area Stats'!AC$42)*'Quant Log'!$H$5:$H$1004)/SUMPRODUCT(('Quant Log'!$C$5:$C$1004='Quant Sub Area Stats'!$B125)*('Quant Log'!$J$5:$J$1004='Quant Sub Area Stats'!AC$42))</f>
        <v>108.27272727272727</v>
      </c>
      <c r="AD125" s="83">
        <f>+SUMPRODUCT(('Quant Log'!$C$5:$C$1004='Quant Sub Area Stats'!$B125)*('Quant Log'!$J$5:$J$1004='Quant Sub Area Stats'!AD$42)*'Quant Log'!$H$5:$H$1004)/SUMPRODUCT(('Quant Log'!$C$5:$C$1004='Quant Sub Area Stats'!$B125)*('Quant Log'!$J$5:$J$1004='Quant Sub Area Stats'!AD$42))</f>
        <v>123.06666666666666</v>
      </c>
      <c r="AE125" s="83">
        <f>+SUMPRODUCT(('Quant Log'!$C$5:$C$1004='Quant Sub Area Stats'!$B125)*('Quant Log'!$J$5:$J$1004='Quant Sub Area Stats'!AE$42)*'Quant Log'!$H$5:$H$1004)/SUMPRODUCT(('Quant Log'!$C$5:$C$1004='Quant Sub Area Stats'!$B125)*('Quant Log'!$J$5:$J$1004='Quant Sub Area Stats'!AE$42))</f>
        <v>137.25</v>
      </c>
      <c r="AF125" s="83">
        <f>+SUMPRODUCT(('Quant Log'!$C$5:$C$1004='Quant Sub Area Stats'!$B125)*('Quant Log'!$J$5:$J$1004='Quant Sub Area Stats'!AF$42)*'Quant Log'!$H$5:$H$1004)/SUMPRODUCT(('Quant Log'!$C$5:$C$1004='Quant Sub Area Stats'!$B125)*('Quant Log'!$J$5:$J$1004='Quant Sub Area Stats'!AF$42))</f>
        <v>145.83333333333334</v>
      </c>
      <c r="AG125" s="83">
        <f>+SUMPRODUCT(('Quant Log'!$C$5:$C$1004='Quant Sub Area Stats'!$B125)*('Quant Log'!$J$5:$J$1004='Quant Sub Area Stats'!AG$42)*'Quant Log'!$H$5:$H$1004)/SUMPRODUCT(('Quant Log'!$C$5:$C$1004='Quant Sub Area Stats'!$B125)*('Quant Log'!$J$5:$J$1004='Quant Sub Area Stats'!AG$42))</f>
        <v>132.30000000000001</v>
      </c>
      <c r="AH125" s="83">
        <f>+SUMPRODUCT(('Quant Log'!$C$5:$C$1004='Quant Sub Area Stats'!$B125)*('Quant Log'!$J$5:$J$1004='Quant Sub Area Stats'!AH$42)*'Quant Log'!$H$5:$H$1004)/SUMPRODUCT(('Quant Log'!$C$5:$C$1004='Quant Sub Area Stats'!$B125)*('Quant Log'!$J$5:$J$1004='Quant Sub Area Stats'!AH$42))</f>
        <v>56.666666666666664</v>
      </c>
      <c r="AI125" s="83">
        <f>+SUMPRODUCT(('Quant Log'!$C$5:$C$1004='Quant Sub Area Stats'!$B125)*('Quant Log'!$J$5:$J$1004='Quant Sub Area Stats'!AI$42)*'Quant Log'!$H$5:$H$1004)/SUMPRODUCT(('Quant Log'!$C$5:$C$1004='Quant Sub Area Stats'!$B125)*('Quant Log'!$J$5:$J$1004='Quant Sub Area Stats'!AI$42))</f>
        <v>146.29166666666666</v>
      </c>
      <c r="AJ125" s="83">
        <f>+SUMPRODUCT(('Quant Log'!$C$5:$C$1004='Quant Sub Area Stats'!$B125)*('Quant Log'!$J$5:$J$1004='Quant Sub Area Stats'!AJ$42)*'Quant Log'!$H$5:$H$1004)/SUMPRODUCT(('Quant Log'!$C$5:$C$1004='Quant Sub Area Stats'!$B125)*('Quant Log'!$J$5:$J$1004='Quant Sub Area Stats'!AJ$42))</f>
        <v>78.400000000000006</v>
      </c>
      <c r="AK125" s="83">
        <f>+SUMPRODUCT(('Quant Log'!$C$5:$C$1004='Quant Sub Area Stats'!$B125)*('Quant Log'!$J$5:$J$1004='Quant Sub Area Stats'!AK$42)*'Quant Log'!$H$5:$H$1004)/SUMPRODUCT(('Quant Log'!$C$5:$C$1004='Quant Sub Area Stats'!$B125)*('Quant Log'!$J$5:$J$1004='Quant Sub Area Stats'!AK$42))</f>
        <v>123.33333333333333</v>
      </c>
      <c r="AL125" s="83">
        <f>+SUMPRODUCT(('Quant Log'!$C$5:$C$1004='Quant Sub Area Stats'!$B125)*('Quant Log'!$J$5:$J$1004='Quant Sub Area Stats'!AL$42)*'Quant Log'!$H$5:$H$1004)/SUMPRODUCT(('Quant Log'!$C$5:$C$1004='Quant Sub Area Stats'!$B125)*('Quant Log'!$J$5:$J$1004='Quant Sub Area Stats'!AL$42))</f>
        <v>167.1</v>
      </c>
      <c r="AM125" s="83" t="e">
        <f>+SUMPRODUCT(('Quant Log'!$C$5:$C$1004='Quant Sub Area Stats'!$B125)*('Quant Log'!$J$5:$J$1004='Quant Sub Area Stats'!AM$42)*'Quant Log'!$H$5:$H$1004)/SUMPRODUCT(('Quant Log'!$C$5:$C$1004='Quant Sub Area Stats'!$B125)*('Quant Log'!$J$5:$J$1004='Quant Sub Area Stats'!AM$42))</f>
        <v>#DIV/0!</v>
      </c>
      <c r="AN125" s="83">
        <f>+SUMPRODUCT(('Quant Log'!$C$5:$C$1004='Quant Sub Area Stats'!$B125)*('Quant Log'!$J$5:$J$1004='Quant Sub Area Stats'!AN$42)*'Quant Log'!$H$5:$H$1004)/SUMPRODUCT(('Quant Log'!$C$5:$C$1004='Quant Sub Area Stats'!$B125)*('Quant Log'!$J$5:$J$1004='Quant Sub Area Stats'!AN$42))</f>
        <v>407</v>
      </c>
      <c r="AO125" s="83">
        <f>+SUMPRODUCT(('Quant Log'!$C$5:$C$1004='Quant Sub Area Stats'!$B125)*('Quant Log'!$J$5:$J$1004='Quant Sub Area Stats'!AO$42)*'Quant Log'!$H$5:$H$1004)/SUMPRODUCT(('Quant Log'!$C$5:$C$1004='Quant Sub Area Stats'!$B125)*('Quant Log'!$J$5:$J$1004='Quant Sub Area Stats'!AO$42))</f>
        <v>94.36</v>
      </c>
      <c r="AP125" s="83">
        <f>+SUMPRODUCT(('Quant Log'!$C$5:$C$1004='Quant Sub Area Stats'!$B125)*'Quant Log'!$H$5:$H$1004)/COUNTIF('Quant Log'!$C$5:$C$1004,'Quant Sub Area Stats'!$B125)</f>
        <v>124.19063545150502</v>
      </c>
    </row>
    <row r="126" spans="2:42" ht="16" thickBot="1">
      <c r="B126" s="18" t="str">
        <f>+$B$49</f>
        <v>Kaplan Verbal</v>
      </c>
      <c r="D126" s="136" t="str">
        <f t="shared" si="81"/>
        <v>n/a</v>
      </c>
      <c r="E126" s="136" t="str">
        <f t="shared" si="82"/>
        <v>n/a</v>
      </c>
      <c r="F126" s="136" t="str">
        <f t="shared" si="83"/>
        <v>n/a</v>
      </c>
      <c r="G126" s="136" t="str">
        <f t="shared" si="84"/>
        <v>n/a</v>
      </c>
      <c r="H126" s="136" t="str">
        <f t="shared" si="85"/>
        <v>n/a</v>
      </c>
      <c r="I126" s="136" t="str">
        <f t="shared" si="86"/>
        <v>n/a</v>
      </c>
      <c r="J126" s="136" t="str">
        <f t="shared" si="87"/>
        <v>n/a</v>
      </c>
      <c r="K126" s="136" t="str">
        <f t="shared" si="88"/>
        <v>n/a</v>
      </c>
      <c r="L126" s="53" t="str">
        <f t="shared" si="89"/>
        <v>n/a</v>
      </c>
      <c r="M126" s="146" t="str">
        <f t="shared" si="90"/>
        <v>n/a</v>
      </c>
      <c r="N126" s="146" t="str">
        <f t="shared" si="80"/>
        <v>n/a</v>
      </c>
      <c r="O126" s="146" t="str">
        <f t="shared" si="80"/>
        <v>n/a</v>
      </c>
      <c r="P126" s="146" t="str">
        <f t="shared" si="80"/>
        <v>n/a</v>
      </c>
      <c r="Q126" s="146" t="str">
        <f t="shared" si="80"/>
        <v>n/a</v>
      </c>
      <c r="R126" s="146" t="str">
        <f t="shared" si="80"/>
        <v>n/a</v>
      </c>
      <c r="S126" s="146" t="str">
        <f t="shared" si="80"/>
        <v>n/a</v>
      </c>
      <c r="T126" s="146" t="str">
        <f t="shared" si="80"/>
        <v>n/a</v>
      </c>
      <c r="U126" s="146" t="str">
        <f t="shared" si="80"/>
        <v>n/a</v>
      </c>
      <c r="V126" s="147" t="str">
        <f t="shared" si="91"/>
        <v>n/a</v>
      </c>
      <c r="X126" s="83" t="e">
        <f>+SUMPRODUCT(('Quant Log'!$C$5:$C$1004='Quant Sub Area Stats'!$B126)*('Quant Log'!$J$5:$J$1004='Quant Sub Area Stats'!X$42)*'Quant Log'!$H$5:$H$1004)/SUMPRODUCT(('Quant Log'!$C$5:$C$1004='Quant Sub Area Stats'!$B126)*('Quant Log'!$J$5:$J$1004='Quant Sub Area Stats'!X$42))</f>
        <v>#DIV/0!</v>
      </c>
      <c r="Y126" s="83" t="e">
        <f>+SUMPRODUCT(('Quant Log'!$C$5:$C$1004='Quant Sub Area Stats'!$B126)*('Quant Log'!$J$5:$J$1004='Quant Sub Area Stats'!Y$42)*'Quant Log'!$H$5:$H$1004)/SUMPRODUCT(('Quant Log'!$C$5:$C$1004='Quant Sub Area Stats'!$B126)*('Quant Log'!$J$5:$J$1004='Quant Sub Area Stats'!Y$42))</f>
        <v>#DIV/0!</v>
      </c>
      <c r="Z126" s="83" t="e">
        <f>+SUMPRODUCT(('Quant Log'!$C$5:$C$1004='Quant Sub Area Stats'!$B126)*('Quant Log'!$J$5:$J$1004='Quant Sub Area Stats'!Z$42)*'Quant Log'!$H$5:$H$1004)/SUMPRODUCT(('Quant Log'!$C$5:$C$1004='Quant Sub Area Stats'!$B126)*('Quant Log'!$J$5:$J$1004='Quant Sub Area Stats'!Z$42))</f>
        <v>#DIV/0!</v>
      </c>
      <c r="AA126" s="83" t="e">
        <f>+SUMPRODUCT(('Quant Log'!$C$5:$C$1004='Quant Sub Area Stats'!$B126)*('Quant Log'!$J$5:$J$1004='Quant Sub Area Stats'!AA$42)*'Quant Log'!$H$5:$H$1004)/SUMPRODUCT(('Quant Log'!$C$5:$C$1004='Quant Sub Area Stats'!$B126)*('Quant Log'!$J$5:$J$1004='Quant Sub Area Stats'!AA$42))</f>
        <v>#DIV/0!</v>
      </c>
      <c r="AB126" s="83" t="e">
        <f>+SUMPRODUCT(('Quant Log'!$C$5:$C$1004='Quant Sub Area Stats'!$B126)*('Quant Log'!$J$5:$J$1004='Quant Sub Area Stats'!AB$42)*'Quant Log'!$H$5:$H$1004)/SUMPRODUCT(('Quant Log'!$C$5:$C$1004='Quant Sub Area Stats'!$B126)*('Quant Log'!$J$5:$J$1004='Quant Sub Area Stats'!AB$42))</f>
        <v>#DIV/0!</v>
      </c>
      <c r="AC126" s="83" t="e">
        <f>+SUMPRODUCT(('Quant Log'!$C$5:$C$1004='Quant Sub Area Stats'!$B126)*('Quant Log'!$J$5:$J$1004='Quant Sub Area Stats'!AC$42)*'Quant Log'!$H$5:$H$1004)/SUMPRODUCT(('Quant Log'!$C$5:$C$1004='Quant Sub Area Stats'!$B126)*('Quant Log'!$J$5:$J$1004='Quant Sub Area Stats'!AC$42))</f>
        <v>#DIV/0!</v>
      </c>
      <c r="AD126" s="83" t="e">
        <f>+SUMPRODUCT(('Quant Log'!$C$5:$C$1004='Quant Sub Area Stats'!$B126)*('Quant Log'!$J$5:$J$1004='Quant Sub Area Stats'!AD$42)*'Quant Log'!$H$5:$H$1004)/SUMPRODUCT(('Quant Log'!$C$5:$C$1004='Quant Sub Area Stats'!$B126)*('Quant Log'!$J$5:$J$1004='Quant Sub Area Stats'!AD$42))</f>
        <v>#DIV/0!</v>
      </c>
      <c r="AE126" s="83" t="e">
        <f>+SUMPRODUCT(('Quant Log'!$C$5:$C$1004='Quant Sub Area Stats'!$B126)*('Quant Log'!$J$5:$J$1004='Quant Sub Area Stats'!AE$42)*'Quant Log'!$H$5:$H$1004)/SUMPRODUCT(('Quant Log'!$C$5:$C$1004='Quant Sub Area Stats'!$B126)*('Quant Log'!$J$5:$J$1004='Quant Sub Area Stats'!AE$42))</f>
        <v>#DIV/0!</v>
      </c>
      <c r="AF126" s="83" t="e">
        <f>+SUMPRODUCT(('Quant Log'!$C$5:$C$1004='Quant Sub Area Stats'!$B126)*('Quant Log'!$J$5:$J$1004='Quant Sub Area Stats'!AF$42)*'Quant Log'!$H$5:$H$1004)/SUMPRODUCT(('Quant Log'!$C$5:$C$1004='Quant Sub Area Stats'!$B126)*('Quant Log'!$J$5:$J$1004='Quant Sub Area Stats'!AF$42))</f>
        <v>#DIV/0!</v>
      </c>
      <c r="AG126" s="83" t="e">
        <f>+SUMPRODUCT(('Quant Log'!$C$5:$C$1004='Quant Sub Area Stats'!$B126)*('Quant Log'!$J$5:$J$1004='Quant Sub Area Stats'!AG$42)*'Quant Log'!$H$5:$H$1004)/SUMPRODUCT(('Quant Log'!$C$5:$C$1004='Quant Sub Area Stats'!$B126)*('Quant Log'!$J$5:$J$1004='Quant Sub Area Stats'!AG$42))</f>
        <v>#DIV/0!</v>
      </c>
      <c r="AH126" s="83" t="e">
        <f>+SUMPRODUCT(('Quant Log'!$C$5:$C$1004='Quant Sub Area Stats'!$B126)*('Quant Log'!$J$5:$J$1004='Quant Sub Area Stats'!AH$42)*'Quant Log'!$H$5:$H$1004)/SUMPRODUCT(('Quant Log'!$C$5:$C$1004='Quant Sub Area Stats'!$B126)*('Quant Log'!$J$5:$J$1004='Quant Sub Area Stats'!AH$42))</f>
        <v>#DIV/0!</v>
      </c>
      <c r="AI126" s="83" t="e">
        <f>+SUMPRODUCT(('Quant Log'!$C$5:$C$1004='Quant Sub Area Stats'!$B126)*('Quant Log'!$J$5:$J$1004='Quant Sub Area Stats'!AI$42)*'Quant Log'!$H$5:$H$1004)/SUMPRODUCT(('Quant Log'!$C$5:$C$1004='Quant Sub Area Stats'!$B126)*('Quant Log'!$J$5:$J$1004='Quant Sub Area Stats'!AI$42))</f>
        <v>#DIV/0!</v>
      </c>
      <c r="AJ126" s="83" t="e">
        <f>+SUMPRODUCT(('Quant Log'!$C$5:$C$1004='Quant Sub Area Stats'!$B126)*('Quant Log'!$J$5:$J$1004='Quant Sub Area Stats'!AJ$42)*'Quant Log'!$H$5:$H$1004)/SUMPRODUCT(('Quant Log'!$C$5:$C$1004='Quant Sub Area Stats'!$B126)*('Quant Log'!$J$5:$J$1004='Quant Sub Area Stats'!AJ$42))</f>
        <v>#DIV/0!</v>
      </c>
      <c r="AK126" s="83" t="e">
        <f>+SUMPRODUCT(('Quant Log'!$C$5:$C$1004='Quant Sub Area Stats'!$B126)*('Quant Log'!$J$5:$J$1004='Quant Sub Area Stats'!AK$42)*'Quant Log'!$H$5:$H$1004)/SUMPRODUCT(('Quant Log'!$C$5:$C$1004='Quant Sub Area Stats'!$B126)*('Quant Log'!$J$5:$J$1004='Quant Sub Area Stats'!AK$42))</f>
        <v>#DIV/0!</v>
      </c>
      <c r="AL126" s="83" t="e">
        <f>+SUMPRODUCT(('Quant Log'!$C$5:$C$1004='Quant Sub Area Stats'!$B126)*('Quant Log'!$J$5:$J$1004='Quant Sub Area Stats'!AL$42)*'Quant Log'!$H$5:$H$1004)/SUMPRODUCT(('Quant Log'!$C$5:$C$1004='Quant Sub Area Stats'!$B126)*('Quant Log'!$J$5:$J$1004='Quant Sub Area Stats'!AL$42))</f>
        <v>#DIV/0!</v>
      </c>
      <c r="AM126" s="83" t="e">
        <f>+SUMPRODUCT(('Quant Log'!$C$5:$C$1004='Quant Sub Area Stats'!$B126)*('Quant Log'!$J$5:$J$1004='Quant Sub Area Stats'!AM$42)*'Quant Log'!$H$5:$H$1004)/SUMPRODUCT(('Quant Log'!$C$5:$C$1004='Quant Sub Area Stats'!$B126)*('Quant Log'!$J$5:$J$1004='Quant Sub Area Stats'!AM$42))</f>
        <v>#DIV/0!</v>
      </c>
      <c r="AN126" s="83" t="e">
        <f>+SUMPRODUCT(('Quant Log'!$C$5:$C$1004='Quant Sub Area Stats'!$B126)*('Quant Log'!$J$5:$J$1004='Quant Sub Area Stats'!AN$42)*'Quant Log'!$H$5:$H$1004)/SUMPRODUCT(('Quant Log'!$C$5:$C$1004='Quant Sub Area Stats'!$B126)*('Quant Log'!$J$5:$J$1004='Quant Sub Area Stats'!AN$42))</f>
        <v>#DIV/0!</v>
      </c>
      <c r="AO126" s="83" t="e">
        <f>+SUMPRODUCT(('Quant Log'!$C$5:$C$1004='Quant Sub Area Stats'!$B126)*('Quant Log'!$J$5:$J$1004='Quant Sub Area Stats'!AO$42)*'Quant Log'!$H$5:$H$1004)/SUMPRODUCT(('Quant Log'!$C$5:$C$1004='Quant Sub Area Stats'!$B126)*('Quant Log'!$J$5:$J$1004='Quant Sub Area Stats'!AO$42))</f>
        <v>#DIV/0!</v>
      </c>
      <c r="AP126" s="83" t="e">
        <f>+SUMPRODUCT(('Quant Log'!$C$5:$C$1004='Quant Sub Area Stats'!$B126)*'Quant Log'!$H$5:$H$1004)/COUNTIF('Quant Log'!$C$5:$C$1004,'Quant Sub Area Stats'!$B126)</f>
        <v>#DIV/0!</v>
      </c>
    </row>
    <row r="127" spans="2:42" ht="16" thickBot="1">
      <c r="B127" s="18" t="str">
        <f>+$B$50</f>
        <v>Kaplan 800</v>
      </c>
      <c r="D127" s="137" t="str">
        <f t="shared" si="81"/>
        <v>n/a</v>
      </c>
      <c r="E127" s="137" t="str">
        <f t="shared" si="82"/>
        <v>n/a</v>
      </c>
      <c r="F127" s="137" t="str">
        <f t="shared" si="83"/>
        <v>n/a</v>
      </c>
      <c r="G127" s="137" t="str">
        <f t="shared" si="84"/>
        <v>n/a</v>
      </c>
      <c r="H127" s="137" t="str">
        <f t="shared" si="85"/>
        <v>n/a</v>
      </c>
      <c r="I127" s="137" t="str">
        <f t="shared" si="86"/>
        <v>n/a</v>
      </c>
      <c r="J127" s="137" t="str">
        <f t="shared" si="87"/>
        <v>n/a</v>
      </c>
      <c r="K127" s="137" t="str">
        <f t="shared" si="88"/>
        <v>n/a</v>
      </c>
      <c r="L127" s="56" t="str">
        <f t="shared" si="89"/>
        <v>n/a</v>
      </c>
      <c r="M127" s="148" t="str">
        <f t="shared" si="90"/>
        <v>n/a</v>
      </c>
      <c r="N127" s="148" t="str">
        <f t="shared" si="80"/>
        <v>n/a</v>
      </c>
      <c r="O127" s="148" t="str">
        <f t="shared" si="80"/>
        <v>n/a</v>
      </c>
      <c r="P127" s="148" t="str">
        <f t="shared" si="80"/>
        <v>n/a</v>
      </c>
      <c r="Q127" s="148" t="str">
        <f t="shared" si="80"/>
        <v>n/a</v>
      </c>
      <c r="R127" s="148" t="str">
        <f t="shared" si="80"/>
        <v>n/a</v>
      </c>
      <c r="S127" s="148" t="str">
        <f t="shared" si="80"/>
        <v>n/a</v>
      </c>
      <c r="T127" s="148" t="str">
        <f t="shared" si="80"/>
        <v>n/a</v>
      </c>
      <c r="U127" s="148" t="str">
        <f t="shared" si="80"/>
        <v>n/a</v>
      </c>
      <c r="V127" s="148" t="str">
        <f t="shared" si="91"/>
        <v>n/a</v>
      </c>
      <c r="X127" s="83" t="e">
        <f>+SUMPRODUCT(('Quant Log'!$C$5:$C$1004='Quant Sub Area Stats'!$B127)*('Quant Log'!$J$5:$J$1004='Quant Sub Area Stats'!X$42)*'Quant Log'!$H$5:$H$1004)/SUMPRODUCT(('Quant Log'!$C$5:$C$1004='Quant Sub Area Stats'!$B127)*('Quant Log'!$J$5:$J$1004='Quant Sub Area Stats'!X$42))</f>
        <v>#DIV/0!</v>
      </c>
      <c r="Y127" s="83" t="e">
        <f>+SUMPRODUCT(('Quant Log'!$C$5:$C$1004='Quant Sub Area Stats'!$B127)*('Quant Log'!$J$5:$J$1004='Quant Sub Area Stats'!Y$42)*'Quant Log'!$H$5:$H$1004)/SUMPRODUCT(('Quant Log'!$C$5:$C$1004='Quant Sub Area Stats'!$B127)*('Quant Log'!$J$5:$J$1004='Quant Sub Area Stats'!Y$42))</f>
        <v>#DIV/0!</v>
      </c>
      <c r="Z127" s="83" t="e">
        <f>+SUMPRODUCT(('Quant Log'!$C$5:$C$1004='Quant Sub Area Stats'!$B127)*('Quant Log'!$J$5:$J$1004='Quant Sub Area Stats'!Z$42)*'Quant Log'!$H$5:$H$1004)/SUMPRODUCT(('Quant Log'!$C$5:$C$1004='Quant Sub Area Stats'!$B127)*('Quant Log'!$J$5:$J$1004='Quant Sub Area Stats'!Z$42))</f>
        <v>#DIV/0!</v>
      </c>
      <c r="AA127" s="83" t="e">
        <f>+SUMPRODUCT(('Quant Log'!$C$5:$C$1004='Quant Sub Area Stats'!$B127)*('Quant Log'!$J$5:$J$1004='Quant Sub Area Stats'!AA$42)*'Quant Log'!$H$5:$H$1004)/SUMPRODUCT(('Quant Log'!$C$5:$C$1004='Quant Sub Area Stats'!$B127)*('Quant Log'!$J$5:$J$1004='Quant Sub Area Stats'!AA$42))</f>
        <v>#DIV/0!</v>
      </c>
      <c r="AB127" s="83" t="e">
        <f>+SUMPRODUCT(('Quant Log'!$C$5:$C$1004='Quant Sub Area Stats'!$B127)*('Quant Log'!$J$5:$J$1004='Quant Sub Area Stats'!AB$42)*'Quant Log'!$H$5:$H$1004)/SUMPRODUCT(('Quant Log'!$C$5:$C$1004='Quant Sub Area Stats'!$B127)*('Quant Log'!$J$5:$J$1004='Quant Sub Area Stats'!AB$42))</f>
        <v>#DIV/0!</v>
      </c>
      <c r="AC127" s="83" t="e">
        <f>+SUMPRODUCT(('Quant Log'!$C$5:$C$1004='Quant Sub Area Stats'!$B127)*('Quant Log'!$J$5:$J$1004='Quant Sub Area Stats'!AC$42)*'Quant Log'!$H$5:$H$1004)/SUMPRODUCT(('Quant Log'!$C$5:$C$1004='Quant Sub Area Stats'!$B127)*('Quant Log'!$J$5:$J$1004='Quant Sub Area Stats'!AC$42))</f>
        <v>#DIV/0!</v>
      </c>
      <c r="AD127" s="83" t="e">
        <f>+SUMPRODUCT(('Quant Log'!$C$5:$C$1004='Quant Sub Area Stats'!$B127)*('Quant Log'!$J$5:$J$1004='Quant Sub Area Stats'!AD$42)*'Quant Log'!$H$5:$H$1004)/SUMPRODUCT(('Quant Log'!$C$5:$C$1004='Quant Sub Area Stats'!$B127)*('Quant Log'!$J$5:$J$1004='Quant Sub Area Stats'!AD$42))</f>
        <v>#DIV/0!</v>
      </c>
      <c r="AE127" s="83" t="e">
        <f>+SUMPRODUCT(('Quant Log'!$C$5:$C$1004='Quant Sub Area Stats'!$B127)*('Quant Log'!$J$5:$J$1004='Quant Sub Area Stats'!AE$42)*'Quant Log'!$H$5:$H$1004)/SUMPRODUCT(('Quant Log'!$C$5:$C$1004='Quant Sub Area Stats'!$B127)*('Quant Log'!$J$5:$J$1004='Quant Sub Area Stats'!AE$42))</f>
        <v>#DIV/0!</v>
      </c>
      <c r="AF127" s="83" t="e">
        <f>+SUMPRODUCT(('Quant Log'!$C$5:$C$1004='Quant Sub Area Stats'!$B127)*('Quant Log'!$J$5:$J$1004='Quant Sub Area Stats'!AF$42)*'Quant Log'!$H$5:$H$1004)/SUMPRODUCT(('Quant Log'!$C$5:$C$1004='Quant Sub Area Stats'!$B127)*('Quant Log'!$J$5:$J$1004='Quant Sub Area Stats'!AF$42))</f>
        <v>#DIV/0!</v>
      </c>
      <c r="AG127" s="83" t="e">
        <f>+SUMPRODUCT(('Quant Log'!$C$5:$C$1004='Quant Sub Area Stats'!$B127)*('Quant Log'!$J$5:$J$1004='Quant Sub Area Stats'!AG$42)*'Quant Log'!$H$5:$H$1004)/SUMPRODUCT(('Quant Log'!$C$5:$C$1004='Quant Sub Area Stats'!$B127)*('Quant Log'!$J$5:$J$1004='Quant Sub Area Stats'!AG$42))</f>
        <v>#DIV/0!</v>
      </c>
      <c r="AH127" s="83" t="e">
        <f>+SUMPRODUCT(('Quant Log'!$C$5:$C$1004='Quant Sub Area Stats'!$B127)*('Quant Log'!$J$5:$J$1004='Quant Sub Area Stats'!AH$42)*'Quant Log'!$H$5:$H$1004)/SUMPRODUCT(('Quant Log'!$C$5:$C$1004='Quant Sub Area Stats'!$B127)*('Quant Log'!$J$5:$J$1004='Quant Sub Area Stats'!AH$42))</f>
        <v>#DIV/0!</v>
      </c>
      <c r="AI127" s="83" t="e">
        <f>+SUMPRODUCT(('Quant Log'!$C$5:$C$1004='Quant Sub Area Stats'!$B127)*('Quant Log'!$J$5:$J$1004='Quant Sub Area Stats'!AI$42)*'Quant Log'!$H$5:$H$1004)/SUMPRODUCT(('Quant Log'!$C$5:$C$1004='Quant Sub Area Stats'!$B127)*('Quant Log'!$J$5:$J$1004='Quant Sub Area Stats'!AI$42))</f>
        <v>#DIV/0!</v>
      </c>
      <c r="AJ127" s="83" t="e">
        <f>+SUMPRODUCT(('Quant Log'!$C$5:$C$1004='Quant Sub Area Stats'!$B127)*('Quant Log'!$J$5:$J$1004='Quant Sub Area Stats'!AJ$42)*'Quant Log'!$H$5:$H$1004)/SUMPRODUCT(('Quant Log'!$C$5:$C$1004='Quant Sub Area Stats'!$B127)*('Quant Log'!$J$5:$J$1004='Quant Sub Area Stats'!AJ$42))</f>
        <v>#DIV/0!</v>
      </c>
      <c r="AK127" s="83" t="e">
        <f>+SUMPRODUCT(('Quant Log'!$C$5:$C$1004='Quant Sub Area Stats'!$B127)*('Quant Log'!$J$5:$J$1004='Quant Sub Area Stats'!AK$42)*'Quant Log'!$H$5:$H$1004)/SUMPRODUCT(('Quant Log'!$C$5:$C$1004='Quant Sub Area Stats'!$B127)*('Quant Log'!$J$5:$J$1004='Quant Sub Area Stats'!AK$42))</f>
        <v>#DIV/0!</v>
      </c>
      <c r="AL127" s="83" t="e">
        <f>+SUMPRODUCT(('Quant Log'!$C$5:$C$1004='Quant Sub Area Stats'!$B127)*('Quant Log'!$J$5:$J$1004='Quant Sub Area Stats'!AL$42)*'Quant Log'!$H$5:$H$1004)/SUMPRODUCT(('Quant Log'!$C$5:$C$1004='Quant Sub Area Stats'!$B127)*('Quant Log'!$J$5:$J$1004='Quant Sub Area Stats'!AL$42))</f>
        <v>#DIV/0!</v>
      </c>
      <c r="AM127" s="83" t="e">
        <f>+SUMPRODUCT(('Quant Log'!$C$5:$C$1004='Quant Sub Area Stats'!$B127)*('Quant Log'!$J$5:$J$1004='Quant Sub Area Stats'!AM$42)*'Quant Log'!$H$5:$H$1004)/SUMPRODUCT(('Quant Log'!$C$5:$C$1004='Quant Sub Area Stats'!$B127)*('Quant Log'!$J$5:$J$1004='Quant Sub Area Stats'!AM$42))</f>
        <v>#DIV/0!</v>
      </c>
      <c r="AN127" s="83" t="e">
        <f>+SUMPRODUCT(('Quant Log'!$C$5:$C$1004='Quant Sub Area Stats'!$B127)*('Quant Log'!$J$5:$J$1004='Quant Sub Area Stats'!AN$42)*'Quant Log'!$H$5:$H$1004)/SUMPRODUCT(('Quant Log'!$C$5:$C$1004='Quant Sub Area Stats'!$B127)*('Quant Log'!$J$5:$J$1004='Quant Sub Area Stats'!AN$42))</f>
        <v>#DIV/0!</v>
      </c>
      <c r="AO127" s="83" t="e">
        <f>+SUMPRODUCT(('Quant Log'!$C$5:$C$1004='Quant Sub Area Stats'!$B127)*('Quant Log'!$J$5:$J$1004='Quant Sub Area Stats'!AO$42)*'Quant Log'!$H$5:$H$1004)/SUMPRODUCT(('Quant Log'!$C$5:$C$1004='Quant Sub Area Stats'!$B127)*('Quant Log'!$J$5:$J$1004='Quant Sub Area Stats'!AO$42))</f>
        <v>#DIV/0!</v>
      </c>
      <c r="AP127" s="83" t="e">
        <f>+SUMPRODUCT(('Quant Log'!$C$5:$C$1004='Quant Sub Area Stats'!$B127)*'Quant Log'!$H$5:$H$1004)/COUNTIF('Quant Log'!$C$5:$C$1004,'Quant Sub Area Stats'!$B127)</f>
        <v>#DIV/0!</v>
      </c>
    </row>
    <row r="128" spans="2:42" ht="16" thickBot="1">
      <c r="B128" s="18" t="str">
        <f>+$B$51</f>
        <v>Princeton Review</v>
      </c>
      <c r="D128" s="136" t="str">
        <f t="shared" si="81"/>
        <v>n/a</v>
      </c>
      <c r="E128" s="136" t="str">
        <f t="shared" si="82"/>
        <v>n/a</v>
      </c>
      <c r="F128" s="136" t="str">
        <f t="shared" si="83"/>
        <v>n/a</v>
      </c>
      <c r="G128" s="136" t="str">
        <f t="shared" si="84"/>
        <v>n/a</v>
      </c>
      <c r="H128" s="136" t="str">
        <f t="shared" si="85"/>
        <v>n/a</v>
      </c>
      <c r="I128" s="136" t="str">
        <f t="shared" si="86"/>
        <v>n/a</v>
      </c>
      <c r="J128" s="136" t="str">
        <f t="shared" si="87"/>
        <v>n/a</v>
      </c>
      <c r="K128" s="136" t="str">
        <f t="shared" si="88"/>
        <v>n/a</v>
      </c>
      <c r="L128" s="53" t="str">
        <f t="shared" si="89"/>
        <v>n/a</v>
      </c>
      <c r="M128" s="146" t="str">
        <f t="shared" si="90"/>
        <v>n/a</v>
      </c>
      <c r="N128" s="146" t="str">
        <f t="shared" si="80"/>
        <v>n/a</v>
      </c>
      <c r="O128" s="146" t="str">
        <f t="shared" si="80"/>
        <v>n/a</v>
      </c>
      <c r="P128" s="146" t="str">
        <f t="shared" si="80"/>
        <v>n/a</v>
      </c>
      <c r="Q128" s="146" t="str">
        <f t="shared" si="80"/>
        <v>n/a</v>
      </c>
      <c r="R128" s="146" t="str">
        <f t="shared" si="80"/>
        <v>n/a</v>
      </c>
      <c r="S128" s="146" t="str">
        <f t="shared" si="80"/>
        <v>n/a</v>
      </c>
      <c r="T128" s="146" t="str">
        <f t="shared" si="80"/>
        <v>n/a</v>
      </c>
      <c r="U128" s="146" t="str">
        <f t="shared" si="80"/>
        <v>n/a</v>
      </c>
      <c r="V128" s="147" t="str">
        <f t="shared" si="91"/>
        <v>n/a</v>
      </c>
      <c r="X128" s="83" t="e">
        <f>+SUMPRODUCT(('Quant Log'!$C$5:$C$1004='Quant Sub Area Stats'!$B128)*('Quant Log'!$J$5:$J$1004='Quant Sub Area Stats'!X$42)*'Quant Log'!$H$5:$H$1004)/SUMPRODUCT(('Quant Log'!$C$5:$C$1004='Quant Sub Area Stats'!$B128)*('Quant Log'!$J$5:$J$1004='Quant Sub Area Stats'!X$42))</f>
        <v>#DIV/0!</v>
      </c>
      <c r="Y128" s="83" t="e">
        <f>+SUMPRODUCT(('Quant Log'!$C$5:$C$1004='Quant Sub Area Stats'!$B128)*('Quant Log'!$J$5:$J$1004='Quant Sub Area Stats'!Y$42)*'Quant Log'!$H$5:$H$1004)/SUMPRODUCT(('Quant Log'!$C$5:$C$1004='Quant Sub Area Stats'!$B128)*('Quant Log'!$J$5:$J$1004='Quant Sub Area Stats'!Y$42))</f>
        <v>#DIV/0!</v>
      </c>
      <c r="Z128" s="83" t="e">
        <f>+SUMPRODUCT(('Quant Log'!$C$5:$C$1004='Quant Sub Area Stats'!$B128)*('Quant Log'!$J$5:$J$1004='Quant Sub Area Stats'!Z$42)*'Quant Log'!$H$5:$H$1004)/SUMPRODUCT(('Quant Log'!$C$5:$C$1004='Quant Sub Area Stats'!$B128)*('Quant Log'!$J$5:$J$1004='Quant Sub Area Stats'!Z$42))</f>
        <v>#DIV/0!</v>
      </c>
      <c r="AA128" s="83" t="e">
        <f>+SUMPRODUCT(('Quant Log'!$C$5:$C$1004='Quant Sub Area Stats'!$B128)*('Quant Log'!$J$5:$J$1004='Quant Sub Area Stats'!AA$42)*'Quant Log'!$H$5:$H$1004)/SUMPRODUCT(('Quant Log'!$C$5:$C$1004='Quant Sub Area Stats'!$B128)*('Quant Log'!$J$5:$J$1004='Quant Sub Area Stats'!AA$42))</f>
        <v>#DIV/0!</v>
      </c>
      <c r="AB128" s="83" t="e">
        <f>+SUMPRODUCT(('Quant Log'!$C$5:$C$1004='Quant Sub Area Stats'!$B128)*('Quant Log'!$J$5:$J$1004='Quant Sub Area Stats'!AB$42)*'Quant Log'!$H$5:$H$1004)/SUMPRODUCT(('Quant Log'!$C$5:$C$1004='Quant Sub Area Stats'!$B128)*('Quant Log'!$J$5:$J$1004='Quant Sub Area Stats'!AB$42))</f>
        <v>#DIV/0!</v>
      </c>
      <c r="AC128" s="83" t="e">
        <f>+SUMPRODUCT(('Quant Log'!$C$5:$C$1004='Quant Sub Area Stats'!$B128)*('Quant Log'!$J$5:$J$1004='Quant Sub Area Stats'!AC$42)*'Quant Log'!$H$5:$H$1004)/SUMPRODUCT(('Quant Log'!$C$5:$C$1004='Quant Sub Area Stats'!$B128)*('Quant Log'!$J$5:$J$1004='Quant Sub Area Stats'!AC$42))</f>
        <v>#DIV/0!</v>
      </c>
      <c r="AD128" s="83" t="e">
        <f>+SUMPRODUCT(('Quant Log'!$C$5:$C$1004='Quant Sub Area Stats'!$B128)*('Quant Log'!$J$5:$J$1004='Quant Sub Area Stats'!AD$42)*'Quant Log'!$H$5:$H$1004)/SUMPRODUCT(('Quant Log'!$C$5:$C$1004='Quant Sub Area Stats'!$B128)*('Quant Log'!$J$5:$J$1004='Quant Sub Area Stats'!AD$42))</f>
        <v>#DIV/0!</v>
      </c>
      <c r="AE128" s="83" t="e">
        <f>+SUMPRODUCT(('Quant Log'!$C$5:$C$1004='Quant Sub Area Stats'!$B128)*('Quant Log'!$J$5:$J$1004='Quant Sub Area Stats'!AE$42)*'Quant Log'!$H$5:$H$1004)/SUMPRODUCT(('Quant Log'!$C$5:$C$1004='Quant Sub Area Stats'!$B128)*('Quant Log'!$J$5:$J$1004='Quant Sub Area Stats'!AE$42))</f>
        <v>#DIV/0!</v>
      </c>
      <c r="AF128" s="83" t="e">
        <f>+SUMPRODUCT(('Quant Log'!$C$5:$C$1004='Quant Sub Area Stats'!$B128)*('Quant Log'!$J$5:$J$1004='Quant Sub Area Stats'!AF$42)*'Quant Log'!$H$5:$H$1004)/SUMPRODUCT(('Quant Log'!$C$5:$C$1004='Quant Sub Area Stats'!$B128)*('Quant Log'!$J$5:$J$1004='Quant Sub Area Stats'!AF$42))</f>
        <v>#DIV/0!</v>
      </c>
      <c r="AG128" s="83" t="e">
        <f>+SUMPRODUCT(('Quant Log'!$C$5:$C$1004='Quant Sub Area Stats'!$B128)*('Quant Log'!$J$5:$J$1004='Quant Sub Area Stats'!AG$42)*'Quant Log'!$H$5:$H$1004)/SUMPRODUCT(('Quant Log'!$C$5:$C$1004='Quant Sub Area Stats'!$B128)*('Quant Log'!$J$5:$J$1004='Quant Sub Area Stats'!AG$42))</f>
        <v>#DIV/0!</v>
      </c>
      <c r="AH128" s="83" t="e">
        <f>+SUMPRODUCT(('Quant Log'!$C$5:$C$1004='Quant Sub Area Stats'!$B128)*('Quant Log'!$J$5:$J$1004='Quant Sub Area Stats'!AH$42)*'Quant Log'!$H$5:$H$1004)/SUMPRODUCT(('Quant Log'!$C$5:$C$1004='Quant Sub Area Stats'!$B128)*('Quant Log'!$J$5:$J$1004='Quant Sub Area Stats'!AH$42))</f>
        <v>#DIV/0!</v>
      </c>
      <c r="AI128" s="83" t="e">
        <f>+SUMPRODUCT(('Quant Log'!$C$5:$C$1004='Quant Sub Area Stats'!$B128)*('Quant Log'!$J$5:$J$1004='Quant Sub Area Stats'!AI$42)*'Quant Log'!$H$5:$H$1004)/SUMPRODUCT(('Quant Log'!$C$5:$C$1004='Quant Sub Area Stats'!$B128)*('Quant Log'!$J$5:$J$1004='Quant Sub Area Stats'!AI$42))</f>
        <v>#DIV/0!</v>
      </c>
      <c r="AJ128" s="83" t="e">
        <f>+SUMPRODUCT(('Quant Log'!$C$5:$C$1004='Quant Sub Area Stats'!$B128)*('Quant Log'!$J$5:$J$1004='Quant Sub Area Stats'!AJ$42)*'Quant Log'!$H$5:$H$1004)/SUMPRODUCT(('Quant Log'!$C$5:$C$1004='Quant Sub Area Stats'!$B128)*('Quant Log'!$J$5:$J$1004='Quant Sub Area Stats'!AJ$42))</f>
        <v>#DIV/0!</v>
      </c>
      <c r="AK128" s="83" t="e">
        <f>+SUMPRODUCT(('Quant Log'!$C$5:$C$1004='Quant Sub Area Stats'!$B128)*('Quant Log'!$J$5:$J$1004='Quant Sub Area Stats'!AK$42)*'Quant Log'!$H$5:$H$1004)/SUMPRODUCT(('Quant Log'!$C$5:$C$1004='Quant Sub Area Stats'!$B128)*('Quant Log'!$J$5:$J$1004='Quant Sub Area Stats'!AK$42))</f>
        <v>#DIV/0!</v>
      </c>
      <c r="AL128" s="83" t="e">
        <f>+SUMPRODUCT(('Quant Log'!$C$5:$C$1004='Quant Sub Area Stats'!$B128)*('Quant Log'!$J$5:$J$1004='Quant Sub Area Stats'!AL$42)*'Quant Log'!$H$5:$H$1004)/SUMPRODUCT(('Quant Log'!$C$5:$C$1004='Quant Sub Area Stats'!$B128)*('Quant Log'!$J$5:$J$1004='Quant Sub Area Stats'!AL$42))</f>
        <v>#DIV/0!</v>
      </c>
      <c r="AM128" s="83" t="e">
        <f>+SUMPRODUCT(('Quant Log'!$C$5:$C$1004='Quant Sub Area Stats'!$B128)*('Quant Log'!$J$5:$J$1004='Quant Sub Area Stats'!AM$42)*'Quant Log'!$H$5:$H$1004)/SUMPRODUCT(('Quant Log'!$C$5:$C$1004='Quant Sub Area Stats'!$B128)*('Quant Log'!$J$5:$J$1004='Quant Sub Area Stats'!AM$42))</f>
        <v>#DIV/0!</v>
      </c>
      <c r="AN128" s="83" t="e">
        <f>+SUMPRODUCT(('Quant Log'!$C$5:$C$1004='Quant Sub Area Stats'!$B128)*('Quant Log'!$J$5:$J$1004='Quant Sub Area Stats'!AN$42)*'Quant Log'!$H$5:$H$1004)/SUMPRODUCT(('Quant Log'!$C$5:$C$1004='Quant Sub Area Stats'!$B128)*('Quant Log'!$J$5:$J$1004='Quant Sub Area Stats'!AN$42))</f>
        <v>#DIV/0!</v>
      </c>
      <c r="AO128" s="83" t="e">
        <f>+SUMPRODUCT(('Quant Log'!$C$5:$C$1004='Quant Sub Area Stats'!$B128)*('Quant Log'!$J$5:$J$1004='Quant Sub Area Stats'!AO$42)*'Quant Log'!$H$5:$H$1004)/SUMPRODUCT(('Quant Log'!$C$5:$C$1004='Quant Sub Area Stats'!$B128)*('Quant Log'!$J$5:$J$1004='Quant Sub Area Stats'!AO$42))</f>
        <v>#DIV/0!</v>
      </c>
      <c r="AP128" s="83" t="e">
        <f>+SUMPRODUCT(('Quant Log'!$C$5:$C$1004='Quant Sub Area Stats'!$B128)*'Quant Log'!$H$5:$H$1004)/COUNTIF('Quant Log'!$C$5:$C$1004,'Quant Sub Area Stats'!$B128)</f>
        <v>#DIV/0!</v>
      </c>
    </row>
    <row r="129" spans="2:42" ht="16" thickBot="1">
      <c r="B129" s="18" t="str">
        <f>+$B$52</f>
        <v>PowerScore SC</v>
      </c>
      <c r="D129" s="137" t="str">
        <f t="shared" si="81"/>
        <v>n/a</v>
      </c>
      <c r="E129" s="137" t="str">
        <f t="shared" si="82"/>
        <v>n/a</v>
      </c>
      <c r="F129" s="137" t="str">
        <f t="shared" si="83"/>
        <v>n/a</v>
      </c>
      <c r="G129" s="137" t="str">
        <f t="shared" si="84"/>
        <v>n/a</v>
      </c>
      <c r="H129" s="137" t="str">
        <f t="shared" si="85"/>
        <v>n/a</v>
      </c>
      <c r="I129" s="137" t="str">
        <f t="shared" si="86"/>
        <v>n/a</v>
      </c>
      <c r="J129" s="137" t="str">
        <f t="shared" si="87"/>
        <v>n/a</v>
      </c>
      <c r="K129" s="137" t="str">
        <f t="shared" si="88"/>
        <v>n/a</v>
      </c>
      <c r="L129" s="56" t="str">
        <f t="shared" si="89"/>
        <v>n/a</v>
      </c>
      <c r="M129" s="148" t="str">
        <f t="shared" si="90"/>
        <v>n/a</v>
      </c>
      <c r="N129" s="148" t="str">
        <f t="shared" si="80"/>
        <v>n/a</v>
      </c>
      <c r="O129" s="148" t="str">
        <f t="shared" si="80"/>
        <v>n/a</v>
      </c>
      <c r="P129" s="148" t="str">
        <f t="shared" si="80"/>
        <v>n/a</v>
      </c>
      <c r="Q129" s="148" t="str">
        <f t="shared" si="80"/>
        <v>n/a</v>
      </c>
      <c r="R129" s="148" t="str">
        <f t="shared" si="80"/>
        <v>n/a</v>
      </c>
      <c r="S129" s="148" t="str">
        <f t="shared" si="80"/>
        <v>n/a</v>
      </c>
      <c r="T129" s="148" t="str">
        <f t="shared" si="80"/>
        <v>n/a</v>
      </c>
      <c r="U129" s="148" t="str">
        <f t="shared" si="80"/>
        <v>n/a</v>
      </c>
      <c r="V129" s="148" t="str">
        <f t="shared" si="91"/>
        <v>n/a</v>
      </c>
      <c r="X129" s="83" t="e">
        <f>+SUMPRODUCT(('Quant Log'!$C$5:$C$1004='Quant Sub Area Stats'!$B129)*('Quant Log'!$J$5:$J$1004='Quant Sub Area Stats'!X$42)*'Quant Log'!$H$5:$H$1004)/SUMPRODUCT(('Quant Log'!$C$5:$C$1004='Quant Sub Area Stats'!$B129)*('Quant Log'!$J$5:$J$1004='Quant Sub Area Stats'!X$42))</f>
        <v>#DIV/0!</v>
      </c>
      <c r="Y129" s="83" t="e">
        <f>+SUMPRODUCT(('Quant Log'!$C$5:$C$1004='Quant Sub Area Stats'!$B129)*('Quant Log'!$J$5:$J$1004='Quant Sub Area Stats'!Y$42)*'Quant Log'!$H$5:$H$1004)/SUMPRODUCT(('Quant Log'!$C$5:$C$1004='Quant Sub Area Stats'!$B129)*('Quant Log'!$J$5:$J$1004='Quant Sub Area Stats'!Y$42))</f>
        <v>#DIV/0!</v>
      </c>
      <c r="Z129" s="83" t="e">
        <f>+SUMPRODUCT(('Quant Log'!$C$5:$C$1004='Quant Sub Area Stats'!$B129)*('Quant Log'!$J$5:$J$1004='Quant Sub Area Stats'!Z$42)*'Quant Log'!$H$5:$H$1004)/SUMPRODUCT(('Quant Log'!$C$5:$C$1004='Quant Sub Area Stats'!$B129)*('Quant Log'!$J$5:$J$1004='Quant Sub Area Stats'!Z$42))</f>
        <v>#DIV/0!</v>
      </c>
      <c r="AA129" s="83" t="e">
        <f>+SUMPRODUCT(('Quant Log'!$C$5:$C$1004='Quant Sub Area Stats'!$B129)*('Quant Log'!$J$5:$J$1004='Quant Sub Area Stats'!AA$42)*'Quant Log'!$H$5:$H$1004)/SUMPRODUCT(('Quant Log'!$C$5:$C$1004='Quant Sub Area Stats'!$B129)*('Quant Log'!$J$5:$J$1004='Quant Sub Area Stats'!AA$42))</f>
        <v>#DIV/0!</v>
      </c>
      <c r="AB129" s="83" t="e">
        <f>+SUMPRODUCT(('Quant Log'!$C$5:$C$1004='Quant Sub Area Stats'!$B129)*('Quant Log'!$J$5:$J$1004='Quant Sub Area Stats'!AB$42)*'Quant Log'!$H$5:$H$1004)/SUMPRODUCT(('Quant Log'!$C$5:$C$1004='Quant Sub Area Stats'!$B129)*('Quant Log'!$J$5:$J$1004='Quant Sub Area Stats'!AB$42))</f>
        <v>#DIV/0!</v>
      </c>
      <c r="AC129" s="83" t="e">
        <f>+SUMPRODUCT(('Quant Log'!$C$5:$C$1004='Quant Sub Area Stats'!$B129)*('Quant Log'!$J$5:$J$1004='Quant Sub Area Stats'!AC$42)*'Quant Log'!$H$5:$H$1004)/SUMPRODUCT(('Quant Log'!$C$5:$C$1004='Quant Sub Area Stats'!$B129)*('Quant Log'!$J$5:$J$1004='Quant Sub Area Stats'!AC$42))</f>
        <v>#DIV/0!</v>
      </c>
      <c r="AD129" s="83" t="e">
        <f>+SUMPRODUCT(('Quant Log'!$C$5:$C$1004='Quant Sub Area Stats'!$B129)*('Quant Log'!$J$5:$J$1004='Quant Sub Area Stats'!AD$42)*'Quant Log'!$H$5:$H$1004)/SUMPRODUCT(('Quant Log'!$C$5:$C$1004='Quant Sub Area Stats'!$B129)*('Quant Log'!$J$5:$J$1004='Quant Sub Area Stats'!AD$42))</f>
        <v>#DIV/0!</v>
      </c>
      <c r="AE129" s="83" t="e">
        <f>+SUMPRODUCT(('Quant Log'!$C$5:$C$1004='Quant Sub Area Stats'!$B129)*('Quant Log'!$J$5:$J$1004='Quant Sub Area Stats'!AE$42)*'Quant Log'!$H$5:$H$1004)/SUMPRODUCT(('Quant Log'!$C$5:$C$1004='Quant Sub Area Stats'!$B129)*('Quant Log'!$J$5:$J$1004='Quant Sub Area Stats'!AE$42))</f>
        <v>#DIV/0!</v>
      </c>
      <c r="AF129" s="83" t="e">
        <f>+SUMPRODUCT(('Quant Log'!$C$5:$C$1004='Quant Sub Area Stats'!$B129)*('Quant Log'!$J$5:$J$1004='Quant Sub Area Stats'!AF$42)*'Quant Log'!$H$5:$H$1004)/SUMPRODUCT(('Quant Log'!$C$5:$C$1004='Quant Sub Area Stats'!$B129)*('Quant Log'!$J$5:$J$1004='Quant Sub Area Stats'!AF$42))</f>
        <v>#DIV/0!</v>
      </c>
      <c r="AG129" s="83" t="e">
        <f>+SUMPRODUCT(('Quant Log'!$C$5:$C$1004='Quant Sub Area Stats'!$B129)*('Quant Log'!$J$5:$J$1004='Quant Sub Area Stats'!AG$42)*'Quant Log'!$H$5:$H$1004)/SUMPRODUCT(('Quant Log'!$C$5:$C$1004='Quant Sub Area Stats'!$B129)*('Quant Log'!$J$5:$J$1004='Quant Sub Area Stats'!AG$42))</f>
        <v>#DIV/0!</v>
      </c>
      <c r="AH129" s="83" t="e">
        <f>+SUMPRODUCT(('Quant Log'!$C$5:$C$1004='Quant Sub Area Stats'!$B129)*('Quant Log'!$J$5:$J$1004='Quant Sub Area Stats'!AH$42)*'Quant Log'!$H$5:$H$1004)/SUMPRODUCT(('Quant Log'!$C$5:$C$1004='Quant Sub Area Stats'!$B129)*('Quant Log'!$J$5:$J$1004='Quant Sub Area Stats'!AH$42))</f>
        <v>#DIV/0!</v>
      </c>
      <c r="AI129" s="83" t="e">
        <f>+SUMPRODUCT(('Quant Log'!$C$5:$C$1004='Quant Sub Area Stats'!$B129)*('Quant Log'!$J$5:$J$1004='Quant Sub Area Stats'!AI$42)*'Quant Log'!$H$5:$H$1004)/SUMPRODUCT(('Quant Log'!$C$5:$C$1004='Quant Sub Area Stats'!$B129)*('Quant Log'!$J$5:$J$1004='Quant Sub Area Stats'!AI$42))</f>
        <v>#DIV/0!</v>
      </c>
      <c r="AJ129" s="83" t="e">
        <f>+SUMPRODUCT(('Quant Log'!$C$5:$C$1004='Quant Sub Area Stats'!$B129)*('Quant Log'!$J$5:$J$1004='Quant Sub Area Stats'!AJ$42)*'Quant Log'!$H$5:$H$1004)/SUMPRODUCT(('Quant Log'!$C$5:$C$1004='Quant Sub Area Stats'!$B129)*('Quant Log'!$J$5:$J$1004='Quant Sub Area Stats'!AJ$42))</f>
        <v>#DIV/0!</v>
      </c>
      <c r="AK129" s="83" t="e">
        <f>+SUMPRODUCT(('Quant Log'!$C$5:$C$1004='Quant Sub Area Stats'!$B129)*('Quant Log'!$J$5:$J$1004='Quant Sub Area Stats'!AK$42)*'Quant Log'!$H$5:$H$1004)/SUMPRODUCT(('Quant Log'!$C$5:$C$1004='Quant Sub Area Stats'!$B129)*('Quant Log'!$J$5:$J$1004='Quant Sub Area Stats'!AK$42))</f>
        <v>#DIV/0!</v>
      </c>
      <c r="AL129" s="83" t="e">
        <f>+SUMPRODUCT(('Quant Log'!$C$5:$C$1004='Quant Sub Area Stats'!$B129)*('Quant Log'!$J$5:$J$1004='Quant Sub Area Stats'!AL$42)*'Quant Log'!$H$5:$H$1004)/SUMPRODUCT(('Quant Log'!$C$5:$C$1004='Quant Sub Area Stats'!$B129)*('Quant Log'!$J$5:$J$1004='Quant Sub Area Stats'!AL$42))</f>
        <v>#DIV/0!</v>
      </c>
      <c r="AM129" s="83" t="e">
        <f>+SUMPRODUCT(('Quant Log'!$C$5:$C$1004='Quant Sub Area Stats'!$B129)*('Quant Log'!$J$5:$J$1004='Quant Sub Area Stats'!AM$42)*'Quant Log'!$H$5:$H$1004)/SUMPRODUCT(('Quant Log'!$C$5:$C$1004='Quant Sub Area Stats'!$B129)*('Quant Log'!$J$5:$J$1004='Quant Sub Area Stats'!AM$42))</f>
        <v>#DIV/0!</v>
      </c>
      <c r="AN129" s="83" t="e">
        <f>+SUMPRODUCT(('Quant Log'!$C$5:$C$1004='Quant Sub Area Stats'!$B129)*('Quant Log'!$J$5:$J$1004='Quant Sub Area Stats'!AN$42)*'Quant Log'!$H$5:$H$1004)/SUMPRODUCT(('Quant Log'!$C$5:$C$1004='Quant Sub Area Stats'!$B129)*('Quant Log'!$J$5:$J$1004='Quant Sub Area Stats'!AN$42))</f>
        <v>#DIV/0!</v>
      </c>
      <c r="AO129" s="83" t="e">
        <f>+SUMPRODUCT(('Quant Log'!$C$5:$C$1004='Quant Sub Area Stats'!$B129)*('Quant Log'!$J$5:$J$1004='Quant Sub Area Stats'!AO$42)*'Quant Log'!$H$5:$H$1004)/SUMPRODUCT(('Quant Log'!$C$5:$C$1004='Quant Sub Area Stats'!$B129)*('Quant Log'!$J$5:$J$1004='Quant Sub Area Stats'!AO$42))</f>
        <v>#DIV/0!</v>
      </c>
      <c r="AP129" s="83" t="e">
        <f>+SUMPRODUCT(('Quant Log'!$C$5:$C$1004='Quant Sub Area Stats'!$B129)*'Quant Log'!$H$5:$H$1004)/COUNTIF('Quant Log'!$C$5:$C$1004,'Quant Sub Area Stats'!$B129)</f>
        <v>#DIV/0!</v>
      </c>
    </row>
    <row r="130" spans="2:42" ht="16" thickBot="1">
      <c r="B130" s="18" t="str">
        <f>+$B$53</f>
        <v>ALL</v>
      </c>
      <c r="D130" s="49">
        <f t="shared" si="81"/>
        <v>134.73076923076923</v>
      </c>
      <c r="E130" s="49">
        <f t="shared" ref="E130:L130" si="92">+IF(ISERROR(Y130),"n/a",Y130)</f>
        <v>142.9</v>
      </c>
      <c r="F130" s="49">
        <f t="shared" si="92"/>
        <v>137.4</v>
      </c>
      <c r="G130" s="49">
        <f t="shared" si="92"/>
        <v>138.5</v>
      </c>
      <c r="H130" s="49">
        <f t="shared" si="92"/>
        <v>148.25</v>
      </c>
      <c r="I130" s="49">
        <f t="shared" si="92"/>
        <v>138.0952380952381</v>
      </c>
      <c r="J130" s="49">
        <f t="shared" si="92"/>
        <v>123.06666666666666</v>
      </c>
      <c r="K130" s="49">
        <f t="shared" si="92"/>
        <v>163.92307692307693</v>
      </c>
      <c r="L130" s="50">
        <f t="shared" si="92"/>
        <v>150.14814814814815</v>
      </c>
      <c r="M130" s="149">
        <f>IF(ISERROR(AG130),"n/a",AG130)</f>
        <v>132.30000000000001</v>
      </c>
      <c r="N130" s="149">
        <f t="shared" si="80"/>
        <v>56.666666666666664</v>
      </c>
      <c r="O130" s="149">
        <f t="shared" si="80"/>
        <v>168.46666666666667</v>
      </c>
      <c r="P130" s="149">
        <f t="shared" si="80"/>
        <v>115.5</v>
      </c>
      <c r="Q130" s="149">
        <f t="shared" si="80"/>
        <v>127.89473684210526</v>
      </c>
      <c r="R130" s="149">
        <f t="shared" si="80"/>
        <v>198.35714285714286</v>
      </c>
      <c r="S130" s="149">
        <f t="shared" si="80"/>
        <v>184</v>
      </c>
      <c r="T130" s="149">
        <f t="shared" si="80"/>
        <v>365.75</v>
      </c>
      <c r="U130" s="149">
        <f t="shared" si="80"/>
        <v>94.36</v>
      </c>
      <c r="V130" s="149">
        <f t="shared" si="91"/>
        <v>140.61904761904762</v>
      </c>
      <c r="X130" s="83">
        <f>+SUMPRODUCT(('Quant Log'!$J$5:$J$1004='Quant Sub Area Stats'!X$42)*'Quant Log'!$H$5:$H$1004)/COUNTIF('Quant Log'!$J$5:$J$1004,'Quant Sub Area Stats'!X$42)</f>
        <v>134.73076923076923</v>
      </c>
      <c r="Y130" s="83">
        <f>+SUMPRODUCT(('Quant Log'!$J$5:$J$1004='Quant Sub Area Stats'!Y$42)*'Quant Log'!$H$5:$H$1004)/COUNTIF('Quant Log'!$J$5:$J$1004,'Quant Sub Area Stats'!Y$42)</f>
        <v>142.9</v>
      </c>
      <c r="Z130" s="83">
        <f>+SUMPRODUCT(('Quant Log'!$J$5:$J$1004='Quant Sub Area Stats'!Z$42)*'Quant Log'!$H$5:$H$1004)/COUNTIF('Quant Log'!$J$5:$J$1004,'Quant Sub Area Stats'!Z$42)</f>
        <v>137.4</v>
      </c>
      <c r="AA130" s="83">
        <f>+SUMPRODUCT(('Quant Log'!$J$5:$J$1004='Quant Sub Area Stats'!AA$42)*'Quant Log'!$H$5:$H$1004)/COUNTIF('Quant Log'!$J$5:$J$1004,'Quant Sub Area Stats'!AA$42)</f>
        <v>138.5</v>
      </c>
      <c r="AB130" s="83">
        <f>+SUMPRODUCT(('Quant Log'!$J$5:$J$1004='Quant Sub Area Stats'!AB$42)*'Quant Log'!$H$5:$H$1004)/COUNTIF('Quant Log'!$J$5:$J$1004,'Quant Sub Area Stats'!AB$42)</f>
        <v>148.25</v>
      </c>
      <c r="AC130" s="83">
        <f>+SUMPRODUCT(('Quant Log'!$J$5:$J$1004='Quant Sub Area Stats'!AC$42)*'Quant Log'!$H$5:$H$1004)/COUNTIF('Quant Log'!$J$5:$J$1004,'Quant Sub Area Stats'!AC$42)</f>
        <v>138.0952380952381</v>
      </c>
      <c r="AD130" s="83">
        <f>+SUMPRODUCT(('Quant Log'!$J$5:$J$1004='Quant Sub Area Stats'!AD$42)*'Quant Log'!$H$5:$H$1004)/COUNTIF('Quant Log'!$J$5:$J$1004,'Quant Sub Area Stats'!AD$42)</f>
        <v>123.06666666666666</v>
      </c>
      <c r="AE130" s="83">
        <f>+SUMPRODUCT(('Quant Log'!$J$5:$J$1004='Quant Sub Area Stats'!AE$42)*'Quant Log'!$H$5:$H$1004)/COUNTIF('Quant Log'!$J$5:$J$1004,'Quant Sub Area Stats'!AE$42)</f>
        <v>163.92307692307693</v>
      </c>
      <c r="AF130" s="83">
        <f>+SUMPRODUCT(('Quant Log'!$J$5:$J$1004='Quant Sub Area Stats'!AF$42)*'Quant Log'!$H$5:$H$1004)/COUNTIF('Quant Log'!$J$5:$J$1004,'Quant Sub Area Stats'!AF$42)</f>
        <v>150.14814814814815</v>
      </c>
      <c r="AG130" s="83">
        <f>+SUMPRODUCT(('Quant Log'!$J$5:$J$1004='Quant Sub Area Stats'!AG$42)*'Quant Log'!$H$5:$H$1004)/COUNTIF('Quant Log'!$J$5:$J$1004,'Quant Sub Area Stats'!AG$42)</f>
        <v>132.30000000000001</v>
      </c>
      <c r="AH130" s="83">
        <f>+SUMPRODUCT(('Quant Log'!$J$5:$J$1004='Quant Sub Area Stats'!AH$42)*'Quant Log'!$H$5:$H$1004)/COUNTIF('Quant Log'!$J$5:$J$1004,'Quant Sub Area Stats'!AH$42)</f>
        <v>56.666666666666664</v>
      </c>
      <c r="AI130" s="83">
        <f>+SUMPRODUCT(('Quant Log'!$J$5:$J$1004='Quant Sub Area Stats'!AI$42)*'Quant Log'!$H$5:$H$1004)/COUNTIF('Quant Log'!$J$5:$J$1004,'Quant Sub Area Stats'!AI$42)</f>
        <v>168.46666666666667</v>
      </c>
      <c r="AJ130" s="83">
        <f>+SUMPRODUCT(('Quant Log'!$J$5:$J$1004='Quant Sub Area Stats'!AJ$42)*'Quant Log'!$H$5:$H$1004)/COUNTIF('Quant Log'!$J$5:$J$1004,'Quant Sub Area Stats'!AJ$42)</f>
        <v>115.5</v>
      </c>
      <c r="AK130" s="83">
        <f>+SUMPRODUCT(('Quant Log'!$J$5:$J$1004='Quant Sub Area Stats'!AK$42)*'Quant Log'!$H$5:$H$1004)/COUNTIF('Quant Log'!$J$5:$J$1004,'Quant Sub Area Stats'!AK$42)</f>
        <v>127.89473684210526</v>
      </c>
      <c r="AL130" s="83">
        <f>+SUMPRODUCT(('Quant Log'!$J$5:$J$1004='Quant Sub Area Stats'!AL$42)*'Quant Log'!$H$5:$H$1004)/COUNTIF('Quant Log'!$J$5:$J$1004,'Quant Sub Area Stats'!AL$42)</f>
        <v>198.35714285714286</v>
      </c>
      <c r="AM130" s="83">
        <f>+SUMPRODUCT(('Quant Log'!$J$5:$J$1004='Quant Sub Area Stats'!AM$42)*'Quant Log'!$H$5:$H$1004)/COUNTIF('Quant Log'!$J$5:$J$1004,'Quant Sub Area Stats'!AM$42)</f>
        <v>184</v>
      </c>
      <c r="AN130" s="83">
        <f>+SUMPRODUCT(('Quant Log'!$J$5:$J$1004='Quant Sub Area Stats'!AN$42)*'Quant Log'!$H$5:$H$1004)/COUNTIF('Quant Log'!$J$5:$J$1004,'Quant Sub Area Stats'!AN$42)</f>
        <v>365.75</v>
      </c>
      <c r="AO130" s="83">
        <f>+SUMPRODUCT(('Quant Log'!$J$5:$J$1004='Quant Sub Area Stats'!AO$42)*'Quant Log'!$H$5:$H$1004)/COUNTIF('Quant Log'!$J$5:$J$1004,'Quant Sub Area Stats'!AO$42)</f>
        <v>94.36</v>
      </c>
      <c r="AP130" s="83">
        <f>+SUM('Quant Log'!H5:H1004)/COUNTA('Quant Log'!$F$5:$F$1004)</f>
        <v>140.61904761904762</v>
      </c>
    </row>
  </sheetData>
  <mergeCells count="7">
    <mergeCell ref="F23:G23"/>
    <mergeCell ref="M7:N7"/>
    <mergeCell ref="R7:S7"/>
    <mergeCell ref="B1:I1"/>
    <mergeCell ref="B2:C2"/>
    <mergeCell ref="B4:C4"/>
    <mergeCell ref="F7:G7"/>
  </mergeCells>
  <phoneticPr fontId="23" type="noConversion"/>
  <conditionalFormatting sqref="F8:F9 F24:F25">
    <cfRule type="expression" dxfId="35" priority="1" stopIfTrue="1">
      <formula>$AC8=3</formula>
    </cfRule>
    <cfRule type="expression" dxfId="34" priority="2" stopIfTrue="1">
      <formula>$AC8=2</formula>
    </cfRule>
    <cfRule type="expression" dxfId="33" priority="3" stopIfTrue="1">
      <formula>$AC8=1</formula>
    </cfRule>
  </conditionalFormatting>
  <dataValidations count="2">
    <dataValidation type="list" allowBlank="1" showInputMessage="1" showErrorMessage="1" sqref="D4">
      <formula1>db!$D$5:$D$22</formula1>
    </dataValidation>
    <dataValidation type="list" allowBlank="1" showInputMessage="1" showErrorMessage="1" sqref="E4">
      <formula1>$B$43:$B$53</formula1>
    </dataValidation>
  </dataValidations>
  <pageMargins left="0.75" right="0.75" top="1" bottom="1" header="0.5" footer="0.5"/>
  <drawing r:id="rId1"/>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codeName="Sheet3" enableFormatConditionsCalculation="0"/>
  <dimension ref="A1:Y4354"/>
  <sheetViews>
    <sheetView showGridLines="0" zoomScale="75" zoomScaleNormal="75" zoomScalePageLayoutView="75" workbookViewId="0">
      <pane xSplit="1" topLeftCell="B1" activePane="topRight" state="frozen"/>
      <selection pane="topRight" activeCell="L329" sqref="L329"/>
    </sheetView>
  </sheetViews>
  <sheetFormatPr baseColWidth="10" defaultColWidth="8.625" defaultRowHeight="15"/>
  <cols>
    <col min="1" max="1" width="3.75" style="1" customWidth="1"/>
    <col min="2" max="2" width="10.75" style="1" customWidth="1"/>
    <col min="3" max="3" width="16.75" style="1" customWidth="1"/>
    <col min="4" max="6" width="10.75" style="1" customWidth="1"/>
    <col min="7" max="7" width="24.75" style="1" customWidth="1"/>
    <col min="8" max="8" width="10.75" style="58" customWidth="1"/>
    <col min="9" max="10" width="20.75" style="1" customWidth="1"/>
    <col min="11" max="11" width="40.75" style="1" customWidth="1"/>
    <col min="12" max="12" width="10.75" customWidth="1"/>
    <col min="13" max="14" width="10.75" style="1" customWidth="1"/>
    <col min="15" max="15" width="7.625" style="1" hidden="1" customWidth="1"/>
    <col min="16" max="16" width="6.125" style="1" hidden="1" customWidth="1"/>
    <col min="17" max="17" width="10.625" style="1" hidden="1" customWidth="1"/>
    <col min="18" max="18" width="10.875" style="1" hidden="1" customWidth="1"/>
    <col min="19" max="19" width="11.25" style="1" hidden="1" customWidth="1"/>
    <col min="20" max="20" width="11" style="1" hidden="1" customWidth="1"/>
    <col min="21" max="21" width="4" style="1" hidden="1" customWidth="1"/>
    <col min="22" max="22" width="12.75" style="88" hidden="1" customWidth="1"/>
    <col min="23" max="16384" width="8.625" style="1"/>
  </cols>
  <sheetData>
    <row r="1" spans="1:25" s="2" customFormat="1" ht="80.25" customHeight="1">
      <c r="B1" s="165" t="s">
        <v>609</v>
      </c>
      <c r="C1" s="165"/>
      <c r="D1" s="165"/>
      <c r="E1" s="165"/>
      <c r="F1" s="165"/>
      <c r="G1" s="165"/>
      <c r="H1" s="165"/>
      <c r="I1" s="165"/>
      <c r="J1" s="167"/>
      <c r="K1" s="167"/>
      <c r="V1" s="86"/>
    </row>
    <row r="2" spans="1:25" s="3" customFormat="1" ht="21.75" customHeight="1">
      <c r="B2" s="166" t="s">
        <v>592</v>
      </c>
      <c r="C2" s="166"/>
      <c r="D2" s="166"/>
      <c r="E2" s="15"/>
      <c r="F2" s="66" t="s">
        <v>610</v>
      </c>
      <c r="H2" s="64">
        <v>0</v>
      </c>
      <c r="Q2" s="62"/>
      <c r="V2" s="87"/>
    </row>
    <row r="3" spans="1:25">
      <c r="A3" s="25">
        <v>0</v>
      </c>
      <c r="L3" s="1"/>
    </row>
    <row r="4" spans="1:25" s="80" customFormat="1" ht="32.25" customHeight="1" thickBot="1">
      <c r="A4" s="1"/>
      <c r="B4" s="17" t="s">
        <v>418</v>
      </c>
      <c r="C4" s="17" t="s">
        <v>258</v>
      </c>
      <c r="D4" s="17" t="s">
        <v>416</v>
      </c>
      <c r="E4" s="17" t="s">
        <v>308</v>
      </c>
      <c r="F4" s="17" t="s">
        <v>419</v>
      </c>
      <c r="G4" s="17" t="s">
        <v>554</v>
      </c>
      <c r="H4" s="59" t="s">
        <v>306</v>
      </c>
      <c r="I4" s="17" t="s">
        <v>441</v>
      </c>
      <c r="J4" s="17" t="s">
        <v>530</v>
      </c>
      <c r="K4" s="17" t="s">
        <v>366</v>
      </c>
      <c r="L4" s="17" t="s">
        <v>307</v>
      </c>
      <c r="M4" s="17" t="s">
        <v>550</v>
      </c>
      <c r="N4" s="17" t="s">
        <v>599</v>
      </c>
      <c r="O4" s="77"/>
      <c r="P4" s="78" t="s">
        <v>459</v>
      </c>
      <c r="Q4" s="78" t="s">
        <v>460</v>
      </c>
      <c r="R4" s="78" t="s">
        <v>462</v>
      </c>
      <c r="S4" s="78" t="s">
        <v>463</v>
      </c>
      <c r="T4" s="79" t="s">
        <v>461</v>
      </c>
      <c r="U4" s="78" t="s">
        <v>458</v>
      </c>
      <c r="V4" s="89" t="s">
        <v>251</v>
      </c>
      <c r="W4" s="77"/>
      <c r="X4" s="77"/>
      <c r="Y4" s="77"/>
    </row>
    <row r="5" spans="1:25" s="80" customFormat="1" ht="16" thickBot="1">
      <c r="A5" s="1"/>
      <c r="B5" s="26">
        <v>1</v>
      </c>
      <c r="C5" s="26" t="s">
        <v>500</v>
      </c>
      <c r="D5" s="27">
        <v>40588</v>
      </c>
      <c r="E5" s="26" t="s">
        <v>538</v>
      </c>
      <c r="F5" s="26" t="s">
        <v>532</v>
      </c>
      <c r="G5" s="26" t="s">
        <v>309</v>
      </c>
      <c r="H5" s="52">
        <v>84</v>
      </c>
      <c r="I5" s="26" t="s">
        <v>641</v>
      </c>
      <c r="J5" s="26"/>
      <c r="K5" s="26"/>
      <c r="L5" s="26" t="s">
        <v>532</v>
      </c>
      <c r="M5" s="33">
        <f>IF(ISBLANK(F5),"",IF(F5=L5,1,0))</f>
        <v>1</v>
      </c>
      <c r="N5" s="32"/>
      <c r="O5" s="77"/>
      <c r="P5" s="81">
        <f t="shared" ref="P5:P68" si="0">IF(M5=1,1,0)</f>
        <v>1</v>
      </c>
      <c r="Q5" s="81">
        <f t="shared" ref="Q5:Q18" si="1">IF(ISBLANK(E5),0,IF(P5=0,1,0))</f>
        <v>0</v>
      </c>
      <c r="R5" s="81">
        <f t="shared" ref="R5:R68" si="2">IF(H5&gt;T5,1,0)</f>
        <v>0</v>
      </c>
      <c r="S5" s="81">
        <f t="shared" ref="S5:S68" si="3">IF(OR(G5="Process of Elim. (50 /50)",G5="Guess (No Confidence)"),1,0)</f>
        <v>0</v>
      </c>
      <c r="T5" s="78">
        <f>+VLOOKUP($E5,db!$B$26:$C$30,2,FALSE)</f>
        <v>100</v>
      </c>
      <c r="U5" s="78">
        <f>IF($A$3=0,0,IF(Q5=1,1,IF(R5=1,2,IF(S5=1,3,0))))</f>
        <v>0</v>
      </c>
      <c r="V5" s="89">
        <f>H5</f>
        <v>84</v>
      </c>
      <c r="W5" s="77"/>
      <c r="X5" s="77"/>
      <c r="Y5" s="77"/>
    </row>
    <row r="6" spans="1:25" s="80" customFormat="1" ht="16" thickBot="1">
      <c r="A6" s="70"/>
      <c r="B6" s="71">
        <f>+B5+1</f>
        <v>2</v>
      </c>
      <c r="C6" s="71" t="s">
        <v>500</v>
      </c>
      <c r="D6" s="72">
        <v>40588</v>
      </c>
      <c r="E6" s="71" t="s">
        <v>538</v>
      </c>
      <c r="F6" s="71" t="s">
        <v>523</v>
      </c>
      <c r="G6" s="71" t="s">
        <v>309</v>
      </c>
      <c r="H6" s="73">
        <v>108</v>
      </c>
      <c r="I6" s="71" t="s">
        <v>539</v>
      </c>
      <c r="J6" s="71"/>
      <c r="K6" s="71"/>
      <c r="L6" s="71" t="s">
        <v>523</v>
      </c>
      <c r="M6" s="74">
        <f t="shared" ref="M6:M69" si="4">IF(ISBLANK(F6),"",IF(F6=L6,1,0))</f>
        <v>1</v>
      </c>
      <c r="N6" s="75"/>
      <c r="O6" s="77"/>
      <c r="P6" s="81">
        <f t="shared" si="0"/>
        <v>1</v>
      </c>
      <c r="Q6" s="81">
        <f t="shared" si="1"/>
        <v>0</v>
      </c>
      <c r="R6" s="81">
        <f t="shared" si="2"/>
        <v>1</v>
      </c>
      <c r="S6" s="81">
        <f t="shared" si="3"/>
        <v>0</v>
      </c>
      <c r="T6" s="78">
        <f>+VLOOKUP($E6,db!$B$26:$C$30,2,FALSE)</f>
        <v>100</v>
      </c>
      <c r="U6" s="78">
        <f t="shared" ref="U6:U69" si="5">IF($A$3=0,0,IF(Q6=1,1,IF(R6=1,2,IF(S6=1,3,0))))</f>
        <v>0</v>
      </c>
      <c r="V6" s="89">
        <f t="shared" ref="V6:V69" si="6">H6</f>
        <v>108</v>
      </c>
      <c r="W6" s="77"/>
      <c r="X6" s="77"/>
      <c r="Y6" s="77"/>
    </row>
    <row r="7" spans="1:25" s="80" customFormat="1" ht="16" thickBot="1">
      <c r="A7" s="1"/>
      <c r="B7" s="26">
        <f t="shared" ref="B7:B70" si="7">+B6+1</f>
        <v>3</v>
      </c>
      <c r="C7" s="26" t="s">
        <v>500</v>
      </c>
      <c r="D7" s="27">
        <v>40588</v>
      </c>
      <c r="E7" s="26" t="s">
        <v>538</v>
      </c>
      <c r="F7" s="26" t="s">
        <v>532</v>
      </c>
      <c r="G7" s="26" t="s">
        <v>309</v>
      </c>
      <c r="H7" s="52">
        <v>151</v>
      </c>
      <c r="I7" s="26" t="s">
        <v>562</v>
      </c>
      <c r="J7" s="26"/>
      <c r="K7" s="26"/>
      <c r="L7" s="26" t="s">
        <v>531</v>
      </c>
      <c r="M7" s="33">
        <f t="shared" si="4"/>
        <v>0</v>
      </c>
      <c r="N7" s="32" t="s">
        <v>536</v>
      </c>
      <c r="O7" s="77"/>
      <c r="P7" s="81">
        <f t="shared" si="0"/>
        <v>0</v>
      </c>
      <c r="Q7" s="81">
        <f t="shared" si="1"/>
        <v>1</v>
      </c>
      <c r="R7" s="81">
        <f t="shared" si="2"/>
        <v>1</v>
      </c>
      <c r="S7" s="81">
        <f t="shared" si="3"/>
        <v>0</v>
      </c>
      <c r="T7" s="78">
        <f>+VLOOKUP($E7,db!$B$26:$C$30,2,FALSE)</f>
        <v>100</v>
      </c>
      <c r="U7" s="78">
        <f t="shared" si="5"/>
        <v>0</v>
      </c>
      <c r="V7" s="89">
        <f t="shared" si="6"/>
        <v>151</v>
      </c>
      <c r="W7" s="77"/>
      <c r="X7" s="77"/>
      <c r="Y7" s="77"/>
    </row>
    <row r="8" spans="1:25" s="80" customFormat="1" ht="16" thickBot="1">
      <c r="A8" s="70"/>
      <c r="B8" s="71">
        <f t="shared" si="7"/>
        <v>4</v>
      </c>
      <c r="C8" s="71" t="s">
        <v>500</v>
      </c>
      <c r="D8" s="72">
        <v>40588</v>
      </c>
      <c r="E8" s="71" t="s">
        <v>538</v>
      </c>
      <c r="F8" s="71" t="s">
        <v>532</v>
      </c>
      <c r="G8" s="71" t="s">
        <v>309</v>
      </c>
      <c r="H8" s="73">
        <v>193</v>
      </c>
      <c r="I8" s="71" t="s">
        <v>292</v>
      </c>
      <c r="J8" s="71" t="s">
        <v>275</v>
      </c>
      <c r="K8" s="71"/>
      <c r="L8" s="71" t="s">
        <v>532</v>
      </c>
      <c r="M8" s="74">
        <f t="shared" si="4"/>
        <v>1</v>
      </c>
      <c r="N8" s="75"/>
      <c r="O8" s="77"/>
      <c r="P8" s="81">
        <f t="shared" si="0"/>
        <v>1</v>
      </c>
      <c r="Q8" s="81">
        <f t="shared" si="1"/>
        <v>0</v>
      </c>
      <c r="R8" s="81">
        <f t="shared" si="2"/>
        <v>1</v>
      </c>
      <c r="S8" s="81">
        <f t="shared" si="3"/>
        <v>0</v>
      </c>
      <c r="T8" s="78">
        <f>+VLOOKUP($E8,db!$B$26:$C$30,2,FALSE)</f>
        <v>100</v>
      </c>
      <c r="U8" s="78">
        <f t="shared" si="5"/>
        <v>0</v>
      </c>
      <c r="V8" s="89">
        <f t="shared" si="6"/>
        <v>193</v>
      </c>
      <c r="W8" s="77"/>
      <c r="X8" s="77"/>
      <c r="Y8" s="77"/>
    </row>
    <row r="9" spans="1:25" s="80" customFormat="1" ht="16" thickBot="1">
      <c r="A9" s="1"/>
      <c r="B9" s="26">
        <f t="shared" si="7"/>
        <v>5</v>
      </c>
      <c r="C9" s="26" t="s">
        <v>500</v>
      </c>
      <c r="D9" s="27">
        <v>40588</v>
      </c>
      <c r="E9" s="26" t="s">
        <v>538</v>
      </c>
      <c r="F9" s="26" t="s">
        <v>527</v>
      </c>
      <c r="G9" s="26" t="s">
        <v>309</v>
      </c>
      <c r="H9" s="52">
        <v>155</v>
      </c>
      <c r="I9" s="26" t="s">
        <v>292</v>
      </c>
      <c r="J9" s="26" t="s">
        <v>342</v>
      </c>
      <c r="K9" s="26"/>
      <c r="L9" s="26" t="s">
        <v>532</v>
      </c>
      <c r="M9" s="33">
        <f t="shared" si="4"/>
        <v>0</v>
      </c>
      <c r="N9" s="32" t="s">
        <v>536</v>
      </c>
      <c r="O9" s="77"/>
      <c r="P9" s="81">
        <f t="shared" si="0"/>
        <v>0</v>
      </c>
      <c r="Q9" s="81">
        <f t="shared" si="1"/>
        <v>1</v>
      </c>
      <c r="R9" s="81">
        <f t="shared" si="2"/>
        <v>1</v>
      </c>
      <c r="S9" s="81">
        <f t="shared" si="3"/>
        <v>0</v>
      </c>
      <c r="T9" s="78">
        <f>+VLOOKUP($E9,db!$B$26:$C$30,2,FALSE)</f>
        <v>100</v>
      </c>
      <c r="U9" s="78">
        <f t="shared" si="5"/>
        <v>0</v>
      </c>
      <c r="V9" s="89">
        <f t="shared" si="6"/>
        <v>155</v>
      </c>
      <c r="W9" s="77"/>
      <c r="X9" s="77"/>
      <c r="Y9" s="77"/>
    </row>
    <row r="10" spans="1:25" s="80" customFormat="1" ht="16" thickBot="1">
      <c r="A10" s="70"/>
      <c r="B10" s="71">
        <f t="shared" si="7"/>
        <v>6</v>
      </c>
      <c r="C10" s="71" t="s">
        <v>500</v>
      </c>
      <c r="D10" s="72">
        <v>40588</v>
      </c>
      <c r="E10" s="71" t="s">
        <v>538</v>
      </c>
      <c r="F10" s="71" t="s">
        <v>531</v>
      </c>
      <c r="G10" s="71" t="s">
        <v>309</v>
      </c>
      <c r="H10" s="73">
        <v>120</v>
      </c>
      <c r="I10" s="71" t="s">
        <v>562</v>
      </c>
      <c r="J10" s="71"/>
      <c r="K10" s="71"/>
      <c r="L10" s="71" t="s">
        <v>531</v>
      </c>
      <c r="M10" s="74">
        <f t="shared" si="4"/>
        <v>1</v>
      </c>
      <c r="N10" s="75"/>
      <c r="O10" s="77"/>
      <c r="P10" s="81">
        <f t="shared" si="0"/>
        <v>1</v>
      </c>
      <c r="Q10" s="81">
        <f t="shared" si="1"/>
        <v>0</v>
      </c>
      <c r="R10" s="81">
        <f t="shared" si="2"/>
        <v>1</v>
      </c>
      <c r="S10" s="81">
        <f t="shared" si="3"/>
        <v>0</v>
      </c>
      <c r="T10" s="78">
        <f>+VLOOKUP($E10,db!$B$26:$C$30,2,FALSE)</f>
        <v>100</v>
      </c>
      <c r="U10" s="78">
        <f t="shared" si="5"/>
        <v>0</v>
      </c>
      <c r="V10" s="89">
        <f t="shared" si="6"/>
        <v>120</v>
      </c>
      <c r="W10" s="77"/>
      <c r="X10" s="77"/>
      <c r="Y10" s="77"/>
    </row>
    <row r="11" spans="1:25" s="80" customFormat="1" ht="16" thickBot="1">
      <c r="A11" s="1"/>
      <c r="B11" s="26">
        <f t="shared" si="7"/>
        <v>7</v>
      </c>
      <c r="C11" s="26" t="s">
        <v>500</v>
      </c>
      <c r="D11" s="27">
        <v>40588</v>
      </c>
      <c r="E11" s="26" t="s">
        <v>538</v>
      </c>
      <c r="F11" s="26" t="s">
        <v>523</v>
      </c>
      <c r="G11" s="26" t="s">
        <v>309</v>
      </c>
      <c r="H11" s="52">
        <v>93</v>
      </c>
      <c r="I11" s="26" t="s">
        <v>643</v>
      </c>
      <c r="J11" s="26"/>
      <c r="K11" s="26"/>
      <c r="L11" s="26" t="s">
        <v>523</v>
      </c>
      <c r="M11" s="33">
        <f t="shared" si="4"/>
        <v>1</v>
      </c>
      <c r="N11" s="32"/>
      <c r="O11" s="77"/>
      <c r="P11" s="81">
        <f t="shared" si="0"/>
        <v>1</v>
      </c>
      <c r="Q11" s="81">
        <f t="shared" si="1"/>
        <v>0</v>
      </c>
      <c r="R11" s="81">
        <f t="shared" si="2"/>
        <v>0</v>
      </c>
      <c r="S11" s="81">
        <f t="shared" si="3"/>
        <v>0</v>
      </c>
      <c r="T11" s="78">
        <f>+VLOOKUP($E11,db!$B$26:$C$30,2,FALSE)</f>
        <v>100</v>
      </c>
      <c r="U11" s="78">
        <f t="shared" si="5"/>
        <v>0</v>
      </c>
      <c r="V11" s="89">
        <f t="shared" si="6"/>
        <v>93</v>
      </c>
      <c r="W11" s="77"/>
      <c r="X11" s="77"/>
      <c r="Y11" s="77"/>
    </row>
    <row r="12" spans="1:25" s="80" customFormat="1" ht="16" thickBot="1">
      <c r="A12" s="70"/>
      <c r="B12" s="71">
        <f t="shared" si="7"/>
        <v>8</v>
      </c>
      <c r="C12" s="71" t="s">
        <v>500</v>
      </c>
      <c r="D12" s="72">
        <v>40588</v>
      </c>
      <c r="E12" s="71" t="s">
        <v>538</v>
      </c>
      <c r="F12" s="71" t="s">
        <v>531</v>
      </c>
      <c r="G12" s="71" t="s">
        <v>309</v>
      </c>
      <c r="H12" s="73">
        <v>144</v>
      </c>
      <c r="I12" s="71" t="s">
        <v>562</v>
      </c>
      <c r="J12" s="71"/>
      <c r="K12" s="71"/>
      <c r="L12" s="71" t="s">
        <v>531</v>
      </c>
      <c r="M12" s="74">
        <f t="shared" si="4"/>
        <v>1</v>
      </c>
      <c r="N12" s="75"/>
      <c r="O12" s="77"/>
      <c r="P12" s="81">
        <f t="shared" si="0"/>
        <v>1</v>
      </c>
      <c r="Q12" s="81">
        <f t="shared" si="1"/>
        <v>0</v>
      </c>
      <c r="R12" s="81">
        <f t="shared" si="2"/>
        <v>1</v>
      </c>
      <c r="S12" s="81">
        <f t="shared" si="3"/>
        <v>0</v>
      </c>
      <c r="T12" s="78">
        <f>+VLOOKUP($E12,db!$B$26:$C$30,2,FALSE)</f>
        <v>100</v>
      </c>
      <c r="U12" s="78">
        <f t="shared" si="5"/>
        <v>0</v>
      </c>
      <c r="V12" s="89">
        <f t="shared" si="6"/>
        <v>144</v>
      </c>
      <c r="W12" s="77"/>
      <c r="X12" s="77"/>
      <c r="Y12" s="77"/>
    </row>
    <row r="13" spans="1:25" s="80" customFormat="1" ht="16" thickBot="1">
      <c r="A13" s="1"/>
      <c r="B13" s="26">
        <f t="shared" si="7"/>
        <v>9</v>
      </c>
      <c r="C13" s="26" t="s">
        <v>500</v>
      </c>
      <c r="D13" s="27">
        <v>40588</v>
      </c>
      <c r="E13" s="26" t="s">
        <v>538</v>
      </c>
      <c r="F13" s="26" t="s">
        <v>523</v>
      </c>
      <c r="G13" s="26" t="s">
        <v>309</v>
      </c>
      <c r="H13" s="52">
        <v>141</v>
      </c>
      <c r="I13" s="26" t="s">
        <v>641</v>
      </c>
      <c r="J13" s="26"/>
      <c r="K13" s="26"/>
      <c r="L13" s="26" t="s">
        <v>523</v>
      </c>
      <c r="M13" s="33">
        <f t="shared" si="4"/>
        <v>1</v>
      </c>
      <c r="N13" s="32"/>
      <c r="O13" s="77"/>
      <c r="P13" s="81">
        <f t="shared" si="0"/>
        <v>1</v>
      </c>
      <c r="Q13" s="81">
        <f t="shared" si="1"/>
        <v>0</v>
      </c>
      <c r="R13" s="81">
        <f t="shared" si="2"/>
        <v>1</v>
      </c>
      <c r="S13" s="81">
        <f t="shared" si="3"/>
        <v>0</v>
      </c>
      <c r="T13" s="78">
        <f>+VLOOKUP($E13,db!$B$26:$C$30,2,FALSE)</f>
        <v>100</v>
      </c>
      <c r="U13" s="78">
        <f t="shared" si="5"/>
        <v>0</v>
      </c>
      <c r="V13" s="89">
        <f t="shared" si="6"/>
        <v>141</v>
      </c>
      <c r="W13" s="77"/>
      <c r="X13" s="77"/>
      <c r="Y13" s="77"/>
    </row>
    <row r="14" spans="1:25" s="80" customFormat="1" ht="16" thickBot="1">
      <c r="A14" s="70"/>
      <c r="B14" s="71">
        <f t="shared" si="7"/>
        <v>10</v>
      </c>
      <c r="C14" s="71" t="s">
        <v>500</v>
      </c>
      <c r="D14" s="72">
        <v>40588</v>
      </c>
      <c r="E14" s="71" t="s">
        <v>538</v>
      </c>
      <c r="F14" s="71" t="s">
        <v>532</v>
      </c>
      <c r="G14" s="71" t="s">
        <v>309</v>
      </c>
      <c r="H14" s="73">
        <v>79</v>
      </c>
      <c r="I14" s="71" t="s">
        <v>641</v>
      </c>
      <c r="J14" s="71"/>
      <c r="K14" s="71"/>
      <c r="L14" s="71" t="s">
        <v>532</v>
      </c>
      <c r="M14" s="74">
        <f t="shared" si="4"/>
        <v>1</v>
      </c>
      <c r="N14" s="75"/>
      <c r="O14" s="77"/>
      <c r="P14" s="81">
        <f t="shared" si="0"/>
        <v>1</v>
      </c>
      <c r="Q14" s="81">
        <f t="shared" si="1"/>
        <v>0</v>
      </c>
      <c r="R14" s="81">
        <f t="shared" si="2"/>
        <v>0</v>
      </c>
      <c r="S14" s="81">
        <f t="shared" si="3"/>
        <v>0</v>
      </c>
      <c r="T14" s="78">
        <f>+VLOOKUP($E14,db!$B$26:$C$30,2,FALSE)</f>
        <v>100</v>
      </c>
      <c r="U14" s="78">
        <f t="shared" si="5"/>
        <v>0</v>
      </c>
      <c r="V14" s="89">
        <f t="shared" si="6"/>
        <v>79</v>
      </c>
      <c r="W14" s="77"/>
      <c r="X14" s="77"/>
      <c r="Y14" s="77"/>
    </row>
    <row r="15" spans="1:25" s="80" customFormat="1" ht="16" thickBot="1">
      <c r="A15" s="1"/>
      <c r="B15" s="26">
        <f t="shared" si="7"/>
        <v>11</v>
      </c>
      <c r="C15" s="26" t="s">
        <v>500</v>
      </c>
      <c r="D15" s="27">
        <v>40588</v>
      </c>
      <c r="E15" s="26" t="s">
        <v>538</v>
      </c>
      <c r="F15" s="26" t="s">
        <v>531</v>
      </c>
      <c r="G15" s="26" t="s">
        <v>309</v>
      </c>
      <c r="H15" s="52">
        <v>43</v>
      </c>
      <c r="I15" s="26" t="s">
        <v>292</v>
      </c>
      <c r="J15" s="26" t="s">
        <v>341</v>
      </c>
      <c r="K15" s="26"/>
      <c r="L15" s="26" t="s">
        <v>531</v>
      </c>
      <c r="M15" s="33">
        <f t="shared" si="4"/>
        <v>1</v>
      </c>
      <c r="N15" s="32"/>
      <c r="O15" s="77"/>
      <c r="P15" s="81">
        <f t="shared" si="0"/>
        <v>1</v>
      </c>
      <c r="Q15" s="81">
        <f t="shared" si="1"/>
        <v>0</v>
      </c>
      <c r="R15" s="81">
        <f t="shared" si="2"/>
        <v>0</v>
      </c>
      <c r="S15" s="81">
        <f t="shared" si="3"/>
        <v>0</v>
      </c>
      <c r="T15" s="78">
        <f>+VLOOKUP($E15,db!$B$26:$C$30,2,FALSE)</f>
        <v>100</v>
      </c>
      <c r="U15" s="78">
        <f t="shared" si="5"/>
        <v>0</v>
      </c>
      <c r="V15" s="89">
        <f t="shared" si="6"/>
        <v>43</v>
      </c>
      <c r="W15" s="77"/>
      <c r="X15" s="77"/>
      <c r="Y15" s="77"/>
    </row>
    <row r="16" spans="1:25" s="80" customFormat="1" ht="16" thickBot="1">
      <c r="A16" s="70"/>
      <c r="B16" s="71">
        <f t="shared" si="7"/>
        <v>12</v>
      </c>
      <c r="C16" s="71" t="s">
        <v>500</v>
      </c>
      <c r="D16" s="72">
        <v>40588</v>
      </c>
      <c r="E16" s="71" t="s">
        <v>538</v>
      </c>
      <c r="F16" s="71" t="s">
        <v>523</v>
      </c>
      <c r="G16" s="71" t="s">
        <v>309</v>
      </c>
      <c r="H16" s="73">
        <v>143</v>
      </c>
      <c r="I16" s="71" t="s">
        <v>539</v>
      </c>
      <c r="J16" s="71"/>
      <c r="K16" s="71"/>
      <c r="L16" s="71" t="s">
        <v>523</v>
      </c>
      <c r="M16" s="74">
        <f t="shared" si="4"/>
        <v>1</v>
      </c>
      <c r="N16" s="75"/>
      <c r="O16" s="77"/>
      <c r="P16" s="81">
        <f t="shared" si="0"/>
        <v>1</v>
      </c>
      <c r="Q16" s="81">
        <f t="shared" si="1"/>
        <v>0</v>
      </c>
      <c r="R16" s="81">
        <f t="shared" si="2"/>
        <v>1</v>
      </c>
      <c r="S16" s="81">
        <f t="shared" si="3"/>
        <v>0</v>
      </c>
      <c r="T16" s="78">
        <f>+VLOOKUP($E16,db!$B$26:$C$30,2,FALSE)</f>
        <v>100</v>
      </c>
      <c r="U16" s="78">
        <f t="shared" si="5"/>
        <v>0</v>
      </c>
      <c r="V16" s="89">
        <f t="shared" si="6"/>
        <v>143</v>
      </c>
      <c r="W16" s="77"/>
      <c r="X16" s="77"/>
      <c r="Y16" s="77"/>
    </row>
    <row r="17" spans="1:25" s="80" customFormat="1" ht="16" thickBot="1">
      <c r="A17" s="1"/>
      <c r="B17" s="26">
        <f t="shared" si="7"/>
        <v>13</v>
      </c>
      <c r="C17" s="26" t="s">
        <v>500</v>
      </c>
      <c r="D17" s="27">
        <v>40588</v>
      </c>
      <c r="E17" s="26" t="s">
        <v>538</v>
      </c>
      <c r="F17" s="26" t="s">
        <v>527</v>
      </c>
      <c r="G17" s="26" t="s">
        <v>309</v>
      </c>
      <c r="H17" s="52">
        <v>118</v>
      </c>
      <c r="I17" s="26" t="s">
        <v>562</v>
      </c>
      <c r="J17" s="26"/>
      <c r="K17" s="26"/>
      <c r="L17" s="26" t="s">
        <v>527</v>
      </c>
      <c r="M17" s="33">
        <f t="shared" si="4"/>
        <v>1</v>
      </c>
      <c r="N17" s="32"/>
      <c r="O17" s="77"/>
      <c r="P17" s="81">
        <f t="shared" si="0"/>
        <v>1</v>
      </c>
      <c r="Q17" s="81">
        <f t="shared" si="1"/>
        <v>0</v>
      </c>
      <c r="R17" s="81">
        <f t="shared" si="2"/>
        <v>1</v>
      </c>
      <c r="S17" s="81">
        <f t="shared" si="3"/>
        <v>0</v>
      </c>
      <c r="T17" s="78">
        <f>+VLOOKUP($E17,db!$B$26:$C$30,2,FALSE)</f>
        <v>100</v>
      </c>
      <c r="U17" s="78">
        <f t="shared" si="5"/>
        <v>0</v>
      </c>
      <c r="V17" s="89">
        <f t="shared" si="6"/>
        <v>118</v>
      </c>
      <c r="W17" s="77"/>
      <c r="X17" s="77"/>
      <c r="Y17" s="77"/>
    </row>
    <row r="18" spans="1:25" s="80" customFormat="1" ht="16" thickBot="1">
      <c r="A18" s="70"/>
      <c r="B18" s="71">
        <f t="shared" si="7"/>
        <v>14</v>
      </c>
      <c r="C18" s="71" t="s">
        <v>500</v>
      </c>
      <c r="D18" s="72">
        <v>40588</v>
      </c>
      <c r="E18" s="71" t="s">
        <v>538</v>
      </c>
      <c r="F18" s="71" t="s">
        <v>522</v>
      </c>
      <c r="G18" s="71" t="s">
        <v>309</v>
      </c>
      <c r="H18" s="73">
        <v>58</v>
      </c>
      <c r="I18" s="71" t="s">
        <v>539</v>
      </c>
      <c r="J18" s="71"/>
      <c r="K18" s="71"/>
      <c r="L18" s="71" t="s">
        <v>522</v>
      </c>
      <c r="M18" s="74">
        <f t="shared" si="4"/>
        <v>1</v>
      </c>
      <c r="N18" s="75"/>
      <c r="O18" s="77"/>
      <c r="P18" s="81">
        <f t="shared" si="0"/>
        <v>1</v>
      </c>
      <c r="Q18" s="81">
        <f t="shared" si="1"/>
        <v>0</v>
      </c>
      <c r="R18" s="81">
        <f t="shared" si="2"/>
        <v>0</v>
      </c>
      <c r="S18" s="81">
        <f t="shared" si="3"/>
        <v>0</v>
      </c>
      <c r="T18" s="78">
        <f>+VLOOKUP($E18,db!$B$26:$C$30,2,FALSE)</f>
        <v>100</v>
      </c>
      <c r="U18" s="78">
        <f t="shared" si="5"/>
        <v>0</v>
      </c>
      <c r="V18" s="89">
        <f t="shared" si="6"/>
        <v>58</v>
      </c>
      <c r="W18" s="77"/>
      <c r="X18" s="77"/>
      <c r="Y18" s="77"/>
    </row>
    <row r="19" spans="1:25" s="80" customFormat="1" ht="16" thickBot="1">
      <c r="A19" s="1"/>
      <c r="B19" s="26">
        <f t="shared" si="7"/>
        <v>15</v>
      </c>
      <c r="C19" s="26" t="s">
        <v>500</v>
      </c>
      <c r="D19" s="27">
        <v>40588</v>
      </c>
      <c r="E19" s="26" t="s">
        <v>538</v>
      </c>
      <c r="F19" s="26" t="s">
        <v>531</v>
      </c>
      <c r="G19" s="26" t="s">
        <v>309</v>
      </c>
      <c r="H19" s="52">
        <v>79</v>
      </c>
      <c r="I19" s="26" t="s">
        <v>539</v>
      </c>
      <c r="J19" s="26"/>
      <c r="K19" s="26"/>
      <c r="L19" s="26" t="s">
        <v>531</v>
      </c>
      <c r="M19" s="33">
        <f t="shared" si="4"/>
        <v>1</v>
      </c>
      <c r="N19" s="32"/>
      <c r="O19" s="77"/>
      <c r="P19" s="81">
        <f t="shared" si="0"/>
        <v>1</v>
      </c>
      <c r="Q19" s="81">
        <f t="shared" ref="Q19:Q68" si="8">IF(ISBLANK(E19),0,IF(P19=0,1,0))</f>
        <v>0</v>
      </c>
      <c r="R19" s="81">
        <f t="shared" si="2"/>
        <v>0</v>
      </c>
      <c r="S19" s="81">
        <f t="shared" si="3"/>
        <v>0</v>
      </c>
      <c r="T19" s="78">
        <f>+VLOOKUP($E19,db!$B$26:$C$30,2,FALSE)</f>
        <v>100</v>
      </c>
      <c r="U19" s="78">
        <f t="shared" si="5"/>
        <v>0</v>
      </c>
      <c r="V19" s="89">
        <f t="shared" si="6"/>
        <v>79</v>
      </c>
      <c r="W19" s="77"/>
      <c r="X19" s="77"/>
      <c r="Y19" s="77"/>
    </row>
    <row r="20" spans="1:25" s="80" customFormat="1" ht="16" thickBot="1">
      <c r="A20" s="70"/>
      <c r="B20" s="71">
        <f t="shared" si="7"/>
        <v>16</v>
      </c>
      <c r="C20" s="71" t="s">
        <v>500</v>
      </c>
      <c r="D20" s="72">
        <v>40588</v>
      </c>
      <c r="E20" s="71" t="s">
        <v>538</v>
      </c>
      <c r="F20" s="71" t="s">
        <v>523</v>
      </c>
      <c r="G20" s="71" t="s">
        <v>309</v>
      </c>
      <c r="H20" s="73">
        <v>68</v>
      </c>
      <c r="I20" s="71" t="s">
        <v>642</v>
      </c>
      <c r="J20" s="71"/>
      <c r="K20" s="71"/>
      <c r="L20" s="71" t="s">
        <v>523</v>
      </c>
      <c r="M20" s="74">
        <f t="shared" si="4"/>
        <v>1</v>
      </c>
      <c r="N20" s="75"/>
      <c r="O20" s="77"/>
      <c r="P20" s="81">
        <f t="shared" si="0"/>
        <v>1</v>
      </c>
      <c r="Q20" s="81">
        <f t="shared" si="8"/>
        <v>0</v>
      </c>
      <c r="R20" s="81">
        <f t="shared" si="2"/>
        <v>0</v>
      </c>
      <c r="S20" s="81">
        <f t="shared" si="3"/>
        <v>0</v>
      </c>
      <c r="T20" s="78">
        <f>+VLOOKUP($E20,db!$B$26:$C$30,2,FALSE)</f>
        <v>100</v>
      </c>
      <c r="U20" s="78">
        <f t="shared" si="5"/>
        <v>0</v>
      </c>
      <c r="V20" s="89">
        <f t="shared" si="6"/>
        <v>68</v>
      </c>
      <c r="W20" s="77"/>
      <c r="X20" s="77"/>
      <c r="Y20" s="77"/>
    </row>
    <row r="21" spans="1:25" s="80" customFormat="1" ht="16" thickBot="1">
      <c r="A21" s="1"/>
      <c r="B21" s="26">
        <f t="shared" si="7"/>
        <v>17</v>
      </c>
      <c r="C21" s="26" t="s">
        <v>500</v>
      </c>
      <c r="D21" s="27">
        <v>40588</v>
      </c>
      <c r="E21" s="26" t="s">
        <v>538</v>
      </c>
      <c r="F21" s="26" t="s">
        <v>523</v>
      </c>
      <c r="G21" s="26" t="s">
        <v>309</v>
      </c>
      <c r="H21" s="52">
        <v>199</v>
      </c>
      <c r="I21" s="26" t="s">
        <v>539</v>
      </c>
      <c r="J21" s="26"/>
      <c r="K21" s="26"/>
      <c r="L21" s="26" t="s">
        <v>523</v>
      </c>
      <c r="M21" s="33">
        <f t="shared" si="4"/>
        <v>1</v>
      </c>
      <c r="N21" s="32"/>
      <c r="O21" s="77"/>
      <c r="P21" s="81">
        <f t="shared" si="0"/>
        <v>1</v>
      </c>
      <c r="Q21" s="81">
        <f t="shared" si="8"/>
        <v>0</v>
      </c>
      <c r="R21" s="81">
        <f t="shared" si="2"/>
        <v>1</v>
      </c>
      <c r="S21" s="81">
        <f t="shared" si="3"/>
        <v>0</v>
      </c>
      <c r="T21" s="78">
        <f>+VLOOKUP($E21,db!$B$26:$C$30,2,FALSE)</f>
        <v>100</v>
      </c>
      <c r="U21" s="78">
        <f t="shared" si="5"/>
        <v>0</v>
      </c>
      <c r="V21" s="89">
        <f t="shared" si="6"/>
        <v>199</v>
      </c>
      <c r="W21" s="77"/>
      <c r="X21" s="77"/>
      <c r="Y21" s="77"/>
    </row>
    <row r="22" spans="1:25" s="80" customFormat="1" ht="16" thickBot="1">
      <c r="A22" s="70"/>
      <c r="B22" s="71">
        <f t="shared" si="7"/>
        <v>18</v>
      </c>
      <c r="C22" s="71" t="s">
        <v>500</v>
      </c>
      <c r="D22" s="72">
        <v>40588</v>
      </c>
      <c r="E22" s="71" t="s">
        <v>538</v>
      </c>
      <c r="F22" s="71" t="s">
        <v>531</v>
      </c>
      <c r="G22" s="71" t="s">
        <v>309</v>
      </c>
      <c r="H22" s="73">
        <v>221</v>
      </c>
      <c r="I22" s="71" t="s">
        <v>292</v>
      </c>
      <c r="J22" s="71" t="s">
        <v>276</v>
      </c>
      <c r="K22" s="71"/>
      <c r="L22" s="71" t="s">
        <v>531</v>
      </c>
      <c r="M22" s="74">
        <f t="shared" si="4"/>
        <v>1</v>
      </c>
      <c r="N22" s="75"/>
      <c r="O22" s="77"/>
      <c r="P22" s="81">
        <f t="shared" si="0"/>
        <v>1</v>
      </c>
      <c r="Q22" s="81">
        <f t="shared" si="8"/>
        <v>0</v>
      </c>
      <c r="R22" s="81">
        <f t="shared" si="2"/>
        <v>1</v>
      </c>
      <c r="S22" s="81">
        <f t="shared" si="3"/>
        <v>0</v>
      </c>
      <c r="T22" s="78">
        <f>+VLOOKUP($E22,db!$B$26:$C$30,2,FALSE)</f>
        <v>100</v>
      </c>
      <c r="U22" s="78">
        <f t="shared" si="5"/>
        <v>0</v>
      </c>
      <c r="V22" s="89">
        <f t="shared" si="6"/>
        <v>221</v>
      </c>
      <c r="W22" s="77"/>
      <c r="X22" s="77"/>
      <c r="Y22" s="77"/>
    </row>
    <row r="23" spans="1:25" s="80" customFormat="1" ht="16" thickBot="1">
      <c r="A23" s="1"/>
      <c r="B23" s="26">
        <f t="shared" si="7"/>
        <v>19</v>
      </c>
      <c r="C23" s="26" t="s">
        <v>500</v>
      </c>
      <c r="D23" s="27">
        <v>40588</v>
      </c>
      <c r="E23" s="26" t="s">
        <v>538</v>
      </c>
      <c r="F23" s="26" t="s">
        <v>527</v>
      </c>
      <c r="G23" s="26" t="s">
        <v>309</v>
      </c>
      <c r="H23" s="52">
        <v>154</v>
      </c>
      <c r="I23" s="26" t="s">
        <v>641</v>
      </c>
      <c r="J23" s="26"/>
      <c r="K23" s="26"/>
      <c r="L23" s="26" t="s">
        <v>527</v>
      </c>
      <c r="M23" s="33">
        <f t="shared" si="4"/>
        <v>1</v>
      </c>
      <c r="N23" s="32"/>
      <c r="O23" s="77"/>
      <c r="P23" s="81">
        <f t="shared" si="0"/>
        <v>1</v>
      </c>
      <c r="Q23" s="81">
        <f t="shared" si="8"/>
        <v>0</v>
      </c>
      <c r="R23" s="81">
        <f t="shared" si="2"/>
        <v>1</v>
      </c>
      <c r="S23" s="81">
        <f t="shared" si="3"/>
        <v>0</v>
      </c>
      <c r="T23" s="78">
        <f>+VLOOKUP($E23,db!$B$26:$C$30,2,FALSE)</f>
        <v>100</v>
      </c>
      <c r="U23" s="78">
        <f t="shared" si="5"/>
        <v>0</v>
      </c>
      <c r="V23" s="89">
        <f t="shared" si="6"/>
        <v>154</v>
      </c>
      <c r="W23" s="77"/>
      <c r="X23" s="77"/>
      <c r="Y23" s="77"/>
    </row>
    <row r="24" spans="1:25" s="80" customFormat="1" ht="16" thickBot="1">
      <c r="A24" s="70"/>
      <c r="B24" s="71">
        <f t="shared" si="7"/>
        <v>20</v>
      </c>
      <c r="C24" s="71" t="s">
        <v>500</v>
      </c>
      <c r="D24" s="72">
        <v>40588</v>
      </c>
      <c r="E24" s="71" t="s">
        <v>538</v>
      </c>
      <c r="F24" s="71" t="s">
        <v>522</v>
      </c>
      <c r="G24" s="71" t="s">
        <v>309</v>
      </c>
      <c r="H24" s="73">
        <v>236</v>
      </c>
      <c r="I24" s="71" t="s">
        <v>562</v>
      </c>
      <c r="J24" s="71"/>
      <c r="K24" s="71"/>
      <c r="L24" s="71" t="s">
        <v>522</v>
      </c>
      <c r="M24" s="74">
        <f t="shared" si="4"/>
        <v>1</v>
      </c>
      <c r="N24" s="75"/>
      <c r="O24" s="77"/>
      <c r="P24" s="81">
        <f t="shared" si="0"/>
        <v>1</v>
      </c>
      <c r="Q24" s="81">
        <f t="shared" si="8"/>
        <v>0</v>
      </c>
      <c r="R24" s="81">
        <f t="shared" si="2"/>
        <v>1</v>
      </c>
      <c r="S24" s="81">
        <f t="shared" si="3"/>
        <v>0</v>
      </c>
      <c r="T24" s="78">
        <f>+VLOOKUP($E24,db!$B$26:$C$30,2,FALSE)</f>
        <v>100</v>
      </c>
      <c r="U24" s="78">
        <f t="shared" si="5"/>
        <v>0</v>
      </c>
      <c r="V24" s="89">
        <f t="shared" si="6"/>
        <v>236</v>
      </c>
      <c r="W24" s="77"/>
      <c r="X24" s="77"/>
      <c r="Y24" s="77"/>
    </row>
    <row r="25" spans="1:25" s="80" customFormat="1" ht="16" thickBot="1">
      <c r="A25" s="1"/>
      <c r="B25" s="26">
        <f t="shared" si="7"/>
        <v>21</v>
      </c>
      <c r="C25" s="26" t="s">
        <v>500</v>
      </c>
      <c r="D25" s="27">
        <v>40588</v>
      </c>
      <c r="E25" s="26" t="s">
        <v>538</v>
      </c>
      <c r="F25" s="26" t="s">
        <v>523</v>
      </c>
      <c r="G25" s="26" t="s">
        <v>309</v>
      </c>
      <c r="H25" s="52">
        <v>65</v>
      </c>
      <c r="I25" s="26" t="s">
        <v>641</v>
      </c>
      <c r="J25" s="26"/>
      <c r="K25" s="26"/>
      <c r="L25" s="26" t="s">
        <v>523</v>
      </c>
      <c r="M25" s="33">
        <f t="shared" si="4"/>
        <v>1</v>
      </c>
      <c r="N25" s="32"/>
      <c r="O25" s="77"/>
      <c r="P25" s="81">
        <f t="shared" si="0"/>
        <v>1</v>
      </c>
      <c r="Q25" s="81">
        <f t="shared" si="8"/>
        <v>0</v>
      </c>
      <c r="R25" s="81">
        <f t="shared" si="2"/>
        <v>0</v>
      </c>
      <c r="S25" s="81">
        <f t="shared" si="3"/>
        <v>0</v>
      </c>
      <c r="T25" s="78">
        <f>+VLOOKUP($E25,db!$B$26:$C$30,2,FALSE)</f>
        <v>100</v>
      </c>
      <c r="U25" s="78">
        <f t="shared" si="5"/>
        <v>0</v>
      </c>
      <c r="V25" s="89">
        <f t="shared" si="6"/>
        <v>65</v>
      </c>
      <c r="W25" s="77"/>
      <c r="X25" s="77"/>
      <c r="Y25" s="77"/>
    </row>
    <row r="26" spans="1:25" s="80" customFormat="1" ht="16" thickBot="1">
      <c r="A26" s="70"/>
      <c r="B26" s="71">
        <f t="shared" si="7"/>
        <v>22</v>
      </c>
      <c r="C26" s="71" t="s">
        <v>500</v>
      </c>
      <c r="D26" s="72">
        <v>40588</v>
      </c>
      <c r="E26" s="71" t="s">
        <v>538</v>
      </c>
      <c r="F26" s="71" t="s">
        <v>532</v>
      </c>
      <c r="G26" s="71" t="s">
        <v>309</v>
      </c>
      <c r="H26" s="73">
        <v>97</v>
      </c>
      <c r="I26" s="71" t="s">
        <v>562</v>
      </c>
      <c r="J26" s="71"/>
      <c r="K26" s="71"/>
      <c r="L26" s="71" t="s">
        <v>532</v>
      </c>
      <c r="M26" s="74">
        <f t="shared" si="4"/>
        <v>1</v>
      </c>
      <c r="N26" s="75"/>
      <c r="O26" s="77"/>
      <c r="P26" s="81">
        <f t="shared" si="0"/>
        <v>1</v>
      </c>
      <c r="Q26" s="81">
        <f t="shared" si="8"/>
        <v>0</v>
      </c>
      <c r="R26" s="81">
        <f t="shared" si="2"/>
        <v>0</v>
      </c>
      <c r="S26" s="81">
        <f t="shared" si="3"/>
        <v>0</v>
      </c>
      <c r="T26" s="78">
        <f>+VLOOKUP($E26,db!$B$26:$C$30,2,FALSE)</f>
        <v>100</v>
      </c>
      <c r="U26" s="78">
        <f t="shared" si="5"/>
        <v>0</v>
      </c>
      <c r="V26" s="89">
        <f t="shared" si="6"/>
        <v>97</v>
      </c>
      <c r="W26" s="77"/>
      <c r="X26" s="77"/>
      <c r="Y26" s="77"/>
    </row>
    <row r="27" spans="1:25" s="80" customFormat="1" ht="16" thickBot="1">
      <c r="A27" s="1"/>
      <c r="B27" s="26">
        <f t="shared" si="7"/>
        <v>23</v>
      </c>
      <c r="C27" s="26" t="s">
        <v>500</v>
      </c>
      <c r="D27" s="27">
        <v>40588</v>
      </c>
      <c r="E27" s="26" t="s">
        <v>538</v>
      </c>
      <c r="F27" s="26" t="s">
        <v>531</v>
      </c>
      <c r="G27" s="26" t="s">
        <v>309</v>
      </c>
      <c r="H27" s="52">
        <v>88</v>
      </c>
      <c r="I27" s="26" t="s">
        <v>562</v>
      </c>
      <c r="J27" s="26"/>
      <c r="K27" s="26"/>
      <c r="L27" s="26" t="s">
        <v>523</v>
      </c>
      <c r="M27" s="33">
        <f t="shared" si="4"/>
        <v>0</v>
      </c>
      <c r="N27" s="32" t="s">
        <v>551</v>
      </c>
      <c r="O27" s="77"/>
      <c r="P27" s="81">
        <f t="shared" si="0"/>
        <v>0</v>
      </c>
      <c r="Q27" s="81">
        <f t="shared" si="8"/>
        <v>1</v>
      </c>
      <c r="R27" s="81">
        <f t="shared" si="2"/>
        <v>0</v>
      </c>
      <c r="S27" s="81">
        <f t="shared" si="3"/>
        <v>0</v>
      </c>
      <c r="T27" s="78">
        <f>+VLOOKUP($E27,db!$B$26:$C$30,2,FALSE)</f>
        <v>100</v>
      </c>
      <c r="U27" s="78">
        <f t="shared" si="5"/>
        <v>0</v>
      </c>
      <c r="V27" s="89">
        <f t="shared" si="6"/>
        <v>88</v>
      </c>
      <c r="W27" s="77"/>
      <c r="X27" s="77"/>
      <c r="Y27" s="77"/>
    </row>
    <row r="28" spans="1:25" s="80" customFormat="1" ht="16" thickBot="1">
      <c r="A28" s="70"/>
      <c r="B28" s="71">
        <f t="shared" si="7"/>
        <v>24</v>
      </c>
      <c r="C28" s="71" t="s">
        <v>500</v>
      </c>
      <c r="D28" s="72">
        <v>40588</v>
      </c>
      <c r="E28" s="71" t="s">
        <v>538</v>
      </c>
      <c r="F28" s="71" t="s">
        <v>531</v>
      </c>
      <c r="G28" s="71" t="s">
        <v>309</v>
      </c>
      <c r="H28" s="73">
        <v>49</v>
      </c>
      <c r="I28" s="71" t="s">
        <v>539</v>
      </c>
      <c r="J28" s="71"/>
      <c r="K28" s="71"/>
      <c r="L28" s="71" t="s">
        <v>531</v>
      </c>
      <c r="M28" s="74">
        <f t="shared" si="4"/>
        <v>1</v>
      </c>
      <c r="N28" s="75"/>
      <c r="O28" s="77"/>
      <c r="P28" s="81">
        <f t="shared" si="0"/>
        <v>1</v>
      </c>
      <c r="Q28" s="81">
        <f t="shared" si="8"/>
        <v>0</v>
      </c>
      <c r="R28" s="81">
        <f t="shared" si="2"/>
        <v>0</v>
      </c>
      <c r="S28" s="81">
        <f t="shared" si="3"/>
        <v>0</v>
      </c>
      <c r="T28" s="78">
        <f>+VLOOKUP($E28,db!$B$26:$C$30,2,FALSE)</f>
        <v>100</v>
      </c>
      <c r="U28" s="78">
        <f t="shared" si="5"/>
        <v>0</v>
      </c>
      <c r="V28" s="89">
        <f t="shared" si="6"/>
        <v>49</v>
      </c>
      <c r="W28" s="77"/>
      <c r="X28" s="77"/>
      <c r="Y28" s="77"/>
    </row>
    <row r="29" spans="1:25" s="80" customFormat="1" ht="16" thickBot="1">
      <c r="A29" s="1"/>
      <c r="B29" s="26">
        <f t="shared" si="7"/>
        <v>25</v>
      </c>
      <c r="C29" s="26" t="s">
        <v>500</v>
      </c>
      <c r="D29" s="27">
        <v>40588</v>
      </c>
      <c r="E29" s="26" t="s">
        <v>538</v>
      </c>
      <c r="F29" s="26" t="s">
        <v>532</v>
      </c>
      <c r="G29" s="26" t="s">
        <v>309</v>
      </c>
      <c r="H29" s="52">
        <v>84</v>
      </c>
      <c r="I29" s="26" t="s">
        <v>562</v>
      </c>
      <c r="J29" s="26"/>
      <c r="K29" s="26"/>
      <c r="L29" s="26" t="s">
        <v>532</v>
      </c>
      <c r="M29" s="33">
        <f t="shared" si="4"/>
        <v>1</v>
      </c>
      <c r="N29" s="32"/>
      <c r="O29" s="77"/>
      <c r="P29" s="81">
        <f t="shared" si="0"/>
        <v>1</v>
      </c>
      <c r="Q29" s="81">
        <f t="shared" si="8"/>
        <v>0</v>
      </c>
      <c r="R29" s="81">
        <f t="shared" si="2"/>
        <v>0</v>
      </c>
      <c r="S29" s="81">
        <f t="shared" si="3"/>
        <v>0</v>
      </c>
      <c r="T29" s="78">
        <f>+VLOOKUP($E29,db!$B$26:$C$30,2,FALSE)</f>
        <v>100</v>
      </c>
      <c r="U29" s="78">
        <f t="shared" si="5"/>
        <v>0</v>
      </c>
      <c r="V29" s="89">
        <f t="shared" si="6"/>
        <v>84</v>
      </c>
      <c r="W29" s="77"/>
      <c r="X29" s="77"/>
      <c r="Y29" s="77"/>
    </row>
    <row r="30" spans="1:25" s="80" customFormat="1" ht="16" thickBot="1">
      <c r="A30" s="70"/>
      <c r="B30" s="71">
        <f t="shared" si="7"/>
        <v>26</v>
      </c>
      <c r="C30" s="71" t="s">
        <v>500</v>
      </c>
      <c r="D30" s="72">
        <v>40588</v>
      </c>
      <c r="E30" s="71" t="s">
        <v>538</v>
      </c>
      <c r="F30" s="71" t="s">
        <v>475</v>
      </c>
      <c r="G30" s="71" t="s">
        <v>309</v>
      </c>
      <c r="H30" s="94">
        <v>181</v>
      </c>
      <c r="I30" s="71" t="s">
        <v>292</v>
      </c>
      <c r="J30" s="71" t="s">
        <v>338</v>
      </c>
      <c r="K30" s="71"/>
      <c r="L30" s="71" t="s">
        <v>475</v>
      </c>
      <c r="M30" s="74">
        <f t="shared" si="4"/>
        <v>1</v>
      </c>
      <c r="N30" s="75"/>
      <c r="O30" s="77"/>
      <c r="P30" s="81">
        <f t="shared" si="0"/>
        <v>1</v>
      </c>
      <c r="Q30" s="81">
        <f t="shared" si="8"/>
        <v>0</v>
      </c>
      <c r="R30" s="81">
        <f t="shared" si="2"/>
        <v>1</v>
      </c>
      <c r="S30" s="81">
        <f t="shared" si="3"/>
        <v>0</v>
      </c>
      <c r="T30" s="78">
        <f>+VLOOKUP($E30,db!$B$26:$C$30,2,FALSE)</f>
        <v>100</v>
      </c>
      <c r="U30" s="78">
        <f t="shared" si="5"/>
        <v>0</v>
      </c>
      <c r="V30" s="89">
        <f t="shared" si="6"/>
        <v>181</v>
      </c>
      <c r="W30" s="77"/>
      <c r="X30" s="77"/>
      <c r="Y30" s="77"/>
    </row>
    <row r="31" spans="1:25" s="80" customFormat="1" ht="16" thickBot="1">
      <c r="A31" s="1"/>
      <c r="B31" s="26">
        <f t="shared" si="7"/>
        <v>27</v>
      </c>
      <c r="C31" s="26" t="s">
        <v>500</v>
      </c>
      <c r="D31" s="27">
        <v>40592</v>
      </c>
      <c r="E31" s="26" t="s">
        <v>538</v>
      </c>
      <c r="F31" s="26" t="s">
        <v>475</v>
      </c>
      <c r="G31" s="26" t="s">
        <v>309</v>
      </c>
      <c r="H31" s="95">
        <v>131</v>
      </c>
      <c r="I31" s="26" t="s">
        <v>562</v>
      </c>
      <c r="J31" s="26"/>
      <c r="K31" s="26"/>
      <c r="L31" s="26" t="s">
        <v>475</v>
      </c>
      <c r="M31" s="33">
        <f t="shared" si="4"/>
        <v>1</v>
      </c>
      <c r="N31" s="32"/>
      <c r="O31" s="77"/>
      <c r="P31" s="81">
        <f t="shared" si="0"/>
        <v>1</v>
      </c>
      <c r="Q31" s="81">
        <f t="shared" si="8"/>
        <v>0</v>
      </c>
      <c r="R31" s="81">
        <f t="shared" si="2"/>
        <v>1</v>
      </c>
      <c r="S31" s="81">
        <f t="shared" si="3"/>
        <v>0</v>
      </c>
      <c r="T31" s="78">
        <f>+VLOOKUP($E31,db!$B$26:$C$30,2,FALSE)</f>
        <v>100</v>
      </c>
      <c r="U31" s="78">
        <f t="shared" si="5"/>
        <v>0</v>
      </c>
      <c r="V31" s="89">
        <f t="shared" si="6"/>
        <v>131</v>
      </c>
      <c r="W31" s="77"/>
      <c r="X31" s="77"/>
      <c r="Y31" s="77"/>
    </row>
    <row r="32" spans="1:25" s="80" customFormat="1" ht="16" thickBot="1">
      <c r="A32" s="70"/>
      <c r="B32" s="71">
        <f t="shared" si="7"/>
        <v>28</v>
      </c>
      <c r="C32" s="71" t="s">
        <v>500</v>
      </c>
      <c r="D32" s="72">
        <v>40592</v>
      </c>
      <c r="E32" s="71" t="s">
        <v>538</v>
      </c>
      <c r="F32" s="71" t="s">
        <v>476</v>
      </c>
      <c r="G32" s="71" t="s">
        <v>309</v>
      </c>
      <c r="H32" s="94">
        <v>113</v>
      </c>
      <c r="I32" s="71" t="s">
        <v>292</v>
      </c>
      <c r="J32" s="71" t="s">
        <v>487</v>
      </c>
      <c r="K32" s="71"/>
      <c r="L32" s="71" t="s">
        <v>476</v>
      </c>
      <c r="M32" s="74">
        <f t="shared" si="4"/>
        <v>1</v>
      </c>
      <c r="N32" s="75"/>
      <c r="O32" s="77"/>
      <c r="P32" s="81">
        <f t="shared" si="0"/>
        <v>1</v>
      </c>
      <c r="Q32" s="81">
        <f t="shared" si="8"/>
        <v>0</v>
      </c>
      <c r="R32" s="81">
        <f t="shared" si="2"/>
        <v>1</v>
      </c>
      <c r="S32" s="81">
        <f t="shared" si="3"/>
        <v>0</v>
      </c>
      <c r="T32" s="78">
        <f>+VLOOKUP($E32,db!$B$26:$C$30,2,FALSE)</f>
        <v>100</v>
      </c>
      <c r="U32" s="78">
        <f t="shared" si="5"/>
        <v>0</v>
      </c>
      <c r="V32" s="89">
        <f t="shared" si="6"/>
        <v>113</v>
      </c>
      <c r="W32" s="77"/>
      <c r="X32" s="77"/>
      <c r="Y32" s="77"/>
    </row>
    <row r="33" spans="1:25" s="80" customFormat="1" ht="16" thickBot="1">
      <c r="A33" s="1"/>
      <c r="B33" s="26">
        <f t="shared" si="7"/>
        <v>29</v>
      </c>
      <c r="C33" s="26" t="s">
        <v>500</v>
      </c>
      <c r="D33" s="27">
        <v>40592</v>
      </c>
      <c r="E33" s="26" t="s">
        <v>538</v>
      </c>
      <c r="F33" s="26" t="s">
        <v>476</v>
      </c>
      <c r="G33" s="26" t="s">
        <v>309</v>
      </c>
      <c r="H33" s="95">
        <v>96</v>
      </c>
      <c r="I33" s="26" t="s">
        <v>562</v>
      </c>
      <c r="J33" s="26"/>
      <c r="K33" s="26"/>
      <c r="L33" s="26" t="s">
        <v>476</v>
      </c>
      <c r="M33" s="33">
        <f t="shared" si="4"/>
        <v>1</v>
      </c>
      <c r="N33" s="32"/>
      <c r="O33" s="77"/>
      <c r="P33" s="81">
        <f t="shared" si="0"/>
        <v>1</v>
      </c>
      <c r="Q33" s="81">
        <f t="shared" si="8"/>
        <v>0</v>
      </c>
      <c r="R33" s="81">
        <f t="shared" si="2"/>
        <v>0</v>
      </c>
      <c r="S33" s="81">
        <f t="shared" si="3"/>
        <v>0</v>
      </c>
      <c r="T33" s="78">
        <f>+VLOOKUP($E33,db!$B$26:$C$30,2,FALSE)</f>
        <v>100</v>
      </c>
      <c r="U33" s="78">
        <f t="shared" si="5"/>
        <v>0</v>
      </c>
      <c r="V33" s="89">
        <f t="shared" si="6"/>
        <v>96</v>
      </c>
      <c r="W33" s="77"/>
      <c r="X33" s="77"/>
      <c r="Y33" s="77"/>
    </row>
    <row r="34" spans="1:25" s="80" customFormat="1" ht="16" thickBot="1">
      <c r="A34" s="70"/>
      <c r="B34" s="71">
        <f t="shared" si="7"/>
        <v>30</v>
      </c>
      <c r="C34" s="71" t="s">
        <v>500</v>
      </c>
      <c r="D34" s="72">
        <v>40592</v>
      </c>
      <c r="E34" s="71" t="s">
        <v>538</v>
      </c>
      <c r="F34" s="71" t="s">
        <v>478</v>
      </c>
      <c r="G34" s="71" t="s">
        <v>309</v>
      </c>
      <c r="H34" s="94">
        <v>178</v>
      </c>
      <c r="I34" s="71" t="s">
        <v>562</v>
      </c>
      <c r="J34" s="71"/>
      <c r="K34" s="71"/>
      <c r="L34" s="71" t="s">
        <v>478</v>
      </c>
      <c r="M34" s="74">
        <f t="shared" si="4"/>
        <v>1</v>
      </c>
      <c r="N34" s="75"/>
      <c r="O34" s="77"/>
      <c r="P34" s="81">
        <f t="shared" si="0"/>
        <v>1</v>
      </c>
      <c r="Q34" s="81">
        <f t="shared" si="8"/>
        <v>0</v>
      </c>
      <c r="R34" s="81">
        <f t="shared" si="2"/>
        <v>1</v>
      </c>
      <c r="S34" s="81">
        <f t="shared" si="3"/>
        <v>0</v>
      </c>
      <c r="T34" s="78">
        <f>+VLOOKUP($E34,db!$B$26:$C$30,2,FALSE)</f>
        <v>100</v>
      </c>
      <c r="U34" s="78">
        <f t="shared" si="5"/>
        <v>0</v>
      </c>
      <c r="V34" s="89">
        <f t="shared" si="6"/>
        <v>178</v>
      </c>
      <c r="W34" s="77"/>
      <c r="X34" s="77"/>
      <c r="Y34" s="77"/>
    </row>
    <row r="35" spans="1:25" s="80" customFormat="1" ht="16" thickBot="1">
      <c r="A35" s="1"/>
      <c r="B35" s="26">
        <f t="shared" si="7"/>
        <v>31</v>
      </c>
      <c r="C35" s="26" t="s">
        <v>500</v>
      </c>
      <c r="D35" s="27">
        <v>40592</v>
      </c>
      <c r="E35" s="26" t="s">
        <v>538</v>
      </c>
      <c r="F35" s="26" t="s">
        <v>479</v>
      </c>
      <c r="G35" s="26" t="s">
        <v>309</v>
      </c>
      <c r="H35" s="95">
        <v>129</v>
      </c>
      <c r="I35" s="26" t="s">
        <v>488</v>
      </c>
      <c r="J35" s="26"/>
      <c r="K35" s="26"/>
      <c r="L35" s="26" t="s">
        <v>483</v>
      </c>
      <c r="M35" s="33">
        <f t="shared" si="4"/>
        <v>0</v>
      </c>
      <c r="N35" s="32" t="s">
        <v>552</v>
      </c>
      <c r="O35" s="77"/>
      <c r="P35" s="81">
        <f t="shared" si="0"/>
        <v>0</v>
      </c>
      <c r="Q35" s="81">
        <f t="shared" si="8"/>
        <v>1</v>
      </c>
      <c r="R35" s="81">
        <f t="shared" si="2"/>
        <v>1</v>
      </c>
      <c r="S35" s="81">
        <f t="shared" si="3"/>
        <v>0</v>
      </c>
      <c r="T35" s="78">
        <f>+VLOOKUP($E35,db!$B$26:$C$30,2,FALSE)</f>
        <v>100</v>
      </c>
      <c r="U35" s="78">
        <f t="shared" si="5"/>
        <v>0</v>
      </c>
      <c r="V35" s="89">
        <f t="shared" si="6"/>
        <v>129</v>
      </c>
      <c r="W35" s="77"/>
      <c r="X35" s="77"/>
      <c r="Y35" s="77"/>
    </row>
    <row r="36" spans="1:25" s="80" customFormat="1" ht="16" thickBot="1">
      <c r="A36" s="70"/>
      <c r="B36" s="71">
        <f t="shared" si="7"/>
        <v>32</v>
      </c>
      <c r="C36" s="71" t="s">
        <v>500</v>
      </c>
      <c r="D36" s="72">
        <v>40592</v>
      </c>
      <c r="E36" s="71" t="s">
        <v>538</v>
      </c>
      <c r="F36" s="71" t="s">
        <v>476</v>
      </c>
      <c r="G36" s="71" t="s">
        <v>309</v>
      </c>
      <c r="H36" s="94">
        <v>135</v>
      </c>
      <c r="I36" s="71" t="s">
        <v>290</v>
      </c>
      <c r="J36" s="71"/>
      <c r="K36" s="71"/>
      <c r="L36" s="71" t="s">
        <v>476</v>
      </c>
      <c r="M36" s="74">
        <f t="shared" si="4"/>
        <v>1</v>
      </c>
      <c r="N36" s="75"/>
      <c r="O36" s="77"/>
      <c r="P36" s="81">
        <f t="shared" si="0"/>
        <v>1</v>
      </c>
      <c r="Q36" s="81">
        <f t="shared" si="8"/>
        <v>0</v>
      </c>
      <c r="R36" s="81">
        <f t="shared" si="2"/>
        <v>1</v>
      </c>
      <c r="S36" s="81">
        <f t="shared" si="3"/>
        <v>0</v>
      </c>
      <c r="T36" s="78">
        <f>+VLOOKUP($E36,db!$B$26:$C$30,2,FALSE)</f>
        <v>100</v>
      </c>
      <c r="U36" s="78">
        <f t="shared" si="5"/>
        <v>0</v>
      </c>
      <c r="V36" s="89">
        <f t="shared" si="6"/>
        <v>135</v>
      </c>
      <c r="W36" s="77"/>
      <c r="X36" s="77"/>
      <c r="Y36" s="77"/>
    </row>
    <row r="37" spans="1:25" s="80" customFormat="1" ht="16" thickBot="1">
      <c r="A37" s="1"/>
      <c r="B37" s="26">
        <f t="shared" si="7"/>
        <v>33</v>
      </c>
      <c r="C37" s="26" t="s">
        <v>500</v>
      </c>
      <c r="D37" s="27">
        <v>40592</v>
      </c>
      <c r="E37" s="26" t="s">
        <v>538</v>
      </c>
      <c r="F37" s="26" t="s">
        <v>480</v>
      </c>
      <c r="G37" s="26" t="s">
        <v>309</v>
      </c>
      <c r="H37" s="95">
        <v>133</v>
      </c>
      <c r="I37" s="26" t="s">
        <v>562</v>
      </c>
      <c r="J37" s="26"/>
      <c r="K37" s="26"/>
      <c r="L37" s="26" t="s">
        <v>480</v>
      </c>
      <c r="M37" s="33">
        <f t="shared" si="4"/>
        <v>1</v>
      </c>
      <c r="N37" s="32"/>
      <c r="O37" s="77"/>
      <c r="P37" s="81">
        <f t="shared" si="0"/>
        <v>1</v>
      </c>
      <c r="Q37" s="81">
        <f t="shared" si="8"/>
        <v>0</v>
      </c>
      <c r="R37" s="81">
        <f t="shared" si="2"/>
        <v>1</v>
      </c>
      <c r="S37" s="81">
        <f t="shared" si="3"/>
        <v>0</v>
      </c>
      <c r="T37" s="78">
        <f>+VLOOKUP($E37,db!$B$26:$C$30,2,FALSE)</f>
        <v>100</v>
      </c>
      <c r="U37" s="78">
        <f t="shared" si="5"/>
        <v>0</v>
      </c>
      <c r="V37" s="89">
        <f t="shared" si="6"/>
        <v>133</v>
      </c>
      <c r="W37" s="77"/>
      <c r="X37" s="77"/>
      <c r="Y37" s="77"/>
    </row>
    <row r="38" spans="1:25" s="80" customFormat="1" ht="16" thickBot="1">
      <c r="A38" s="70"/>
      <c r="B38" s="71">
        <f t="shared" si="7"/>
        <v>34</v>
      </c>
      <c r="C38" s="71" t="s">
        <v>500</v>
      </c>
      <c r="D38" s="72">
        <v>40592</v>
      </c>
      <c r="E38" s="71" t="s">
        <v>538</v>
      </c>
      <c r="F38" s="71" t="s">
        <v>481</v>
      </c>
      <c r="G38" s="71" t="s">
        <v>309</v>
      </c>
      <c r="H38" s="94">
        <v>106</v>
      </c>
      <c r="I38" s="71" t="s">
        <v>290</v>
      </c>
      <c r="J38" s="71"/>
      <c r="K38" s="71"/>
      <c r="L38" s="71" t="s">
        <v>481</v>
      </c>
      <c r="M38" s="74">
        <f t="shared" si="4"/>
        <v>1</v>
      </c>
      <c r="N38" s="75"/>
      <c r="O38" s="77"/>
      <c r="P38" s="81">
        <f t="shared" si="0"/>
        <v>1</v>
      </c>
      <c r="Q38" s="81">
        <f t="shared" si="8"/>
        <v>0</v>
      </c>
      <c r="R38" s="81">
        <f t="shared" si="2"/>
        <v>1</v>
      </c>
      <c r="S38" s="81">
        <f t="shared" si="3"/>
        <v>0</v>
      </c>
      <c r="T38" s="78">
        <f>+VLOOKUP($E38,db!$B$26:$C$30,2,FALSE)</f>
        <v>100</v>
      </c>
      <c r="U38" s="78">
        <f t="shared" si="5"/>
        <v>0</v>
      </c>
      <c r="V38" s="89">
        <f t="shared" si="6"/>
        <v>106</v>
      </c>
      <c r="W38" s="77"/>
      <c r="X38" s="77"/>
      <c r="Y38" s="77"/>
    </row>
    <row r="39" spans="1:25" s="80" customFormat="1" ht="16" thickBot="1">
      <c r="A39" s="1"/>
      <c r="B39" s="26">
        <f t="shared" si="7"/>
        <v>35</v>
      </c>
      <c r="C39" s="26" t="s">
        <v>500</v>
      </c>
      <c r="D39" s="27">
        <v>40592</v>
      </c>
      <c r="E39" s="26" t="s">
        <v>538</v>
      </c>
      <c r="F39" s="26" t="s">
        <v>481</v>
      </c>
      <c r="G39" s="26" t="s">
        <v>309</v>
      </c>
      <c r="H39" s="95">
        <v>85</v>
      </c>
      <c r="I39" s="26" t="s">
        <v>291</v>
      </c>
      <c r="J39" s="26" t="s">
        <v>487</v>
      </c>
      <c r="K39" s="26"/>
      <c r="L39" s="26" t="s">
        <v>481</v>
      </c>
      <c r="M39" s="33">
        <f t="shared" si="4"/>
        <v>1</v>
      </c>
      <c r="N39" s="32"/>
      <c r="O39" s="77"/>
      <c r="P39" s="81">
        <f t="shared" si="0"/>
        <v>1</v>
      </c>
      <c r="Q39" s="81">
        <f t="shared" si="8"/>
        <v>0</v>
      </c>
      <c r="R39" s="81">
        <f t="shared" si="2"/>
        <v>0</v>
      </c>
      <c r="S39" s="81">
        <f t="shared" si="3"/>
        <v>0</v>
      </c>
      <c r="T39" s="78">
        <f>+VLOOKUP($E39,db!$B$26:$C$30,2,FALSE)</f>
        <v>100</v>
      </c>
      <c r="U39" s="78">
        <f t="shared" si="5"/>
        <v>0</v>
      </c>
      <c r="V39" s="89">
        <f t="shared" si="6"/>
        <v>85</v>
      </c>
      <c r="W39" s="77"/>
      <c r="X39" s="77"/>
      <c r="Y39" s="77"/>
    </row>
    <row r="40" spans="1:25" s="80" customFormat="1" ht="16" thickBot="1">
      <c r="A40" s="70"/>
      <c r="B40" s="71">
        <f t="shared" si="7"/>
        <v>36</v>
      </c>
      <c r="C40" s="71" t="s">
        <v>500</v>
      </c>
      <c r="D40" s="72">
        <v>40592</v>
      </c>
      <c r="E40" s="71" t="s">
        <v>538</v>
      </c>
      <c r="F40" s="71" t="s">
        <v>480</v>
      </c>
      <c r="G40" s="71" t="s">
        <v>309</v>
      </c>
      <c r="H40" s="94">
        <v>153</v>
      </c>
      <c r="I40" s="71" t="s">
        <v>386</v>
      </c>
      <c r="J40" s="71"/>
      <c r="K40" s="71"/>
      <c r="L40" s="71" t="s">
        <v>480</v>
      </c>
      <c r="M40" s="74">
        <f t="shared" si="4"/>
        <v>1</v>
      </c>
      <c r="N40" s="75"/>
      <c r="O40" s="77"/>
      <c r="P40" s="81">
        <f t="shared" si="0"/>
        <v>1</v>
      </c>
      <c r="Q40" s="81">
        <f t="shared" si="8"/>
        <v>0</v>
      </c>
      <c r="R40" s="81">
        <f t="shared" si="2"/>
        <v>1</v>
      </c>
      <c r="S40" s="81">
        <f t="shared" si="3"/>
        <v>0</v>
      </c>
      <c r="T40" s="78">
        <f>+VLOOKUP($E40,db!$B$26:$C$30,2,FALSE)</f>
        <v>100</v>
      </c>
      <c r="U40" s="78">
        <f t="shared" si="5"/>
        <v>0</v>
      </c>
      <c r="V40" s="89">
        <f t="shared" si="6"/>
        <v>153</v>
      </c>
      <c r="W40" s="77"/>
      <c r="X40" s="77"/>
      <c r="Y40" s="77"/>
    </row>
    <row r="41" spans="1:25" s="80" customFormat="1" ht="16" thickBot="1">
      <c r="A41" s="1"/>
      <c r="B41" s="26">
        <f t="shared" si="7"/>
        <v>37</v>
      </c>
      <c r="C41" s="26" t="s">
        <v>500</v>
      </c>
      <c r="D41" s="27">
        <v>40592</v>
      </c>
      <c r="E41" s="26" t="s">
        <v>538</v>
      </c>
      <c r="F41" s="26" t="s">
        <v>478</v>
      </c>
      <c r="G41" s="26" t="s">
        <v>309</v>
      </c>
      <c r="H41" s="95">
        <v>93</v>
      </c>
      <c r="I41" s="26" t="s">
        <v>562</v>
      </c>
      <c r="J41" s="26"/>
      <c r="K41" s="26"/>
      <c r="L41" s="26" t="s">
        <v>478</v>
      </c>
      <c r="M41" s="33">
        <f t="shared" si="4"/>
        <v>1</v>
      </c>
      <c r="N41" s="32"/>
      <c r="O41" s="77"/>
      <c r="P41" s="81">
        <f t="shared" si="0"/>
        <v>1</v>
      </c>
      <c r="Q41" s="81">
        <f t="shared" si="8"/>
        <v>0</v>
      </c>
      <c r="R41" s="81">
        <f t="shared" si="2"/>
        <v>0</v>
      </c>
      <c r="S41" s="81">
        <f t="shared" si="3"/>
        <v>0</v>
      </c>
      <c r="T41" s="78">
        <f>+VLOOKUP($E41,db!$B$26:$C$30,2,FALSE)</f>
        <v>100</v>
      </c>
      <c r="U41" s="78">
        <f t="shared" si="5"/>
        <v>0</v>
      </c>
      <c r="V41" s="89">
        <f t="shared" si="6"/>
        <v>93</v>
      </c>
      <c r="W41" s="77"/>
      <c r="X41" s="77"/>
      <c r="Y41" s="77"/>
    </row>
    <row r="42" spans="1:25" s="80" customFormat="1" ht="16" thickBot="1">
      <c r="A42" s="70"/>
      <c r="B42" s="71">
        <f t="shared" si="7"/>
        <v>38</v>
      </c>
      <c r="C42" s="71" t="s">
        <v>500</v>
      </c>
      <c r="D42" s="72">
        <v>40592</v>
      </c>
      <c r="E42" s="71" t="s">
        <v>538</v>
      </c>
      <c r="F42" s="71" t="s">
        <v>475</v>
      </c>
      <c r="G42" s="71" t="s">
        <v>309</v>
      </c>
      <c r="H42" s="94">
        <v>94</v>
      </c>
      <c r="I42" s="71" t="s">
        <v>488</v>
      </c>
      <c r="J42" s="71"/>
      <c r="K42" s="71"/>
      <c r="L42" s="71" t="s">
        <v>475</v>
      </c>
      <c r="M42" s="74">
        <f t="shared" si="4"/>
        <v>1</v>
      </c>
      <c r="N42" s="75"/>
      <c r="O42" s="77"/>
      <c r="P42" s="81">
        <f t="shared" si="0"/>
        <v>1</v>
      </c>
      <c r="Q42" s="81">
        <f t="shared" si="8"/>
        <v>0</v>
      </c>
      <c r="R42" s="81">
        <f t="shared" si="2"/>
        <v>0</v>
      </c>
      <c r="S42" s="81">
        <f t="shared" si="3"/>
        <v>0</v>
      </c>
      <c r="T42" s="78">
        <f>+VLOOKUP($E42,db!$B$26:$C$30,2,FALSE)</f>
        <v>100</v>
      </c>
      <c r="U42" s="78">
        <f t="shared" si="5"/>
        <v>0</v>
      </c>
      <c r="V42" s="89">
        <f t="shared" si="6"/>
        <v>94</v>
      </c>
      <c r="W42" s="77"/>
      <c r="X42" s="77"/>
      <c r="Y42" s="77"/>
    </row>
    <row r="43" spans="1:25" s="80" customFormat="1" ht="16" thickBot="1">
      <c r="A43" s="1"/>
      <c r="B43" s="26">
        <f t="shared" si="7"/>
        <v>39</v>
      </c>
      <c r="C43" s="26" t="s">
        <v>500</v>
      </c>
      <c r="D43" s="27">
        <v>40592</v>
      </c>
      <c r="E43" s="26" t="s">
        <v>538</v>
      </c>
      <c r="F43" s="26" t="s">
        <v>476</v>
      </c>
      <c r="G43" s="26" t="s">
        <v>309</v>
      </c>
      <c r="H43" s="95">
        <v>96</v>
      </c>
      <c r="I43" s="26" t="s">
        <v>562</v>
      </c>
      <c r="J43" s="26"/>
      <c r="K43" s="26"/>
      <c r="L43" s="26" t="s">
        <v>476</v>
      </c>
      <c r="M43" s="33">
        <f t="shared" si="4"/>
        <v>1</v>
      </c>
      <c r="N43" s="32"/>
      <c r="O43" s="77"/>
      <c r="P43" s="81">
        <f t="shared" si="0"/>
        <v>1</v>
      </c>
      <c r="Q43" s="81">
        <f t="shared" si="8"/>
        <v>0</v>
      </c>
      <c r="R43" s="81">
        <f t="shared" si="2"/>
        <v>0</v>
      </c>
      <c r="S43" s="81">
        <f t="shared" si="3"/>
        <v>0</v>
      </c>
      <c r="T43" s="78">
        <f>+VLOOKUP($E43,db!$B$26:$C$30,2,FALSE)</f>
        <v>100</v>
      </c>
      <c r="U43" s="78">
        <f t="shared" si="5"/>
        <v>0</v>
      </c>
      <c r="V43" s="89">
        <f t="shared" si="6"/>
        <v>96</v>
      </c>
      <c r="W43" s="77"/>
      <c r="X43" s="77"/>
      <c r="Y43" s="77"/>
    </row>
    <row r="44" spans="1:25" s="80" customFormat="1" ht="16" thickBot="1">
      <c r="A44" s="70"/>
      <c r="B44" s="71">
        <f t="shared" si="7"/>
        <v>40</v>
      </c>
      <c r="C44" s="71" t="s">
        <v>500</v>
      </c>
      <c r="D44" s="72">
        <v>40592</v>
      </c>
      <c r="E44" s="71" t="s">
        <v>538</v>
      </c>
      <c r="F44" s="71" t="s">
        <v>482</v>
      </c>
      <c r="G44" s="71" t="s">
        <v>309</v>
      </c>
      <c r="H44" s="94">
        <v>120</v>
      </c>
      <c r="I44" s="71" t="s">
        <v>488</v>
      </c>
      <c r="J44" s="71"/>
      <c r="K44" s="71"/>
      <c r="L44" s="71" t="s">
        <v>482</v>
      </c>
      <c r="M44" s="74">
        <f t="shared" si="4"/>
        <v>1</v>
      </c>
      <c r="N44" s="75"/>
      <c r="O44" s="77"/>
      <c r="P44" s="81">
        <f t="shared" si="0"/>
        <v>1</v>
      </c>
      <c r="Q44" s="81">
        <f t="shared" si="8"/>
        <v>0</v>
      </c>
      <c r="R44" s="81">
        <f t="shared" si="2"/>
        <v>1</v>
      </c>
      <c r="S44" s="81">
        <f t="shared" si="3"/>
        <v>0</v>
      </c>
      <c r="T44" s="78">
        <f>+VLOOKUP($E44,db!$B$26:$C$30,2,FALSE)</f>
        <v>100</v>
      </c>
      <c r="U44" s="78">
        <f t="shared" si="5"/>
        <v>0</v>
      </c>
      <c r="V44" s="89">
        <f t="shared" si="6"/>
        <v>120</v>
      </c>
      <c r="W44" s="77"/>
      <c r="X44" s="77"/>
      <c r="Y44" s="77"/>
    </row>
    <row r="45" spans="1:25" s="80" customFormat="1" ht="16" thickBot="1">
      <c r="A45" s="1"/>
      <c r="B45" s="26">
        <f t="shared" si="7"/>
        <v>41</v>
      </c>
      <c r="C45" s="26" t="s">
        <v>500</v>
      </c>
      <c r="D45" s="27">
        <v>40592</v>
      </c>
      <c r="E45" s="26" t="s">
        <v>538</v>
      </c>
      <c r="F45" s="26" t="s">
        <v>480</v>
      </c>
      <c r="G45" s="26" t="s">
        <v>309</v>
      </c>
      <c r="H45" s="95">
        <v>145</v>
      </c>
      <c r="I45" s="26" t="s">
        <v>488</v>
      </c>
      <c r="J45" s="26"/>
      <c r="K45" s="26"/>
      <c r="L45" s="26" t="s">
        <v>484</v>
      </c>
      <c r="M45" s="33">
        <f t="shared" si="4"/>
        <v>0</v>
      </c>
      <c r="N45" s="32" t="s">
        <v>536</v>
      </c>
      <c r="O45" s="77"/>
      <c r="P45" s="81">
        <f t="shared" si="0"/>
        <v>0</v>
      </c>
      <c r="Q45" s="81">
        <f t="shared" si="8"/>
        <v>1</v>
      </c>
      <c r="R45" s="81">
        <f t="shared" si="2"/>
        <v>1</v>
      </c>
      <c r="S45" s="81">
        <f t="shared" si="3"/>
        <v>0</v>
      </c>
      <c r="T45" s="78">
        <f>+VLOOKUP($E45,db!$B$26:$C$30,2,FALSE)</f>
        <v>100</v>
      </c>
      <c r="U45" s="78">
        <f t="shared" si="5"/>
        <v>0</v>
      </c>
      <c r="V45" s="89">
        <f t="shared" si="6"/>
        <v>145</v>
      </c>
      <c r="W45" s="77"/>
      <c r="X45" s="77"/>
      <c r="Y45" s="77"/>
    </row>
    <row r="46" spans="1:25" s="80" customFormat="1" ht="16" thickBot="1">
      <c r="A46" s="70"/>
      <c r="B46" s="71">
        <f t="shared" si="7"/>
        <v>42</v>
      </c>
      <c r="C46" s="71" t="s">
        <v>500</v>
      </c>
      <c r="D46" s="72">
        <v>40592</v>
      </c>
      <c r="E46" s="71" t="s">
        <v>538</v>
      </c>
      <c r="F46" s="71" t="s">
        <v>480</v>
      </c>
      <c r="G46" s="71" t="s">
        <v>309</v>
      </c>
      <c r="H46" s="94">
        <v>143</v>
      </c>
      <c r="I46" s="71" t="s">
        <v>290</v>
      </c>
      <c r="J46" s="71"/>
      <c r="K46" s="71"/>
      <c r="L46" s="71" t="s">
        <v>480</v>
      </c>
      <c r="M46" s="74">
        <f t="shared" si="4"/>
        <v>1</v>
      </c>
      <c r="N46" s="75"/>
      <c r="O46" s="77"/>
      <c r="P46" s="81">
        <f t="shared" si="0"/>
        <v>1</v>
      </c>
      <c r="Q46" s="81">
        <f t="shared" si="8"/>
        <v>0</v>
      </c>
      <c r="R46" s="81">
        <f t="shared" si="2"/>
        <v>1</v>
      </c>
      <c r="S46" s="81">
        <f t="shared" si="3"/>
        <v>0</v>
      </c>
      <c r="T46" s="78">
        <f>+VLOOKUP($E46,db!$B$26:$C$30,2,FALSE)</f>
        <v>100</v>
      </c>
      <c r="U46" s="78">
        <f t="shared" si="5"/>
        <v>0</v>
      </c>
      <c r="V46" s="89">
        <f t="shared" si="6"/>
        <v>143</v>
      </c>
      <c r="W46" s="77"/>
      <c r="X46" s="77"/>
      <c r="Y46" s="77"/>
    </row>
    <row r="47" spans="1:25" s="80" customFormat="1" ht="16" thickBot="1">
      <c r="A47" s="1"/>
      <c r="B47" s="26">
        <f t="shared" si="7"/>
        <v>43</v>
      </c>
      <c r="C47" s="26" t="s">
        <v>500</v>
      </c>
      <c r="D47" s="27">
        <v>40592</v>
      </c>
      <c r="E47" s="26" t="s">
        <v>538</v>
      </c>
      <c r="F47" s="26" t="s">
        <v>478</v>
      </c>
      <c r="G47" s="26" t="s">
        <v>309</v>
      </c>
      <c r="H47" s="95">
        <v>70</v>
      </c>
      <c r="I47" s="26" t="s">
        <v>562</v>
      </c>
      <c r="J47" s="26"/>
      <c r="K47" s="26"/>
      <c r="L47" s="26" t="s">
        <v>478</v>
      </c>
      <c r="M47" s="33">
        <f t="shared" si="4"/>
        <v>1</v>
      </c>
      <c r="N47" s="32"/>
      <c r="O47" s="77"/>
      <c r="P47" s="81">
        <f t="shared" si="0"/>
        <v>1</v>
      </c>
      <c r="Q47" s="81">
        <f t="shared" si="8"/>
        <v>0</v>
      </c>
      <c r="R47" s="81">
        <f t="shared" si="2"/>
        <v>0</v>
      </c>
      <c r="S47" s="81">
        <f t="shared" si="3"/>
        <v>0</v>
      </c>
      <c r="T47" s="78">
        <f>+VLOOKUP($E47,db!$B$26:$C$30,2,FALSE)</f>
        <v>100</v>
      </c>
      <c r="U47" s="78">
        <f t="shared" si="5"/>
        <v>0</v>
      </c>
      <c r="V47" s="89">
        <f t="shared" si="6"/>
        <v>70</v>
      </c>
      <c r="W47" s="77"/>
      <c r="X47" s="77"/>
      <c r="Y47" s="77"/>
    </row>
    <row r="48" spans="1:25" s="80" customFormat="1" ht="16" thickBot="1">
      <c r="A48" s="70"/>
      <c r="B48" s="71">
        <f t="shared" si="7"/>
        <v>44</v>
      </c>
      <c r="C48" s="71" t="s">
        <v>500</v>
      </c>
      <c r="D48" s="72">
        <v>40592</v>
      </c>
      <c r="E48" s="71" t="s">
        <v>538</v>
      </c>
      <c r="F48" s="71" t="s">
        <v>476</v>
      </c>
      <c r="G48" s="71" t="s">
        <v>309</v>
      </c>
      <c r="H48" s="94">
        <v>63</v>
      </c>
      <c r="I48" s="71" t="s">
        <v>291</v>
      </c>
      <c r="J48" s="71" t="s">
        <v>373</v>
      </c>
      <c r="K48" s="71"/>
      <c r="L48" s="71" t="s">
        <v>476</v>
      </c>
      <c r="M48" s="74">
        <f t="shared" si="4"/>
        <v>1</v>
      </c>
      <c r="N48" s="75"/>
      <c r="O48" s="77"/>
      <c r="P48" s="81">
        <f t="shared" si="0"/>
        <v>1</v>
      </c>
      <c r="Q48" s="81">
        <f t="shared" si="8"/>
        <v>0</v>
      </c>
      <c r="R48" s="81">
        <f t="shared" si="2"/>
        <v>0</v>
      </c>
      <c r="S48" s="81">
        <f t="shared" si="3"/>
        <v>0</v>
      </c>
      <c r="T48" s="78">
        <f>+VLOOKUP($E48,db!$B$26:$C$30,2,FALSE)</f>
        <v>100</v>
      </c>
      <c r="U48" s="78">
        <f t="shared" si="5"/>
        <v>0</v>
      </c>
      <c r="V48" s="89">
        <f t="shared" si="6"/>
        <v>63</v>
      </c>
      <c r="W48" s="77"/>
      <c r="X48" s="77"/>
      <c r="Y48" s="77"/>
    </row>
    <row r="49" spans="1:25" s="80" customFormat="1" ht="16" thickBot="1">
      <c r="A49" s="1"/>
      <c r="B49" s="26">
        <f t="shared" si="7"/>
        <v>45</v>
      </c>
      <c r="C49" s="26" t="s">
        <v>500</v>
      </c>
      <c r="D49" s="27">
        <v>40592</v>
      </c>
      <c r="E49" s="26" t="s">
        <v>538</v>
      </c>
      <c r="F49" s="26" t="s">
        <v>476</v>
      </c>
      <c r="G49" s="26" t="s">
        <v>309</v>
      </c>
      <c r="H49" s="95">
        <v>81</v>
      </c>
      <c r="I49" s="26" t="s">
        <v>290</v>
      </c>
      <c r="J49" s="26"/>
      <c r="K49" s="26"/>
      <c r="L49" s="26" t="s">
        <v>476</v>
      </c>
      <c r="M49" s="33">
        <f t="shared" si="4"/>
        <v>1</v>
      </c>
      <c r="N49" s="32"/>
      <c r="O49" s="77"/>
      <c r="P49" s="81">
        <f t="shared" si="0"/>
        <v>1</v>
      </c>
      <c r="Q49" s="81">
        <f t="shared" si="8"/>
        <v>0</v>
      </c>
      <c r="R49" s="81">
        <f t="shared" si="2"/>
        <v>0</v>
      </c>
      <c r="S49" s="81">
        <f t="shared" si="3"/>
        <v>0</v>
      </c>
      <c r="T49" s="78">
        <f>+VLOOKUP($E49,db!$B$26:$C$30,2,FALSE)</f>
        <v>100</v>
      </c>
      <c r="U49" s="78">
        <f t="shared" si="5"/>
        <v>0</v>
      </c>
      <c r="V49" s="89">
        <f t="shared" si="6"/>
        <v>81</v>
      </c>
      <c r="W49" s="77"/>
      <c r="X49" s="77"/>
      <c r="Y49" s="77"/>
    </row>
    <row r="50" spans="1:25" s="80" customFormat="1" ht="16" thickBot="1">
      <c r="A50" s="70"/>
      <c r="B50" s="71">
        <f t="shared" si="7"/>
        <v>46</v>
      </c>
      <c r="C50" s="71" t="s">
        <v>500</v>
      </c>
      <c r="D50" s="72">
        <v>40592</v>
      </c>
      <c r="E50" s="71" t="s">
        <v>538</v>
      </c>
      <c r="F50" s="71" t="s">
        <v>480</v>
      </c>
      <c r="G50" s="71" t="s">
        <v>309</v>
      </c>
      <c r="H50" s="94">
        <v>96</v>
      </c>
      <c r="I50" s="71" t="s">
        <v>562</v>
      </c>
      <c r="J50" s="71"/>
      <c r="K50" s="71"/>
      <c r="L50" s="71" t="s">
        <v>485</v>
      </c>
      <c r="M50" s="74">
        <f t="shared" si="4"/>
        <v>0</v>
      </c>
      <c r="N50" s="75"/>
      <c r="O50" s="77"/>
      <c r="P50" s="81">
        <f t="shared" si="0"/>
        <v>0</v>
      </c>
      <c r="Q50" s="81">
        <f t="shared" si="8"/>
        <v>1</v>
      </c>
      <c r="R50" s="81">
        <f t="shared" si="2"/>
        <v>0</v>
      </c>
      <c r="S50" s="81">
        <f t="shared" si="3"/>
        <v>0</v>
      </c>
      <c r="T50" s="78">
        <f>+VLOOKUP($E50,db!$B$26:$C$30,2,FALSE)</f>
        <v>100</v>
      </c>
      <c r="U50" s="78">
        <f t="shared" si="5"/>
        <v>0</v>
      </c>
      <c r="V50" s="89">
        <f t="shared" si="6"/>
        <v>96</v>
      </c>
      <c r="W50" s="77"/>
      <c r="X50" s="77"/>
      <c r="Y50" s="77"/>
    </row>
    <row r="51" spans="1:25" s="80" customFormat="1" ht="16" thickBot="1">
      <c r="A51" s="1"/>
      <c r="B51" s="26">
        <f t="shared" si="7"/>
        <v>47</v>
      </c>
      <c r="C51" s="26" t="s">
        <v>500</v>
      </c>
      <c r="D51" s="27">
        <v>40592</v>
      </c>
      <c r="E51" s="26" t="s">
        <v>538</v>
      </c>
      <c r="F51" s="26" t="s">
        <v>481</v>
      </c>
      <c r="G51" s="26" t="s">
        <v>310</v>
      </c>
      <c r="H51" s="95">
        <v>381</v>
      </c>
      <c r="I51" s="26" t="s">
        <v>386</v>
      </c>
      <c r="J51" s="26"/>
      <c r="K51" s="26"/>
      <c r="L51" s="26" t="s">
        <v>481</v>
      </c>
      <c r="M51" s="33">
        <f t="shared" si="4"/>
        <v>1</v>
      </c>
      <c r="N51" s="32"/>
      <c r="O51" s="77"/>
      <c r="P51" s="81">
        <f t="shared" si="0"/>
        <v>1</v>
      </c>
      <c r="Q51" s="81">
        <f t="shared" si="8"/>
        <v>0</v>
      </c>
      <c r="R51" s="81">
        <f t="shared" si="2"/>
        <v>1</v>
      </c>
      <c r="S51" s="81">
        <f t="shared" si="3"/>
        <v>1</v>
      </c>
      <c r="T51" s="78">
        <f>+VLOOKUP($E51,db!$B$26:$C$30,2,FALSE)</f>
        <v>100</v>
      </c>
      <c r="U51" s="78">
        <f t="shared" si="5"/>
        <v>0</v>
      </c>
      <c r="V51" s="89">
        <f t="shared" si="6"/>
        <v>381</v>
      </c>
      <c r="W51" s="77"/>
      <c r="X51" s="77"/>
      <c r="Y51" s="77"/>
    </row>
    <row r="52" spans="1:25" s="80" customFormat="1" ht="16" thickBot="1">
      <c r="A52" s="70"/>
      <c r="B52" s="71">
        <f t="shared" si="7"/>
        <v>48</v>
      </c>
      <c r="C52" s="71" t="s">
        <v>500</v>
      </c>
      <c r="D52" s="72">
        <v>40592</v>
      </c>
      <c r="E52" s="71" t="s">
        <v>538</v>
      </c>
      <c r="F52" s="71" t="s">
        <v>475</v>
      </c>
      <c r="G52" s="71" t="s">
        <v>309</v>
      </c>
      <c r="H52" s="94">
        <v>62</v>
      </c>
      <c r="I52" s="71" t="s">
        <v>562</v>
      </c>
      <c r="J52" s="71"/>
      <c r="K52" s="71"/>
      <c r="L52" s="71" t="s">
        <v>475</v>
      </c>
      <c r="M52" s="74">
        <f t="shared" si="4"/>
        <v>1</v>
      </c>
      <c r="N52" s="75"/>
      <c r="O52" s="77"/>
      <c r="P52" s="81">
        <f t="shared" si="0"/>
        <v>1</v>
      </c>
      <c r="Q52" s="81">
        <f t="shared" si="8"/>
        <v>0</v>
      </c>
      <c r="R52" s="81">
        <f t="shared" si="2"/>
        <v>0</v>
      </c>
      <c r="S52" s="81">
        <f t="shared" si="3"/>
        <v>0</v>
      </c>
      <c r="T52" s="78">
        <f>+VLOOKUP($E52,db!$B$26:$C$30,2,FALSE)</f>
        <v>100</v>
      </c>
      <c r="U52" s="78">
        <f t="shared" si="5"/>
        <v>0</v>
      </c>
      <c r="V52" s="89">
        <f t="shared" si="6"/>
        <v>62</v>
      </c>
      <c r="W52" s="77"/>
      <c r="X52" s="77"/>
      <c r="Y52" s="77"/>
    </row>
    <row r="53" spans="1:25" s="80" customFormat="1" ht="16" thickBot="1">
      <c r="A53" s="1"/>
      <c r="B53" s="26">
        <f t="shared" si="7"/>
        <v>49</v>
      </c>
      <c r="C53" s="26" t="s">
        <v>500</v>
      </c>
      <c r="D53" s="27">
        <v>40592</v>
      </c>
      <c r="E53" s="26" t="s">
        <v>538</v>
      </c>
      <c r="F53" s="26" t="s">
        <v>476</v>
      </c>
      <c r="G53" s="26" t="s">
        <v>309</v>
      </c>
      <c r="H53" s="95">
        <v>69</v>
      </c>
      <c r="I53" s="26" t="s">
        <v>291</v>
      </c>
      <c r="J53" s="26" t="s">
        <v>487</v>
      </c>
      <c r="K53" s="26"/>
      <c r="L53" s="26" t="s">
        <v>476</v>
      </c>
      <c r="M53" s="33">
        <f t="shared" si="4"/>
        <v>1</v>
      </c>
      <c r="N53" s="32"/>
      <c r="O53" s="77"/>
      <c r="P53" s="81">
        <f t="shared" si="0"/>
        <v>1</v>
      </c>
      <c r="Q53" s="81">
        <f t="shared" si="8"/>
        <v>0</v>
      </c>
      <c r="R53" s="81">
        <f t="shared" si="2"/>
        <v>0</v>
      </c>
      <c r="S53" s="81">
        <f t="shared" si="3"/>
        <v>0</v>
      </c>
      <c r="T53" s="78">
        <f>+VLOOKUP($E53,db!$B$26:$C$30,2,FALSE)</f>
        <v>100</v>
      </c>
      <c r="U53" s="78">
        <f t="shared" si="5"/>
        <v>0</v>
      </c>
      <c r="V53" s="89">
        <f t="shared" si="6"/>
        <v>69</v>
      </c>
      <c r="W53" s="77"/>
      <c r="X53" s="77"/>
      <c r="Y53" s="77"/>
    </row>
    <row r="54" spans="1:25" s="80" customFormat="1" ht="16" thickBot="1">
      <c r="A54" s="70"/>
      <c r="B54" s="71">
        <f t="shared" si="7"/>
        <v>50</v>
      </c>
      <c r="C54" s="71" t="s">
        <v>500</v>
      </c>
      <c r="D54" s="72">
        <v>40592</v>
      </c>
      <c r="E54" s="71" t="s">
        <v>538</v>
      </c>
      <c r="F54" s="71" t="s">
        <v>475</v>
      </c>
      <c r="G54" s="71" t="s">
        <v>309</v>
      </c>
      <c r="H54" s="94">
        <v>136</v>
      </c>
      <c r="I54" s="71" t="s">
        <v>290</v>
      </c>
      <c r="J54" s="71"/>
      <c r="K54" s="71"/>
      <c r="L54" s="71" t="s">
        <v>475</v>
      </c>
      <c r="M54" s="74">
        <f t="shared" si="4"/>
        <v>1</v>
      </c>
      <c r="N54" s="75"/>
      <c r="O54" s="77"/>
      <c r="P54" s="81">
        <f t="shared" si="0"/>
        <v>1</v>
      </c>
      <c r="Q54" s="81">
        <f t="shared" si="8"/>
        <v>0</v>
      </c>
      <c r="R54" s="81">
        <f t="shared" si="2"/>
        <v>1</v>
      </c>
      <c r="S54" s="81">
        <f t="shared" si="3"/>
        <v>0</v>
      </c>
      <c r="T54" s="78">
        <f>+VLOOKUP($E54,db!$B$26:$C$30,2,FALSE)</f>
        <v>100</v>
      </c>
      <c r="U54" s="78">
        <f t="shared" si="5"/>
        <v>0</v>
      </c>
      <c r="V54" s="89">
        <f t="shared" si="6"/>
        <v>136</v>
      </c>
      <c r="W54" s="77"/>
      <c r="X54" s="77"/>
      <c r="Y54" s="77"/>
    </row>
    <row r="55" spans="1:25" s="80" customFormat="1" ht="16" thickBot="1">
      <c r="A55" s="1"/>
      <c r="B55" s="26">
        <v>1</v>
      </c>
      <c r="C55" s="26" t="s">
        <v>500</v>
      </c>
      <c r="D55" s="27">
        <v>40597</v>
      </c>
      <c r="E55" s="26" t="s">
        <v>375</v>
      </c>
      <c r="F55" s="26" t="s">
        <v>475</v>
      </c>
      <c r="G55" s="26" t="s">
        <v>309</v>
      </c>
      <c r="H55" s="103">
        <v>51</v>
      </c>
      <c r="I55" s="26" t="s">
        <v>542</v>
      </c>
      <c r="J55" s="26"/>
      <c r="K55" s="26" t="s">
        <v>544</v>
      </c>
      <c r="L55" s="32" t="s">
        <v>378</v>
      </c>
      <c r="M55" s="33">
        <f t="shared" si="4"/>
        <v>1</v>
      </c>
      <c r="N55" s="32"/>
      <c r="O55" s="77"/>
      <c r="P55" s="81">
        <f t="shared" si="0"/>
        <v>1</v>
      </c>
      <c r="Q55" s="81">
        <f t="shared" si="8"/>
        <v>0</v>
      </c>
      <c r="R55" s="81">
        <f t="shared" si="2"/>
        <v>0</v>
      </c>
      <c r="S55" s="81">
        <f t="shared" si="3"/>
        <v>0</v>
      </c>
      <c r="T55" s="78">
        <f>+VLOOKUP($E55,db!$B$26:$C$30,2,FALSE)</f>
        <v>60</v>
      </c>
      <c r="U55" s="78">
        <f t="shared" si="5"/>
        <v>0</v>
      </c>
      <c r="V55" s="89">
        <f t="shared" si="6"/>
        <v>51</v>
      </c>
      <c r="W55" s="77"/>
      <c r="X55" s="77"/>
      <c r="Y55" s="77"/>
    </row>
    <row r="56" spans="1:25" s="80" customFormat="1" ht="16" thickBot="1">
      <c r="A56" s="1"/>
      <c r="B56" s="28">
        <f t="shared" si="7"/>
        <v>2</v>
      </c>
      <c r="C56" s="71" t="s">
        <v>500</v>
      </c>
      <c r="D56" s="29">
        <v>40597</v>
      </c>
      <c r="E56" s="71" t="s">
        <v>375</v>
      </c>
      <c r="F56" s="71" t="s">
        <v>476</v>
      </c>
      <c r="G56" s="71" t="s">
        <v>309</v>
      </c>
      <c r="H56" s="104">
        <v>40</v>
      </c>
      <c r="I56" s="28" t="s">
        <v>369</v>
      </c>
      <c r="J56" s="28"/>
      <c r="K56" s="28"/>
      <c r="L56" s="75" t="s">
        <v>476</v>
      </c>
      <c r="M56" s="31">
        <f t="shared" si="4"/>
        <v>1</v>
      </c>
      <c r="N56" s="30"/>
      <c r="O56" s="77"/>
      <c r="P56" s="81">
        <f t="shared" si="0"/>
        <v>1</v>
      </c>
      <c r="Q56" s="81">
        <f t="shared" si="8"/>
        <v>0</v>
      </c>
      <c r="R56" s="81">
        <f t="shared" si="2"/>
        <v>0</v>
      </c>
      <c r="S56" s="81">
        <f t="shared" si="3"/>
        <v>0</v>
      </c>
      <c r="T56" s="78">
        <f>+VLOOKUP($E56,db!$B$26:$C$30,2,FALSE)</f>
        <v>60</v>
      </c>
      <c r="U56" s="78">
        <f t="shared" si="5"/>
        <v>0</v>
      </c>
      <c r="V56" s="89">
        <f t="shared" si="6"/>
        <v>40</v>
      </c>
      <c r="W56" s="77"/>
      <c r="X56" s="77"/>
      <c r="Y56" s="77"/>
    </row>
    <row r="57" spans="1:25" s="80" customFormat="1" ht="16" thickBot="1">
      <c r="A57" s="1"/>
      <c r="B57" s="26">
        <f t="shared" si="7"/>
        <v>3</v>
      </c>
      <c r="C57" s="26" t="s">
        <v>500</v>
      </c>
      <c r="D57" s="27">
        <v>40597</v>
      </c>
      <c r="E57" s="26" t="s">
        <v>375</v>
      </c>
      <c r="F57" s="26" t="s">
        <v>478</v>
      </c>
      <c r="G57" s="26" t="s">
        <v>309</v>
      </c>
      <c r="H57" s="103">
        <v>97</v>
      </c>
      <c r="I57" s="26" t="s">
        <v>645</v>
      </c>
      <c r="J57" s="26" t="s">
        <v>281</v>
      </c>
      <c r="K57" s="26"/>
      <c r="L57" s="32" t="s">
        <v>478</v>
      </c>
      <c r="M57" s="33">
        <f t="shared" si="4"/>
        <v>1</v>
      </c>
      <c r="N57" s="32"/>
      <c r="O57" s="77"/>
      <c r="P57" s="81">
        <f t="shared" si="0"/>
        <v>1</v>
      </c>
      <c r="Q57" s="81">
        <f t="shared" si="8"/>
        <v>0</v>
      </c>
      <c r="R57" s="81">
        <f t="shared" si="2"/>
        <v>1</v>
      </c>
      <c r="S57" s="81">
        <f t="shared" si="3"/>
        <v>0</v>
      </c>
      <c r="T57" s="78">
        <f>+VLOOKUP($E57,db!$B$26:$C$30,2,FALSE)</f>
        <v>60</v>
      </c>
      <c r="U57" s="78">
        <f t="shared" si="5"/>
        <v>0</v>
      </c>
      <c r="V57" s="89">
        <f t="shared" si="6"/>
        <v>97</v>
      </c>
      <c r="W57" s="77"/>
      <c r="X57" s="77"/>
      <c r="Y57" s="77"/>
    </row>
    <row r="58" spans="1:25" s="80" customFormat="1" ht="16" thickBot="1">
      <c r="A58" s="1"/>
      <c r="B58" s="28">
        <f t="shared" si="7"/>
        <v>4</v>
      </c>
      <c r="C58" s="71" t="s">
        <v>500</v>
      </c>
      <c r="D58" s="72">
        <v>40597</v>
      </c>
      <c r="E58" s="71" t="s">
        <v>375</v>
      </c>
      <c r="F58" s="71" t="s">
        <v>480</v>
      </c>
      <c r="G58" s="71" t="s">
        <v>309</v>
      </c>
      <c r="H58" s="104">
        <v>59</v>
      </c>
      <c r="I58" s="28" t="s">
        <v>563</v>
      </c>
      <c r="J58" s="28"/>
      <c r="K58" s="71" t="s">
        <v>543</v>
      </c>
      <c r="L58" s="75" t="s">
        <v>480</v>
      </c>
      <c r="M58" s="31">
        <f t="shared" si="4"/>
        <v>1</v>
      </c>
      <c r="N58" s="30"/>
      <c r="O58" s="77"/>
      <c r="P58" s="81">
        <f t="shared" si="0"/>
        <v>1</v>
      </c>
      <c r="Q58" s="81">
        <f t="shared" si="8"/>
        <v>0</v>
      </c>
      <c r="R58" s="81">
        <f t="shared" si="2"/>
        <v>0</v>
      </c>
      <c r="S58" s="81">
        <f t="shared" si="3"/>
        <v>0</v>
      </c>
      <c r="T58" s="78">
        <f>+VLOOKUP($E58,db!$B$26:$C$30,2,FALSE)</f>
        <v>60</v>
      </c>
      <c r="U58" s="78">
        <f t="shared" si="5"/>
        <v>0</v>
      </c>
      <c r="V58" s="89">
        <f t="shared" si="6"/>
        <v>59</v>
      </c>
      <c r="W58" s="77"/>
      <c r="X58" s="77"/>
      <c r="Y58" s="77"/>
    </row>
    <row r="59" spans="1:25" s="80" customFormat="1" ht="16" thickBot="1">
      <c r="A59" s="1"/>
      <c r="B59" s="26">
        <f t="shared" si="7"/>
        <v>5</v>
      </c>
      <c r="C59" s="26" t="s">
        <v>500</v>
      </c>
      <c r="D59" s="27">
        <v>40597</v>
      </c>
      <c r="E59" s="26" t="s">
        <v>375</v>
      </c>
      <c r="F59" s="26" t="s">
        <v>481</v>
      </c>
      <c r="G59" s="26" t="s">
        <v>309</v>
      </c>
      <c r="H59" s="103">
        <v>58</v>
      </c>
      <c r="I59" s="26" t="s">
        <v>645</v>
      </c>
      <c r="J59" s="26" t="s">
        <v>281</v>
      </c>
      <c r="K59" s="26"/>
      <c r="L59" s="32" t="s">
        <v>481</v>
      </c>
      <c r="M59" s="33">
        <f t="shared" si="4"/>
        <v>1</v>
      </c>
      <c r="N59" s="32"/>
      <c r="O59" s="77"/>
      <c r="P59" s="81">
        <f t="shared" si="0"/>
        <v>1</v>
      </c>
      <c r="Q59" s="81">
        <f t="shared" si="8"/>
        <v>0</v>
      </c>
      <c r="R59" s="81">
        <f t="shared" si="2"/>
        <v>0</v>
      </c>
      <c r="S59" s="81">
        <f t="shared" si="3"/>
        <v>0</v>
      </c>
      <c r="T59" s="78">
        <f>+VLOOKUP($E59,db!$B$26:$C$30,2,FALSE)</f>
        <v>60</v>
      </c>
      <c r="U59" s="78">
        <f t="shared" si="5"/>
        <v>0</v>
      </c>
      <c r="V59" s="89">
        <f t="shared" si="6"/>
        <v>58</v>
      </c>
      <c r="W59" s="77"/>
      <c r="X59" s="77"/>
      <c r="Y59" s="77"/>
    </row>
    <row r="60" spans="1:25" s="80" customFormat="1" ht="16" thickBot="1">
      <c r="A60" s="1"/>
      <c r="B60" s="28">
        <f t="shared" si="7"/>
        <v>6</v>
      </c>
      <c r="C60" s="71" t="s">
        <v>500</v>
      </c>
      <c r="D60" s="72">
        <v>40597</v>
      </c>
      <c r="E60" s="71" t="s">
        <v>375</v>
      </c>
      <c r="F60" s="71" t="s">
        <v>476</v>
      </c>
      <c r="G60" s="71" t="s">
        <v>309</v>
      </c>
      <c r="H60" s="104">
        <v>47</v>
      </c>
      <c r="I60" s="28" t="s">
        <v>563</v>
      </c>
      <c r="J60" s="28"/>
      <c r="K60" s="28"/>
      <c r="L60" s="75" t="s">
        <v>476</v>
      </c>
      <c r="M60" s="31">
        <f t="shared" si="4"/>
        <v>1</v>
      </c>
      <c r="N60" s="30"/>
      <c r="O60" s="77"/>
      <c r="P60" s="81">
        <f t="shared" si="0"/>
        <v>1</v>
      </c>
      <c r="Q60" s="81">
        <f t="shared" si="8"/>
        <v>0</v>
      </c>
      <c r="R60" s="81">
        <f t="shared" si="2"/>
        <v>0</v>
      </c>
      <c r="S60" s="81">
        <f t="shared" si="3"/>
        <v>0</v>
      </c>
      <c r="T60" s="78">
        <f>+VLOOKUP($E60,db!$B$26:$C$30,2,FALSE)</f>
        <v>60</v>
      </c>
      <c r="U60" s="78">
        <f t="shared" si="5"/>
        <v>0</v>
      </c>
      <c r="V60" s="89">
        <f t="shared" si="6"/>
        <v>47</v>
      </c>
      <c r="W60" s="77"/>
      <c r="X60" s="77"/>
      <c r="Y60" s="77"/>
    </row>
    <row r="61" spans="1:25" s="80" customFormat="1" ht="16" thickBot="1">
      <c r="A61" s="1"/>
      <c r="B61" s="26">
        <f t="shared" si="7"/>
        <v>7</v>
      </c>
      <c r="C61" s="26" t="s">
        <v>500</v>
      </c>
      <c r="D61" s="27">
        <v>40597</v>
      </c>
      <c r="E61" s="26" t="s">
        <v>375</v>
      </c>
      <c r="F61" s="26" t="s">
        <v>481</v>
      </c>
      <c r="G61" s="26" t="s">
        <v>309</v>
      </c>
      <c r="H61" s="103">
        <v>40</v>
      </c>
      <c r="I61" s="26" t="s">
        <v>542</v>
      </c>
      <c r="J61" s="26"/>
      <c r="K61" s="26" t="s">
        <v>385</v>
      </c>
      <c r="L61" s="32" t="s">
        <v>379</v>
      </c>
      <c r="M61" s="33">
        <f t="shared" si="4"/>
        <v>1</v>
      </c>
      <c r="N61" s="32"/>
      <c r="O61" s="77"/>
      <c r="P61" s="81">
        <f t="shared" si="0"/>
        <v>1</v>
      </c>
      <c r="Q61" s="81">
        <f t="shared" si="8"/>
        <v>0</v>
      </c>
      <c r="R61" s="81">
        <f t="shared" si="2"/>
        <v>0</v>
      </c>
      <c r="S61" s="81">
        <f t="shared" si="3"/>
        <v>0</v>
      </c>
      <c r="T61" s="78">
        <f>+VLOOKUP($E61,db!$B$26:$C$30,2,FALSE)</f>
        <v>60</v>
      </c>
      <c r="U61" s="78">
        <f t="shared" si="5"/>
        <v>0</v>
      </c>
      <c r="V61" s="89">
        <f t="shared" si="6"/>
        <v>40</v>
      </c>
      <c r="W61" s="77"/>
      <c r="X61" s="77"/>
      <c r="Y61" s="77"/>
    </row>
    <row r="62" spans="1:25" s="80" customFormat="1" ht="16" thickBot="1">
      <c r="A62" s="1"/>
      <c r="B62" s="28">
        <f t="shared" si="7"/>
        <v>8</v>
      </c>
      <c r="C62" s="71" t="s">
        <v>500</v>
      </c>
      <c r="D62" s="72">
        <v>40597</v>
      </c>
      <c r="E62" s="71" t="s">
        <v>375</v>
      </c>
      <c r="F62" s="71" t="s">
        <v>481</v>
      </c>
      <c r="G62" s="71" t="s">
        <v>309</v>
      </c>
      <c r="H62" s="104">
        <v>116</v>
      </c>
      <c r="I62" s="28" t="s">
        <v>293</v>
      </c>
      <c r="J62" s="28" t="s">
        <v>370</v>
      </c>
      <c r="K62" s="28"/>
      <c r="L62" s="75" t="s">
        <v>481</v>
      </c>
      <c r="M62" s="31">
        <f t="shared" si="4"/>
        <v>1</v>
      </c>
      <c r="N62" s="30"/>
      <c r="O62" s="77"/>
      <c r="P62" s="81">
        <f t="shared" si="0"/>
        <v>1</v>
      </c>
      <c r="Q62" s="81">
        <f t="shared" si="8"/>
        <v>0</v>
      </c>
      <c r="R62" s="81">
        <f t="shared" si="2"/>
        <v>1</v>
      </c>
      <c r="S62" s="81">
        <f t="shared" si="3"/>
        <v>0</v>
      </c>
      <c r="T62" s="78">
        <f>+VLOOKUP($E62,db!$B$26:$C$30,2,FALSE)</f>
        <v>60</v>
      </c>
      <c r="U62" s="78">
        <f t="shared" si="5"/>
        <v>0</v>
      </c>
      <c r="V62" s="89">
        <f t="shared" si="6"/>
        <v>116</v>
      </c>
      <c r="W62" s="77"/>
      <c r="X62" s="77"/>
      <c r="Y62" s="77"/>
    </row>
    <row r="63" spans="1:25" s="80" customFormat="1" ht="16" thickBot="1">
      <c r="A63" s="1"/>
      <c r="B63" s="26">
        <f t="shared" si="7"/>
        <v>9</v>
      </c>
      <c r="C63" s="26" t="s">
        <v>500</v>
      </c>
      <c r="D63" s="27">
        <v>40597</v>
      </c>
      <c r="E63" s="26" t="s">
        <v>375</v>
      </c>
      <c r="F63" s="26" t="s">
        <v>476</v>
      </c>
      <c r="G63" s="26" t="s">
        <v>309</v>
      </c>
      <c r="H63" s="103">
        <v>45</v>
      </c>
      <c r="I63" s="26" t="s">
        <v>644</v>
      </c>
      <c r="J63" s="26" t="s">
        <v>281</v>
      </c>
      <c r="K63" s="26" t="s">
        <v>545</v>
      </c>
      <c r="L63" s="32" t="s">
        <v>380</v>
      </c>
      <c r="M63" s="33">
        <f t="shared" si="4"/>
        <v>1</v>
      </c>
      <c r="N63" s="32"/>
      <c r="O63" s="77"/>
      <c r="P63" s="81">
        <f t="shared" si="0"/>
        <v>1</v>
      </c>
      <c r="Q63" s="81">
        <f t="shared" si="8"/>
        <v>0</v>
      </c>
      <c r="R63" s="81">
        <f t="shared" si="2"/>
        <v>0</v>
      </c>
      <c r="S63" s="81">
        <f t="shared" si="3"/>
        <v>0</v>
      </c>
      <c r="T63" s="78">
        <f>+VLOOKUP($E63,db!$B$26:$C$30,2,FALSE)</f>
        <v>60</v>
      </c>
      <c r="U63" s="78">
        <f t="shared" si="5"/>
        <v>0</v>
      </c>
      <c r="V63" s="89">
        <f t="shared" si="6"/>
        <v>45</v>
      </c>
      <c r="W63" s="77"/>
      <c r="X63" s="77"/>
      <c r="Y63" s="77"/>
    </row>
    <row r="64" spans="1:25" s="80" customFormat="1" ht="16" thickBot="1">
      <c r="A64" s="1"/>
      <c r="B64" s="28">
        <f t="shared" si="7"/>
        <v>10</v>
      </c>
      <c r="C64" s="71" t="s">
        <v>500</v>
      </c>
      <c r="D64" s="72">
        <v>40597</v>
      </c>
      <c r="E64" s="71" t="s">
        <v>375</v>
      </c>
      <c r="F64" s="71" t="s">
        <v>480</v>
      </c>
      <c r="G64" s="71" t="s">
        <v>309</v>
      </c>
      <c r="H64" s="104">
        <v>49</v>
      </c>
      <c r="I64" s="28" t="s">
        <v>644</v>
      </c>
      <c r="J64" s="28" t="s">
        <v>281</v>
      </c>
      <c r="K64" s="28"/>
      <c r="L64" s="75" t="s">
        <v>480</v>
      </c>
      <c r="M64" s="31">
        <f t="shared" si="4"/>
        <v>1</v>
      </c>
      <c r="N64" s="30"/>
      <c r="O64" s="77"/>
      <c r="P64" s="81">
        <f t="shared" si="0"/>
        <v>1</v>
      </c>
      <c r="Q64" s="81">
        <f t="shared" si="8"/>
        <v>0</v>
      </c>
      <c r="R64" s="81">
        <f t="shared" si="2"/>
        <v>0</v>
      </c>
      <c r="S64" s="81">
        <f t="shared" si="3"/>
        <v>0</v>
      </c>
      <c r="T64" s="78">
        <f>+VLOOKUP($E64,db!$B$26:$C$30,2,FALSE)</f>
        <v>60</v>
      </c>
      <c r="U64" s="78">
        <f t="shared" si="5"/>
        <v>0</v>
      </c>
      <c r="V64" s="89">
        <f t="shared" si="6"/>
        <v>49</v>
      </c>
      <c r="W64" s="77"/>
      <c r="X64" s="77"/>
      <c r="Y64" s="77"/>
    </row>
    <row r="65" spans="1:25" s="80" customFormat="1" ht="31" thickBot="1">
      <c r="A65" s="1"/>
      <c r="B65" s="26">
        <f t="shared" si="7"/>
        <v>11</v>
      </c>
      <c r="C65" s="26" t="s">
        <v>500</v>
      </c>
      <c r="D65" s="27">
        <v>40597</v>
      </c>
      <c r="E65" s="26" t="s">
        <v>375</v>
      </c>
      <c r="F65" s="26" t="s">
        <v>480</v>
      </c>
      <c r="G65" s="26" t="s">
        <v>310</v>
      </c>
      <c r="H65" s="103">
        <v>120</v>
      </c>
      <c r="I65" s="26" t="s">
        <v>293</v>
      </c>
      <c r="J65" s="26" t="s">
        <v>370</v>
      </c>
      <c r="K65" s="105" t="s">
        <v>546</v>
      </c>
      <c r="L65" s="32" t="s">
        <v>478</v>
      </c>
      <c r="M65" s="33">
        <f t="shared" si="4"/>
        <v>0</v>
      </c>
      <c r="N65" s="32"/>
      <c r="O65" s="77"/>
      <c r="P65" s="81">
        <f t="shared" si="0"/>
        <v>0</v>
      </c>
      <c r="Q65" s="81">
        <f t="shared" si="8"/>
        <v>1</v>
      </c>
      <c r="R65" s="81">
        <f t="shared" si="2"/>
        <v>1</v>
      </c>
      <c r="S65" s="81">
        <f t="shared" si="3"/>
        <v>1</v>
      </c>
      <c r="T65" s="78">
        <f>+VLOOKUP($E65,db!$B$26:$C$30,2,FALSE)</f>
        <v>60</v>
      </c>
      <c r="U65" s="78">
        <f t="shared" si="5"/>
        <v>0</v>
      </c>
      <c r="V65" s="89">
        <f t="shared" si="6"/>
        <v>120</v>
      </c>
      <c r="W65" s="77"/>
      <c r="X65" s="77"/>
      <c r="Y65" s="77"/>
    </row>
    <row r="66" spans="1:25" s="80" customFormat="1" ht="31" thickBot="1">
      <c r="A66" s="1"/>
      <c r="B66" s="28">
        <f t="shared" si="7"/>
        <v>12</v>
      </c>
      <c r="C66" s="71" t="s">
        <v>500</v>
      </c>
      <c r="D66" s="72">
        <v>40597</v>
      </c>
      <c r="E66" s="71" t="s">
        <v>375</v>
      </c>
      <c r="F66" s="71" t="s">
        <v>481</v>
      </c>
      <c r="G66" s="71" t="s">
        <v>310</v>
      </c>
      <c r="H66" s="104">
        <v>114</v>
      </c>
      <c r="I66" s="28" t="s">
        <v>563</v>
      </c>
      <c r="J66" s="28" t="s">
        <v>282</v>
      </c>
      <c r="K66" s="106" t="s">
        <v>637</v>
      </c>
      <c r="L66" s="75" t="s">
        <v>481</v>
      </c>
      <c r="M66" s="31">
        <f t="shared" si="4"/>
        <v>1</v>
      </c>
      <c r="N66" s="30"/>
      <c r="O66" s="77"/>
      <c r="P66" s="81">
        <f t="shared" si="0"/>
        <v>1</v>
      </c>
      <c r="Q66" s="81">
        <f t="shared" si="8"/>
        <v>0</v>
      </c>
      <c r="R66" s="81">
        <f t="shared" si="2"/>
        <v>1</v>
      </c>
      <c r="S66" s="81">
        <f t="shared" si="3"/>
        <v>1</v>
      </c>
      <c r="T66" s="78">
        <f>+VLOOKUP($E66,db!$B$26:$C$30,2,FALSE)</f>
        <v>60</v>
      </c>
      <c r="U66" s="78">
        <f t="shared" si="5"/>
        <v>0</v>
      </c>
      <c r="V66" s="89">
        <f t="shared" si="6"/>
        <v>114</v>
      </c>
      <c r="W66" s="77"/>
      <c r="X66" s="77"/>
      <c r="Y66" s="77"/>
    </row>
    <row r="67" spans="1:25" s="80" customFormat="1" ht="16" thickBot="1">
      <c r="A67" s="1"/>
      <c r="B67" s="26">
        <f t="shared" si="7"/>
        <v>13</v>
      </c>
      <c r="C67" s="26" t="s">
        <v>500</v>
      </c>
      <c r="D67" s="27">
        <v>40597</v>
      </c>
      <c r="E67" s="26" t="s">
        <v>375</v>
      </c>
      <c r="F67" s="26" t="s">
        <v>478</v>
      </c>
      <c r="G67" s="26" t="s">
        <v>377</v>
      </c>
      <c r="H67" s="103">
        <v>106</v>
      </c>
      <c r="I67" s="26" t="s">
        <v>542</v>
      </c>
      <c r="J67" s="26" t="s">
        <v>370</v>
      </c>
      <c r="K67" s="26" t="s">
        <v>255</v>
      </c>
      <c r="L67" s="32" t="s">
        <v>478</v>
      </c>
      <c r="M67" s="33">
        <f t="shared" si="4"/>
        <v>1</v>
      </c>
      <c r="N67" s="32"/>
      <c r="O67" s="77"/>
      <c r="P67" s="81">
        <f t="shared" si="0"/>
        <v>1</v>
      </c>
      <c r="Q67" s="81">
        <f t="shared" si="8"/>
        <v>0</v>
      </c>
      <c r="R67" s="81">
        <f t="shared" si="2"/>
        <v>1</v>
      </c>
      <c r="S67" s="81">
        <f t="shared" si="3"/>
        <v>0</v>
      </c>
      <c r="T67" s="78">
        <f>+VLOOKUP($E67,db!$B$26:$C$30,2,FALSE)</f>
        <v>60</v>
      </c>
      <c r="U67" s="78">
        <f t="shared" si="5"/>
        <v>0</v>
      </c>
      <c r="V67" s="89">
        <f t="shared" si="6"/>
        <v>106</v>
      </c>
      <c r="W67" s="77"/>
      <c r="X67" s="77"/>
      <c r="Y67" s="77"/>
    </row>
    <row r="68" spans="1:25" s="80" customFormat="1" ht="31" thickBot="1">
      <c r="A68" s="1"/>
      <c r="B68" s="28">
        <f t="shared" si="7"/>
        <v>14</v>
      </c>
      <c r="C68" s="71" t="s">
        <v>500</v>
      </c>
      <c r="D68" s="72">
        <v>40597</v>
      </c>
      <c r="E68" s="71" t="s">
        <v>375</v>
      </c>
      <c r="F68" s="71" t="s">
        <v>481</v>
      </c>
      <c r="G68" s="71" t="s">
        <v>377</v>
      </c>
      <c r="H68" s="104">
        <v>70</v>
      </c>
      <c r="I68" s="28" t="s">
        <v>280</v>
      </c>
      <c r="J68" s="28" t="s">
        <v>282</v>
      </c>
      <c r="K68" s="106" t="s">
        <v>256</v>
      </c>
      <c r="L68" s="75" t="s">
        <v>481</v>
      </c>
      <c r="M68" s="31">
        <f t="shared" si="4"/>
        <v>1</v>
      </c>
      <c r="N68" s="30"/>
      <c r="O68" s="77"/>
      <c r="P68" s="81">
        <f t="shared" si="0"/>
        <v>1</v>
      </c>
      <c r="Q68" s="81">
        <f t="shared" si="8"/>
        <v>0</v>
      </c>
      <c r="R68" s="81">
        <f t="shared" si="2"/>
        <v>1</v>
      </c>
      <c r="S68" s="81">
        <f t="shared" si="3"/>
        <v>0</v>
      </c>
      <c r="T68" s="78">
        <f>+VLOOKUP($E68,db!$B$26:$C$30,2,FALSE)</f>
        <v>60</v>
      </c>
      <c r="U68" s="78">
        <f t="shared" si="5"/>
        <v>0</v>
      </c>
      <c r="V68" s="89">
        <f t="shared" si="6"/>
        <v>70</v>
      </c>
      <c r="W68" s="77"/>
      <c r="X68" s="77"/>
      <c r="Y68" s="77"/>
    </row>
    <row r="69" spans="1:25" s="80" customFormat="1" ht="31" thickBot="1">
      <c r="A69" s="1"/>
      <c r="B69" s="26">
        <f t="shared" si="7"/>
        <v>15</v>
      </c>
      <c r="C69" s="26" t="s">
        <v>500</v>
      </c>
      <c r="D69" s="27">
        <v>40597</v>
      </c>
      <c r="E69" s="26" t="s">
        <v>375</v>
      </c>
      <c r="F69" s="26" t="s">
        <v>475</v>
      </c>
      <c r="G69" s="26" t="s">
        <v>310</v>
      </c>
      <c r="H69" s="103">
        <v>147</v>
      </c>
      <c r="I69" s="26" t="s">
        <v>280</v>
      </c>
      <c r="J69" s="26"/>
      <c r="K69" s="105" t="s">
        <v>452</v>
      </c>
      <c r="L69" s="32" t="s">
        <v>381</v>
      </c>
      <c r="M69" s="33">
        <f t="shared" si="4"/>
        <v>1</v>
      </c>
      <c r="N69" s="32"/>
      <c r="O69" s="77"/>
      <c r="P69" s="81">
        <f t="shared" ref="P69:P132" si="9">IF(M69=1,1,0)</f>
        <v>1</v>
      </c>
      <c r="Q69" s="81">
        <f t="shared" ref="Q69:Q132" si="10">IF(ISBLANK(E69),0,IF(P69=0,1,0))</f>
        <v>0</v>
      </c>
      <c r="R69" s="81">
        <f t="shared" ref="R69:R80" si="11">IF(H69&gt;T69,1,0)</f>
        <v>1</v>
      </c>
      <c r="S69" s="81">
        <f t="shared" ref="S69:S132" si="12">IF(OR(G69="Process of Elim. (50 /50)",G69="Guess (No Confidence)"),1,0)</f>
        <v>1</v>
      </c>
      <c r="T69" s="78">
        <f>+VLOOKUP($E69,db!$B$26:$C$30,2,FALSE)</f>
        <v>60</v>
      </c>
      <c r="U69" s="78">
        <f t="shared" si="5"/>
        <v>0</v>
      </c>
      <c r="V69" s="89">
        <f t="shared" si="6"/>
        <v>147</v>
      </c>
      <c r="W69" s="77"/>
      <c r="X69" s="77"/>
      <c r="Y69" s="77"/>
    </row>
    <row r="70" spans="1:25" s="80" customFormat="1" ht="46" thickBot="1">
      <c r="A70" s="1"/>
      <c r="B70" s="28">
        <f t="shared" si="7"/>
        <v>16</v>
      </c>
      <c r="C70" s="71" t="s">
        <v>500</v>
      </c>
      <c r="D70" s="72">
        <v>40597</v>
      </c>
      <c r="E70" s="71" t="s">
        <v>375</v>
      </c>
      <c r="F70" s="71" t="s">
        <v>475</v>
      </c>
      <c r="G70" s="71" t="s">
        <v>310</v>
      </c>
      <c r="H70" s="104">
        <v>82</v>
      </c>
      <c r="I70" s="28" t="s">
        <v>542</v>
      </c>
      <c r="J70" s="28"/>
      <c r="K70" s="106" t="s">
        <v>453</v>
      </c>
      <c r="L70" s="75" t="s">
        <v>480</v>
      </c>
      <c r="M70" s="31">
        <f t="shared" ref="M70:M133" si="13">IF(ISBLANK(F70),"",IF(F70=L70,1,0))</f>
        <v>0</v>
      </c>
      <c r="N70" s="30"/>
      <c r="O70" s="77"/>
      <c r="P70" s="81">
        <f t="shared" si="9"/>
        <v>0</v>
      </c>
      <c r="Q70" s="81">
        <f t="shared" si="10"/>
        <v>1</v>
      </c>
      <c r="R70" s="81">
        <f t="shared" si="11"/>
        <v>1</v>
      </c>
      <c r="S70" s="81">
        <f t="shared" si="12"/>
        <v>1</v>
      </c>
      <c r="T70" s="78">
        <f>+VLOOKUP($E70,db!$B$26:$C$30,2,FALSE)</f>
        <v>60</v>
      </c>
      <c r="U70" s="78">
        <f t="shared" ref="U70:U133" si="14">IF($A$3=0,0,IF(Q70=1,1,IF(R70=1,2,IF(S70=1,3,0))))</f>
        <v>0</v>
      </c>
      <c r="V70" s="89">
        <f t="shared" ref="V70:V80" si="15">H70</f>
        <v>82</v>
      </c>
      <c r="W70" s="77"/>
      <c r="X70" s="77"/>
      <c r="Y70" s="77"/>
    </row>
    <row r="71" spans="1:25" s="80" customFormat="1" ht="16" thickBot="1">
      <c r="A71" s="1"/>
      <c r="B71" s="26">
        <f t="shared" ref="B71:B134" si="16">+B70+1</f>
        <v>17</v>
      </c>
      <c r="C71" s="26" t="s">
        <v>500</v>
      </c>
      <c r="D71" s="27">
        <v>40597</v>
      </c>
      <c r="E71" s="26" t="s">
        <v>375</v>
      </c>
      <c r="F71" s="26" t="s">
        <v>476</v>
      </c>
      <c r="G71" s="26" t="s">
        <v>666</v>
      </c>
      <c r="H71" s="103">
        <v>82</v>
      </c>
      <c r="I71" s="26" t="s">
        <v>293</v>
      </c>
      <c r="J71" s="26" t="s">
        <v>370</v>
      </c>
      <c r="K71" s="26"/>
      <c r="L71" s="32" t="s">
        <v>480</v>
      </c>
      <c r="M71" s="33">
        <f t="shared" si="13"/>
        <v>0</v>
      </c>
      <c r="N71" s="32"/>
      <c r="O71" s="77"/>
      <c r="P71" s="81">
        <f t="shared" si="9"/>
        <v>0</v>
      </c>
      <c r="Q71" s="81">
        <f t="shared" si="10"/>
        <v>1</v>
      </c>
      <c r="R71" s="81">
        <f t="shared" si="11"/>
        <v>1</v>
      </c>
      <c r="S71" s="81">
        <f t="shared" si="12"/>
        <v>1</v>
      </c>
      <c r="T71" s="78">
        <f>+VLOOKUP($E71,db!$B$26:$C$30,2,FALSE)</f>
        <v>60</v>
      </c>
      <c r="U71" s="78">
        <f t="shared" si="14"/>
        <v>0</v>
      </c>
      <c r="V71" s="89">
        <f t="shared" si="15"/>
        <v>82</v>
      </c>
      <c r="W71" s="77"/>
      <c r="X71" s="77"/>
      <c r="Y71" s="77"/>
    </row>
    <row r="72" spans="1:25" s="80" customFormat="1" ht="16" thickBot="1">
      <c r="A72" s="1"/>
      <c r="B72" s="28">
        <f t="shared" si="16"/>
        <v>18</v>
      </c>
      <c r="C72" s="71" t="s">
        <v>500</v>
      </c>
      <c r="D72" s="72">
        <v>40597</v>
      </c>
      <c r="E72" s="71" t="s">
        <v>375</v>
      </c>
      <c r="F72" s="71" t="s">
        <v>476</v>
      </c>
      <c r="G72" s="71" t="s">
        <v>377</v>
      </c>
      <c r="H72" s="104">
        <v>63</v>
      </c>
      <c r="I72" s="28" t="s">
        <v>563</v>
      </c>
      <c r="J72" s="28"/>
      <c r="K72" s="71" t="s">
        <v>454</v>
      </c>
      <c r="L72" s="75" t="s">
        <v>380</v>
      </c>
      <c r="M72" s="31">
        <f t="shared" si="13"/>
        <v>1</v>
      </c>
      <c r="N72" s="30"/>
      <c r="O72" s="77"/>
      <c r="P72" s="81">
        <f t="shared" si="9"/>
        <v>1</v>
      </c>
      <c r="Q72" s="81">
        <f t="shared" si="10"/>
        <v>0</v>
      </c>
      <c r="R72" s="81">
        <f t="shared" si="11"/>
        <v>1</v>
      </c>
      <c r="S72" s="81">
        <f t="shared" si="12"/>
        <v>0</v>
      </c>
      <c r="T72" s="78">
        <f>+VLOOKUP($E72,db!$B$26:$C$30,2,FALSE)</f>
        <v>60</v>
      </c>
      <c r="U72" s="78">
        <f t="shared" si="14"/>
        <v>0</v>
      </c>
      <c r="V72" s="89">
        <f t="shared" si="15"/>
        <v>63</v>
      </c>
      <c r="W72" s="77"/>
      <c r="X72" s="77"/>
      <c r="Y72" s="77"/>
    </row>
    <row r="73" spans="1:25" s="80" customFormat="1" ht="46" thickBot="1">
      <c r="A73" s="1"/>
      <c r="B73" s="26">
        <f t="shared" si="16"/>
        <v>19</v>
      </c>
      <c r="C73" s="26" t="s">
        <v>500</v>
      </c>
      <c r="D73" s="27">
        <v>40597</v>
      </c>
      <c r="E73" s="26" t="s">
        <v>375</v>
      </c>
      <c r="F73" s="26" t="s">
        <v>480</v>
      </c>
      <c r="G73" s="26" t="s">
        <v>310</v>
      </c>
      <c r="H73" s="103">
        <v>162</v>
      </c>
      <c r="I73" s="26" t="s">
        <v>646</v>
      </c>
      <c r="J73" s="26"/>
      <c r="K73" s="105" t="s">
        <v>589</v>
      </c>
      <c r="L73" s="32" t="s">
        <v>480</v>
      </c>
      <c r="M73" s="33">
        <f t="shared" si="13"/>
        <v>1</v>
      </c>
      <c r="N73" s="32"/>
      <c r="O73" s="77"/>
      <c r="P73" s="81">
        <f t="shared" si="9"/>
        <v>1</v>
      </c>
      <c r="Q73" s="81">
        <f t="shared" si="10"/>
        <v>0</v>
      </c>
      <c r="R73" s="81">
        <f t="shared" si="11"/>
        <v>1</v>
      </c>
      <c r="S73" s="81">
        <f t="shared" si="12"/>
        <v>1</v>
      </c>
      <c r="T73" s="78">
        <f>+VLOOKUP($E73,db!$B$26:$C$30,2,FALSE)</f>
        <v>60</v>
      </c>
      <c r="U73" s="78">
        <f t="shared" si="14"/>
        <v>0</v>
      </c>
      <c r="V73" s="89">
        <f t="shared" si="15"/>
        <v>162</v>
      </c>
      <c r="W73" s="77"/>
      <c r="X73" s="77"/>
      <c r="Y73" s="77"/>
    </row>
    <row r="74" spans="1:25" s="80" customFormat="1" ht="16" thickBot="1">
      <c r="A74" s="1"/>
      <c r="B74" s="28">
        <f t="shared" si="16"/>
        <v>20</v>
      </c>
      <c r="C74" s="71" t="s">
        <v>500</v>
      </c>
      <c r="D74" s="72">
        <v>40597</v>
      </c>
      <c r="E74" s="71" t="s">
        <v>375</v>
      </c>
      <c r="F74" s="71" t="s">
        <v>481</v>
      </c>
      <c r="G74" s="71" t="s">
        <v>377</v>
      </c>
      <c r="H74" s="104">
        <v>48</v>
      </c>
      <c r="I74" s="28" t="s">
        <v>280</v>
      </c>
      <c r="J74" s="28" t="s">
        <v>282</v>
      </c>
      <c r="K74" s="106"/>
      <c r="L74" s="75" t="s">
        <v>481</v>
      </c>
      <c r="M74" s="31">
        <f t="shared" si="13"/>
        <v>1</v>
      </c>
      <c r="N74" s="30"/>
      <c r="O74" s="77"/>
      <c r="P74" s="81">
        <f t="shared" si="9"/>
        <v>1</v>
      </c>
      <c r="Q74" s="81">
        <f t="shared" si="10"/>
        <v>0</v>
      </c>
      <c r="R74" s="81">
        <f t="shared" si="11"/>
        <v>0</v>
      </c>
      <c r="S74" s="81">
        <f t="shared" si="12"/>
        <v>0</v>
      </c>
      <c r="T74" s="78">
        <f>+VLOOKUP($E74,db!$B$26:$C$30,2,FALSE)</f>
        <v>60</v>
      </c>
      <c r="U74" s="78">
        <f t="shared" si="14"/>
        <v>0</v>
      </c>
      <c r="V74" s="89">
        <f t="shared" si="15"/>
        <v>48</v>
      </c>
      <c r="W74" s="77"/>
      <c r="X74" s="77"/>
      <c r="Y74" s="77"/>
    </row>
    <row r="75" spans="1:25" s="80" customFormat="1" ht="46" thickBot="1">
      <c r="A75" s="1"/>
      <c r="B75" s="26">
        <f t="shared" si="16"/>
        <v>21</v>
      </c>
      <c r="C75" s="26" t="s">
        <v>500</v>
      </c>
      <c r="D75" s="27">
        <v>40597</v>
      </c>
      <c r="E75" s="26" t="s">
        <v>375</v>
      </c>
      <c r="F75" s="26" t="s">
        <v>476</v>
      </c>
      <c r="G75" s="26" t="s">
        <v>310</v>
      </c>
      <c r="H75" s="103">
        <v>151</v>
      </c>
      <c r="I75" s="26" t="s">
        <v>542</v>
      </c>
      <c r="J75" s="26"/>
      <c r="K75" s="105" t="s">
        <v>664</v>
      </c>
      <c r="L75" s="32" t="s">
        <v>481</v>
      </c>
      <c r="M75" s="33">
        <f t="shared" si="13"/>
        <v>0</v>
      </c>
      <c r="N75" s="32"/>
      <c r="O75" s="77"/>
      <c r="P75" s="81">
        <f t="shared" si="9"/>
        <v>0</v>
      </c>
      <c r="Q75" s="81">
        <f t="shared" si="10"/>
        <v>1</v>
      </c>
      <c r="R75" s="81">
        <f t="shared" si="11"/>
        <v>1</v>
      </c>
      <c r="S75" s="81">
        <f t="shared" si="12"/>
        <v>1</v>
      </c>
      <c r="T75" s="78">
        <f>+VLOOKUP($E75,db!$B$26:$C$30,2,FALSE)</f>
        <v>60</v>
      </c>
      <c r="U75" s="78">
        <f t="shared" si="14"/>
        <v>0</v>
      </c>
      <c r="V75" s="89">
        <f t="shared" si="15"/>
        <v>151</v>
      </c>
      <c r="W75" s="77"/>
      <c r="X75" s="77"/>
      <c r="Y75" s="77"/>
    </row>
    <row r="76" spans="1:25" s="80" customFormat="1" ht="16" thickBot="1">
      <c r="A76" s="1"/>
      <c r="B76" s="28">
        <f t="shared" si="16"/>
        <v>22</v>
      </c>
      <c r="C76" s="71" t="s">
        <v>500</v>
      </c>
      <c r="D76" s="72">
        <v>40597</v>
      </c>
      <c r="E76" s="71" t="s">
        <v>375</v>
      </c>
      <c r="F76" s="71" t="s">
        <v>376</v>
      </c>
      <c r="G76" s="71" t="s">
        <v>377</v>
      </c>
      <c r="H76" s="104">
        <v>96</v>
      </c>
      <c r="I76" s="28" t="s">
        <v>646</v>
      </c>
      <c r="J76" s="28"/>
      <c r="K76" s="28"/>
      <c r="L76" s="75" t="s">
        <v>475</v>
      </c>
      <c r="M76" s="31">
        <f t="shared" si="13"/>
        <v>1</v>
      </c>
      <c r="N76" s="30"/>
      <c r="O76" s="77"/>
      <c r="P76" s="81">
        <f t="shared" si="9"/>
        <v>1</v>
      </c>
      <c r="Q76" s="81">
        <f t="shared" si="10"/>
        <v>0</v>
      </c>
      <c r="R76" s="81">
        <f t="shared" si="11"/>
        <v>1</v>
      </c>
      <c r="S76" s="81">
        <f t="shared" si="12"/>
        <v>0</v>
      </c>
      <c r="T76" s="78">
        <f>+VLOOKUP($E76,db!$B$26:$C$30,2,FALSE)</f>
        <v>60</v>
      </c>
      <c r="U76" s="78">
        <f t="shared" si="14"/>
        <v>0</v>
      </c>
      <c r="V76" s="89">
        <f t="shared" si="15"/>
        <v>96</v>
      </c>
      <c r="W76" s="77"/>
      <c r="X76" s="77"/>
      <c r="Y76" s="77"/>
    </row>
    <row r="77" spans="1:25" s="80" customFormat="1" ht="31" thickBot="1">
      <c r="A77" s="1"/>
      <c r="B77" s="26">
        <f t="shared" si="16"/>
        <v>23</v>
      </c>
      <c r="C77" s="26" t="s">
        <v>500</v>
      </c>
      <c r="D77" s="27">
        <v>40597</v>
      </c>
      <c r="E77" s="26" t="s">
        <v>375</v>
      </c>
      <c r="F77" s="26" t="s">
        <v>475</v>
      </c>
      <c r="G77" s="26" t="s">
        <v>377</v>
      </c>
      <c r="H77" s="103">
        <v>40</v>
      </c>
      <c r="I77" s="26" t="s">
        <v>542</v>
      </c>
      <c r="J77" s="26"/>
      <c r="K77" s="105" t="s">
        <v>665</v>
      </c>
      <c r="L77" s="32" t="s">
        <v>382</v>
      </c>
      <c r="M77" s="33">
        <f t="shared" si="13"/>
        <v>1</v>
      </c>
      <c r="N77" s="32"/>
      <c r="O77" s="77"/>
      <c r="P77" s="81">
        <f t="shared" si="9"/>
        <v>1</v>
      </c>
      <c r="Q77" s="81">
        <f t="shared" si="10"/>
        <v>0</v>
      </c>
      <c r="R77" s="81">
        <f t="shared" si="11"/>
        <v>0</v>
      </c>
      <c r="S77" s="81">
        <f t="shared" si="12"/>
        <v>0</v>
      </c>
      <c r="T77" s="78">
        <f>+VLOOKUP($E77,db!$B$26:$C$30,2,FALSE)</f>
        <v>60</v>
      </c>
      <c r="U77" s="78">
        <f t="shared" si="14"/>
        <v>0</v>
      </c>
      <c r="V77" s="89">
        <f t="shared" si="15"/>
        <v>40</v>
      </c>
      <c r="W77" s="77"/>
      <c r="X77" s="77"/>
      <c r="Y77" s="77"/>
    </row>
    <row r="78" spans="1:25" s="80" customFormat="1" ht="31" thickBot="1">
      <c r="A78" s="1"/>
      <c r="B78" s="28">
        <f t="shared" si="16"/>
        <v>24</v>
      </c>
      <c r="C78" s="71" t="s">
        <v>500</v>
      </c>
      <c r="D78" s="72">
        <v>40597</v>
      </c>
      <c r="E78" s="71" t="s">
        <v>375</v>
      </c>
      <c r="F78" s="71" t="s">
        <v>480</v>
      </c>
      <c r="G78" s="71" t="s">
        <v>377</v>
      </c>
      <c r="H78" s="104">
        <v>143</v>
      </c>
      <c r="I78" s="28" t="s">
        <v>293</v>
      </c>
      <c r="J78" s="28"/>
      <c r="K78" s="106" t="s">
        <v>590</v>
      </c>
      <c r="L78" s="75" t="s">
        <v>476</v>
      </c>
      <c r="M78" s="31">
        <f t="shared" si="13"/>
        <v>0</v>
      </c>
      <c r="N78" s="30"/>
      <c r="O78" s="77"/>
      <c r="P78" s="81">
        <f t="shared" si="9"/>
        <v>0</v>
      </c>
      <c r="Q78" s="81">
        <f t="shared" si="10"/>
        <v>1</v>
      </c>
      <c r="R78" s="81">
        <f t="shared" si="11"/>
        <v>1</v>
      </c>
      <c r="S78" s="81">
        <f t="shared" si="12"/>
        <v>0</v>
      </c>
      <c r="T78" s="78">
        <f>+VLOOKUP($E78,db!$B$26:$C$30,2,FALSE)</f>
        <v>60</v>
      </c>
      <c r="U78" s="78">
        <f t="shared" si="14"/>
        <v>0</v>
      </c>
      <c r="V78" s="89">
        <f t="shared" si="15"/>
        <v>143</v>
      </c>
      <c r="W78" s="77"/>
      <c r="X78" s="77"/>
      <c r="Y78" s="77"/>
    </row>
    <row r="79" spans="1:25" s="80" customFormat="1" ht="46" thickBot="1">
      <c r="A79" s="1"/>
      <c r="B79" s="26">
        <f t="shared" si="16"/>
        <v>25</v>
      </c>
      <c r="C79" s="26" t="s">
        <v>500</v>
      </c>
      <c r="D79" s="27">
        <v>40597</v>
      </c>
      <c r="E79" s="26" t="s">
        <v>375</v>
      </c>
      <c r="F79" s="26" t="s">
        <v>481</v>
      </c>
      <c r="G79" s="26" t="s">
        <v>377</v>
      </c>
      <c r="H79" s="103">
        <v>55</v>
      </c>
      <c r="I79" s="26" t="s">
        <v>542</v>
      </c>
      <c r="J79" s="26"/>
      <c r="K79" s="105" t="s">
        <v>287</v>
      </c>
      <c r="L79" s="32" t="s">
        <v>481</v>
      </c>
      <c r="M79" s="33">
        <f t="shared" si="13"/>
        <v>1</v>
      </c>
      <c r="N79" s="32"/>
      <c r="O79" s="77"/>
      <c r="P79" s="81">
        <f t="shared" si="9"/>
        <v>1</v>
      </c>
      <c r="Q79" s="81">
        <f t="shared" si="10"/>
        <v>0</v>
      </c>
      <c r="R79" s="81">
        <f t="shared" si="11"/>
        <v>0</v>
      </c>
      <c r="S79" s="81">
        <f t="shared" si="12"/>
        <v>0</v>
      </c>
      <c r="T79" s="78">
        <f>+VLOOKUP($E79,db!$B$26:$C$30,2,FALSE)</f>
        <v>60</v>
      </c>
      <c r="U79" s="78">
        <f t="shared" si="14"/>
        <v>0</v>
      </c>
      <c r="V79" s="89">
        <f t="shared" si="15"/>
        <v>55</v>
      </c>
      <c r="W79" s="77"/>
      <c r="X79" s="77"/>
      <c r="Y79" s="77"/>
    </row>
    <row r="80" spans="1:25" s="80" customFormat="1" ht="16" thickBot="1">
      <c r="A80" s="1"/>
      <c r="B80" s="28">
        <f t="shared" si="16"/>
        <v>26</v>
      </c>
      <c r="C80" s="71" t="s">
        <v>500</v>
      </c>
      <c r="D80" s="29">
        <v>40598</v>
      </c>
      <c r="E80" s="71" t="s">
        <v>375</v>
      </c>
      <c r="F80" s="71" t="s">
        <v>475</v>
      </c>
      <c r="G80" s="71" t="s">
        <v>310</v>
      </c>
      <c r="H80" s="107">
        <v>120</v>
      </c>
      <c r="I80" s="28" t="s">
        <v>542</v>
      </c>
      <c r="J80" s="28"/>
      <c r="K80" s="71" t="s">
        <v>574</v>
      </c>
      <c r="L80" s="71" t="s">
        <v>320</v>
      </c>
      <c r="M80" s="31">
        <f t="shared" si="13"/>
        <v>0</v>
      </c>
      <c r="N80" s="30" t="s">
        <v>551</v>
      </c>
      <c r="O80" s="77"/>
      <c r="P80" s="81">
        <f t="shared" si="9"/>
        <v>0</v>
      </c>
      <c r="Q80" s="81">
        <f t="shared" si="10"/>
        <v>1</v>
      </c>
      <c r="R80" s="81">
        <f t="shared" si="11"/>
        <v>1</v>
      </c>
      <c r="S80" s="81">
        <f t="shared" si="12"/>
        <v>1</v>
      </c>
      <c r="T80" s="78">
        <f>+VLOOKUP($E80,db!$B$26:$C$30,2,FALSE)</f>
        <v>60</v>
      </c>
      <c r="U80" s="78">
        <f t="shared" si="14"/>
        <v>0</v>
      </c>
      <c r="V80" s="89">
        <f t="shared" si="15"/>
        <v>120</v>
      </c>
      <c r="W80" s="77"/>
      <c r="X80" s="77"/>
      <c r="Y80" s="77"/>
    </row>
    <row r="81" spans="1:25" s="80" customFormat="1" ht="31" thickBot="1">
      <c r="A81" s="1"/>
      <c r="B81" s="26">
        <f t="shared" si="16"/>
        <v>27</v>
      </c>
      <c r="C81" s="26" t="s">
        <v>500</v>
      </c>
      <c r="D81" s="27">
        <v>40598</v>
      </c>
      <c r="E81" s="26" t="s">
        <v>375</v>
      </c>
      <c r="F81" s="26" t="s">
        <v>476</v>
      </c>
      <c r="G81" s="26" t="s">
        <v>377</v>
      </c>
      <c r="H81" s="116">
        <v>110</v>
      </c>
      <c r="I81" s="26" t="s">
        <v>280</v>
      </c>
      <c r="J81" s="26" t="s">
        <v>282</v>
      </c>
      <c r="K81" s="105" t="s">
        <v>451</v>
      </c>
      <c r="L81" s="26" t="s">
        <v>476</v>
      </c>
      <c r="M81" s="33">
        <f t="shared" si="13"/>
        <v>1</v>
      </c>
      <c r="N81" s="32"/>
      <c r="O81" s="77"/>
      <c r="P81" s="81">
        <f t="shared" si="9"/>
        <v>1</v>
      </c>
      <c r="Q81" s="81">
        <f t="shared" si="10"/>
        <v>0</v>
      </c>
      <c r="R81" s="81">
        <f t="shared" ref="R81:R144" si="17">IF(H81&gt;T81,1,0)</f>
        <v>1</v>
      </c>
      <c r="S81" s="81">
        <f t="shared" si="12"/>
        <v>0</v>
      </c>
      <c r="T81" s="78">
        <f>+VLOOKUP($E81,db!$B$26:$C$30,2,FALSE)</f>
        <v>60</v>
      </c>
      <c r="U81" s="78">
        <f t="shared" si="14"/>
        <v>0</v>
      </c>
      <c r="V81" s="89">
        <f t="shared" ref="V81:V112" si="18">H81</f>
        <v>110</v>
      </c>
      <c r="W81" s="77"/>
      <c r="X81" s="77"/>
      <c r="Y81" s="77"/>
    </row>
    <row r="82" spans="1:25" s="80" customFormat="1" ht="31" thickBot="1">
      <c r="A82" s="1"/>
      <c r="B82" s="28">
        <f t="shared" si="16"/>
        <v>28</v>
      </c>
      <c r="C82" s="71" t="s">
        <v>500</v>
      </c>
      <c r="D82" s="72">
        <v>40598</v>
      </c>
      <c r="E82" s="71" t="s">
        <v>375</v>
      </c>
      <c r="F82" s="71" t="s">
        <v>480</v>
      </c>
      <c r="G82" s="71" t="s">
        <v>377</v>
      </c>
      <c r="H82" s="115">
        <v>65</v>
      </c>
      <c r="I82" s="28" t="s">
        <v>293</v>
      </c>
      <c r="J82" s="28" t="s">
        <v>370</v>
      </c>
      <c r="K82" s="106" t="s">
        <v>408</v>
      </c>
      <c r="L82" s="71" t="s">
        <v>480</v>
      </c>
      <c r="M82" s="31">
        <f t="shared" si="13"/>
        <v>1</v>
      </c>
      <c r="N82" s="30"/>
      <c r="O82" s="77"/>
      <c r="P82" s="81">
        <f t="shared" si="9"/>
        <v>1</v>
      </c>
      <c r="Q82" s="81">
        <f t="shared" si="10"/>
        <v>0</v>
      </c>
      <c r="R82" s="81">
        <f t="shared" si="17"/>
        <v>1</v>
      </c>
      <c r="S82" s="81">
        <f t="shared" si="12"/>
        <v>0</v>
      </c>
      <c r="T82" s="78">
        <f>+VLOOKUP($E82,db!$B$26:$C$30,2,FALSE)</f>
        <v>60</v>
      </c>
      <c r="U82" s="78">
        <f t="shared" si="14"/>
        <v>0</v>
      </c>
      <c r="V82" s="89">
        <f t="shared" si="18"/>
        <v>65</v>
      </c>
      <c r="W82" s="77"/>
      <c r="X82" s="77"/>
      <c r="Y82" s="77"/>
    </row>
    <row r="83" spans="1:25" s="80" customFormat="1" ht="31" thickBot="1">
      <c r="A83" s="1"/>
      <c r="B83" s="26">
        <f t="shared" si="16"/>
        <v>29</v>
      </c>
      <c r="C83" s="26" t="s">
        <v>500</v>
      </c>
      <c r="D83" s="27">
        <v>40598</v>
      </c>
      <c r="E83" s="26" t="s">
        <v>375</v>
      </c>
      <c r="F83" s="26" t="s">
        <v>476</v>
      </c>
      <c r="G83" s="26" t="s">
        <v>377</v>
      </c>
      <c r="H83" s="116">
        <v>104</v>
      </c>
      <c r="I83" s="26" t="s">
        <v>644</v>
      </c>
      <c r="J83" s="26"/>
      <c r="K83" s="105" t="s">
        <v>302</v>
      </c>
      <c r="L83" s="26" t="s">
        <v>476</v>
      </c>
      <c r="M83" s="33">
        <f t="shared" si="13"/>
        <v>1</v>
      </c>
      <c r="N83" s="32"/>
      <c r="O83" s="77"/>
      <c r="P83" s="81">
        <f t="shared" si="9"/>
        <v>1</v>
      </c>
      <c r="Q83" s="81">
        <f t="shared" si="10"/>
        <v>0</v>
      </c>
      <c r="R83" s="81">
        <f t="shared" si="17"/>
        <v>1</v>
      </c>
      <c r="S83" s="81">
        <f t="shared" si="12"/>
        <v>0</v>
      </c>
      <c r="T83" s="78">
        <f>+VLOOKUP($E83,db!$B$26:$C$30,2,FALSE)</f>
        <v>60</v>
      </c>
      <c r="U83" s="78">
        <f t="shared" si="14"/>
        <v>0</v>
      </c>
      <c r="V83" s="89">
        <f t="shared" si="18"/>
        <v>104</v>
      </c>
      <c r="W83" s="77"/>
      <c r="X83" s="77"/>
      <c r="Y83" s="77"/>
    </row>
    <row r="84" spans="1:25" s="80" customFormat="1" ht="31" thickBot="1">
      <c r="A84" s="1"/>
      <c r="B84" s="28">
        <f t="shared" si="16"/>
        <v>30</v>
      </c>
      <c r="C84" s="71" t="s">
        <v>500</v>
      </c>
      <c r="D84" s="72">
        <v>40598</v>
      </c>
      <c r="E84" s="71" t="s">
        <v>375</v>
      </c>
      <c r="F84" s="71" t="s">
        <v>478</v>
      </c>
      <c r="G84" s="71" t="s">
        <v>377</v>
      </c>
      <c r="H84" s="115">
        <v>159</v>
      </c>
      <c r="I84" s="28" t="s">
        <v>645</v>
      </c>
      <c r="J84" s="28"/>
      <c r="K84" s="106" t="s">
        <v>303</v>
      </c>
      <c r="L84" s="71" t="s">
        <v>478</v>
      </c>
      <c r="M84" s="31">
        <f t="shared" si="13"/>
        <v>1</v>
      </c>
      <c r="N84" s="30"/>
      <c r="O84" s="77"/>
      <c r="P84" s="81">
        <f t="shared" si="9"/>
        <v>1</v>
      </c>
      <c r="Q84" s="81">
        <f t="shared" si="10"/>
        <v>0</v>
      </c>
      <c r="R84" s="81">
        <f t="shared" si="17"/>
        <v>1</v>
      </c>
      <c r="S84" s="81">
        <f t="shared" si="12"/>
        <v>0</v>
      </c>
      <c r="T84" s="78">
        <f>+VLOOKUP($E84,db!$B$26:$C$30,2,FALSE)</f>
        <v>60</v>
      </c>
      <c r="U84" s="78">
        <f t="shared" si="14"/>
        <v>0</v>
      </c>
      <c r="V84" s="89">
        <f t="shared" si="18"/>
        <v>159</v>
      </c>
      <c r="W84" s="77"/>
      <c r="X84" s="77"/>
      <c r="Y84" s="77"/>
    </row>
    <row r="85" spans="1:25" s="80" customFormat="1" ht="16" thickBot="1">
      <c r="A85" s="1"/>
      <c r="B85" s="26">
        <f t="shared" si="16"/>
        <v>31</v>
      </c>
      <c r="C85" s="26" t="s">
        <v>500</v>
      </c>
      <c r="D85" s="27">
        <v>40598</v>
      </c>
      <c r="E85" s="26" t="s">
        <v>375</v>
      </c>
      <c r="F85" s="26" t="s">
        <v>478</v>
      </c>
      <c r="G85" s="26" t="s">
        <v>377</v>
      </c>
      <c r="H85" s="116">
        <v>41</v>
      </c>
      <c r="I85" s="26" t="s">
        <v>369</v>
      </c>
      <c r="J85" s="26"/>
      <c r="K85" s="26" t="s">
        <v>243</v>
      </c>
      <c r="L85" s="26" t="s">
        <v>478</v>
      </c>
      <c r="M85" s="33">
        <f t="shared" si="13"/>
        <v>1</v>
      </c>
      <c r="N85" s="32"/>
      <c r="O85" s="77"/>
      <c r="P85" s="81">
        <f t="shared" si="9"/>
        <v>1</v>
      </c>
      <c r="Q85" s="81">
        <f t="shared" si="10"/>
        <v>0</v>
      </c>
      <c r="R85" s="81">
        <f t="shared" si="17"/>
        <v>0</v>
      </c>
      <c r="S85" s="81">
        <f t="shared" si="12"/>
        <v>0</v>
      </c>
      <c r="T85" s="78">
        <f>+VLOOKUP($E85,db!$B$26:$C$30,2,FALSE)</f>
        <v>60</v>
      </c>
      <c r="U85" s="78">
        <f t="shared" si="14"/>
        <v>0</v>
      </c>
      <c r="V85" s="89">
        <f t="shared" si="18"/>
        <v>41</v>
      </c>
      <c r="W85" s="77"/>
      <c r="X85" s="77"/>
      <c r="Y85" s="77"/>
    </row>
    <row r="86" spans="1:25" s="80" customFormat="1" ht="16" thickBot="1">
      <c r="A86" s="1"/>
      <c r="B86" s="28">
        <f t="shared" si="16"/>
        <v>32</v>
      </c>
      <c r="C86" s="71" t="s">
        <v>500</v>
      </c>
      <c r="D86" s="72">
        <v>40598</v>
      </c>
      <c r="E86" s="71" t="s">
        <v>375</v>
      </c>
      <c r="F86" s="71" t="s">
        <v>476</v>
      </c>
      <c r="G86" s="71" t="s">
        <v>377</v>
      </c>
      <c r="H86" s="115">
        <v>21</v>
      </c>
      <c r="I86" s="28" t="s">
        <v>563</v>
      </c>
      <c r="J86" s="28"/>
      <c r="K86" s="28"/>
      <c r="L86" s="71" t="s">
        <v>476</v>
      </c>
      <c r="M86" s="31">
        <f t="shared" si="13"/>
        <v>1</v>
      </c>
      <c r="N86" s="30"/>
      <c r="O86" s="77"/>
      <c r="P86" s="81">
        <f t="shared" si="9"/>
        <v>1</v>
      </c>
      <c r="Q86" s="81">
        <f t="shared" si="10"/>
        <v>0</v>
      </c>
      <c r="R86" s="81">
        <f t="shared" si="17"/>
        <v>0</v>
      </c>
      <c r="S86" s="81">
        <f t="shared" si="12"/>
        <v>0</v>
      </c>
      <c r="T86" s="78">
        <f>+VLOOKUP($E86,db!$B$26:$C$30,2,FALSE)</f>
        <v>60</v>
      </c>
      <c r="U86" s="78">
        <f t="shared" si="14"/>
        <v>0</v>
      </c>
      <c r="V86" s="89">
        <f t="shared" si="18"/>
        <v>21</v>
      </c>
      <c r="W86" s="77"/>
      <c r="X86" s="77"/>
      <c r="Y86" s="77"/>
    </row>
    <row r="87" spans="1:25" s="80" customFormat="1" ht="16" thickBot="1">
      <c r="A87" s="1"/>
      <c r="B87" s="26">
        <f t="shared" si="16"/>
        <v>33</v>
      </c>
      <c r="C87" s="26" t="s">
        <v>500</v>
      </c>
      <c r="D87" s="27">
        <v>40598</v>
      </c>
      <c r="E87" s="26" t="s">
        <v>375</v>
      </c>
      <c r="F87" s="26" t="s">
        <v>288</v>
      </c>
      <c r="G87" s="26" t="s">
        <v>666</v>
      </c>
      <c r="H87" s="116">
        <v>111</v>
      </c>
      <c r="I87" s="26" t="s">
        <v>645</v>
      </c>
      <c r="J87" s="26"/>
      <c r="K87" s="26"/>
      <c r="L87" s="26" t="s">
        <v>288</v>
      </c>
      <c r="M87" s="33">
        <f t="shared" si="13"/>
        <v>1</v>
      </c>
      <c r="N87" s="32"/>
      <c r="O87" s="77"/>
      <c r="P87" s="81">
        <f t="shared" si="9"/>
        <v>1</v>
      </c>
      <c r="Q87" s="81">
        <f t="shared" si="10"/>
        <v>0</v>
      </c>
      <c r="R87" s="81">
        <f t="shared" si="17"/>
        <v>1</v>
      </c>
      <c r="S87" s="81">
        <f t="shared" si="12"/>
        <v>1</v>
      </c>
      <c r="T87" s="78">
        <f>+VLOOKUP($E87,db!$B$26:$C$30,2,FALSE)</f>
        <v>60</v>
      </c>
      <c r="U87" s="78">
        <f t="shared" si="14"/>
        <v>0</v>
      </c>
      <c r="V87" s="89">
        <f t="shared" si="18"/>
        <v>111</v>
      </c>
      <c r="W87" s="77"/>
      <c r="X87" s="77"/>
      <c r="Y87" s="77"/>
    </row>
    <row r="88" spans="1:25" s="80" customFormat="1" ht="16" thickBot="1">
      <c r="A88" s="1"/>
      <c r="B88" s="28">
        <f t="shared" si="16"/>
        <v>34</v>
      </c>
      <c r="C88" s="71" t="s">
        <v>500</v>
      </c>
      <c r="D88" s="72">
        <v>40598</v>
      </c>
      <c r="E88" s="71" t="s">
        <v>375</v>
      </c>
      <c r="F88" s="71" t="s">
        <v>289</v>
      </c>
      <c r="G88" s="71" t="s">
        <v>377</v>
      </c>
      <c r="H88" s="115">
        <v>64</v>
      </c>
      <c r="I88" s="28" t="s">
        <v>646</v>
      </c>
      <c r="J88" s="28"/>
      <c r="K88" s="28"/>
      <c r="L88" s="71" t="s">
        <v>289</v>
      </c>
      <c r="M88" s="31">
        <f t="shared" si="13"/>
        <v>1</v>
      </c>
      <c r="N88" s="30"/>
      <c r="O88" s="77"/>
      <c r="P88" s="81">
        <f t="shared" si="9"/>
        <v>1</v>
      </c>
      <c r="Q88" s="81">
        <f t="shared" si="10"/>
        <v>0</v>
      </c>
      <c r="R88" s="81">
        <f t="shared" si="17"/>
        <v>1</v>
      </c>
      <c r="S88" s="81">
        <f t="shared" si="12"/>
        <v>0</v>
      </c>
      <c r="T88" s="78">
        <f>+VLOOKUP($E88,db!$B$26:$C$30,2,FALSE)</f>
        <v>60</v>
      </c>
      <c r="U88" s="78">
        <f t="shared" si="14"/>
        <v>0</v>
      </c>
      <c r="V88" s="89">
        <f t="shared" si="18"/>
        <v>64</v>
      </c>
      <c r="W88" s="77"/>
      <c r="X88" s="77"/>
      <c r="Y88" s="77"/>
    </row>
    <row r="89" spans="1:25" s="80" customFormat="1" ht="16" thickBot="1">
      <c r="A89" s="1"/>
      <c r="B89" s="26">
        <f t="shared" si="16"/>
        <v>35</v>
      </c>
      <c r="C89" s="26" t="s">
        <v>500</v>
      </c>
      <c r="D89" s="27">
        <v>40598</v>
      </c>
      <c r="E89" s="26" t="s">
        <v>375</v>
      </c>
      <c r="F89" s="26" t="s">
        <v>478</v>
      </c>
      <c r="G89" s="26" t="s">
        <v>310</v>
      </c>
      <c r="H89" s="116">
        <v>248</v>
      </c>
      <c r="I89" s="26" t="s">
        <v>369</v>
      </c>
      <c r="J89" s="26"/>
      <c r="K89" s="26"/>
      <c r="L89" s="26" t="s">
        <v>478</v>
      </c>
      <c r="M89" s="33">
        <f t="shared" si="13"/>
        <v>1</v>
      </c>
      <c r="N89" s="32"/>
      <c r="O89" s="77"/>
      <c r="P89" s="81">
        <f t="shared" si="9"/>
        <v>1</v>
      </c>
      <c r="Q89" s="81">
        <f t="shared" si="10"/>
        <v>0</v>
      </c>
      <c r="R89" s="81">
        <f t="shared" si="17"/>
        <v>1</v>
      </c>
      <c r="S89" s="81">
        <f t="shared" si="12"/>
        <v>1</v>
      </c>
      <c r="T89" s="78">
        <f>+VLOOKUP($E89,db!$B$26:$C$30,2,FALSE)</f>
        <v>60</v>
      </c>
      <c r="U89" s="78">
        <f t="shared" si="14"/>
        <v>0</v>
      </c>
      <c r="V89" s="89">
        <f t="shared" si="18"/>
        <v>248</v>
      </c>
      <c r="W89" s="77"/>
      <c r="X89" s="77"/>
      <c r="Y89" s="77"/>
    </row>
    <row r="90" spans="1:25" s="80" customFormat="1" ht="31" thickBot="1">
      <c r="A90" s="1"/>
      <c r="B90" s="28">
        <f t="shared" si="16"/>
        <v>36</v>
      </c>
      <c r="C90" s="71" t="s">
        <v>500</v>
      </c>
      <c r="D90" s="72">
        <v>40598</v>
      </c>
      <c r="E90" s="71" t="s">
        <v>375</v>
      </c>
      <c r="F90" s="71" t="s">
        <v>481</v>
      </c>
      <c r="G90" s="71" t="s">
        <v>377</v>
      </c>
      <c r="H90" s="115">
        <v>64</v>
      </c>
      <c r="I90" s="28" t="s">
        <v>280</v>
      </c>
      <c r="J90" s="28" t="s">
        <v>282</v>
      </c>
      <c r="K90" s="106" t="s">
        <v>313</v>
      </c>
      <c r="L90" s="71" t="s">
        <v>481</v>
      </c>
      <c r="M90" s="31">
        <f t="shared" si="13"/>
        <v>1</v>
      </c>
      <c r="N90" s="30"/>
      <c r="O90" s="77"/>
      <c r="P90" s="81">
        <f t="shared" si="9"/>
        <v>1</v>
      </c>
      <c r="Q90" s="81">
        <f t="shared" si="10"/>
        <v>0</v>
      </c>
      <c r="R90" s="81">
        <f t="shared" si="17"/>
        <v>1</v>
      </c>
      <c r="S90" s="81">
        <f t="shared" si="12"/>
        <v>0</v>
      </c>
      <c r="T90" s="78">
        <f>+VLOOKUP($E90,db!$B$26:$C$30,2,FALSE)</f>
        <v>60</v>
      </c>
      <c r="U90" s="78">
        <f t="shared" si="14"/>
        <v>0</v>
      </c>
      <c r="V90" s="89">
        <f t="shared" si="18"/>
        <v>64</v>
      </c>
      <c r="W90" s="77"/>
      <c r="X90" s="77"/>
      <c r="Y90" s="77"/>
    </row>
    <row r="91" spans="1:25" s="80" customFormat="1" ht="31" thickBot="1">
      <c r="A91" s="1"/>
      <c r="B91" s="26">
        <f t="shared" si="16"/>
        <v>37</v>
      </c>
      <c r="C91" s="26" t="s">
        <v>500</v>
      </c>
      <c r="D91" s="27">
        <v>40598</v>
      </c>
      <c r="E91" s="26" t="s">
        <v>375</v>
      </c>
      <c r="F91" s="26" t="s">
        <v>476</v>
      </c>
      <c r="G91" s="26" t="s">
        <v>377</v>
      </c>
      <c r="H91" s="116">
        <v>74</v>
      </c>
      <c r="I91" s="26" t="s">
        <v>646</v>
      </c>
      <c r="J91" s="26"/>
      <c r="K91" s="105" t="s">
        <v>314</v>
      </c>
      <c r="L91" s="26" t="s">
        <v>476</v>
      </c>
      <c r="M91" s="33">
        <f t="shared" si="13"/>
        <v>1</v>
      </c>
      <c r="N91" s="32"/>
      <c r="O91" s="77"/>
      <c r="P91" s="81">
        <f t="shared" si="9"/>
        <v>1</v>
      </c>
      <c r="Q91" s="81">
        <f t="shared" si="10"/>
        <v>0</v>
      </c>
      <c r="R91" s="81">
        <f t="shared" si="17"/>
        <v>1</v>
      </c>
      <c r="S91" s="81">
        <f t="shared" si="12"/>
        <v>0</v>
      </c>
      <c r="T91" s="78">
        <f>+VLOOKUP($E91,db!$B$26:$C$30,2,FALSE)</f>
        <v>60</v>
      </c>
      <c r="U91" s="78">
        <f t="shared" si="14"/>
        <v>0</v>
      </c>
      <c r="V91" s="89">
        <f t="shared" si="18"/>
        <v>74</v>
      </c>
      <c r="W91" s="77"/>
      <c r="X91" s="77"/>
      <c r="Y91" s="77"/>
    </row>
    <row r="92" spans="1:25" s="80" customFormat="1" ht="16" thickBot="1">
      <c r="A92" s="1"/>
      <c r="B92" s="28">
        <f t="shared" si="16"/>
        <v>38</v>
      </c>
      <c r="C92" s="71" t="s">
        <v>500</v>
      </c>
      <c r="D92" s="72">
        <v>40598</v>
      </c>
      <c r="E92" s="71" t="s">
        <v>375</v>
      </c>
      <c r="F92" s="71" t="s">
        <v>478</v>
      </c>
      <c r="G92" s="71" t="s">
        <v>377</v>
      </c>
      <c r="H92" s="115">
        <v>32</v>
      </c>
      <c r="I92" s="28" t="s">
        <v>563</v>
      </c>
      <c r="J92" s="28"/>
      <c r="K92" s="71" t="s">
        <v>315</v>
      </c>
      <c r="L92" s="71" t="s">
        <v>478</v>
      </c>
      <c r="M92" s="31">
        <f t="shared" si="13"/>
        <v>1</v>
      </c>
      <c r="N92" s="30"/>
      <c r="O92" s="77"/>
      <c r="P92" s="81">
        <f t="shared" si="9"/>
        <v>1</v>
      </c>
      <c r="Q92" s="81">
        <f t="shared" si="10"/>
        <v>0</v>
      </c>
      <c r="R92" s="81">
        <f t="shared" si="17"/>
        <v>0</v>
      </c>
      <c r="S92" s="81">
        <f t="shared" si="12"/>
        <v>0</v>
      </c>
      <c r="T92" s="78">
        <f>+VLOOKUP($E92,db!$B$26:$C$30,2,FALSE)</f>
        <v>60</v>
      </c>
      <c r="U92" s="78">
        <f t="shared" si="14"/>
        <v>0</v>
      </c>
      <c r="V92" s="89">
        <f t="shared" si="18"/>
        <v>32</v>
      </c>
      <c r="W92" s="77"/>
      <c r="X92" s="77"/>
      <c r="Y92" s="77"/>
    </row>
    <row r="93" spans="1:25" s="80" customFormat="1" ht="16" thickBot="1">
      <c r="A93" s="1"/>
      <c r="B93" s="26">
        <f t="shared" si="16"/>
        <v>39</v>
      </c>
      <c r="C93" s="26" t="s">
        <v>500</v>
      </c>
      <c r="D93" s="27">
        <v>40598</v>
      </c>
      <c r="E93" s="26" t="s">
        <v>375</v>
      </c>
      <c r="F93" s="26" t="s">
        <v>478</v>
      </c>
      <c r="G93" s="26" t="s">
        <v>377</v>
      </c>
      <c r="H93" s="116">
        <v>62</v>
      </c>
      <c r="I93" s="26" t="s">
        <v>645</v>
      </c>
      <c r="J93" s="26"/>
      <c r="K93" s="26" t="s">
        <v>316</v>
      </c>
      <c r="L93" s="26" t="s">
        <v>478</v>
      </c>
      <c r="M93" s="33">
        <f t="shared" si="13"/>
        <v>1</v>
      </c>
      <c r="N93" s="32"/>
      <c r="O93" s="77"/>
      <c r="P93" s="81">
        <f t="shared" si="9"/>
        <v>1</v>
      </c>
      <c r="Q93" s="81">
        <f t="shared" si="10"/>
        <v>0</v>
      </c>
      <c r="R93" s="81">
        <f t="shared" si="17"/>
        <v>1</v>
      </c>
      <c r="S93" s="81">
        <f t="shared" si="12"/>
        <v>0</v>
      </c>
      <c r="T93" s="78">
        <f>+VLOOKUP($E93,db!$B$26:$C$30,2,FALSE)</f>
        <v>60</v>
      </c>
      <c r="U93" s="78">
        <f t="shared" si="14"/>
        <v>0</v>
      </c>
      <c r="V93" s="89">
        <f t="shared" si="18"/>
        <v>62</v>
      </c>
      <c r="W93" s="77"/>
      <c r="X93" s="77"/>
      <c r="Y93" s="77"/>
    </row>
    <row r="94" spans="1:25" s="80" customFormat="1" ht="31" thickBot="1">
      <c r="A94" s="1"/>
      <c r="B94" s="28">
        <f t="shared" si="16"/>
        <v>40</v>
      </c>
      <c r="C94" s="71" t="s">
        <v>500</v>
      </c>
      <c r="D94" s="72">
        <v>40598</v>
      </c>
      <c r="E94" s="71" t="s">
        <v>375</v>
      </c>
      <c r="F94" s="71" t="s">
        <v>481</v>
      </c>
      <c r="G94" s="71" t="s">
        <v>377</v>
      </c>
      <c r="H94" s="115">
        <v>47</v>
      </c>
      <c r="I94" s="28" t="s">
        <v>280</v>
      </c>
      <c r="J94" s="28" t="s">
        <v>282</v>
      </c>
      <c r="K94" s="106" t="s">
        <v>433</v>
      </c>
      <c r="L94" s="71" t="s">
        <v>481</v>
      </c>
      <c r="M94" s="31">
        <f t="shared" si="13"/>
        <v>1</v>
      </c>
      <c r="N94" s="30"/>
      <c r="O94" s="77"/>
      <c r="P94" s="81">
        <f t="shared" si="9"/>
        <v>1</v>
      </c>
      <c r="Q94" s="81">
        <f t="shared" si="10"/>
        <v>0</v>
      </c>
      <c r="R94" s="81">
        <f t="shared" si="17"/>
        <v>0</v>
      </c>
      <c r="S94" s="81">
        <f t="shared" si="12"/>
        <v>0</v>
      </c>
      <c r="T94" s="78">
        <f>+VLOOKUP($E94,db!$B$26:$C$30,2,FALSE)</f>
        <v>60</v>
      </c>
      <c r="U94" s="78">
        <f t="shared" si="14"/>
        <v>0</v>
      </c>
      <c r="V94" s="89">
        <f t="shared" si="18"/>
        <v>47</v>
      </c>
      <c r="W94" s="77"/>
      <c r="X94" s="77"/>
      <c r="Y94" s="77"/>
    </row>
    <row r="95" spans="1:25" s="80" customFormat="1" ht="16" thickBot="1">
      <c r="A95" s="1"/>
      <c r="B95" s="26">
        <f t="shared" si="16"/>
        <v>41</v>
      </c>
      <c r="C95" s="26" t="s">
        <v>500</v>
      </c>
      <c r="D95" s="27">
        <v>40598</v>
      </c>
      <c r="E95" s="26" t="s">
        <v>375</v>
      </c>
      <c r="F95" s="26" t="s">
        <v>476</v>
      </c>
      <c r="G95" s="26" t="s">
        <v>377</v>
      </c>
      <c r="H95" s="116">
        <v>62</v>
      </c>
      <c r="I95" s="26" t="s">
        <v>563</v>
      </c>
      <c r="J95" s="26"/>
      <c r="K95" s="26" t="s">
        <v>513</v>
      </c>
      <c r="L95" s="26" t="s">
        <v>476</v>
      </c>
      <c r="M95" s="33">
        <f t="shared" si="13"/>
        <v>1</v>
      </c>
      <c r="N95" s="32"/>
      <c r="O95" s="77"/>
      <c r="P95" s="81">
        <f t="shared" si="9"/>
        <v>1</v>
      </c>
      <c r="Q95" s="81">
        <f t="shared" si="10"/>
        <v>0</v>
      </c>
      <c r="R95" s="81">
        <f t="shared" si="17"/>
        <v>1</v>
      </c>
      <c r="S95" s="81">
        <f t="shared" si="12"/>
        <v>0</v>
      </c>
      <c r="T95" s="78">
        <f>+VLOOKUP($E95,db!$B$26:$C$30,2,FALSE)</f>
        <v>60</v>
      </c>
      <c r="U95" s="78">
        <f t="shared" si="14"/>
        <v>0</v>
      </c>
      <c r="V95" s="89">
        <f t="shared" si="18"/>
        <v>62</v>
      </c>
      <c r="W95" s="77"/>
      <c r="X95" s="77"/>
      <c r="Y95" s="77"/>
    </row>
    <row r="96" spans="1:25" s="80" customFormat="1" ht="31" thickBot="1">
      <c r="A96" s="1"/>
      <c r="B96" s="28">
        <f t="shared" si="16"/>
        <v>42</v>
      </c>
      <c r="C96" s="71" t="s">
        <v>500</v>
      </c>
      <c r="D96" s="72">
        <v>40598</v>
      </c>
      <c r="E96" s="71" t="s">
        <v>375</v>
      </c>
      <c r="F96" s="71" t="s">
        <v>481</v>
      </c>
      <c r="G96" s="71" t="s">
        <v>377</v>
      </c>
      <c r="H96" s="115">
        <v>50</v>
      </c>
      <c r="I96" s="28" t="s">
        <v>645</v>
      </c>
      <c r="J96" s="28" t="s">
        <v>281</v>
      </c>
      <c r="K96" s="106" t="s">
        <v>514</v>
      </c>
      <c r="L96" s="71" t="s">
        <v>481</v>
      </c>
      <c r="M96" s="31">
        <f t="shared" si="13"/>
        <v>1</v>
      </c>
      <c r="N96" s="30"/>
      <c r="O96" s="77"/>
      <c r="P96" s="81">
        <f t="shared" si="9"/>
        <v>1</v>
      </c>
      <c r="Q96" s="81">
        <f t="shared" si="10"/>
        <v>0</v>
      </c>
      <c r="R96" s="81">
        <f t="shared" si="17"/>
        <v>0</v>
      </c>
      <c r="S96" s="81">
        <f t="shared" si="12"/>
        <v>0</v>
      </c>
      <c r="T96" s="78">
        <f>+VLOOKUP($E96,db!$B$26:$C$30,2,FALSE)</f>
        <v>60</v>
      </c>
      <c r="U96" s="78">
        <f t="shared" si="14"/>
        <v>0</v>
      </c>
      <c r="V96" s="89">
        <f t="shared" si="18"/>
        <v>50</v>
      </c>
      <c r="W96" s="77"/>
      <c r="X96" s="77"/>
      <c r="Y96" s="77"/>
    </row>
    <row r="97" spans="1:25" s="80" customFormat="1" ht="16" thickBot="1">
      <c r="A97" s="1"/>
      <c r="B97" s="26">
        <f t="shared" si="16"/>
        <v>43</v>
      </c>
      <c r="C97" s="26" t="s">
        <v>500</v>
      </c>
      <c r="D97" s="27">
        <v>40598</v>
      </c>
      <c r="E97" s="26" t="s">
        <v>375</v>
      </c>
      <c r="F97" s="26" t="s">
        <v>478</v>
      </c>
      <c r="G97" s="26" t="s">
        <v>377</v>
      </c>
      <c r="H97" s="116">
        <v>111</v>
      </c>
      <c r="I97" s="26" t="s">
        <v>280</v>
      </c>
      <c r="J97" s="26" t="s">
        <v>282</v>
      </c>
      <c r="K97" s="26" t="s">
        <v>365</v>
      </c>
      <c r="L97" s="26" t="s">
        <v>478</v>
      </c>
      <c r="M97" s="33">
        <f t="shared" si="13"/>
        <v>1</v>
      </c>
      <c r="N97" s="32"/>
      <c r="O97" s="77"/>
      <c r="P97" s="81">
        <f t="shared" si="9"/>
        <v>1</v>
      </c>
      <c r="Q97" s="81">
        <f t="shared" si="10"/>
        <v>0</v>
      </c>
      <c r="R97" s="81">
        <f t="shared" si="17"/>
        <v>1</v>
      </c>
      <c r="S97" s="81">
        <f t="shared" si="12"/>
        <v>0</v>
      </c>
      <c r="T97" s="78">
        <f>+VLOOKUP($E97,db!$B$26:$C$30,2,FALSE)</f>
        <v>60</v>
      </c>
      <c r="U97" s="78">
        <f t="shared" si="14"/>
        <v>0</v>
      </c>
      <c r="V97" s="89">
        <f t="shared" si="18"/>
        <v>111</v>
      </c>
      <c r="W97" s="77"/>
      <c r="X97" s="77"/>
      <c r="Y97" s="77"/>
    </row>
    <row r="98" spans="1:25" s="80" customFormat="1" ht="16" thickBot="1">
      <c r="A98" s="1"/>
      <c r="B98" s="28">
        <f t="shared" si="16"/>
        <v>44</v>
      </c>
      <c r="C98" s="71" t="s">
        <v>500</v>
      </c>
      <c r="D98" s="72">
        <v>40598</v>
      </c>
      <c r="E98" s="71" t="s">
        <v>375</v>
      </c>
      <c r="F98" s="71" t="s">
        <v>475</v>
      </c>
      <c r="G98" s="71" t="s">
        <v>377</v>
      </c>
      <c r="H98" s="115">
        <v>66</v>
      </c>
      <c r="I98" s="28" t="s">
        <v>563</v>
      </c>
      <c r="J98" s="28"/>
      <c r="K98" s="71" t="s">
        <v>560</v>
      </c>
      <c r="L98" s="71" t="s">
        <v>475</v>
      </c>
      <c r="M98" s="31">
        <f t="shared" si="13"/>
        <v>1</v>
      </c>
      <c r="N98" s="30"/>
      <c r="O98" s="77"/>
      <c r="P98" s="81">
        <f t="shared" si="9"/>
        <v>1</v>
      </c>
      <c r="Q98" s="81">
        <f t="shared" si="10"/>
        <v>0</v>
      </c>
      <c r="R98" s="81">
        <f t="shared" si="17"/>
        <v>1</v>
      </c>
      <c r="S98" s="81">
        <f t="shared" si="12"/>
        <v>0</v>
      </c>
      <c r="T98" s="78">
        <f>+VLOOKUP($E98,db!$B$26:$C$30,2,FALSE)</f>
        <v>60</v>
      </c>
      <c r="U98" s="78">
        <f t="shared" si="14"/>
        <v>0</v>
      </c>
      <c r="V98" s="89">
        <f t="shared" si="18"/>
        <v>66</v>
      </c>
      <c r="W98" s="77"/>
      <c r="X98" s="77"/>
      <c r="Y98" s="77"/>
    </row>
    <row r="99" spans="1:25" s="80" customFormat="1" ht="16" thickBot="1">
      <c r="A99" s="1"/>
      <c r="B99" s="26">
        <f t="shared" si="16"/>
        <v>45</v>
      </c>
      <c r="C99" s="26" t="s">
        <v>500</v>
      </c>
      <c r="D99" s="27">
        <v>40598</v>
      </c>
      <c r="E99" s="26" t="s">
        <v>375</v>
      </c>
      <c r="F99" s="26" t="s">
        <v>475</v>
      </c>
      <c r="G99" s="26" t="s">
        <v>377</v>
      </c>
      <c r="H99" s="116">
        <v>145</v>
      </c>
      <c r="I99" s="26" t="s">
        <v>563</v>
      </c>
      <c r="J99" s="26" t="s">
        <v>305</v>
      </c>
      <c r="K99" s="26" t="s">
        <v>564</v>
      </c>
      <c r="L99" s="26" t="s">
        <v>475</v>
      </c>
      <c r="M99" s="33">
        <f t="shared" si="13"/>
        <v>1</v>
      </c>
      <c r="N99" s="32"/>
      <c r="O99" s="77"/>
      <c r="P99" s="81">
        <f t="shared" si="9"/>
        <v>1</v>
      </c>
      <c r="Q99" s="81">
        <f t="shared" si="10"/>
        <v>0</v>
      </c>
      <c r="R99" s="81">
        <f t="shared" si="17"/>
        <v>1</v>
      </c>
      <c r="S99" s="81">
        <f t="shared" si="12"/>
        <v>0</v>
      </c>
      <c r="T99" s="78">
        <f>+VLOOKUP($E99,db!$B$26:$C$30,2,FALSE)</f>
        <v>60</v>
      </c>
      <c r="U99" s="78">
        <f t="shared" si="14"/>
        <v>0</v>
      </c>
      <c r="V99" s="89">
        <f t="shared" si="18"/>
        <v>145</v>
      </c>
      <c r="W99" s="77"/>
      <c r="X99" s="77"/>
      <c r="Y99" s="77"/>
    </row>
    <row r="100" spans="1:25" s="80" customFormat="1" ht="31" thickBot="1">
      <c r="A100" s="1"/>
      <c r="B100" s="28">
        <f t="shared" si="16"/>
        <v>46</v>
      </c>
      <c r="C100" s="71" t="s">
        <v>500</v>
      </c>
      <c r="D100" s="72">
        <v>40598</v>
      </c>
      <c r="E100" s="71" t="s">
        <v>375</v>
      </c>
      <c r="F100" s="71" t="s">
        <v>481</v>
      </c>
      <c r="G100" s="71" t="s">
        <v>377</v>
      </c>
      <c r="H100" s="115">
        <v>61</v>
      </c>
      <c r="I100" s="28" t="s">
        <v>293</v>
      </c>
      <c r="J100" s="28" t="s">
        <v>370</v>
      </c>
      <c r="K100" s="106" t="s">
        <v>409</v>
      </c>
      <c r="L100" s="71" t="s">
        <v>481</v>
      </c>
      <c r="M100" s="31">
        <f t="shared" si="13"/>
        <v>1</v>
      </c>
      <c r="N100" s="30"/>
      <c r="O100" s="77"/>
      <c r="P100" s="81">
        <f t="shared" si="9"/>
        <v>1</v>
      </c>
      <c r="Q100" s="81">
        <f t="shared" si="10"/>
        <v>0</v>
      </c>
      <c r="R100" s="81">
        <f t="shared" si="17"/>
        <v>1</v>
      </c>
      <c r="S100" s="81">
        <f t="shared" si="12"/>
        <v>0</v>
      </c>
      <c r="T100" s="78">
        <f>+VLOOKUP($E100,db!$B$26:$C$30,2,FALSE)</f>
        <v>60</v>
      </c>
      <c r="U100" s="78">
        <f t="shared" si="14"/>
        <v>0</v>
      </c>
      <c r="V100" s="89">
        <f t="shared" si="18"/>
        <v>61</v>
      </c>
      <c r="W100" s="77"/>
      <c r="X100" s="77"/>
      <c r="Y100" s="77"/>
    </row>
    <row r="101" spans="1:25" s="80" customFormat="1" ht="16" thickBot="1">
      <c r="A101" s="1"/>
      <c r="B101" s="26">
        <f t="shared" si="16"/>
        <v>47</v>
      </c>
      <c r="C101" s="26" t="s">
        <v>500</v>
      </c>
      <c r="D101" s="27">
        <v>40598</v>
      </c>
      <c r="E101" s="26" t="s">
        <v>375</v>
      </c>
      <c r="F101" s="26" t="s">
        <v>480</v>
      </c>
      <c r="G101" s="26" t="s">
        <v>377</v>
      </c>
      <c r="H101" s="116">
        <v>74</v>
      </c>
      <c r="I101" s="26" t="s">
        <v>542</v>
      </c>
      <c r="J101" s="26"/>
      <c r="K101" s="26" t="s">
        <v>304</v>
      </c>
      <c r="L101" s="26" t="s">
        <v>480</v>
      </c>
      <c r="M101" s="33">
        <f t="shared" si="13"/>
        <v>1</v>
      </c>
      <c r="N101" s="32"/>
      <c r="O101" s="77"/>
      <c r="P101" s="81">
        <f t="shared" si="9"/>
        <v>1</v>
      </c>
      <c r="Q101" s="81">
        <f t="shared" si="10"/>
        <v>0</v>
      </c>
      <c r="R101" s="81">
        <f t="shared" si="17"/>
        <v>1</v>
      </c>
      <c r="S101" s="81">
        <f t="shared" si="12"/>
        <v>0</v>
      </c>
      <c r="T101" s="78">
        <f>+VLOOKUP($E101,db!$B$26:$C$30,2,FALSE)</f>
        <v>60</v>
      </c>
      <c r="U101" s="78">
        <f t="shared" si="14"/>
        <v>0</v>
      </c>
      <c r="V101" s="89">
        <f t="shared" si="18"/>
        <v>74</v>
      </c>
      <c r="W101" s="77"/>
      <c r="X101" s="77"/>
      <c r="Y101" s="77"/>
    </row>
    <row r="102" spans="1:25" s="80" customFormat="1" ht="16" thickBot="1">
      <c r="A102" s="1"/>
      <c r="B102" s="28">
        <f t="shared" si="16"/>
        <v>48</v>
      </c>
      <c r="C102" s="71" t="s">
        <v>500</v>
      </c>
      <c r="D102" s="72">
        <v>40598</v>
      </c>
      <c r="E102" s="71" t="s">
        <v>375</v>
      </c>
      <c r="F102" s="71" t="s">
        <v>480</v>
      </c>
      <c r="G102" s="71" t="s">
        <v>377</v>
      </c>
      <c r="H102" s="115">
        <v>75</v>
      </c>
      <c r="I102" s="28" t="s">
        <v>369</v>
      </c>
      <c r="J102" s="28"/>
      <c r="K102" s="28"/>
      <c r="L102" s="71" t="s">
        <v>480</v>
      </c>
      <c r="M102" s="31">
        <f t="shared" si="13"/>
        <v>1</v>
      </c>
      <c r="N102" s="30"/>
      <c r="O102" s="77"/>
      <c r="P102" s="81">
        <f t="shared" si="9"/>
        <v>1</v>
      </c>
      <c r="Q102" s="81">
        <f t="shared" si="10"/>
        <v>0</v>
      </c>
      <c r="R102" s="81">
        <f t="shared" si="17"/>
        <v>1</v>
      </c>
      <c r="S102" s="81">
        <f t="shared" si="12"/>
        <v>0</v>
      </c>
      <c r="T102" s="78">
        <f>+VLOOKUP($E102,db!$B$26:$C$30,2,FALSE)</f>
        <v>60</v>
      </c>
      <c r="U102" s="78">
        <f t="shared" si="14"/>
        <v>0</v>
      </c>
      <c r="V102" s="89">
        <f t="shared" si="18"/>
        <v>75</v>
      </c>
      <c r="W102" s="77"/>
      <c r="X102" s="77"/>
      <c r="Y102" s="77"/>
    </row>
    <row r="103" spans="1:25" s="80" customFormat="1" ht="31" thickBot="1">
      <c r="A103" s="1"/>
      <c r="B103" s="26">
        <f t="shared" si="16"/>
        <v>49</v>
      </c>
      <c r="C103" s="26" t="s">
        <v>500</v>
      </c>
      <c r="D103" s="27">
        <v>40598</v>
      </c>
      <c r="E103" s="26" t="s">
        <v>375</v>
      </c>
      <c r="F103" s="26" t="s">
        <v>476</v>
      </c>
      <c r="G103" s="26" t="s">
        <v>377</v>
      </c>
      <c r="H103" s="116">
        <v>93</v>
      </c>
      <c r="I103" s="26" t="s">
        <v>292</v>
      </c>
      <c r="J103" s="26" t="s">
        <v>367</v>
      </c>
      <c r="K103" s="105" t="s">
        <v>311</v>
      </c>
      <c r="L103" s="26" t="s">
        <v>476</v>
      </c>
      <c r="M103" s="33">
        <f t="shared" si="13"/>
        <v>1</v>
      </c>
      <c r="N103" s="32"/>
      <c r="O103" s="77"/>
      <c r="P103" s="81">
        <f t="shared" si="9"/>
        <v>1</v>
      </c>
      <c r="Q103" s="81">
        <f t="shared" si="10"/>
        <v>0</v>
      </c>
      <c r="R103" s="81">
        <f t="shared" si="17"/>
        <v>1</v>
      </c>
      <c r="S103" s="81">
        <f t="shared" si="12"/>
        <v>0</v>
      </c>
      <c r="T103" s="78">
        <f>+VLOOKUP($E103,db!$B$26:$C$30,2,FALSE)</f>
        <v>60</v>
      </c>
      <c r="U103" s="78">
        <f t="shared" si="14"/>
        <v>0</v>
      </c>
      <c r="V103" s="89">
        <f t="shared" si="18"/>
        <v>93</v>
      </c>
      <c r="W103" s="77"/>
      <c r="X103" s="77"/>
      <c r="Y103" s="77"/>
    </row>
    <row r="104" spans="1:25" s="80" customFormat="1" ht="16" thickBot="1">
      <c r="A104" s="1"/>
      <c r="B104" s="28">
        <f t="shared" si="16"/>
        <v>50</v>
      </c>
      <c r="C104" s="71" t="s">
        <v>500</v>
      </c>
      <c r="D104" s="72">
        <v>40598</v>
      </c>
      <c r="E104" s="71" t="s">
        <v>375</v>
      </c>
      <c r="F104" s="71" t="s">
        <v>481</v>
      </c>
      <c r="G104" s="71" t="s">
        <v>377</v>
      </c>
      <c r="H104" s="107">
        <v>54</v>
      </c>
      <c r="I104" s="28" t="s">
        <v>280</v>
      </c>
      <c r="J104" s="28" t="s">
        <v>282</v>
      </c>
      <c r="K104" s="71" t="s">
        <v>312</v>
      </c>
      <c r="L104" s="71" t="s">
        <v>481</v>
      </c>
      <c r="M104" s="31">
        <f t="shared" si="13"/>
        <v>1</v>
      </c>
      <c r="N104" s="30"/>
      <c r="O104" s="77"/>
      <c r="P104" s="81">
        <f t="shared" si="9"/>
        <v>1</v>
      </c>
      <c r="Q104" s="81">
        <f t="shared" si="10"/>
        <v>0</v>
      </c>
      <c r="R104" s="81">
        <f t="shared" si="17"/>
        <v>0</v>
      </c>
      <c r="S104" s="81">
        <f t="shared" si="12"/>
        <v>0</v>
      </c>
      <c r="T104" s="78">
        <f>+VLOOKUP($E104,db!$B$26:$C$30,2,FALSE)</f>
        <v>60</v>
      </c>
      <c r="U104" s="78">
        <f t="shared" si="14"/>
        <v>0</v>
      </c>
      <c r="V104" s="89">
        <f t="shared" si="18"/>
        <v>54</v>
      </c>
      <c r="W104" s="77"/>
      <c r="X104" s="77"/>
      <c r="Y104" s="77"/>
    </row>
    <row r="105" spans="1:25" s="80" customFormat="1" ht="31" thickBot="1">
      <c r="A105" s="1"/>
      <c r="B105" s="26">
        <v>1</v>
      </c>
      <c r="C105" s="26" t="s">
        <v>500</v>
      </c>
      <c r="D105" s="27">
        <v>40599</v>
      </c>
      <c r="E105" s="26" t="s">
        <v>537</v>
      </c>
      <c r="F105" s="26" t="s">
        <v>421</v>
      </c>
      <c r="G105" s="26" t="s">
        <v>377</v>
      </c>
      <c r="H105" s="111">
        <v>156</v>
      </c>
      <c r="I105" s="26" t="s">
        <v>428</v>
      </c>
      <c r="J105" s="26"/>
      <c r="K105" s="105" t="s">
        <v>570</v>
      </c>
      <c r="L105" s="26" t="s">
        <v>421</v>
      </c>
      <c r="M105" s="33">
        <f t="shared" si="13"/>
        <v>1</v>
      </c>
      <c r="N105" s="32"/>
      <c r="O105" s="77"/>
      <c r="P105" s="81">
        <f t="shared" si="9"/>
        <v>1</v>
      </c>
      <c r="Q105" s="81">
        <f t="shared" si="10"/>
        <v>0</v>
      </c>
      <c r="R105" s="81">
        <f t="shared" si="17"/>
        <v>1</v>
      </c>
      <c r="S105" s="81">
        <f t="shared" si="12"/>
        <v>0</v>
      </c>
      <c r="T105" s="78">
        <f>+VLOOKUP($E105,db!$B$26:$C$30,2,FALSE)</f>
        <v>85</v>
      </c>
      <c r="U105" s="78">
        <f t="shared" si="14"/>
        <v>0</v>
      </c>
      <c r="V105" s="89">
        <f t="shared" si="18"/>
        <v>156</v>
      </c>
      <c r="W105" s="77"/>
      <c r="X105" s="77"/>
      <c r="Y105" s="77"/>
    </row>
    <row r="106" spans="1:25" s="80" customFormat="1" ht="16" thickBot="1">
      <c r="A106" s="1"/>
      <c r="B106" s="28">
        <f t="shared" si="16"/>
        <v>2</v>
      </c>
      <c r="C106" s="71" t="s">
        <v>500</v>
      </c>
      <c r="D106" s="29">
        <v>40599</v>
      </c>
      <c r="E106" s="71" t="s">
        <v>537</v>
      </c>
      <c r="F106" s="71" t="s">
        <v>422</v>
      </c>
      <c r="G106" s="71" t="s">
        <v>377</v>
      </c>
      <c r="H106" s="112">
        <v>96</v>
      </c>
      <c r="I106" s="28" t="s">
        <v>430</v>
      </c>
      <c r="J106" s="28"/>
      <c r="K106" s="71" t="s">
        <v>432</v>
      </c>
      <c r="L106" s="71" t="s">
        <v>422</v>
      </c>
      <c r="M106" s="31">
        <f t="shared" si="13"/>
        <v>1</v>
      </c>
      <c r="N106" s="30"/>
      <c r="O106" s="77"/>
      <c r="P106" s="81">
        <f t="shared" si="9"/>
        <v>1</v>
      </c>
      <c r="Q106" s="81">
        <f t="shared" si="10"/>
        <v>0</v>
      </c>
      <c r="R106" s="81">
        <f t="shared" si="17"/>
        <v>1</v>
      </c>
      <c r="S106" s="81">
        <f t="shared" si="12"/>
        <v>0</v>
      </c>
      <c r="T106" s="78">
        <f>+VLOOKUP($E106,db!$B$26:$C$30,2,FALSE)</f>
        <v>85</v>
      </c>
      <c r="U106" s="78">
        <f t="shared" si="14"/>
        <v>0</v>
      </c>
      <c r="V106" s="89">
        <f t="shared" si="18"/>
        <v>96</v>
      </c>
      <c r="W106" s="77"/>
      <c r="X106" s="77"/>
      <c r="Y106" s="77"/>
    </row>
    <row r="107" spans="1:25" s="80" customFormat="1" ht="16" thickBot="1">
      <c r="A107" s="1"/>
      <c r="B107" s="26">
        <f t="shared" si="16"/>
        <v>3</v>
      </c>
      <c r="C107" s="26" t="s">
        <v>500</v>
      </c>
      <c r="D107" s="27">
        <v>40599</v>
      </c>
      <c r="E107" s="26" t="s">
        <v>537</v>
      </c>
      <c r="F107" s="26" t="s">
        <v>423</v>
      </c>
      <c r="G107" s="26" t="s">
        <v>377</v>
      </c>
      <c r="H107" s="111">
        <v>173</v>
      </c>
      <c r="I107" s="26" t="s">
        <v>642</v>
      </c>
      <c r="J107" s="26"/>
      <c r="K107" s="26" t="s">
        <v>270</v>
      </c>
      <c r="L107" s="26" t="s">
        <v>423</v>
      </c>
      <c r="M107" s="33">
        <f t="shared" si="13"/>
        <v>1</v>
      </c>
      <c r="N107" s="32"/>
      <c r="O107" s="77"/>
      <c r="P107" s="81">
        <f t="shared" si="9"/>
        <v>1</v>
      </c>
      <c r="Q107" s="81">
        <f t="shared" si="10"/>
        <v>0</v>
      </c>
      <c r="R107" s="81">
        <f t="shared" si="17"/>
        <v>1</v>
      </c>
      <c r="S107" s="81">
        <f t="shared" si="12"/>
        <v>0</v>
      </c>
      <c r="T107" s="78">
        <f>+VLOOKUP($E107,db!$B$26:$C$30,2,FALSE)</f>
        <v>85</v>
      </c>
      <c r="U107" s="78">
        <f t="shared" si="14"/>
        <v>0</v>
      </c>
      <c r="V107" s="89">
        <f t="shared" si="18"/>
        <v>173</v>
      </c>
      <c r="W107" s="77"/>
      <c r="X107" s="77"/>
      <c r="Y107" s="77"/>
    </row>
    <row r="108" spans="1:25" s="80" customFormat="1" ht="16" thickBot="1">
      <c r="A108" s="1"/>
      <c r="B108" s="28">
        <f t="shared" si="16"/>
        <v>4</v>
      </c>
      <c r="C108" s="71" t="s">
        <v>500</v>
      </c>
      <c r="D108" s="72">
        <v>40599</v>
      </c>
      <c r="E108" s="71" t="s">
        <v>537</v>
      </c>
      <c r="F108" s="71" t="s">
        <v>422</v>
      </c>
      <c r="G108" s="71" t="s">
        <v>377</v>
      </c>
      <c r="H108" s="112">
        <v>43</v>
      </c>
      <c r="I108" s="28" t="s">
        <v>641</v>
      </c>
      <c r="J108" s="28"/>
      <c r="K108" s="28"/>
      <c r="L108" s="71" t="s">
        <v>422</v>
      </c>
      <c r="M108" s="31">
        <f t="shared" si="13"/>
        <v>1</v>
      </c>
      <c r="N108" s="30"/>
      <c r="O108" s="77"/>
      <c r="P108" s="81">
        <f t="shared" si="9"/>
        <v>1</v>
      </c>
      <c r="Q108" s="81">
        <f t="shared" si="10"/>
        <v>0</v>
      </c>
      <c r="R108" s="81">
        <f t="shared" si="17"/>
        <v>0</v>
      </c>
      <c r="S108" s="81">
        <f t="shared" si="12"/>
        <v>0</v>
      </c>
      <c r="T108" s="78">
        <f>+VLOOKUP($E108,db!$B$26:$C$30,2,FALSE)</f>
        <v>85</v>
      </c>
      <c r="U108" s="78">
        <f t="shared" si="14"/>
        <v>0</v>
      </c>
      <c r="V108" s="89">
        <f t="shared" si="18"/>
        <v>43</v>
      </c>
      <c r="W108" s="77"/>
      <c r="X108" s="77"/>
      <c r="Y108" s="77"/>
    </row>
    <row r="109" spans="1:25" s="80" customFormat="1" ht="31" thickBot="1">
      <c r="A109" s="1"/>
      <c r="B109" s="26">
        <f t="shared" si="16"/>
        <v>5</v>
      </c>
      <c r="C109" s="26" t="s">
        <v>500</v>
      </c>
      <c r="D109" s="27">
        <v>40599</v>
      </c>
      <c r="E109" s="26" t="s">
        <v>537</v>
      </c>
      <c r="F109" s="26" t="s">
        <v>424</v>
      </c>
      <c r="G109" s="26" t="s">
        <v>377</v>
      </c>
      <c r="H109" s="111">
        <v>180</v>
      </c>
      <c r="I109" s="26" t="s">
        <v>642</v>
      </c>
      <c r="J109" s="26"/>
      <c r="K109" s="105" t="s">
        <v>271</v>
      </c>
      <c r="L109" s="26" t="s">
        <v>424</v>
      </c>
      <c r="M109" s="33">
        <f t="shared" si="13"/>
        <v>1</v>
      </c>
      <c r="N109" s="32"/>
      <c r="O109" s="77"/>
      <c r="P109" s="81">
        <f t="shared" si="9"/>
        <v>1</v>
      </c>
      <c r="Q109" s="81">
        <f t="shared" si="10"/>
        <v>0</v>
      </c>
      <c r="R109" s="81">
        <f t="shared" si="17"/>
        <v>1</v>
      </c>
      <c r="S109" s="81">
        <f t="shared" si="12"/>
        <v>0</v>
      </c>
      <c r="T109" s="78">
        <f>+VLOOKUP($E109,db!$B$26:$C$30,2,FALSE)</f>
        <v>85</v>
      </c>
      <c r="U109" s="78">
        <f t="shared" si="14"/>
        <v>0</v>
      </c>
      <c r="V109" s="89">
        <f t="shared" si="18"/>
        <v>180</v>
      </c>
      <c r="W109" s="77"/>
      <c r="X109" s="77"/>
      <c r="Y109" s="77"/>
    </row>
    <row r="110" spans="1:25" s="80" customFormat="1" ht="16" thickBot="1">
      <c r="A110" s="1"/>
      <c r="B110" s="28">
        <f t="shared" si="16"/>
        <v>6</v>
      </c>
      <c r="C110" s="71" t="s">
        <v>500</v>
      </c>
      <c r="D110" s="72">
        <v>40599</v>
      </c>
      <c r="E110" s="71" t="s">
        <v>537</v>
      </c>
      <c r="F110" s="71" t="s">
        <v>425</v>
      </c>
      <c r="G110" s="71" t="s">
        <v>377</v>
      </c>
      <c r="H110" s="112">
        <v>107</v>
      </c>
      <c r="I110" s="28" t="s">
        <v>641</v>
      </c>
      <c r="J110" s="28" t="s">
        <v>279</v>
      </c>
      <c r="K110" s="71" t="s">
        <v>273</v>
      </c>
      <c r="L110" s="71" t="s">
        <v>425</v>
      </c>
      <c r="M110" s="31">
        <f t="shared" si="13"/>
        <v>1</v>
      </c>
      <c r="N110" s="30"/>
      <c r="O110" s="77"/>
      <c r="P110" s="81">
        <f t="shared" si="9"/>
        <v>1</v>
      </c>
      <c r="Q110" s="81">
        <f t="shared" si="10"/>
        <v>0</v>
      </c>
      <c r="R110" s="81">
        <f t="shared" si="17"/>
        <v>1</v>
      </c>
      <c r="S110" s="81">
        <f t="shared" si="12"/>
        <v>0</v>
      </c>
      <c r="T110" s="78">
        <f>+VLOOKUP($E110,db!$B$26:$C$30,2,FALSE)</f>
        <v>85</v>
      </c>
      <c r="U110" s="78">
        <f t="shared" si="14"/>
        <v>0</v>
      </c>
      <c r="V110" s="89">
        <f t="shared" si="18"/>
        <v>107</v>
      </c>
      <c r="W110" s="77"/>
      <c r="X110" s="77"/>
      <c r="Y110" s="77"/>
    </row>
    <row r="111" spans="1:25" s="80" customFormat="1" ht="16" thickBot="1">
      <c r="A111" s="1"/>
      <c r="B111" s="26">
        <f t="shared" si="16"/>
        <v>7</v>
      </c>
      <c r="C111" s="26" t="s">
        <v>500</v>
      </c>
      <c r="D111" s="27">
        <v>40599</v>
      </c>
      <c r="E111" s="26" t="s">
        <v>537</v>
      </c>
      <c r="F111" s="26" t="s">
        <v>422</v>
      </c>
      <c r="G111" s="26" t="s">
        <v>377</v>
      </c>
      <c r="H111" s="111">
        <v>115</v>
      </c>
      <c r="I111" s="26" t="s">
        <v>641</v>
      </c>
      <c r="J111" s="26"/>
      <c r="K111" s="26"/>
      <c r="L111" s="26" t="s">
        <v>422</v>
      </c>
      <c r="M111" s="33">
        <f t="shared" si="13"/>
        <v>1</v>
      </c>
      <c r="N111" s="32"/>
      <c r="O111" s="77"/>
      <c r="P111" s="81">
        <f t="shared" si="9"/>
        <v>1</v>
      </c>
      <c r="Q111" s="81">
        <f t="shared" si="10"/>
        <v>0</v>
      </c>
      <c r="R111" s="81">
        <f t="shared" si="17"/>
        <v>1</v>
      </c>
      <c r="S111" s="81">
        <f t="shared" si="12"/>
        <v>0</v>
      </c>
      <c r="T111" s="78">
        <f>+VLOOKUP($E111,db!$B$26:$C$30,2,FALSE)</f>
        <v>85</v>
      </c>
      <c r="U111" s="78">
        <f t="shared" si="14"/>
        <v>0</v>
      </c>
      <c r="V111" s="89">
        <f t="shared" si="18"/>
        <v>115</v>
      </c>
      <c r="W111" s="77"/>
      <c r="X111" s="77"/>
      <c r="Y111" s="77"/>
    </row>
    <row r="112" spans="1:25" s="80" customFormat="1" ht="16" thickBot="1">
      <c r="A112" s="1"/>
      <c r="B112" s="28">
        <f t="shared" si="16"/>
        <v>8</v>
      </c>
      <c r="C112" s="71" t="s">
        <v>500</v>
      </c>
      <c r="D112" s="72">
        <v>40599</v>
      </c>
      <c r="E112" s="71" t="s">
        <v>537</v>
      </c>
      <c r="F112" s="71" t="s">
        <v>422</v>
      </c>
      <c r="G112" s="71" t="s">
        <v>377</v>
      </c>
      <c r="H112" s="112">
        <v>169</v>
      </c>
      <c r="I112" s="28" t="s">
        <v>642</v>
      </c>
      <c r="J112" s="28" t="s">
        <v>278</v>
      </c>
      <c r="K112" s="28"/>
      <c r="L112" s="71" t="s">
        <v>422</v>
      </c>
      <c r="M112" s="31">
        <f t="shared" si="13"/>
        <v>1</v>
      </c>
      <c r="N112" s="30"/>
      <c r="O112" s="77"/>
      <c r="P112" s="81">
        <f t="shared" si="9"/>
        <v>1</v>
      </c>
      <c r="Q112" s="81">
        <f t="shared" si="10"/>
        <v>0</v>
      </c>
      <c r="R112" s="81">
        <f t="shared" si="17"/>
        <v>1</v>
      </c>
      <c r="S112" s="81">
        <f t="shared" si="12"/>
        <v>0</v>
      </c>
      <c r="T112" s="78">
        <f>+VLOOKUP($E112,db!$B$26:$C$30,2,FALSE)</f>
        <v>85</v>
      </c>
      <c r="U112" s="78">
        <f t="shared" si="14"/>
        <v>0</v>
      </c>
      <c r="V112" s="89">
        <f t="shared" si="18"/>
        <v>169</v>
      </c>
      <c r="W112" s="77"/>
      <c r="X112" s="77"/>
      <c r="Y112" s="77"/>
    </row>
    <row r="113" spans="1:25" s="80" customFormat="1" ht="16" thickBot="1">
      <c r="A113" s="1"/>
      <c r="B113" s="26">
        <f t="shared" si="16"/>
        <v>9</v>
      </c>
      <c r="C113" s="26" t="s">
        <v>500</v>
      </c>
      <c r="D113" s="27">
        <v>40599</v>
      </c>
      <c r="E113" s="26" t="s">
        <v>537</v>
      </c>
      <c r="F113" s="26" t="s">
        <v>425</v>
      </c>
      <c r="G113" s="26" t="s">
        <v>377</v>
      </c>
      <c r="H113" s="111">
        <v>89</v>
      </c>
      <c r="I113" s="26" t="s">
        <v>428</v>
      </c>
      <c r="J113" s="26"/>
      <c r="K113" s="26"/>
      <c r="L113" s="26" t="s">
        <v>425</v>
      </c>
      <c r="M113" s="33">
        <f t="shared" si="13"/>
        <v>1</v>
      </c>
      <c r="N113" s="32"/>
      <c r="O113" s="77"/>
      <c r="P113" s="81">
        <f t="shared" si="9"/>
        <v>1</v>
      </c>
      <c r="Q113" s="81">
        <f t="shared" si="10"/>
        <v>0</v>
      </c>
      <c r="R113" s="81">
        <f t="shared" si="17"/>
        <v>1</v>
      </c>
      <c r="S113" s="81">
        <f t="shared" si="12"/>
        <v>0</v>
      </c>
      <c r="T113" s="78">
        <f>+VLOOKUP($E113,db!$B$26:$C$30,2,FALSE)</f>
        <v>85</v>
      </c>
      <c r="U113" s="78">
        <f t="shared" si="14"/>
        <v>0</v>
      </c>
      <c r="V113" s="89">
        <f t="shared" ref="V113:V133" si="19">H113</f>
        <v>89</v>
      </c>
      <c r="W113" s="77"/>
      <c r="X113" s="77"/>
      <c r="Y113" s="77"/>
    </row>
    <row r="114" spans="1:25" s="80" customFormat="1" ht="16" thickBot="1">
      <c r="A114" s="1"/>
      <c r="B114" s="28">
        <f t="shared" si="16"/>
        <v>10</v>
      </c>
      <c r="C114" s="71" t="s">
        <v>500</v>
      </c>
      <c r="D114" s="72">
        <v>40599</v>
      </c>
      <c r="E114" s="71" t="s">
        <v>537</v>
      </c>
      <c r="F114" s="71" t="s">
        <v>425</v>
      </c>
      <c r="G114" s="71" t="s">
        <v>377</v>
      </c>
      <c r="H114" s="112">
        <v>113</v>
      </c>
      <c r="I114" s="28" t="s">
        <v>642</v>
      </c>
      <c r="J114" s="28" t="s">
        <v>278</v>
      </c>
      <c r="K114" s="28"/>
      <c r="L114" s="71" t="s">
        <v>425</v>
      </c>
      <c r="M114" s="31">
        <f t="shared" si="13"/>
        <v>1</v>
      </c>
      <c r="N114" s="30"/>
      <c r="O114" s="77"/>
      <c r="P114" s="81">
        <f t="shared" si="9"/>
        <v>1</v>
      </c>
      <c r="Q114" s="81">
        <f t="shared" si="10"/>
        <v>0</v>
      </c>
      <c r="R114" s="81">
        <f t="shared" si="17"/>
        <v>1</v>
      </c>
      <c r="S114" s="81">
        <f t="shared" si="12"/>
        <v>0</v>
      </c>
      <c r="T114" s="78">
        <f>+VLOOKUP($E114,db!$B$26:$C$30,2,FALSE)</f>
        <v>85</v>
      </c>
      <c r="U114" s="78">
        <f t="shared" si="14"/>
        <v>0</v>
      </c>
      <c r="V114" s="89">
        <f t="shared" si="19"/>
        <v>113</v>
      </c>
      <c r="W114" s="77"/>
      <c r="X114" s="77"/>
      <c r="Y114" s="77"/>
    </row>
    <row r="115" spans="1:25" s="80" customFormat="1" ht="31" thickBot="1">
      <c r="A115" s="1"/>
      <c r="B115" s="26">
        <f t="shared" si="16"/>
        <v>11</v>
      </c>
      <c r="C115" s="26" t="s">
        <v>500</v>
      </c>
      <c r="D115" s="27">
        <v>40599</v>
      </c>
      <c r="E115" s="26" t="s">
        <v>537</v>
      </c>
      <c r="F115" s="26" t="s">
        <v>421</v>
      </c>
      <c r="G115" s="26" t="s">
        <v>377</v>
      </c>
      <c r="H115" s="111">
        <v>213</v>
      </c>
      <c r="I115" s="26" t="s">
        <v>641</v>
      </c>
      <c r="J115" s="26"/>
      <c r="K115" s="105" t="s">
        <v>274</v>
      </c>
      <c r="L115" s="26" t="s">
        <v>421</v>
      </c>
      <c r="M115" s="33">
        <f t="shared" si="13"/>
        <v>1</v>
      </c>
      <c r="N115" s="32"/>
      <c r="O115" s="77"/>
      <c r="P115" s="81">
        <f t="shared" si="9"/>
        <v>1</v>
      </c>
      <c r="Q115" s="81">
        <f t="shared" si="10"/>
        <v>0</v>
      </c>
      <c r="R115" s="81">
        <f t="shared" si="17"/>
        <v>1</v>
      </c>
      <c r="S115" s="81">
        <f t="shared" si="12"/>
        <v>0</v>
      </c>
      <c r="T115" s="78">
        <f>+VLOOKUP($E115,db!$B$26:$C$30,2,FALSE)</f>
        <v>85</v>
      </c>
      <c r="U115" s="78">
        <f t="shared" si="14"/>
        <v>0</v>
      </c>
      <c r="V115" s="89">
        <f t="shared" si="19"/>
        <v>213</v>
      </c>
      <c r="W115" s="77"/>
      <c r="X115" s="77"/>
      <c r="Y115" s="77"/>
    </row>
    <row r="116" spans="1:25" s="80" customFormat="1" ht="16" thickBot="1">
      <c r="A116" s="1"/>
      <c r="B116" s="28">
        <f t="shared" si="16"/>
        <v>12</v>
      </c>
      <c r="C116" s="71" t="s">
        <v>500</v>
      </c>
      <c r="D116" s="72">
        <v>40599</v>
      </c>
      <c r="E116" s="71" t="s">
        <v>537</v>
      </c>
      <c r="F116" s="71" t="s">
        <v>422</v>
      </c>
      <c r="G116" s="71" t="s">
        <v>377</v>
      </c>
      <c r="H116" s="112">
        <v>48</v>
      </c>
      <c r="I116" s="28" t="s">
        <v>562</v>
      </c>
      <c r="J116" s="28" t="s">
        <v>279</v>
      </c>
      <c r="K116" s="71" t="s">
        <v>352</v>
      </c>
      <c r="L116" s="71" t="s">
        <v>422</v>
      </c>
      <c r="M116" s="31">
        <f t="shared" si="13"/>
        <v>1</v>
      </c>
      <c r="N116" s="30"/>
      <c r="O116" s="77"/>
      <c r="P116" s="81">
        <f t="shared" si="9"/>
        <v>1</v>
      </c>
      <c r="Q116" s="81">
        <f t="shared" si="10"/>
        <v>0</v>
      </c>
      <c r="R116" s="81">
        <f t="shared" si="17"/>
        <v>0</v>
      </c>
      <c r="S116" s="81">
        <f t="shared" si="12"/>
        <v>0</v>
      </c>
      <c r="T116" s="78">
        <f>+VLOOKUP($E116,db!$B$26:$C$30,2,FALSE)</f>
        <v>85</v>
      </c>
      <c r="U116" s="78">
        <f t="shared" si="14"/>
        <v>0</v>
      </c>
      <c r="V116" s="89">
        <f t="shared" si="19"/>
        <v>48</v>
      </c>
      <c r="W116" s="77"/>
      <c r="X116" s="77"/>
      <c r="Y116" s="77"/>
    </row>
    <row r="117" spans="1:25" s="80" customFormat="1" ht="16" thickBot="1">
      <c r="A117" s="1"/>
      <c r="B117" s="26">
        <f t="shared" si="16"/>
        <v>13</v>
      </c>
      <c r="C117" s="26" t="s">
        <v>500</v>
      </c>
      <c r="D117" s="27">
        <v>40599</v>
      </c>
      <c r="E117" s="26" t="s">
        <v>537</v>
      </c>
      <c r="F117" s="26" t="s">
        <v>423</v>
      </c>
      <c r="G117" s="26" t="s">
        <v>377</v>
      </c>
      <c r="H117" s="111">
        <v>74</v>
      </c>
      <c r="I117" s="26" t="s">
        <v>642</v>
      </c>
      <c r="J117" s="26"/>
      <c r="K117" s="26"/>
      <c r="L117" s="26" t="s">
        <v>423</v>
      </c>
      <c r="M117" s="33">
        <f t="shared" si="13"/>
        <v>1</v>
      </c>
      <c r="N117" s="32"/>
      <c r="O117" s="77"/>
      <c r="P117" s="81">
        <f t="shared" si="9"/>
        <v>1</v>
      </c>
      <c r="Q117" s="81">
        <f t="shared" si="10"/>
        <v>0</v>
      </c>
      <c r="R117" s="81">
        <f t="shared" si="17"/>
        <v>0</v>
      </c>
      <c r="S117" s="81">
        <f t="shared" si="12"/>
        <v>0</v>
      </c>
      <c r="T117" s="78">
        <f>+VLOOKUP($E117,db!$B$26:$C$30,2,FALSE)</f>
        <v>85</v>
      </c>
      <c r="U117" s="78">
        <f t="shared" si="14"/>
        <v>0</v>
      </c>
      <c r="V117" s="89">
        <f t="shared" si="19"/>
        <v>74</v>
      </c>
      <c r="W117" s="77"/>
      <c r="X117" s="77"/>
      <c r="Y117" s="77"/>
    </row>
    <row r="118" spans="1:25" s="80" customFormat="1" ht="16" thickBot="1">
      <c r="A118" s="1"/>
      <c r="B118" s="28">
        <f t="shared" si="16"/>
        <v>14</v>
      </c>
      <c r="C118" s="71" t="s">
        <v>500</v>
      </c>
      <c r="D118" s="72">
        <v>40599</v>
      </c>
      <c r="E118" s="71" t="s">
        <v>537</v>
      </c>
      <c r="F118" s="71" t="s">
        <v>424</v>
      </c>
      <c r="G118" s="71" t="s">
        <v>377</v>
      </c>
      <c r="H118" s="112">
        <v>83</v>
      </c>
      <c r="I118" s="28" t="s">
        <v>428</v>
      </c>
      <c r="J118" s="28"/>
      <c r="K118" s="28"/>
      <c r="L118" s="71" t="s">
        <v>424</v>
      </c>
      <c r="M118" s="31">
        <f t="shared" si="13"/>
        <v>1</v>
      </c>
      <c r="N118" s="30"/>
      <c r="O118" s="77"/>
      <c r="P118" s="81">
        <f t="shared" si="9"/>
        <v>1</v>
      </c>
      <c r="Q118" s="81">
        <f t="shared" si="10"/>
        <v>0</v>
      </c>
      <c r="R118" s="81">
        <f t="shared" si="17"/>
        <v>0</v>
      </c>
      <c r="S118" s="81">
        <f t="shared" si="12"/>
        <v>0</v>
      </c>
      <c r="T118" s="78">
        <f>+VLOOKUP($E118,db!$B$26:$C$30,2,FALSE)</f>
        <v>85</v>
      </c>
      <c r="U118" s="78">
        <f t="shared" si="14"/>
        <v>0</v>
      </c>
      <c r="V118" s="89">
        <f t="shared" si="19"/>
        <v>83</v>
      </c>
      <c r="W118" s="77"/>
      <c r="X118" s="77"/>
      <c r="Y118" s="77"/>
    </row>
    <row r="119" spans="1:25" s="80" customFormat="1" ht="16" thickBot="1">
      <c r="A119" s="1"/>
      <c r="B119" s="26">
        <f t="shared" si="16"/>
        <v>15</v>
      </c>
      <c r="C119" s="26" t="s">
        <v>500</v>
      </c>
      <c r="D119" s="27">
        <v>40599</v>
      </c>
      <c r="E119" s="26" t="s">
        <v>537</v>
      </c>
      <c r="F119" s="26" t="s">
        <v>421</v>
      </c>
      <c r="G119" s="26" t="s">
        <v>377</v>
      </c>
      <c r="H119" s="111">
        <v>34</v>
      </c>
      <c r="I119" s="26" t="s">
        <v>641</v>
      </c>
      <c r="J119" s="26"/>
      <c r="K119" s="26" t="s">
        <v>353</v>
      </c>
      <c r="L119" s="26" t="s">
        <v>421</v>
      </c>
      <c r="M119" s="33">
        <f t="shared" si="13"/>
        <v>1</v>
      </c>
      <c r="N119" s="32"/>
      <c r="O119" s="77"/>
      <c r="P119" s="81">
        <f t="shared" si="9"/>
        <v>1</v>
      </c>
      <c r="Q119" s="81">
        <f t="shared" si="10"/>
        <v>0</v>
      </c>
      <c r="R119" s="81">
        <f t="shared" si="17"/>
        <v>0</v>
      </c>
      <c r="S119" s="81">
        <f t="shared" si="12"/>
        <v>0</v>
      </c>
      <c r="T119" s="78">
        <f>+VLOOKUP($E119,db!$B$26:$C$30,2,FALSE)</f>
        <v>85</v>
      </c>
      <c r="U119" s="78">
        <f t="shared" si="14"/>
        <v>0</v>
      </c>
      <c r="V119" s="89">
        <f t="shared" si="19"/>
        <v>34</v>
      </c>
      <c r="W119" s="77"/>
      <c r="X119" s="77"/>
      <c r="Y119" s="77"/>
    </row>
    <row r="120" spans="1:25" s="80" customFormat="1" ht="16" thickBot="1">
      <c r="A120" s="1"/>
      <c r="B120" s="28">
        <f t="shared" si="16"/>
        <v>16</v>
      </c>
      <c r="C120" s="71" t="s">
        <v>500</v>
      </c>
      <c r="D120" s="72">
        <v>40599</v>
      </c>
      <c r="E120" s="71" t="s">
        <v>537</v>
      </c>
      <c r="F120" s="71" t="s">
        <v>422</v>
      </c>
      <c r="G120" s="71" t="s">
        <v>377</v>
      </c>
      <c r="H120" s="112">
        <v>25</v>
      </c>
      <c r="I120" s="28" t="s">
        <v>642</v>
      </c>
      <c r="J120" s="28"/>
      <c r="K120" s="28"/>
      <c r="L120" s="71" t="s">
        <v>422</v>
      </c>
      <c r="M120" s="31">
        <f t="shared" si="13"/>
        <v>1</v>
      </c>
      <c r="N120" s="30"/>
      <c r="O120" s="77"/>
      <c r="P120" s="81">
        <f t="shared" si="9"/>
        <v>1</v>
      </c>
      <c r="Q120" s="81">
        <f t="shared" si="10"/>
        <v>0</v>
      </c>
      <c r="R120" s="81">
        <f t="shared" si="17"/>
        <v>0</v>
      </c>
      <c r="S120" s="81">
        <f t="shared" si="12"/>
        <v>0</v>
      </c>
      <c r="T120" s="78">
        <f>+VLOOKUP($E120,db!$B$26:$C$30,2,FALSE)</f>
        <v>85</v>
      </c>
      <c r="U120" s="78">
        <f t="shared" si="14"/>
        <v>0</v>
      </c>
      <c r="V120" s="89">
        <f t="shared" si="19"/>
        <v>25</v>
      </c>
      <c r="W120" s="77"/>
      <c r="X120" s="77"/>
      <c r="Y120" s="77"/>
    </row>
    <row r="121" spans="1:25" s="80" customFormat="1" ht="16" thickBot="1">
      <c r="A121" s="1"/>
      <c r="B121" s="26">
        <f t="shared" si="16"/>
        <v>17</v>
      </c>
      <c r="C121" s="26" t="s">
        <v>500</v>
      </c>
      <c r="D121" s="27">
        <v>40599</v>
      </c>
      <c r="E121" s="26" t="s">
        <v>537</v>
      </c>
      <c r="F121" s="26" t="s">
        <v>425</v>
      </c>
      <c r="G121" s="26" t="s">
        <v>377</v>
      </c>
      <c r="H121" s="111">
        <v>108</v>
      </c>
      <c r="I121" s="26" t="s">
        <v>354</v>
      </c>
      <c r="J121" s="26"/>
      <c r="K121" s="26"/>
      <c r="L121" s="26" t="s">
        <v>425</v>
      </c>
      <c r="M121" s="33">
        <f t="shared" si="13"/>
        <v>1</v>
      </c>
      <c r="N121" s="32"/>
      <c r="O121" s="77"/>
      <c r="P121" s="81">
        <f t="shared" si="9"/>
        <v>1</v>
      </c>
      <c r="Q121" s="81">
        <f t="shared" si="10"/>
        <v>0</v>
      </c>
      <c r="R121" s="81">
        <f t="shared" si="17"/>
        <v>1</v>
      </c>
      <c r="S121" s="81">
        <f t="shared" si="12"/>
        <v>0</v>
      </c>
      <c r="T121" s="78">
        <f>+VLOOKUP($E121,db!$B$26:$C$30,2,FALSE)</f>
        <v>85</v>
      </c>
      <c r="U121" s="78">
        <f t="shared" si="14"/>
        <v>0</v>
      </c>
      <c r="V121" s="89">
        <f t="shared" si="19"/>
        <v>108</v>
      </c>
      <c r="W121" s="77"/>
      <c r="X121" s="77"/>
      <c r="Y121" s="77"/>
    </row>
    <row r="122" spans="1:25" s="80" customFormat="1" ht="16" thickBot="1">
      <c r="A122" s="1"/>
      <c r="B122" s="28">
        <f t="shared" si="16"/>
        <v>18</v>
      </c>
      <c r="C122" s="71" t="s">
        <v>500</v>
      </c>
      <c r="D122" s="72">
        <v>40599</v>
      </c>
      <c r="E122" s="71" t="s">
        <v>537</v>
      </c>
      <c r="F122" s="71" t="s">
        <v>424</v>
      </c>
      <c r="G122" s="71" t="s">
        <v>377</v>
      </c>
      <c r="H122" s="112">
        <v>78</v>
      </c>
      <c r="I122" s="28" t="s">
        <v>430</v>
      </c>
      <c r="J122" s="28"/>
      <c r="K122" s="28"/>
      <c r="L122" s="71" t="s">
        <v>424</v>
      </c>
      <c r="M122" s="31">
        <f t="shared" si="13"/>
        <v>1</v>
      </c>
      <c r="N122" s="30"/>
      <c r="O122" s="77"/>
      <c r="P122" s="81">
        <f t="shared" si="9"/>
        <v>1</v>
      </c>
      <c r="Q122" s="81">
        <f t="shared" si="10"/>
        <v>0</v>
      </c>
      <c r="R122" s="81">
        <f t="shared" si="17"/>
        <v>0</v>
      </c>
      <c r="S122" s="81">
        <f t="shared" si="12"/>
        <v>0</v>
      </c>
      <c r="T122" s="78">
        <f>+VLOOKUP($E122,db!$B$26:$C$30,2,FALSE)</f>
        <v>85</v>
      </c>
      <c r="U122" s="78">
        <f t="shared" si="14"/>
        <v>0</v>
      </c>
      <c r="V122" s="89">
        <f t="shared" si="19"/>
        <v>78</v>
      </c>
      <c r="W122" s="77"/>
      <c r="X122" s="77"/>
      <c r="Y122" s="77"/>
    </row>
    <row r="123" spans="1:25" s="80" customFormat="1" ht="16" thickBot="1">
      <c r="A123" s="1"/>
      <c r="B123" s="26">
        <f t="shared" si="16"/>
        <v>19</v>
      </c>
      <c r="C123" s="26" t="s">
        <v>500</v>
      </c>
      <c r="D123" s="27">
        <v>40599</v>
      </c>
      <c r="E123" s="26" t="s">
        <v>537</v>
      </c>
      <c r="F123" s="26" t="s">
        <v>426</v>
      </c>
      <c r="G123" s="26" t="s">
        <v>377</v>
      </c>
      <c r="H123" s="111">
        <v>74</v>
      </c>
      <c r="I123" s="26" t="s">
        <v>642</v>
      </c>
      <c r="J123" s="26"/>
      <c r="K123" s="26"/>
      <c r="L123" s="26" t="s">
        <v>426</v>
      </c>
      <c r="M123" s="33">
        <f t="shared" si="13"/>
        <v>1</v>
      </c>
      <c r="N123" s="32"/>
      <c r="O123" s="77"/>
      <c r="P123" s="81">
        <f t="shared" si="9"/>
        <v>1</v>
      </c>
      <c r="Q123" s="81">
        <f t="shared" si="10"/>
        <v>0</v>
      </c>
      <c r="R123" s="81">
        <f t="shared" si="17"/>
        <v>0</v>
      </c>
      <c r="S123" s="81">
        <f t="shared" si="12"/>
        <v>0</v>
      </c>
      <c r="T123" s="78">
        <f>+VLOOKUP($E123,db!$B$26:$C$30,2,FALSE)</f>
        <v>85</v>
      </c>
      <c r="U123" s="78">
        <f t="shared" si="14"/>
        <v>0</v>
      </c>
      <c r="V123" s="89">
        <f t="shared" si="19"/>
        <v>74</v>
      </c>
      <c r="W123" s="77"/>
      <c r="X123" s="77"/>
      <c r="Y123" s="77"/>
    </row>
    <row r="124" spans="1:25" s="80" customFormat="1" ht="16" thickBot="1">
      <c r="A124" s="1"/>
      <c r="B124" s="28">
        <f t="shared" si="16"/>
        <v>20</v>
      </c>
      <c r="C124" s="71" t="s">
        <v>500</v>
      </c>
      <c r="D124" s="72">
        <v>40599</v>
      </c>
      <c r="E124" s="71" t="s">
        <v>537</v>
      </c>
      <c r="F124" s="71" t="s">
        <v>422</v>
      </c>
      <c r="G124" s="71" t="s">
        <v>666</v>
      </c>
      <c r="H124" s="112">
        <v>60</v>
      </c>
      <c r="I124" s="28" t="s">
        <v>428</v>
      </c>
      <c r="J124" s="28"/>
      <c r="K124" s="28"/>
      <c r="L124" s="71" t="s">
        <v>531</v>
      </c>
      <c r="M124" s="31">
        <f t="shared" si="13"/>
        <v>0</v>
      </c>
      <c r="N124" s="30" t="s">
        <v>536</v>
      </c>
      <c r="O124" s="77"/>
      <c r="P124" s="81">
        <f t="shared" si="9"/>
        <v>0</v>
      </c>
      <c r="Q124" s="81">
        <f t="shared" si="10"/>
        <v>1</v>
      </c>
      <c r="R124" s="81">
        <f t="shared" si="17"/>
        <v>0</v>
      </c>
      <c r="S124" s="81">
        <f t="shared" si="12"/>
        <v>1</v>
      </c>
      <c r="T124" s="78">
        <f>+VLOOKUP($E124,db!$B$26:$C$30,2,FALSE)</f>
        <v>85</v>
      </c>
      <c r="U124" s="78">
        <f t="shared" si="14"/>
        <v>0</v>
      </c>
      <c r="V124" s="89">
        <f t="shared" si="19"/>
        <v>60</v>
      </c>
      <c r="W124" s="77"/>
      <c r="X124" s="77"/>
      <c r="Y124" s="77"/>
    </row>
    <row r="125" spans="1:25" s="80" customFormat="1" ht="16" thickBot="1">
      <c r="A125" s="1"/>
      <c r="B125" s="26">
        <f t="shared" si="16"/>
        <v>21</v>
      </c>
      <c r="C125" s="26" t="s">
        <v>500</v>
      </c>
      <c r="D125" s="27">
        <v>40599</v>
      </c>
      <c r="E125" s="26" t="s">
        <v>537</v>
      </c>
      <c r="F125" s="26" t="s">
        <v>421</v>
      </c>
      <c r="G125" s="26" t="s">
        <v>377</v>
      </c>
      <c r="H125" s="111">
        <v>106</v>
      </c>
      <c r="I125" s="26" t="s">
        <v>641</v>
      </c>
      <c r="J125" s="26"/>
      <c r="K125" s="26"/>
      <c r="L125" s="26" t="s">
        <v>421</v>
      </c>
      <c r="M125" s="33">
        <f t="shared" si="13"/>
        <v>1</v>
      </c>
      <c r="N125" s="32"/>
      <c r="O125" s="77"/>
      <c r="P125" s="81">
        <f t="shared" si="9"/>
        <v>1</v>
      </c>
      <c r="Q125" s="81">
        <f t="shared" si="10"/>
        <v>0</v>
      </c>
      <c r="R125" s="81">
        <f t="shared" si="17"/>
        <v>1</v>
      </c>
      <c r="S125" s="81">
        <f t="shared" si="12"/>
        <v>0</v>
      </c>
      <c r="T125" s="78">
        <f>+VLOOKUP($E125,db!$B$26:$C$30,2,FALSE)</f>
        <v>85</v>
      </c>
      <c r="U125" s="78">
        <f t="shared" si="14"/>
        <v>0</v>
      </c>
      <c r="V125" s="89">
        <f t="shared" si="19"/>
        <v>106</v>
      </c>
      <c r="W125" s="77"/>
      <c r="X125" s="77"/>
      <c r="Y125" s="77"/>
    </row>
    <row r="126" spans="1:25" s="80" customFormat="1" ht="16" thickBot="1">
      <c r="A126" s="1"/>
      <c r="B126" s="28">
        <f t="shared" si="16"/>
        <v>22</v>
      </c>
      <c r="C126" s="71" t="s">
        <v>500</v>
      </c>
      <c r="D126" s="72">
        <v>40599</v>
      </c>
      <c r="E126" s="71" t="s">
        <v>537</v>
      </c>
      <c r="F126" s="71" t="s">
        <v>423</v>
      </c>
      <c r="G126" s="71" t="s">
        <v>377</v>
      </c>
      <c r="H126" s="112">
        <v>143</v>
      </c>
      <c r="I126" s="28" t="s">
        <v>641</v>
      </c>
      <c r="J126" s="28"/>
      <c r="K126" s="28"/>
      <c r="L126" s="71" t="s">
        <v>423</v>
      </c>
      <c r="M126" s="31">
        <f t="shared" si="13"/>
        <v>1</v>
      </c>
      <c r="N126" s="30"/>
      <c r="O126" s="77"/>
      <c r="P126" s="81">
        <f t="shared" si="9"/>
        <v>1</v>
      </c>
      <c r="Q126" s="81">
        <f t="shared" si="10"/>
        <v>0</v>
      </c>
      <c r="R126" s="81">
        <f t="shared" si="17"/>
        <v>1</v>
      </c>
      <c r="S126" s="81">
        <f t="shared" si="12"/>
        <v>0</v>
      </c>
      <c r="T126" s="78">
        <f>+VLOOKUP($E126,db!$B$26:$C$30,2,FALSE)</f>
        <v>85</v>
      </c>
      <c r="U126" s="78">
        <f t="shared" si="14"/>
        <v>0</v>
      </c>
      <c r="V126" s="89">
        <f t="shared" si="19"/>
        <v>143</v>
      </c>
      <c r="W126" s="77"/>
      <c r="X126" s="77"/>
      <c r="Y126" s="77"/>
    </row>
    <row r="127" spans="1:25" s="80" customFormat="1" ht="16" thickBot="1">
      <c r="A127" s="1"/>
      <c r="B127" s="26">
        <f t="shared" si="16"/>
        <v>23</v>
      </c>
      <c r="C127" s="26" t="s">
        <v>500</v>
      </c>
      <c r="D127" s="27">
        <v>40599</v>
      </c>
      <c r="E127" s="26" t="s">
        <v>537</v>
      </c>
      <c r="F127" s="26" t="s">
        <v>422</v>
      </c>
      <c r="G127" s="26" t="s">
        <v>377</v>
      </c>
      <c r="H127" s="111">
        <v>34</v>
      </c>
      <c r="I127" s="26" t="s">
        <v>428</v>
      </c>
      <c r="J127" s="26"/>
      <c r="K127" s="26" t="s">
        <v>355</v>
      </c>
      <c r="L127" s="26" t="s">
        <v>422</v>
      </c>
      <c r="M127" s="33">
        <f t="shared" si="13"/>
        <v>1</v>
      </c>
      <c r="N127" s="32"/>
      <c r="O127" s="77"/>
      <c r="P127" s="81">
        <f t="shared" si="9"/>
        <v>1</v>
      </c>
      <c r="Q127" s="81">
        <f t="shared" si="10"/>
        <v>0</v>
      </c>
      <c r="R127" s="81">
        <f t="shared" si="17"/>
        <v>0</v>
      </c>
      <c r="S127" s="81">
        <f t="shared" si="12"/>
        <v>0</v>
      </c>
      <c r="T127" s="78">
        <f>+VLOOKUP($E127,db!$B$26:$C$30,2,FALSE)</f>
        <v>85</v>
      </c>
      <c r="U127" s="78">
        <f t="shared" si="14"/>
        <v>0</v>
      </c>
      <c r="V127" s="89">
        <f t="shared" si="19"/>
        <v>34</v>
      </c>
      <c r="W127" s="77"/>
      <c r="X127" s="77"/>
      <c r="Y127" s="77"/>
    </row>
    <row r="128" spans="1:25" s="80" customFormat="1" ht="16" thickBot="1">
      <c r="A128" s="1"/>
      <c r="B128" s="28">
        <f t="shared" si="16"/>
        <v>24</v>
      </c>
      <c r="C128" s="71" t="s">
        <v>500</v>
      </c>
      <c r="D128" s="72">
        <v>40599</v>
      </c>
      <c r="E128" s="71" t="s">
        <v>537</v>
      </c>
      <c r="F128" s="71" t="s">
        <v>421</v>
      </c>
      <c r="G128" s="71" t="s">
        <v>377</v>
      </c>
      <c r="H128" s="112">
        <v>159</v>
      </c>
      <c r="I128" s="71" t="s">
        <v>356</v>
      </c>
      <c r="J128" s="28"/>
      <c r="K128" s="28"/>
      <c r="L128" s="71" t="s">
        <v>421</v>
      </c>
      <c r="M128" s="31">
        <f t="shared" si="13"/>
        <v>1</v>
      </c>
      <c r="N128" s="30"/>
      <c r="O128" s="77"/>
      <c r="P128" s="81">
        <f t="shared" si="9"/>
        <v>1</v>
      </c>
      <c r="Q128" s="81">
        <f t="shared" si="10"/>
        <v>0</v>
      </c>
      <c r="R128" s="81">
        <f t="shared" si="17"/>
        <v>1</v>
      </c>
      <c r="S128" s="81">
        <f t="shared" si="12"/>
        <v>0</v>
      </c>
      <c r="T128" s="78">
        <f>+VLOOKUP($E128,db!$B$26:$C$30,2,FALSE)</f>
        <v>85</v>
      </c>
      <c r="U128" s="78">
        <f t="shared" si="14"/>
        <v>0</v>
      </c>
      <c r="V128" s="89">
        <f t="shared" si="19"/>
        <v>159</v>
      </c>
      <c r="W128" s="77"/>
      <c r="X128" s="77"/>
      <c r="Y128" s="77"/>
    </row>
    <row r="129" spans="1:25" s="80" customFormat="1" ht="31" thickBot="1">
      <c r="A129" s="1"/>
      <c r="B129" s="26">
        <f t="shared" si="16"/>
        <v>25</v>
      </c>
      <c r="C129" s="26" t="s">
        <v>500</v>
      </c>
      <c r="D129" s="27">
        <v>40599</v>
      </c>
      <c r="E129" s="26" t="s">
        <v>537</v>
      </c>
      <c r="F129" s="26" t="s">
        <v>427</v>
      </c>
      <c r="G129" s="26" t="s">
        <v>310</v>
      </c>
      <c r="H129" s="111">
        <v>120</v>
      </c>
      <c r="I129" s="26" t="s">
        <v>428</v>
      </c>
      <c r="J129" s="26"/>
      <c r="K129" s="105" t="s">
        <v>357</v>
      </c>
      <c r="L129" s="26" t="s">
        <v>531</v>
      </c>
      <c r="M129" s="33">
        <f t="shared" si="13"/>
        <v>0</v>
      </c>
      <c r="N129" s="32" t="s">
        <v>536</v>
      </c>
      <c r="O129" s="77"/>
      <c r="P129" s="81">
        <f t="shared" si="9"/>
        <v>0</v>
      </c>
      <c r="Q129" s="81">
        <f t="shared" si="10"/>
        <v>1</v>
      </c>
      <c r="R129" s="81">
        <f t="shared" si="17"/>
        <v>1</v>
      </c>
      <c r="S129" s="81">
        <f t="shared" si="12"/>
        <v>1</v>
      </c>
      <c r="T129" s="78">
        <f>+VLOOKUP($E129,db!$B$26:$C$30,2,FALSE)</f>
        <v>85</v>
      </c>
      <c r="U129" s="78">
        <f t="shared" si="14"/>
        <v>0</v>
      </c>
      <c r="V129" s="89">
        <f t="shared" si="19"/>
        <v>120</v>
      </c>
      <c r="W129" s="77"/>
      <c r="X129" s="77"/>
      <c r="Y129" s="77"/>
    </row>
    <row r="130" spans="1:25" s="80" customFormat="1" ht="31" thickBot="1">
      <c r="A130" s="1"/>
      <c r="B130" s="28">
        <f t="shared" si="16"/>
        <v>26</v>
      </c>
      <c r="C130" s="71" t="s">
        <v>500</v>
      </c>
      <c r="D130" s="72">
        <v>40599</v>
      </c>
      <c r="E130" s="71" t="s">
        <v>537</v>
      </c>
      <c r="F130" s="71" t="s">
        <v>423</v>
      </c>
      <c r="G130" s="71" t="s">
        <v>377</v>
      </c>
      <c r="H130" s="112">
        <v>383</v>
      </c>
      <c r="I130" s="28" t="s">
        <v>641</v>
      </c>
      <c r="J130" s="28"/>
      <c r="K130" s="106" t="s">
        <v>511</v>
      </c>
      <c r="L130" s="71" t="s">
        <v>423</v>
      </c>
      <c r="M130" s="31">
        <f t="shared" si="13"/>
        <v>1</v>
      </c>
      <c r="N130" s="30"/>
      <c r="O130" s="77"/>
      <c r="P130" s="81">
        <f t="shared" si="9"/>
        <v>1</v>
      </c>
      <c r="Q130" s="81">
        <f t="shared" si="10"/>
        <v>0</v>
      </c>
      <c r="R130" s="81">
        <f t="shared" si="17"/>
        <v>1</v>
      </c>
      <c r="S130" s="81">
        <f t="shared" si="12"/>
        <v>0</v>
      </c>
      <c r="T130" s="78">
        <f>+VLOOKUP($E130,db!$B$26:$C$30,2,FALSE)</f>
        <v>85</v>
      </c>
      <c r="U130" s="78">
        <f t="shared" si="14"/>
        <v>0</v>
      </c>
      <c r="V130" s="89">
        <f t="shared" si="19"/>
        <v>383</v>
      </c>
      <c r="W130" s="77"/>
      <c r="X130" s="77"/>
      <c r="Y130" s="77"/>
    </row>
    <row r="131" spans="1:25" s="80" customFormat="1" ht="16" thickBot="1">
      <c r="A131" s="1"/>
      <c r="B131" s="26">
        <f t="shared" si="16"/>
        <v>27</v>
      </c>
      <c r="C131" s="26" t="s">
        <v>500</v>
      </c>
      <c r="D131" s="27">
        <v>40599</v>
      </c>
      <c r="E131" s="26" t="s">
        <v>537</v>
      </c>
      <c r="F131" s="26" t="s">
        <v>424</v>
      </c>
      <c r="G131" s="26" t="s">
        <v>377</v>
      </c>
      <c r="H131" s="111">
        <v>79</v>
      </c>
      <c r="I131" s="26" t="s">
        <v>641</v>
      </c>
      <c r="J131" s="26"/>
      <c r="K131" s="26"/>
      <c r="L131" s="26" t="s">
        <v>424</v>
      </c>
      <c r="M131" s="33">
        <f t="shared" si="13"/>
        <v>1</v>
      </c>
      <c r="N131" s="32"/>
      <c r="O131" s="77"/>
      <c r="P131" s="81">
        <f t="shared" si="9"/>
        <v>1</v>
      </c>
      <c r="Q131" s="81">
        <f t="shared" si="10"/>
        <v>0</v>
      </c>
      <c r="R131" s="81">
        <f t="shared" si="17"/>
        <v>0</v>
      </c>
      <c r="S131" s="81">
        <f t="shared" si="12"/>
        <v>0</v>
      </c>
      <c r="T131" s="78">
        <f>+VLOOKUP($E131,db!$B$26:$C$30,2,FALSE)</f>
        <v>85</v>
      </c>
      <c r="U131" s="78">
        <f t="shared" si="14"/>
        <v>0</v>
      </c>
      <c r="V131" s="89">
        <f t="shared" si="19"/>
        <v>79</v>
      </c>
      <c r="W131" s="77"/>
      <c r="X131" s="77"/>
      <c r="Y131" s="77"/>
    </row>
    <row r="132" spans="1:25" s="80" customFormat="1" ht="16" thickBot="1">
      <c r="A132" s="1"/>
      <c r="B132" s="28">
        <f t="shared" si="16"/>
        <v>28</v>
      </c>
      <c r="C132" s="71" t="s">
        <v>500</v>
      </c>
      <c r="D132" s="29">
        <v>40601</v>
      </c>
      <c r="E132" s="71" t="s">
        <v>537</v>
      </c>
      <c r="F132" s="71" t="s">
        <v>638</v>
      </c>
      <c r="G132" s="71" t="s">
        <v>377</v>
      </c>
      <c r="H132" s="113">
        <v>24</v>
      </c>
      <c r="I132" s="71" t="s">
        <v>404</v>
      </c>
      <c r="J132" s="28"/>
      <c r="K132" s="28"/>
      <c r="L132" s="71" t="s">
        <v>638</v>
      </c>
      <c r="M132" s="31">
        <f t="shared" si="13"/>
        <v>1</v>
      </c>
      <c r="N132" s="30"/>
      <c r="O132" s="77"/>
      <c r="P132" s="81">
        <f t="shared" si="9"/>
        <v>1</v>
      </c>
      <c r="Q132" s="81">
        <f t="shared" si="10"/>
        <v>0</v>
      </c>
      <c r="R132" s="81">
        <f t="shared" si="17"/>
        <v>0</v>
      </c>
      <c r="S132" s="81">
        <f t="shared" si="12"/>
        <v>0</v>
      </c>
      <c r="T132" s="78">
        <f>+VLOOKUP($E132,db!$B$26:$C$30,2,FALSE)</f>
        <v>85</v>
      </c>
      <c r="U132" s="78">
        <f t="shared" si="14"/>
        <v>0</v>
      </c>
      <c r="V132" s="89">
        <f t="shared" si="19"/>
        <v>24</v>
      </c>
      <c r="W132" s="77"/>
      <c r="X132" s="77"/>
      <c r="Y132" s="77"/>
    </row>
    <row r="133" spans="1:25" s="80" customFormat="1" ht="16" thickBot="1">
      <c r="A133" s="1"/>
      <c r="B133" s="26">
        <f t="shared" si="16"/>
        <v>29</v>
      </c>
      <c r="C133" s="26" t="s">
        <v>500</v>
      </c>
      <c r="D133" s="27">
        <v>40601</v>
      </c>
      <c r="E133" s="26" t="s">
        <v>537</v>
      </c>
      <c r="F133" s="26" t="s">
        <v>638</v>
      </c>
      <c r="G133" s="26" t="s">
        <v>377</v>
      </c>
      <c r="H133" s="114">
        <v>142</v>
      </c>
      <c r="I133" s="26" t="s">
        <v>405</v>
      </c>
      <c r="J133" s="26"/>
      <c r="K133" s="26"/>
      <c r="L133" s="26" t="s">
        <v>402</v>
      </c>
      <c r="M133" s="33">
        <f t="shared" si="13"/>
        <v>0</v>
      </c>
      <c r="N133" s="32"/>
      <c r="O133" s="77"/>
      <c r="P133" s="81">
        <f t="shared" ref="P133:P196" si="20">IF(M133=1,1,0)</f>
        <v>0</v>
      </c>
      <c r="Q133" s="81">
        <f t="shared" ref="Q133:Q196" si="21">IF(ISBLANK(E133),0,IF(P133=0,1,0))</f>
        <v>1</v>
      </c>
      <c r="R133" s="81">
        <f t="shared" si="17"/>
        <v>1</v>
      </c>
      <c r="S133" s="81">
        <f t="shared" ref="S133:S196" si="22">IF(OR(G133="Process of Elim. (50 /50)",G133="Guess (No Confidence)"),1,0)</f>
        <v>0</v>
      </c>
      <c r="T133" s="78">
        <f>+VLOOKUP($E133,db!$B$26:$C$30,2,FALSE)</f>
        <v>85</v>
      </c>
      <c r="U133" s="78">
        <f t="shared" si="14"/>
        <v>0</v>
      </c>
      <c r="V133" s="89">
        <f t="shared" si="19"/>
        <v>142</v>
      </c>
      <c r="W133" s="77"/>
      <c r="X133" s="77"/>
      <c r="Y133" s="77"/>
    </row>
    <row r="134" spans="1:25" s="80" customFormat="1" ht="16" thickBot="1">
      <c r="A134" s="1"/>
      <c r="B134" s="28">
        <f t="shared" si="16"/>
        <v>30</v>
      </c>
      <c r="C134" s="71" t="s">
        <v>500</v>
      </c>
      <c r="D134" s="72">
        <v>40601</v>
      </c>
      <c r="E134" s="71" t="s">
        <v>537</v>
      </c>
      <c r="F134" s="71" t="s">
        <v>639</v>
      </c>
      <c r="G134" s="71" t="s">
        <v>377</v>
      </c>
      <c r="H134" s="113">
        <v>78</v>
      </c>
      <c r="I134" s="28" t="s">
        <v>642</v>
      </c>
      <c r="J134" s="28"/>
      <c r="K134" s="28"/>
      <c r="L134" s="71" t="s">
        <v>639</v>
      </c>
      <c r="M134" s="31">
        <f t="shared" ref="M134:M197" si="23">IF(ISBLANK(F134),"",IF(F134=L134,1,0))</f>
        <v>1</v>
      </c>
      <c r="N134" s="30"/>
      <c r="O134" s="77"/>
      <c r="P134" s="81">
        <f t="shared" si="20"/>
        <v>1</v>
      </c>
      <c r="Q134" s="81">
        <f t="shared" si="21"/>
        <v>0</v>
      </c>
      <c r="R134" s="81">
        <f t="shared" si="17"/>
        <v>0</v>
      </c>
      <c r="S134" s="81">
        <f t="shared" si="22"/>
        <v>0</v>
      </c>
      <c r="T134" s="78">
        <f>+VLOOKUP($E134,db!$B$26:$C$30,2,FALSE)</f>
        <v>85</v>
      </c>
      <c r="U134" s="78">
        <f t="shared" ref="U134:U197" si="24">IF($A$3=0,0,IF(Q134=1,1,IF(R134=1,2,IF(S134=1,3,0))))</f>
        <v>0</v>
      </c>
      <c r="V134" s="89">
        <f t="shared" ref="V134:V197" si="25">H134</f>
        <v>78</v>
      </c>
      <c r="W134" s="77"/>
      <c r="X134" s="77"/>
      <c r="Y134" s="77"/>
    </row>
    <row r="135" spans="1:25" s="80" customFormat="1" ht="16" thickBot="1">
      <c r="A135" s="1"/>
      <c r="B135" s="26">
        <f t="shared" ref="B135:B154" si="26">+B134+1</f>
        <v>31</v>
      </c>
      <c r="C135" s="26" t="s">
        <v>500</v>
      </c>
      <c r="D135" s="27">
        <v>40601</v>
      </c>
      <c r="E135" s="26" t="s">
        <v>537</v>
      </c>
      <c r="F135" s="26" t="s">
        <v>640</v>
      </c>
      <c r="G135" s="26" t="s">
        <v>377</v>
      </c>
      <c r="H135" s="114">
        <v>180</v>
      </c>
      <c r="I135" s="26" t="s">
        <v>642</v>
      </c>
      <c r="J135" s="26"/>
      <c r="K135" s="26"/>
      <c r="L135" s="26" t="s">
        <v>640</v>
      </c>
      <c r="M135" s="33">
        <f t="shared" si="23"/>
        <v>1</v>
      </c>
      <c r="N135" s="32"/>
      <c r="O135" s="77"/>
      <c r="P135" s="81">
        <f t="shared" si="20"/>
        <v>1</v>
      </c>
      <c r="Q135" s="81">
        <f t="shared" si="21"/>
        <v>0</v>
      </c>
      <c r="R135" s="81">
        <f t="shared" si="17"/>
        <v>1</v>
      </c>
      <c r="S135" s="81">
        <f t="shared" si="22"/>
        <v>0</v>
      </c>
      <c r="T135" s="78">
        <f>+VLOOKUP($E135,db!$B$26:$C$30,2,FALSE)</f>
        <v>85</v>
      </c>
      <c r="U135" s="78">
        <f t="shared" si="24"/>
        <v>0</v>
      </c>
      <c r="V135" s="89">
        <f t="shared" si="25"/>
        <v>180</v>
      </c>
      <c r="W135" s="77"/>
      <c r="X135" s="77"/>
      <c r="Y135" s="77"/>
    </row>
    <row r="136" spans="1:25" s="80" customFormat="1" ht="16" thickBot="1">
      <c r="A136" s="1"/>
      <c r="B136" s="28">
        <f t="shared" si="26"/>
        <v>32</v>
      </c>
      <c r="C136" s="71" t="s">
        <v>500</v>
      </c>
      <c r="D136" s="72">
        <v>40601</v>
      </c>
      <c r="E136" s="71" t="s">
        <v>537</v>
      </c>
      <c r="F136" s="71" t="s">
        <v>640</v>
      </c>
      <c r="G136" s="71" t="s">
        <v>377</v>
      </c>
      <c r="H136" s="113">
        <v>60</v>
      </c>
      <c r="I136" s="28" t="s">
        <v>428</v>
      </c>
      <c r="J136" s="28"/>
      <c r="K136" s="28"/>
      <c r="L136" s="71" t="s">
        <v>640</v>
      </c>
      <c r="M136" s="31">
        <f t="shared" si="23"/>
        <v>1</v>
      </c>
      <c r="N136" s="30"/>
      <c r="O136" s="77"/>
      <c r="P136" s="81">
        <f t="shared" si="20"/>
        <v>1</v>
      </c>
      <c r="Q136" s="81">
        <f t="shared" si="21"/>
        <v>0</v>
      </c>
      <c r="R136" s="81">
        <f t="shared" si="17"/>
        <v>0</v>
      </c>
      <c r="S136" s="81">
        <f t="shared" si="22"/>
        <v>0</v>
      </c>
      <c r="T136" s="78">
        <f>+VLOOKUP($E136,db!$B$26:$C$30,2,FALSE)</f>
        <v>85</v>
      </c>
      <c r="U136" s="78">
        <f t="shared" si="24"/>
        <v>0</v>
      </c>
      <c r="V136" s="89">
        <f t="shared" si="25"/>
        <v>60</v>
      </c>
      <c r="W136" s="77"/>
      <c r="X136" s="77"/>
      <c r="Y136" s="77"/>
    </row>
    <row r="137" spans="1:25" s="80" customFormat="1" ht="16" thickBot="1">
      <c r="A137" s="1"/>
      <c r="B137" s="26">
        <f t="shared" si="26"/>
        <v>33</v>
      </c>
      <c r="C137" s="26" t="s">
        <v>500</v>
      </c>
      <c r="D137" s="27">
        <v>40601</v>
      </c>
      <c r="E137" s="26" t="s">
        <v>537</v>
      </c>
      <c r="F137" s="26" t="s">
        <v>401</v>
      </c>
      <c r="G137" s="26" t="s">
        <v>377</v>
      </c>
      <c r="H137" s="114">
        <v>80</v>
      </c>
      <c r="I137" s="26" t="s">
        <v>641</v>
      </c>
      <c r="J137" s="26"/>
      <c r="K137" s="26" t="s">
        <v>321</v>
      </c>
      <c r="L137" s="26" t="s">
        <v>403</v>
      </c>
      <c r="M137" s="33">
        <f t="shared" si="23"/>
        <v>0</v>
      </c>
      <c r="N137" s="32"/>
      <c r="O137" s="77"/>
      <c r="P137" s="81">
        <f t="shared" si="20"/>
        <v>0</v>
      </c>
      <c r="Q137" s="81">
        <f t="shared" si="21"/>
        <v>1</v>
      </c>
      <c r="R137" s="81">
        <f t="shared" si="17"/>
        <v>0</v>
      </c>
      <c r="S137" s="81">
        <f t="shared" si="22"/>
        <v>0</v>
      </c>
      <c r="T137" s="78">
        <f>+VLOOKUP($E137,db!$B$26:$C$30,2,FALSE)</f>
        <v>85</v>
      </c>
      <c r="U137" s="78">
        <f t="shared" si="24"/>
        <v>0</v>
      </c>
      <c r="V137" s="89">
        <f t="shared" si="25"/>
        <v>80</v>
      </c>
      <c r="W137" s="77"/>
      <c r="X137" s="77"/>
      <c r="Y137" s="77"/>
    </row>
    <row r="138" spans="1:25" s="80" customFormat="1" ht="16" thickBot="1">
      <c r="A138" s="1"/>
      <c r="B138" s="28">
        <f t="shared" si="26"/>
        <v>34</v>
      </c>
      <c r="C138" s="71" t="s">
        <v>500</v>
      </c>
      <c r="D138" s="72">
        <v>40601</v>
      </c>
      <c r="E138" s="71" t="s">
        <v>537</v>
      </c>
      <c r="F138" s="71" t="s">
        <v>402</v>
      </c>
      <c r="G138" s="71" t="s">
        <v>377</v>
      </c>
      <c r="H138" s="113">
        <v>45</v>
      </c>
      <c r="I138" s="28" t="s">
        <v>641</v>
      </c>
      <c r="J138" s="28"/>
      <c r="K138" s="28"/>
      <c r="L138" s="71" t="s">
        <v>402</v>
      </c>
      <c r="M138" s="31">
        <f t="shared" si="23"/>
        <v>1</v>
      </c>
      <c r="N138" s="30"/>
      <c r="O138" s="77"/>
      <c r="P138" s="81">
        <f t="shared" si="20"/>
        <v>1</v>
      </c>
      <c r="Q138" s="81">
        <f t="shared" si="21"/>
        <v>0</v>
      </c>
      <c r="R138" s="81">
        <f t="shared" si="17"/>
        <v>0</v>
      </c>
      <c r="S138" s="81">
        <f t="shared" si="22"/>
        <v>0</v>
      </c>
      <c r="T138" s="78">
        <f>+VLOOKUP($E138,db!$B$26:$C$30,2,FALSE)</f>
        <v>85</v>
      </c>
      <c r="U138" s="78">
        <f t="shared" si="24"/>
        <v>0</v>
      </c>
      <c r="V138" s="89">
        <f t="shared" si="25"/>
        <v>45</v>
      </c>
      <c r="W138" s="77"/>
      <c r="X138" s="77"/>
      <c r="Y138" s="77"/>
    </row>
    <row r="139" spans="1:25" s="80" customFormat="1" ht="16" thickBot="1">
      <c r="A139" s="1"/>
      <c r="B139" s="26">
        <f t="shared" si="26"/>
        <v>35</v>
      </c>
      <c r="C139" s="26" t="s">
        <v>500</v>
      </c>
      <c r="D139" s="27">
        <v>40601</v>
      </c>
      <c r="E139" s="26" t="s">
        <v>537</v>
      </c>
      <c r="F139" s="26" t="s">
        <v>638</v>
      </c>
      <c r="G139" s="26" t="s">
        <v>377</v>
      </c>
      <c r="H139" s="114">
        <v>50</v>
      </c>
      <c r="I139" s="26" t="s">
        <v>428</v>
      </c>
      <c r="J139" s="26"/>
      <c r="K139" s="26"/>
      <c r="L139" s="26" t="s">
        <v>638</v>
      </c>
      <c r="M139" s="33">
        <f t="shared" si="23"/>
        <v>1</v>
      </c>
      <c r="N139" s="32"/>
      <c r="O139" s="77"/>
      <c r="P139" s="81">
        <f t="shared" si="20"/>
        <v>1</v>
      </c>
      <c r="Q139" s="81">
        <f t="shared" si="21"/>
        <v>0</v>
      </c>
      <c r="R139" s="81">
        <f t="shared" si="17"/>
        <v>0</v>
      </c>
      <c r="S139" s="81">
        <f t="shared" si="22"/>
        <v>0</v>
      </c>
      <c r="T139" s="78">
        <f>+VLOOKUP($E139,db!$B$26:$C$30,2,FALSE)</f>
        <v>85</v>
      </c>
      <c r="U139" s="78">
        <f t="shared" si="24"/>
        <v>0</v>
      </c>
      <c r="V139" s="89">
        <f t="shared" si="25"/>
        <v>50</v>
      </c>
      <c r="W139" s="77"/>
      <c r="X139" s="77"/>
      <c r="Y139" s="77"/>
    </row>
    <row r="140" spans="1:25" s="80" customFormat="1" ht="16" thickBot="1">
      <c r="A140" s="1"/>
      <c r="B140" s="28">
        <f t="shared" si="26"/>
        <v>36</v>
      </c>
      <c r="C140" s="71" t="s">
        <v>500</v>
      </c>
      <c r="D140" s="72">
        <v>40601</v>
      </c>
      <c r="E140" s="71" t="s">
        <v>537</v>
      </c>
      <c r="F140" s="71" t="s">
        <v>401</v>
      </c>
      <c r="G140" s="71" t="s">
        <v>377</v>
      </c>
      <c r="H140" s="113">
        <v>84</v>
      </c>
      <c r="I140" s="28" t="s">
        <v>642</v>
      </c>
      <c r="J140" s="28"/>
      <c r="K140" s="28"/>
      <c r="L140" s="71" t="s">
        <v>401</v>
      </c>
      <c r="M140" s="31">
        <f t="shared" si="23"/>
        <v>1</v>
      </c>
      <c r="N140" s="30"/>
      <c r="O140" s="77"/>
      <c r="P140" s="81">
        <f t="shared" si="20"/>
        <v>1</v>
      </c>
      <c r="Q140" s="81">
        <f t="shared" si="21"/>
        <v>0</v>
      </c>
      <c r="R140" s="81">
        <f t="shared" si="17"/>
        <v>0</v>
      </c>
      <c r="S140" s="81">
        <f t="shared" si="22"/>
        <v>0</v>
      </c>
      <c r="T140" s="78">
        <f>+VLOOKUP($E140,db!$B$26:$C$30,2,FALSE)</f>
        <v>85</v>
      </c>
      <c r="U140" s="78">
        <f t="shared" si="24"/>
        <v>0</v>
      </c>
      <c r="V140" s="89">
        <f t="shared" si="25"/>
        <v>84</v>
      </c>
      <c r="W140" s="77"/>
      <c r="X140" s="77"/>
      <c r="Y140" s="77"/>
    </row>
    <row r="141" spans="1:25" s="80" customFormat="1" ht="16" thickBot="1">
      <c r="A141" s="1"/>
      <c r="B141" s="26">
        <f t="shared" si="26"/>
        <v>37</v>
      </c>
      <c r="C141" s="26" t="s">
        <v>500</v>
      </c>
      <c r="D141" s="27">
        <v>40601</v>
      </c>
      <c r="E141" s="26" t="s">
        <v>537</v>
      </c>
      <c r="F141" s="26" t="s">
        <v>640</v>
      </c>
      <c r="G141" s="26" t="s">
        <v>377</v>
      </c>
      <c r="H141" s="114">
        <v>156</v>
      </c>
      <c r="I141" s="26" t="s">
        <v>641</v>
      </c>
      <c r="J141" s="26"/>
      <c r="K141" s="26"/>
      <c r="L141" s="26" t="s">
        <v>549</v>
      </c>
      <c r="M141" s="33">
        <f t="shared" si="23"/>
        <v>0</v>
      </c>
      <c r="N141" s="32"/>
      <c r="O141" s="77"/>
      <c r="P141" s="81">
        <f t="shared" si="20"/>
        <v>0</v>
      </c>
      <c r="Q141" s="81">
        <f t="shared" si="21"/>
        <v>1</v>
      </c>
      <c r="R141" s="81">
        <f t="shared" si="17"/>
        <v>1</v>
      </c>
      <c r="S141" s="81">
        <f t="shared" si="22"/>
        <v>0</v>
      </c>
      <c r="T141" s="78">
        <f>+VLOOKUP($E141,db!$B$26:$C$30,2,FALSE)</f>
        <v>85</v>
      </c>
      <c r="U141" s="78">
        <f t="shared" si="24"/>
        <v>0</v>
      </c>
      <c r="V141" s="89">
        <f t="shared" si="25"/>
        <v>156</v>
      </c>
      <c r="W141" s="77"/>
      <c r="X141" s="77"/>
      <c r="Y141" s="77"/>
    </row>
    <row r="142" spans="1:25" s="80" customFormat="1" ht="16" thickBot="1">
      <c r="A142" s="1"/>
      <c r="B142" s="28">
        <f t="shared" si="26"/>
        <v>38</v>
      </c>
      <c r="C142" s="71" t="s">
        <v>500</v>
      </c>
      <c r="D142" s="72">
        <v>40601</v>
      </c>
      <c r="E142" s="71" t="s">
        <v>537</v>
      </c>
      <c r="F142" s="71" t="s">
        <v>403</v>
      </c>
      <c r="G142" s="71" t="s">
        <v>377</v>
      </c>
      <c r="H142" s="113">
        <v>62</v>
      </c>
      <c r="I142" s="28" t="s">
        <v>641</v>
      </c>
      <c r="J142" s="28"/>
      <c r="K142" s="28"/>
      <c r="L142" s="71" t="s">
        <v>296</v>
      </c>
      <c r="M142" s="31">
        <f t="shared" si="23"/>
        <v>0</v>
      </c>
      <c r="N142" s="30"/>
      <c r="O142" s="77"/>
      <c r="P142" s="81">
        <f t="shared" si="20"/>
        <v>0</v>
      </c>
      <c r="Q142" s="81">
        <f t="shared" si="21"/>
        <v>1</v>
      </c>
      <c r="R142" s="81">
        <f t="shared" si="17"/>
        <v>0</v>
      </c>
      <c r="S142" s="81">
        <f t="shared" si="22"/>
        <v>0</v>
      </c>
      <c r="T142" s="78">
        <f>+VLOOKUP($E142,db!$B$26:$C$30,2,FALSE)</f>
        <v>85</v>
      </c>
      <c r="U142" s="78">
        <f t="shared" si="24"/>
        <v>0</v>
      </c>
      <c r="V142" s="89">
        <f t="shared" si="25"/>
        <v>62</v>
      </c>
      <c r="W142" s="77"/>
      <c r="X142" s="77"/>
      <c r="Y142" s="77"/>
    </row>
    <row r="143" spans="1:25" s="80" customFormat="1" ht="16" thickBot="1">
      <c r="A143" s="1"/>
      <c r="B143" s="26">
        <f t="shared" si="26"/>
        <v>39</v>
      </c>
      <c r="C143" s="26" t="s">
        <v>500</v>
      </c>
      <c r="D143" s="27">
        <v>40601</v>
      </c>
      <c r="E143" s="26" t="s">
        <v>537</v>
      </c>
      <c r="F143" s="26" t="s">
        <v>640</v>
      </c>
      <c r="G143" s="26" t="s">
        <v>377</v>
      </c>
      <c r="H143" s="114">
        <v>61</v>
      </c>
      <c r="I143" s="26" t="s">
        <v>642</v>
      </c>
      <c r="J143" s="26"/>
      <c r="K143" s="26"/>
      <c r="L143" s="26" t="s">
        <v>640</v>
      </c>
      <c r="M143" s="33">
        <f t="shared" si="23"/>
        <v>1</v>
      </c>
      <c r="N143" s="32"/>
      <c r="O143" s="77"/>
      <c r="P143" s="81">
        <f t="shared" si="20"/>
        <v>1</v>
      </c>
      <c r="Q143" s="81">
        <f t="shared" si="21"/>
        <v>0</v>
      </c>
      <c r="R143" s="81">
        <f t="shared" si="17"/>
        <v>0</v>
      </c>
      <c r="S143" s="81">
        <f t="shared" si="22"/>
        <v>0</v>
      </c>
      <c r="T143" s="78">
        <f>+VLOOKUP($E143,db!$B$26:$C$30,2,FALSE)</f>
        <v>85</v>
      </c>
      <c r="U143" s="78">
        <f t="shared" si="24"/>
        <v>0</v>
      </c>
      <c r="V143" s="89">
        <f t="shared" si="25"/>
        <v>61</v>
      </c>
      <c r="W143" s="77"/>
      <c r="X143" s="77"/>
      <c r="Y143" s="77"/>
    </row>
    <row r="144" spans="1:25" s="80" customFormat="1" ht="16" thickBot="1">
      <c r="A144" s="1"/>
      <c r="B144" s="28">
        <f t="shared" si="26"/>
        <v>40</v>
      </c>
      <c r="C144" s="71" t="s">
        <v>500</v>
      </c>
      <c r="D144" s="72">
        <v>40601</v>
      </c>
      <c r="E144" s="71" t="s">
        <v>537</v>
      </c>
      <c r="F144" s="71" t="s">
        <v>547</v>
      </c>
      <c r="G144" s="71" t="s">
        <v>377</v>
      </c>
      <c r="H144" s="113">
        <v>63</v>
      </c>
      <c r="I144" s="28" t="s">
        <v>430</v>
      </c>
      <c r="J144" s="28"/>
      <c r="K144" s="28"/>
      <c r="L144" s="71" t="s">
        <v>547</v>
      </c>
      <c r="M144" s="31">
        <f t="shared" si="23"/>
        <v>1</v>
      </c>
      <c r="N144" s="30"/>
      <c r="O144" s="77"/>
      <c r="P144" s="81">
        <f t="shared" si="20"/>
        <v>1</v>
      </c>
      <c r="Q144" s="81">
        <f t="shared" si="21"/>
        <v>0</v>
      </c>
      <c r="R144" s="81">
        <f t="shared" si="17"/>
        <v>0</v>
      </c>
      <c r="S144" s="81">
        <f t="shared" si="22"/>
        <v>0</v>
      </c>
      <c r="T144" s="78">
        <f>+VLOOKUP($E144,db!$B$26:$C$30,2,FALSE)</f>
        <v>85</v>
      </c>
      <c r="U144" s="78">
        <f t="shared" si="24"/>
        <v>0</v>
      </c>
      <c r="V144" s="89">
        <f t="shared" si="25"/>
        <v>63</v>
      </c>
      <c r="W144" s="77"/>
      <c r="X144" s="77"/>
      <c r="Y144" s="77"/>
    </row>
    <row r="145" spans="1:25" s="80" customFormat="1" ht="16" thickBot="1">
      <c r="A145" s="1"/>
      <c r="B145" s="26">
        <f t="shared" si="26"/>
        <v>41</v>
      </c>
      <c r="C145" s="26" t="s">
        <v>500</v>
      </c>
      <c r="D145" s="27">
        <v>40601</v>
      </c>
      <c r="E145" s="26" t="s">
        <v>537</v>
      </c>
      <c r="F145" s="26" t="s">
        <v>401</v>
      </c>
      <c r="G145" s="26" t="s">
        <v>377</v>
      </c>
      <c r="H145" s="114">
        <v>53</v>
      </c>
      <c r="I145" s="26" t="s">
        <v>641</v>
      </c>
      <c r="J145" s="26"/>
      <c r="K145" s="26"/>
      <c r="L145" s="26" t="s">
        <v>401</v>
      </c>
      <c r="M145" s="33">
        <f t="shared" si="23"/>
        <v>1</v>
      </c>
      <c r="N145" s="32"/>
      <c r="O145" s="77"/>
      <c r="P145" s="81">
        <f t="shared" si="20"/>
        <v>1</v>
      </c>
      <c r="Q145" s="81">
        <f t="shared" si="21"/>
        <v>0</v>
      </c>
      <c r="R145" s="81">
        <f t="shared" ref="R145:R208" si="27">IF(H145&gt;T145,1,0)</f>
        <v>0</v>
      </c>
      <c r="S145" s="81">
        <f t="shared" si="22"/>
        <v>0</v>
      </c>
      <c r="T145" s="78">
        <f>+VLOOKUP($E145,db!$B$26:$C$30,2,FALSE)</f>
        <v>85</v>
      </c>
      <c r="U145" s="78">
        <f t="shared" si="24"/>
        <v>0</v>
      </c>
      <c r="V145" s="89">
        <f t="shared" si="25"/>
        <v>53</v>
      </c>
      <c r="W145" s="77"/>
      <c r="X145" s="77"/>
      <c r="Y145" s="77"/>
    </row>
    <row r="146" spans="1:25" s="80" customFormat="1" ht="16" thickBot="1">
      <c r="A146" s="1"/>
      <c r="B146" s="28">
        <f t="shared" si="26"/>
        <v>42</v>
      </c>
      <c r="C146" s="71" t="s">
        <v>500</v>
      </c>
      <c r="D146" s="72">
        <v>40601</v>
      </c>
      <c r="E146" s="71" t="s">
        <v>537</v>
      </c>
      <c r="F146" s="71" t="s">
        <v>638</v>
      </c>
      <c r="G146" s="71" t="s">
        <v>377</v>
      </c>
      <c r="H146" s="113">
        <v>118</v>
      </c>
      <c r="I146" s="28" t="s">
        <v>641</v>
      </c>
      <c r="J146" s="28" t="s">
        <v>278</v>
      </c>
      <c r="K146" s="28"/>
      <c r="L146" s="71" t="s">
        <v>638</v>
      </c>
      <c r="M146" s="31">
        <f t="shared" si="23"/>
        <v>1</v>
      </c>
      <c r="N146" s="30"/>
      <c r="O146" s="77"/>
      <c r="P146" s="81">
        <f t="shared" si="20"/>
        <v>1</v>
      </c>
      <c r="Q146" s="81">
        <f t="shared" si="21"/>
        <v>0</v>
      </c>
      <c r="R146" s="81">
        <f t="shared" si="27"/>
        <v>1</v>
      </c>
      <c r="S146" s="81">
        <f t="shared" si="22"/>
        <v>0</v>
      </c>
      <c r="T146" s="78">
        <f>+VLOOKUP($E146,db!$B$26:$C$30,2,FALSE)</f>
        <v>85</v>
      </c>
      <c r="U146" s="78">
        <f t="shared" si="24"/>
        <v>0</v>
      </c>
      <c r="V146" s="89">
        <f t="shared" si="25"/>
        <v>118</v>
      </c>
      <c r="W146" s="77"/>
      <c r="X146" s="77"/>
      <c r="Y146" s="77"/>
    </row>
    <row r="147" spans="1:25" s="80" customFormat="1" ht="16" thickBot="1">
      <c r="A147" s="1"/>
      <c r="B147" s="26">
        <f t="shared" si="26"/>
        <v>43</v>
      </c>
      <c r="C147" s="26" t="s">
        <v>500</v>
      </c>
      <c r="D147" s="27">
        <v>40601</v>
      </c>
      <c r="E147" s="26" t="s">
        <v>537</v>
      </c>
      <c r="F147" s="26" t="s">
        <v>403</v>
      </c>
      <c r="G147" s="26" t="s">
        <v>377</v>
      </c>
      <c r="H147" s="114">
        <v>117</v>
      </c>
      <c r="I147" s="26" t="s">
        <v>641</v>
      </c>
      <c r="J147" s="26"/>
      <c r="K147" s="26"/>
      <c r="L147" s="26" t="s">
        <v>403</v>
      </c>
      <c r="M147" s="33">
        <f t="shared" si="23"/>
        <v>1</v>
      </c>
      <c r="N147" s="32"/>
      <c r="O147" s="77"/>
      <c r="P147" s="81">
        <f t="shared" si="20"/>
        <v>1</v>
      </c>
      <c r="Q147" s="81">
        <f t="shared" si="21"/>
        <v>0</v>
      </c>
      <c r="R147" s="81">
        <f t="shared" si="27"/>
        <v>1</v>
      </c>
      <c r="S147" s="81">
        <f t="shared" si="22"/>
        <v>0</v>
      </c>
      <c r="T147" s="78">
        <f>+VLOOKUP($E147,db!$B$26:$C$30,2,FALSE)</f>
        <v>85</v>
      </c>
      <c r="U147" s="78">
        <f t="shared" si="24"/>
        <v>0</v>
      </c>
      <c r="V147" s="89">
        <f t="shared" si="25"/>
        <v>117</v>
      </c>
      <c r="W147" s="77"/>
      <c r="X147" s="77"/>
      <c r="Y147" s="77"/>
    </row>
    <row r="148" spans="1:25" s="80" customFormat="1" ht="16" thickBot="1">
      <c r="A148" s="1"/>
      <c r="B148" s="28">
        <f t="shared" si="26"/>
        <v>44</v>
      </c>
      <c r="C148" s="71" t="s">
        <v>500</v>
      </c>
      <c r="D148" s="72">
        <v>40601</v>
      </c>
      <c r="E148" s="71" t="s">
        <v>537</v>
      </c>
      <c r="F148" s="71" t="s">
        <v>640</v>
      </c>
      <c r="G148" s="71" t="s">
        <v>377</v>
      </c>
      <c r="H148" s="113">
        <v>152</v>
      </c>
      <c r="I148" s="28" t="s">
        <v>428</v>
      </c>
      <c r="J148" s="28"/>
      <c r="K148" s="28"/>
      <c r="L148" s="71" t="s">
        <v>297</v>
      </c>
      <c r="M148" s="31">
        <f t="shared" si="23"/>
        <v>0</v>
      </c>
      <c r="N148" s="30"/>
      <c r="O148" s="77"/>
      <c r="P148" s="81">
        <f t="shared" si="20"/>
        <v>0</v>
      </c>
      <c r="Q148" s="81">
        <f t="shared" si="21"/>
        <v>1</v>
      </c>
      <c r="R148" s="81">
        <f t="shared" si="27"/>
        <v>1</v>
      </c>
      <c r="S148" s="81">
        <f t="shared" si="22"/>
        <v>0</v>
      </c>
      <c r="T148" s="78">
        <f>+VLOOKUP($E148,db!$B$26:$C$30,2,FALSE)</f>
        <v>85</v>
      </c>
      <c r="U148" s="78">
        <f t="shared" si="24"/>
        <v>0</v>
      </c>
      <c r="V148" s="89">
        <f t="shared" si="25"/>
        <v>152</v>
      </c>
      <c r="W148" s="77"/>
      <c r="X148" s="77"/>
      <c r="Y148" s="77"/>
    </row>
    <row r="149" spans="1:25" s="80" customFormat="1" ht="16" thickBot="1">
      <c r="A149" s="1"/>
      <c r="B149" s="26">
        <f t="shared" si="26"/>
        <v>45</v>
      </c>
      <c r="C149" s="26" t="s">
        <v>500</v>
      </c>
      <c r="D149" s="27">
        <v>40601</v>
      </c>
      <c r="E149" s="26" t="s">
        <v>537</v>
      </c>
      <c r="F149" s="26" t="s">
        <v>548</v>
      </c>
      <c r="G149" s="26" t="s">
        <v>377</v>
      </c>
      <c r="H149" s="114">
        <v>27</v>
      </c>
      <c r="I149" s="26" t="s">
        <v>428</v>
      </c>
      <c r="J149" s="26"/>
      <c r="K149" s="26"/>
      <c r="L149" s="26" t="s">
        <v>548</v>
      </c>
      <c r="M149" s="33">
        <f t="shared" si="23"/>
        <v>1</v>
      </c>
      <c r="N149" s="32"/>
      <c r="O149" s="77"/>
      <c r="P149" s="81">
        <f t="shared" si="20"/>
        <v>1</v>
      </c>
      <c r="Q149" s="81">
        <f t="shared" si="21"/>
        <v>0</v>
      </c>
      <c r="R149" s="81">
        <f t="shared" si="27"/>
        <v>0</v>
      </c>
      <c r="S149" s="81">
        <f t="shared" si="22"/>
        <v>0</v>
      </c>
      <c r="T149" s="78">
        <f>+VLOOKUP($E149,db!$B$26:$C$30,2,FALSE)</f>
        <v>85</v>
      </c>
      <c r="U149" s="78">
        <f t="shared" si="24"/>
        <v>0</v>
      </c>
      <c r="V149" s="89">
        <f t="shared" si="25"/>
        <v>27</v>
      </c>
      <c r="W149" s="77"/>
      <c r="X149" s="77"/>
      <c r="Y149" s="77"/>
    </row>
    <row r="150" spans="1:25" s="80" customFormat="1" ht="16" thickBot="1">
      <c r="A150" s="1"/>
      <c r="B150" s="28">
        <f t="shared" si="26"/>
        <v>46</v>
      </c>
      <c r="C150" s="71" t="s">
        <v>500</v>
      </c>
      <c r="D150" s="72">
        <v>40601</v>
      </c>
      <c r="E150" s="71" t="s">
        <v>537</v>
      </c>
      <c r="F150" s="71" t="s">
        <v>638</v>
      </c>
      <c r="G150" s="71" t="s">
        <v>377</v>
      </c>
      <c r="H150" s="113">
        <v>49</v>
      </c>
      <c r="I150" s="28" t="s">
        <v>641</v>
      </c>
      <c r="J150" s="28"/>
      <c r="K150" s="28"/>
      <c r="L150" s="71" t="s">
        <v>638</v>
      </c>
      <c r="M150" s="31">
        <f t="shared" si="23"/>
        <v>1</v>
      </c>
      <c r="N150" s="30"/>
      <c r="O150" s="77"/>
      <c r="P150" s="81">
        <f t="shared" si="20"/>
        <v>1</v>
      </c>
      <c r="Q150" s="81">
        <f t="shared" si="21"/>
        <v>0</v>
      </c>
      <c r="R150" s="81">
        <f t="shared" si="27"/>
        <v>0</v>
      </c>
      <c r="S150" s="81">
        <f t="shared" si="22"/>
        <v>0</v>
      </c>
      <c r="T150" s="78">
        <f>+VLOOKUP($E150,db!$B$26:$C$30,2,FALSE)</f>
        <v>85</v>
      </c>
      <c r="U150" s="78">
        <f t="shared" si="24"/>
        <v>0</v>
      </c>
      <c r="V150" s="89">
        <f t="shared" si="25"/>
        <v>49</v>
      </c>
      <c r="W150" s="77"/>
      <c r="X150" s="77"/>
      <c r="Y150" s="77"/>
    </row>
    <row r="151" spans="1:25" s="80" customFormat="1" ht="16" thickBot="1">
      <c r="A151" s="1"/>
      <c r="B151" s="26">
        <f t="shared" si="26"/>
        <v>47</v>
      </c>
      <c r="C151" s="26" t="s">
        <v>500</v>
      </c>
      <c r="D151" s="27">
        <v>40601</v>
      </c>
      <c r="E151" s="26" t="s">
        <v>537</v>
      </c>
      <c r="F151" s="26" t="s">
        <v>402</v>
      </c>
      <c r="G151" s="26" t="s">
        <v>377</v>
      </c>
      <c r="H151" s="114">
        <v>94</v>
      </c>
      <c r="I151" s="26" t="s">
        <v>642</v>
      </c>
      <c r="J151" s="26"/>
      <c r="K151" s="26"/>
      <c r="L151" s="26" t="s">
        <v>402</v>
      </c>
      <c r="M151" s="33">
        <f t="shared" si="23"/>
        <v>1</v>
      </c>
      <c r="N151" s="32"/>
      <c r="O151" s="77"/>
      <c r="P151" s="81">
        <f t="shared" si="20"/>
        <v>1</v>
      </c>
      <c r="Q151" s="81">
        <f t="shared" si="21"/>
        <v>0</v>
      </c>
      <c r="R151" s="81">
        <f t="shared" si="27"/>
        <v>1</v>
      </c>
      <c r="S151" s="81">
        <f t="shared" si="22"/>
        <v>0</v>
      </c>
      <c r="T151" s="78">
        <f>+VLOOKUP($E151,db!$B$26:$C$30,2,FALSE)</f>
        <v>85</v>
      </c>
      <c r="U151" s="78">
        <f t="shared" si="24"/>
        <v>0</v>
      </c>
      <c r="V151" s="89">
        <f t="shared" si="25"/>
        <v>94</v>
      </c>
      <c r="W151" s="77"/>
      <c r="X151" s="77"/>
      <c r="Y151" s="77"/>
    </row>
    <row r="152" spans="1:25" s="80" customFormat="1" ht="16" thickBot="1">
      <c r="A152" s="1"/>
      <c r="B152" s="28">
        <f t="shared" si="26"/>
        <v>48</v>
      </c>
      <c r="C152" s="71" t="s">
        <v>500</v>
      </c>
      <c r="D152" s="72">
        <v>40601</v>
      </c>
      <c r="E152" s="71" t="s">
        <v>537</v>
      </c>
      <c r="F152" s="71" t="s">
        <v>638</v>
      </c>
      <c r="G152" s="71" t="s">
        <v>377</v>
      </c>
      <c r="H152" s="113">
        <v>107</v>
      </c>
      <c r="I152" s="28" t="s">
        <v>641</v>
      </c>
      <c r="J152" s="28"/>
      <c r="K152" s="28"/>
      <c r="L152" s="71" t="s">
        <v>638</v>
      </c>
      <c r="M152" s="31">
        <f t="shared" si="23"/>
        <v>1</v>
      </c>
      <c r="N152" s="30"/>
      <c r="O152" s="77"/>
      <c r="P152" s="81">
        <f t="shared" si="20"/>
        <v>1</v>
      </c>
      <c r="Q152" s="81">
        <f t="shared" si="21"/>
        <v>0</v>
      </c>
      <c r="R152" s="81">
        <f t="shared" si="27"/>
        <v>1</v>
      </c>
      <c r="S152" s="81">
        <f t="shared" si="22"/>
        <v>0</v>
      </c>
      <c r="T152" s="78">
        <f>+VLOOKUP($E152,db!$B$26:$C$30,2,FALSE)</f>
        <v>85</v>
      </c>
      <c r="U152" s="78">
        <f t="shared" si="24"/>
        <v>0</v>
      </c>
      <c r="V152" s="89">
        <f t="shared" si="25"/>
        <v>107</v>
      </c>
      <c r="W152" s="77"/>
      <c r="X152" s="77"/>
      <c r="Y152" s="77"/>
    </row>
    <row r="153" spans="1:25" s="80" customFormat="1" ht="16" thickBot="1">
      <c r="A153" s="1"/>
      <c r="B153" s="26">
        <f t="shared" si="26"/>
        <v>49</v>
      </c>
      <c r="C153" s="26" t="s">
        <v>500</v>
      </c>
      <c r="D153" s="27">
        <v>40601</v>
      </c>
      <c r="E153" s="26" t="s">
        <v>537</v>
      </c>
      <c r="F153" s="26" t="s">
        <v>401</v>
      </c>
      <c r="G153" s="26" t="s">
        <v>377</v>
      </c>
      <c r="H153" s="114">
        <v>100</v>
      </c>
      <c r="I153" s="26" t="s">
        <v>430</v>
      </c>
      <c r="J153" s="26"/>
      <c r="K153" s="105"/>
      <c r="L153" s="26" t="s">
        <v>401</v>
      </c>
      <c r="M153" s="33">
        <f t="shared" si="23"/>
        <v>1</v>
      </c>
      <c r="N153" s="32"/>
      <c r="O153" s="77"/>
      <c r="P153" s="81">
        <f t="shared" si="20"/>
        <v>1</v>
      </c>
      <c r="Q153" s="81">
        <f t="shared" si="21"/>
        <v>0</v>
      </c>
      <c r="R153" s="81">
        <f t="shared" si="27"/>
        <v>1</v>
      </c>
      <c r="S153" s="81">
        <f t="shared" si="22"/>
        <v>0</v>
      </c>
      <c r="T153" s="78">
        <f>+VLOOKUP($E153,db!$B$26:$C$30,2,FALSE)</f>
        <v>85</v>
      </c>
      <c r="U153" s="78">
        <f t="shared" si="24"/>
        <v>0</v>
      </c>
      <c r="V153" s="89">
        <f t="shared" si="25"/>
        <v>100</v>
      </c>
      <c r="W153" s="77"/>
      <c r="X153" s="77"/>
      <c r="Y153" s="77"/>
    </row>
    <row r="154" spans="1:25" s="80" customFormat="1" ht="16" thickBot="1">
      <c r="A154" s="1"/>
      <c r="B154" s="28">
        <f t="shared" si="26"/>
        <v>50</v>
      </c>
      <c r="C154" s="71" t="s">
        <v>500</v>
      </c>
      <c r="D154" s="72">
        <v>40601</v>
      </c>
      <c r="E154" s="71" t="s">
        <v>537</v>
      </c>
      <c r="F154" s="71" t="s">
        <v>403</v>
      </c>
      <c r="G154" s="71" t="s">
        <v>310</v>
      </c>
      <c r="H154" s="113">
        <v>42</v>
      </c>
      <c r="I154" s="28" t="s">
        <v>430</v>
      </c>
      <c r="J154" s="28"/>
      <c r="K154" s="106"/>
      <c r="L154" s="71" t="s">
        <v>298</v>
      </c>
      <c r="M154" s="31">
        <f t="shared" si="23"/>
        <v>0</v>
      </c>
      <c r="N154" s="30"/>
      <c r="O154" s="77"/>
      <c r="P154" s="81">
        <f t="shared" si="20"/>
        <v>0</v>
      </c>
      <c r="Q154" s="81">
        <f t="shared" si="21"/>
        <v>1</v>
      </c>
      <c r="R154" s="81">
        <f t="shared" si="27"/>
        <v>0</v>
      </c>
      <c r="S154" s="81">
        <f t="shared" si="22"/>
        <v>1</v>
      </c>
      <c r="T154" s="78">
        <f>+VLOOKUP($E154,db!$B$26:$C$30,2,FALSE)</f>
        <v>85</v>
      </c>
      <c r="U154" s="78">
        <f t="shared" si="24"/>
        <v>0</v>
      </c>
      <c r="V154" s="89">
        <f t="shared" si="25"/>
        <v>42</v>
      </c>
      <c r="W154" s="77"/>
      <c r="X154" s="77"/>
      <c r="Y154" s="77"/>
    </row>
    <row r="155" spans="1:25" s="80" customFormat="1" ht="16" thickBot="1">
      <c r="A155" s="1"/>
      <c r="B155" s="26">
        <v>8</v>
      </c>
      <c r="C155" s="26" t="s">
        <v>555</v>
      </c>
      <c r="D155" s="27">
        <v>40645</v>
      </c>
      <c r="E155" s="26" t="s">
        <v>678</v>
      </c>
      <c r="F155" s="26" t="s">
        <v>680</v>
      </c>
      <c r="G155" s="26" t="s">
        <v>679</v>
      </c>
      <c r="H155" s="133">
        <v>50</v>
      </c>
      <c r="I155" s="26" t="s">
        <v>280</v>
      </c>
      <c r="J155" s="26"/>
      <c r="K155" s="105"/>
      <c r="L155" s="32" t="s">
        <v>447</v>
      </c>
      <c r="M155" s="33">
        <f t="shared" si="23"/>
        <v>1</v>
      </c>
      <c r="N155" s="32"/>
      <c r="O155" s="77"/>
      <c r="P155" s="81">
        <f t="shared" si="20"/>
        <v>1</v>
      </c>
      <c r="Q155" s="81">
        <f t="shared" si="21"/>
        <v>0</v>
      </c>
      <c r="R155" s="81">
        <f t="shared" si="27"/>
        <v>0</v>
      </c>
      <c r="S155" s="81">
        <f t="shared" si="22"/>
        <v>0</v>
      </c>
      <c r="T155" s="78">
        <f>+VLOOKUP($E155,db!$B$26:$C$30,2,FALSE)</f>
        <v>60</v>
      </c>
      <c r="U155" s="78">
        <f t="shared" si="24"/>
        <v>0</v>
      </c>
      <c r="V155" s="89">
        <f t="shared" si="25"/>
        <v>50</v>
      </c>
      <c r="W155" s="77"/>
      <c r="X155" s="77"/>
      <c r="Y155" s="77"/>
    </row>
    <row r="156" spans="1:25" s="80" customFormat="1" ht="16" thickBot="1">
      <c r="A156" s="1"/>
      <c r="B156" s="28">
        <v>12</v>
      </c>
      <c r="C156" s="28" t="s">
        <v>555</v>
      </c>
      <c r="D156" s="29">
        <v>40645</v>
      </c>
      <c r="E156" s="71" t="s">
        <v>678</v>
      </c>
      <c r="F156" s="71" t="s">
        <v>681</v>
      </c>
      <c r="G156" s="71" t="s">
        <v>679</v>
      </c>
      <c r="H156" s="134">
        <v>52</v>
      </c>
      <c r="I156" s="28" t="s">
        <v>293</v>
      </c>
      <c r="J156" s="28" t="s">
        <v>370</v>
      </c>
      <c r="K156" s="106"/>
      <c r="L156" s="75" t="s">
        <v>685</v>
      </c>
      <c r="M156" s="31">
        <f t="shared" si="23"/>
        <v>1</v>
      </c>
      <c r="N156" s="30"/>
      <c r="O156" s="77"/>
      <c r="P156" s="81">
        <f t="shared" si="20"/>
        <v>1</v>
      </c>
      <c r="Q156" s="81">
        <f t="shared" si="21"/>
        <v>0</v>
      </c>
      <c r="R156" s="81">
        <f t="shared" si="27"/>
        <v>0</v>
      </c>
      <c r="S156" s="81">
        <f t="shared" si="22"/>
        <v>0</v>
      </c>
      <c r="T156" s="78">
        <f>+VLOOKUP($E156,db!$B$26:$C$30,2,FALSE)</f>
        <v>60</v>
      </c>
      <c r="U156" s="78">
        <f t="shared" si="24"/>
        <v>0</v>
      </c>
      <c r="V156" s="89">
        <f t="shared" si="25"/>
        <v>52</v>
      </c>
      <c r="W156" s="77"/>
      <c r="X156" s="77"/>
      <c r="Y156" s="77"/>
    </row>
    <row r="157" spans="1:25" s="80" customFormat="1" ht="16" thickBot="1">
      <c r="A157" s="1"/>
      <c r="B157" s="26">
        <v>16</v>
      </c>
      <c r="C157" s="26" t="s">
        <v>555</v>
      </c>
      <c r="D157" s="27">
        <v>40645</v>
      </c>
      <c r="E157" s="26" t="s">
        <v>678</v>
      </c>
      <c r="F157" s="26" t="s">
        <v>447</v>
      </c>
      <c r="G157" s="26" t="s">
        <v>679</v>
      </c>
      <c r="H157" s="133">
        <v>54</v>
      </c>
      <c r="I157" s="26" t="s">
        <v>280</v>
      </c>
      <c r="J157" s="26" t="s">
        <v>370</v>
      </c>
      <c r="K157" s="105"/>
      <c r="L157" s="32" t="s">
        <v>443</v>
      </c>
      <c r="M157" s="33">
        <f t="shared" si="23"/>
        <v>0</v>
      </c>
      <c r="N157" s="32"/>
      <c r="O157" s="77"/>
      <c r="P157" s="81">
        <f t="shared" si="20"/>
        <v>0</v>
      </c>
      <c r="Q157" s="81">
        <f t="shared" si="21"/>
        <v>1</v>
      </c>
      <c r="R157" s="81">
        <f t="shared" si="27"/>
        <v>0</v>
      </c>
      <c r="S157" s="81">
        <f t="shared" si="22"/>
        <v>0</v>
      </c>
      <c r="T157" s="78">
        <f>+VLOOKUP($E157,db!$B$26:$C$30,2,FALSE)</f>
        <v>60</v>
      </c>
      <c r="U157" s="78">
        <f t="shared" si="24"/>
        <v>0</v>
      </c>
      <c r="V157" s="89">
        <f t="shared" si="25"/>
        <v>54</v>
      </c>
      <c r="W157" s="77"/>
      <c r="X157" s="77"/>
      <c r="Y157" s="77"/>
    </row>
    <row r="158" spans="1:25" s="80" customFormat="1" ht="16" thickBot="1">
      <c r="A158" s="1"/>
      <c r="B158" s="28">
        <f>+B157+1</f>
        <v>17</v>
      </c>
      <c r="C158" s="71" t="s">
        <v>555</v>
      </c>
      <c r="D158" s="72">
        <v>40645</v>
      </c>
      <c r="E158" s="71" t="s">
        <v>678</v>
      </c>
      <c r="F158" s="71" t="s">
        <v>682</v>
      </c>
      <c r="G158" s="71" t="s">
        <v>679</v>
      </c>
      <c r="H158" s="134">
        <v>58</v>
      </c>
      <c r="I158" s="28" t="s">
        <v>542</v>
      </c>
      <c r="J158" s="28" t="s">
        <v>370</v>
      </c>
      <c r="K158" s="106"/>
      <c r="L158" s="75" t="s">
        <v>444</v>
      </c>
      <c r="M158" s="31">
        <f t="shared" si="23"/>
        <v>1</v>
      </c>
      <c r="N158" s="30"/>
      <c r="O158" s="77"/>
      <c r="P158" s="81">
        <f t="shared" si="20"/>
        <v>1</v>
      </c>
      <c r="Q158" s="81">
        <f t="shared" si="21"/>
        <v>0</v>
      </c>
      <c r="R158" s="81">
        <f t="shared" si="27"/>
        <v>0</v>
      </c>
      <c r="S158" s="81">
        <f t="shared" si="22"/>
        <v>0</v>
      </c>
      <c r="T158" s="78">
        <f>+VLOOKUP($E158,db!$B$26:$C$30,2,FALSE)</f>
        <v>60</v>
      </c>
      <c r="U158" s="78">
        <f t="shared" si="24"/>
        <v>0</v>
      </c>
      <c r="V158" s="89">
        <f t="shared" si="25"/>
        <v>58</v>
      </c>
      <c r="W158" s="77"/>
      <c r="X158" s="77"/>
      <c r="Y158" s="77"/>
    </row>
    <row r="159" spans="1:25" s="80" customFormat="1" ht="16" thickBot="1">
      <c r="A159" s="1"/>
      <c r="B159" s="26">
        <v>21</v>
      </c>
      <c r="C159" s="26" t="s">
        <v>555</v>
      </c>
      <c r="D159" s="27">
        <v>40645</v>
      </c>
      <c r="E159" s="26" t="s">
        <v>678</v>
      </c>
      <c r="F159" s="26" t="s">
        <v>447</v>
      </c>
      <c r="G159" s="26" t="s">
        <v>679</v>
      </c>
      <c r="H159" s="133">
        <v>43</v>
      </c>
      <c r="I159" s="26" t="s">
        <v>644</v>
      </c>
      <c r="J159" s="26" t="s">
        <v>370</v>
      </c>
      <c r="K159" s="105"/>
      <c r="L159" s="32" t="s">
        <v>447</v>
      </c>
      <c r="M159" s="33">
        <f t="shared" si="23"/>
        <v>1</v>
      </c>
      <c r="N159" s="32"/>
      <c r="O159" s="77"/>
      <c r="P159" s="81">
        <f t="shared" si="20"/>
        <v>1</v>
      </c>
      <c r="Q159" s="81">
        <f t="shared" si="21"/>
        <v>0</v>
      </c>
      <c r="R159" s="81">
        <f t="shared" si="27"/>
        <v>0</v>
      </c>
      <c r="S159" s="81">
        <f t="shared" si="22"/>
        <v>0</v>
      </c>
      <c r="T159" s="78">
        <f>+VLOOKUP($E159,db!$B$26:$C$30,2,FALSE)</f>
        <v>60</v>
      </c>
      <c r="U159" s="78">
        <f t="shared" si="24"/>
        <v>0</v>
      </c>
      <c r="V159" s="89">
        <f t="shared" si="25"/>
        <v>43</v>
      </c>
      <c r="W159" s="77"/>
      <c r="X159" s="77"/>
      <c r="Y159" s="77"/>
    </row>
    <row r="160" spans="1:25" s="80" customFormat="1" ht="16" thickBot="1">
      <c r="A160" s="1"/>
      <c r="B160" s="28">
        <v>31</v>
      </c>
      <c r="C160" s="71" t="s">
        <v>555</v>
      </c>
      <c r="D160" s="72">
        <v>40645</v>
      </c>
      <c r="E160" s="71" t="s">
        <v>678</v>
      </c>
      <c r="F160" s="71" t="s">
        <v>445</v>
      </c>
      <c r="G160" s="71" t="s">
        <v>679</v>
      </c>
      <c r="H160" s="134">
        <v>73</v>
      </c>
      <c r="I160" s="28" t="s">
        <v>293</v>
      </c>
      <c r="J160" s="28" t="s">
        <v>370</v>
      </c>
      <c r="K160" s="106"/>
      <c r="L160" s="75" t="s">
        <v>687</v>
      </c>
      <c r="M160" s="31">
        <f t="shared" si="23"/>
        <v>0</v>
      </c>
      <c r="N160" s="30"/>
      <c r="O160" s="77"/>
      <c r="P160" s="81">
        <f t="shared" si="20"/>
        <v>0</v>
      </c>
      <c r="Q160" s="81">
        <f t="shared" si="21"/>
        <v>1</v>
      </c>
      <c r="R160" s="81">
        <f t="shared" si="27"/>
        <v>1</v>
      </c>
      <c r="S160" s="81">
        <f t="shared" si="22"/>
        <v>0</v>
      </c>
      <c r="T160" s="78">
        <f>+VLOOKUP($E160,db!$B$26:$C$30,2,FALSE)</f>
        <v>60</v>
      </c>
      <c r="U160" s="78">
        <f t="shared" si="24"/>
        <v>0</v>
      </c>
      <c r="V160" s="89">
        <f t="shared" si="25"/>
        <v>73</v>
      </c>
      <c r="W160" s="77"/>
      <c r="X160" s="77"/>
      <c r="Y160" s="77"/>
    </row>
    <row r="161" spans="1:25" s="80" customFormat="1" ht="16" thickBot="1">
      <c r="A161" s="1"/>
      <c r="B161" s="26">
        <v>37</v>
      </c>
      <c r="C161" s="26" t="s">
        <v>555</v>
      </c>
      <c r="D161" s="27">
        <v>40645</v>
      </c>
      <c r="E161" s="26" t="s">
        <v>678</v>
      </c>
      <c r="F161" s="26" t="s">
        <v>683</v>
      </c>
      <c r="G161" s="26" t="s">
        <v>679</v>
      </c>
      <c r="H161" s="133">
        <v>39</v>
      </c>
      <c r="I161" s="26" t="s">
        <v>542</v>
      </c>
      <c r="J161" s="26" t="s">
        <v>370</v>
      </c>
      <c r="K161" s="105"/>
      <c r="L161" s="32" t="s">
        <v>447</v>
      </c>
      <c r="M161" s="33">
        <f t="shared" si="23"/>
        <v>1</v>
      </c>
      <c r="N161" s="32"/>
      <c r="O161" s="77"/>
      <c r="P161" s="81">
        <f t="shared" si="20"/>
        <v>1</v>
      </c>
      <c r="Q161" s="81">
        <f t="shared" si="21"/>
        <v>0</v>
      </c>
      <c r="R161" s="81">
        <f t="shared" si="27"/>
        <v>0</v>
      </c>
      <c r="S161" s="81">
        <f t="shared" si="22"/>
        <v>0</v>
      </c>
      <c r="T161" s="78">
        <f>+VLOOKUP($E161,db!$B$26:$C$30,2,FALSE)</f>
        <v>60</v>
      </c>
      <c r="U161" s="78">
        <f t="shared" si="24"/>
        <v>0</v>
      </c>
      <c r="V161" s="89">
        <f t="shared" si="25"/>
        <v>39</v>
      </c>
      <c r="W161" s="77"/>
      <c r="X161" s="77"/>
      <c r="Y161" s="77"/>
    </row>
    <row r="162" spans="1:25" s="80" customFormat="1" ht="16" thickBot="1">
      <c r="A162" s="1"/>
      <c r="B162" s="28">
        <v>39</v>
      </c>
      <c r="C162" s="71" t="s">
        <v>555</v>
      </c>
      <c r="D162" s="72">
        <v>40645</v>
      </c>
      <c r="E162" s="71" t="s">
        <v>678</v>
      </c>
      <c r="F162" s="71" t="s">
        <v>447</v>
      </c>
      <c r="G162" s="71" t="s">
        <v>679</v>
      </c>
      <c r="H162" s="134">
        <v>37</v>
      </c>
      <c r="I162" s="28" t="s">
        <v>542</v>
      </c>
      <c r="J162" s="28"/>
      <c r="K162" s="106"/>
      <c r="L162" s="75" t="s">
        <v>444</v>
      </c>
      <c r="M162" s="31">
        <f t="shared" si="23"/>
        <v>0</v>
      </c>
      <c r="N162" s="30"/>
      <c r="O162" s="77"/>
      <c r="P162" s="81">
        <f t="shared" si="20"/>
        <v>0</v>
      </c>
      <c r="Q162" s="81">
        <f t="shared" si="21"/>
        <v>1</v>
      </c>
      <c r="R162" s="81">
        <f t="shared" si="27"/>
        <v>0</v>
      </c>
      <c r="S162" s="81">
        <f t="shared" si="22"/>
        <v>0</v>
      </c>
      <c r="T162" s="78">
        <f>+VLOOKUP($E162,db!$B$26:$C$30,2,FALSE)</f>
        <v>60</v>
      </c>
      <c r="U162" s="78">
        <f t="shared" si="24"/>
        <v>0</v>
      </c>
      <c r="V162" s="89">
        <f t="shared" si="25"/>
        <v>37</v>
      </c>
      <c r="W162" s="77"/>
      <c r="X162" s="77"/>
      <c r="Y162" s="77"/>
    </row>
    <row r="163" spans="1:25" s="80" customFormat="1" ht="16" thickBot="1">
      <c r="A163" s="1"/>
      <c r="B163" s="26">
        <v>49</v>
      </c>
      <c r="C163" s="26" t="s">
        <v>555</v>
      </c>
      <c r="D163" s="27">
        <v>40645</v>
      </c>
      <c r="E163" s="26" t="s">
        <v>678</v>
      </c>
      <c r="F163" s="26" t="s">
        <v>682</v>
      </c>
      <c r="G163" s="26" t="s">
        <v>679</v>
      </c>
      <c r="H163" s="133">
        <v>50</v>
      </c>
      <c r="I163" s="26" t="s">
        <v>293</v>
      </c>
      <c r="J163" s="26" t="s">
        <v>370</v>
      </c>
      <c r="K163" s="105"/>
      <c r="L163" s="32" t="s">
        <v>444</v>
      </c>
      <c r="M163" s="33">
        <f t="shared" si="23"/>
        <v>1</v>
      </c>
      <c r="N163" s="32"/>
      <c r="O163" s="77"/>
      <c r="P163" s="81">
        <f t="shared" si="20"/>
        <v>1</v>
      </c>
      <c r="Q163" s="81">
        <f t="shared" si="21"/>
        <v>0</v>
      </c>
      <c r="R163" s="81">
        <f t="shared" si="27"/>
        <v>0</v>
      </c>
      <c r="S163" s="81">
        <f t="shared" si="22"/>
        <v>0</v>
      </c>
      <c r="T163" s="78">
        <f>+VLOOKUP($E163,db!$B$26:$C$30,2,FALSE)</f>
        <v>60</v>
      </c>
      <c r="U163" s="78">
        <f t="shared" si="24"/>
        <v>0</v>
      </c>
      <c r="V163" s="89">
        <f t="shared" si="25"/>
        <v>50</v>
      </c>
      <c r="W163" s="77"/>
      <c r="X163" s="77"/>
      <c r="Y163" s="77"/>
    </row>
    <row r="164" spans="1:25" s="80" customFormat="1" ht="16" thickBot="1">
      <c r="A164" s="1"/>
      <c r="B164" s="28">
        <v>57</v>
      </c>
      <c r="C164" s="71" t="s">
        <v>555</v>
      </c>
      <c r="D164" s="72">
        <v>40645</v>
      </c>
      <c r="E164" s="71" t="s">
        <v>678</v>
      </c>
      <c r="F164" s="71" t="s">
        <v>682</v>
      </c>
      <c r="G164" s="71" t="s">
        <v>679</v>
      </c>
      <c r="H164" s="134">
        <v>81</v>
      </c>
      <c r="I164" s="28" t="s">
        <v>293</v>
      </c>
      <c r="J164" s="28" t="s">
        <v>370</v>
      </c>
      <c r="K164" s="106"/>
      <c r="L164" s="75" t="s">
        <v>444</v>
      </c>
      <c r="M164" s="31">
        <f t="shared" si="23"/>
        <v>1</v>
      </c>
      <c r="N164" s="30"/>
      <c r="O164" s="77"/>
      <c r="P164" s="81">
        <f t="shared" si="20"/>
        <v>1</v>
      </c>
      <c r="Q164" s="81">
        <f t="shared" si="21"/>
        <v>0</v>
      </c>
      <c r="R164" s="81">
        <f t="shared" si="27"/>
        <v>1</v>
      </c>
      <c r="S164" s="81">
        <f t="shared" si="22"/>
        <v>0</v>
      </c>
      <c r="T164" s="78">
        <f>+VLOOKUP($E164,db!$B$26:$C$30,2,FALSE)</f>
        <v>60</v>
      </c>
      <c r="U164" s="78">
        <f t="shared" si="24"/>
        <v>0</v>
      </c>
      <c r="V164" s="89">
        <f t="shared" si="25"/>
        <v>81</v>
      </c>
      <c r="W164" s="77"/>
      <c r="X164" s="77"/>
      <c r="Y164" s="77"/>
    </row>
    <row r="165" spans="1:25" s="80" customFormat="1" ht="16" thickBot="1">
      <c r="A165" s="1"/>
      <c r="B165" s="26">
        <v>3</v>
      </c>
      <c r="C165" s="26" t="s">
        <v>347</v>
      </c>
      <c r="D165" s="27">
        <v>40645</v>
      </c>
      <c r="E165" s="26" t="s">
        <v>678</v>
      </c>
      <c r="F165" s="26" t="s">
        <v>444</v>
      </c>
      <c r="G165" s="26" t="s">
        <v>679</v>
      </c>
      <c r="H165" s="133">
        <v>55</v>
      </c>
      <c r="I165" s="26" t="s">
        <v>563</v>
      </c>
      <c r="J165" s="26" t="s">
        <v>370</v>
      </c>
      <c r="K165" s="105"/>
      <c r="L165" s="32" t="s">
        <v>447</v>
      </c>
      <c r="M165" s="33">
        <f t="shared" si="23"/>
        <v>0</v>
      </c>
      <c r="N165" s="32"/>
      <c r="O165" s="77"/>
      <c r="P165" s="81">
        <f t="shared" si="20"/>
        <v>0</v>
      </c>
      <c r="Q165" s="81">
        <f t="shared" si="21"/>
        <v>1</v>
      </c>
      <c r="R165" s="81">
        <f t="shared" si="27"/>
        <v>0</v>
      </c>
      <c r="S165" s="81">
        <f t="shared" si="22"/>
        <v>0</v>
      </c>
      <c r="T165" s="78">
        <f>+VLOOKUP($E165,db!$B$26:$C$30,2,FALSE)</f>
        <v>60</v>
      </c>
      <c r="U165" s="78">
        <f t="shared" si="24"/>
        <v>0</v>
      </c>
      <c r="V165" s="89">
        <f t="shared" si="25"/>
        <v>55</v>
      </c>
      <c r="W165" s="77"/>
      <c r="X165" s="77"/>
      <c r="Y165" s="77"/>
    </row>
    <row r="166" spans="1:25" s="80" customFormat="1" ht="16" thickBot="1">
      <c r="A166" s="1"/>
      <c r="B166" s="28">
        <v>18</v>
      </c>
      <c r="C166" s="28" t="s">
        <v>347</v>
      </c>
      <c r="D166" s="72">
        <v>40645</v>
      </c>
      <c r="E166" s="71" t="s">
        <v>678</v>
      </c>
      <c r="F166" s="71" t="s">
        <v>683</v>
      </c>
      <c r="G166" s="71" t="s">
        <v>679</v>
      </c>
      <c r="H166" s="134">
        <v>105</v>
      </c>
      <c r="I166" s="28" t="s">
        <v>542</v>
      </c>
      <c r="J166" s="28" t="s">
        <v>370</v>
      </c>
      <c r="K166" s="106"/>
      <c r="L166" s="75" t="s">
        <v>447</v>
      </c>
      <c r="M166" s="31">
        <f t="shared" si="23"/>
        <v>1</v>
      </c>
      <c r="N166" s="30"/>
      <c r="O166" s="77"/>
      <c r="P166" s="81">
        <f t="shared" si="20"/>
        <v>1</v>
      </c>
      <c r="Q166" s="81">
        <f t="shared" si="21"/>
        <v>0</v>
      </c>
      <c r="R166" s="81">
        <f t="shared" si="27"/>
        <v>1</v>
      </c>
      <c r="S166" s="81">
        <f t="shared" si="22"/>
        <v>0</v>
      </c>
      <c r="T166" s="78">
        <f>+VLOOKUP($E166,db!$B$26:$C$30,2,FALSE)</f>
        <v>60</v>
      </c>
      <c r="U166" s="78">
        <f t="shared" si="24"/>
        <v>0</v>
      </c>
      <c r="V166" s="89">
        <f t="shared" si="25"/>
        <v>105</v>
      </c>
      <c r="W166" s="77"/>
      <c r="X166" s="77"/>
      <c r="Y166" s="77"/>
    </row>
    <row r="167" spans="1:25" s="80" customFormat="1" ht="16" thickBot="1">
      <c r="A167" s="1"/>
      <c r="B167" s="26">
        <v>22</v>
      </c>
      <c r="C167" s="26" t="s">
        <v>347</v>
      </c>
      <c r="D167" s="27">
        <v>40645</v>
      </c>
      <c r="E167" s="26" t="s">
        <v>678</v>
      </c>
      <c r="F167" s="26" t="s">
        <v>684</v>
      </c>
      <c r="G167" s="26" t="s">
        <v>679</v>
      </c>
      <c r="H167" s="133">
        <v>105</v>
      </c>
      <c r="I167" s="26" t="s">
        <v>563</v>
      </c>
      <c r="J167" s="26" t="s">
        <v>370</v>
      </c>
      <c r="K167" s="105"/>
      <c r="L167" s="32" t="s">
        <v>688</v>
      </c>
      <c r="M167" s="33">
        <f t="shared" si="23"/>
        <v>1</v>
      </c>
      <c r="N167" s="32"/>
      <c r="O167" s="77"/>
      <c r="P167" s="81">
        <f t="shared" si="20"/>
        <v>1</v>
      </c>
      <c r="Q167" s="81">
        <f t="shared" si="21"/>
        <v>0</v>
      </c>
      <c r="R167" s="81">
        <f t="shared" si="27"/>
        <v>1</v>
      </c>
      <c r="S167" s="81">
        <f t="shared" si="22"/>
        <v>0</v>
      </c>
      <c r="T167" s="78">
        <f>+VLOOKUP($E167,db!$B$26:$C$30,2,FALSE)</f>
        <v>60</v>
      </c>
      <c r="U167" s="78">
        <f t="shared" si="24"/>
        <v>0</v>
      </c>
      <c r="V167" s="89">
        <f t="shared" si="25"/>
        <v>105</v>
      </c>
      <c r="W167" s="77"/>
      <c r="X167" s="77"/>
      <c r="Y167" s="77"/>
    </row>
    <row r="168" spans="1:25" s="80" customFormat="1" ht="16" thickBot="1">
      <c r="A168" s="1"/>
      <c r="B168" s="28">
        <v>36</v>
      </c>
      <c r="C168" s="71" t="s">
        <v>347</v>
      </c>
      <c r="D168" s="72">
        <v>40645</v>
      </c>
      <c r="E168" s="71" t="s">
        <v>678</v>
      </c>
      <c r="F168" s="71" t="s">
        <v>445</v>
      </c>
      <c r="G168" s="71" t="s">
        <v>679</v>
      </c>
      <c r="H168" s="134">
        <v>46</v>
      </c>
      <c r="I168" s="28" t="s">
        <v>293</v>
      </c>
      <c r="J168" s="28" t="s">
        <v>370</v>
      </c>
      <c r="K168" s="106"/>
      <c r="L168" s="75" t="s">
        <v>685</v>
      </c>
      <c r="M168" s="31">
        <f t="shared" si="23"/>
        <v>1</v>
      </c>
      <c r="N168" s="30"/>
      <c r="O168" s="77"/>
      <c r="P168" s="81">
        <f t="shared" si="20"/>
        <v>1</v>
      </c>
      <c r="Q168" s="81">
        <f t="shared" si="21"/>
        <v>0</v>
      </c>
      <c r="R168" s="81">
        <f t="shared" si="27"/>
        <v>0</v>
      </c>
      <c r="S168" s="81">
        <f t="shared" si="22"/>
        <v>0</v>
      </c>
      <c r="T168" s="78">
        <f>+VLOOKUP($E168,db!$B$26:$C$30,2,FALSE)</f>
        <v>60</v>
      </c>
      <c r="U168" s="78">
        <f t="shared" si="24"/>
        <v>0</v>
      </c>
      <c r="V168" s="89">
        <f t="shared" si="25"/>
        <v>46</v>
      </c>
      <c r="W168" s="77"/>
      <c r="X168" s="77"/>
      <c r="Y168" s="77"/>
    </row>
    <row r="169" spans="1:25" s="80" customFormat="1" ht="16" thickBot="1">
      <c r="A169" s="1"/>
      <c r="B169" s="26">
        <v>54</v>
      </c>
      <c r="C169" s="26" t="s">
        <v>347</v>
      </c>
      <c r="D169" s="27">
        <v>40645</v>
      </c>
      <c r="E169" s="26" t="s">
        <v>678</v>
      </c>
      <c r="F169" s="26" t="s">
        <v>684</v>
      </c>
      <c r="G169" s="26" t="s">
        <v>679</v>
      </c>
      <c r="H169" s="133">
        <v>45</v>
      </c>
      <c r="I169" s="26" t="s">
        <v>646</v>
      </c>
      <c r="J169" s="26" t="s">
        <v>370</v>
      </c>
      <c r="K169" s="105"/>
      <c r="L169" s="32" t="s">
        <v>688</v>
      </c>
      <c r="M169" s="33">
        <f t="shared" si="23"/>
        <v>1</v>
      </c>
      <c r="N169" s="32"/>
      <c r="O169" s="77"/>
      <c r="P169" s="81">
        <f t="shared" si="20"/>
        <v>1</v>
      </c>
      <c r="Q169" s="81">
        <f t="shared" si="21"/>
        <v>0</v>
      </c>
      <c r="R169" s="81">
        <f t="shared" si="27"/>
        <v>0</v>
      </c>
      <c r="S169" s="81">
        <f t="shared" si="22"/>
        <v>0</v>
      </c>
      <c r="T169" s="78">
        <f>+VLOOKUP($E169,db!$B$26:$C$30,2,FALSE)</f>
        <v>60</v>
      </c>
      <c r="U169" s="78">
        <f t="shared" si="24"/>
        <v>0</v>
      </c>
      <c r="V169" s="89">
        <f t="shared" si="25"/>
        <v>45</v>
      </c>
      <c r="W169" s="77"/>
      <c r="X169" s="77"/>
      <c r="Y169" s="77"/>
    </row>
    <row r="170" spans="1:25" s="80" customFormat="1" ht="16" thickBot="1">
      <c r="A170" s="1"/>
      <c r="B170" s="28">
        <v>72</v>
      </c>
      <c r="C170" s="71" t="s">
        <v>347</v>
      </c>
      <c r="D170" s="72">
        <v>40645</v>
      </c>
      <c r="E170" s="71" t="s">
        <v>678</v>
      </c>
      <c r="F170" s="71" t="s">
        <v>447</v>
      </c>
      <c r="G170" s="71" t="s">
        <v>679</v>
      </c>
      <c r="H170" s="134">
        <v>63</v>
      </c>
      <c r="I170" s="28" t="s">
        <v>542</v>
      </c>
      <c r="J170" s="28" t="s">
        <v>370</v>
      </c>
      <c r="K170" s="106"/>
      <c r="L170" s="75" t="s">
        <v>446</v>
      </c>
      <c r="M170" s="31">
        <f t="shared" si="23"/>
        <v>0</v>
      </c>
      <c r="N170" s="30"/>
      <c r="O170" s="77"/>
      <c r="P170" s="81">
        <f t="shared" si="20"/>
        <v>0</v>
      </c>
      <c r="Q170" s="81">
        <f t="shared" si="21"/>
        <v>1</v>
      </c>
      <c r="R170" s="81">
        <f t="shared" si="27"/>
        <v>1</v>
      </c>
      <c r="S170" s="81">
        <f t="shared" si="22"/>
        <v>0</v>
      </c>
      <c r="T170" s="78">
        <f>+VLOOKUP($E170,db!$B$26:$C$30,2,FALSE)</f>
        <v>60</v>
      </c>
      <c r="U170" s="78">
        <f t="shared" si="24"/>
        <v>0</v>
      </c>
      <c r="V170" s="89">
        <f t="shared" si="25"/>
        <v>63</v>
      </c>
      <c r="W170" s="77"/>
      <c r="X170" s="77"/>
      <c r="Y170" s="77"/>
    </row>
    <row r="171" spans="1:25" s="80" customFormat="1" ht="16" thickBot="1">
      <c r="A171" s="1"/>
      <c r="B171" s="26">
        <v>2</v>
      </c>
      <c r="C171" s="26" t="s">
        <v>690</v>
      </c>
      <c r="D171" s="27">
        <v>40646</v>
      </c>
      <c r="E171" s="26" t="s">
        <v>678</v>
      </c>
      <c r="F171" s="26" t="s">
        <v>444</v>
      </c>
      <c r="G171" s="26" t="s">
        <v>679</v>
      </c>
      <c r="H171" s="136">
        <v>64</v>
      </c>
      <c r="I171" s="26" t="s">
        <v>644</v>
      </c>
      <c r="J171" s="26" t="s">
        <v>281</v>
      </c>
      <c r="K171" s="105" t="s">
        <v>691</v>
      </c>
      <c r="L171" s="32" t="s">
        <v>444</v>
      </c>
      <c r="M171" s="33">
        <f t="shared" si="23"/>
        <v>1</v>
      </c>
      <c r="N171" s="32"/>
      <c r="O171" s="77"/>
      <c r="P171" s="81">
        <f t="shared" si="20"/>
        <v>1</v>
      </c>
      <c r="Q171" s="81">
        <f t="shared" si="21"/>
        <v>0</v>
      </c>
      <c r="R171" s="81">
        <f t="shared" si="27"/>
        <v>1</v>
      </c>
      <c r="S171" s="81">
        <f t="shared" si="22"/>
        <v>0</v>
      </c>
      <c r="T171" s="78">
        <f>+VLOOKUP($E171,db!$B$26:$C$30,2,FALSE)</f>
        <v>60</v>
      </c>
      <c r="U171" s="78">
        <f t="shared" si="24"/>
        <v>0</v>
      </c>
      <c r="V171" s="89">
        <f t="shared" si="25"/>
        <v>64</v>
      </c>
      <c r="W171" s="77"/>
      <c r="X171" s="77"/>
      <c r="Y171" s="77"/>
    </row>
    <row r="172" spans="1:25" s="80" customFormat="1" ht="31" thickBot="1">
      <c r="A172" s="1"/>
      <c r="B172" s="28">
        <v>5</v>
      </c>
      <c r="C172" s="71" t="s">
        <v>690</v>
      </c>
      <c r="D172" s="29">
        <v>40646</v>
      </c>
      <c r="E172" s="71" t="s">
        <v>678</v>
      </c>
      <c r="F172" s="71" t="s">
        <v>447</v>
      </c>
      <c r="G172" s="71" t="s">
        <v>679</v>
      </c>
      <c r="H172" s="137">
        <v>37</v>
      </c>
      <c r="I172" s="28" t="s">
        <v>644</v>
      </c>
      <c r="J172" s="28" t="s">
        <v>281</v>
      </c>
      <c r="K172" s="106" t="s">
        <v>611</v>
      </c>
      <c r="L172" s="75" t="s">
        <v>447</v>
      </c>
      <c r="M172" s="31">
        <f t="shared" si="23"/>
        <v>1</v>
      </c>
      <c r="N172" s="30"/>
      <c r="O172" s="77"/>
      <c r="P172" s="81">
        <f t="shared" si="20"/>
        <v>1</v>
      </c>
      <c r="Q172" s="81">
        <f t="shared" si="21"/>
        <v>0</v>
      </c>
      <c r="R172" s="81">
        <f t="shared" si="27"/>
        <v>0</v>
      </c>
      <c r="S172" s="81">
        <f t="shared" si="22"/>
        <v>0</v>
      </c>
      <c r="T172" s="78">
        <f>+VLOOKUP($E172,db!$B$26:$C$30,2,FALSE)</f>
        <v>60</v>
      </c>
      <c r="U172" s="78">
        <f t="shared" si="24"/>
        <v>0</v>
      </c>
      <c r="V172" s="89">
        <f t="shared" si="25"/>
        <v>37</v>
      </c>
      <c r="W172" s="77"/>
      <c r="X172" s="77"/>
      <c r="Y172" s="77"/>
    </row>
    <row r="173" spans="1:25" s="80" customFormat="1" ht="46" thickBot="1">
      <c r="A173" s="1"/>
      <c r="B173" s="26">
        <v>13</v>
      </c>
      <c r="C173" s="26" t="s">
        <v>555</v>
      </c>
      <c r="D173" s="27">
        <v>40646</v>
      </c>
      <c r="E173" s="26" t="s">
        <v>678</v>
      </c>
      <c r="F173" s="26" t="s">
        <v>443</v>
      </c>
      <c r="G173" s="26" t="s">
        <v>679</v>
      </c>
      <c r="H173" s="136">
        <v>38</v>
      </c>
      <c r="I173" s="26" t="s">
        <v>644</v>
      </c>
      <c r="J173" s="26" t="s">
        <v>281</v>
      </c>
      <c r="K173" s="105" t="s">
        <v>653</v>
      </c>
      <c r="L173" s="32" t="s">
        <v>447</v>
      </c>
      <c r="M173" s="33">
        <f t="shared" si="23"/>
        <v>0</v>
      </c>
      <c r="N173" s="32"/>
      <c r="O173" s="77"/>
      <c r="P173" s="81">
        <f t="shared" si="20"/>
        <v>0</v>
      </c>
      <c r="Q173" s="81">
        <f t="shared" si="21"/>
        <v>1</v>
      </c>
      <c r="R173" s="81">
        <f t="shared" si="27"/>
        <v>0</v>
      </c>
      <c r="S173" s="81">
        <f t="shared" si="22"/>
        <v>0</v>
      </c>
      <c r="T173" s="78">
        <f>+VLOOKUP($E173,db!$B$26:$C$30,2,FALSE)</f>
        <v>60</v>
      </c>
      <c r="U173" s="78">
        <f t="shared" si="24"/>
        <v>0</v>
      </c>
      <c r="V173" s="89">
        <f t="shared" si="25"/>
        <v>38</v>
      </c>
      <c r="W173" s="77"/>
      <c r="X173" s="77"/>
      <c r="Y173" s="77"/>
    </row>
    <row r="174" spans="1:25" s="80" customFormat="1" ht="16" thickBot="1">
      <c r="A174" s="1"/>
      <c r="B174" s="28">
        <v>27</v>
      </c>
      <c r="C174" s="71" t="s">
        <v>555</v>
      </c>
      <c r="D174" s="72">
        <v>40646</v>
      </c>
      <c r="E174" s="71" t="s">
        <v>678</v>
      </c>
      <c r="F174" s="71" t="s">
        <v>444</v>
      </c>
      <c r="G174" s="71" t="s">
        <v>679</v>
      </c>
      <c r="H174" s="137">
        <v>50</v>
      </c>
      <c r="I174" s="28" t="s">
        <v>542</v>
      </c>
      <c r="J174" s="28" t="s">
        <v>281</v>
      </c>
      <c r="K174" s="106" t="s">
        <v>654</v>
      </c>
      <c r="L174" s="75" t="s">
        <v>687</v>
      </c>
      <c r="M174" s="31">
        <f t="shared" si="23"/>
        <v>1</v>
      </c>
      <c r="N174" s="30"/>
      <c r="O174" s="77"/>
      <c r="P174" s="81">
        <f t="shared" si="20"/>
        <v>1</v>
      </c>
      <c r="Q174" s="81">
        <f t="shared" si="21"/>
        <v>0</v>
      </c>
      <c r="R174" s="81">
        <f t="shared" si="27"/>
        <v>0</v>
      </c>
      <c r="S174" s="81">
        <f t="shared" si="22"/>
        <v>0</v>
      </c>
      <c r="T174" s="78">
        <f>+VLOOKUP($E174,db!$B$26:$C$30,2,FALSE)</f>
        <v>60</v>
      </c>
      <c r="U174" s="78">
        <f t="shared" si="24"/>
        <v>0</v>
      </c>
      <c r="V174" s="89">
        <f t="shared" si="25"/>
        <v>50</v>
      </c>
      <c r="W174" s="77"/>
      <c r="X174" s="77"/>
      <c r="Y174" s="77"/>
    </row>
    <row r="175" spans="1:25" s="80" customFormat="1" ht="31" thickBot="1">
      <c r="A175" s="1"/>
      <c r="B175" s="26">
        <v>45</v>
      </c>
      <c r="C175" s="26" t="s">
        <v>555</v>
      </c>
      <c r="D175" s="27">
        <v>40646</v>
      </c>
      <c r="E175" s="26" t="s">
        <v>678</v>
      </c>
      <c r="F175" s="26" t="s">
        <v>443</v>
      </c>
      <c r="G175" s="26" t="s">
        <v>679</v>
      </c>
      <c r="H175" s="136">
        <v>63</v>
      </c>
      <c r="I175" s="26" t="s">
        <v>644</v>
      </c>
      <c r="J175" s="26" t="s">
        <v>281</v>
      </c>
      <c r="K175" s="105" t="s">
        <v>655</v>
      </c>
      <c r="L175" s="32" t="s">
        <v>443</v>
      </c>
      <c r="M175" s="33">
        <f t="shared" si="23"/>
        <v>1</v>
      </c>
      <c r="N175" s="32"/>
      <c r="O175" s="77"/>
      <c r="P175" s="81">
        <f t="shared" si="20"/>
        <v>1</v>
      </c>
      <c r="Q175" s="81">
        <f t="shared" si="21"/>
        <v>0</v>
      </c>
      <c r="R175" s="81">
        <f t="shared" si="27"/>
        <v>1</v>
      </c>
      <c r="S175" s="81">
        <f t="shared" si="22"/>
        <v>0</v>
      </c>
      <c r="T175" s="78">
        <f>+VLOOKUP($E175,db!$B$26:$C$30,2,FALSE)</f>
        <v>60</v>
      </c>
      <c r="U175" s="78">
        <f t="shared" si="24"/>
        <v>0</v>
      </c>
      <c r="V175" s="89">
        <f t="shared" si="25"/>
        <v>63</v>
      </c>
      <c r="W175" s="77"/>
      <c r="X175" s="77"/>
      <c r="Y175" s="77"/>
    </row>
    <row r="176" spans="1:25" s="80" customFormat="1" ht="61" thickBot="1">
      <c r="A176" s="1"/>
      <c r="B176" s="28">
        <v>60</v>
      </c>
      <c r="C176" s="71" t="s">
        <v>555</v>
      </c>
      <c r="D176" s="72">
        <v>40646</v>
      </c>
      <c r="E176" s="71" t="s">
        <v>678</v>
      </c>
      <c r="F176" s="71" t="s">
        <v>443</v>
      </c>
      <c r="G176" s="71" t="s">
        <v>679</v>
      </c>
      <c r="H176" s="137">
        <v>135</v>
      </c>
      <c r="I176" s="28" t="s">
        <v>644</v>
      </c>
      <c r="J176" s="28" t="s">
        <v>281</v>
      </c>
      <c r="K176" s="106" t="s">
        <v>656</v>
      </c>
      <c r="L176" s="75" t="s">
        <v>445</v>
      </c>
      <c r="M176" s="31">
        <f t="shared" si="23"/>
        <v>0</v>
      </c>
      <c r="N176" s="30" t="s">
        <v>552</v>
      </c>
      <c r="O176" s="77"/>
      <c r="P176" s="81">
        <f t="shared" si="20"/>
        <v>0</v>
      </c>
      <c r="Q176" s="81">
        <f t="shared" si="21"/>
        <v>1</v>
      </c>
      <c r="R176" s="81">
        <f t="shared" si="27"/>
        <v>1</v>
      </c>
      <c r="S176" s="81">
        <f t="shared" si="22"/>
        <v>0</v>
      </c>
      <c r="T176" s="78">
        <f>+VLOOKUP($E176,db!$B$26:$C$30,2,FALSE)</f>
        <v>60</v>
      </c>
      <c r="U176" s="78">
        <f t="shared" si="24"/>
        <v>0</v>
      </c>
      <c r="V176" s="89">
        <f t="shared" si="25"/>
        <v>135</v>
      </c>
      <c r="W176" s="77"/>
      <c r="X176" s="77"/>
      <c r="Y176" s="77"/>
    </row>
    <row r="177" spans="1:25" s="80" customFormat="1" ht="76" thickBot="1">
      <c r="A177" s="1"/>
      <c r="B177" s="26">
        <v>66</v>
      </c>
      <c r="C177" s="26" t="s">
        <v>555</v>
      </c>
      <c r="D177" s="27">
        <v>40646</v>
      </c>
      <c r="E177" s="26" t="s">
        <v>678</v>
      </c>
      <c r="F177" s="26" t="s">
        <v>447</v>
      </c>
      <c r="G177" s="26" t="s">
        <v>679</v>
      </c>
      <c r="H177" s="136">
        <v>204</v>
      </c>
      <c r="I177" s="26" t="s">
        <v>644</v>
      </c>
      <c r="J177" s="26" t="s">
        <v>281</v>
      </c>
      <c r="K177" s="105" t="s">
        <v>648</v>
      </c>
      <c r="L177" s="32" t="s">
        <v>447</v>
      </c>
      <c r="M177" s="33">
        <f t="shared" si="23"/>
        <v>1</v>
      </c>
      <c r="N177" s="32"/>
      <c r="O177" s="77"/>
      <c r="P177" s="81">
        <f t="shared" si="20"/>
        <v>1</v>
      </c>
      <c r="Q177" s="81">
        <f t="shared" si="21"/>
        <v>0</v>
      </c>
      <c r="R177" s="81">
        <f t="shared" si="27"/>
        <v>1</v>
      </c>
      <c r="S177" s="81">
        <f t="shared" si="22"/>
        <v>0</v>
      </c>
      <c r="T177" s="78">
        <f>+VLOOKUP($E177,db!$B$26:$C$30,2,FALSE)</f>
        <v>60</v>
      </c>
      <c r="U177" s="78">
        <f t="shared" si="24"/>
        <v>0</v>
      </c>
      <c r="V177" s="89">
        <f t="shared" si="25"/>
        <v>204</v>
      </c>
      <c r="W177" s="77"/>
      <c r="X177" s="77"/>
      <c r="Y177" s="77"/>
    </row>
    <row r="178" spans="1:25" s="80" customFormat="1" ht="61" thickBot="1">
      <c r="A178" s="1"/>
      <c r="B178" s="28">
        <v>68</v>
      </c>
      <c r="C178" s="71" t="s">
        <v>555</v>
      </c>
      <c r="D178" s="72">
        <v>40646</v>
      </c>
      <c r="E178" s="71" t="s">
        <v>678</v>
      </c>
      <c r="F178" s="71" t="s">
        <v>445</v>
      </c>
      <c r="G178" s="71" t="s">
        <v>679</v>
      </c>
      <c r="H178" s="137">
        <v>122</v>
      </c>
      <c r="I178" s="28" t="s">
        <v>644</v>
      </c>
      <c r="J178" s="28" t="s">
        <v>370</v>
      </c>
      <c r="K178" s="106" t="s">
        <v>649</v>
      </c>
      <c r="L178" s="75" t="s">
        <v>445</v>
      </c>
      <c r="M178" s="31">
        <f t="shared" si="23"/>
        <v>1</v>
      </c>
      <c r="N178" s="30"/>
      <c r="O178" s="77"/>
      <c r="P178" s="81">
        <f t="shared" si="20"/>
        <v>1</v>
      </c>
      <c r="Q178" s="81">
        <f t="shared" si="21"/>
        <v>0</v>
      </c>
      <c r="R178" s="81">
        <f t="shared" si="27"/>
        <v>1</v>
      </c>
      <c r="S178" s="81">
        <f t="shared" si="22"/>
        <v>0</v>
      </c>
      <c r="T178" s="78">
        <f>+VLOOKUP($E178,db!$B$26:$C$30,2,FALSE)</f>
        <v>60</v>
      </c>
      <c r="U178" s="78">
        <f t="shared" si="24"/>
        <v>0</v>
      </c>
      <c r="V178" s="89">
        <f t="shared" si="25"/>
        <v>122</v>
      </c>
      <c r="W178" s="77"/>
      <c r="X178" s="77"/>
      <c r="Y178" s="77"/>
    </row>
    <row r="179" spans="1:25" s="80" customFormat="1" ht="91" thickBot="1">
      <c r="A179" s="1"/>
      <c r="B179" s="26">
        <v>78</v>
      </c>
      <c r="C179" s="26" t="s">
        <v>555</v>
      </c>
      <c r="D179" s="27">
        <v>40646</v>
      </c>
      <c r="E179" s="26" t="s">
        <v>678</v>
      </c>
      <c r="F179" s="26" t="s">
        <v>446</v>
      </c>
      <c r="G179" s="26" t="s">
        <v>679</v>
      </c>
      <c r="H179" s="136">
        <v>113</v>
      </c>
      <c r="I179" s="26" t="s">
        <v>644</v>
      </c>
      <c r="J179" s="26" t="s">
        <v>281</v>
      </c>
      <c r="K179" s="105" t="s">
        <v>747</v>
      </c>
      <c r="L179" s="32" t="s">
        <v>444</v>
      </c>
      <c r="M179" s="33">
        <f t="shared" si="23"/>
        <v>0</v>
      </c>
      <c r="N179" s="32"/>
      <c r="O179" s="77"/>
      <c r="P179" s="81">
        <f t="shared" si="20"/>
        <v>0</v>
      </c>
      <c r="Q179" s="81">
        <f t="shared" si="21"/>
        <v>1</v>
      </c>
      <c r="R179" s="81">
        <f t="shared" si="27"/>
        <v>1</v>
      </c>
      <c r="S179" s="81">
        <f t="shared" si="22"/>
        <v>0</v>
      </c>
      <c r="T179" s="78">
        <f>+VLOOKUP($E179,db!$B$26:$C$30,2,FALSE)</f>
        <v>60</v>
      </c>
      <c r="U179" s="78">
        <f t="shared" si="24"/>
        <v>0</v>
      </c>
      <c r="V179" s="89">
        <f t="shared" si="25"/>
        <v>113</v>
      </c>
      <c r="W179" s="77"/>
      <c r="X179" s="77"/>
      <c r="Y179" s="77"/>
    </row>
    <row r="180" spans="1:25" s="80" customFormat="1" ht="31" thickBot="1">
      <c r="A180" s="1"/>
      <c r="B180" s="28">
        <v>84</v>
      </c>
      <c r="C180" s="71" t="s">
        <v>555</v>
      </c>
      <c r="D180" s="72">
        <v>40646</v>
      </c>
      <c r="E180" s="71" t="s">
        <v>678</v>
      </c>
      <c r="F180" s="71" t="s">
        <v>443</v>
      </c>
      <c r="G180" s="71" t="s">
        <v>679</v>
      </c>
      <c r="H180" s="137">
        <v>120</v>
      </c>
      <c r="I180" s="28" t="s">
        <v>644</v>
      </c>
      <c r="J180" s="28" t="s">
        <v>277</v>
      </c>
      <c r="K180" s="106" t="s">
        <v>650</v>
      </c>
      <c r="L180" s="75" t="s">
        <v>443</v>
      </c>
      <c r="M180" s="31">
        <f t="shared" si="23"/>
        <v>1</v>
      </c>
      <c r="N180" s="30"/>
      <c r="O180" s="77"/>
      <c r="P180" s="81">
        <f t="shared" si="20"/>
        <v>1</v>
      </c>
      <c r="Q180" s="81">
        <f t="shared" si="21"/>
        <v>0</v>
      </c>
      <c r="R180" s="81">
        <f t="shared" si="27"/>
        <v>1</v>
      </c>
      <c r="S180" s="81">
        <f t="shared" si="22"/>
        <v>0</v>
      </c>
      <c r="T180" s="78">
        <f>+VLOOKUP($E180,db!$B$26:$C$30,2,FALSE)</f>
        <v>60</v>
      </c>
      <c r="U180" s="78">
        <f t="shared" si="24"/>
        <v>0</v>
      </c>
      <c r="V180" s="89">
        <f t="shared" si="25"/>
        <v>120</v>
      </c>
      <c r="W180" s="77"/>
      <c r="X180" s="77"/>
      <c r="Y180" s="77"/>
    </row>
    <row r="181" spans="1:25" s="80" customFormat="1" ht="31" thickBot="1">
      <c r="A181" s="1"/>
      <c r="B181" s="26">
        <v>10</v>
      </c>
      <c r="C181" s="26" t="s">
        <v>347</v>
      </c>
      <c r="D181" s="27">
        <v>40646</v>
      </c>
      <c r="E181" s="26" t="s">
        <v>678</v>
      </c>
      <c r="F181" s="26" t="s">
        <v>699</v>
      </c>
      <c r="G181" s="26" t="s">
        <v>679</v>
      </c>
      <c r="H181" s="136">
        <v>89</v>
      </c>
      <c r="I181" s="26" t="s">
        <v>644</v>
      </c>
      <c r="J181" s="26" t="s">
        <v>281</v>
      </c>
      <c r="K181" s="105" t="s">
        <v>651</v>
      </c>
      <c r="L181" s="32" t="s">
        <v>446</v>
      </c>
      <c r="M181" s="33">
        <f t="shared" si="23"/>
        <v>0</v>
      </c>
      <c r="N181" s="32"/>
      <c r="O181" s="77"/>
      <c r="P181" s="81">
        <f t="shared" si="20"/>
        <v>0</v>
      </c>
      <c r="Q181" s="81">
        <f t="shared" si="21"/>
        <v>1</v>
      </c>
      <c r="R181" s="81">
        <f t="shared" si="27"/>
        <v>1</v>
      </c>
      <c r="S181" s="81">
        <f t="shared" si="22"/>
        <v>0</v>
      </c>
      <c r="T181" s="78">
        <f>+VLOOKUP($E181,db!$B$26:$C$30,2,FALSE)</f>
        <v>60</v>
      </c>
      <c r="U181" s="78">
        <f t="shared" si="24"/>
        <v>0</v>
      </c>
      <c r="V181" s="89">
        <f t="shared" si="25"/>
        <v>89</v>
      </c>
      <c r="W181" s="77"/>
      <c r="X181" s="77"/>
      <c r="Y181" s="77"/>
    </row>
    <row r="182" spans="1:25" s="80" customFormat="1" ht="46" thickBot="1">
      <c r="A182" s="1"/>
      <c r="B182" s="28">
        <v>11</v>
      </c>
      <c r="C182" s="71" t="s">
        <v>347</v>
      </c>
      <c r="D182" s="72">
        <v>40646</v>
      </c>
      <c r="E182" s="71" t="s">
        <v>678</v>
      </c>
      <c r="F182" s="71" t="s">
        <v>446</v>
      </c>
      <c r="G182" s="71" t="s">
        <v>679</v>
      </c>
      <c r="H182" s="137">
        <v>125</v>
      </c>
      <c r="I182" s="28" t="s">
        <v>644</v>
      </c>
      <c r="J182" s="28" t="s">
        <v>277</v>
      </c>
      <c r="K182" s="106" t="s">
        <v>652</v>
      </c>
      <c r="L182" s="75" t="s">
        <v>446</v>
      </c>
      <c r="M182" s="31">
        <f t="shared" si="23"/>
        <v>1</v>
      </c>
      <c r="N182" s="30"/>
      <c r="O182" s="77"/>
      <c r="P182" s="81">
        <f t="shared" si="20"/>
        <v>1</v>
      </c>
      <c r="Q182" s="81">
        <f t="shared" si="21"/>
        <v>0</v>
      </c>
      <c r="R182" s="81">
        <f t="shared" si="27"/>
        <v>1</v>
      </c>
      <c r="S182" s="81">
        <f t="shared" si="22"/>
        <v>0</v>
      </c>
      <c r="T182" s="78">
        <f>+VLOOKUP($E182,db!$B$26:$C$30,2,FALSE)</f>
        <v>60</v>
      </c>
      <c r="U182" s="78">
        <f t="shared" si="24"/>
        <v>0</v>
      </c>
      <c r="V182" s="89">
        <f t="shared" si="25"/>
        <v>125</v>
      </c>
      <c r="W182" s="77"/>
      <c r="X182" s="77"/>
      <c r="Y182" s="77"/>
    </row>
    <row r="183" spans="1:25" s="80" customFormat="1" ht="16" thickBot="1">
      <c r="A183" s="1"/>
      <c r="B183" s="26">
        <v>14</v>
      </c>
      <c r="C183" s="26" t="s">
        <v>347</v>
      </c>
      <c r="D183" s="27">
        <v>40646</v>
      </c>
      <c r="E183" s="26" t="s">
        <v>678</v>
      </c>
      <c r="F183" s="26" t="s">
        <v>444</v>
      </c>
      <c r="G183" s="26" t="s">
        <v>679</v>
      </c>
      <c r="H183" s="136">
        <v>45</v>
      </c>
      <c r="I183" s="26" t="s">
        <v>644</v>
      </c>
      <c r="J183" s="26" t="s">
        <v>281</v>
      </c>
      <c r="K183" s="105" t="s">
        <v>745</v>
      </c>
      <c r="L183" s="32" t="s">
        <v>700</v>
      </c>
      <c r="M183" s="33">
        <f t="shared" si="23"/>
        <v>1</v>
      </c>
      <c r="N183" s="32"/>
      <c r="O183" s="77"/>
      <c r="P183" s="81">
        <f t="shared" si="20"/>
        <v>1</v>
      </c>
      <c r="Q183" s="81">
        <f t="shared" si="21"/>
        <v>0</v>
      </c>
      <c r="R183" s="81">
        <f t="shared" si="27"/>
        <v>0</v>
      </c>
      <c r="S183" s="81">
        <f t="shared" si="22"/>
        <v>0</v>
      </c>
      <c r="T183" s="78">
        <f>+VLOOKUP($E183,db!$B$26:$C$30,2,FALSE)</f>
        <v>60</v>
      </c>
      <c r="U183" s="78">
        <f t="shared" si="24"/>
        <v>0</v>
      </c>
      <c r="V183" s="89">
        <f t="shared" si="25"/>
        <v>45</v>
      </c>
      <c r="W183" s="77"/>
      <c r="X183" s="77"/>
      <c r="Y183" s="77"/>
    </row>
    <row r="184" spans="1:25" s="80" customFormat="1" ht="31" thickBot="1">
      <c r="A184" s="1"/>
      <c r="B184" s="28">
        <v>20</v>
      </c>
      <c r="C184" s="71" t="s">
        <v>347</v>
      </c>
      <c r="D184" s="72">
        <v>40646</v>
      </c>
      <c r="E184" s="71" t="s">
        <v>678</v>
      </c>
      <c r="F184" s="71" t="s">
        <v>445</v>
      </c>
      <c r="G184" s="71" t="s">
        <v>679</v>
      </c>
      <c r="H184" s="137">
        <v>104</v>
      </c>
      <c r="I184" s="28" t="s">
        <v>644</v>
      </c>
      <c r="J184" s="28" t="s">
        <v>281</v>
      </c>
      <c r="K184" s="106" t="s">
        <v>746</v>
      </c>
      <c r="L184" s="75" t="s">
        <v>445</v>
      </c>
      <c r="M184" s="31">
        <f t="shared" si="23"/>
        <v>1</v>
      </c>
      <c r="N184" s="30"/>
      <c r="O184" s="77"/>
      <c r="P184" s="81">
        <f t="shared" si="20"/>
        <v>1</v>
      </c>
      <c r="Q184" s="81">
        <f t="shared" si="21"/>
        <v>0</v>
      </c>
      <c r="R184" s="81">
        <f t="shared" si="27"/>
        <v>1</v>
      </c>
      <c r="S184" s="81">
        <f t="shared" si="22"/>
        <v>0</v>
      </c>
      <c r="T184" s="78">
        <f>+VLOOKUP($E184,db!$B$26:$C$30,2,FALSE)</f>
        <v>60</v>
      </c>
      <c r="U184" s="78">
        <f t="shared" si="24"/>
        <v>0</v>
      </c>
      <c r="V184" s="89">
        <f t="shared" si="25"/>
        <v>104</v>
      </c>
      <c r="W184" s="77"/>
      <c r="X184" s="77"/>
      <c r="Y184" s="77"/>
    </row>
    <row r="185" spans="1:25" s="80" customFormat="1" ht="46" thickBot="1">
      <c r="A185" s="1"/>
      <c r="B185" s="26">
        <v>34</v>
      </c>
      <c r="C185" s="26" t="s">
        <v>347</v>
      </c>
      <c r="D185" s="27">
        <v>40646</v>
      </c>
      <c r="E185" s="26" t="s">
        <v>678</v>
      </c>
      <c r="F185" s="26" t="s">
        <v>444</v>
      </c>
      <c r="G185" s="26" t="s">
        <v>679</v>
      </c>
      <c r="H185" s="136">
        <v>133</v>
      </c>
      <c r="I185" s="26" t="s">
        <v>563</v>
      </c>
      <c r="J185" s="26" t="s">
        <v>305</v>
      </c>
      <c r="K185" s="105" t="s">
        <v>614</v>
      </c>
      <c r="L185" s="32" t="s">
        <v>444</v>
      </c>
      <c r="M185" s="33">
        <f t="shared" si="23"/>
        <v>1</v>
      </c>
      <c r="N185" s="32"/>
      <c r="O185" s="77"/>
      <c r="P185" s="81">
        <f t="shared" si="20"/>
        <v>1</v>
      </c>
      <c r="Q185" s="81">
        <f t="shared" si="21"/>
        <v>0</v>
      </c>
      <c r="R185" s="81">
        <f t="shared" si="27"/>
        <v>1</v>
      </c>
      <c r="S185" s="81">
        <f t="shared" si="22"/>
        <v>0</v>
      </c>
      <c r="T185" s="78">
        <f>+VLOOKUP($E185,db!$B$26:$C$30,2,FALSE)</f>
        <v>60</v>
      </c>
      <c r="U185" s="78">
        <f t="shared" si="24"/>
        <v>0</v>
      </c>
      <c r="V185" s="89">
        <f t="shared" si="25"/>
        <v>133</v>
      </c>
      <c r="W185" s="77"/>
      <c r="X185" s="77"/>
      <c r="Y185" s="77"/>
    </row>
    <row r="186" spans="1:25" s="80" customFormat="1" ht="61" thickBot="1">
      <c r="A186" s="1"/>
      <c r="B186" s="28">
        <v>35</v>
      </c>
      <c r="C186" s="71" t="s">
        <v>347</v>
      </c>
      <c r="D186" s="72">
        <v>40646</v>
      </c>
      <c r="E186" s="71" t="s">
        <v>678</v>
      </c>
      <c r="F186" s="71" t="s">
        <v>681</v>
      </c>
      <c r="G186" s="71" t="s">
        <v>679</v>
      </c>
      <c r="H186" s="137">
        <v>52</v>
      </c>
      <c r="I186" s="28" t="s">
        <v>644</v>
      </c>
      <c r="J186" s="28" t="s">
        <v>282</v>
      </c>
      <c r="K186" s="106" t="s">
        <v>697</v>
      </c>
      <c r="L186" s="75" t="s">
        <v>445</v>
      </c>
      <c r="M186" s="31">
        <f t="shared" si="23"/>
        <v>1</v>
      </c>
      <c r="N186" s="30"/>
      <c r="O186" s="77"/>
      <c r="P186" s="81">
        <f t="shared" si="20"/>
        <v>1</v>
      </c>
      <c r="Q186" s="81">
        <f t="shared" si="21"/>
        <v>0</v>
      </c>
      <c r="R186" s="81">
        <f t="shared" si="27"/>
        <v>0</v>
      </c>
      <c r="S186" s="81">
        <f t="shared" si="22"/>
        <v>0</v>
      </c>
      <c r="T186" s="78">
        <f>+VLOOKUP($E186,db!$B$26:$C$30,2,FALSE)</f>
        <v>60</v>
      </c>
      <c r="U186" s="78">
        <f t="shared" si="24"/>
        <v>0</v>
      </c>
      <c r="V186" s="89">
        <f t="shared" si="25"/>
        <v>52</v>
      </c>
      <c r="W186" s="77"/>
      <c r="X186" s="77"/>
      <c r="Y186" s="77"/>
    </row>
    <row r="187" spans="1:25" s="80" customFormat="1" ht="31" thickBot="1">
      <c r="A187" s="1"/>
      <c r="B187" s="26">
        <v>65</v>
      </c>
      <c r="C187" s="26" t="s">
        <v>347</v>
      </c>
      <c r="D187" s="27">
        <v>40646</v>
      </c>
      <c r="E187" s="26" t="s">
        <v>678</v>
      </c>
      <c r="F187" s="26" t="s">
        <v>684</v>
      </c>
      <c r="G187" s="26" t="s">
        <v>679</v>
      </c>
      <c r="H187" s="136">
        <v>42</v>
      </c>
      <c r="I187" s="26" t="s">
        <v>644</v>
      </c>
      <c r="J187" s="26" t="s">
        <v>281</v>
      </c>
      <c r="K187" s="105" t="s">
        <v>698</v>
      </c>
      <c r="L187" s="32" t="s">
        <v>446</v>
      </c>
      <c r="M187" s="33">
        <f t="shared" si="23"/>
        <v>1</v>
      </c>
      <c r="N187" s="32"/>
      <c r="O187" s="77"/>
      <c r="P187" s="81">
        <f t="shared" si="20"/>
        <v>1</v>
      </c>
      <c r="Q187" s="81">
        <f t="shared" si="21"/>
        <v>0</v>
      </c>
      <c r="R187" s="81">
        <f t="shared" si="27"/>
        <v>0</v>
      </c>
      <c r="S187" s="81">
        <f t="shared" si="22"/>
        <v>0</v>
      </c>
      <c r="T187" s="78">
        <f>+VLOOKUP($E187,db!$B$26:$C$30,2,FALSE)</f>
        <v>60</v>
      </c>
      <c r="U187" s="78">
        <f t="shared" si="24"/>
        <v>0</v>
      </c>
      <c r="V187" s="89">
        <f t="shared" si="25"/>
        <v>42</v>
      </c>
      <c r="W187" s="77"/>
      <c r="X187" s="77"/>
      <c r="Y187" s="77"/>
    </row>
    <row r="188" spans="1:25" s="80" customFormat="1" ht="16" thickBot="1">
      <c r="A188" s="1"/>
      <c r="B188" s="28">
        <v>6</v>
      </c>
      <c r="C188" s="71" t="s">
        <v>690</v>
      </c>
      <c r="D188" s="29">
        <v>40651</v>
      </c>
      <c r="E188" s="71" t="s">
        <v>678</v>
      </c>
      <c r="F188" s="71" t="s">
        <v>681</v>
      </c>
      <c r="G188" s="71" t="s">
        <v>679</v>
      </c>
      <c r="H188" s="71">
        <v>113</v>
      </c>
      <c r="I188" s="28" t="s">
        <v>563</v>
      </c>
      <c r="J188" s="28" t="s">
        <v>281</v>
      </c>
      <c r="K188" s="106" t="s">
        <v>139</v>
      </c>
      <c r="L188" s="71" t="s">
        <v>681</v>
      </c>
      <c r="M188" s="31">
        <f t="shared" si="23"/>
        <v>1</v>
      </c>
      <c r="N188" s="30"/>
      <c r="O188" s="77"/>
      <c r="P188" s="81">
        <f t="shared" si="20"/>
        <v>1</v>
      </c>
      <c r="Q188" s="81">
        <f t="shared" si="21"/>
        <v>0</v>
      </c>
      <c r="R188" s="81">
        <f t="shared" si="27"/>
        <v>1</v>
      </c>
      <c r="S188" s="81">
        <f t="shared" si="22"/>
        <v>0</v>
      </c>
      <c r="T188" s="78">
        <f>+VLOOKUP($E188,db!$B$26:$C$30,2,FALSE)</f>
        <v>60</v>
      </c>
      <c r="U188" s="78">
        <f t="shared" si="24"/>
        <v>0</v>
      </c>
      <c r="V188" s="89">
        <f t="shared" si="25"/>
        <v>113</v>
      </c>
      <c r="W188" s="77"/>
      <c r="X188" s="77"/>
      <c r="Y188" s="77"/>
    </row>
    <row r="189" spans="1:25" s="80" customFormat="1" ht="31" thickBot="1">
      <c r="A189" s="1"/>
      <c r="B189" s="26">
        <v>11</v>
      </c>
      <c r="C189" s="26" t="s">
        <v>690</v>
      </c>
      <c r="D189" s="27">
        <v>40651</v>
      </c>
      <c r="E189" s="26" t="s">
        <v>678</v>
      </c>
      <c r="F189" s="26" t="s">
        <v>130</v>
      </c>
      <c r="G189" s="26" t="s">
        <v>679</v>
      </c>
      <c r="H189" s="155">
        <v>80</v>
      </c>
      <c r="I189" s="26" t="s">
        <v>138</v>
      </c>
      <c r="J189" s="26" t="s">
        <v>282</v>
      </c>
      <c r="K189" s="105" t="s">
        <v>140</v>
      </c>
      <c r="L189" s="26" t="s">
        <v>130</v>
      </c>
      <c r="M189" s="33">
        <f t="shared" si="23"/>
        <v>1</v>
      </c>
      <c r="N189" s="32"/>
      <c r="O189" s="77"/>
      <c r="P189" s="81">
        <f t="shared" si="20"/>
        <v>1</v>
      </c>
      <c r="Q189" s="81">
        <f t="shared" si="21"/>
        <v>0</v>
      </c>
      <c r="R189" s="81">
        <f t="shared" si="27"/>
        <v>1</v>
      </c>
      <c r="S189" s="81">
        <f t="shared" si="22"/>
        <v>0</v>
      </c>
      <c r="T189" s="78">
        <f>+VLOOKUP($E189,db!$B$26:$C$30,2,FALSE)</f>
        <v>60</v>
      </c>
      <c r="U189" s="78">
        <f t="shared" si="24"/>
        <v>0</v>
      </c>
      <c r="V189" s="89">
        <f t="shared" si="25"/>
        <v>80</v>
      </c>
      <c r="W189" s="77"/>
      <c r="X189" s="77"/>
      <c r="Y189" s="77"/>
    </row>
    <row r="190" spans="1:25" s="80" customFormat="1" ht="16" thickBot="1">
      <c r="A190" s="1"/>
      <c r="B190" s="28">
        <v>14</v>
      </c>
      <c r="C190" s="71" t="s">
        <v>555</v>
      </c>
      <c r="D190" s="72">
        <v>40651</v>
      </c>
      <c r="E190" s="71" t="s">
        <v>678</v>
      </c>
      <c r="F190" s="71" t="s">
        <v>680</v>
      </c>
      <c r="G190" s="71" t="s">
        <v>679</v>
      </c>
      <c r="H190" s="71">
        <v>117</v>
      </c>
      <c r="I190" s="71" t="s">
        <v>563</v>
      </c>
      <c r="J190" s="28" t="s">
        <v>370</v>
      </c>
      <c r="K190" s="106"/>
      <c r="L190" s="71" t="s">
        <v>680</v>
      </c>
      <c r="M190" s="31">
        <f t="shared" si="23"/>
        <v>1</v>
      </c>
      <c r="N190" s="30"/>
      <c r="O190" s="77"/>
      <c r="P190" s="81">
        <f t="shared" si="20"/>
        <v>1</v>
      </c>
      <c r="Q190" s="81">
        <f t="shared" si="21"/>
        <v>0</v>
      </c>
      <c r="R190" s="81">
        <f t="shared" si="27"/>
        <v>1</v>
      </c>
      <c r="S190" s="81">
        <f t="shared" si="22"/>
        <v>0</v>
      </c>
      <c r="T190" s="78">
        <f>+VLOOKUP($E190,db!$B$26:$C$30,2,FALSE)</f>
        <v>60</v>
      </c>
      <c r="U190" s="78">
        <f t="shared" si="24"/>
        <v>0</v>
      </c>
      <c r="V190" s="89">
        <f t="shared" si="25"/>
        <v>117</v>
      </c>
      <c r="W190" s="77"/>
      <c r="X190" s="77"/>
      <c r="Y190" s="77"/>
    </row>
    <row r="191" spans="1:25" s="80" customFormat="1" ht="16" thickBot="1">
      <c r="A191" s="1"/>
      <c r="B191" s="26">
        <v>15</v>
      </c>
      <c r="C191" s="26" t="s">
        <v>555</v>
      </c>
      <c r="D191" s="27">
        <v>40651</v>
      </c>
      <c r="E191" s="26" t="s">
        <v>678</v>
      </c>
      <c r="F191" s="26" t="s">
        <v>131</v>
      </c>
      <c r="G191" s="26" t="s">
        <v>679</v>
      </c>
      <c r="H191" s="155">
        <v>59</v>
      </c>
      <c r="I191" s="26" t="s">
        <v>138</v>
      </c>
      <c r="J191" s="26" t="s">
        <v>103</v>
      </c>
      <c r="K191" s="105"/>
      <c r="L191" s="26" t="s">
        <v>131</v>
      </c>
      <c r="M191" s="33">
        <f t="shared" si="23"/>
        <v>1</v>
      </c>
      <c r="N191" s="32"/>
      <c r="O191" s="77"/>
      <c r="P191" s="81">
        <f t="shared" si="20"/>
        <v>1</v>
      </c>
      <c r="Q191" s="81">
        <f t="shared" si="21"/>
        <v>0</v>
      </c>
      <c r="R191" s="81">
        <f t="shared" si="27"/>
        <v>0</v>
      </c>
      <c r="S191" s="81">
        <f t="shared" si="22"/>
        <v>0</v>
      </c>
      <c r="T191" s="78">
        <f>+VLOOKUP($E191,db!$B$26:$C$30,2,FALSE)</f>
        <v>60</v>
      </c>
      <c r="U191" s="78">
        <f t="shared" si="24"/>
        <v>0</v>
      </c>
      <c r="V191" s="89">
        <f t="shared" si="25"/>
        <v>59</v>
      </c>
      <c r="W191" s="77"/>
      <c r="X191" s="77"/>
      <c r="Y191" s="77"/>
    </row>
    <row r="192" spans="1:25" s="80" customFormat="1" ht="16" thickBot="1">
      <c r="A192" s="1"/>
      <c r="B192" s="28">
        <v>22</v>
      </c>
      <c r="C192" s="71" t="s">
        <v>555</v>
      </c>
      <c r="D192" s="72">
        <v>40651</v>
      </c>
      <c r="E192" s="71" t="s">
        <v>678</v>
      </c>
      <c r="F192" s="71" t="s">
        <v>682</v>
      </c>
      <c r="G192" s="71" t="s">
        <v>679</v>
      </c>
      <c r="H192" s="71">
        <v>72</v>
      </c>
      <c r="I192" s="71" t="s">
        <v>563</v>
      </c>
      <c r="J192" s="28" t="s">
        <v>103</v>
      </c>
      <c r="K192" s="106"/>
      <c r="L192" s="71" t="s">
        <v>682</v>
      </c>
      <c r="M192" s="31">
        <f t="shared" si="23"/>
        <v>1</v>
      </c>
      <c r="N192" s="30"/>
      <c r="O192" s="77"/>
      <c r="P192" s="81">
        <f t="shared" si="20"/>
        <v>1</v>
      </c>
      <c r="Q192" s="81">
        <f t="shared" si="21"/>
        <v>0</v>
      </c>
      <c r="R192" s="81">
        <f t="shared" si="27"/>
        <v>1</v>
      </c>
      <c r="S192" s="81">
        <f t="shared" si="22"/>
        <v>0</v>
      </c>
      <c r="T192" s="78">
        <f>+VLOOKUP($E192,db!$B$26:$C$30,2,FALSE)</f>
        <v>60</v>
      </c>
      <c r="U192" s="78">
        <f t="shared" si="24"/>
        <v>0</v>
      </c>
      <c r="V192" s="89">
        <f t="shared" si="25"/>
        <v>72</v>
      </c>
      <c r="W192" s="77"/>
      <c r="X192" s="77"/>
      <c r="Y192" s="77"/>
    </row>
    <row r="193" spans="1:25" s="80" customFormat="1" ht="16" thickBot="1">
      <c r="A193" s="1"/>
      <c r="B193" s="26">
        <v>24</v>
      </c>
      <c r="C193" s="26" t="s">
        <v>555</v>
      </c>
      <c r="D193" s="27">
        <v>40651</v>
      </c>
      <c r="E193" s="26" t="s">
        <v>678</v>
      </c>
      <c r="F193" s="26" t="s">
        <v>681</v>
      </c>
      <c r="G193" s="26" t="s">
        <v>679</v>
      </c>
      <c r="H193" s="155">
        <v>87</v>
      </c>
      <c r="I193" s="26" t="s">
        <v>293</v>
      </c>
      <c r="J193" s="26" t="s">
        <v>370</v>
      </c>
      <c r="K193" s="105"/>
      <c r="L193" s="26" t="s">
        <v>681</v>
      </c>
      <c r="M193" s="33">
        <f t="shared" si="23"/>
        <v>1</v>
      </c>
      <c r="N193" s="32"/>
      <c r="O193" s="77"/>
      <c r="P193" s="81">
        <f t="shared" si="20"/>
        <v>1</v>
      </c>
      <c r="Q193" s="81">
        <f t="shared" si="21"/>
        <v>0</v>
      </c>
      <c r="R193" s="81">
        <f t="shared" si="27"/>
        <v>1</v>
      </c>
      <c r="S193" s="81">
        <f t="shared" si="22"/>
        <v>0</v>
      </c>
      <c r="T193" s="78">
        <f>+VLOOKUP($E193,db!$B$26:$C$30,2,FALSE)</f>
        <v>60</v>
      </c>
      <c r="U193" s="78">
        <f t="shared" si="24"/>
        <v>0</v>
      </c>
      <c r="V193" s="89">
        <f t="shared" si="25"/>
        <v>87</v>
      </c>
      <c r="W193" s="77"/>
      <c r="X193" s="77"/>
      <c r="Y193" s="77"/>
    </row>
    <row r="194" spans="1:25" s="80" customFormat="1" ht="16" thickBot="1">
      <c r="A194" s="1"/>
      <c r="B194" s="28">
        <v>26</v>
      </c>
      <c r="C194" s="71" t="s">
        <v>555</v>
      </c>
      <c r="D194" s="72">
        <v>40651</v>
      </c>
      <c r="E194" s="71" t="s">
        <v>678</v>
      </c>
      <c r="F194" s="71" t="s">
        <v>681</v>
      </c>
      <c r="G194" s="71" t="s">
        <v>679</v>
      </c>
      <c r="H194" s="71">
        <v>87</v>
      </c>
      <c r="I194" s="71" t="s">
        <v>563</v>
      </c>
      <c r="J194" s="28" t="s">
        <v>103</v>
      </c>
      <c r="K194" s="106"/>
      <c r="L194" s="71" t="s">
        <v>681</v>
      </c>
      <c r="M194" s="31">
        <f t="shared" si="23"/>
        <v>1</v>
      </c>
      <c r="N194" s="30"/>
      <c r="O194" s="77"/>
      <c r="P194" s="81">
        <f t="shared" si="20"/>
        <v>1</v>
      </c>
      <c r="Q194" s="81">
        <f t="shared" si="21"/>
        <v>0</v>
      </c>
      <c r="R194" s="81">
        <f t="shared" si="27"/>
        <v>1</v>
      </c>
      <c r="S194" s="81">
        <f t="shared" si="22"/>
        <v>0</v>
      </c>
      <c r="T194" s="78">
        <f>+VLOOKUP($E194,db!$B$26:$C$30,2,FALSE)</f>
        <v>60</v>
      </c>
      <c r="U194" s="78">
        <f t="shared" si="24"/>
        <v>0</v>
      </c>
      <c r="V194" s="89">
        <f t="shared" si="25"/>
        <v>87</v>
      </c>
      <c r="W194" s="77"/>
      <c r="X194" s="77"/>
      <c r="Y194" s="77"/>
    </row>
    <row r="195" spans="1:25" s="80" customFormat="1" ht="16" thickBot="1">
      <c r="A195" s="1"/>
      <c r="B195" s="26">
        <v>28</v>
      </c>
      <c r="C195" s="26" t="s">
        <v>555</v>
      </c>
      <c r="D195" s="27">
        <v>40651</v>
      </c>
      <c r="E195" s="26" t="s">
        <v>678</v>
      </c>
      <c r="F195" s="26" t="s">
        <v>132</v>
      </c>
      <c r="G195" s="26" t="s">
        <v>679</v>
      </c>
      <c r="H195" s="155">
        <v>93</v>
      </c>
      <c r="I195" s="26" t="s">
        <v>138</v>
      </c>
      <c r="J195" s="26"/>
      <c r="K195" s="105"/>
      <c r="L195" s="26" t="s">
        <v>132</v>
      </c>
      <c r="M195" s="33">
        <f t="shared" si="23"/>
        <v>1</v>
      </c>
      <c r="N195" s="32"/>
      <c r="O195" s="77"/>
      <c r="P195" s="81">
        <f t="shared" si="20"/>
        <v>1</v>
      </c>
      <c r="Q195" s="81">
        <f t="shared" si="21"/>
        <v>0</v>
      </c>
      <c r="R195" s="81">
        <f t="shared" si="27"/>
        <v>1</v>
      </c>
      <c r="S195" s="81">
        <f t="shared" si="22"/>
        <v>0</v>
      </c>
      <c r="T195" s="78">
        <f>+VLOOKUP($E195,db!$B$26:$C$30,2,FALSE)</f>
        <v>60</v>
      </c>
      <c r="U195" s="78">
        <f t="shared" si="24"/>
        <v>0</v>
      </c>
      <c r="V195" s="89">
        <f t="shared" si="25"/>
        <v>93</v>
      </c>
      <c r="W195" s="77"/>
      <c r="X195" s="77"/>
      <c r="Y195" s="77"/>
    </row>
    <row r="196" spans="1:25" s="80" customFormat="1" ht="16" thickBot="1">
      <c r="A196" s="1"/>
      <c r="B196" s="28">
        <v>29</v>
      </c>
      <c r="C196" s="71" t="s">
        <v>555</v>
      </c>
      <c r="D196" s="72">
        <v>40651</v>
      </c>
      <c r="E196" s="71" t="s">
        <v>678</v>
      </c>
      <c r="F196" s="71" t="s">
        <v>133</v>
      </c>
      <c r="G196" s="71" t="s">
        <v>679</v>
      </c>
      <c r="H196" s="71">
        <v>22</v>
      </c>
      <c r="I196" s="71" t="s">
        <v>563</v>
      </c>
      <c r="J196" s="28"/>
      <c r="K196" s="106"/>
      <c r="L196" s="71" t="s">
        <v>133</v>
      </c>
      <c r="M196" s="31">
        <f t="shared" si="23"/>
        <v>1</v>
      </c>
      <c r="N196" s="30"/>
      <c r="O196" s="77"/>
      <c r="P196" s="81">
        <f t="shared" si="20"/>
        <v>1</v>
      </c>
      <c r="Q196" s="81">
        <f t="shared" si="21"/>
        <v>0</v>
      </c>
      <c r="R196" s="81">
        <f t="shared" si="27"/>
        <v>0</v>
      </c>
      <c r="S196" s="81">
        <f t="shared" si="22"/>
        <v>0</v>
      </c>
      <c r="T196" s="78">
        <f>+VLOOKUP($E196,db!$B$26:$C$30,2,FALSE)</f>
        <v>60</v>
      </c>
      <c r="U196" s="78">
        <f t="shared" si="24"/>
        <v>0</v>
      </c>
      <c r="V196" s="89">
        <f t="shared" si="25"/>
        <v>22</v>
      </c>
      <c r="W196" s="77"/>
      <c r="X196" s="77"/>
      <c r="Y196" s="77"/>
    </row>
    <row r="197" spans="1:25" s="80" customFormat="1" ht="16" thickBot="1">
      <c r="A197" s="1"/>
      <c r="B197" s="26">
        <v>36</v>
      </c>
      <c r="C197" s="26" t="s">
        <v>555</v>
      </c>
      <c r="D197" s="27">
        <v>40651</v>
      </c>
      <c r="E197" s="26" t="s">
        <v>678</v>
      </c>
      <c r="F197" s="26" t="s">
        <v>134</v>
      </c>
      <c r="G197" s="26" t="s">
        <v>679</v>
      </c>
      <c r="H197" s="155">
        <v>113</v>
      </c>
      <c r="I197" s="26" t="s">
        <v>138</v>
      </c>
      <c r="J197" s="26" t="s">
        <v>370</v>
      </c>
      <c r="K197" s="105"/>
      <c r="L197" s="26" t="s">
        <v>134</v>
      </c>
      <c r="M197" s="33">
        <f t="shared" si="23"/>
        <v>1</v>
      </c>
      <c r="N197" s="32"/>
      <c r="O197" s="77"/>
      <c r="P197" s="81">
        <f t="shared" ref="P197:P260" si="28">IF(M197=1,1,0)</f>
        <v>1</v>
      </c>
      <c r="Q197" s="81">
        <f t="shared" ref="Q197:Q260" si="29">IF(ISBLANK(E197),0,IF(P197=0,1,0))</f>
        <v>0</v>
      </c>
      <c r="R197" s="81">
        <f t="shared" si="27"/>
        <v>1</v>
      </c>
      <c r="S197" s="81">
        <f t="shared" ref="S197:S260" si="30">IF(OR(G197="Process of Elim. (50 /50)",G197="Guess (No Confidence)"),1,0)</f>
        <v>0</v>
      </c>
      <c r="T197" s="78">
        <f>+VLOOKUP($E197,db!$B$26:$C$30,2,FALSE)</f>
        <v>60</v>
      </c>
      <c r="U197" s="78">
        <f t="shared" si="24"/>
        <v>0</v>
      </c>
      <c r="V197" s="89">
        <f t="shared" si="25"/>
        <v>113</v>
      </c>
      <c r="W197" s="77"/>
      <c r="X197" s="77"/>
      <c r="Y197" s="77"/>
    </row>
    <row r="198" spans="1:25" s="80" customFormat="1" ht="46" thickBot="1">
      <c r="A198" s="1"/>
      <c r="B198" s="28">
        <v>42</v>
      </c>
      <c r="C198" s="71" t="s">
        <v>555</v>
      </c>
      <c r="D198" s="72">
        <v>40651</v>
      </c>
      <c r="E198" s="71" t="s">
        <v>678</v>
      </c>
      <c r="F198" s="71" t="s">
        <v>681</v>
      </c>
      <c r="G198" s="71" t="s">
        <v>679</v>
      </c>
      <c r="H198" s="71">
        <v>96</v>
      </c>
      <c r="I198" s="71" t="s">
        <v>563</v>
      </c>
      <c r="J198" s="28" t="s">
        <v>282</v>
      </c>
      <c r="K198" s="106" t="s">
        <v>105</v>
      </c>
      <c r="L198" s="71" t="s">
        <v>136</v>
      </c>
      <c r="M198" s="31">
        <f t="shared" ref="M198:M261" si="31">IF(ISBLANK(F198),"",IF(F198=L198,1,0))</f>
        <v>0</v>
      </c>
      <c r="N198" s="30"/>
      <c r="O198" s="77"/>
      <c r="P198" s="81">
        <f t="shared" si="28"/>
        <v>0</v>
      </c>
      <c r="Q198" s="81">
        <f t="shared" si="29"/>
        <v>1</v>
      </c>
      <c r="R198" s="81">
        <f t="shared" si="27"/>
        <v>1</v>
      </c>
      <c r="S198" s="81">
        <f t="shared" si="30"/>
        <v>0</v>
      </c>
      <c r="T198" s="78">
        <f>+VLOOKUP($E198,db!$B$26:$C$30,2,FALSE)</f>
        <v>60</v>
      </c>
      <c r="U198" s="78">
        <f t="shared" ref="U198:U261" si="32">IF($A$3=0,0,IF(Q198=1,1,IF(R198=1,2,IF(S198=1,3,0))))</f>
        <v>0</v>
      </c>
      <c r="V198" s="89">
        <f t="shared" ref="V198:V261" si="33">H198</f>
        <v>96</v>
      </c>
      <c r="W198" s="77"/>
      <c r="X198" s="77"/>
      <c r="Y198" s="77"/>
    </row>
    <row r="199" spans="1:25" s="80" customFormat="1" ht="16" thickBot="1">
      <c r="A199" s="1"/>
      <c r="B199" s="26">
        <v>46</v>
      </c>
      <c r="C199" s="26" t="s">
        <v>555</v>
      </c>
      <c r="D199" s="27">
        <v>40651</v>
      </c>
      <c r="E199" s="26" t="s">
        <v>678</v>
      </c>
      <c r="F199" s="26" t="s">
        <v>699</v>
      </c>
      <c r="G199" s="26" t="s">
        <v>679</v>
      </c>
      <c r="H199" s="155">
        <v>150</v>
      </c>
      <c r="I199" s="26" t="s">
        <v>138</v>
      </c>
      <c r="J199" s="26" t="s">
        <v>370</v>
      </c>
      <c r="K199" s="105"/>
      <c r="L199" s="26" t="s">
        <v>699</v>
      </c>
      <c r="M199" s="33">
        <f t="shared" si="31"/>
        <v>1</v>
      </c>
      <c r="N199" s="32"/>
      <c r="O199" s="77"/>
      <c r="P199" s="81">
        <f t="shared" si="28"/>
        <v>1</v>
      </c>
      <c r="Q199" s="81">
        <f t="shared" si="29"/>
        <v>0</v>
      </c>
      <c r="R199" s="81">
        <f t="shared" si="27"/>
        <v>1</v>
      </c>
      <c r="S199" s="81">
        <f t="shared" si="30"/>
        <v>0</v>
      </c>
      <c r="T199" s="78">
        <f>+VLOOKUP($E199,db!$B$26:$C$30,2,FALSE)</f>
        <v>60</v>
      </c>
      <c r="U199" s="78">
        <f t="shared" si="32"/>
        <v>0</v>
      </c>
      <c r="V199" s="89">
        <f t="shared" si="33"/>
        <v>150</v>
      </c>
      <c r="W199" s="77"/>
      <c r="X199" s="77"/>
      <c r="Y199" s="77"/>
    </row>
    <row r="200" spans="1:25" s="80" customFormat="1" ht="16" thickBot="1">
      <c r="A200" s="1"/>
      <c r="B200" s="28">
        <v>52</v>
      </c>
      <c r="C200" s="71" t="s">
        <v>555</v>
      </c>
      <c r="D200" s="72">
        <v>40651</v>
      </c>
      <c r="E200" s="71" t="s">
        <v>678</v>
      </c>
      <c r="F200" s="71" t="s">
        <v>682</v>
      </c>
      <c r="G200" s="71" t="s">
        <v>679</v>
      </c>
      <c r="H200" s="71">
        <v>63</v>
      </c>
      <c r="I200" s="71" t="s">
        <v>563</v>
      </c>
      <c r="J200" s="28" t="s">
        <v>370</v>
      </c>
      <c r="K200" s="106"/>
      <c r="L200" s="71" t="s">
        <v>682</v>
      </c>
      <c r="M200" s="31">
        <f t="shared" si="31"/>
        <v>1</v>
      </c>
      <c r="N200" s="30"/>
      <c r="O200" s="77"/>
      <c r="P200" s="81">
        <f t="shared" si="28"/>
        <v>1</v>
      </c>
      <c r="Q200" s="81">
        <f t="shared" si="29"/>
        <v>0</v>
      </c>
      <c r="R200" s="81">
        <f t="shared" si="27"/>
        <v>1</v>
      </c>
      <c r="S200" s="81">
        <f t="shared" si="30"/>
        <v>0</v>
      </c>
      <c r="T200" s="78">
        <f>+VLOOKUP($E200,db!$B$26:$C$30,2,FALSE)</f>
        <v>60</v>
      </c>
      <c r="U200" s="78">
        <f t="shared" si="32"/>
        <v>0</v>
      </c>
      <c r="V200" s="89">
        <f t="shared" si="33"/>
        <v>63</v>
      </c>
      <c r="W200" s="77"/>
      <c r="X200" s="77"/>
      <c r="Y200" s="77"/>
    </row>
    <row r="201" spans="1:25" s="80" customFormat="1" ht="16" thickBot="1">
      <c r="A201" s="1"/>
      <c r="B201" s="26">
        <v>53</v>
      </c>
      <c r="C201" s="26" t="s">
        <v>555</v>
      </c>
      <c r="D201" s="27">
        <v>40651</v>
      </c>
      <c r="E201" s="26" t="s">
        <v>678</v>
      </c>
      <c r="F201" s="26" t="s">
        <v>135</v>
      </c>
      <c r="G201" s="26" t="s">
        <v>679</v>
      </c>
      <c r="H201" s="155">
        <v>132</v>
      </c>
      <c r="I201" s="26" t="s">
        <v>138</v>
      </c>
      <c r="J201" s="26" t="s">
        <v>370</v>
      </c>
      <c r="K201" s="105"/>
      <c r="L201" s="26" t="s">
        <v>135</v>
      </c>
      <c r="M201" s="33">
        <f t="shared" si="31"/>
        <v>1</v>
      </c>
      <c r="N201" s="32"/>
      <c r="O201" s="77"/>
      <c r="P201" s="81">
        <f t="shared" si="28"/>
        <v>1</v>
      </c>
      <c r="Q201" s="81">
        <f t="shared" si="29"/>
        <v>0</v>
      </c>
      <c r="R201" s="81">
        <f t="shared" si="27"/>
        <v>1</v>
      </c>
      <c r="S201" s="81">
        <f t="shared" si="30"/>
        <v>0</v>
      </c>
      <c r="T201" s="78">
        <f>+VLOOKUP($E201,db!$B$26:$C$30,2,FALSE)</f>
        <v>60</v>
      </c>
      <c r="U201" s="78">
        <f t="shared" si="32"/>
        <v>0</v>
      </c>
      <c r="V201" s="89">
        <f t="shared" si="33"/>
        <v>132</v>
      </c>
      <c r="W201" s="77"/>
      <c r="X201" s="77"/>
      <c r="Y201" s="77"/>
    </row>
    <row r="202" spans="1:25" s="80" customFormat="1" ht="16" thickBot="1">
      <c r="A202" s="1"/>
      <c r="B202" s="28">
        <v>55</v>
      </c>
      <c r="C202" s="71" t="s">
        <v>555</v>
      </c>
      <c r="D202" s="72">
        <v>40651</v>
      </c>
      <c r="E202" s="71" t="s">
        <v>678</v>
      </c>
      <c r="F202" s="71" t="s">
        <v>132</v>
      </c>
      <c r="G202" s="71" t="s">
        <v>679</v>
      </c>
      <c r="H202" s="71">
        <v>68</v>
      </c>
      <c r="I202" s="71" t="s">
        <v>563</v>
      </c>
      <c r="J202" s="28" t="s">
        <v>370</v>
      </c>
      <c r="K202" s="106"/>
      <c r="L202" s="71" t="s">
        <v>132</v>
      </c>
      <c r="M202" s="31">
        <f t="shared" si="31"/>
        <v>1</v>
      </c>
      <c r="N202" s="30"/>
      <c r="O202" s="77"/>
      <c r="P202" s="81">
        <f t="shared" si="28"/>
        <v>1</v>
      </c>
      <c r="Q202" s="81">
        <f t="shared" si="29"/>
        <v>0</v>
      </c>
      <c r="R202" s="81">
        <f t="shared" si="27"/>
        <v>1</v>
      </c>
      <c r="S202" s="81">
        <f t="shared" si="30"/>
        <v>0</v>
      </c>
      <c r="T202" s="78">
        <f>+VLOOKUP($E202,db!$B$26:$C$30,2,FALSE)</f>
        <v>60</v>
      </c>
      <c r="U202" s="78">
        <f t="shared" si="32"/>
        <v>0</v>
      </c>
      <c r="V202" s="89">
        <f t="shared" si="33"/>
        <v>68</v>
      </c>
      <c r="W202" s="77"/>
      <c r="X202" s="77"/>
      <c r="Y202" s="77"/>
    </row>
    <row r="203" spans="1:25" s="80" customFormat="1" ht="16" thickBot="1">
      <c r="A203" s="1"/>
      <c r="B203" s="26">
        <f>+B202+1</f>
        <v>56</v>
      </c>
      <c r="C203" s="26" t="s">
        <v>555</v>
      </c>
      <c r="D203" s="27">
        <v>40651</v>
      </c>
      <c r="E203" s="26" t="s">
        <v>678</v>
      </c>
      <c r="F203" s="26" t="s">
        <v>131</v>
      </c>
      <c r="G203" s="26" t="s">
        <v>679</v>
      </c>
      <c r="H203" s="26">
        <v>65</v>
      </c>
      <c r="I203" s="26" t="s">
        <v>138</v>
      </c>
      <c r="J203" s="26" t="s">
        <v>370</v>
      </c>
      <c r="K203" s="105"/>
      <c r="L203" s="26" t="s">
        <v>131</v>
      </c>
      <c r="M203" s="33">
        <f t="shared" si="31"/>
        <v>1</v>
      </c>
      <c r="N203" s="32"/>
      <c r="O203" s="77"/>
      <c r="P203" s="81">
        <f t="shared" si="28"/>
        <v>1</v>
      </c>
      <c r="Q203" s="81">
        <f t="shared" si="29"/>
        <v>0</v>
      </c>
      <c r="R203" s="81">
        <f t="shared" si="27"/>
        <v>1</v>
      </c>
      <c r="S203" s="81">
        <f t="shared" si="30"/>
        <v>0</v>
      </c>
      <c r="T203" s="78">
        <f>+VLOOKUP($E203,db!$B$26:$C$30,2,FALSE)</f>
        <v>60</v>
      </c>
      <c r="U203" s="78">
        <f t="shared" si="32"/>
        <v>0</v>
      </c>
      <c r="V203" s="89">
        <f t="shared" si="33"/>
        <v>65</v>
      </c>
      <c r="W203" s="77"/>
      <c r="X203" s="77"/>
      <c r="Y203" s="77"/>
    </row>
    <row r="204" spans="1:25" s="80" customFormat="1" ht="16" thickBot="1">
      <c r="A204" s="1"/>
      <c r="B204" s="28">
        <v>62</v>
      </c>
      <c r="C204" s="71" t="s">
        <v>555</v>
      </c>
      <c r="D204" s="72">
        <v>40651</v>
      </c>
      <c r="E204" s="71" t="s">
        <v>678</v>
      </c>
      <c r="F204" s="71" t="s">
        <v>681</v>
      </c>
      <c r="G204" s="71" t="s">
        <v>679</v>
      </c>
      <c r="H204" s="71">
        <v>47</v>
      </c>
      <c r="I204" s="71" t="s">
        <v>563</v>
      </c>
      <c r="J204" s="28" t="s">
        <v>370</v>
      </c>
      <c r="K204" s="106"/>
      <c r="L204" s="71" t="s">
        <v>681</v>
      </c>
      <c r="M204" s="31">
        <f t="shared" si="31"/>
        <v>1</v>
      </c>
      <c r="N204" s="30"/>
      <c r="O204" s="77"/>
      <c r="P204" s="81">
        <f t="shared" si="28"/>
        <v>1</v>
      </c>
      <c r="Q204" s="81">
        <f t="shared" si="29"/>
        <v>0</v>
      </c>
      <c r="R204" s="81">
        <f t="shared" si="27"/>
        <v>0</v>
      </c>
      <c r="S204" s="81">
        <f t="shared" si="30"/>
        <v>0</v>
      </c>
      <c r="T204" s="78">
        <f>+VLOOKUP($E204,db!$B$26:$C$30,2,FALSE)</f>
        <v>60</v>
      </c>
      <c r="U204" s="78">
        <f t="shared" si="32"/>
        <v>0</v>
      </c>
      <c r="V204" s="89">
        <f t="shared" si="33"/>
        <v>47</v>
      </c>
      <c r="W204" s="77"/>
      <c r="X204" s="77"/>
      <c r="Y204" s="77"/>
    </row>
    <row r="205" spans="1:25" s="80" customFormat="1" ht="16" thickBot="1">
      <c r="A205" s="1"/>
      <c r="B205" s="26">
        <v>65</v>
      </c>
      <c r="C205" s="26" t="s">
        <v>555</v>
      </c>
      <c r="D205" s="27">
        <v>40651</v>
      </c>
      <c r="E205" s="26" t="s">
        <v>678</v>
      </c>
      <c r="F205" s="26" t="s">
        <v>684</v>
      </c>
      <c r="G205" s="26" t="s">
        <v>679</v>
      </c>
      <c r="H205" s="26">
        <v>75</v>
      </c>
      <c r="I205" s="26" t="s">
        <v>138</v>
      </c>
      <c r="J205" s="26"/>
      <c r="K205" s="105"/>
      <c r="L205" s="26" t="s">
        <v>684</v>
      </c>
      <c r="M205" s="33">
        <f t="shared" si="31"/>
        <v>1</v>
      </c>
      <c r="N205" s="32"/>
      <c r="O205" s="77"/>
      <c r="P205" s="81">
        <f t="shared" si="28"/>
        <v>1</v>
      </c>
      <c r="Q205" s="81">
        <f t="shared" si="29"/>
        <v>0</v>
      </c>
      <c r="R205" s="81">
        <f t="shared" si="27"/>
        <v>1</v>
      </c>
      <c r="S205" s="81">
        <f t="shared" si="30"/>
        <v>0</v>
      </c>
      <c r="T205" s="78">
        <f>+VLOOKUP($E205,db!$B$26:$C$30,2,FALSE)</f>
        <v>60</v>
      </c>
      <c r="U205" s="78">
        <f t="shared" si="32"/>
        <v>0</v>
      </c>
      <c r="V205" s="89">
        <f t="shared" si="33"/>
        <v>75</v>
      </c>
      <c r="W205" s="77"/>
      <c r="X205" s="77"/>
      <c r="Y205" s="77"/>
    </row>
    <row r="206" spans="1:25" s="80" customFormat="1" ht="16" thickBot="1">
      <c r="A206" s="1"/>
      <c r="B206" s="28">
        <v>72</v>
      </c>
      <c r="C206" s="71" t="s">
        <v>555</v>
      </c>
      <c r="D206" s="72">
        <v>40651</v>
      </c>
      <c r="E206" s="71" t="s">
        <v>678</v>
      </c>
      <c r="F206" s="71" t="s">
        <v>680</v>
      </c>
      <c r="G206" s="71" t="s">
        <v>679</v>
      </c>
      <c r="H206" s="71">
        <v>43</v>
      </c>
      <c r="I206" s="71" t="s">
        <v>563</v>
      </c>
      <c r="J206" s="28" t="s">
        <v>370</v>
      </c>
      <c r="K206" s="106"/>
      <c r="L206" s="71" t="s">
        <v>680</v>
      </c>
      <c r="M206" s="31">
        <f t="shared" si="31"/>
        <v>1</v>
      </c>
      <c r="N206" s="30"/>
      <c r="O206" s="77"/>
      <c r="P206" s="81">
        <f t="shared" si="28"/>
        <v>1</v>
      </c>
      <c r="Q206" s="81">
        <f t="shared" si="29"/>
        <v>0</v>
      </c>
      <c r="R206" s="81">
        <f t="shared" si="27"/>
        <v>0</v>
      </c>
      <c r="S206" s="81">
        <f t="shared" si="30"/>
        <v>0</v>
      </c>
      <c r="T206" s="78">
        <f>+VLOOKUP($E206,db!$B$26:$C$30,2,FALSE)</f>
        <v>60</v>
      </c>
      <c r="U206" s="78">
        <f t="shared" si="32"/>
        <v>0</v>
      </c>
      <c r="V206" s="89">
        <f t="shared" si="33"/>
        <v>43</v>
      </c>
      <c r="W206" s="77"/>
      <c r="X206" s="77"/>
      <c r="Y206" s="77"/>
    </row>
    <row r="207" spans="1:25" s="80" customFormat="1" ht="16" thickBot="1">
      <c r="A207" s="1"/>
      <c r="B207" s="26">
        <v>77</v>
      </c>
      <c r="C207" s="26" t="s">
        <v>555</v>
      </c>
      <c r="D207" s="27">
        <v>40651</v>
      </c>
      <c r="E207" s="26" t="s">
        <v>678</v>
      </c>
      <c r="F207" s="26" t="s">
        <v>680</v>
      </c>
      <c r="G207" s="26" t="s">
        <v>679</v>
      </c>
      <c r="H207" s="26">
        <v>67</v>
      </c>
      <c r="I207" s="26" t="s">
        <v>138</v>
      </c>
      <c r="J207" s="26" t="s">
        <v>281</v>
      </c>
      <c r="K207" s="105" t="s">
        <v>139</v>
      </c>
      <c r="L207" s="26" t="s">
        <v>137</v>
      </c>
      <c r="M207" s="33">
        <f t="shared" si="31"/>
        <v>0</v>
      </c>
      <c r="N207" s="32"/>
      <c r="O207" s="77"/>
      <c r="P207" s="81">
        <f t="shared" si="28"/>
        <v>0</v>
      </c>
      <c r="Q207" s="81">
        <f t="shared" si="29"/>
        <v>1</v>
      </c>
      <c r="R207" s="81">
        <f t="shared" si="27"/>
        <v>1</v>
      </c>
      <c r="S207" s="81">
        <f t="shared" si="30"/>
        <v>0</v>
      </c>
      <c r="T207" s="78">
        <f>+VLOOKUP($E207,db!$B$26:$C$30,2,FALSE)</f>
        <v>60</v>
      </c>
      <c r="U207" s="78">
        <f t="shared" si="32"/>
        <v>0</v>
      </c>
      <c r="V207" s="89">
        <f t="shared" si="33"/>
        <v>67</v>
      </c>
      <c r="W207" s="77"/>
      <c r="X207" s="77"/>
      <c r="Y207" s="77"/>
    </row>
    <row r="208" spans="1:25" s="80" customFormat="1" ht="16" thickBot="1">
      <c r="A208" s="1"/>
      <c r="B208" s="28">
        <v>81</v>
      </c>
      <c r="C208" s="71" t="s">
        <v>555</v>
      </c>
      <c r="D208" s="72">
        <v>40651</v>
      </c>
      <c r="E208" s="71" t="s">
        <v>678</v>
      </c>
      <c r="F208" s="71" t="s">
        <v>684</v>
      </c>
      <c r="G208" s="71" t="s">
        <v>679</v>
      </c>
      <c r="H208" s="71">
        <v>55</v>
      </c>
      <c r="I208" s="71" t="s">
        <v>563</v>
      </c>
      <c r="J208" s="28" t="s">
        <v>370</v>
      </c>
      <c r="K208" s="106"/>
      <c r="L208" s="71" t="s">
        <v>684</v>
      </c>
      <c r="M208" s="31">
        <f t="shared" si="31"/>
        <v>1</v>
      </c>
      <c r="N208" s="30"/>
      <c r="O208" s="77"/>
      <c r="P208" s="81">
        <f t="shared" si="28"/>
        <v>1</v>
      </c>
      <c r="Q208" s="81">
        <f t="shared" si="29"/>
        <v>0</v>
      </c>
      <c r="R208" s="81">
        <f t="shared" si="27"/>
        <v>0</v>
      </c>
      <c r="S208" s="81">
        <f t="shared" si="30"/>
        <v>0</v>
      </c>
      <c r="T208" s="78">
        <f>+VLOOKUP($E208,db!$B$26:$C$30,2,FALSE)</f>
        <v>60</v>
      </c>
      <c r="U208" s="78">
        <f t="shared" si="32"/>
        <v>0</v>
      </c>
      <c r="V208" s="89">
        <f t="shared" si="33"/>
        <v>55</v>
      </c>
      <c r="W208" s="77"/>
      <c r="X208" s="77"/>
      <c r="Y208" s="77"/>
    </row>
    <row r="209" spans="1:25" s="80" customFormat="1" ht="16" thickBot="1">
      <c r="A209" s="1"/>
      <c r="B209" s="26">
        <v>83</v>
      </c>
      <c r="C209" s="26" t="s">
        <v>555</v>
      </c>
      <c r="D209" s="27">
        <v>40651</v>
      </c>
      <c r="E209" s="26" t="s">
        <v>678</v>
      </c>
      <c r="F209" s="26" t="s">
        <v>699</v>
      </c>
      <c r="G209" s="26" t="s">
        <v>679</v>
      </c>
      <c r="H209" s="26">
        <v>147</v>
      </c>
      <c r="I209" s="26" t="s">
        <v>138</v>
      </c>
      <c r="J209" s="26" t="s">
        <v>370</v>
      </c>
      <c r="K209" s="105"/>
      <c r="L209" s="26" t="s">
        <v>699</v>
      </c>
      <c r="M209" s="33">
        <f t="shared" si="31"/>
        <v>1</v>
      </c>
      <c r="N209" s="32"/>
      <c r="O209" s="77"/>
      <c r="P209" s="81">
        <f t="shared" si="28"/>
        <v>1</v>
      </c>
      <c r="Q209" s="81">
        <f t="shared" si="29"/>
        <v>0</v>
      </c>
      <c r="R209" s="81">
        <f t="shared" ref="R209:R272" si="34">IF(H209&gt;T209,1,0)</f>
        <v>1</v>
      </c>
      <c r="S209" s="81">
        <f t="shared" si="30"/>
        <v>0</v>
      </c>
      <c r="T209" s="78">
        <f>+VLOOKUP($E209,db!$B$26:$C$30,2,FALSE)</f>
        <v>60</v>
      </c>
      <c r="U209" s="78">
        <f t="shared" si="32"/>
        <v>0</v>
      </c>
      <c r="V209" s="89">
        <f t="shared" si="33"/>
        <v>147</v>
      </c>
      <c r="W209" s="77"/>
      <c r="X209" s="77"/>
      <c r="Y209" s="77"/>
    </row>
    <row r="210" spans="1:25" s="80" customFormat="1" ht="16" thickBot="1">
      <c r="A210" s="1"/>
      <c r="B210" s="28">
        <v>88</v>
      </c>
      <c r="C210" s="71" t="s">
        <v>555</v>
      </c>
      <c r="D210" s="72">
        <v>40651</v>
      </c>
      <c r="E210" s="71" t="s">
        <v>678</v>
      </c>
      <c r="F210" s="71" t="s">
        <v>682</v>
      </c>
      <c r="G210" s="71" t="s">
        <v>679</v>
      </c>
      <c r="H210" s="71">
        <v>101</v>
      </c>
      <c r="I210" s="71" t="s">
        <v>141</v>
      </c>
      <c r="J210" s="28" t="s">
        <v>370</v>
      </c>
      <c r="K210" s="106"/>
      <c r="L210" s="71" t="s">
        <v>682</v>
      </c>
      <c r="M210" s="31">
        <f t="shared" si="31"/>
        <v>1</v>
      </c>
      <c r="N210" s="30"/>
      <c r="O210" s="77"/>
      <c r="P210" s="81">
        <f t="shared" si="28"/>
        <v>1</v>
      </c>
      <c r="Q210" s="81">
        <f t="shared" si="29"/>
        <v>0</v>
      </c>
      <c r="R210" s="81">
        <f t="shared" si="34"/>
        <v>1</v>
      </c>
      <c r="S210" s="81">
        <f t="shared" si="30"/>
        <v>0</v>
      </c>
      <c r="T210" s="78">
        <f>+VLOOKUP($E210,db!$B$26:$C$30,2,FALSE)</f>
        <v>60</v>
      </c>
      <c r="U210" s="78">
        <f t="shared" si="32"/>
        <v>0</v>
      </c>
      <c r="V210" s="89">
        <f t="shared" si="33"/>
        <v>101</v>
      </c>
      <c r="W210" s="77"/>
      <c r="X210" s="77"/>
      <c r="Y210" s="77"/>
    </row>
    <row r="211" spans="1:25" s="80" customFormat="1" ht="16" thickBot="1">
      <c r="A211" s="1"/>
      <c r="B211" s="26">
        <v>1</v>
      </c>
      <c r="C211" s="26" t="s">
        <v>106</v>
      </c>
      <c r="D211" s="27">
        <v>40651</v>
      </c>
      <c r="E211" s="26" t="s">
        <v>678</v>
      </c>
      <c r="F211" s="26" t="s">
        <v>131</v>
      </c>
      <c r="G211" s="26" t="s">
        <v>679</v>
      </c>
      <c r="H211" s="136">
        <v>34</v>
      </c>
      <c r="I211" s="26" t="s">
        <v>107</v>
      </c>
      <c r="J211" s="26" t="s">
        <v>370</v>
      </c>
      <c r="K211" s="105"/>
      <c r="L211" s="26" t="s">
        <v>131</v>
      </c>
      <c r="M211" s="33">
        <f t="shared" si="31"/>
        <v>1</v>
      </c>
      <c r="N211" s="32"/>
      <c r="O211" s="77"/>
      <c r="P211" s="81">
        <f t="shared" si="28"/>
        <v>1</v>
      </c>
      <c r="Q211" s="81">
        <f t="shared" si="29"/>
        <v>0</v>
      </c>
      <c r="R211" s="81">
        <f t="shared" si="34"/>
        <v>0</v>
      </c>
      <c r="S211" s="81">
        <f t="shared" si="30"/>
        <v>0</v>
      </c>
      <c r="T211" s="78">
        <f>+VLOOKUP($E211,db!$B$26:$C$30,2,FALSE)</f>
        <v>60</v>
      </c>
      <c r="U211" s="78">
        <f t="shared" si="32"/>
        <v>0</v>
      </c>
      <c r="V211" s="89">
        <f t="shared" si="33"/>
        <v>34</v>
      </c>
      <c r="W211" s="77"/>
      <c r="X211" s="77"/>
      <c r="Y211" s="77"/>
    </row>
    <row r="212" spans="1:25" s="80" customFormat="1" ht="16" thickBot="1">
      <c r="A212" s="1"/>
      <c r="B212" s="28">
        <v>2</v>
      </c>
      <c r="C212" s="71" t="s">
        <v>106</v>
      </c>
      <c r="D212" s="72">
        <v>40651</v>
      </c>
      <c r="E212" s="71" t="s">
        <v>678</v>
      </c>
      <c r="F212" s="71" t="s">
        <v>699</v>
      </c>
      <c r="G212" s="71" t="s">
        <v>679</v>
      </c>
      <c r="H212" s="137">
        <v>132</v>
      </c>
      <c r="I212" s="71" t="s">
        <v>107</v>
      </c>
      <c r="J212" s="28" t="s">
        <v>281</v>
      </c>
      <c r="K212" s="106"/>
      <c r="L212" s="71" t="s">
        <v>699</v>
      </c>
      <c r="M212" s="31">
        <f t="shared" si="31"/>
        <v>1</v>
      </c>
      <c r="N212" s="30"/>
      <c r="O212" s="77"/>
      <c r="P212" s="81">
        <f t="shared" si="28"/>
        <v>1</v>
      </c>
      <c r="Q212" s="81">
        <f t="shared" si="29"/>
        <v>0</v>
      </c>
      <c r="R212" s="81">
        <f t="shared" si="34"/>
        <v>1</v>
      </c>
      <c r="S212" s="81">
        <f t="shared" si="30"/>
        <v>0</v>
      </c>
      <c r="T212" s="78">
        <f>+VLOOKUP($E212,db!$B$26:$C$30,2,FALSE)</f>
        <v>60</v>
      </c>
      <c r="U212" s="78">
        <f t="shared" si="32"/>
        <v>0</v>
      </c>
      <c r="V212" s="89">
        <f t="shared" si="33"/>
        <v>132</v>
      </c>
      <c r="W212" s="77"/>
      <c r="X212" s="77"/>
      <c r="Y212" s="77"/>
    </row>
    <row r="213" spans="1:25" s="80" customFormat="1" ht="16" thickBot="1">
      <c r="A213" s="1"/>
      <c r="B213" s="26">
        <v>4</v>
      </c>
      <c r="C213" s="26" t="s">
        <v>106</v>
      </c>
      <c r="D213" s="27">
        <v>40651</v>
      </c>
      <c r="E213" s="26" t="s">
        <v>678</v>
      </c>
      <c r="F213" s="26" t="s">
        <v>699</v>
      </c>
      <c r="G213" s="26" t="s">
        <v>679</v>
      </c>
      <c r="H213" s="136">
        <v>120</v>
      </c>
      <c r="I213" s="26" t="s">
        <v>107</v>
      </c>
      <c r="J213" s="26" t="s">
        <v>282</v>
      </c>
      <c r="K213" s="105"/>
      <c r="L213" s="26" t="s">
        <v>108</v>
      </c>
      <c r="M213" s="33">
        <f t="shared" si="31"/>
        <v>0</v>
      </c>
      <c r="N213" s="32"/>
      <c r="O213" s="77"/>
      <c r="P213" s="81">
        <f t="shared" si="28"/>
        <v>0</v>
      </c>
      <c r="Q213" s="81">
        <f t="shared" si="29"/>
        <v>1</v>
      </c>
      <c r="R213" s="81">
        <f t="shared" si="34"/>
        <v>1</v>
      </c>
      <c r="S213" s="81">
        <f t="shared" si="30"/>
        <v>0</v>
      </c>
      <c r="T213" s="78">
        <f>+VLOOKUP($E213,db!$B$26:$C$30,2,FALSE)</f>
        <v>60</v>
      </c>
      <c r="U213" s="78">
        <f t="shared" si="32"/>
        <v>0</v>
      </c>
      <c r="V213" s="89">
        <f t="shared" si="33"/>
        <v>120</v>
      </c>
      <c r="W213" s="77"/>
      <c r="X213" s="77"/>
      <c r="Y213" s="77"/>
    </row>
    <row r="214" spans="1:25" s="80" customFormat="1" ht="16" thickBot="1">
      <c r="A214" s="1"/>
      <c r="B214" s="28">
        <v>5</v>
      </c>
      <c r="C214" s="71" t="s">
        <v>106</v>
      </c>
      <c r="D214" s="72">
        <v>40651</v>
      </c>
      <c r="E214" s="71" t="s">
        <v>678</v>
      </c>
      <c r="F214" s="71" t="s">
        <v>131</v>
      </c>
      <c r="G214" s="71" t="s">
        <v>679</v>
      </c>
      <c r="H214" s="137">
        <v>120</v>
      </c>
      <c r="I214" s="71" t="s">
        <v>107</v>
      </c>
      <c r="J214" s="28"/>
      <c r="K214" s="106" t="s">
        <v>111</v>
      </c>
      <c r="L214" s="71" t="s">
        <v>131</v>
      </c>
      <c r="M214" s="31">
        <f t="shared" si="31"/>
        <v>1</v>
      </c>
      <c r="N214" s="30"/>
      <c r="O214" s="77"/>
      <c r="P214" s="81">
        <f t="shared" si="28"/>
        <v>1</v>
      </c>
      <c r="Q214" s="81">
        <f t="shared" si="29"/>
        <v>0</v>
      </c>
      <c r="R214" s="81">
        <f t="shared" si="34"/>
        <v>1</v>
      </c>
      <c r="S214" s="81">
        <f t="shared" si="30"/>
        <v>0</v>
      </c>
      <c r="T214" s="78">
        <f>+VLOOKUP($E214,db!$B$26:$C$30,2,FALSE)</f>
        <v>60</v>
      </c>
      <c r="U214" s="78">
        <f t="shared" si="32"/>
        <v>0</v>
      </c>
      <c r="V214" s="89">
        <f t="shared" si="33"/>
        <v>120</v>
      </c>
      <c r="W214" s="77"/>
      <c r="X214" s="77"/>
      <c r="Y214" s="77"/>
    </row>
    <row r="215" spans="1:25" s="80" customFormat="1" ht="16" thickBot="1">
      <c r="A215" s="1"/>
      <c r="B215" s="26">
        <v>7</v>
      </c>
      <c r="C215" s="26" t="s">
        <v>106</v>
      </c>
      <c r="D215" s="27">
        <v>40651</v>
      </c>
      <c r="E215" s="26" t="s">
        <v>678</v>
      </c>
      <c r="F215" s="26" t="s">
        <v>680</v>
      </c>
      <c r="G215" s="26" t="s">
        <v>679</v>
      </c>
      <c r="H215" s="136">
        <v>64</v>
      </c>
      <c r="I215" s="26" t="s">
        <v>107</v>
      </c>
      <c r="J215" s="26" t="s">
        <v>370</v>
      </c>
      <c r="K215" s="105"/>
      <c r="L215" s="26" t="s">
        <v>680</v>
      </c>
      <c r="M215" s="33">
        <f t="shared" si="31"/>
        <v>1</v>
      </c>
      <c r="N215" s="32"/>
      <c r="O215" s="77"/>
      <c r="P215" s="81">
        <f t="shared" si="28"/>
        <v>1</v>
      </c>
      <c r="Q215" s="81">
        <f t="shared" si="29"/>
        <v>0</v>
      </c>
      <c r="R215" s="81">
        <f t="shared" si="34"/>
        <v>1</v>
      </c>
      <c r="S215" s="81">
        <f t="shared" si="30"/>
        <v>0</v>
      </c>
      <c r="T215" s="78">
        <f>+VLOOKUP($E215,db!$B$26:$C$30,2,FALSE)</f>
        <v>60</v>
      </c>
      <c r="U215" s="78">
        <f t="shared" si="32"/>
        <v>0</v>
      </c>
      <c r="V215" s="89">
        <f t="shared" si="33"/>
        <v>64</v>
      </c>
      <c r="W215" s="77"/>
      <c r="X215" s="77"/>
      <c r="Y215" s="77"/>
    </row>
    <row r="216" spans="1:25" s="80" customFormat="1" ht="16" thickBot="1">
      <c r="A216" s="1"/>
      <c r="B216" s="28">
        <v>15</v>
      </c>
      <c r="C216" s="71" t="s">
        <v>106</v>
      </c>
      <c r="D216" s="72">
        <v>40651</v>
      </c>
      <c r="E216" s="71" t="s">
        <v>678</v>
      </c>
      <c r="F216" s="71" t="s">
        <v>131</v>
      </c>
      <c r="G216" s="71" t="s">
        <v>679</v>
      </c>
      <c r="H216" s="137">
        <v>80</v>
      </c>
      <c r="I216" s="71" t="s">
        <v>107</v>
      </c>
      <c r="J216" s="28" t="s">
        <v>281</v>
      </c>
      <c r="K216" s="106"/>
      <c r="L216" s="71" t="s">
        <v>131</v>
      </c>
      <c r="M216" s="31">
        <f t="shared" si="31"/>
        <v>1</v>
      </c>
      <c r="N216" s="30"/>
      <c r="O216" s="77"/>
      <c r="P216" s="81">
        <f t="shared" si="28"/>
        <v>1</v>
      </c>
      <c r="Q216" s="81">
        <f t="shared" si="29"/>
        <v>0</v>
      </c>
      <c r="R216" s="81">
        <f t="shared" si="34"/>
        <v>1</v>
      </c>
      <c r="S216" s="81">
        <f t="shared" si="30"/>
        <v>0</v>
      </c>
      <c r="T216" s="78">
        <f>+VLOOKUP($E216,db!$B$26:$C$30,2,FALSE)</f>
        <v>60</v>
      </c>
      <c r="U216" s="78">
        <f t="shared" si="32"/>
        <v>0</v>
      </c>
      <c r="V216" s="89">
        <f t="shared" si="33"/>
        <v>80</v>
      </c>
      <c r="W216" s="77"/>
      <c r="X216" s="77"/>
      <c r="Y216" s="77"/>
    </row>
    <row r="217" spans="1:25" s="80" customFormat="1" ht="16" thickBot="1">
      <c r="A217" s="1"/>
      <c r="B217" s="26">
        <v>17</v>
      </c>
      <c r="C217" s="26" t="s">
        <v>106</v>
      </c>
      <c r="D217" s="27">
        <v>40651</v>
      </c>
      <c r="E217" s="26" t="s">
        <v>678</v>
      </c>
      <c r="F217" s="26" t="s">
        <v>133</v>
      </c>
      <c r="G217" s="26" t="s">
        <v>679</v>
      </c>
      <c r="H217" s="136">
        <v>57</v>
      </c>
      <c r="I217" s="26" t="s">
        <v>107</v>
      </c>
      <c r="J217" s="26"/>
      <c r="K217" s="105"/>
      <c r="L217" s="26" t="s">
        <v>133</v>
      </c>
      <c r="M217" s="33">
        <f t="shared" si="31"/>
        <v>1</v>
      </c>
      <c r="N217" s="32"/>
      <c r="O217" s="77"/>
      <c r="P217" s="81">
        <f t="shared" si="28"/>
        <v>1</v>
      </c>
      <c r="Q217" s="81">
        <f t="shared" si="29"/>
        <v>0</v>
      </c>
      <c r="R217" s="81">
        <f t="shared" si="34"/>
        <v>0</v>
      </c>
      <c r="S217" s="81">
        <f t="shared" si="30"/>
        <v>0</v>
      </c>
      <c r="T217" s="78">
        <f>+VLOOKUP($E217,db!$B$26:$C$30,2,FALSE)</f>
        <v>60</v>
      </c>
      <c r="U217" s="78">
        <f t="shared" si="32"/>
        <v>0</v>
      </c>
      <c r="V217" s="89">
        <f t="shared" si="33"/>
        <v>57</v>
      </c>
      <c r="W217" s="77"/>
      <c r="X217" s="77"/>
      <c r="Y217" s="77"/>
    </row>
    <row r="218" spans="1:25" s="80" customFormat="1" ht="16" thickBot="1">
      <c r="A218" s="1"/>
      <c r="B218" s="28">
        <v>24</v>
      </c>
      <c r="C218" s="71" t="s">
        <v>106</v>
      </c>
      <c r="D218" s="72">
        <v>40651</v>
      </c>
      <c r="E218" s="71" t="s">
        <v>678</v>
      </c>
      <c r="F218" s="71" t="s">
        <v>681</v>
      </c>
      <c r="G218" s="71" t="s">
        <v>679</v>
      </c>
      <c r="H218" s="137">
        <v>85</v>
      </c>
      <c r="I218" s="71" t="s">
        <v>107</v>
      </c>
      <c r="J218" s="28" t="s">
        <v>370</v>
      </c>
      <c r="K218" s="106"/>
      <c r="L218" s="71" t="s">
        <v>681</v>
      </c>
      <c r="M218" s="31">
        <f t="shared" si="31"/>
        <v>1</v>
      </c>
      <c r="N218" s="30"/>
      <c r="O218" s="77"/>
      <c r="P218" s="81">
        <f t="shared" si="28"/>
        <v>1</v>
      </c>
      <c r="Q218" s="81">
        <f t="shared" si="29"/>
        <v>0</v>
      </c>
      <c r="R218" s="81">
        <f t="shared" si="34"/>
        <v>1</v>
      </c>
      <c r="S218" s="81">
        <f t="shared" si="30"/>
        <v>0</v>
      </c>
      <c r="T218" s="78">
        <f>+VLOOKUP($E218,db!$B$26:$C$30,2,FALSE)</f>
        <v>60</v>
      </c>
      <c r="U218" s="78">
        <f t="shared" si="32"/>
        <v>0</v>
      </c>
      <c r="V218" s="89">
        <f t="shared" si="33"/>
        <v>85</v>
      </c>
      <c r="W218" s="77"/>
      <c r="X218" s="77"/>
      <c r="Y218" s="77"/>
    </row>
    <row r="219" spans="1:25" s="80" customFormat="1" ht="16" thickBot="1">
      <c r="A219" s="1"/>
      <c r="B219" s="26">
        <v>26</v>
      </c>
      <c r="C219" s="26" t="s">
        <v>106</v>
      </c>
      <c r="D219" s="27">
        <v>40651</v>
      </c>
      <c r="E219" s="26" t="s">
        <v>678</v>
      </c>
      <c r="F219" s="26" t="s">
        <v>680</v>
      </c>
      <c r="G219" s="26" t="s">
        <v>679</v>
      </c>
      <c r="H219" s="136">
        <v>51</v>
      </c>
      <c r="I219" s="26" t="s">
        <v>107</v>
      </c>
      <c r="J219" s="26" t="s">
        <v>370</v>
      </c>
      <c r="K219" s="105"/>
      <c r="L219" s="26" t="s">
        <v>680</v>
      </c>
      <c r="M219" s="33">
        <f t="shared" si="31"/>
        <v>1</v>
      </c>
      <c r="N219" s="32"/>
      <c r="O219" s="77"/>
      <c r="P219" s="81">
        <f t="shared" si="28"/>
        <v>1</v>
      </c>
      <c r="Q219" s="81">
        <f t="shared" si="29"/>
        <v>0</v>
      </c>
      <c r="R219" s="81">
        <f t="shared" si="34"/>
        <v>0</v>
      </c>
      <c r="S219" s="81">
        <f t="shared" si="30"/>
        <v>0</v>
      </c>
      <c r="T219" s="78">
        <f>+VLOOKUP($E219,db!$B$26:$C$30,2,FALSE)</f>
        <v>60</v>
      </c>
      <c r="U219" s="78">
        <f t="shared" si="32"/>
        <v>0</v>
      </c>
      <c r="V219" s="89">
        <f t="shared" si="33"/>
        <v>51</v>
      </c>
      <c r="W219" s="77"/>
      <c r="X219" s="77"/>
      <c r="Y219" s="77"/>
    </row>
    <row r="220" spans="1:25" s="80" customFormat="1" ht="16" thickBot="1">
      <c r="A220" s="1"/>
      <c r="B220" s="28">
        <v>27</v>
      </c>
      <c r="C220" s="71" t="s">
        <v>106</v>
      </c>
      <c r="D220" s="72">
        <v>40651</v>
      </c>
      <c r="E220" s="71" t="s">
        <v>678</v>
      </c>
      <c r="F220" s="71" t="s">
        <v>680</v>
      </c>
      <c r="G220" s="71" t="s">
        <v>679</v>
      </c>
      <c r="H220" s="137">
        <v>68</v>
      </c>
      <c r="I220" s="71" t="s">
        <v>107</v>
      </c>
      <c r="J220" s="28"/>
      <c r="K220" s="106"/>
      <c r="L220" s="71" t="s">
        <v>680</v>
      </c>
      <c r="M220" s="31">
        <f t="shared" si="31"/>
        <v>1</v>
      </c>
      <c r="N220" s="30"/>
      <c r="O220" s="77"/>
      <c r="P220" s="81">
        <f t="shared" si="28"/>
        <v>1</v>
      </c>
      <c r="Q220" s="81">
        <f t="shared" si="29"/>
        <v>0</v>
      </c>
      <c r="R220" s="81">
        <f t="shared" si="34"/>
        <v>1</v>
      </c>
      <c r="S220" s="81">
        <f t="shared" si="30"/>
        <v>0</v>
      </c>
      <c r="T220" s="78">
        <f>+VLOOKUP($E220,db!$B$26:$C$30,2,FALSE)</f>
        <v>60</v>
      </c>
      <c r="U220" s="78">
        <f t="shared" si="32"/>
        <v>0</v>
      </c>
      <c r="V220" s="89">
        <f t="shared" si="33"/>
        <v>68</v>
      </c>
      <c r="W220" s="77"/>
      <c r="X220" s="77"/>
      <c r="Y220" s="77"/>
    </row>
    <row r="221" spans="1:25" s="80" customFormat="1" ht="31" thickBot="1">
      <c r="A221" s="1"/>
      <c r="B221" s="26">
        <v>45</v>
      </c>
      <c r="C221" s="26" t="s">
        <v>106</v>
      </c>
      <c r="D221" s="27">
        <v>40651</v>
      </c>
      <c r="E221" s="26" t="s">
        <v>678</v>
      </c>
      <c r="F221" s="26" t="s">
        <v>131</v>
      </c>
      <c r="G221" s="26" t="s">
        <v>679</v>
      </c>
      <c r="H221" s="136">
        <v>63</v>
      </c>
      <c r="I221" s="26" t="s">
        <v>107</v>
      </c>
      <c r="J221" s="26" t="s">
        <v>370</v>
      </c>
      <c r="K221" s="105" t="s">
        <v>157</v>
      </c>
      <c r="L221" s="26" t="s">
        <v>131</v>
      </c>
      <c r="M221" s="33">
        <f t="shared" si="31"/>
        <v>1</v>
      </c>
      <c r="N221" s="32"/>
      <c r="O221" s="77"/>
      <c r="P221" s="81">
        <f t="shared" si="28"/>
        <v>1</v>
      </c>
      <c r="Q221" s="81">
        <f t="shared" si="29"/>
        <v>0</v>
      </c>
      <c r="R221" s="81">
        <f t="shared" si="34"/>
        <v>1</v>
      </c>
      <c r="S221" s="81">
        <f t="shared" si="30"/>
        <v>0</v>
      </c>
      <c r="T221" s="78">
        <f>+VLOOKUP($E221,db!$B$26:$C$30,2,FALSE)</f>
        <v>60</v>
      </c>
      <c r="U221" s="78">
        <f t="shared" si="32"/>
        <v>0</v>
      </c>
      <c r="V221" s="89">
        <f t="shared" si="33"/>
        <v>63</v>
      </c>
      <c r="W221" s="77"/>
      <c r="X221" s="77"/>
      <c r="Y221" s="77"/>
    </row>
    <row r="222" spans="1:25" s="80" customFormat="1" ht="16" thickBot="1">
      <c r="A222" s="1"/>
      <c r="B222" s="28">
        <v>46</v>
      </c>
      <c r="C222" s="71" t="s">
        <v>106</v>
      </c>
      <c r="D222" s="72">
        <v>40651</v>
      </c>
      <c r="E222" s="71" t="s">
        <v>678</v>
      </c>
      <c r="F222" s="71" t="s">
        <v>684</v>
      </c>
      <c r="G222" s="71" t="s">
        <v>679</v>
      </c>
      <c r="H222" s="137">
        <v>37</v>
      </c>
      <c r="I222" s="71" t="s">
        <v>107</v>
      </c>
      <c r="J222" s="28" t="s">
        <v>101</v>
      </c>
      <c r="K222" s="106"/>
      <c r="L222" s="71" t="s">
        <v>684</v>
      </c>
      <c r="M222" s="31">
        <f t="shared" si="31"/>
        <v>1</v>
      </c>
      <c r="N222" s="30"/>
      <c r="O222" s="77"/>
      <c r="P222" s="81">
        <f t="shared" si="28"/>
        <v>1</v>
      </c>
      <c r="Q222" s="81">
        <f t="shared" si="29"/>
        <v>0</v>
      </c>
      <c r="R222" s="81">
        <f t="shared" si="34"/>
        <v>0</v>
      </c>
      <c r="S222" s="81">
        <f t="shared" si="30"/>
        <v>0</v>
      </c>
      <c r="T222" s="78">
        <f>+VLOOKUP($E222,db!$B$26:$C$30,2,FALSE)</f>
        <v>60</v>
      </c>
      <c r="U222" s="78">
        <f t="shared" si="32"/>
        <v>0</v>
      </c>
      <c r="V222" s="89">
        <f t="shared" si="33"/>
        <v>37</v>
      </c>
      <c r="W222" s="77"/>
      <c r="X222" s="77"/>
      <c r="Y222" s="77"/>
    </row>
    <row r="223" spans="1:25" s="80" customFormat="1" ht="16" thickBot="1">
      <c r="A223" s="1"/>
      <c r="B223" s="26">
        <v>49</v>
      </c>
      <c r="C223" s="26" t="s">
        <v>106</v>
      </c>
      <c r="D223" s="27">
        <v>40651</v>
      </c>
      <c r="E223" s="26" t="s">
        <v>678</v>
      </c>
      <c r="F223" s="26" t="s">
        <v>684</v>
      </c>
      <c r="G223" s="26" t="s">
        <v>679</v>
      </c>
      <c r="H223" s="136">
        <v>106</v>
      </c>
      <c r="I223" s="26" t="s">
        <v>107</v>
      </c>
      <c r="J223" s="26" t="s">
        <v>370</v>
      </c>
      <c r="K223" s="105"/>
      <c r="L223" s="26" t="s">
        <v>684</v>
      </c>
      <c r="M223" s="33">
        <f t="shared" si="31"/>
        <v>1</v>
      </c>
      <c r="N223" s="32"/>
      <c r="O223" s="77"/>
      <c r="P223" s="81">
        <f t="shared" si="28"/>
        <v>1</v>
      </c>
      <c r="Q223" s="81">
        <f t="shared" si="29"/>
        <v>0</v>
      </c>
      <c r="R223" s="81">
        <f t="shared" si="34"/>
        <v>1</v>
      </c>
      <c r="S223" s="81">
        <f t="shared" si="30"/>
        <v>0</v>
      </c>
      <c r="T223" s="78">
        <f>+VLOOKUP($E223,db!$B$26:$C$30,2,FALSE)</f>
        <v>60</v>
      </c>
      <c r="U223" s="78">
        <f t="shared" si="32"/>
        <v>0</v>
      </c>
      <c r="V223" s="89">
        <f t="shared" si="33"/>
        <v>106</v>
      </c>
      <c r="W223" s="77"/>
      <c r="X223" s="77"/>
      <c r="Y223" s="77"/>
    </row>
    <row r="224" spans="1:25" s="80" customFormat="1" ht="16" thickBot="1">
      <c r="A224" s="1"/>
      <c r="B224" s="28">
        <v>52</v>
      </c>
      <c r="C224" s="71" t="s">
        <v>106</v>
      </c>
      <c r="D224" s="72">
        <v>40651</v>
      </c>
      <c r="E224" s="71" t="s">
        <v>678</v>
      </c>
      <c r="F224" s="71" t="s">
        <v>133</v>
      </c>
      <c r="G224" s="71" t="s">
        <v>679</v>
      </c>
      <c r="H224" s="137">
        <v>104</v>
      </c>
      <c r="I224" s="71" t="s">
        <v>107</v>
      </c>
      <c r="J224" s="28" t="s">
        <v>370</v>
      </c>
      <c r="K224" s="106" t="s">
        <v>158</v>
      </c>
      <c r="L224" s="71" t="s">
        <v>109</v>
      </c>
      <c r="M224" s="31">
        <f t="shared" si="31"/>
        <v>0</v>
      </c>
      <c r="N224" s="30"/>
      <c r="O224" s="77"/>
      <c r="P224" s="81">
        <f t="shared" si="28"/>
        <v>0</v>
      </c>
      <c r="Q224" s="81">
        <f t="shared" si="29"/>
        <v>1</v>
      </c>
      <c r="R224" s="81">
        <f t="shared" si="34"/>
        <v>1</v>
      </c>
      <c r="S224" s="81">
        <f t="shared" si="30"/>
        <v>0</v>
      </c>
      <c r="T224" s="78">
        <f>+VLOOKUP($E224,db!$B$26:$C$30,2,FALSE)</f>
        <v>60</v>
      </c>
      <c r="U224" s="78">
        <f t="shared" si="32"/>
        <v>0</v>
      </c>
      <c r="V224" s="89">
        <f t="shared" si="33"/>
        <v>104</v>
      </c>
      <c r="W224" s="77"/>
      <c r="X224" s="77"/>
      <c r="Y224" s="77"/>
    </row>
    <row r="225" spans="1:25" s="80" customFormat="1" ht="16" thickBot="1">
      <c r="A225" s="1"/>
      <c r="B225" s="26">
        <v>53</v>
      </c>
      <c r="C225" s="26" t="s">
        <v>106</v>
      </c>
      <c r="D225" s="27">
        <v>40651</v>
      </c>
      <c r="E225" s="26" t="s">
        <v>678</v>
      </c>
      <c r="F225" s="26" t="s">
        <v>680</v>
      </c>
      <c r="G225" s="26" t="s">
        <v>679</v>
      </c>
      <c r="H225" s="136">
        <v>95</v>
      </c>
      <c r="I225" s="26" t="s">
        <v>141</v>
      </c>
      <c r="J225" s="26" t="s">
        <v>282</v>
      </c>
      <c r="K225" s="105"/>
      <c r="L225" s="26" t="s">
        <v>110</v>
      </c>
      <c r="M225" s="33">
        <f t="shared" si="31"/>
        <v>0</v>
      </c>
      <c r="N225" s="32"/>
      <c r="O225" s="77"/>
      <c r="P225" s="81">
        <f t="shared" si="28"/>
        <v>0</v>
      </c>
      <c r="Q225" s="81">
        <f t="shared" si="29"/>
        <v>1</v>
      </c>
      <c r="R225" s="81">
        <f t="shared" si="34"/>
        <v>1</v>
      </c>
      <c r="S225" s="81">
        <f t="shared" si="30"/>
        <v>0</v>
      </c>
      <c r="T225" s="78">
        <f>+VLOOKUP($E225,db!$B$26:$C$30,2,FALSE)</f>
        <v>60</v>
      </c>
      <c r="U225" s="78">
        <f t="shared" si="32"/>
        <v>0</v>
      </c>
      <c r="V225" s="89">
        <f t="shared" si="33"/>
        <v>95</v>
      </c>
      <c r="W225" s="77"/>
      <c r="X225" s="77"/>
      <c r="Y225" s="77"/>
    </row>
    <row r="226" spans="1:25" s="80" customFormat="1" ht="16" thickBot="1">
      <c r="A226" s="1"/>
      <c r="B226" s="28">
        <v>58</v>
      </c>
      <c r="C226" s="71" t="s">
        <v>106</v>
      </c>
      <c r="D226" s="72">
        <v>40651</v>
      </c>
      <c r="E226" s="71" t="s">
        <v>678</v>
      </c>
      <c r="F226" s="71" t="s">
        <v>681</v>
      </c>
      <c r="G226" s="71" t="s">
        <v>679</v>
      </c>
      <c r="H226" s="137">
        <v>73</v>
      </c>
      <c r="I226" s="71" t="s">
        <v>107</v>
      </c>
      <c r="J226" s="28" t="s">
        <v>370</v>
      </c>
      <c r="K226" s="106"/>
      <c r="L226" s="71" t="s">
        <v>681</v>
      </c>
      <c r="M226" s="31">
        <f t="shared" si="31"/>
        <v>1</v>
      </c>
      <c r="N226" s="30"/>
      <c r="O226" s="77"/>
      <c r="P226" s="81">
        <f t="shared" si="28"/>
        <v>1</v>
      </c>
      <c r="Q226" s="81">
        <f t="shared" si="29"/>
        <v>0</v>
      </c>
      <c r="R226" s="81">
        <f t="shared" si="34"/>
        <v>1</v>
      </c>
      <c r="S226" s="81">
        <f t="shared" si="30"/>
        <v>0</v>
      </c>
      <c r="T226" s="78">
        <f>+VLOOKUP($E226,db!$B$26:$C$30,2,FALSE)</f>
        <v>60</v>
      </c>
      <c r="U226" s="78">
        <f t="shared" si="32"/>
        <v>0</v>
      </c>
      <c r="V226" s="89">
        <f t="shared" si="33"/>
        <v>73</v>
      </c>
      <c r="W226" s="77"/>
      <c r="X226" s="77"/>
      <c r="Y226" s="77"/>
    </row>
    <row r="227" spans="1:25" s="80" customFormat="1" ht="16" thickBot="1">
      <c r="A227" s="1"/>
      <c r="B227" s="26">
        <v>60</v>
      </c>
      <c r="C227" s="26" t="s">
        <v>106</v>
      </c>
      <c r="D227" s="27">
        <v>40651</v>
      </c>
      <c r="E227" s="26" t="s">
        <v>678</v>
      </c>
      <c r="F227" s="26" t="s">
        <v>134</v>
      </c>
      <c r="G227" s="26" t="s">
        <v>679</v>
      </c>
      <c r="H227" s="136">
        <v>59</v>
      </c>
      <c r="I227" s="26" t="s">
        <v>107</v>
      </c>
      <c r="J227" s="26"/>
      <c r="K227" s="105"/>
      <c r="L227" s="26" t="s">
        <v>134</v>
      </c>
      <c r="M227" s="33">
        <f t="shared" si="31"/>
        <v>1</v>
      </c>
      <c r="N227" s="32"/>
      <c r="O227" s="77"/>
      <c r="P227" s="81">
        <f t="shared" si="28"/>
        <v>1</v>
      </c>
      <c r="Q227" s="81">
        <f t="shared" si="29"/>
        <v>0</v>
      </c>
      <c r="R227" s="81">
        <f t="shared" si="34"/>
        <v>0</v>
      </c>
      <c r="S227" s="81">
        <f t="shared" si="30"/>
        <v>0</v>
      </c>
      <c r="T227" s="78">
        <f>+VLOOKUP($E227,db!$B$26:$C$30,2,FALSE)</f>
        <v>60</v>
      </c>
      <c r="U227" s="78">
        <f t="shared" si="32"/>
        <v>0</v>
      </c>
      <c r="V227" s="89">
        <f t="shared" si="33"/>
        <v>59</v>
      </c>
      <c r="W227" s="77"/>
      <c r="X227" s="77"/>
      <c r="Y227" s="77"/>
    </row>
    <row r="228" spans="1:25" s="80" customFormat="1" ht="16" thickBot="1">
      <c r="A228" s="1"/>
      <c r="B228" s="28">
        <v>61</v>
      </c>
      <c r="C228" s="71" t="s">
        <v>106</v>
      </c>
      <c r="D228" s="72">
        <v>40651</v>
      </c>
      <c r="E228" s="71" t="s">
        <v>678</v>
      </c>
      <c r="F228" s="71" t="s">
        <v>684</v>
      </c>
      <c r="G228" s="71" t="s">
        <v>679</v>
      </c>
      <c r="H228" s="137">
        <v>98</v>
      </c>
      <c r="I228" s="71" t="s">
        <v>107</v>
      </c>
      <c r="J228" s="28"/>
      <c r="K228" s="106"/>
      <c r="L228" s="71" t="s">
        <v>684</v>
      </c>
      <c r="M228" s="31">
        <f t="shared" si="31"/>
        <v>1</v>
      </c>
      <c r="N228" s="30"/>
      <c r="O228" s="77"/>
      <c r="P228" s="81">
        <f t="shared" si="28"/>
        <v>1</v>
      </c>
      <c r="Q228" s="81">
        <f t="shared" si="29"/>
        <v>0</v>
      </c>
      <c r="R228" s="81">
        <f t="shared" si="34"/>
        <v>1</v>
      </c>
      <c r="S228" s="81">
        <f t="shared" si="30"/>
        <v>0</v>
      </c>
      <c r="T228" s="78">
        <f>+VLOOKUP($E228,db!$B$26:$C$30,2,FALSE)</f>
        <v>60</v>
      </c>
      <c r="U228" s="78">
        <f t="shared" si="32"/>
        <v>0</v>
      </c>
      <c r="V228" s="89">
        <f t="shared" si="33"/>
        <v>98</v>
      </c>
      <c r="W228" s="77"/>
      <c r="X228" s="77"/>
      <c r="Y228" s="77"/>
    </row>
    <row r="229" spans="1:25" s="80" customFormat="1" ht="16" thickBot="1">
      <c r="A229" s="1"/>
      <c r="B229" s="26">
        <v>63</v>
      </c>
      <c r="C229" s="26" t="s">
        <v>106</v>
      </c>
      <c r="D229" s="27">
        <v>40651</v>
      </c>
      <c r="E229" s="26" t="s">
        <v>678</v>
      </c>
      <c r="F229" s="26" t="s">
        <v>684</v>
      </c>
      <c r="G229" s="26" t="s">
        <v>679</v>
      </c>
      <c r="H229" s="136">
        <v>77</v>
      </c>
      <c r="I229" s="26" t="s">
        <v>107</v>
      </c>
      <c r="J229" s="26"/>
      <c r="K229" s="105" t="s">
        <v>159</v>
      </c>
      <c r="L229" s="26" t="s">
        <v>684</v>
      </c>
      <c r="M229" s="33">
        <f t="shared" si="31"/>
        <v>1</v>
      </c>
      <c r="N229" s="32"/>
      <c r="O229" s="77"/>
      <c r="P229" s="81">
        <f t="shared" si="28"/>
        <v>1</v>
      </c>
      <c r="Q229" s="81">
        <f t="shared" si="29"/>
        <v>0</v>
      </c>
      <c r="R229" s="81">
        <f t="shared" si="34"/>
        <v>1</v>
      </c>
      <c r="S229" s="81">
        <f t="shared" si="30"/>
        <v>0</v>
      </c>
      <c r="T229" s="78">
        <f>+VLOOKUP($E229,db!$B$26:$C$30,2,FALSE)</f>
        <v>60</v>
      </c>
      <c r="U229" s="78">
        <f t="shared" si="32"/>
        <v>0</v>
      </c>
      <c r="V229" s="89">
        <f t="shared" si="33"/>
        <v>77</v>
      </c>
      <c r="W229" s="77"/>
      <c r="X229" s="77"/>
      <c r="Y229" s="77"/>
    </row>
    <row r="230" spans="1:25" s="80" customFormat="1" ht="16" thickBot="1">
      <c r="A230" s="1"/>
      <c r="B230" s="28">
        <v>67</v>
      </c>
      <c r="C230" s="71" t="s">
        <v>106</v>
      </c>
      <c r="D230" s="72">
        <v>40651</v>
      </c>
      <c r="E230" s="71" t="s">
        <v>678</v>
      </c>
      <c r="F230" s="71" t="s">
        <v>699</v>
      </c>
      <c r="G230" s="71" t="s">
        <v>679</v>
      </c>
      <c r="H230" s="137">
        <v>95</v>
      </c>
      <c r="I230" s="71" t="s">
        <v>107</v>
      </c>
      <c r="J230" s="28" t="s">
        <v>370</v>
      </c>
      <c r="K230" s="106"/>
      <c r="L230" s="71" t="s">
        <v>680</v>
      </c>
      <c r="M230" s="31">
        <f t="shared" si="31"/>
        <v>0</v>
      </c>
      <c r="N230" s="30"/>
      <c r="O230" s="77"/>
      <c r="P230" s="81">
        <f t="shared" si="28"/>
        <v>0</v>
      </c>
      <c r="Q230" s="81">
        <f t="shared" si="29"/>
        <v>1</v>
      </c>
      <c r="R230" s="81">
        <f t="shared" si="34"/>
        <v>1</v>
      </c>
      <c r="S230" s="81">
        <f t="shared" si="30"/>
        <v>0</v>
      </c>
      <c r="T230" s="78">
        <f>+VLOOKUP($E230,db!$B$26:$C$30,2,FALSE)</f>
        <v>60</v>
      </c>
      <c r="U230" s="78">
        <f t="shared" si="32"/>
        <v>0</v>
      </c>
      <c r="V230" s="89">
        <f t="shared" si="33"/>
        <v>95</v>
      </c>
      <c r="W230" s="77"/>
      <c r="X230" s="77"/>
      <c r="Y230" s="77"/>
    </row>
    <row r="231" spans="1:25" s="80" customFormat="1" ht="16" thickBot="1">
      <c r="A231" s="1"/>
      <c r="B231" s="26">
        <v>1</v>
      </c>
      <c r="C231" s="26" t="s">
        <v>93</v>
      </c>
      <c r="D231" s="27">
        <v>40653</v>
      </c>
      <c r="E231" s="26" t="s">
        <v>678</v>
      </c>
      <c r="F231" s="26" t="s">
        <v>682</v>
      </c>
      <c r="G231" s="26" t="s">
        <v>679</v>
      </c>
      <c r="H231" s="136">
        <v>99</v>
      </c>
      <c r="I231" s="26" t="s">
        <v>645</v>
      </c>
      <c r="J231" s="26" t="s">
        <v>370</v>
      </c>
      <c r="K231" s="105"/>
      <c r="L231" s="26" t="s">
        <v>682</v>
      </c>
      <c r="M231" s="33">
        <f t="shared" si="31"/>
        <v>1</v>
      </c>
      <c r="N231" s="32"/>
      <c r="O231" s="77"/>
      <c r="P231" s="81">
        <f t="shared" si="28"/>
        <v>1</v>
      </c>
      <c r="Q231" s="81">
        <f t="shared" si="29"/>
        <v>0</v>
      </c>
      <c r="R231" s="81">
        <f t="shared" si="34"/>
        <v>1</v>
      </c>
      <c r="S231" s="81">
        <f t="shared" si="30"/>
        <v>0</v>
      </c>
      <c r="T231" s="78">
        <f>+VLOOKUP($E231,db!$B$26:$C$30,2,FALSE)</f>
        <v>60</v>
      </c>
      <c r="U231" s="78">
        <f t="shared" si="32"/>
        <v>0</v>
      </c>
      <c r="V231" s="89">
        <f t="shared" si="33"/>
        <v>99</v>
      </c>
      <c r="W231" s="77"/>
      <c r="X231" s="77"/>
      <c r="Y231" s="77"/>
    </row>
    <row r="232" spans="1:25" s="80" customFormat="1" ht="16" thickBot="1">
      <c r="A232" s="1"/>
      <c r="B232" s="28">
        <v>7</v>
      </c>
      <c r="C232" s="71" t="s">
        <v>690</v>
      </c>
      <c r="D232" s="29">
        <v>40653</v>
      </c>
      <c r="E232" s="71" t="s">
        <v>678</v>
      </c>
      <c r="F232" s="71" t="s">
        <v>681</v>
      </c>
      <c r="G232" s="71" t="s">
        <v>679</v>
      </c>
      <c r="H232" s="137">
        <v>63</v>
      </c>
      <c r="I232" s="71" t="s">
        <v>94</v>
      </c>
      <c r="J232" s="28" t="s">
        <v>281</v>
      </c>
      <c r="K232" s="106"/>
      <c r="L232" s="71" t="s">
        <v>681</v>
      </c>
      <c r="M232" s="31">
        <f t="shared" si="31"/>
        <v>1</v>
      </c>
      <c r="N232" s="30"/>
      <c r="O232" s="77"/>
      <c r="P232" s="81">
        <f t="shared" si="28"/>
        <v>1</v>
      </c>
      <c r="Q232" s="81">
        <f t="shared" si="29"/>
        <v>0</v>
      </c>
      <c r="R232" s="81">
        <f t="shared" si="34"/>
        <v>1</v>
      </c>
      <c r="S232" s="81">
        <f t="shared" si="30"/>
        <v>0</v>
      </c>
      <c r="T232" s="78">
        <f>+VLOOKUP($E232,db!$B$26:$C$30,2,FALSE)</f>
        <v>60</v>
      </c>
      <c r="U232" s="78">
        <f t="shared" si="32"/>
        <v>0</v>
      </c>
      <c r="V232" s="89">
        <f t="shared" si="33"/>
        <v>63</v>
      </c>
      <c r="W232" s="77"/>
      <c r="X232" s="77"/>
      <c r="Y232" s="77"/>
    </row>
    <row r="233" spans="1:25" s="80" customFormat="1" ht="16" thickBot="1">
      <c r="A233" s="1"/>
      <c r="B233" s="26">
        <v>23</v>
      </c>
      <c r="C233" s="26" t="s">
        <v>555</v>
      </c>
      <c r="D233" s="27">
        <v>40653</v>
      </c>
      <c r="E233" s="26" t="s">
        <v>678</v>
      </c>
      <c r="F233" s="26" t="s">
        <v>684</v>
      </c>
      <c r="G233" s="26" t="s">
        <v>679</v>
      </c>
      <c r="H233" s="136">
        <v>68</v>
      </c>
      <c r="I233" s="26" t="s">
        <v>645</v>
      </c>
      <c r="J233" s="26" t="s">
        <v>101</v>
      </c>
      <c r="K233" s="105"/>
      <c r="L233" s="26" t="s">
        <v>684</v>
      </c>
      <c r="M233" s="33">
        <f t="shared" si="31"/>
        <v>1</v>
      </c>
      <c r="N233" s="32"/>
      <c r="O233" s="77"/>
      <c r="P233" s="81">
        <f t="shared" si="28"/>
        <v>1</v>
      </c>
      <c r="Q233" s="81">
        <f t="shared" si="29"/>
        <v>0</v>
      </c>
      <c r="R233" s="81">
        <f t="shared" si="34"/>
        <v>1</v>
      </c>
      <c r="S233" s="81">
        <f t="shared" si="30"/>
        <v>0</v>
      </c>
      <c r="T233" s="78">
        <f>+VLOOKUP($E233,db!$B$26:$C$30,2,FALSE)</f>
        <v>60</v>
      </c>
      <c r="U233" s="78">
        <f t="shared" si="32"/>
        <v>0</v>
      </c>
      <c r="V233" s="89">
        <f t="shared" si="33"/>
        <v>68</v>
      </c>
      <c r="W233" s="77"/>
      <c r="X233" s="77"/>
      <c r="Y233" s="77"/>
    </row>
    <row r="234" spans="1:25" s="80" customFormat="1" ht="16" thickBot="1">
      <c r="A234" s="1"/>
      <c r="B234" s="28">
        <v>47</v>
      </c>
      <c r="C234" s="71" t="s">
        <v>555</v>
      </c>
      <c r="D234" s="72">
        <v>40653</v>
      </c>
      <c r="E234" s="71" t="s">
        <v>678</v>
      </c>
      <c r="F234" s="71" t="s">
        <v>680</v>
      </c>
      <c r="G234" s="71" t="s">
        <v>679</v>
      </c>
      <c r="H234" s="137">
        <v>55</v>
      </c>
      <c r="I234" s="71" t="s">
        <v>280</v>
      </c>
      <c r="J234" s="28" t="s">
        <v>103</v>
      </c>
      <c r="K234" s="106"/>
      <c r="L234" s="71" t="s">
        <v>680</v>
      </c>
      <c r="M234" s="31">
        <f t="shared" si="31"/>
        <v>1</v>
      </c>
      <c r="N234" s="30"/>
      <c r="O234" s="77"/>
      <c r="P234" s="81">
        <f t="shared" si="28"/>
        <v>1</v>
      </c>
      <c r="Q234" s="81">
        <f t="shared" si="29"/>
        <v>0</v>
      </c>
      <c r="R234" s="81">
        <f t="shared" si="34"/>
        <v>0</v>
      </c>
      <c r="S234" s="81">
        <f t="shared" si="30"/>
        <v>0</v>
      </c>
      <c r="T234" s="78">
        <f>+VLOOKUP($E234,db!$B$26:$C$30,2,FALSE)</f>
        <v>60</v>
      </c>
      <c r="U234" s="78">
        <f t="shared" si="32"/>
        <v>0</v>
      </c>
      <c r="V234" s="89">
        <f t="shared" si="33"/>
        <v>55</v>
      </c>
      <c r="W234" s="77"/>
      <c r="X234" s="77"/>
      <c r="Y234" s="77"/>
    </row>
    <row r="235" spans="1:25" s="80" customFormat="1" ht="16" thickBot="1">
      <c r="A235" s="1"/>
      <c r="B235" s="26">
        <v>91</v>
      </c>
      <c r="C235" s="26" t="s">
        <v>555</v>
      </c>
      <c r="D235" s="27">
        <v>40653</v>
      </c>
      <c r="E235" s="26" t="s">
        <v>678</v>
      </c>
      <c r="F235" s="26" t="s">
        <v>680</v>
      </c>
      <c r="G235" s="26" t="s">
        <v>679</v>
      </c>
      <c r="H235" s="136">
        <v>101</v>
      </c>
      <c r="I235" s="26" t="s">
        <v>645</v>
      </c>
      <c r="J235" s="26" t="s">
        <v>281</v>
      </c>
      <c r="K235" s="105" t="s">
        <v>95</v>
      </c>
      <c r="L235" s="26" t="s">
        <v>680</v>
      </c>
      <c r="M235" s="33">
        <f t="shared" si="31"/>
        <v>1</v>
      </c>
      <c r="N235" s="32"/>
      <c r="O235" s="77"/>
      <c r="P235" s="81">
        <f t="shared" si="28"/>
        <v>1</v>
      </c>
      <c r="Q235" s="81">
        <f t="shared" si="29"/>
        <v>0</v>
      </c>
      <c r="R235" s="81">
        <f t="shared" si="34"/>
        <v>1</v>
      </c>
      <c r="S235" s="81">
        <f t="shared" si="30"/>
        <v>0</v>
      </c>
      <c r="T235" s="78">
        <f>+VLOOKUP($E235,db!$B$26:$C$30,2,FALSE)</f>
        <v>60</v>
      </c>
      <c r="U235" s="78">
        <f t="shared" si="32"/>
        <v>0</v>
      </c>
      <c r="V235" s="89">
        <f t="shared" si="33"/>
        <v>101</v>
      </c>
      <c r="W235" s="77"/>
      <c r="X235" s="77"/>
      <c r="Y235" s="77"/>
    </row>
    <row r="236" spans="1:25" s="80" customFormat="1" ht="16" thickBot="1">
      <c r="A236" s="1"/>
      <c r="B236" s="28">
        <v>16</v>
      </c>
      <c r="C236" s="71" t="s">
        <v>106</v>
      </c>
      <c r="D236" s="72">
        <v>40653</v>
      </c>
      <c r="E236" s="71" t="s">
        <v>678</v>
      </c>
      <c r="F236" s="71" t="s">
        <v>684</v>
      </c>
      <c r="G236" s="71" t="s">
        <v>679</v>
      </c>
      <c r="H236" s="137">
        <v>42</v>
      </c>
      <c r="I236" s="71" t="s">
        <v>94</v>
      </c>
      <c r="J236" s="28" t="s">
        <v>281</v>
      </c>
      <c r="K236" s="106"/>
      <c r="L236" s="71" t="s">
        <v>684</v>
      </c>
      <c r="M236" s="31">
        <f t="shared" si="31"/>
        <v>1</v>
      </c>
      <c r="N236" s="30"/>
      <c r="O236" s="77"/>
      <c r="P236" s="81">
        <f t="shared" si="28"/>
        <v>1</v>
      </c>
      <c r="Q236" s="81">
        <f t="shared" si="29"/>
        <v>0</v>
      </c>
      <c r="R236" s="81">
        <f t="shared" si="34"/>
        <v>0</v>
      </c>
      <c r="S236" s="81">
        <f t="shared" si="30"/>
        <v>0</v>
      </c>
      <c r="T236" s="78">
        <f>+VLOOKUP($E236,db!$B$26:$C$30,2,FALSE)</f>
        <v>60</v>
      </c>
      <c r="U236" s="78">
        <f t="shared" si="32"/>
        <v>0</v>
      </c>
      <c r="V236" s="89">
        <f t="shared" si="33"/>
        <v>42</v>
      </c>
      <c r="W236" s="77"/>
      <c r="X236" s="77"/>
      <c r="Y236" s="77"/>
    </row>
    <row r="237" spans="1:25" s="80" customFormat="1" ht="16" thickBot="1">
      <c r="A237" s="1"/>
      <c r="B237" s="26">
        <v>19</v>
      </c>
      <c r="C237" s="26" t="s">
        <v>106</v>
      </c>
      <c r="D237" s="27">
        <v>40653</v>
      </c>
      <c r="E237" s="26" t="s">
        <v>678</v>
      </c>
      <c r="F237" s="26" t="s">
        <v>680</v>
      </c>
      <c r="G237" s="26" t="s">
        <v>679</v>
      </c>
      <c r="H237" s="136">
        <v>61</v>
      </c>
      <c r="I237" s="26" t="s">
        <v>645</v>
      </c>
      <c r="J237" s="26" t="s">
        <v>281</v>
      </c>
      <c r="K237" s="105"/>
      <c r="L237" s="26" t="s">
        <v>680</v>
      </c>
      <c r="M237" s="33">
        <f t="shared" si="31"/>
        <v>1</v>
      </c>
      <c r="N237" s="32"/>
      <c r="O237" s="77"/>
      <c r="P237" s="81">
        <f t="shared" si="28"/>
        <v>1</v>
      </c>
      <c r="Q237" s="81">
        <f t="shared" si="29"/>
        <v>0</v>
      </c>
      <c r="R237" s="81">
        <f t="shared" si="34"/>
        <v>1</v>
      </c>
      <c r="S237" s="81">
        <f t="shared" si="30"/>
        <v>0</v>
      </c>
      <c r="T237" s="78">
        <f>+VLOOKUP($E237,db!$B$26:$C$30,2,FALSE)</f>
        <v>60</v>
      </c>
      <c r="U237" s="78">
        <f t="shared" si="32"/>
        <v>0</v>
      </c>
      <c r="V237" s="89">
        <f t="shared" si="33"/>
        <v>61</v>
      </c>
      <c r="W237" s="77"/>
      <c r="X237" s="77"/>
      <c r="Y237" s="77"/>
    </row>
    <row r="238" spans="1:25" s="80" customFormat="1" ht="16" thickBot="1">
      <c r="A238" s="1"/>
      <c r="B238" s="28">
        <v>21</v>
      </c>
      <c r="C238" s="71" t="s">
        <v>106</v>
      </c>
      <c r="D238" s="72">
        <v>40653</v>
      </c>
      <c r="E238" s="71" t="s">
        <v>678</v>
      </c>
      <c r="F238" s="71" t="s">
        <v>680</v>
      </c>
      <c r="G238" s="71" t="s">
        <v>679</v>
      </c>
      <c r="H238" s="137">
        <v>87</v>
      </c>
      <c r="I238" s="71" t="s">
        <v>94</v>
      </c>
      <c r="J238" s="28" t="s">
        <v>370</v>
      </c>
      <c r="K238" s="106" t="s">
        <v>96</v>
      </c>
      <c r="L238" s="71" t="s">
        <v>680</v>
      </c>
      <c r="M238" s="31">
        <f t="shared" si="31"/>
        <v>1</v>
      </c>
      <c r="N238" s="30"/>
      <c r="O238" s="77"/>
      <c r="P238" s="81">
        <f t="shared" si="28"/>
        <v>1</v>
      </c>
      <c r="Q238" s="81">
        <f t="shared" si="29"/>
        <v>0</v>
      </c>
      <c r="R238" s="81">
        <f t="shared" si="34"/>
        <v>1</v>
      </c>
      <c r="S238" s="81">
        <f t="shared" si="30"/>
        <v>0</v>
      </c>
      <c r="T238" s="78">
        <f>+VLOOKUP($E238,db!$B$26:$C$30,2,FALSE)</f>
        <v>60</v>
      </c>
      <c r="U238" s="78">
        <f t="shared" si="32"/>
        <v>0</v>
      </c>
      <c r="V238" s="89">
        <f t="shared" si="33"/>
        <v>87</v>
      </c>
      <c r="W238" s="77"/>
      <c r="X238" s="77"/>
      <c r="Y238" s="77"/>
    </row>
    <row r="239" spans="1:25" s="80" customFormat="1" ht="46" thickBot="1">
      <c r="A239" s="1"/>
      <c r="B239" s="26">
        <v>29</v>
      </c>
      <c r="C239" s="26" t="s">
        <v>106</v>
      </c>
      <c r="D239" s="27">
        <v>40653</v>
      </c>
      <c r="E239" s="26" t="s">
        <v>678</v>
      </c>
      <c r="F239" s="26" t="s">
        <v>681</v>
      </c>
      <c r="G239" s="26" t="s">
        <v>679</v>
      </c>
      <c r="H239" s="136">
        <v>62</v>
      </c>
      <c r="I239" s="26" t="s">
        <v>542</v>
      </c>
      <c r="J239" s="26" t="s">
        <v>370</v>
      </c>
      <c r="K239" s="105" t="s">
        <v>60</v>
      </c>
      <c r="L239" s="26" t="s">
        <v>681</v>
      </c>
      <c r="M239" s="33">
        <f t="shared" si="31"/>
        <v>1</v>
      </c>
      <c r="N239" s="32"/>
      <c r="O239" s="77"/>
      <c r="P239" s="81">
        <f t="shared" si="28"/>
        <v>1</v>
      </c>
      <c r="Q239" s="81">
        <f t="shared" si="29"/>
        <v>0</v>
      </c>
      <c r="R239" s="81">
        <f t="shared" si="34"/>
        <v>1</v>
      </c>
      <c r="S239" s="81">
        <f t="shared" si="30"/>
        <v>0</v>
      </c>
      <c r="T239" s="78">
        <f>+VLOOKUP($E239,db!$B$26:$C$30,2,FALSE)</f>
        <v>60</v>
      </c>
      <c r="U239" s="78">
        <f t="shared" si="32"/>
        <v>0</v>
      </c>
      <c r="V239" s="89">
        <f t="shared" si="33"/>
        <v>62</v>
      </c>
      <c r="W239" s="77"/>
      <c r="X239" s="77"/>
      <c r="Y239" s="77"/>
    </row>
    <row r="240" spans="1:25" s="80" customFormat="1" ht="46" thickBot="1">
      <c r="A240" s="1"/>
      <c r="B240" s="28">
        <v>40</v>
      </c>
      <c r="C240" s="71" t="s">
        <v>106</v>
      </c>
      <c r="D240" s="72">
        <v>40653</v>
      </c>
      <c r="E240" s="71" t="s">
        <v>678</v>
      </c>
      <c r="F240" s="71" t="s">
        <v>684</v>
      </c>
      <c r="G240" s="71" t="s">
        <v>679</v>
      </c>
      <c r="H240" s="137">
        <v>67</v>
      </c>
      <c r="I240" s="71" t="s">
        <v>94</v>
      </c>
      <c r="J240" s="28" t="s">
        <v>281</v>
      </c>
      <c r="K240" s="106" t="s">
        <v>61</v>
      </c>
      <c r="L240" s="71" t="s">
        <v>684</v>
      </c>
      <c r="M240" s="31">
        <f t="shared" si="31"/>
        <v>1</v>
      </c>
      <c r="N240" s="30"/>
      <c r="O240" s="77"/>
      <c r="P240" s="81">
        <f t="shared" si="28"/>
        <v>1</v>
      </c>
      <c r="Q240" s="81">
        <f t="shared" si="29"/>
        <v>0</v>
      </c>
      <c r="R240" s="81">
        <f t="shared" si="34"/>
        <v>1</v>
      </c>
      <c r="S240" s="81">
        <f t="shared" si="30"/>
        <v>0</v>
      </c>
      <c r="T240" s="78">
        <f>+VLOOKUP($E240,db!$B$26:$C$30,2,FALSE)</f>
        <v>60</v>
      </c>
      <c r="U240" s="78">
        <f t="shared" si="32"/>
        <v>0</v>
      </c>
      <c r="V240" s="89">
        <f t="shared" si="33"/>
        <v>67</v>
      </c>
      <c r="W240" s="77"/>
      <c r="X240" s="77"/>
      <c r="Y240" s="77"/>
    </row>
    <row r="241" spans="1:25" s="80" customFormat="1" ht="61" thickBot="1">
      <c r="A241" s="1"/>
      <c r="B241" s="26">
        <v>43</v>
      </c>
      <c r="C241" s="26" t="s">
        <v>106</v>
      </c>
      <c r="D241" s="27">
        <v>40653</v>
      </c>
      <c r="E241" s="26" t="s">
        <v>678</v>
      </c>
      <c r="F241" s="26" t="s">
        <v>699</v>
      </c>
      <c r="G241" s="26" t="s">
        <v>679</v>
      </c>
      <c r="H241" s="136">
        <v>64</v>
      </c>
      <c r="I241" s="26" t="s">
        <v>645</v>
      </c>
      <c r="J241" s="26" t="s">
        <v>282</v>
      </c>
      <c r="K241" s="105" t="s">
        <v>62</v>
      </c>
      <c r="L241" s="26" t="s">
        <v>699</v>
      </c>
      <c r="M241" s="33">
        <f t="shared" si="31"/>
        <v>1</v>
      </c>
      <c r="N241" s="32"/>
      <c r="O241" s="77"/>
      <c r="P241" s="81">
        <f t="shared" si="28"/>
        <v>1</v>
      </c>
      <c r="Q241" s="81">
        <f t="shared" si="29"/>
        <v>0</v>
      </c>
      <c r="R241" s="81">
        <f t="shared" si="34"/>
        <v>1</v>
      </c>
      <c r="S241" s="81">
        <f t="shared" si="30"/>
        <v>0</v>
      </c>
      <c r="T241" s="78">
        <f>+VLOOKUP($E241,db!$B$26:$C$30,2,FALSE)</f>
        <v>60</v>
      </c>
      <c r="U241" s="78">
        <f t="shared" si="32"/>
        <v>0</v>
      </c>
      <c r="V241" s="89">
        <f t="shared" si="33"/>
        <v>64</v>
      </c>
      <c r="W241" s="77"/>
      <c r="X241" s="77"/>
      <c r="Y241" s="77"/>
    </row>
    <row r="242" spans="1:25" s="80" customFormat="1" ht="31" thickBot="1">
      <c r="A242" s="1"/>
      <c r="B242" s="28">
        <v>48</v>
      </c>
      <c r="C242" s="71" t="s">
        <v>106</v>
      </c>
      <c r="D242" s="72">
        <v>40653</v>
      </c>
      <c r="E242" s="71" t="s">
        <v>678</v>
      </c>
      <c r="F242" s="71" t="s">
        <v>680</v>
      </c>
      <c r="G242" s="71" t="s">
        <v>679</v>
      </c>
      <c r="H242" s="137">
        <v>129</v>
      </c>
      <c r="I242" s="71" t="s">
        <v>94</v>
      </c>
      <c r="J242" s="28" t="s">
        <v>370</v>
      </c>
      <c r="K242" s="106" t="s">
        <v>81</v>
      </c>
      <c r="L242" s="71" t="s">
        <v>680</v>
      </c>
      <c r="M242" s="31">
        <f t="shared" si="31"/>
        <v>1</v>
      </c>
      <c r="N242" s="30"/>
      <c r="O242" s="77"/>
      <c r="P242" s="81">
        <f t="shared" si="28"/>
        <v>1</v>
      </c>
      <c r="Q242" s="81">
        <f t="shared" si="29"/>
        <v>0</v>
      </c>
      <c r="R242" s="81">
        <f t="shared" si="34"/>
        <v>1</v>
      </c>
      <c r="S242" s="81">
        <f t="shared" si="30"/>
        <v>0</v>
      </c>
      <c r="T242" s="78">
        <f>+VLOOKUP($E242,db!$B$26:$C$30,2,FALSE)</f>
        <v>60</v>
      </c>
      <c r="U242" s="78">
        <f t="shared" si="32"/>
        <v>0</v>
      </c>
      <c r="V242" s="89">
        <f t="shared" si="33"/>
        <v>129</v>
      </c>
      <c r="W242" s="77"/>
      <c r="X242" s="77"/>
      <c r="Y242" s="77"/>
    </row>
    <row r="243" spans="1:25" s="80" customFormat="1" ht="16" thickBot="1">
      <c r="A243" s="1"/>
      <c r="B243" s="26">
        <v>51</v>
      </c>
      <c r="C243" s="26" t="s">
        <v>106</v>
      </c>
      <c r="D243" s="27">
        <v>40653</v>
      </c>
      <c r="E243" s="26" t="s">
        <v>678</v>
      </c>
      <c r="F243" s="26" t="s">
        <v>680</v>
      </c>
      <c r="G243" s="26" t="s">
        <v>679</v>
      </c>
      <c r="H243" s="136">
        <v>60</v>
      </c>
      <c r="I243" s="26" t="s">
        <v>542</v>
      </c>
      <c r="J243" s="26" t="s">
        <v>370</v>
      </c>
      <c r="K243" s="105" t="s">
        <v>82</v>
      </c>
      <c r="L243" s="26" t="s">
        <v>680</v>
      </c>
      <c r="M243" s="33">
        <f t="shared" si="31"/>
        <v>1</v>
      </c>
      <c r="N243" s="32"/>
      <c r="O243" s="77"/>
      <c r="P243" s="81">
        <f t="shared" si="28"/>
        <v>1</v>
      </c>
      <c r="Q243" s="81">
        <f t="shared" si="29"/>
        <v>0</v>
      </c>
      <c r="R243" s="81">
        <f t="shared" si="34"/>
        <v>0</v>
      </c>
      <c r="S243" s="81">
        <f t="shared" si="30"/>
        <v>0</v>
      </c>
      <c r="T243" s="78">
        <f>+VLOOKUP($E243,db!$B$26:$C$30,2,FALSE)</f>
        <v>60</v>
      </c>
      <c r="U243" s="78">
        <f t="shared" si="32"/>
        <v>0</v>
      </c>
      <c r="V243" s="89">
        <f t="shared" si="33"/>
        <v>60</v>
      </c>
      <c r="W243" s="77"/>
      <c r="X243" s="77"/>
      <c r="Y243" s="77"/>
    </row>
    <row r="244" spans="1:25" s="80" customFormat="1" ht="61" thickBot="1">
      <c r="A244" s="1"/>
      <c r="B244" s="28">
        <v>62</v>
      </c>
      <c r="C244" s="71" t="s">
        <v>106</v>
      </c>
      <c r="D244" s="72">
        <v>40653</v>
      </c>
      <c r="E244" s="71" t="s">
        <v>678</v>
      </c>
      <c r="F244" s="71" t="s">
        <v>682</v>
      </c>
      <c r="G244" s="71" t="s">
        <v>679</v>
      </c>
      <c r="H244" s="137">
        <v>29</v>
      </c>
      <c r="I244" s="71" t="s">
        <v>280</v>
      </c>
      <c r="J244" s="28" t="s">
        <v>281</v>
      </c>
      <c r="K244" s="106" t="s">
        <v>83</v>
      </c>
      <c r="L244" s="71" t="s">
        <v>682</v>
      </c>
      <c r="M244" s="31">
        <f t="shared" si="31"/>
        <v>1</v>
      </c>
      <c r="N244" s="30"/>
      <c r="O244" s="77"/>
      <c r="P244" s="81">
        <f t="shared" si="28"/>
        <v>1</v>
      </c>
      <c r="Q244" s="81">
        <f t="shared" si="29"/>
        <v>0</v>
      </c>
      <c r="R244" s="81">
        <f t="shared" si="34"/>
        <v>0</v>
      </c>
      <c r="S244" s="81">
        <f t="shared" si="30"/>
        <v>0</v>
      </c>
      <c r="T244" s="78">
        <f>+VLOOKUP($E244,db!$B$26:$C$30,2,FALSE)</f>
        <v>60</v>
      </c>
      <c r="U244" s="78">
        <f t="shared" si="32"/>
        <v>0</v>
      </c>
      <c r="V244" s="89">
        <f t="shared" si="33"/>
        <v>29</v>
      </c>
      <c r="W244" s="77"/>
      <c r="X244" s="77"/>
      <c r="Y244" s="77"/>
    </row>
    <row r="245" spans="1:25" s="80" customFormat="1" ht="16" thickBot="1">
      <c r="A245" s="1"/>
      <c r="B245" s="26">
        <v>64</v>
      </c>
      <c r="C245" s="26" t="s">
        <v>106</v>
      </c>
      <c r="D245" s="27">
        <v>40653</v>
      </c>
      <c r="E245" s="26" t="s">
        <v>678</v>
      </c>
      <c r="F245" s="26" t="s">
        <v>682</v>
      </c>
      <c r="G245" s="26" t="s">
        <v>679</v>
      </c>
      <c r="H245" s="136">
        <v>51</v>
      </c>
      <c r="I245" s="26" t="s">
        <v>369</v>
      </c>
      <c r="J245" s="26" t="s">
        <v>305</v>
      </c>
      <c r="K245" s="105"/>
      <c r="L245" s="26" t="s">
        <v>682</v>
      </c>
      <c r="M245" s="33">
        <f t="shared" si="31"/>
        <v>1</v>
      </c>
      <c r="N245" s="32"/>
      <c r="O245" s="77"/>
      <c r="P245" s="81">
        <f t="shared" si="28"/>
        <v>1</v>
      </c>
      <c r="Q245" s="81">
        <f t="shared" si="29"/>
        <v>0</v>
      </c>
      <c r="R245" s="81">
        <f t="shared" si="34"/>
        <v>0</v>
      </c>
      <c r="S245" s="81">
        <f t="shared" si="30"/>
        <v>0</v>
      </c>
      <c r="T245" s="78">
        <f>+VLOOKUP($E245,db!$B$26:$C$30,2,FALSE)</f>
        <v>60</v>
      </c>
      <c r="U245" s="78">
        <f t="shared" si="32"/>
        <v>0</v>
      </c>
      <c r="V245" s="89">
        <f t="shared" si="33"/>
        <v>51</v>
      </c>
      <c r="W245" s="77"/>
      <c r="X245" s="77"/>
      <c r="Y245" s="77"/>
    </row>
    <row r="246" spans="1:25" s="80" customFormat="1" ht="16" thickBot="1">
      <c r="A246" s="1"/>
      <c r="B246" s="28">
        <v>10</v>
      </c>
      <c r="C246" s="71" t="s">
        <v>690</v>
      </c>
      <c r="D246" s="29">
        <v>40655</v>
      </c>
      <c r="E246" s="71" t="s">
        <v>678</v>
      </c>
      <c r="F246" s="71" t="s">
        <v>699</v>
      </c>
      <c r="G246" s="71" t="s">
        <v>679</v>
      </c>
      <c r="H246" s="137">
        <v>29</v>
      </c>
      <c r="I246" s="71" t="s">
        <v>280</v>
      </c>
      <c r="J246" s="28" t="s">
        <v>282</v>
      </c>
      <c r="K246" s="106"/>
      <c r="L246" s="71" t="s">
        <v>699</v>
      </c>
      <c r="M246" s="31">
        <f t="shared" si="31"/>
        <v>1</v>
      </c>
      <c r="N246" s="30"/>
      <c r="O246" s="77"/>
      <c r="P246" s="81">
        <f t="shared" si="28"/>
        <v>1</v>
      </c>
      <c r="Q246" s="81">
        <f t="shared" si="29"/>
        <v>0</v>
      </c>
      <c r="R246" s="81">
        <f t="shared" si="34"/>
        <v>0</v>
      </c>
      <c r="S246" s="81">
        <f t="shared" si="30"/>
        <v>0</v>
      </c>
      <c r="T246" s="78">
        <f>+VLOOKUP($E246,db!$B$26:$C$30,2,FALSE)</f>
        <v>60</v>
      </c>
      <c r="U246" s="78">
        <f t="shared" si="32"/>
        <v>0</v>
      </c>
      <c r="V246" s="89">
        <f t="shared" si="33"/>
        <v>29</v>
      </c>
      <c r="W246" s="77"/>
      <c r="X246" s="77"/>
      <c r="Y246" s="77"/>
    </row>
    <row r="247" spans="1:25" s="80" customFormat="1" ht="16" thickBot="1">
      <c r="A247" s="1"/>
      <c r="B247" s="26">
        <v>18</v>
      </c>
      <c r="C247" s="26" t="s">
        <v>690</v>
      </c>
      <c r="D247" s="27">
        <v>40655</v>
      </c>
      <c r="E247" s="26" t="s">
        <v>678</v>
      </c>
      <c r="F247" s="26" t="s">
        <v>699</v>
      </c>
      <c r="G247" s="26" t="s">
        <v>679</v>
      </c>
      <c r="H247" s="136">
        <v>64</v>
      </c>
      <c r="I247" s="26" t="s">
        <v>72</v>
      </c>
      <c r="J247" s="26" t="s">
        <v>103</v>
      </c>
      <c r="K247" s="105"/>
      <c r="L247" s="26" t="s">
        <v>71</v>
      </c>
      <c r="M247" s="33">
        <f t="shared" si="31"/>
        <v>0</v>
      </c>
      <c r="N247" s="32"/>
      <c r="O247" s="77"/>
      <c r="P247" s="81">
        <f t="shared" si="28"/>
        <v>0</v>
      </c>
      <c r="Q247" s="81">
        <f t="shared" si="29"/>
        <v>1</v>
      </c>
      <c r="R247" s="81">
        <f t="shared" si="34"/>
        <v>1</v>
      </c>
      <c r="S247" s="81">
        <f t="shared" si="30"/>
        <v>0</v>
      </c>
      <c r="T247" s="78">
        <f>+VLOOKUP($E247,db!$B$26:$C$30,2,FALSE)</f>
        <v>60</v>
      </c>
      <c r="U247" s="78">
        <f t="shared" si="32"/>
        <v>0</v>
      </c>
      <c r="V247" s="89">
        <f t="shared" si="33"/>
        <v>64</v>
      </c>
      <c r="W247" s="77"/>
      <c r="X247" s="77"/>
      <c r="Y247" s="77"/>
    </row>
    <row r="248" spans="1:25" s="80" customFormat="1" ht="16" thickBot="1">
      <c r="A248" s="1"/>
      <c r="B248" s="28">
        <v>25</v>
      </c>
      <c r="C248" s="71" t="s">
        <v>555</v>
      </c>
      <c r="D248" s="72">
        <v>40655</v>
      </c>
      <c r="E248" s="71" t="s">
        <v>678</v>
      </c>
      <c r="F248" s="71" t="s">
        <v>681</v>
      </c>
      <c r="G248" s="71" t="s">
        <v>679</v>
      </c>
      <c r="H248" s="137">
        <v>34</v>
      </c>
      <c r="I248" s="71" t="s">
        <v>72</v>
      </c>
      <c r="J248" s="28"/>
      <c r="K248" s="106"/>
      <c r="L248" s="71" t="s">
        <v>681</v>
      </c>
      <c r="M248" s="31">
        <f t="shared" si="31"/>
        <v>1</v>
      </c>
      <c r="N248" s="30"/>
      <c r="O248" s="77"/>
      <c r="P248" s="81">
        <f t="shared" si="28"/>
        <v>1</v>
      </c>
      <c r="Q248" s="81">
        <f t="shared" si="29"/>
        <v>0</v>
      </c>
      <c r="R248" s="81">
        <f t="shared" si="34"/>
        <v>0</v>
      </c>
      <c r="S248" s="81">
        <f t="shared" si="30"/>
        <v>0</v>
      </c>
      <c r="T248" s="78">
        <f>+VLOOKUP($E248,db!$B$26:$C$30,2,FALSE)</f>
        <v>60</v>
      </c>
      <c r="U248" s="78">
        <f t="shared" si="32"/>
        <v>0</v>
      </c>
      <c r="V248" s="89">
        <f t="shared" si="33"/>
        <v>34</v>
      </c>
      <c r="W248" s="77"/>
      <c r="X248" s="77"/>
      <c r="Y248" s="77"/>
    </row>
    <row r="249" spans="1:25" s="80" customFormat="1" ht="16" thickBot="1">
      <c r="A249" s="1"/>
      <c r="B249" s="26">
        <v>30</v>
      </c>
      <c r="C249" s="26" t="s">
        <v>555</v>
      </c>
      <c r="D249" s="27">
        <v>40655</v>
      </c>
      <c r="E249" s="26" t="s">
        <v>678</v>
      </c>
      <c r="F249" s="26" t="s">
        <v>71</v>
      </c>
      <c r="G249" s="26" t="s">
        <v>679</v>
      </c>
      <c r="H249" s="136">
        <v>70</v>
      </c>
      <c r="I249" s="26" t="s">
        <v>72</v>
      </c>
      <c r="J249" s="26"/>
      <c r="K249" s="105"/>
      <c r="L249" s="26" t="s">
        <v>71</v>
      </c>
      <c r="M249" s="33">
        <f t="shared" si="31"/>
        <v>1</v>
      </c>
      <c r="N249" s="32"/>
      <c r="O249" s="77"/>
      <c r="P249" s="81">
        <f t="shared" si="28"/>
        <v>1</v>
      </c>
      <c r="Q249" s="81">
        <f t="shared" si="29"/>
        <v>0</v>
      </c>
      <c r="R249" s="81">
        <f t="shared" si="34"/>
        <v>1</v>
      </c>
      <c r="S249" s="81">
        <f t="shared" si="30"/>
        <v>0</v>
      </c>
      <c r="T249" s="78">
        <f>+VLOOKUP($E249,db!$B$26:$C$30,2,FALSE)</f>
        <v>60</v>
      </c>
      <c r="U249" s="78">
        <f t="shared" si="32"/>
        <v>0</v>
      </c>
      <c r="V249" s="89">
        <f t="shared" si="33"/>
        <v>70</v>
      </c>
      <c r="W249" s="77"/>
      <c r="X249" s="77"/>
      <c r="Y249" s="77"/>
    </row>
    <row r="250" spans="1:25" s="80" customFormat="1" ht="16" thickBot="1">
      <c r="A250" s="1"/>
      <c r="B250" s="28">
        <v>38</v>
      </c>
      <c r="C250" s="71" t="s">
        <v>555</v>
      </c>
      <c r="D250" s="72">
        <v>40655</v>
      </c>
      <c r="E250" s="71" t="s">
        <v>678</v>
      </c>
      <c r="F250" s="71" t="s">
        <v>681</v>
      </c>
      <c r="G250" s="71" t="s">
        <v>679</v>
      </c>
      <c r="H250" s="137">
        <v>84</v>
      </c>
      <c r="I250" s="71" t="s">
        <v>72</v>
      </c>
      <c r="J250" s="28"/>
      <c r="K250" s="106"/>
      <c r="L250" s="71" t="s">
        <v>681</v>
      </c>
      <c r="M250" s="31">
        <f t="shared" si="31"/>
        <v>1</v>
      </c>
      <c r="N250" s="30"/>
      <c r="O250" s="77"/>
      <c r="P250" s="81">
        <f t="shared" si="28"/>
        <v>1</v>
      </c>
      <c r="Q250" s="81">
        <f t="shared" si="29"/>
        <v>0</v>
      </c>
      <c r="R250" s="81">
        <f t="shared" si="34"/>
        <v>1</v>
      </c>
      <c r="S250" s="81">
        <f t="shared" si="30"/>
        <v>0</v>
      </c>
      <c r="T250" s="78">
        <f>+VLOOKUP($E250,db!$B$26:$C$30,2,FALSE)</f>
        <v>60</v>
      </c>
      <c r="U250" s="78">
        <f t="shared" si="32"/>
        <v>0</v>
      </c>
      <c r="V250" s="89">
        <f t="shared" si="33"/>
        <v>84</v>
      </c>
      <c r="W250" s="77"/>
      <c r="X250" s="77"/>
      <c r="Y250" s="77"/>
    </row>
    <row r="251" spans="1:25" s="80" customFormat="1" ht="16" thickBot="1">
      <c r="A251" s="1"/>
      <c r="B251" s="26">
        <v>40</v>
      </c>
      <c r="C251" s="26" t="s">
        <v>555</v>
      </c>
      <c r="D251" s="27">
        <v>40655</v>
      </c>
      <c r="E251" s="26" t="s">
        <v>678</v>
      </c>
      <c r="F251" s="26" t="s">
        <v>681</v>
      </c>
      <c r="G251" s="26" t="s">
        <v>679</v>
      </c>
      <c r="H251" s="136">
        <v>58</v>
      </c>
      <c r="I251" s="26" t="s">
        <v>72</v>
      </c>
      <c r="J251" s="26"/>
      <c r="K251" s="105"/>
      <c r="L251" s="26" t="s">
        <v>681</v>
      </c>
      <c r="M251" s="33">
        <f t="shared" si="31"/>
        <v>1</v>
      </c>
      <c r="N251" s="32"/>
      <c r="O251" s="77"/>
      <c r="P251" s="81">
        <f t="shared" si="28"/>
        <v>1</v>
      </c>
      <c r="Q251" s="81">
        <f t="shared" si="29"/>
        <v>0</v>
      </c>
      <c r="R251" s="81">
        <f t="shared" si="34"/>
        <v>0</v>
      </c>
      <c r="S251" s="81">
        <f t="shared" si="30"/>
        <v>0</v>
      </c>
      <c r="T251" s="78">
        <f>+VLOOKUP($E251,db!$B$26:$C$30,2,FALSE)</f>
        <v>60</v>
      </c>
      <c r="U251" s="78">
        <f t="shared" si="32"/>
        <v>0</v>
      </c>
      <c r="V251" s="89">
        <f t="shared" si="33"/>
        <v>58</v>
      </c>
      <c r="W251" s="77"/>
      <c r="X251" s="77"/>
      <c r="Y251" s="77"/>
    </row>
    <row r="252" spans="1:25" s="80" customFormat="1" ht="16" thickBot="1">
      <c r="A252" s="1"/>
      <c r="B252" s="28">
        <v>48</v>
      </c>
      <c r="C252" s="71" t="s">
        <v>555</v>
      </c>
      <c r="D252" s="72">
        <v>40655</v>
      </c>
      <c r="E252" s="71" t="s">
        <v>678</v>
      </c>
      <c r="F252" s="71" t="s">
        <v>699</v>
      </c>
      <c r="G252" s="71" t="s">
        <v>679</v>
      </c>
      <c r="H252" s="137">
        <v>61</v>
      </c>
      <c r="I252" s="71" t="s">
        <v>72</v>
      </c>
      <c r="J252" s="28"/>
      <c r="K252" s="106"/>
      <c r="L252" s="71" t="s">
        <v>699</v>
      </c>
      <c r="M252" s="31">
        <f t="shared" si="31"/>
        <v>1</v>
      </c>
      <c r="N252" s="30"/>
      <c r="O252" s="77"/>
      <c r="P252" s="81">
        <f t="shared" si="28"/>
        <v>1</v>
      </c>
      <c r="Q252" s="81">
        <f t="shared" si="29"/>
        <v>0</v>
      </c>
      <c r="R252" s="81">
        <f t="shared" si="34"/>
        <v>1</v>
      </c>
      <c r="S252" s="81">
        <f t="shared" si="30"/>
        <v>0</v>
      </c>
      <c r="T252" s="78">
        <f>+VLOOKUP($E252,db!$B$26:$C$30,2,FALSE)</f>
        <v>60</v>
      </c>
      <c r="U252" s="78">
        <f t="shared" si="32"/>
        <v>0</v>
      </c>
      <c r="V252" s="89">
        <f t="shared" si="33"/>
        <v>61</v>
      </c>
      <c r="W252" s="77"/>
      <c r="X252" s="77"/>
      <c r="Y252" s="77"/>
    </row>
    <row r="253" spans="1:25" s="80" customFormat="1" ht="16" thickBot="1">
      <c r="A253" s="1"/>
      <c r="B253" s="26">
        <v>58</v>
      </c>
      <c r="C253" s="26" t="s">
        <v>555</v>
      </c>
      <c r="D253" s="27">
        <v>40655</v>
      </c>
      <c r="E253" s="26" t="s">
        <v>678</v>
      </c>
      <c r="F253" s="26" t="s">
        <v>131</v>
      </c>
      <c r="G253" s="26" t="s">
        <v>679</v>
      </c>
      <c r="H253" s="136">
        <v>34</v>
      </c>
      <c r="I253" s="26" t="s">
        <v>72</v>
      </c>
      <c r="J253" s="26"/>
      <c r="K253" s="105"/>
      <c r="L253" s="26" t="s">
        <v>131</v>
      </c>
      <c r="M253" s="33">
        <f t="shared" si="31"/>
        <v>1</v>
      </c>
      <c r="N253" s="32"/>
      <c r="O253" s="77"/>
      <c r="P253" s="81">
        <f t="shared" si="28"/>
        <v>1</v>
      </c>
      <c r="Q253" s="81">
        <f t="shared" si="29"/>
        <v>0</v>
      </c>
      <c r="R253" s="81">
        <f t="shared" si="34"/>
        <v>0</v>
      </c>
      <c r="S253" s="81">
        <f t="shared" si="30"/>
        <v>0</v>
      </c>
      <c r="T253" s="78">
        <f>+VLOOKUP($E253,db!$B$26:$C$30,2,FALSE)</f>
        <v>60</v>
      </c>
      <c r="U253" s="78">
        <f t="shared" si="32"/>
        <v>0</v>
      </c>
      <c r="V253" s="89">
        <f t="shared" si="33"/>
        <v>34</v>
      </c>
      <c r="W253" s="77"/>
      <c r="X253" s="77"/>
      <c r="Y253" s="77"/>
    </row>
    <row r="254" spans="1:25" s="80" customFormat="1" ht="16" thickBot="1">
      <c r="A254" s="1"/>
      <c r="B254" s="28">
        <v>61</v>
      </c>
      <c r="C254" s="71" t="s">
        <v>555</v>
      </c>
      <c r="D254" s="72">
        <v>40655</v>
      </c>
      <c r="E254" s="71" t="s">
        <v>678</v>
      </c>
      <c r="F254" s="71" t="s">
        <v>134</v>
      </c>
      <c r="G254" s="71" t="s">
        <v>679</v>
      </c>
      <c r="H254" s="137">
        <v>105</v>
      </c>
      <c r="I254" s="71" t="s">
        <v>72</v>
      </c>
      <c r="J254" s="28"/>
      <c r="K254" s="106"/>
      <c r="L254" s="71" t="s">
        <v>134</v>
      </c>
      <c r="M254" s="31">
        <f t="shared" si="31"/>
        <v>1</v>
      </c>
      <c r="N254" s="30"/>
      <c r="O254" s="77"/>
      <c r="P254" s="81">
        <f t="shared" si="28"/>
        <v>1</v>
      </c>
      <c r="Q254" s="81">
        <f t="shared" si="29"/>
        <v>0</v>
      </c>
      <c r="R254" s="81">
        <f t="shared" si="34"/>
        <v>1</v>
      </c>
      <c r="S254" s="81">
        <f t="shared" si="30"/>
        <v>0</v>
      </c>
      <c r="T254" s="78">
        <f>+VLOOKUP($E254,db!$B$26:$C$30,2,FALSE)</f>
        <v>60</v>
      </c>
      <c r="U254" s="78">
        <f t="shared" si="32"/>
        <v>0</v>
      </c>
      <c r="V254" s="89">
        <f t="shared" si="33"/>
        <v>105</v>
      </c>
      <c r="W254" s="77"/>
      <c r="X254" s="77"/>
      <c r="Y254" s="77"/>
    </row>
    <row r="255" spans="1:25" s="80" customFormat="1" ht="16" thickBot="1">
      <c r="A255" s="1"/>
      <c r="B255" s="26">
        <v>63</v>
      </c>
      <c r="C255" s="26" t="s">
        <v>555</v>
      </c>
      <c r="D255" s="27">
        <v>40655</v>
      </c>
      <c r="E255" s="26" t="s">
        <v>678</v>
      </c>
      <c r="F255" s="26" t="s">
        <v>132</v>
      </c>
      <c r="G255" s="26" t="s">
        <v>679</v>
      </c>
      <c r="H255" s="136">
        <v>72</v>
      </c>
      <c r="I255" s="26" t="s">
        <v>72</v>
      </c>
      <c r="J255" s="26"/>
      <c r="K255" s="105"/>
      <c r="L255" s="26" t="s">
        <v>132</v>
      </c>
      <c r="M255" s="33">
        <f t="shared" si="31"/>
        <v>1</v>
      </c>
      <c r="N255" s="32"/>
      <c r="O255" s="77"/>
      <c r="P255" s="81">
        <f t="shared" si="28"/>
        <v>1</v>
      </c>
      <c r="Q255" s="81">
        <f t="shared" si="29"/>
        <v>0</v>
      </c>
      <c r="R255" s="81">
        <f t="shared" si="34"/>
        <v>1</v>
      </c>
      <c r="S255" s="81">
        <f t="shared" si="30"/>
        <v>0</v>
      </c>
      <c r="T255" s="78">
        <f>+VLOOKUP($E255,db!$B$26:$C$30,2,FALSE)</f>
        <v>60</v>
      </c>
      <c r="U255" s="78">
        <f t="shared" si="32"/>
        <v>0</v>
      </c>
      <c r="V255" s="89">
        <f t="shared" si="33"/>
        <v>72</v>
      </c>
      <c r="W255" s="77"/>
      <c r="X255" s="77"/>
      <c r="Y255" s="77"/>
    </row>
    <row r="256" spans="1:25" s="80" customFormat="1" ht="16" thickBot="1">
      <c r="A256" s="1"/>
      <c r="B256" s="28">
        <v>71</v>
      </c>
      <c r="C256" s="71" t="s">
        <v>555</v>
      </c>
      <c r="D256" s="72">
        <v>40655</v>
      </c>
      <c r="E256" s="71" t="s">
        <v>678</v>
      </c>
      <c r="F256" s="71" t="s">
        <v>682</v>
      </c>
      <c r="G256" s="71" t="s">
        <v>679</v>
      </c>
      <c r="H256" s="137">
        <v>61</v>
      </c>
      <c r="I256" s="71" t="s">
        <v>72</v>
      </c>
      <c r="J256" s="28"/>
      <c r="K256" s="106"/>
      <c r="L256" s="71" t="s">
        <v>682</v>
      </c>
      <c r="M256" s="31">
        <f t="shared" si="31"/>
        <v>1</v>
      </c>
      <c r="N256" s="30"/>
      <c r="O256" s="77"/>
      <c r="P256" s="81">
        <f t="shared" si="28"/>
        <v>1</v>
      </c>
      <c r="Q256" s="81">
        <f t="shared" si="29"/>
        <v>0</v>
      </c>
      <c r="R256" s="81">
        <f t="shared" si="34"/>
        <v>1</v>
      </c>
      <c r="S256" s="81">
        <f t="shared" si="30"/>
        <v>0</v>
      </c>
      <c r="T256" s="78">
        <f>+VLOOKUP($E256,db!$B$26:$C$30,2,FALSE)</f>
        <v>60</v>
      </c>
      <c r="U256" s="78">
        <f t="shared" si="32"/>
        <v>0</v>
      </c>
      <c r="V256" s="89">
        <f t="shared" si="33"/>
        <v>61</v>
      </c>
      <c r="W256" s="77"/>
      <c r="X256" s="77"/>
      <c r="Y256" s="77"/>
    </row>
    <row r="257" spans="1:25" s="80" customFormat="1" ht="31" thickBot="1">
      <c r="A257" s="1"/>
      <c r="B257" s="26">
        <v>79</v>
      </c>
      <c r="C257" s="26" t="s">
        <v>555</v>
      </c>
      <c r="D257" s="27">
        <v>40655</v>
      </c>
      <c r="E257" s="26" t="s">
        <v>678</v>
      </c>
      <c r="F257" s="26" t="s">
        <v>680</v>
      </c>
      <c r="G257" s="26" t="s">
        <v>679</v>
      </c>
      <c r="H257" s="136">
        <v>131</v>
      </c>
      <c r="I257" s="26" t="s">
        <v>72</v>
      </c>
      <c r="J257" s="26"/>
      <c r="K257" s="105" t="s">
        <v>63</v>
      </c>
      <c r="L257" s="26" t="s">
        <v>699</v>
      </c>
      <c r="M257" s="33">
        <f t="shared" si="31"/>
        <v>0</v>
      </c>
      <c r="N257" s="32"/>
      <c r="O257" s="77"/>
      <c r="P257" s="81">
        <f t="shared" si="28"/>
        <v>0</v>
      </c>
      <c r="Q257" s="81">
        <f t="shared" si="29"/>
        <v>1</v>
      </c>
      <c r="R257" s="81">
        <f t="shared" si="34"/>
        <v>1</v>
      </c>
      <c r="S257" s="81">
        <f t="shared" si="30"/>
        <v>0</v>
      </c>
      <c r="T257" s="78">
        <f>+VLOOKUP($E257,db!$B$26:$C$30,2,FALSE)</f>
        <v>60</v>
      </c>
      <c r="U257" s="78">
        <f t="shared" si="32"/>
        <v>0</v>
      </c>
      <c r="V257" s="89">
        <f t="shared" si="33"/>
        <v>131</v>
      </c>
      <c r="W257" s="77"/>
      <c r="X257" s="77"/>
      <c r="Y257" s="77"/>
    </row>
    <row r="258" spans="1:25" s="80" customFormat="1" ht="16" thickBot="1">
      <c r="A258" s="1"/>
      <c r="B258" s="28">
        <v>33</v>
      </c>
      <c r="C258" s="71" t="s">
        <v>106</v>
      </c>
      <c r="D258" s="72">
        <v>40655</v>
      </c>
      <c r="E258" s="71" t="s">
        <v>678</v>
      </c>
      <c r="F258" s="71" t="s">
        <v>682</v>
      </c>
      <c r="G258" s="71" t="s">
        <v>679</v>
      </c>
      <c r="H258" s="137">
        <v>62</v>
      </c>
      <c r="I258" s="71" t="s">
        <v>72</v>
      </c>
      <c r="J258" s="28" t="s">
        <v>281</v>
      </c>
      <c r="K258" s="106"/>
      <c r="L258" s="71" t="s">
        <v>682</v>
      </c>
      <c r="M258" s="31">
        <f t="shared" si="31"/>
        <v>1</v>
      </c>
      <c r="N258" s="30"/>
      <c r="O258" s="77"/>
      <c r="P258" s="81">
        <f t="shared" si="28"/>
        <v>1</v>
      </c>
      <c r="Q258" s="81">
        <f t="shared" si="29"/>
        <v>0</v>
      </c>
      <c r="R258" s="81">
        <f t="shared" si="34"/>
        <v>1</v>
      </c>
      <c r="S258" s="81">
        <f t="shared" si="30"/>
        <v>0</v>
      </c>
      <c r="T258" s="78">
        <f>+VLOOKUP($E258,db!$B$26:$C$30,2,FALSE)</f>
        <v>60</v>
      </c>
      <c r="U258" s="78">
        <f t="shared" si="32"/>
        <v>0</v>
      </c>
      <c r="V258" s="89">
        <f t="shared" si="33"/>
        <v>62</v>
      </c>
      <c r="W258" s="77"/>
      <c r="X258" s="77"/>
      <c r="Y258" s="77"/>
    </row>
    <row r="259" spans="1:25" s="80" customFormat="1" ht="16" thickBot="1">
      <c r="A259" s="1"/>
      <c r="B259" s="26">
        <v>42</v>
      </c>
      <c r="C259" s="26" t="s">
        <v>106</v>
      </c>
      <c r="D259" s="27">
        <v>40655</v>
      </c>
      <c r="E259" s="26" t="s">
        <v>678</v>
      </c>
      <c r="F259" s="26" t="s">
        <v>681</v>
      </c>
      <c r="G259" s="26" t="s">
        <v>679</v>
      </c>
      <c r="H259" s="136">
        <v>126</v>
      </c>
      <c r="I259" s="26" t="s">
        <v>72</v>
      </c>
      <c r="J259" s="26" t="s">
        <v>370</v>
      </c>
      <c r="K259" s="105"/>
      <c r="L259" s="26" t="s">
        <v>681</v>
      </c>
      <c r="M259" s="33">
        <f t="shared" si="31"/>
        <v>1</v>
      </c>
      <c r="N259" s="32"/>
      <c r="O259" s="77"/>
      <c r="P259" s="81">
        <f t="shared" si="28"/>
        <v>1</v>
      </c>
      <c r="Q259" s="81">
        <f t="shared" si="29"/>
        <v>0</v>
      </c>
      <c r="R259" s="81">
        <f t="shared" si="34"/>
        <v>1</v>
      </c>
      <c r="S259" s="81">
        <f t="shared" si="30"/>
        <v>0</v>
      </c>
      <c r="T259" s="78">
        <f>+VLOOKUP($E259,db!$B$26:$C$30,2,FALSE)</f>
        <v>60</v>
      </c>
      <c r="U259" s="78">
        <f t="shared" si="32"/>
        <v>0</v>
      </c>
      <c r="V259" s="89">
        <f t="shared" si="33"/>
        <v>126</v>
      </c>
      <c r="W259" s="77"/>
      <c r="X259" s="77"/>
      <c r="Y259" s="77"/>
    </row>
    <row r="260" spans="1:25" s="80" customFormat="1" ht="16" thickBot="1">
      <c r="A260" s="1"/>
      <c r="B260" s="28">
        <v>57</v>
      </c>
      <c r="C260" s="71" t="s">
        <v>106</v>
      </c>
      <c r="D260" s="72">
        <v>40655</v>
      </c>
      <c r="E260" s="71" t="s">
        <v>678</v>
      </c>
      <c r="F260" s="71" t="s">
        <v>680</v>
      </c>
      <c r="G260" s="71" t="s">
        <v>679</v>
      </c>
      <c r="H260" s="137">
        <v>89</v>
      </c>
      <c r="I260" s="71" t="s">
        <v>72</v>
      </c>
      <c r="J260" s="28" t="s">
        <v>370</v>
      </c>
      <c r="K260" s="106"/>
      <c r="L260" s="71" t="s">
        <v>680</v>
      </c>
      <c r="M260" s="31">
        <f t="shared" si="31"/>
        <v>1</v>
      </c>
      <c r="N260" s="30"/>
      <c r="O260" s="77"/>
      <c r="P260" s="81">
        <f t="shared" si="28"/>
        <v>1</v>
      </c>
      <c r="Q260" s="81">
        <f t="shared" si="29"/>
        <v>0</v>
      </c>
      <c r="R260" s="81">
        <f t="shared" si="34"/>
        <v>1</v>
      </c>
      <c r="S260" s="81">
        <f t="shared" si="30"/>
        <v>0</v>
      </c>
      <c r="T260" s="78">
        <f>+VLOOKUP($E260,db!$B$26:$C$30,2,FALSE)</f>
        <v>60</v>
      </c>
      <c r="U260" s="78">
        <f t="shared" si="32"/>
        <v>0</v>
      </c>
      <c r="V260" s="89">
        <f t="shared" si="33"/>
        <v>89</v>
      </c>
      <c r="W260" s="77"/>
      <c r="X260" s="77"/>
      <c r="Y260" s="77"/>
    </row>
    <row r="261" spans="1:25" s="80" customFormat="1" ht="16" thickBot="1">
      <c r="A261" s="1"/>
      <c r="B261" s="26">
        <v>59</v>
      </c>
      <c r="C261" s="26" t="s">
        <v>106</v>
      </c>
      <c r="D261" s="27">
        <v>40655</v>
      </c>
      <c r="E261" s="26" t="s">
        <v>678</v>
      </c>
      <c r="F261" s="26" t="s">
        <v>680</v>
      </c>
      <c r="G261" s="26" t="s">
        <v>679</v>
      </c>
      <c r="H261" s="136">
        <v>120</v>
      </c>
      <c r="I261" s="26" t="s">
        <v>72</v>
      </c>
      <c r="J261" s="26" t="s">
        <v>370</v>
      </c>
      <c r="K261" s="105"/>
      <c r="L261" s="26" t="s">
        <v>680</v>
      </c>
      <c r="M261" s="33">
        <f t="shared" si="31"/>
        <v>1</v>
      </c>
      <c r="N261" s="32"/>
      <c r="O261" s="77"/>
      <c r="P261" s="81">
        <f t="shared" ref="P261:P324" si="35">IF(M261=1,1,0)</f>
        <v>1</v>
      </c>
      <c r="Q261" s="81">
        <f t="shared" ref="Q261:Q324" si="36">IF(ISBLANK(E261),0,IF(P261=0,1,0))</f>
        <v>0</v>
      </c>
      <c r="R261" s="81">
        <f t="shared" si="34"/>
        <v>1</v>
      </c>
      <c r="S261" s="81">
        <f t="shared" ref="S261:S324" si="37">IF(OR(G261="Process of Elim. (50 /50)",G261="Guess (No Confidence)"),1,0)</f>
        <v>0</v>
      </c>
      <c r="T261" s="78">
        <f>+VLOOKUP($E261,db!$B$26:$C$30,2,FALSE)</f>
        <v>60</v>
      </c>
      <c r="U261" s="78">
        <f t="shared" si="32"/>
        <v>0</v>
      </c>
      <c r="V261" s="89">
        <f t="shared" si="33"/>
        <v>120</v>
      </c>
      <c r="W261" s="77"/>
      <c r="X261" s="77"/>
      <c r="Y261" s="77"/>
    </row>
    <row r="262" spans="1:25" s="80" customFormat="1" ht="16" thickBot="1">
      <c r="A262" s="1"/>
      <c r="B262" s="28">
        <v>69</v>
      </c>
      <c r="C262" s="71" t="s">
        <v>106</v>
      </c>
      <c r="D262" s="72">
        <v>40655</v>
      </c>
      <c r="E262" s="71" t="s">
        <v>678</v>
      </c>
      <c r="F262" s="71" t="s">
        <v>684</v>
      </c>
      <c r="G262" s="71" t="s">
        <v>679</v>
      </c>
      <c r="H262" s="137">
        <v>134</v>
      </c>
      <c r="I262" s="71" t="s">
        <v>72</v>
      </c>
      <c r="J262" s="71" t="s">
        <v>101</v>
      </c>
      <c r="K262" s="106"/>
      <c r="L262" s="71" t="s">
        <v>73</v>
      </c>
      <c r="M262" s="31">
        <f t="shared" ref="M262:M325" si="38">IF(ISBLANK(F262),"",IF(F262=L262,1,0))</f>
        <v>0</v>
      </c>
      <c r="N262" s="30"/>
      <c r="O262" s="77"/>
      <c r="P262" s="81">
        <f t="shared" si="35"/>
        <v>0</v>
      </c>
      <c r="Q262" s="81">
        <f t="shared" si="36"/>
        <v>1</v>
      </c>
      <c r="R262" s="81">
        <f t="shared" si="34"/>
        <v>1</v>
      </c>
      <c r="S262" s="81">
        <f t="shared" si="37"/>
        <v>0</v>
      </c>
      <c r="T262" s="78">
        <f>+VLOOKUP($E262,db!$B$26:$C$30,2,FALSE)</f>
        <v>60</v>
      </c>
      <c r="U262" s="78">
        <f t="shared" ref="U262:U325" si="39">IF($A$3=0,0,IF(Q262=1,1,IF(R262=1,2,IF(S262=1,3,0))))</f>
        <v>0</v>
      </c>
      <c r="V262" s="89">
        <f t="shared" ref="V262:V325" si="40">H262</f>
        <v>134</v>
      </c>
      <c r="W262" s="77"/>
      <c r="X262" s="77"/>
      <c r="Y262" s="77"/>
    </row>
    <row r="263" spans="1:25" s="80" customFormat="1" ht="16" thickBot="1">
      <c r="A263" s="1"/>
      <c r="B263" s="26">
        <v>71</v>
      </c>
      <c r="C263" s="26" t="s">
        <v>106</v>
      </c>
      <c r="D263" s="27">
        <v>40655</v>
      </c>
      <c r="E263" s="26" t="s">
        <v>678</v>
      </c>
      <c r="F263" s="26" t="s">
        <v>132</v>
      </c>
      <c r="G263" s="26" t="s">
        <v>679</v>
      </c>
      <c r="H263" s="136">
        <v>58</v>
      </c>
      <c r="I263" s="26" t="s">
        <v>72</v>
      </c>
      <c r="J263" s="26" t="s">
        <v>370</v>
      </c>
      <c r="K263" s="105"/>
      <c r="L263" s="26" t="s">
        <v>132</v>
      </c>
      <c r="M263" s="33">
        <f t="shared" si="38"/>
        <v>1</v>
      </c>
      <c r="N263" s="32"/>
      <c r="O263" s="77"/>
      <c r="P263" s="81">
        <f t="shared" si="35"/>
        <v>1</v>
      </c>
      <c r="Q263" s="81">
        <f t="shared" si="36"/>
        <v>0</v>
      </c>
      <c r="R263" s="81">
        <f t="shared" si="34"/>
        <v>0</v>
      </c>
      <c r="S263" s="81">
        <f t="shared" si="37"/>
        <v>0</v>
      </c>
      <c r="T263" s="78">
        <f>+VLOOKUP($E263,db!$B$26:$C$30,2,FALSE)</f>
        <v>60</v>
      </c>
      <c r="U263" s="78">
        <f t="shared" si="39"/>
        <v>0</v>
      </c>
      <c r="V263" s="89">
        <f t="shared" si="40"/>
        <v>58</v>
      </c>
      <c r="W263" s="77"/>
      <c r="X263" s="77"/>
      <c r="Y263" s="77"/>
    </row>
    <row r="264" spans="1:25" s="80" customFormat="1" ht="16" thickBot="1">
      <c r="A264" s="1"/>
      <c r="B264" s="28">
        <v>75</v>
      </c>
      <c r="C264" s="71" t="s">
        <v>106</v>
      </c>
      <c r="D264" s="72">
        <v>40655</v>
      </c>
      <c r="E264" s="71" t="s">
        <v>678</v>
      </c>
      <c r="F264" s="71" t="s">
        <v>132</v>
      </c>
      <c r="G264" s="71" t="s">
        <v>679</v>
      </c>
      <c r="H264" s="137">
        <v>98</v>
      </c>
      <c r="I264" s="71" t="s">
        <v>72</v>
      </c>
      <c r="J264" s="71" t="s">
        <v>370</v>
      </c>
      <c r="K264" s="106"/>
      <c r="L264" s="71" t="s">
        <v>74</v>
      </c>
      <c r="M264" s="31">
        <f t="shared" si="38"/>
        <v>0</v>
      </c>
      <c r="N264" s="30"/>
      <c r="O264" s="77"/>
      <c r="P264" s="81">
        <f t="shared" si="35"/>
        <v>0</v>
      </c>
      <c r="Q264" s="81">
        <f t="shared" si="36"/>
        <v>1</v>
      </c>
      <c r="R264" s="81">
        <f t="shared" si="34"/>
        <v>1</v>
      </c>
      <c r="S264" s="81">
        <f t="shared" si="37"/>
        <v>0</v>
      </c>
      <c r="T264" s="78">
        <f>+VLOOKUP($E264,db!$B$26:$C$30,2,FALSE)</f>
        <v>60</v>
      </c>
      <c r="U264" s="78">
        <f t="shared" si="39"/>
        <v>0</v>
      </c>
      <c r="V264" s="89">
        <f t="shared" si="40"/>
        <v>98</v>
      </c>
      <c r="W264" s="77"/>
      <c r="X264" s="77"/>
      <c r="Y264" s="77"/>
    </row>
    <row r="265" spans="1:25" s="80" customFormat="1" ht="16" thickBot="1">
      <c r="A265" s="1"/>
      <c r="B265" s="26">
        <v>83</v>
      </c>
      <c r="C265" s="26" t="s">
        <v>106</v>
      </c>
      <c r="D265" s="27">
        <v>40655</v>
      </c>
      <c r="E265" s="26" t="s">
        <v>678</v>
      </c>
      <c r="F265" s="26" t="s">
        <v>699</v>
      </c>
      <c r="G265" s="26" t="s">
        <v>679</v>
      </c>
      <c r="H265" s="136">
        <v>133</v>
      </c>
      <c r="I265" s="26" t="s">
        <v>72</v>
      </c>
      <c r="J265" s="26" t="s">
        <v>370</v>
      </c>
      <c r="K265" s="105"/>
      <c r="L265" s="26" t="s">
        <v>699</v>
      </c>
      <c r="M265" s="33">
        <f t="shared" si="38"/>
        <v>1</v>
      </c>
      <c r="N265" s="32"/>
      <c r="O265" s="77"/>
      <c r="P265" s="81">
        <f t="shared" si="35"/>
        <v>1</v>
      </c>
      <c r="Q265" s="81">
        <f t="shared" si="36"/>
        <v>0</v>
      </c>
      <c r="R265" s="81">
        <f t="shared" si="34"/>
        <v>1</v>
      </c>
      <c r="S265" s="81">
        <f t="shared" si="37"/>
        <v>0</v>
      </c>
      <c r="T265" s="78">
        <f>+VLOOKUP($E265,db!$B$26:$C$30,2,FALSE)</f>
        <v>60</v>
      </c>
      <c r="U265" s="78">
        <f t="shared" si="39"/>
        <v>0</v>
      </c>
      <c r="V265" s="89">
        <f t="shared" si="40"/>
        <v>133</v>
      </c>
      <c r="W265" s="77"/>
      <c r="X265" s="77"/>
      <c r="Y265" s="77"/>
    </row>
    <row r="266" spans="1:25" s="80" customFormat="1" ht="16" thickBot="1">
      <c r="A266" s="1"/>
      <c r="B266" s="28">
        <v>84</v>
      </c>
      <c r="C266" s="71" t="s">
        <v>106</v>
      </c>
      <c r="D266" s="72">
        <v>40655</v>
      </c>
      <c r="E266" s="71" t="s">
        <v>678</v>
      </c>
      <c r="F266" s="71" t="s">
        <v>131</v>
      </c>
      <c r="G266" s="71" t="s">
        <v>679</v>
      </c>
      <c r="H266" s="137">
        <v>102</v>
      </c>
      <c r="I266" s="71" t="s">
        <v>72</v>
      </c>
      <c r="J266" s="71" t="s">
        <v>370</v>
      </c>
      <c r="K266" s="106"/>
      <c r="L266" s="71" t="s">
        <v>75</v>
      </c>
      <c r="M266" s="31">
        <f t="shared" si="38"/>
        <v>0</v>
      </c>
      <c r="N266" s="30"/>
      <c r="O266" s="77"/>
      <c r="P266" s="81">
        <f t="shared" si="35"/>
        <v>0</v>
      </c>
      <c r="Q266" s="81">
        <f t="shared" si="36"/>
        <v>1</v>
      </c>
      <c r="R266" s="81">
        <f t="shared" si="34"/>
        <v>1</v>
      </c>
      <c r="S266" s="81">
        <f t="shared" si="37"/>
        <v>0</v>
      </c>
      <c r="T266" s="78">
        <f>+VLOOKUP($E266,db!$B$26:$C$30,2,FALSE)</f>
        <v>60</v>
      </c>
      <c r="U266" s="78">
        <f t="shared" si="39"/>
        <v>0</v>
      </c>
      <c r="V266" s="89">
        <f t="shared" si="40"/>
        <v>102</v>
      </c>
      <c r="W266" s="77"/>
      <c r="X266" s="77"/>
      <c r="Y266" s="77"/>
    </row>
    <row r="267" spans="1:25" s="80" customFormat="1" ht="16" thickBot="1">
      <c r="A267" s="1"/>
      <c r="B267" s="26">
        <v>3</v>
      </c>
      <c r="C267" s="26" t="s">
        <v>93</v>
      </c>
      <c r="D267" s="27">
        <v>40656</v>
      </c>
      <c r="E267" s="26" t="s">
        <v>678</v>
      </c>
      <c r="F267" s="26" t="s">
        <v>30</v>
      </c>
      <c r="G267" s="26" t="s">
        <v>679</v>
      </c>
      <c r="H267" s="136">
        <v>90</v>
      </c>
      <c r="I267" s="26" t="s">
        <v>280</v>
      </c>
      <c r="J267" s="26" t="s">
        <v>36</v>
      </c>
      <c r="K267" s="105"/>
      <c r="L267" s="26" t="s">
        <v>30</v>
      </c>
      <c r="M267" s="33">
        <f t="shared" si="38"/>
        <v>1</v>
      </c>
      <c r="N267" s="32"/>
      <c r="O267" s="77"/>
      <c r="P267" s="81">
        <f t="shared" si="35"/>
        <v>1</v>
      </c>
      <c r="Q267" s="81">
        <f t="shared" si="36"/>
        <v>0</v>
      </c>
      <c r="R267" s="81">
        <f t="shared" si="34"/>
        <v>1</v>
      </c>
      <c r="S267" s="81">
        <f t="shared" si="37"/>
        <v>0</v>
      </c>
      <c r="T267" s="78">
        <f>+VLOOKUP($E267,db!$B$26:$C$30,2,FALSE)</f>
        <v>60</v>
      </c>
      <c r="U267" s="78">
        <f t="shared" si="39"/>
        <v>0</v>
      </c>
      <c r="V267" s="89">
        <f t="shared" si="40"/>
        <v>90</v>
      </c>
      <c r="W267" s="77"/>
      <c r="X267" s="77"/>
      <c r="Y267" s="77"/>
    </row>
    <row r="268" spans="1:25" s="80" customFormat="1" ht="16" thickBot="1">
      <c r="A268" s="1"/>
      <c r="B268" s="28">
        <v>19</v>
      </c>
      <c r="C268" s="71" t="s">
        <v>93</v>
      </c>
      <c r="D268" s="29">
        <v>40656</v>
      </c>
      <c r="E268" s="71" t="s">
        <v>678</v>
      </c>
      <c r="F268" s="71" t="s">
        <v>700</v>
      </c>
      <c r="G268" s="71" t="s">
        <v>679</v>
      </c>
      <c r="H268" s="137">
        <v>61</v>
      </c>
      <c r="I268" s="28" t="s">
        <v>280</v>
      </c>
      <c r="J268" s="71" t="s">
        <v>36</v>
      </c>
      <c r="K268" s="106"/>
      <c r="L268" s="71" t="s">
        <v>700</v>
      </c>
      <c r="M268" s="31">
        <f t="shared" si="38"/>
        <v>1</v>
      </c>
      <c r="N268" s="30"/>
      <c r="O268" s="77"/>
      <c r="P268" s="81">
        <f t="shared" si="35"/>
        <v>1</v>
      </c>
      <c r="Q268" s="81">
        <f t="shared" si="36"/>
        <v>0</v>
      </c>
      <c r="R268" s="81">
        <f t="shared" si="34"/>
        <v>1</v>
      </c>
      <c r="S268" s="81">
        <f t="shared" si="37"/>
        <v>0</v>
      </c>
      <c r="T268" s="78">
        <f>+VLOOKUP($E268,db!$B$26:$C$30,2,FALSE)</f>
        <v>60</v>
      </c>
      <c r="U268" s="78">
        <f t="shared" si="39"/>
        <v>0</v>
      </c>
      <c r="V268" s="89">
        <f t="shared" si="40"/>
        <v>61</v>
      </c>
      <c r="W268" s="77"/>
      <c r="X268" s="77"/>
      <c r="Y268" s="77"/>
    </row>
    <row r="269" spans="1:25" s="80" customFormat="1" ht="16" thickBot="1">
      <c r="A269" s="1"/>
      <c r="B269" s="26">
        <v>41</v>
      </c>
      <c r="C269" s="26" t="s">
        <v>555</v>
      </c>
      <c r="D269" s="27">
        <v>40656</v>
      </c>
      <c r="E269" s="26" t="s">
        <v>678</v>
      </c>
      <c r="F269" s="26" t="s">
        <v>700</v>
      </c>
      <c r="G269" s="26" t="s">
        <v>679</v>
      </c>
      <c r="H269" s="136">
        <v>55</v>
      </c>
      <c r="I269" s="26" t="s">
        <v>280</v>
      </c>
      <c r="J269" s="26" t="s">
        <v>36</v>
      </c>
      <c r="K269" s="105"/>
      <c r="L269" s="26" t="s">
        <v>700</v>
      </c>
      <c r="M269" s="33">
        <f t="shared" si="38"/>
        <v>1</v>
      </c>
      <c r="N269" s="32"/>
      <c r="O269" s="77"/>
      <c r="P269" s="81">
        <f t="shared" si="35"/>
        <v>1</v>
      </c>
      <c r="Q269" s="81">
        <f t="shared" si="36"/>
        <v>0</v>
      </c>
      <c r="R269" s="81">
        <f t="shared" si="34"/>
        <v>0</v>
      </c>
      <c r="S269" s="81">
        <f t="shared" si="37"/>
        <v>0</v>
      </c>
      <c r="T269" s="78">
        <f>+VLOOKUP($E269,db!$B$26:$C$30,2,FALSE)</f>
        <v>60</v>
      </c>
      <c r="U269" s="78">
        <f t="shared" si="39"/>
        <v>0</v>
      </c>
      <c r="V269" s="89">
        <f t="shared" si="40"/>
        <v>55</v>
      </c>
      <c r="W269" s="77"/>
      <c r="X269" s="77"/>
      <c r="Y269" s="77"/>
    </row>
    <row r="270" spans="1:25" s="80" customFormat="1" ht="16" thickBot="1">
      <c r="A270" s="1"/>
      <c r="B270" s="28">
        <v>54</v>
      </c>
      <c r="C270" s="71" t="s">
        <v>555</v>
      </c>
      <c r="D270" s="72">
        <v>40656</v>
      </c>
      <c r="E270" s="71" t="s">
        <v>678</v>
      </c>
      <c r="F270" s="71" t="s">
        <v>492</v>
      </c>
      <c r="G270" s="71" t="s">
        <v>679</v>
      </c>
      <c r="H270" s="137">
        <v>44</v>
      </c>
      <c r="I270" s="71" t="s">
        <v>280</v>
      </c>
      <c r="J270" s="26" t="s">
        <v>281</v>
      </c>
      <c r="K270" s="106"/>
      <c r="L270" s="71" t="s">
        <v>492</v>
      </c>
      <c r="M270" s="31">
        <f t="shared" si="38"/>
        <v>1</v>
      </c>
      <c r="N270" s="30"/>
      <c r="O270" s="77"/>
      <c r="P270" s="81">
        <f t="shared" si="35"/>
        <v>1</v>
      </c>
      <c r="Q270" s="81">
        <f t="shared" si="36"/>
        <v>0</v>
      </c>
      <c r="R270" s="81">
        <f t="shared" si="34"/>
        <v>0</v>
      </c>
      <c r="S270" s="81">
        <f t="shared" si="37"/>
        <v>0</v>
      </c>
      <c r="T270" s="78">
        <f>+VLOOKUP($E270,db!$B$26:$C$30,2,FALSE)</f>
        <v>60</v>
      </c>
      <c r="U270" s="78">
        <f t="shared" si="39"/>
        <v>0</v>
      </c>
      <c r="V270" s="89">
        <f t="shared" si="40"/>
        <v>44</v>
      </c>
      <c r="W270" s="77"/>
      <c r="X270" s="77"/>
      <c r="Y270" s="77"/>
    </row>
    <row r="271" spans="1:25" s="80" customFormat="1" ht="16" thickBot="1">
      <c r="A271" s="1"/>
      <c r="B271" s="26">
        <v>67</v>
      </c>
      <c r="C271" s="26" t="s">
        <v>555</v>
      </c>
      <c r="D271" s="27">
        <v>40656</v>
      </c>
      <c r="E271" s="26" t="s">
        <v>678</v>
      </c>
      <c r="F271" s="26" t="s">
        <v>492</v>
      </c>
      <c r="G271" s="26" t="s">
        <v>679</v>
      </c>
      <c r="H271" s="136">
        <v>102</v>
      </c>
      <c r="I271" s="26" t="s">
        <v>280</v>
      </c>
      <c r="J271" s="71" t="s">
        <v>36</v>
      </c>
      <c r="K271" s="105"/>
      <c r="L271" s="26" t="s">
        <v>34</v>
      </c>
      <c r="M271" s="33">
        <f t="shared" si="38"/>
        <v>0</v>
      </c>
      <c r="N271" s="32"/>
      <c r="O271" s="77"/>
      <c r="P271" s="81">
        <f t="shared" si="35"/>
        <v>0</v>
      </c>
      <c r="Q271" s="81">
        <f t="shared" si="36"/>
        <v>1</v>
      </c>
      <c r="R271" s="81">
        <f t="shared" si="34"/>
        <v>1</v>
      </c>
      <c r="S271" s="81">
        <f t="shared" si="37"/>
        <v>0</v>
      </c>
      <c r="T271" s="78">
        <f>+VLOOKUP($E271,db!$B$26:$C$30,2,FALSE)</f>
        <v>60</v>
      </c>
      <c r="U271" s="78">
        <f t="shared" si="39"/>
        <v>0</v>
      </c>
      <c r="V271" s="89">
        <f t="shared" si="40"/>
        <v>102</v>
      </c>
      <c r="W271" s="77"/>
      <c r="X271" s="77"/>
      <c r="Y271" s="77"/>
    </row>
    <row r="272" spans="1:25" s="80" customFormat="1" ht="16" thickBot="1">
      <c r="A272" s="1"/>
      <c r="B272" s="28">
        <v>69</v>
      </c>
      <c r="C272" s="71" t="s">
        <v>555</v>
      </c>
      <c r="D272" s="72">
        <v>40656</v>
      </c>
      <c r="E272" s="71" t="s">
        <v>678</v>
      </c>
      <c r="F272" s="71" t="s">
        <v>492</v>
      </c>
      <c r="G272" s="71" t="s">
        <v>679</v>
      </c>
      <c r="H272" s="137">
        <v>55</v>
      </c>
      <c r="I272" s="71" t="s">
        <v>280</v>
      </c>
      <c r="J272" s="26" t="s">
        <v>36</v>
      </c>
      <c r="K272" s="106"/>
      <c r="L272" s="71" t="s">
        <v>492</v>
      </c>
      <c r="M272" s="31">
        <f t="shared" si="38"/>
        <v>1</v>
      </c>
      <c r="N272" s="30"/>
      <c r="O272" s="77"/>
      <c r="P272" s="81">
        <f t="shared" si="35"/>
        <v>1</v>
      </c>
      <c r="Q272" s="81">
        <f t="shared" si="36"/>
        <v>0</v>
      </c>
      <c r="R272" s="81">
        <f t="shared" si="34"/>
        <v>0</v>
      </c>
      <c r="S272" s="81">
        <f t="shared" si="37"/>
        <v>0</v>
      </c>
      <c r="T272" s="78">
        <f>+VLOOKUP($E272,db!$B$26:$C$30,2,FALSE)</f>
        <v>60</v>
      </c>
      <c r="U272" s="78">
        <f t="shared" si="39"/>
        <v>0</v>
      </c>
      <c r="V272" s="89">
        <f t="shared" si="40"/>
        <v>55</v>
      </c>
      <c r="W272" s="77"/>
      <c r="X272" s="77"/>
      <c r="Y272" s="77"/>
    </row>
    <row r="273" spans="1:25" s="80" customFormat="1" ht="16" thickBot="1">
      <c r="A273" s="1"/>
      <c r="B273" s="26">
        <v>70</v>
      </c>
      <c r="C273" s="26" t="s">
        <v>555</v>
      </c>
      <c r="D273" s="27">
        <v>40656</v>
      </c>
      <c r="E273" s="26" t="s">
        <v>678</v>
      </c>
      <c r="F273" s="26" t="s">
        <v>621</v>
      </c>
      <c r="G273" s="26" t="s">
        <v>679</v>
      </c>
      <c r="H273" s="136">
        <v>104</v>
      </c>
      <c r="I273" s="26" t="s">
        <v>280</v>
      </c>
      <c r="J273" s="26" t="s">
        <v>370</v>
      </c>
      <c r="K273" s="105"/>
      <c r="L273" s="26" t="s">
        <v>621</v>
      </c>
      <c r="M273" s="33">
        <f t="shared" si="38"/>
        <v>1</v>
      </c>
      <c r="N273" s="32"/>
      <c r="O273" s="77"/>
      <c r="P273" s="81">
        <f t="shared" si="35"/>
        <v>1</v>
      </c>
      <c r="Q273" s="81">
        <f t="shared" si="36"/>
        <v>0</v>
      </c>
      <c r="R273" s="81">
        <f t="shared" ref="R273:R336" si="41">IF(H273&gt;T273,1,0)</f>
        <v>1</v>
      </c>
      <c r="S273" s="81">
        <f t="shared" si="37"/>
        <v>0</v>
      </c>
      <c r="T273" s="78">
        <f>+VLOOKUP($E273,db!$B$26:$C$30,2,FALSE)</f>
        <v>60</v>
      </c>
      <c r="U273" s="78">
        <f t="shared" si="39"/>
        <v>0</v>
      </c>
      <c r="V273" s="89">
        <f t="shared" si="40"/>
        <v>104</v>
      </c>
      <c r="W273" s="77"/>
      <c r="X273" s="77"/>
      <c r="Y273" s="77"/>
    </row>
    <row r="274" spans="1:25" s="80" customFormat="1" ht="16" thickBot="1">
      <c r="A274" s="1"/>
      <c r="B274" s="28">
        <v>74</v>
      </c>
      <c r="C274" s="71" t="s">
        <v>555</v>
      </c>
      <c r="D274" s="72">
        <v>40656</v>
      </c>
      <c r="E274" s="71" t="s">
        <v>678</v>
      </c>
      <c r="F274" s="71" t="s">
        <v>31</v>
      </c>
      <c r="G274" s="71" t="s">
        <v>679</v>
      </c>
      <c r="H274" s="137">
        <v>69</v>
      </c>
      <c r="I274" s="71" t="s">
        <v>280</v>
      </c>
      <c r="J274" s="28" t="s">
        <v>370</v>
      </c>
      <c r="K274" s="106"/>
      <c r="L274" s="71" t="s">
        <v>31</v>
      </c>
      <c r="M274" s="31">
        <f t="shared" si="38"/>
        <v>1</v>
      </c>
      <c r="N274" s="30"/>
      <c r="O274" s="77"/>
      <c r="P274" s="81">
        <f t="shared" si="35"/>
        <v>1</v>
      </c>
      <c r="Q274" s="81">
        <f t="shared" si="36"/>
        <v>0</v>
      </c>
      <c r="R274" s="81">
        <f t="shared" si="41"/>
        <v>1</v>
      </c>
      <c r="S274" s="81">
        <f t="shared" si="37"/>
        <v>0</v>
      </c>
      <c r="T274" s="78">
        <f>+VLOOKUP($E274,db!$B$26:$C$30,2,FALSE)</f>
        <v>60</v>
      </c>
      <c r="U274" s="78">
        <f t="shared" si="39"/>
        <v>0</v>
      </c>
      <c r="V274" s="89">
        <f t="shared" si="40"/>
        <v>69</v>
      </c>
      <c r="W274" s="77"/>
      <c r="X274" s="77"/>
      <c r="Y274" s="77"/>
    </row>
    <row r="275" spans="1:25" s="80" customFormat="1" ht="16" thickBot="1">
      <c r="A275" s="1"/>
      <c r="B275" s="26">
        <v>85</v>
      </c>
      <c r="C275" s="26" t="s">
        <v>555</v>
      </c>
      <c r="D275" s="27">
        <v>40656</v>
      </c>
      <c r="E275" s="26" t="s">
        <v>678</v>
      </c>
      <c r="F275" s="26" t="s">
        <v>32</v>
      </c>
      <c r="G275" s="26" t="s">
        <v>679</v>
      </c>
      <c r="H275" s="136">
        <v>63</v>
      </c>
      <c r="I275" s="26" t="s">
        <v>280</v>
      </c>
      <c r="J275" s="26" t="s">
        <v>281</v>
      </c>
      <c r="K275" s="105"/>
      <c r="L275" s="26" t="s">
        <v>32</v>
      </c>
      <c r="M275" s="33">
        <f t="shared" si="38"/>
        <v>1</v>
      </c>
      <c r="N275" s="32"/>
      <c r="O275" s="77"/>
      <c r="P275" s="81">
        <f t="shared" si="35"/>
        <v>1</v>
      </c>
      <c r="Q275" s="81">
        <f t="shared" si="36"/>
        <v>0</v>
      </c>
      <c r="R275" s="81">
        <f t="shared" si="41"/>
        <v>1</v>
      </c>
      <c r="S275" s="81">
        <f t="shared" si="37"/>
        <v>0</v>
      </c>
      <c r="T275" s="78">
        <f>+VLOOKUP($E275,db!$B$26:$C$30,2,FALSE)</f>
        <v>60</v>
      </c>
      <c r="U275" s="78">
        <f t="shared" si="39"/>
        <v>0</v>
      </c>
      <c r="V275" s="89">
        <f t="shared" si="40"/>
        <v>63</v>
      </c>
      <c r="W275" s="77"/>
      <c r="X275" s="77"/>
      <c r="Y275" s="77"/>
    </row>
    <row r="276" spans="1:25" s="80" customFormat="1" ht="16" thickBot="1">
      <c r="A276" s="1"/>
      <c r="B276" s="28">
        <v>86</v>
      </c>
      <c r="C276" s="71" t="s">
        <v>555</v>
      </c>
      <c r="D276" s="72">
        <v>40656</v>
      </c>
      <c r="E276" s="71" t="s">
        <v>678</v>
      </c>
      <c r="F276" s="71" t="s">
        <v>491</v>
      </c>
      <c r="G276" s="71" t="s">
        <v>679</v>
      </c>
      <c r="H276" s="137">
        <v>101</v>
      </c>
      <c r="I276" s="71" t="s">
        <v>280</v>
      </c>
      <c r="J276" s="28" t="s">
        <v>281</v>
      </c>
      <c r="K276" s="106"/>
      <c r="L276" s="71" t="s">
        <v>491</v>
      </c>
      <c r="M276" s="31">
        <f t="shared" si="38"/>
        <v>1</v>
      </c>
      <c r="N276" s="30"/>
      <c r="O276" s="77"/>
      <c r="P276" s="81">
        <f t="shared" si="35"/>
        <v>1</v>
      </c>
      <c r="Q276" s="81">
        <f t="shared" si="36"/>
        <v>0</v>
      </c>
      <c r="R276" s="81">
        <f t="shared" si="41"/>
        <v>1</v>
      </c>
      <c r="S276" s="81">
        <f t="shared" si="37"/>
        <v>0</v>
      </c>
      <c r="T276" s="78">
        <f>+VLOOKUP($E276,db!$B$26:$C$30,2,FALSE)</f>
        <v>60</v>
      </c>
      <c r="U276" s="78">
        <f t="shared" si="39"/>
        <v>0</v>
      </c>
      <c r="V276" s="89">
        <f t="shared" si="40"/>
        <v>101</v>
      </c>
      <c r="W276" s="77"/>
      <c r="X276" s="77"/>
      <c r="Y276" s="77"/>
    </row>
    <row r="277" spans="1:25" s="80" customFormat="1" ht="16" thickBot="1">
      <c r="A277" s="1"/>
      <c r="B277" s="26">
        <v>87</v>
      </c>
      <c r="C277" s="26" t="s">
        <v>555</v>
      </c>
      <c r="D277" s="27">
        <v>40656</v>
      </c>
      <c r="E277" s="26" t="s">
        <v>678</v>
      </c>
      <c r="F277" s="26" t="s">
        <v>491</v>
      </c>
      <c r="G277" s="26" t="s">
        <v>679</v>
      </c>
      <c r="H277" s="136">
        <v>55</v>
      </c>
      <c r="I277" s="26" t="s">
        <v>280</v>
      </c>
      <c r="J277" s="26" t="s">
        <v>282</v>
      </c>
      <c r="K277" s="105"/>
      <c r="L277" s="26" t="s">
        <v>491</v>
      </c>
      <c r="M277" s="33">
        <f t="shared" si="38"/>
        <v>1</v>
      </c>
      <c r="N277" s="32"/>
      <c r="O277" s="77"/>
      <c r="P277" s="81">
        <f t="shared" si="35"/>
        <v>1</v>
      </c>
      <c r="Q277" s="81">
        <f t="shared" si="36"/>
        <v>0</v>
      </c>
      <c r="R277" s="81">
        <f t="shared" si="41"/>
        <v>0</v>
      </c>
      <c r="S277" s="81">
        <f t="shared" si="37"/>
        <v>0</v>
      </c>
      <c r="T277" s="78">
        <f>+VLOOKUP($E277,db!$B$26:$C$30,2,FALSE)</f>
        <v>60</v>
      </c>
      <c r="U277" s="78">
        <f t="shared" si="39"/>
        <v>0</v>
      </c>
      <c r="V277" s="89">
        <f t="shared" si="40"/>
        <v>55</v>
      </c>
      <c r="W277" s="77"/>
      <c r="X277" s="77"/>
      <c r="Y277" s="77"/>
    </row>
    <row r="278" spans="1:25" s="80" customFormat="1" ht="16" thickBot="1">
      <c r="A278" s="1"/>
      <c r="B278" s="28">
        <v>30</v>
      </c>
      <c r="C278" s="71" t="s">
        <v>29</v>
      </c>
      <c r="D278" s="72">
        <v>40656</v>
      </c>
      <c r="E278" s="71" t="s">
        <v>678</v>
      </c>
      <c r="F278" s="71" t="s">
        <v>621</v>
      </c>
      <c r="G278" s="71" t="s">
        <v>679</v>
      </c>
      <c r="H278" s="137">
        <v>94</v>
      </c>
      <c r="I278" s="71" t="s">
        <v>280</v>
      </c>
      <c r="J278" s="28" t="s">
        <v>281</v>
      </c>
      <c r="K278" s="106"/>
      <c r="L278" s="71" t="s">
        <v>621</v>
      </c>
      <c r="M278" s="31">
        <f t="shared" si="38"/>
        <v>1</v>
      </c>
      <c r="N278" s="30"/>
      <c r="O278" s="77"/>
      <c r="P278" s="81">
        <f t="shared" si="35"/>
        <v>1</v>
      </c>
      <c r="Q278" s="81">
        <f t="shared" si="36"/>
        <v>0</v>
      </c>
      <c r="R278" s="81">
        <f t="shared" si="41"/>
        <v>1</v>
      </c>
      <c r="S278" s="81">
        <f t="shared" si="37"/>
        <v>0</v>
      </c>
      <c r="T278" s="78">
        <f>+VLOOKUP($E278,db!$B$26:$C$30,2,FALSE)</f>
        <v>60</v>
      </c>
      <c r="U278" s="78">
        <f t="shared" si="39"/>
        <v>0</v>
      </c>
      <c r="V278" s="89">
        <f t="shared" si="40"/>
        <v>94</v>
      </c>
      <c r="W278" s="77"/>
      <c r="X278" s="77"/>
      <c r="Y278" s="77"/>
    </row>
    <row r="279" spans="1:25" s="80" customFormat="1" ht="16" thickBot="1">
      <c r="A279" s="1"/>
      <c r="B279" s="26">
        <v>37</v>
      </c>
      <c r="C279" s="26" t="s">
        <v>29</v>
      </c>
      <c r="D279" s="27">
        <v>40656</v>
      </c>
      <c r="E279" s="26" t="s">
        <v>678</v>
      </c>
      <c r="F279" s="26" t="s">
        <v>621</v>
      </c>
      <c r="G279" s="26" t="s">
        <v>679</v>
      </c>
      <c r="H279" s="136">
        <v>72</v>
      </c>
      <c r="I279" s="26" t="s">
        <v>280</v>
      </c>
      <c r="J279" s="26" t="s">
        <v>370</v>
      </c>
      <c r="K279" s="105"/>
      <c r="L279" s="26" t="s">
        <v>621</v>
      </c>
      <c r="M279" s="33">
        <f t="shared" si="38"/>
        <v>1</v>
      </c>
      <c r="N279" s="32"/>
      <c r="O279" s="77"/>
      <c r="P279" s="81">
        <f t="shared" si="35"/>
        <v>1</v>
      </c>
      <c r="Q279" s="81">
        <f t="shared" si="36"/>
        <v>0</v>
      </c>
      <c r="R279" s="81">
        <f t="shared" si="41"/>
        <v>1</v>
      </c>
      <c r="S279" s="81">
        <f t="shared" si="37"/>
        <v>0</v>
      </c>
      <c r="T279" s="78">
        <f>+VLOOKUP($E279,db!$B$26:$C$30,2,FALSE)</f>
        <v>60</v>
      </c>
      <c r="U279" s="78">
        <f t="shared" si="39"/>
        <v>0</v>
      </c>
      <c r="V279" s="89">
        <f t="shared" si="40"/>
        <v>72</v>
      </c>
      <c r="W279" s="77"/>
      <c r="X279" s="77"/>
      <c r="Y279" s="77"/>
    </row>
    <row r="280" spans="1:25" s="80" customFormat="1" ht="16" thickBot="1">
      <c r="A280" s="1"/>
      <c r="B280" s="28">
        <v>38</v>
      </c>
      <c r="C280" s="71" t="s">
        <v>29</v>
      </c>
      <c r="D280" s="72">
        <v>40656</v>
      </c>
      <c r="E280" s="71" t="s">
        <v>678</v>
      </c>
      <c r="F280" s="71" t="s">
        <v>33</v>
      </c>
      <c r="G280" s="71" t="s">
        <v>679</v>
      </c>
      <c r="H280" s="137">
        <v>45</v>
      </c>
      <c r="I280" s="71" t="s">
        <v>280</v>
      </c>
      <c r="J280" s="28" t="s">
        <v>282</v>
      </c>
      <c r="K280" s="106"/>
      <c r="L280" s="71" t="s">
        <v>33</v>
      </c>
      <c r="M280" s="31">
        <f t="shared" si="38"/>
        <v>1</v>
      </c>
      <c r="N280" s="30"/>
      <c r="O280" s="77"/>
      <c r="P280" s="81">
        <f t="shared" si="35"/>
        <v>1</v>
      </c>
      <c r="Q280" s="81">
        <f t="shared" si="36"/>
        <v>0</v>
      </c>
      <c r="R280" s="81">
        <f t="shared" si="41"/>
        <v>0</v>
      </c>
      <c r="S280" s="81">
        <f t="shared" si="37"/>
        <v>0</v>
      </c>
      <c r="T280" s="78">
        <f>+VLOOKUP($E280,db!$B$26:$C$30,2,FALSE)</f>
        <v>60</v>
      </c>
      <c r="U280" s="78">
        <f t="shared" si="39"/>
        <v>0</v>
      </c>
      <c r="V280" s="89">
        <f t="shared" si="40"/>
        <v>45</v>
      </c>
      <c r="W280" s="77"/>
      <c r="X280" s="77"/>
      <c r="Y280" s="77"/>
    </row>
    <row r="281" spans="1:25" s="80" customFormat="1" ht="16" thickBot="1">
      <c r="A281" s="1"/>
      <c r="B281" s="26">
        <v>39</v>
      </c>
      <c r="C281" s="26" t="s">
        <v>29</v>
      </c>
      <c r="D281" s="27">
        <v>40656</v>
      </c>
      <c r="E281" s="26" t="s">
        <v>678</v>
      </c>
      <c r="F281" s="26" t="s">
        <v>492</v>
      </c>
      <c r="G281" s="26" t="s">
        <v>679</v>
      </c>
      <c r="H281" s="136">
        <v>41</v>
      </c>
      <c r="I281" s="26" t="s">
        <v>280</v>
      </c>
      <c r="J281" s="26" t="s">
        <v>281</v>
      </c>
      <c r="K281" s="105"/>
      <c r="L281" s="26" t="s">
        <v>492</v>
      </c>
      <c r="M281" s="33">
        <f t="shared" si="38"/>
        <v>1</v>
      </c>
      <c r="N281" s="32"/>
      <c r="O281" s="77"/>
      <c r="P281" s="81">
        <f t="shared" si="35"/>
        <v>1</v>
      </c>
      <c r="Q281" s="81">
        <f t="shared" si="36"/>
        <v>0</v>
      </c>
      <c r="R281" s="81">
        <f t="shared" si="41"/>
        <v>0</v>
      </c>
      <c r="S281" s="81">
        <f t="shared" si="37"/>
        <v>0</v>
      </c>
      <c r="T281" s="78">
        <f>+VLOOKUP($E281,db!$B$26:$C$30,2,FALSE)</f>
        <v>60</v>
      </c>
      <c r="U281" s="78">
        <f t="shared" si="39"/>
        <v>0</v>
      </c>
      <c r="V281" s="89">
        <f t="shared" si="40"/>
        <v>41</v>
      </c>
      <c r="W281" s="77"/>
      <c r="X281" s="77"/>
      <c r="Y281" s="77"/>
    </row>
    <row r="282" spans="1:25" s="80" customFormat="1" ht="16" thickBot="1">
      <c r="A282" s="1"/>
      <c r="B282" s="28">
        <v>56</v>
      </c>
      <c r="C282" s="71" t="s">
        <v>29</v>
      </c>
      <c r="D282" s="72">
        <v>40656</v>
      </c>
      <c r="E282" s="71" t="s">
        <v>678</v>
      </c>
      <c r="F282" s="71" t="s">
        <v>491</v>
      </c>
      <c r="G282" s="71" t="s">
        <v>679</v>
      </c>
      <c r="H282" s="137">
        <v>81</v>
      </c>
      <c r="I282" s="71" t="s">
        <v>280</v>
      </c>
      <c r="J282" s="28" t="s">
        <v>370</v>
      </c>
      <c r="K282" s="106"/>
      <c r="L282" s="71" t="s">
        <v>35</v>
      </c>
      <c r="M282" s="31">
        <f t="shared" si="38"/>
        <v>0</v>
      </c>
      <c r="N282" s="30"/>
      <c r="O282" s="77"/>
      <c r="P282" s="81">
        <f t="shared" si="35"/>
        <v>0</v>
      </c>
      <c r="Q282" s="81">
        <f t="shared" si="36"/>
        <v>1</v>
      </c>
      <c r="R282" s="81">
        <f t="shared" si="41"/>
        <v>1</v>
      </c>
      <c r="S282" s="81">
        <f t="shared" si="37"/>
        <v>0</v>
      </c>
      <c r="T282" s="78">
        <f>+VLOOKUP($E282,db!$B$26:$C$30,2,FALSE)</f>
        <v>60</v>
      </c>
      <c r="U282" s="78">
        <f t="shared" si="39"/>
        <v>0</v>
      </c>
      <c r="V282" s="89">
        <f t="shared" si="40"/>
        <v>81</v>
      </c>
      <c r="W282" s="77"/>
      <c r="X282" s="77"/>
      <c r="Y282" s="77"/>
    </row>
    <row r="283" spans="1:25" s="80" customFormat="1" ht="16" thickBot="1">
      <c r="A283" s="1"/>
      <c r="B283" s="26">
        <v>74</v>
      </c>
      <c r="C283" s="26" t="s">
        <v>29</v>
      </c>
      <c r="D283" s="27">
        <v>40656</v>
      </c>
      <c r="E283" s="26" t="s">
        <v>678</v>
      </c>
      <c r="F283" s="26" t="s">
        <v>621</v>
      </c>
      <c r="G283" s="26" t="s">
        <v>679</v>
      </c>
      <c r="H283" s="136">
        <v>70</v>
      </c>
      <c r="I283" s="26" t="s">
        <v>280</v>
      </c>
      <c r="J283" s="26" t="s">
        <v>370</v>
      </c>
      <c r="K283" s="105"/>
      <c r="L283" s="26" t="s">
        <v>621</v>
      </c>
      <c r="M283" s="33">
        <f t="shared" si="38"/>
        <v>1</v>
      </c>
      <c r="N283" s="32"/>
      <c r="O283" s="77"/>
      <c r="P283" s="81">
        <f t="shared" si="35"/>
        <v>1</v>
      </c>
      <c r="Q283" s="81">
        <f t="shared" si="36"/>
        <v>0</v>
      </c>
      <c r="R283" s="81">
        <f t="shared" si="41"/>
        <v>1</v>
      </c>
      <c r="S283" s="81">
        <f t="shared" si="37"/>
        <v>0</v>
      </c>
      <c r="T283" s="78">
        <f>+VLOOKUP($E283,db!$B$26:$C$30,2,FALSE)</f>
        <v>60</v>
      </c>
      <c r="U283" s="78">
        <f t="shared" si="39"/>
        <v>0</v>
      </c>
      <c r="V283" s="89">
        <f t="shared" si="40"/>
        <v>70</v>
      </c>
      <c r="W283" s="77"/>
      <c r="X283" s="77"/>
      <c r="Y283" s="77"/>
    </row>
    <row r="284" spans="1:25" s="80" customFormat="1" ht="16" thickBot="1">
      <c r="A284" s="1"/>
      <c r="B284" s="28">
        <v>9</v>
      </c>
      <c r="C284" s="71" t="s">
        <v>93</v>
      </c>
      <c r="D284" s="29">
        <v>40659</v>
      </c>
      <c r="E284" s="71" t="s">
        <v>678</v>
      </c>
      <c r="F284" s="71" t="s">
        <v>492</v>
      </c>
      <c r="G284" s="71" t="s">
        <v>679</v>
      </c>
      <c r="H284" s="137">
        <v>72</v>
      </c>
      <c r="I284" s="71" t="s">
        <v>3</v>
      </c>
      <c r="J284" s="28" t="s">
        <v>305</v>
      </c>
      <c r="K284" s="106"/>
      <c r="L284" s="71" t="s">
        <v>492</v>
      </c>
      <c r="M284" s="31">
        <f t="shared" si="38"/>
        <v>1</v>
      </c>
      <c r="N284" s="30"/>
      <c r="O284" s="77"/>
      <c r="P284" s="81">
        <f t="shared" si="35"/>
        <v>1</v>
      </c>
      <c r="Q284" s="81">
        <f t="shared" si="36"/>
        <v>0</v>
      </c>
      <c r="R284" s="81">
        <f t="shared" si="41"/>
        <v>1</v>
      </c>
      <c r="S284" s="81">
        <f t="shared" si="37"/>
        <v>0</v>
      </c>
      <c r="T284" s="78">
        <f>+VLOOKUP($E284,db!$B$26:$C$30,2,FALSE)</f>
        <v>60</v>
      </c>
      <c r="U284" s="78">
        <f t="shared" si="39"/>
        <v>0</v>
      </c>
      <c r="V284" s="89">
        <f t="shared" si="40"/>
        <v>72</v>
      </c>
      <c r="W284" s="77"/>
      <c r="X284" s="77"/>
      <c r="Y284" s="77"/>
    </row>
    <row r="285" spans="1:25" s="80" customFormat="1" ht="16" thickBot="1">
      <c r="A285" s="1"/>
      <c r="B285" s="26">
        <v>20</v>
      </c>
      <c r="C285" s="26" t="s">
        <v>93</v>
      </c>
      <c r="D285" s="27">
        <v>40659</v>
      </c>
      <c r="E285" s="26" t="s">
        <v>678</v>
      </c>
      <c r="F285" s="26" t="s">
        <v>492</v>
      </c>
      <c r="G285" s="26" t="s">
        <v>679</v>
      </c>
      <c r="H285" s="136">
        <v>39</v>
      </c>
      <c r="I285" s="26" t="s">
        <v>4</v>
      </c>
      <c r="J285" s="26" t="s">
        <v>305</v>
      </c>
      <c r="K285" s="105"/>
      <c r="L285" s="26" t="s">
        <v>492</v>
      </c>
      <c r="M285" s="33">
        <f t="shared" si="38"/>
        <v>1</v>
      </c>
      <c r="N285" s="32"/>
      <c r="O285" s="77"/>
      <c r="P285" s="81">
        <f t="shared" si="35"/>
        <v>1</v>
      </c>
      <c r="Q285" s="81">
        <f t="shared" si="36"/>
        <v>0</v>
      </c>
      <c r="R285" s="81">
        <f t="shared" si="41"/>
        <v>0</v>
      </c>
      <c r="S285" s="81">
        <f t="shared" si="37"/>
        <v>0</v>
      </c>
      <c r="T285" s="78">
        <f>+VLOOKUP($E285,db!$B$26:$C$30,2,FALSE)</f>
        <v>60</v>
      </c>
      <c r="U285" s="78">
        <f t="shared" si="39"/>
        <v>0</v>
      </c>
      <c r="V285" s="89">
        <f t="shared" si="40"/>
        <v>39</v>
      </c>
      <c r="W285" s="77"/>
      <c r="X285" s="77"/>
      <c r="Y285" s="77"/>
    </row>
    <row r="286" spans="1:25" s="80" customFormat="1" ht="16" thickBot="1">
      <c r="A286" s="1"/>
      <c r="B286" s="28">
        <v>32</v>
      </c>
      <c r="C286" s="71" t="s">
        <v>555</v>
      </c>
      <c r="D286" s="72">
        <v>40659</v>
      </c>
      <c r="E286" s="71" t="s">
        <v>678</v>
      </c>
      <c r="F286" s="71" t="s">
        <v>621</v>
      </c>
      <c r="G286" s="71" t="s">
        <v>679</v>
      </c>
      <c r="H286" s="137">
        <v>111</v>
      </c>
      <c r="I286" s="71" t="s">
        <v>3</v>
      </c>
      <c r="J286" s="28" t="s">
        <v>281</v>
      </c>
      <c r="K286" s="106"/>
      <c r="L286" s="71" t="s">
        <v>621</v>
      </c>
      <c r="M286" s="31">
        <f t="shared" si="38"/>
        <v>1</v>
      </c>
      <c r="N286" s="30"/>
      <c r="O286" s="77"/>
      <c r="P286" s="81">
        <f t="shared" si="35"/>
        <v>1</v>
      </c>
      <c r="Q286" s="81">
        <f t="shared" si="36"/>
        <v>0</v>
      </c>
      <c r="R286" s="81">
        <f t="shared" si="41"/>
        <v>1</v>
      </c>
      <c r="S286" s="81">
        <f t="shared" si="37"/>
        <v>0</v>
      </c>
      <c r="T286" s="78">
        <f>+VLOOKUP($E286,db!$B$26:$C$30,2,FALSE)</f>
        <v>60</v>
      </c>
      <c r="U286" s="78">
        <f t="shared" si="39"/>
        <v>0</v>
      </c>
      <c r="V286" s="89">
        <f t="shared" si="40"/>
        <v>111</v>
      </c>
      <c r="W286" s="77"/>
      <c r="X286" s="77"/>
      <c r="Y286" s="77"/>
    </row>
    <row r="287" spans="1:25" s="80" customFormat="1" ht="16" thickBot="1">
      <c r="A287" s="1"/>
      <c r="B287" s="26">
        <v>43</v>
      </c>
      <c r="C287" s="26" t="s">
        <v>555</v>
      </c>
      <c r="D287" s="27">
        <v>40659</v>
      </c>
      <c r="E287" s="26" t="s">
        <v>678</v>
      </c>
      <c r="F287" s="26" t="s">
        <v>492</v>
      </c>
      <c r="G287" s="26" t="s">
        <v>679</v>
      </c>
      <c r="H287" s="136">
        <v>62</v>
      </c>
      <c r="I287" s="26" t="s">
        <v>4</v>
      </c>
      <c r="J287" s="26" t="s">
        <v>305</v>
      </c>
      <c r="K287" s="105"/>
      <c r="L287" s="26" t="s">
        <v>492</v>
      </c>
      <c r="M287" s="33">
        <f t="shared" si="38"/>
        <v>1</v>
      </c>
      <c r="N287" s="32"/>
      <c r="O287" s="77"/>
      <c r="P287" s="81">
        <f t="shared" si="35"/>
        <v>1</v>
      </c>
      <c r="Q287" s="81">
        <f t="shared" si="36"/>
        <v>0</v>
      </c>
      <c r="R287" s="81">
        <f t="shared" si="41"/>
        <v>1</v>
      </c>
      <c r="S287" s="81">
        <f t="shared" si="37"/>
        <v>0</v>
      </c>
      <c r="T287" s="78">
        <f>+VLOOKUP($E287,db!$B$26:$C$30,2,FALSE)</f>
        <v>60</v>
      </c>
      <c r="U287" s="78">
        <f t="shared" si="39"/>
        <v>0</v>
      </c>
      <c r="V287" s="89">
        <f t="shared" si="40"/>
        <v>62</v>
      </c>
      <c r="W287" s="77"/>
      <c r="X287" s="77"/>
      <c r="Y287" s="77"/>
    </row>
    <row r="288" spans="1:25" s="80" customFormat="1" ht="46" thickBot="1">
      <c r="A288" s="1"/>
      <c r="B288" s="28">
        <v>76</v>
      </c>
      <c r="C288" s="71" t="s">
        <v>555</v>
      </c>
      <c r="D288" s="72">
        <v>40659</v>
      </c>
      <c r="E288" s="71" t="s">
        <v>678</v>
      </c>
      <c r="F288" s="71" t="s">
        <v>603</v>
      </c>
      <c r="G288" s="71" t="s">
        <v>679</v>
      </c>
      <c r="H288" s="137">
        <v>134</v>
      </c>
      <c r="I288" s="71" t="s">
        <v>3</v>
      </c>
      <c r="J288" s="28" t="s">
        <v>370</v>
      </c>
      <c r="K288" s="106" t="s">
        <v>5</v>
      </c>
      <c r="L288" s="71" t="s">
        <v>603</v>
      </c>
      <c r="M288" s="31">
        <f t="shared" si="38"/>
        <v>1</v>
      </c>
      <c r="N288" s="30"/>
      <c r="O288" s="77"/>
      <c r="P288" s="81">
        <f t="shared" si="35"/>
        <v>1</v>
      </c>
      <c r="Q288" s="81">
        <f t="shared" si="36"/>
        <v>0</v>
      </c>
      <c r="R288" s="81">
        <f t="shared" si="41"/>
        <v>1</v>
      </c>
      <c r="S288" s="81">
        <f t="shared" si="37"/>
        <v>0</v>
      </c>
      <c r="T288" s="78">
        <f>+VLOOKUP($E288,db!$B$26:$C$30,2,FALSE)</f>
        <v>60</v>
      </c>
      <c r="U288" s="78">
        <f t="shared" si="39"/>
        <v>0</v>
      </c>
      <c r="V288" s="89">
        <f t="shared" si="40"/>
        <v>134</v>
      </c>
      <c r="W288" s="77"/>
      <c r="X288" s="77"/>
      <c r="Y288" s="77"/>
    </row>
    <row r="289" spans="1:25" s="80" customFormat="1" ht="16" thickBot="1">
      <c r="A289" s="1"/>
      <c r="B289" s="26">
        <v>82</v>
      </c>
      <c r="C289" s="26" t="s">
        <v>555</v>
      </c>
      <c r="D289" s="27">
        <v>40659</v>
      </c>
      <c r="E289" s="26" t="s">
        <v>678</v>
      </c>
      <c r="F289" s="26" t="s">
        <v>492</v>
      </c>
      <c r="G289" s="26" t="s">
        <v>679</v>
      </c>
      <c r="H289" s="136">
        <v>77</v>
      </c>
      <c r="I289" s="26" t="s">
        <v>4</v>
      </c>
      <c r="J289" s="26" t="s">
        <v>305</v>
      </c>
      <c r="K289" s="105"/>
      <c r="L289" s="26" t="s">
        <v>492</v>
      </c>
      <c r="M289" s="33">
        <f t="shared" si="38"/>
        <v>1</v>
      </c>
      <c r="N289" s="32"/>
      <c r="O289" s="77"/>
      <c r="P289" s="81">
        <f t="shared" si="35"/>
        <v>1</v>
      </c>
      <c r="Q289" s="81">
        <f t="shared" si="36"/>
        <v>0</v>
      </c>
      <c r="R289" s="81">
        <f t="shared" si="41"/>
        <v>1</v>
      </c>
      <c r="S289" s="81">
        <f t="shared" si="37"/>
        <v>0</v>
      </c>
      <c r="T289" s="78">
        <f>+VLOOKUP($E289,db!$B$26:$C$30,2,FALSE)</f>
        <v>60</v>
      </c>
      <c r="U289" s="78">
        <f t="shared" si="39"/>
        <v>0</v>
      </c>
      <c r="V289" s="89">
        <f t="shared" si="40"/>
        <v>77</v>
      </c>
      <c r="W289" s="77"/>
      <c r="X289" s="77"/>
      <c r="Y289" s="77"/>
    </row>
    <row r="290" spans="1:25" s="80" customFormat="1" ht="16" thickBot="1">
      <c r="A290" s="1"/>
      <c r="B290" s="28">
        <v>89</v>
      </c>
      <c r="C290" s="71" t="s">
        <v>555</v>
      </c>
      <c r="D290" s="72">
        <v>40659</v>
      </c>
      <c r="E290" s="71" t="s">
        <v>678</v>
      </c>
      <c r="F290" s="71" t="s">
        <v>621</v>
      </c>
      <c r="G290" s="71" t="s">
        <v>679</v>
      </c>
      <c r="H290" s="137">
        <v>61</v>
      </c>
      <c r="I290" s="71" t="s">
        <v>3</v>
      </c>
      <c r="J290" s="28" t="s">
        <v>305</v>
      </c>
      <c r="K290" s="106"/>
      <c r="L290" s="71" t="s">
        <v>621</v>
      </c>
      <c r="M290" s="31">
        <f t="shared" si="38"/>
        <v>1</v>
      </c>
      <c r="N290" s="30"/>
      <c r="O290" s="77"/>
      <c r="P290" s="81">
        <f t="shared" si="35"/>
        <v>1</v>
      </c>
      <c r="Q290" s="81">
        <f t="shared" si="36"/>
        <v>0</v>
      </c>
      <c r="R290" s="81">
        <f t="shared" si="41"/>
        <v>1</v>
      </c>
      <c r="S290" s="81">
        <f t="shared" si="37"/>
        <v>0</v>
      </c>
      <c r="T290" s="78">
        <f>+VLOOKUP($E290,db!$B$26:$C$30,2,FALSE)</f>
        <v>60</v>
      </c>
      <c r="U290" s="78">
        <f t="shared" si="39"/>
        <v>0</v>
      </c>
      <c r="V290" s="89">
        <f t="shared" si="40"/>
        <v>61</v>
      </c>
      <c r="W290" s="77"/>
      <c r="X290" s="77"/>
      <c r="Y290" s="77"/>
    </row>
    <row r="291" spans="1:25" s="80" customFormat="1" ht="16" thickBot="1">
      <c r="A291" s="1"/>
      <c r="B291" s="26">
        <v>97</v>
      </c>
      <c r="C291" s="26" t="s">
        <v>555</v>
      </c>
      <c r="D291" s="27">
        <v>40659</v>
      </c>
      <c r="E291" s="26" t="s">
        <v>678</v>
      </c>
      <c r="F291" s="26" t="s">
        <v>1</v>
      </c>
      <c r="G291" s="26" t="s">
        <v>679</v>
      </c>
      <c r="H291" s="136">
        <v>47</v>
      </c>
      <c r="I291" s="26" t="s">
        <v>4</v>
      </c>
      <c r="J291" s="26" t="s">
        <v>305</v>
      </c>
      <c r="K291" s="105"/>
      <c r="L291" s="26" t="s">
        <v>1</v>
      </c>
      <c r="M291" s="33">
        <f t="shared" si="38"/>
        <v>1</v>
      </c>
      <c r="N291" s="32"/>
      <c r="O291" s="77"/>
      <c r="P291" s="81">
        <f t="shared" si="35"/>
        <v>1</v>
      </c>
      <c r="Q291" s="81">
        <f t="shared" si="36"/>
        <v>0</v>
      </c>
      <c r="R291" s="81">
        <f t="shared" si="41"/>
        <v>0</v>
      </c>
      <c r="S291" s="81">
        <f t="shared" si="37"/>
        <v>0</v>
      </c>
      <c r="T291" s="78">
        <f>+VLOOKUP($E291,db!$B$26:$C$30,2,FALSE)</f>
        <v>60</v>
      </c>
      <c r="U291" s="78">
        <f t="shared" si="39"/>
        <v>0</v>
      </c>
      <c r="V291" s="89">
        <f t="shared" si="40"/>
        <v>47</v>
      </c>
      <c r="W291" s="77"/>
      <c r="X291" s="77"/>
      <c r="Y291" s="77"/>
    </row>
    <row r="292" spans="1:25" s="80" customFormat="1" ht="16" thickBot="1">
      <c r="A292" s="1"/>
      <c r="B292" s="28">
        <v>99</v>
      </c>
      <c r="C292" s="71" t="s">
        <v>555</v>
      </c>
      <c r="D292" s="72">
        <v>40659</v>
      </c>
      <c r="E292" s="71" t="s">
        <v>678</v>
      </c>
      <c r="F292" s="71" t="s">
        <v>700</v>
      </c>
      <c r="G292" s="71" t="s">
        <v>679</v>
      </c>
      <c r="H292" s="137">
        <v>49</v>
      </c>
      <c r="I292" s="71" t="s">
        <v>3</v>
      </c>
      <c r="J292" s="28" t="s">
        <v>305</v>
      </c>
      <c r="K292" s="106"/>
      <c r="L292" s="71" t="s">
        <v>700</v>
      </c>
      <c r="M292" s="31">
        <f t="shared" si="38"/>
        <v>1</v>
      </c>
      <c r="N292" s="30"/>
      <c r="O292" s="77"/>
      <c r="P292" s="81">
        <f t="shared" si="35"/>
        <v>1</v>
      </c>
      <c r="Q292" s="81">
        <f t="shared" si="36"/>
        <v>0</v>
      </c>
      <c r="R292" s="81">
        <f t="shared" si="41"/>
        <v>0</v>
      </c>
      <c r="S292" s="81">
        <f t="shared" si="37"/>
        <v>0</v>
      </c>
      <c r="T292" s="78">
        <f>+VLOOKUP($E292,db!$B$26:$C$30,2,FALSE)</f>
        <v>60</v>
      </c>
      <c r="U292" s="78">
        <f t="shared" si="39"/>
        <v>0</v>
      </c>
      <c r="V292" s="89">
        <f t="shared" si="40"/>
        <v>49</v>
      </c>
      <c r="W292" s="77"/>
      <c r="X292" s="77"/>
      <c r="Y292" s="77"/>
    </row>
    <row r="293" spans="1:25" s="80" customFormat="1" ht="16" thickBot="1">
      <c r="A293" s="1"/>
      <c r="B293" s="26">
        <v>100</v>
      </c>
      <c r="C293" s="26" t="s">
        <v>555</v>
      </c>
      <c r="D293" s="27">
        <v>40659</v>
      </c>
      <c r="E293" s="26" t="s">
        <v>678</v>
      </c>
      <c r="F293" s="26" t="s">
        <v>621</v>
      </c>
      <c r="G293" s="26" t="s">
        <v>679</v>
      </c>
      <c r="H293" s="136">
        <v>63</v>
      </c>
      <c r="I293" s="26" t="s">
        <v>4</v>
      </c>
      <c r="J293" s="26" t="s">
        <v>370</v>
      </c>
      <c r="K293" s="105"/>
      <c r="L293" s="26" t="s">
        <v>621</v>
      </c>
      <c r="M293" s="33">
        <f t="shared" si="38"/>
        <v>1</v>
      </c>
      <c r="N293" s="32"/>
      <c r="O293" s="77"/>
      <c r="P293" s="81">
        <f t="shared" si="35"/>
        <v>1</v>
      </c>
      <c r="Q293" s="81">
        <f t="shared" si="36"/>
        <v>0</v>
      </c>
      <c r="R293" s="81">
        <f t="shared" si="41"/>
        <v>1</v>
      </c>
      <c r="S293" s="81">
        <f t="shared" si="37"/>
        <v>0</v>
      </c>
      <c r="T293" s="78">
        <f>+VLOOKUP($E293,db!$B$26:$C$30,2,FALSE)</f>
        <v>60</v>
      </c>
      <c r="U293" s="78">
        <f t="shared" si="39"/>
        <v>0</v>
      </c>
      <c r="V293" s="89">
        <f t="shared" si="40"/>
        <v>63</v>
      </c>
      <c r="W293" s="77"/>
      <c r="X293" s="77"/>
      <c r="Y293" s="77"/>
    </row>
    <row r="294" spans="1:25" s="80" customFormat="1" ht="16" thickBot="1">
      <c r="A294" s="1"/>
      <c r="B294" s="28">
        <v>13</v>
      </c>
      <c r="C294" s="71" t="s">
        <v>29</v>
      </c>
      <c r="D294" s="72">
        <v>40659</v>
      </c>
      <c r="E294" s="71" t="s">
        <v>678</v>
      </c>
      <c r="F294" s="71" t="s">
        <v>2</v>
      </c>
      <c r="G294" s="71" t="s">
        <v>679</v>
      </c>
      <c r="H294" s="137">
        <v>47</v>
      </c>
      <c r="I294" s="71" t="s">
        <v>3</v>
      </c>
      <c r="J294" s="28" t="s">
        <v>103</v>
      </c>
      <c r="K294" s="106"/>
      <c r="L294" s="71" t="s">
        <v>2</v>
      </c>
      <c r="M294" s="31">
        <f t="shared" si="38"/>
        <v>1</v>
      </c>
      <c r="N294" s="30"/>
      <c r="O294" s="77"/>
      <c r="P294" s="81">
        <f t="shared" si="35"/>
        <v>1</v>
      </c>
      <c r="Q294" s="81">
        <f t="shared" si="36"/>
        <v>0</v>
      </c>
      <c r="R294" s="81">
        <f t="shared" si="41"/>
        <v>0</v>
      </c>
      <c r="S294" s="81">
        <f t="shared" si="37"/>
        <v>0</v>
      </c>
      <c r="T294" s="78">
        <f>+VLOOKUP($E294,db!$B$26:$C$30,2,FALSE)</f>
        <v>60</v>
      </c>
      <c r="U294" s="78">
        <f t="shared" si="39"/>
        <v>0</v>
      </c>
      <c r="V294" s="89">
        <f t="shared" si="40"/>
        <v>47</v>
      </c>
      <c r="W294" s="77"/>
      <c r="X294" s="77"/>
      <c r="Y294" s="77"/>
    </row>
    <row r="295" spans="1:25" s="80" customFormat="1" ht="16" thickBot="1">
      <c r="A295" s="1"/>
      <c r="B295" s="26">
        <v>25</v>
      </c>
      <c r="C295" s="26" t="s">
        <v>29</v>
      </c>
      <c r="D295" s="27">
        <v>40659</v>
      </c>
      <c r="E295" s="26" t="s">
        <v>678</v>
      </c>
      <c r="F295" s="26" t="s">
        <v>491</v>
      </c>
      <c r="G295" s="26" t="s">
        <v>679</v>
      </c>
      <c r="H295" s="136">
        <v>71</v>
      </c>
      <c r="I295" s="26" t="s">
        <v>4</v>
      </c>
      <c r="J295" s="26" t="s">
        <v>305</v>
      </c>
      <c r="K295" s="105"/>
      <c r="L295" s="26" t="s">
        <v>491</v>
      </c>
      <c r="M295" s="33">
        <f t="shared" si="38"/>
        <v>1</v>
      </c>
      <c r="N295" s="32"/>
      <c r="O295" s="77"/>
      <c r="P295" s="81">
        <f t="shared" si="35"/>
        <v>1</v>
      </c>
      <c r="Q295" s="81">
        <f t="shared" si="36"/>
        <v>0</v>
      </c>
      <c r="R295" s="81">
        <f t="shared" si="41"/>
        <v>1</v>
      </c>
      <c r="S295" s="81">
        <f t="shared" si="37"/>
        <v>0</v>
      </c>
      <c r="T295" s="78">
        <f>+VLOOKUP($E295,db!$B$26:$C$30,2,FALSE)</f>
        <v>60</v>
      </c>
      <c r="U295" s="78">
        <f t="shared" si="39"/>
        <v>0</v>
      </c>
      <c r="V295" s="89">
        <f t="shared" si="40"/>
        <v>71</v>
      </c>
      <c r="W295" s="77"/>
      <c r="X295" s="77"/>
      <c r="Y295" s="77"/>
    </row>
    <row r="296" spans="1:25" s="80" customFormat="1" ht="16" thickBot="1">
      <c r="A296" s="1"/>
      <c r="B296" s="28">
        <v>32</v>
      </c>
      <c r="C296" s="71" t="s">
        <v>29</v>
      </c>
      <c r="D296" s="72">
        <v>40659</v>
      </c>
      <c r="E296" s="71" t="s">
        <v>678</v>
      </c>
      <c r="F296" s="71" t="s">
        <v>603</v>
      </c>
      <c r="G296" s="71" t="s">
        <v>679</v>
      </c>
      <c r="H296" s="137">
        <v>32</v>
      </c>
      <c r="I296" s="71" t="s">
        <v>3</v>
      </c>
      <c r="J296" s="28" t="s">
        <v>305</v>
      </c>
      <c r="K296" s="106"/>
      <c r="L296" s="71" t="s">
        <v>603</v>
      </c>
      <c r="M296" s="31">
        <f t="shared" si="38"/>
        <v>1</v>
      </c>
      <c r="N296" s="30"/>
      <c r="O296" s="77"/>
      <c r="P296" s="81">
        <f t="shared" si="35"/>
        <v>1</v>
      </c>
      <c r="Q296" s="81">
        <f t="shared" si="36"/>
        <v>0</v>
      </c>
      <c r="R296" s="81">
        <f t="shared" si="41"/>
        <v>0</v>
      </c>
      <c r="S296" s="81">
        <f t="shared" si="37"/>
        <v>0</v>
      </c>
      <c r="T296" s="78">
        <f>+VLOOKUP($E296,db!$B$26:$C$30,2,FALSE)</f>
        <v>60</v>
      </c>
      <c r="U296" s="78">
        <f t="shared" si="39"/>
        <v>0</v>
      </c>
      <c r="V296" s="89">
        <f t="shared" si="40"/>
        <v>32</v>
      </c>
      <c r="W296" s="77"/>
      <c r="X296" s="77"/>
      <c r="Y296" s="77"/>
    </row>
    <row r="297" spans="1:25" s="80" customFormat="1" ht="16" thickBot="1">
      <c r="A297" s="1"/>
      <c r="B297" s="26">
        <v>41</v>
      </c>
      <c r="C297" s="26" t="s">
        <v>29</v>
      </c>
      <c r="D297" s="27">
        <v>40659</v>
      </c>
      <c r="E297" s="26" t="s">
        <v>678</v>
      </c>
      <c r="F297" s="26" t="s">
        <v>492</v>
      </c>
      <c r="G297" s="26" t="s">
        <v>679</v>
      </c>
      <c r="H297" s="136">
        <v>49</v>
      </c>
      <c r="I297" s="26" t="s">
        <v>4</v>
      </c>
      <c r="J297" s="26" t="s">
        <v>305</v>
      </c>
      <c r="K297" s="105"/>
      <c r="L297" s="26" t="s">
        <v>492</v>
      </c>
      <c r="M297" s="33">
        <f t="shared" si="38"/>
        <v>1</v>
      </c>
      <c r="N297" s="32"/>
      <c r="O297" s="77"/>
      <c r="P297" s="81">
        <f t="shared" si="35"/>
        <v>1</v>
      </c>
      <c r="Q297" s="81">
        <f t="shared" si="36"/>
        <v>0</v>
      </c>
      <c r="R297" s="81">
        <f t="shared" si="41"/>
        <v>0</v>
      </c>
      <c r="S297" s="81">
        <f t="shared" si="37"/>
        <v>0</v>
      </c>
      <c r="T297" s="78">
        <f>+VLOOKUP($E297,db!$B$26:$C$30,2,FALSE)</f>
        <v>60</v>
      </c>
      <c r="U297" s="78">
        <f t="shared" si="39"/>
        <v>0</v>
      </c>
      <c r="V297" s="89">
        <f t="shared" si="40"/>
        <v>49</v>
      </c>
      <c r="W297" s="77"/>
      <c r="X297" s="77"/>
      <c r="Y297" s="77"/>
    </row>
    <row r="298" spans="1:25" s="80" customFormat="1" ht="16" thickBot="1">
      <c r="A298" s="1"/>
      <c r="B298" s="28">
        <v>44</v>
      </c>
      <c r="C298" s="71" t="s">
        <v>29</v>
      </c>
      <c r="D298" s="72">
        <v>40659</v>
      </c>
      <c r="E298" s="71" t="s">
        <v>678</v>
      </c>
      <c r="F298" s="71" t="s">
        <v>700</v>
      </c>
      <c r="G298" s="71" t="s">
        <v>679</v>
      </c>
      <c r="H298" s="137">
        <v>48</v>
      </c>
      <c r="I298" s="71" t="s">
        <v>3</v>
      </c>
      <c r="J298" s="28" t="s">
        <v>305</v>
      </c>
      <c r="K298" s="106"/>
      <c r="L298" s="71" t="s">
        <v>700</v>
      </c>
      <c r="M298" s="31">
        <f t="shared" si="38"/>
        <v>1</v>
      </c>
      <c r="N298" s="30"/>
      <c r="O298" s="77"/>
      <c r="P298" s="81">
        <f t="shared" si="35"/>
        <v>1</v>
      </c>
      <c r="Q298" s="81">
        <f t="shared" si="36"/>
        <v>0</v>
      </c>
      <c r="R298" s="81">
        <f t="shared" si="41"/>
        <v>0</v>
      </c>
      <c r="S298" s="81">
        <f t="shared" si="37"/>
        <v>0</v>
      </c>
      <c r="T298" s="78">
        <f>+VLOOKUP($E298,db!$B$26:$C$30,2,FALSE)</f>
        <v>60</v>
      </c>
      <c r="U298" s="78">
        <f t="shared" si="39"/>
        <v>0</v>
      </c>
      <c r="V298" s="89">
        <f t="shared" si="40"/>
        <v>48</v>
      </c>
      <c r="W298" s="77"/>
      <c r="X298" s="77"/>
      <c r="Y298" s="77"/>
    </row>
    <row r="299" spans="1:25" s="80" customFormat="1" ht="16" thickBot="1">
      <c r="A299" s="1"/>
      <c r="B299" s="26">
        <v>66</v>
      </c>
      <c r="C299" s="26" t="s">
        <v>29</v>
      </c>
      <c r="D299" s="27">
        <v>40659</v>
      </c>
      <c r="E299" s="26" t="s">
        <v>678</v>
      </c>
      <c r="F299" s="26" t="s">
        <v>700</v>
      </c>
      <c r="G299" s="26" t="s">
        <v>679</v>
      </c>
      <c r="H299" s="136">
        <v>64</v>
      </c>
      <c r="I299" s="26" t="s">
        <v>4</v>
      </c>
      <c r="J299" s="26" t="s">
        <v>305</v>
      </c>
      <c r="K299" s="105"/>
      <c r="L299" s="26" t="s">
        <v>700</v>
      </c>
      <c r="M299" s="33">
        <f t="shared" si="38"/>
        <v>1</v>
      </c>
      <c r="N299" s="32"/>
      <c r="O299" s="77"/>
      <c r="P299" s="81">
        <f t="shared" si="35"/>
        <v>1</v>
      </c>
      <c r="Q299" s="81">
        <f t="shared" si="36"/>
        <v>0</v>
      </c>
      <c r="R299" s="81">
        <f t="shared" si="41"/>
        <v>1</v>
      </c>
      <c r="S299" s="81">
        <f t="shared" si="37"/>
        <v>0</v>
      </c>
      <c r="T299" s="78">
        <f>+VLOOKUP($E299,db!$B$26:$C$30,2,FALSE)</f>
        <v>60</v>
      </c>
      <c r="U299" s="78">
        <f t="shared" si="39"/>
        <v>0</v>
      </c>
      <c r="V299" s="89">
        <f t="shared" si="40"/>
        <v>64</v>
      </c>
      <c r="W299" s="77"/>
      <c r="X299" s="77"/>
      <c r="Y299" s="77"/>
    </row>
    <row r="300" spans="1:25" s="80" customFormat="1" ht="46" thickBot="1">
      <c r="A300" s="1"/>
      <c r="B300" s="28">
        <v>85</v>
      </c>
      <c r="C300" s="71" t="s">
        <v>29</v>
      </c>
      <c r="D300" s="72">
        <v>40659</v>
      </c>
      <c r="E300" s="71" t="s">
        <v>678</v>
      </c>
      <c r="F300" s="71" t="s">
        <v>492</v>
      </c>
      <c r="G300" s="71" t="s">
        <v>679</v>
      </c>
      <c r="H300" s="137">
        <v>119</v>
      </c>
      <c r="I300" s="71" t="s">
        <v>3</v>
      </c>
      <c r="J300" s="28" t="s">
        <v>305</v>
      </c>
      <c r="K300" s="106" t="s">
        <v>6</v>
      </c>
      <c r="L300" s="71" t="s">
        <v>492</v>
      </c>
      <c r="M300" s="31">
        <f t="shared" si="38"/>
        <v>1</v>
      </c>
      <c r="N300" s="30"/>
      <c r="O300" s="77"/>
      <c r="P300" s="81">
        <f t="shared" si="35"/>
        <v>1</v>
      </c>
      <c r="Q300" s="81">
        <f t="shared" si="36"/>
        <v>0</v>
      </c>
      <c r="R300" s="81">
        <f t="shared" si="41"/>
        <v>1</v>
      </c>
      <c r="S300" s="81">
        <f t="shared" si="37"/>
        <v>0</v>
      </c>
      <c r="T300" s="78">
        <f>+VLOOKUP($E300,db!$B$26:$C$30,2,FALSE)</f>
        <v>60</v>
      </c>
      <c r="U300" s="78">
        <f t="shared" si="39"/>
        <v>0</v>
      </c>
      <c r="V300" s="89">
        <f t="shared" si="40"/>
        <v>119</v>
      </c>
      <c r="W300" s="77"/>
      <c r="X300" s="77"/>
      <c r="Y300" s="77"/>
    </row>
    <row r="301" spans="1:25" s="80" customFormat="1" ht="46" thickBot="1">
      <c r="A301" s="1"/>
      <c r="B301" s="26">
        <v>4</v>
      </c>
      <c r="C301" s="26" t="s">
        <v>93</v>
      </c>
      <c r="D301" s="27">
        <v>40660</v>
      </c>
      <c r="E301" s="26" t="s">
        <v>678</v>
      </c>
      <c r="F301" s="26" t="s">
        <v>523</v>
      </c>
      <c r="G301" s="26" t="s">
        <v>679</v>
      </c>
      <c r="H301" s="136">
        <v>31</v>
      </c>
      <c r="I301" s="26" t="s">
        <v>24</v>
      </c>
      <c r="J301" s="26" t="s">
        <v>282</v>
      </c>
      <c r="K301" s="105" t="s">
        <v>25</v>
      </c>
      <c r="L301" s="26" t="s">
        <v>523</v>
      </c>
      <c r="M301" s="33">
        <f t="shared" si="38"/>
        <v>1</v>
      </c>
      <c r="N301" s="32"/>
      <c r="O301" s="77"/>
      <c r="P301" s="81">
        <f t="shared" si="35"/>
        <v>1</v>
      </c>
      <c r="Q301" s="81">
        <f t="shared" si="36"/>
        <v>0</v>
      </c>
      <c r="R301" s="81">
        <f t="shared" si="41"/>
        <v>0</v>
      </c>
      <c r="S301" s="81">
        <f t="shared" si="37"/>
        <v>0</v>
      </c>
      <c r="T301" s="78">
        <f>+VLOOKUP($E301,db!$B$26:$C$30,2,FALSE)</f>
        <v>60</v>
      </c>
      <c r="U301" s="78">
        <f t="shared" si="39"/>
        <v>0</v>
      </c>
      <c r="V301" s="89">
        <f t="shared" si="40"/>
        <v>31</v>
      </c>
      <c r="W301" s="77"/>
      <c r="X301" s="77"/>
      <c r="Y301" s="77"/>
    </row>
    <row r="302" spans="1:25" s="80" customFormat="1" ht="76" thickBot="1">
      <c r="A302" s="1"/>
      <c r="B302" s="28">
        <v>33</v>
      </c>
      <c r="C302" s="71" t="s">
        <v>93</v>
      </c>
      <c r="D302" s="29">
        <v>40660</v>
      </c>
      <c r="E302" s="71" t="s">
        <v>678</v>
      </c>
      <c r="F302" s="28" t="s">
        <v>522</v>
      </c>
      <c r="G302" s="71" t="s">
        <v>679</v>
      </c>
      <c r="H302" s="137">
        <v>42</v>
      </c>
      <c r="I302" s="71" t="s">
        <v>24</v>
      </c>
      <c r="J302" s="28" t="s">
        <v>370</v>
      </c>
      <c r="K302" s="106" t="s">
        <v>26</v>
      </c>
      <c r="L302" s="71" t="s">
        <v>522</v>
      </c>
      <c r="M302" s="31">
        <f t="shared" si="38"/>
        <v>1</v>
      </c>
      <c r="N302" s="30"/>
      <c r="O302" s="77"/>
      <c r="P302" s="81">
        <f t="shared" si="35"/>
        <v>1</v>
      </c>
      <c r="Q302" s="81">
        <f t="shared" si="36"/>
        <v>0</v>
      </c>
      <c r="R302" s="81">
        <f t="shared" si="41"/>
        <v>0</v>
      </c>
      <c r="S302" s="81">
        <f t="shared" si="37"/>
        <v>0</v>
      </c>
      <c r="T302" s="78">
        <f>+VLOOKUP($E302,db!$B$26:$C$30,2,FALSE)</f>
        <v>60</v>
      </c>
      <c r="U302" s="78">
        <f t="shared" si="39"/>
        <v>0</v>
      </c>
      <c r="V302" s="89">
        <f t="shared" si="40"/>
        <v>42</v>
      </c>
      <c r="W302" s="77"/>
      <c r="X302" s="77"/>
      <c r="Y302" s="77"/>
    </row>
    <row r="303" spans="1:25" s="80" customFormat="1" ht="16" thickBot="1">
      <c r="A303" s="1"/>
      <c r="B303" s="26">
        <v>34</v>
      </c>
      <c r="C303" s="26" t="s">
        <v>555</v>
      </c>
      <c r="D303" s="27">
        <v>40660</v>
      </c>
      <c r="E303" s="26" t="s">
        <v>678</v>
      </c>
      <c r="F303" s="26" t="s">
        <v>527</v>
      </c>
      <c r="G303" s="26" t="s">
        <v>679</v>
      </c>
      <c r="H303" s="136">
        <v>49</v>
      </c>
      <c r="I303" s="26" t="s">
        <v>24</v>
      </c>
      <c r="J303" s="26" t="s">
        <v>370</v>
      </c>
      <c r="K303" s="105" t="s">
        <v>27</v>
      </c>
      <c r="L303" s="26" t="s">
        <v>527</v>
      </c>
      <c r="M303" s="33">
        <f t="shared" si="38"/>
        <v>1</v>
      </c>
      <c r="N303" s="32"/>
      <c r="O303" s="77"/>
      <c r="P303" s="81">
        <f t="shared" si="35"/>
        <v>1</v>
      </c>
      <c r="Q303" s="81">
        <f t="shared" si="36"/>
        <v>0</v>
      </c>
      <c r="R303" s="81">
        <f t="shared" si="41"/>
        <v>0</v>
      </c>
      <c r="S303" s="81">
        <f t="shared" si="37"/>
        <v>0</v>
      </c>
      <c r="T303" s="78">
        <f>+VLOOKUP($E303,db!$B$26:$C$30,2,FALSE)</f>
        <v>60</v>
      </c>
      <c r="U303" s="78">
        <f t="shared" si="39"/>
        <v>0</v>
      </c>
      <c r="V303" s="89">
        <f t="shared" si="40"/>
        <v>49</v>
      </c>
      <c r="W303" s="77"/>
      <c r="X303" s="77"/>
      <c r="Y303" s="77"/>
    </row>
    <row r="304" spans="1:25" s="80" customFormat="1" ht="31" thickBot="1">
      <c r="A304" s="1"/>
      <c r="B304" s="28">
        <v>35</v>
      </c>
      <c r="C304" s="71" t="s">
        <v>555</v>
      </c>
      <c r="D304" s="72">
        <v>40660</v>
      </c>
      <c r="E304" s="71" t="s">
        <v>678</v>
      </c>
      <c r="F304" s="28" t="s">
        <v>531</v>
      </c>
      <c r="G304" s="71" t="s">
        <v>679</v>
      </c>
      <c r="H304" s="137">
        <v>59</v>
      </c>
      <c r="I304" s="71" t="s">
        <v>24</v>
      </c>
      <c r="J304" s="28" t="s">
        <v>370</v>
      </c>
      <c r="K304" s="106" t="s">
        <v>28</v>
      </c>
      <c r="L304" s="71" t="s">
        <v>531</v>
      </c>
      <c r="M304" s="31">
        <f t="shared" si="38"/>
        <v>1</v>
      </c>
      <c r="N304" s="30"/>
      <c r="O304" s="77"/>
      <c r="P304" s="81">
        <f t="shared" si="35"/>
        <v>1</v>
      </c>
      <c r="Q304" s="81">
        <f t="shared" si="36"/>
        <v>0</v>
      </c>
      <c r="R304" s="81">
        <f t="shared" si="41"/>
        <v>0</v>
      </c>
      <c r="S304" s="81">
        <f t="shared" si="37"/>
        <v>0</v>
      </c>
      <c r="T304" s="78">
        <f>+VLOOKUP($E304,db!$B$26:$C$30,2,FALSE)</f>
        <v>60</v>
      </c>
      <c r="U304" s="78">
        <f t="shared" si="39"/>
        <v>0</v>
      </c>
      <c r="V304" s="89">
        <f t="shared" si="40"/>
        <v>59</v>
      </c>
      <c r="W304" s="77"/>
      <c r="X304" s="77"/>
      <c r="Y304" s="77"/>
    </row>
    <row r="305" spans="1:25" s="80" customFormat="1" ht="16" thickBot="1">
      <c r="A305" s="1"/>
      <c r="B305" s="26">
        <v>44</v>
      </c>
      <c r="C305" s="26" t="s">
        <v>555</v>
      </c>
      <c r="D305" s="27">
        <v>40660</v>
      </c>
      <c r="E305" s="26" t="s">
        <v>678</v>
      </c>
      <c r="F305" s="26" t="s">
        <v>531</v>
      </c>
      <c r="G305" s="26" t="s">
        <v>679</v>
      </c>
      <c r="H305" s="136">
        <v>51</v>
      </c>
      <c r="I305" s="26" t="s">
        <v>24</v>
      </c>
      <c r="J305" s="26" t="s">
        <v>370</v>
      </c>
      <c r="K305" s="105" t="s">
        <v>22</v>
      </c>
      <c r="L305" s="26" t="s">
        <v>531</v>
      </c>
      <c r="M305" s="33">
        <f t="shared" si="38"/>
        <v>1</v>
      </c>
      <c r="N305" s="32"/>
      <c r="O305" s="77"/>
      <c r="P305" s="81">
        <f t="shared" si="35"/>
        <v>1</v>
      </c>
      <c r="Q305" s="81">
        <f t="shared" si="36"/>
        <v>0</v>
      </c>
      <c r="R305" s="81">
        <f t="shared" si="41"/>
        <v>0</v>
      </c>
      <c r="S305" s="81">
        <f t="shared" si="37"/>
        <v>0</v>
      </c>
      <c r="T305" s="78">
        <f>+VLOOKUP($E305,db!$B$26:$C$30,2,FALSE)</f>
        <v>60</v>
      </c>
      <c r="U305" s="78">
        <f t="shared" si="39"/>
        <v>0</v>
      </c>
      <c r="V305" s="89">
        <f t="shared" si="40"/>
        <v>51</v>
      </c>
      <c r="W305" s="77"/>
      <c r="X305" s="77"/>
      <c r="Y305" s="77"/>
    </row>
    <row r="306" spans="1:25" s="80" customFormat="1" ht="16" thickBot="1">
      <c r="A306" s="1"/>
      <c r="B306" s="28">
        <v>50</v>
      </c>
      <c r="C306" s="71" t="s">
        <v>555</v>
      </c>
      <c r="D306" s="72">
        <v>40660</v>
      </c>
      <c r="E306" s="71" t="s">
        <v>678</v>
      </c>
      <c r="F306" s="28" t="s">
        <v>522</v>
      </c>
      <c r="G306" s="71" t="s">
        <v>679</v>
      </c>
      <c r="H306" s="137">
        <v>101</v>
      </c>
      <c r="I306" s="71" t="s">
        <v>24</v>
      </c>
      <c r="J306" s="28"/>
      <c r="K306" s="106"/>
      <c r="L306" s="71" t="s">
        <v>522</v>
      </c>
      <c r="M306" s="31">
        <f t="shared" si="38"/>
        <v>1</v>
      </c>
      <c r="N306" s="30"/>
      <c r="O306" s="77"/>
      <c r="P306" s="81">
        <f t="shared" si="35"/>
        <v>1</v>
      </c>
      <c r="Q306" s="81">
        <f t="shared" si="36"/>
        <v>0</v>
      </c>
      <c r="R306" s="81">
        <f t="shared" si="41"/>
        <v>1</v>
      </c>
      <c r="S306" s="81">
        <f t="shared" si="37"/>
        <v>0</v>
      </c>
      <c r="T306" s="78">
        <f>+VLOOKUP($E306,db!$B$26:$C$30,2,FALSE)</f>
        <v>60</v>
      </c>
      <c r="U306" s="78">
        <f t="shared" si="39"/>
        <v>0</v>
      </c>
      <c r="V306" s="89">
        <f t="shared" si="40"/>
        <v>101</v>
      </c>
      <c r="W306" s="77"/>
      <c r="X306" s="77"/>
      <c r="Y306" s="77"/>
    </row>
    <row r="307" spans="1:25" s="80" customFormat="1" ht="16" thickBot="1">
      <c r="A307" s="1"/>
      <c r="B307" s="26">
        <v>51</v>
      </c>
      <c r="C307" s="26" t="s">
        <v>555</v>
      </c>
      <c r="D307" s="27">
        <v>40660</v>
      </c>
      <c r="E307" s="26" t="s">
        <v>678</v>
      </c>
      <c r="F307" s="26" t="s">
        <v>527</v>
      </c>
      <c r="G307" s="26" t="s">
        <v>679</v>
      </c>
      <c r="H307" s="136">
        <v>118</v>
      </c>
      <c r="I307" s="26" t="s">
        <v>24</v>
      </c>
      <c r="J307" s="26"/>
      <c r="K307" s="105"/>
      <c r="L307" s="26" t="s">
        <v>527</v>
      </c>
      <c r="M307" s="33">
        <f t="shared" si="38"/>
        <v>1</v>
      </c>
      <c r="N307" s="32"/>
      <c r="O307" s="77"/>
      <c r="P307" s="81">
        <f t="shared" si="35"/>
        <v>1</v>
      </c>
      <c r="Q307" s="81">
        <f t="shared" si="36"/>
        <v>0</v>
      </c>
      <c r="R307" s="81">
        <f t="shared" si="41"/>
        <v>1</v>
      </c>
      <c r="S307" s="81">
        <f t="shared" si="37"/>
        <v>0</v>
      </c>
      <c r="T307" s="78">
        <f>+VLOOKUP($E307,db!$B$26:$C$30,2,FALSE)</f>
        <v>60</v>
      </c>
      <c r="U307" s="78">
        <f t="shared" si="39"/>
        <v>0</v>
      </c>
      <c r="V307" s="89">
        <f t="shared" si="40"/>
        <v>118</v>
      </c>
      <c r="W307" s="77"/>
      <c r="X307" s="77"/>
      <c r="Y307" s="77"/>
    </row>
    <row r="308" spans="1:25" s="80" customFormat="1" ht="16" thickBot="1">
      <c r="A308" s="1"/>
      <c r="B308" s="28">
        <v>59</v>
      </c>
      <c r="C308" s="71" t="s">
        <v>555</v>
      </c>
      <c r="D308" s="72">
        <v>40660</v>
      </c>
      <c r="E308" s="71" t="s">
        <v>678</v>
      </c>
      <c r="F308" s="71" t="s">
        <v>38</v>
      </c>
      <c r="G308" s="71" t="s">
        <v>679</v>
      </c>
      <c r="H308" s="137">
        <v>104</v>
      </c>
      <c r="I308" s="71" t="s">
        <v>24</v>
      </c>
      <c r="J308" s="28"/>
      <c r="K308" s="106"/>
      <c r="L308" s="71" t="s">
        <v>700</v>
      </c>
      <c r="M308" s="31">
        <f t="shared" si="38"/>
        <v>0</v>
      </c>
      <c r="N308" s="30"/>
      <c r="O308" s="77"/>
      <c r="P308" s="81">
        <f t="shared" si="35"/>
        <v>0</v>
      </c>
      <c r="Q308" s="81">
        <f t="shared" si="36"/>
        <v>1</v>
      </c>
      <c r="R308" s="81">
        <f t="shared" si="41"/>
        <v>1</v>
      </c>
      <c r="S308" s="81">
        <f t="shared" si="37"/>
        <v>0</v>
      </c>
      <c r="T308" s="78">
        <f>+VLOOKUP($E308,db!$B$26:$C$30,2,FALSE)</f>
        <v>60</v>
      </c>
      <c r="U308" s="78">
        <f t="shared" si="39"/>
        <v>0</v>
      </c>
      <c r="V308" s="89">
        <f t="shared" si="40"/>
        <v>104</v>
      </c>
      <c r="W308" s="77"/>
      <c r="X308" s="77"/>
      <c r="Y308" s="77"/>
    </row>
    <row r="309" spans="1:25" s="80" customFormat="1" ht="16" thickBot="1">
      <c r="A309" s="1"/>
      <c r="B309" s="26">
        <v>64</v>
      </c>
      <c r="C309" s="26" t="s">
        <v>555</v>
      </c>
      <c r="D309" s="27">
        <v>40660</v>
      </c>
      <c r="E309" s="26" t="s">
        <v>678</v>
      </c>
      <c r="F309" s="26" t="s">
        <v>522</v>
      </c>
      <c r="G309" s="26" t="s">
        <v>679</v>
      </c>
      <c r="H309" s="136">
        <v>81</v>
      </c>
      <c r="I309" s="26" t="s">
        <v>24</v>
      </c>
      <c r="J309" s="26"/>
      <c r="K309" s="105"/>
      <c r="L309" s="26" t="s">
        <v>522</v>
      </c>
      <c r="M309" s="33">
        <f t="shared" si="38"/>
        <v>1</v>
      </c>
      <c r="N309" s="32"/>
      <c r="O309" s="77"/>
      <c r="P309" s="81">
        <f t="shared" si="35"/>
        <v>1</v>
      </c>
      <c r="Q309" s="81">
        <f t="shared" si="36"/>
        <v>0</v>
      </c>
      <c r="R309" s="81">
        <f t="shared" si="41"/>
        <v>1</v>
      </c>
      <c r="S309" s="81">
        <f t="shared" si="37"/>
        <v>0</v>
      </c>
      <c r="T309" s="78">
        <f>+VLOOKUP($E309,db!$B$26:$C$30,2,FALSE)</f>
        <v>60</v>
      </c>
      <c r="U309" s="78">
        <f t="shared" si="39"/>
        <v>0</v>
      </c>
      <c r="V309" s="89">
        <f t="shared" si="40"/>
        <v>81</v>
      </c>
      <c r="W309" s="77"/>
      <c r="X309" s="77"/>
      <c r="Y309" s="77"/>
    </row>
    <row r="310" spans="1:25" s="80" customFormat="1" ht="16" thickBot="1">
      <c r="A310" s="1"/>
      <c r="B310" s="28">
        <v>73</v>
      </c>
      <c r="C310" s="71" t="s">
        <v>555</v>
      </c>
      <c r="D310" s="72">
        <v>40660</v>
      </c>
      <c r="E310" s="71" t="s">
        <v>678</v>
      </c>
      <c r="F310" s="28" t="s">
        <v>527</v>
      </c>
      <c r="G310" s="71" t="s">
        <v>679</v>
      </c>
      <c r="H310" s="137">
        <v>56</v>
      </c>
      <c r="I310" s="71" t="s">
        <v>24</v>
      </c>
      <c r="J310" s="28"/>
      <c r="K310" s="106"/>
      <c r="L310" s="71" t="s">
        <v>527</v>
      </c>
      <c r="M310" s="31">
        <f t="shared" si="38"/>
        <v>1</v>
      </c>
      <c r="N310" s="30"/>
      <c r="O310" s="77"/>
      <c r="P310" s="81">
        <f t="shared" si="35"/>
        <v>1</v>
      </c>
      <c r="Q310" s="81">
        <f t="shared" si="36"/>
        <v>0</v>
      </c>
      <c r="R310" s="81">
        <f t="shared" si="41"/>
        <v>0</v>
      </c>
      <c r="S310" s="81">
        <f t="shared" si="37"/>
        <v>0</v>
      </c>
      <c r="T310" s="78">
        <f>+VLOOKUP($E310,db!$B$26:$C$30,2,FALSE)</f>
        <v>60</v>
      </c>
      <c r="U310" s="78">
        <f t="shared" si="39"/>
        <v>0</v>
      </c>
      <c r="V310" s="89">
        <f t="shared" si="40"/>
        <v>56</v>
      </c>
      <c r="W310" s="77"/>
      <c r="X310" s="77"/>
      <c r="Y310" s="77"/>
    </row>
    <row r="311" spans="1:25" s="80" customFormat="1" ht="16" thickBot="1">
      <c r="A311" s="1"/>
      <c r="B311" s="26">
        <v>75</v>
      </c>
      <c r="C311" s="26" t="s">
        <v>555</v>
      </c>
      <c r="D311" s="27">
        <v>40660</v>
      </c>
      <c r="E311" s="26" t="s">
        <v>678</v>
      </c>
      <c r="F311" s="26" t="s">
        <v>531</v>
      </c>
      <c r="G311" s="26" t="s">
        <v>679</v>
      </c>
      <c r="H311" s="136">
        <v>86</v>
      </c>
      <c r="I311" s="26" t="s">
        <v>24</v>
      </c>
      <c r="J311" s="26"/>
      <c r="K311" s="105"/>
      <c r="L311" s="26" t="s">
        <v>531</v>
      </c>
      <c r="M311" s="33">
        <f t="shared" si="38"/>
        <v>1</v>
      </c>
      <c r="N311" s="32"/>
      <c r="O311" s="77"/>
      <c r="P311" s="81">
        <f t="shared" si="35"/>
        <v>1</v>
      </c>
      <c r="Q311" s="81">
        <f t="shared" si="36"/>
        <v>0</v>
      </c>
      <c r="R311" s="81">
        <f t="shared" si="41"/>
        <v>1</v>
      </c>
      <c r="S311" s="81">
        <f t="shared" si="37"/>
        <v>0</v>
      </c>
      <c r="T311" s="78">
        <f>+VLOOKUP($E311,db!$B$26:$C$30,2,FALSE)</f>
        <v>60</v>
      </c>
      <c r="U311" s="78">
        <f t="shared" si="39"/>
        <v>0</v>
      </c>
      <c r="V311" s="89">
        <f t="shared" si="40"/>
        <v>86</v>
      </c>
      <c r="W311" s="77"/>
      <c r="X311" s="77"/>
      <c r="Y311" s="77"/>
    </row>
    <row r="312" spans="1:25" s="80" customFormat="1" ht="16" thickBot="1">
      <c r="A312" s="1"/>
      <c r="B312" s="28">
        <v>96</v>
      </c>
      <c r="C312" s="71" t="s">
        <v>555</v>
      </c>
      <c r="D312" s="72">
        <v>40660</v>
      </c>
      <c r="E312" s="71" t="s">
        <v>678</v>
      </c>
      <c r="F312" s="28" t="s">
        <v>531</v>
      </c>
      <c r="G312" s="71" t="s">
        <v>679</v>
      </c>
      <c r="H312" s="137">
        <v>74</v>
      </c>
      <c r="I312" s="71" t="s">
        <v>24</v>
      </c>
      <c r="J312" s="28"/>
      <c r="K312" s="106"/>
      <c r="L312" s="71" t="s">
        <v>531</v>
      </c>
      <c r="M312" s="31">
        <f t="shared" si="38"/>
        <v>1</v>
      </c>
      <c r="N312" s="30"/>
      <c r="O312" s="77"/>
      <c r="P312" s="81">
        <f t="shared" si="35"/>
        <v>1</v>
      </c>
      <c r="Q312" s="81">
        <f t="shared" si="36"/>
        <v>0</v>
      </c>
      <c r="R312" s="81">
        <f t="shared" si="41"/>
        <v>1</v>
      </c>
      <c r="S312" s="81">
        <f t="shared" si="37"/>
        <v>0</v>
      </c>
      <c r="T312" s="78">
        <f>+VLOOKUP($E312,db!$B$26:$C$30,2,FALSE)</f>
        <v>60</v>
      </c>
      <c r="U312" s="78">
        <f t="shared" si="39"/>
        <v>0</v>
      </c>
      <c r="V312" s="89">
        <f t="shared" si="40"/>
        <v>74</v>
      </c>
      <c r="W312" s="77"/>
      <c r="X312" s="77"/>
      <c r="Y312" s="77"/>
    </row>
    <row r="313" spans="1:25" s="80" customFormat="1" ht="16" thickBot="1">
      <c r="A313" s="1"/>
      <c r="B313" s="26">
        <v>106</v>
      </c>
      <c r="C313" s="26" t="s">
        <v>555</v>
      </c>
      <c r="D313" s="27">
        <v>40660</v>
      </c>
      <c r="E313" s="26" t="s">
        <v>678</v>
      </c>
      <c r="F313" s="26" t="s">
        <v>531</v>
      </c>
      <c r="G313" s="26" t="s">
        <v>679</v>
      </c>
      <c r="H313" s="136">
        <v>77</v>
      </c>
      <c r="I313" s="26" t="s">
        <v>24</v>
      </c>
      <c r="J313" s="26"/>
      <c r="K313" s="105"/>
      <c r="L313" s="26" t="s">
        <v>531</v>
      </c>
      <c r="M313" s="33">
        <f t="shared" si="38"/>
        <v>1</v>
      </c>
      <c r="N313" s="32"/>
      <c r="O313" s="77"/>
      <c r="P313" s="81">
        <f t="shared" si="35"/>
        <v>1</v>
      </c>
      <c r="Q313" s="81">
        <f t="shared" si="36"/>
        <v>0</v>
      </c>
      <c r="R313" s="81">
        <f t="shared" si="41"/>
        <v>1</v>
      </c>
      <c r="S313" s="81">
        <f t="shared" si="37"/>
        <v>0</v>
      </c>
      <c r="T313" s="78">
        <f>+VLOOKUP($E313,db!$B$26:$C$30,2,FALSE)</f>
        <v>60</v>
      </c>
      <c r="U313" s="78">
        <f t="shared" si="39"/>
        <v>0</v>
      </c>
      <c r="V313" s="89">
        <f t="shared" si="40"/>
        <v>77</v>
      </c>
      <c r="W313" s="77"/>
      <c r="X313" s="77"/>
      <c r="Y313" s="77"/>
    </row>
    <row r="314" spans="1:25" s="80" customFormat="1" ht="16" thickBot="1">
      <c r="A314" s="1"/>
      <c r="B314" s="28">
        <v>117</v>
      </c>
      <c r="C314" s="71" t="s">
        <v>555</v>
      </c>
      <c r="D314" s="72">
        <v>40660</v>
      </c>
      <c r="E314" s="71" t="s">
        <v>678</v>
      </c>
      <c r="F314" s="28" t="s">
        <v>523</v>
      </c>
      <c r="G314" s="71" t="s">
        <v>679</v>
      </c>
      <c r="H314" s="137">
        <v>31</v>
      </c>
      <c r="I314" s="71" t="s">
        <v>24</v>
      </c>
      <c r="J314" s="28"/>
      <c r="K314" s="106"/>
      <c r="L314" s="71" t="s">
        <v>523</v>
      </c>
      <c r="M314" s="31">
        <f t="shared" si="38"/>
        <v>1</v>
      </c>
      <c r="N314" s="30"/>
      <c r="O314" s="77"/>
      <c r="P314" s="81">
        <f t="shared" si="35"/>
        <v>1</v>
      </c>
      <c r="Q314" s="81">
        <f t="shared" si="36"/>
        <v>0</v>
      </c>
      <c r="R314" s="81">
        <f t="shared" si="41"/>
        <v>0</v>
      </c>
      <c r="S314" s="81">
        <f t="shared" si="37"/>
        <v>0</v>
      </c>
      <c r="T314" s="78">
        <f>+VLOOKUP($E314,db!$B$26:$C$30,2,FALSE)</f>
        <v>60</v>
      </c>
      <c r="U314" s="78">
        <f t="shared" si="39"/>
        <v>0</v>
      </c>
      <c r="V314" s="89">
        <f t="shared" si="40"/>
        <v>31</v>
      </c>
      <c r="W314" s="77"/>
      <c r="X314" s="77"/>
      <c r="Y314" s="77"/>
    </row>
    <row r="315" spans="1:25" s="80" customFormat="1" ht="16" thickBot="1">
      <c r="A315" s="1"/>
      <c r="B315" s="26">
        <v>118</v>
      </c>
      <c r="C315" s="26" t="s">
        <v>555</v>
      </c>
      <c r="D315" s="27">
        <v>40660</v>
      </c>
      <c r="E315" s="26" t="s">
        <v>678</v>
      </c>
      <c r="F315" s="26" t="s">
        <v>531</v>
      </c>
      <c r="G315" s="26" t="s">
        <v>679</v>
      </c>
      <c r="H315" s="136">
        <v>65</v>
      </c>
      <c r="I315" s="26" t="s">
        <v>24</v>
      </c>
      <c r="J315" s="26"/>
      <c r="K315" s="105"/>
      <c r="L315" s="26" t="s">
        <v>531</v>
      </c>
      <c r="M315" s="33">
        <f t="shared" si="38"/>
        <v>1</v>
      </c>
      <c r="N315" s="32"/>
      <c r="O315" s="77"/>
      <c r="P315" s="81">
        <f t="shared" si="35"/>
        <v>1</v>
      </c>
      <c r="Q315" s="81">
        <f t="shared" si="36"/>
        <v>0</v>
      </c>
      <c r="R315" s="81">
        <f t="shared" si="41"/>
        <v>1</v>
      </c>
      <c r="S315" s="81">
        <f t="shared" si="37"/>
        <v>0</v>
      </c>
      <c r="T315" s="78">
        <f>+VLOOKUP($E315,db!$B$26:$C$30,2,FALSE)</f>
        <v>60</v>
      </c>
      <c r="U315" s="78">
        <f t="shared" si="39"/>
        <v>0</v>
      </c>
      <c r="V315" s="89">
        <f t="shared" si="40"/>
        <v>65</v>
      </c>
      <c r="W315" s="77"/>
      <c r="X315" s="77"/>
      <c r="Y315" s="77"/>
    </row>
    <row r="316" spans="1:25" s="80" customFormat="1" ht="16" thickBot="1">
      <c r="A316" s="1"/>
      <c r="B316" s="28">
        <v>120</v>
      </c>
      <c r="C316" s="71" t="s">
        <v>555</v>
      </c>
      <c r="D316" s="72">
        <v>40660</v>
      </c>
      <c r="E316" s="71" t="s">
        <v>678</v>
      </c>
      <c r="F316" s="28" t="s">
        <v>532</v>
      </c>
      <c r="G316" s="71" t="s">
        <v>679</v>
      </c>
      <c r="H316" s="137">
        <v>60</v>
      </c>
      <c r="I316" s="71" t="s">
        <v>24</v>
      </c>
      <c r="J316" s="28"/>
      <c r="K316" s="106"/>
      <c r="L316" s="71" t="s">
        <v>532</v>
      </c>
      <c r="M316" s="31">
        <f t="shared" si="38"/>
        <v>1</v>
      </c>
      <c r="N316" s="30"/>
      <c r="O316" s="77"/>
      <c r="P316" s="81">
        <f t="shared" si="35"/>
        <v>1</v>
      </c>
      <c r="Q316" s="81">
        <f t="shared" si="36"/>
        <v>0</v>
      </c>
      <c r="R316" s="81">
        <f t="shared" si="41"/>
        <v>0</v>
      </c>
      <c r="S316" s="81">
        <f t="shared" si="37"/>
        <v>0</v>
      </c>
      <c r="T316" s="78">
        <f>+VLOOKUP($E316,db!$B$26:$C$30,2,FALSE)</f>
        <v>60</v>
      </c>
      <c r="U316" s="78">
        <f t="shared" si="39"/>
        <v>0</v>
      </c>
      <c r="V316" s="89">
        <f t="shared" si="40"/>
        <v>60</v>
      </c>
      <c r="W316" s="77"/>
      <c r="X316" s="77"/>
      <c r="Y316" s="77"/>
    </row>
    <row r="317" spans="1:25" s="80" customFormat="1" ht="16" thickBot="1">
      <c r="A317" s="1"/>
      <c r="B317" s="26">
        <v>6</v>
      </c>
      <c r="C317" s="26" t="s">
        <v>347</v>
      </c>
      <c r="D317" s="27">
        <v>40660</v>
      </c>
      <c r="E317" s="26" t="s">
        <v>678</v>
      </c>
      <c r="F317" s="26" t="s">
        <v>532</v>
      </c>
      <c r="G317" s="26" t="s">
        <v>679</v>
      </c>
      <c r="H317" s="136">
        <v>47</v>
      </c>
      <c r="I317" s="26" t="s">
        <v>24</v>
      </c>
      <c r="J317" s="26"/>
      <c r="K317" s="105"/>
      <c r="L317" s="26" t="s">
        <v>532</v>
      </c>
      <c r="M317" s="33">
        <f t="shared" si="38"/>
        <v>1</v>
      </c>
      <c r="N317" s="32"/>
      <c r="O317" s="77"/>
      <c r="P317" s="81">
        <f t="shared" si="35"/>
        <v>1</v>
      </c>
      <c r="Q317" s="81">
        <f t="shared" si="36"/>
        <v>0</v>
      </c>
      <c r="R317" s="81">
        <f t="shared" si="41"/>
        <v>0</v>
      </c>
      <c r="S317" s="81">
        <f t="shared" si="37"/>
        <v>0</v>
      </c>
      <c r="T317" s="78">
        <f>+VLOOKUP($E317,db!$B$26:$C$30,2,FALSE)</f>
        <v>60</v>
      </c>
      <c r="U317" s="78">
        <f t="shared" si="39"/>
        <v>0</v>
      </c>
      <c r="V317" s="89">
        <f t="shared" si="40"/>
        <v>47</v>
      </c>
      <c r="W317" s="77"/>
      <c r="X317" s="77"/>
      <c r="Y317" s="77"/>
    </row>
    <row r="318" spans="1:25" s="80" customFormat="1" ht="16" thickBot="1">
      <c r="A318" s="1"/>
      <c r="B318" s="28">
        <v>12</v>
      </c>
      <c r="C318" s="71" t="s">
        <v>347</v>
      </c>
      <c r="D318" s="72">
        <v>40660</v>
      </c>
      <c r="E318" s="71" t="s">
        <v>678</v>
      </c>
      <c r="F318" s="28" t="s">
        <v>527</v>
      </c>
      <c r="G318" s="71" t="s">
        <v>679</v>
      </c>
      <c r="H318" s="137">
        <v>17</v>
      </c>
      <c r="I318" s="71" t="s">
        <v>24</v>
      </c>
      <c r="J318" s="28"/>
      <c r="K318" s="106"/>
      <c r="L318" s="71" t="s">
        <v>527</v>
      </c>
      <c r="M318" s="31">
        <f t="shared" si="38"/>
        <v>1</v>
      </c>
      <c r="N318" s="30"/>
      <c r="O318" s="77"/>
      <c r="P318" s="81">
        <f t="shared" si="35"/>
        <v>1</v>
      </c>
      <c r="Q318" s="81">
        <f t="shared" si="36"/>
        <v>0</v>
      </c>
      <c r="R318" s="81">
        <f t="shared" si="41"/>
        <v>0</v>
      </c>
      <c r="S318" s="81">
        <f t="shared" si="37"/>
        <v>0</v>
      </c>
      <c r="T318" s="78">
        <f>+VLOOKUP($E318,db!$B$26:$C$30,2,FALSE)</f>
        <v>60</v>
      </c>
      <c r="U318" s="78">
        <f t="shared" si="39"/>
        <v>0</v>
      </c>
      <c r="V318" s="89">
        <f t="shared" si="40"/>
        <v>17</v>
      </c>
      <c r="W318" s="77"/>
      <c r="X318" s="77"/>
      <c r="Y318" s="77"/>
    </row>
    <row r="319" spans="1:25" s="80" customFormat="1" ht="16" thickBot="1">
      <c r="A319" s="1"/>
      <c r="B319" s="26">
        <v>23</v>
      </c>
      <c r="C319" s="26" t="s">
        <v>347</v>
      </c>
      <c r="D319" s="27">
        <v>40660</v>
      </c>
      <c r="E319" s="26" t="s">
        <v>678</v>
      </c>
      <c r="F319" s="26" t="s">
        <v>532</v>
      </c>
      <c r="G319" s="26" t="s">
        <v>679</v>
      </c>
      <c r="H319" s="136">
        <v>21</v>
      </c>
      <c r="I319" s="26" t="s">
        <v>24</v>
      </c>
      <c r="J319" s="26"/>
      <c r="K319" s="105"/>
      <c r="L319" s="26" t="s">
        <v>532</v>
      </c>
      <c r="M319" s="33">
        <f t="shared" si="38"/>
        <v>1</v>
      </c>
      <c r="N319" s="32"/>
      <c r="O319" s="77"/>
      <c r="P319" s="81">
        <f t="shared" si="35"/>
        <v>1</v>
      </c>
      <c r="Q319" s="81">
        <f t="shared" si="36"/>
        <v>0</v>
      </c>
      <c r="R319" s="81">
        <f t="shared" si="41"/>
        <v>0</v>
      </c>
      <c r="S319" s="81">
        <f t="shared" si="37"/>
        <v>0</v>
      </c>
      <c r="T319" s="78">
        <f>+VLOOKUP($E319,db!$B$26:$C$30,2,FALSE)</f>
        <v>60</v>
      </c>
      <c r="U319" s="78">
        <f t="shared" si="39"/>
        <v>0</v>
      </c>
      <c r="V319" s="89">
        <f t="shared" si="40"/>
        <v>21</v>
      </c>
      <c r="W319" s="77"/>
      <c r="X319" s="77"/>
      <c r="Y319" s="77"/>
    </row>
    <row r="320" spans="1:25" s="80" customFormat="1" ht="16" thickBot="1">
      <c r="A320" s="1"/>
      <c r="B320" s="28">
        <v>28</v>
      </c>
      <c r="C320" s="71" t="s">
        <v>347</v>
      </c>
      <c r="D320" s="72">
        <v>40660</v>
      </c>
      <c r="E320" s="71" t="s">
        <v>678</v>
      </c>
      <c r="F320" s="28" t="s">
        <v>531</v>
      </c>
      <c r="G320" s="71" t="s">
        <v>679</v>
      </c>
      <c r="H320" s="137">
        <v>56</v>
      </c>
      <c r="I320" s="71" t="s">
        <v>24</v>
      </c>
      <c r="J320" s="28"/>
      <c r="K320" s="106"/>
      <c r="L320" s="71" t="s">
        <v>531</v>
      </c>
      <c r="M320" s="31">
        <f t="shared" si="38"/>
        <v>1</v>
      </c>
      <c r="N320" s="30"/>
      <c r="O320" s="77"/>
      <c r="P320" s="81">
        <f t="shared" si="35"/>
        <v>1</v>
      </c>
      <c r="Q320" s="81">
        <f t="shared" si="36"/>
        <v>0</v>
      </c>
      <c r="R320" s="81">
        <f t="shared" si="41"/>
        <v>0</v>
      </c>
      <c r="S320" s="81">
        <f t="shared" si="37"/>
        <v>0</v>
      </c>
      <c r="T320" s="78">
        <f>+VLOOKUP($E320,db!$B$26:$C$30,2,FALSE)</f>
        <v>60</v>
      </c>
      <c r="U320" s="78">
        <f t="shared" si="39"/>
        <v>0</v>
      </c>
      <c r="V320" s="89">
        <f t="shared" si="40"/>
        <v>56</v>
      </c>
      <c r="W320" s="77"/>
      <c r="X320" s="77"/>
      <c r="Y320" s="77"/>
    </row>
    <row r="321" spans="1:25" s="80" customFormat="1" ht="16" thickBot="1">
      <c r="A321" s="1"/>
      <c r="B321" s="26">
        <v>47</v>
      </c>
      <c r="C321" s="26" t="s">
        <v>347</v>
      </c>
      <c r="D321" s="27">
        <v>40660</v>
      </c>
      <c r="E321" s="26" t="s">
        <v>678</v>
      </c>
      <c r="F321" s="26" t="s">
        <v>531</v>
      </c>
      <c r="G321" s="26" t="s">
        <v>679</v>
      </c>
      <c r="H321" s="136">
        <v>39</v>
      </c>
      <c r="I321" s="26" t="s">
        <v>24</v>
      </c>
      <c r="J321" s="26"/>
      <c r="K321" s="105"/>
      <c r="L321" s="26" t="s">
        <v>531</v>
      </c>
      <c r="M321" s="33">
        <f t="shared" si="38"/>
        <v>1</v>
      </c>
      <c r="N321" s="32"/>
      <c r="O321" s="77"/>
      <c r="P321" s="81">
        <f t="shared" si="35"/>
        <v>1</v>
      </c>
      <c r="Q321" s="81">
        <f t="shared" si="36"/>
        <v>0</v>
      </c>
      <c r="R321" s="81">
        <f t="shared" si="41"/>
        <v>0</v>
      </c>
      <c r="S321" s="81">
        <f t="shared" si="37"/>
        <v>0</v>
      </c>
      <c r="T321" s="78">
        <f>+VLOOKUP($E321,db!$B$26:$C$30,2,FALSE)</f>
        <v>60</v>
      </c>
      <c r="U321" s="78">
        <f t="shared" si="39"/>
        <v>0</v>
      </c>
      <c r="V321" s="89">
        <f t="shared" si="40"/>
        <v>39</v>
      </c>
      <c r="W321" s="77"/>
      <c r="X321" s="77"/>
      <c r="Y321" s="77"/>
    </row>
    <row r="322" spans="1:25" s="80" customFormat="1" ht="16" thickBot="1">
      <c r="A322" s="1"/>
      <c r="B322" s="28">
        <v>73</v>
      </c>
      <c r="C322" s="71" t="s">
        <v>347</v>
      </c>
      <c r="D322" s="72">
        <v>40660</v>
      </c>
      <c r="E322" s="71" t="s">
        <v>678</v>
      </c>
      <c r="F322" s="28" t="s">
        <v>522</v>
      </c>
      <c r="G322" s="71" t="s">
        <v>679</v>
      </c>
      <c r="H322" s="137">
        <v>45</v>
      </c>
      <c r="I322" s="71" t="s">
        <v>24</v>
      </c>
      <c r="J322" s="28"/>
      <c r="K322" s="106"/>
      <c r="L322" s="71" t="s">
        <v>522</v>
      </c>
      <c r="M322" s="31">
        <f t="shared" si="38"/>
        <v>1</v>
      </c>
      <c r="N322" s="30"/>
      <c r="O322" s="77"/>
      <c r="P322" s="81">
        <f t="shared" si="35"/>
        <v>1</v>
      </c>
      <c r="Q322" s="81">
        <f t="shared" si="36"/>
        <v>0</v>
      </c>
      <c r="R322" s="81">
        <f t="shared" si="41"/>
        <v>0</v>
      </c>
      <c r="S322" s="81">
        <f t="shared" si="37"/>
        <v>0</v>
      </c>
      <c r="T322" s="78">
        <f>+VLOOKUP($E322,db!$B$26:$C$30,2,FALSE)</f>
        <v>60</v>
      </c>
      <c r="U322" s="78">
        <f t="shared" si="39"/>
        <v>0</v>
      </c>
      <c r="V322" s="89">
        <f t="shared" si="40"/>
        <v>45</v>
      </c>
      <c r="W322" s="77"/>
      <c r="X322" s="77"/>
      <c r="Y322" s="77"/>
    </row>
    <row r="323" spans="1:25" s="80" customFormat="1" ht="16" thickBot="1">
      <c r="A323" s="1"/>
      <c r="B323" s="26">
        <v>107</v>
      </c>
      <c r="C323" s="26" t="s">
        <v>347</v>
      </c>
      <c r="D323" s="27">
        <v>40660</v>
      </c>
      <c r="E323" s="26" t="s">
        <v>678</v>
      </c>
      <c r="F323" s="26" t="s">
        <v>527</v>
      </c>
      <c r="G323" s="26" t="s">
        <v>679</v>
      </c>
      <c r="H323" s="136">
        <v>167</v>
      </c>
      <c r="I323" s="26" t="s">
        <v>24</v>
      </c>
      <c r="J323" s="26"/>
      <c r="K323" s="105"/>
      <c r="L323" s="26" t="s">
        <v>527</v>
      </c>
      <c r="M323" s="33">
        <f t="shared" si="38"/>
        <v>1</v>
      </c>
      <c r="N323" s="32"/>
      <c r="O323" s="77"/>
      <c r="P323" s="81">
        <f t="shared" si="35"/>
        <v>1</v>
      </c>
      <c r="Q323" s="81">
        <f t="shared" si="36"/>
        <v>0</v>
      </c>
      <c r="R323" s="81">
        <f t="shared" si="41"/>
        <v>1</v>
      </c>
      <c r="S323" s="81">
        <f t="shared" si="37"/>
        <v>0</v>
      </c>
      <c r="T323" s="78">
        <f>+VLOOKUP($E323,db!$B$26:$C$30,2,FALSE)</f>
        <v>60</v>
      </c>
      <c r="U323" s="78">
        <f t="shared" si="39"/>
        <v>0</v>
      </c>
      <c r="V323" s="89">
        <f t="shared" si="40"/>
        <v>167</v>
      </c>
      <c r="W323" s="77"/>
      <c r="X323" s="77"/>
      <c r="Y323" s="77"/>
    </row>
    <row r="324" spans="1:25" s="80" customFormat="1" ht="16" thickBot="1">
      <c r="A324" s="1"/>
      <c r="B324" s="28">
        <v>113</v>
      </c>
      <c r="C324" s="71" t="s">
        <v>347</v>
      </c>
      <c r="D324" s="72">
        <v>40660</v>
      </c>
      <c r="E324" s="71" t="s">
        <v>678</v>
      </c>
      <c r="F324" s="28" t="s">
        <v>532</v>
      </c>
      <c r="G324" s="71" t="s">
        <v>679</v>
      </c>
      <c r="H324" s="137">
        <v>56</v>
      </c>
      <c r="I324" s="71" t="s">
        <v>24</v>
      </c>
      <c r="J324" s="28"/>
      <c r="K324" s="106"/>
      <c r="L324" s="71" t="s">
        <v>532</v>
      </c>
      <c r="M324" s="31">
        <f t="shared" si="38"/>
        <v>1</v>
      </c>
      <c r="N324" s="30"/>
      <c r="O324" s="77"/>
      <c r="P324" s="81">
        <f t="shared" si="35"/>
        <v>1</v>
      </c>
      <c r="Q324" s="81">
        <f t="shared" si="36"/>
        <v>0</v>
      </c>
      <c r="R324" s="81">
        <f t="shared" si="41"/>
        <v>0</v>
      </c>
      <c r="S324" s="81">
        <f t="shared" si="37"/>
        <v>0</v>
      </c>
      <c r="T324" s="78">
        <f>+VLOOKUP($E324,db!$B$26:$C$30,2,FALSE)</f>
        <v>60</v>
      </c>
      <c r="U324" s="78">
        <f t="shared" si="39"/>
        <v>0</v>
      </c>
      <c r="V324" s="89">
        <f t="shared" si="40"/>
        <v>56</v>
      </c>
      <c r="W324" s="77"/>
      <c r="X324" s="77"/>
      <c r="Y324" s="77"/>
    </row>
    <row r="325" spans="1:25" s="80" customFormat="1" ht="16" thickBot="1">
      <c r="A325" s="1"/>
      <c r="B325" s="26">
        <v>80</v>
      </c>
      <c r="C325" s="26" t="s">
        <v>93</v>
      </c>
      <c r="D325" s="27">
        <v>40662</v>
      </c>
      <c r="E325" s="26" t="s">
        <v>678</v>
      </c>
      <c r="F325" s="26" t="s">
        <v>30</v>
      </c>
      <c r="G325" s="26" t="s">
        <v>679</v>
      </c>
      <c r="H325" s="136">
        <v>116</v>
      </c>
      <c r="I325" s="26" t="s">
        <v>292</v>
      </c>
      <c r="J325" s="26" t="s">
        <v>283</v>
      </c>
      <c r="K325" s="105"/>
      <c r="L325" s="32" t="s">
        <v>30</v>
      </c>
      <c r="M325" s="33">
        <f t="shared" si="38"/>
        <v>1</v>
      </c>
      <c r="N325" s="32"/>
      <c r="O325" s="77"/>
      <c r="P325" s="81">
        <f t="shared" ref="P325:P388" si="42">IF(M325=1,1,0)</f>
        <v>1</v>
      </c>
      <c r="Q325" s="81">
        <f t="shared" ref="Q325:Q388" si="43">IF(ISBLANK(E325),0,IF(P325=0,1,0))</f>
        <v>0</v>
      </c>
      <c r="R325" s="81">
        <f t="shared" si="41"/>
        <v>1</v>
      </c>
      <c r="S325" s="81">
        <f t="shared" ref="S325:S388" si="44">IF(OR(G325="Process of Elim. (50 /50)",G325="Guess (No Confidence)"),1,0)</f>
        <v>0</v>
      </c>
      <c r="T325" s="78">
        <f>+VLOOKUP($E325,db!$B$26:$C$30,2,FALSE)</f>
        <v>60</v>
      </c>
      <c r="U325" s="78">
        <f t="shared" si="39"/>
        <v>0</v>
      </c>
      <c r="V325" s="89">
        <f t="shared" si="40"/>
        <v>116</v>
      </c>
      <c r="W325" s="77"/>
      <c r="X325" s="77"/>
      <c r="Y325" s="77"/>
    </row>
    <row r="326" spans="1:25" s="80" customFormat="1" ht="16" thickBot="1">
      <c r="A326" s="1"/>
      <c r="B326" s="28">
        <v>116</v>
      </c>
      <c r="C326" s="71" t="s">
        <v>93</v>
      </c>
      <c r="D326" s="29">
        <v>40662</v>
      </c>
      <c r="E326" s="71" t="s">
        <v>678</v>
      </c>
      <c r="F326" s="71" t="s">
        <v>32</v>
      </c>
      <c r="G326" s="71" t="s">
        <v>679</v>
      </c>
      <c r="H326" s="137">
        <v>55</v>
      </c>
      <c r="I326" s="28" t="s">
        <v>542</v>
      </c>
      <c r="J326" s="28" t="s">
        <v>367</v>
      </c>
      <c r="K326" s="106"/>
      <c r="L326" s="75" t="s">
        <v>40</v>
      </c>
      <c r="M326" s="31">
        <f t="shared" ref="M326:M389" si="45">IF(ISBLANK(F326),"",IF(F326=L326,1,0))</f>
        <v>0</v>
      </c>
      <c r="N326" s="30"/>
      <c r="O326" s="77"/>
      <c r="P326" s="81">
        <f t="shared" si="42"/>
        <v>0</v>
      </c>
      <c r="Q326" s="81">
        <f t="shared" si="43"/>
        <v>1</v>
      </c>
      <c r="R326" s="81">
        <f t="shared" si="41"/>
        <v>0</v>
      </c>
      <c r="S326" s="81">
        <f t="shared" si="44"/>
        <v>0</v>
      </c>
      <c r="T326" s="78">
        <f>+VLOOKUP($E326,db!$B$26:$C$30,2,FALSE)</f>
        <v>60</v>
      </c>
      <c r="U326" s="78">
        <f t="shared" ref="U326:U389" si="46">IF($A$3=0,0,IF(Q326=1,1,IF(R326=1,2,IF(S326=1,3,0))))</f>
        <v>0</v>
      </c>
      <c r="V326" s="89">
        <f t="shared" ref="V326:V389" si="47">H326</f>
        <v>55</v>
      </c>
      <c r="W326" s="77"/>
      <c r="X326" s="77"/>
      <c r="Y326" s="77"/>
    </row>
    <row r="327" spans="1:25" s="80" customFormat="1" ht="16" thickBot="1">
      <c r="A327" s="1"/>
      <c r="B327" s="26">
        <v>31</v>
      </c>
      <c r="C327" s="26" t="s">
        <v>29</v>
      </c>
      <c r="D327" s="27">
        <v>40662</v>
      </c>
      <c r="E327" s="26" t="s">
        <v>678</v>
      </c>
      <c r="F327" s="26" t="s">
        <v>32</v>
      </c>
      <c r="G327" s="26" t="s">
        <v>679</v>
      </c>
      <c r="H327" s="136">
        <v>56</v>
      </c>
      <c r="I327" s="26" t="s">
        <v>292</v>
      </c>
      <c r="J327" s="26" t="s">
        <v>283</v>
      </c>
      <c r="K327" s="105"/>
      <c r="L327" s="32" t="s">
        <v>40</v>
      </c>
      <c r="M327" s="33">
        <f t="shared" si="45"/>
        <v>0</v>
      </c>
      <c r="N327" s="32"/>
      <c r="O327" s="77"/>
      <c r="P327" s="81">
        <f t="shared" si="42"/>
        <v>0</v>
      </c>
      <c r="Q327" s="81">
        <f t="shared" si="43"/>
        <v>1</v>
      </c>
      <c r="R327" s="81">
        <f t="shared" si="41"/>
        <v>0</v>
      </c>
      <c r="S327" s="81">
        <f t="shared" si="44"/>
        <v>0</v>
      </c>
      <c r="T327" s="78">
        <f>+VLOOKUP($E327,db!$B$26:$C$30,2,FALSE)</f>
        <v>60</v>
      </c>
      <c r="U327" s="78">
        <f t="shared" si="46"/>
        <v>0</v>
      </c>
      <c r="V327" s="89">
        <f t="shared" si="47"/>
        <v>56</v>
      </c>
      <c r="W327" s="77"/>
      <c r="X327" s="77"/>
      <c r="Y327" s="77"/>
    </row>
    <row r="328" spans="1:25" s="80" customFormat="1" ht="16" thickBot="1">
      <c r="A328" s="1"/>
      <c r="B328" s="28">
        <v>82</v>
      </c>
      <c r="C328" s="71" t="s">
        <v>29</v>
      </c>
      <c r="D328" s="29">
        <v>40662</v>
      </c>
      <c r="E328" s="71" t="s">
        <v>678</v>
      </c>
      <c r="F328" s="71" t="s">
        <v>40</v>
      </c>
      <c r="G328" s="71" t="s">
        <v>679</v>
      </c>
      <c r="H328" s="137">
        <v>58</v>
      </c>
      <c r="I328" s="28" t="s">
        <v>644</v>
      </c>
      <c r="J328" s="28" t="s">
        <v>283</v>
      </c>
      <c r="K328" s="106"/>
      <c r="L328" s="75" t="s">
        <v>30</v>
      </c>
      <c r="M328" s="31">
        <f t="shared" si="45"/>
        <v>0</v>
      </c>
      <c r="N328" s="30"/>
      <c r="O328" s="77"/>
      <c r="P328" s="81">
        <f t="shared" si="42"/>
        <v>0</v>
      </c>
      <c r="Q328" s="81">
        <f t="shared" si="43"/>
        <v>1</v>
      </c>
      <c r="R328" s="81">
        <f t="shared" si="41"/>
        <v>0</v>
      </c>
      <c r="S328" s="81">
        <f t="shared" si="44"/>
        <v>0</v>
      </c>
      <c r="T328" s="78">
        <f>+VLOOKUP($E328,db!$B$26:$C$30,2,FALSE)</f>
        <v>60</v>
      </c>
      <c r="U328" s="78">
        <f t="shared" si="46"/>
        <v>0</v>
      </c>
      <c r="V328" s="89">
        <f t="shared" si="47"/>
        <v>58</v>
      </c>
      <c r="W328" s="77"/>
      <c r="X328" s="77"/>
      <c r="Y328" s="77"/>
    </row>
    <row r="329" spans="1:25" s="80" customFormat="1" ht="16" thickBot="1">
      <c r="A329" s="1"/>
      <c r="B329" s="26">
        <f t="shared" ref="B329:B390" si="48">+B328+1</f>
        <v>83</v>
      </c>
      <c r="C329" s="26"/>
      <c r="D329" s="27"/>
      <c r="E329" s="26"/>
      <c r="F329" s="26"/>
      <c r="G329" s="26"/>
      <c r="H329" s="136"/>
      <c r="I329" s="26"/>
      <c r="J329" s="26"/>
      <c r="K329" s="105"/>
      <c r="L329" s="32"/>
      <c r="M329" s="33" t="str">
        <f t="shared" si="45"/>
        <v/>
      </c>
      <c r="N329" s="32"/>
      <c r="O329" s="77"/>
      <c r="P329" s="81">
        <f t="shared" si="42"/>
        <v>0</v>
      </c>
      <c r="Q329" s="81">
        <f t="shared" si="43"/>
        <v>0</v>
      </c>
      <c r="R329" s="81" t="e">
        <f t="shared" si="41"/>
        <v>#N/A</v>
      </c>
      <c r="S329" s="81">
        <f t="shared" si="44"/>
        <v>0</v>
      </c>
      <c r="T329" s="78" t="e">
        <f>+VLOOKUP($E329,db!$B$26:$C$30,2,FALSE)</f>
        <v>#N/A</v>
      </c>
      <c r="U329" s="78">
        <f t="shared" si="46"/>
        <v>0</v>
      </c>
      <c r="V329" s="89">
        <f t="shared" si="47"/>
        <v>0</v>
      </c>
      <c r="W329" s="77"/>
      <c r="X329" s="77"/>
      <c r="Y329" s="77"/>
    </row>
    <row r="330" spans="1:25" s="80" customFormat="1" ht="16" thickBot="1">
      <c r="A330" s="1"/>
      <c r="B330" s="28">
        <f t="shared" si="48"/>
        <v>84</v>
      </c>
      <c r="C330" s="71"/>
      <c r="D330" s="29"/>
      <c r="E330" s="28"/>
      <c r="F330" s="28"/>
      <c r="G330" s="28"/>
      <c r="H330" s="137"/>
      <c r="I330" s="28"/>
      <c r="J330" s="28"/>
      <c r="K330" s="106"/>
      <c r="L330" s="30"/>
      <c r="M330" s="31" t="str">
        <f t="shared" si="45"/>
        <v/>
      </c>
      <c r="N330" s="30"/>
      <c r="O330" s="77"/>
      <c r="P330" s="81">
        <f t="shared" si="42"/>
        <v>0</v>
      </c>
      <c r="Q330" s="81">
        <f t="shared" si="43"/>
        <v>0</v>
      </c>
      <c r="R330" s="81" t="e">
        <f t="shared" si="41"/>
        <v>#N/A</v>
      </c>
      <c r="S330" s="81">
        <f t="shared" si="44"/>
        <v>0</v>
      </c>
      <c r="T330" s="78" t="e">
        <f>+VLOOKUP($E330,db!$B$26:$C$30,2,FALSE)</f>
        <v>#N/A</v>
      </c>
      <c r="U330" s="78">
        <f t="shared" si="46"/>
        <v>0</v>
      </c>
      <c r="V330" s="89">
        <f t="shared" si="47"/>
        <v>0</v>
      </c>
      <c r="W330" s="77"/>
      <c r="X330" s="77"/>
      <c r="Y330" s="77"/>
    </row>
    <row r="331" spans="1:25" s="80" customFormat="1" ht="16" thickBot="1">
      <c r="A331" s="1"/>
      <c r="B331" s="26">
        <f t="shared" si="48"/>
        <v>85</v>
      </c>
      <c r="C331" s="26"/>
      <c r="D331" s="27"/>
      <c r="E331" s="26"/>
      <c r="F331" s="26"/>
      <c r="G331" s="26"/>
      <c r="H331" s="136"/>
      <c r="I331" s="26"/>
      <c r="J331" s="26"/>
      <c r="K331" s="105"/>
      <c r="L331" s="32"/>
      <c r="M331" s="33" t="str">
        <f t="shared" si="45"/>
        <v/>
      </c>
      <c r="N331" s="32"/>
      <c r="O331" s="77"/>
      <c r="P331" s="81">
        <f t="shared" si="42"/>
        <v>0</v>
      </c>
      <c r="Q331" s="81">
        <f t="shared" si="43"/>
        <v>0</v>
      </c>
      <c r="R331" s="81" t="e">
        <f t="shared" si="41"/>
        <v>#N/A</v>
      </c>
      <c r="S331" s="81">
        <f t="shared" si="44"/>
        <v>0</v>
      </c>
      <c r="T331" s="78" t="e">
        <f>+VLOOKUP($E331,db!$B$26:$C$30,2,FALSE)</f>
        <v>#N/A</v>
      </c>
      <c r="U331" s="78">
        <f t="shared" si="46"/>
        <v>0</v>
      </c>
      <c r="V331" s="89">
        <f t="shared" si="47"/>
        <v>0</v>
      </c>
      <c r="W331" s="77"/>
      <c r="X331" s="77"/>
      <c r="Y331" s="77"/>
    </row>
    <row r="332" spans="1:25" s="80" customFormat="1" ht="16" thickBot="1">
      <c r="A332" s="1"/>
      <c r="B332" s="28">
        <f t="shared" si="48"/>
        <v>86</v>
      </c>
      <c r="C332" s="28"/>
      <c r="D332" s="29"/>
      <c r="E332" s="28"/>
      <c r="F332" s="28"/>
      <c r="G332" s="28"/>
      <c r="H332" s="137"/>
      <c r="I332" s="28"/>
      <c r="J332" s="28"/>
      <c r="K332" s="106"/>
      <c r="L332" s="30"/>
      <c r="M332" s="31" t="str">
        <f t="shared" si="45"/>
        <v/>
      </c>
      <c r="N332" s="30"/>
      <c r="O332" s="77"/>
      <c r="P332" s="81">
        <f t="shared" si="42"/>
        <v>0</v>
      </c>
      <c r="Q332" s="81">
        <f t="shared" si="43"/>
        <v>0</v>
      </c>
      <c r="R332" s="81" t="e">
        <f t="shared" si="41"/>
        <v>#N/A</v>
      </c>
      <c r="S332" s="81">
        <f t="shared" si="44"/>
        <v>0</v>
      </c>
      <c r="T332" s="78" t="e">
        <f>+VLOOKUP($E332,db!$B$26:$C$30,2,FALSE)</f>
        <v>#N/A</v>
      </c>
      <c r="U332" s="78">
        <f t="shared" si="46"/>
        <v>0</v>
      </c>
      <c r="V332" s="89">
        <f t="shared" si="47"/>
        <v>0</v>
      </c>
      <c r="W332" s="77"/>
      <c r="X332" s="77"/>
      <c r="Y332" s="77"/>
    </row>
    <row r="333" spans="1:25" s="80" customFormat="1" ht="16" thickBot="1">
      <c r="A333" s="1"/>
      <c r="B333" s="26">
        <f t="shared" si="48"/>
        <v>87</v>
      </c>
      <c r="C333" s="26"/>
      <c r="D333" s="27"/>
      <c r="E333" s="26"/>
      <c r="F333" s="26"/>
      <c r="G333" s="26"/>
      <c r="H333" s="136"/>
      <c r="I333" s="26"/>
      <c r="J333" s="26"/>
      <c r="K333" s="105"/>
      <c r="L333" s="32"/>
      <c r="M333" s="33" t="str">
        <f t="shared" si="45"/>
        <v/>
      </c>
      <c r="N333" s="32"/>
      <c r="O333" s="77"/>
      <c r="P333" s="81">
        <f t="shared" si="42"/>
        <v>0</v>
      </c>
      <c r="Q333" s="81">
        <f t="shared" si="43"/>
        <v>0</v>
      </c>
      <c r="R333" s="81" t="e">
        <f t="shared" si="41"/>
        <v>#N/A</v>
      </c>
      <c r="S333" s="81">
        <f t="shared" si="44"/>
        <v>0</v>
      </c>
      <c r="T333" s="78" t="e">
        <f>+VLOOKUP($E333,db!$B$26:$C$30,2,FALSE)</f>
        <v>#N/A</v>
      </c>
      <c r="U333" s="78">
        <f t="shared" si="46"/>
        <v>0</v>
      </c>
      <c r="V333" s="89">
        <f t="shared" si="47"/>
        <v>0</v>
      </c>
      <c r="W333" s="77"/>
      <c r="X333" s="77"/>
      <c r="Y333" s="77"/>
    </row>
    <row r="334" spans="1:25" s="80" customFormat="1" ht="16" thickBot="1">
      <c r="A334" s="1"/>
      <c r="B334" s="28">
        <f t="shared" si="48"/>
        <v>88</v>
      </c>
      <c r="C334" s="28"/>
      <c r="D334" s="29"/>
      <c r="E334" s="28"/>
      <c r="F334" s="28"/>
      <c r="G334" s="28"/>
      <c r="H334" s="137"/>
      <c r="I334" s="28"/>
      <c r="J334" s="28"/>
      <c r="K334" s="106"/>
      <c r="L334" s="30"/>
      <c r="M334" s="31" t="str">
        <f t="shared" si="45"/>
        <v/>
      </c>
      <c r="N334" s="30"/>
      <c r="O334" s="77"/>
      <c r="P334" s="81">
        <f t="shared" si="42"/>
        <v>0</v>
      </c>
      <c r="Q334" s="81">
        <f t="shared" si="43"/>
        <v>0</v>
      </c>
      <c r="R334" s="81" t="e">
        <f t="shared" si="41"/>
        <v>#N/A</v>
      </c>
      <c r="S334" s="81">
        <f t="shared" si="44"/>
        <v>0</v>
      </c>
      <c r="T334" s="78" t="e">
        <f>+VLOOKUP($E334,db!$B$26:$C$30,2,FALSE)</f>
        <v>#N/A</v>
      </c>
      <c r="U334" s="78">
        <f t="shared" si="46"/>
        <v>0</v>
      </c>
      <c r="V334" s="89">
        <f t="shared" si="47"/>
        <v>0</v>
      </c>
      <c r="W334" s="77"/>
      <c r="X334" s="77"/>
      <c r="Y334" s="77"/>
    </row>
    <row r="335" spans="1:25" s="80" customFormat="1" ht="16" thickBot="1">
      <c r="A335" s="1"/>
      <c r="B335" s="26">
        <f t="shared" si="48"/>
        <v>89</v>
      </c>
      <c r="C335" s="26"/>
      <c r="D335" s="27"/>
      <c r="E335" s="26"/>
      <c r="F335" s="26"/>
      <c r="G335" s="26"/>
      <c r="H335" s="136"/>
      <c r="I335" s="26"/>
      <c r="J335" s="26"/>
      <c r="K335" s="105"/>
      <c r="L335" s="32"/>
      <c r="M335" s="33" t="str">
        <f t="shared" si="45"/>
        <v/>
      </c>
      <c r="N335" s="32"/>
      <c r="O335" s="77"/>
      <c r="P335" s="81">
        <f t="shared" si="42"/>
        <v>0</v>
      </c>
      <c r="Q335" s="81">
        <f t="shared" si="43"/>
        <v>0</v>
      </c>
      <c r="R335" s="81" t="e">
        <f t="shared" si="41"/>
        <v>#N/A</v>
      </c>
      <c r="S335" s="81">
        <f t="shared" si="44"/>
        <v>0</v>
      </c>
      <c r="T335" s="78" t="e">
        <f>+VLOOKUP($E335,db!$B$26:$C$30,2,FALSE)</f>
        <v>#N/A</v>
      </c>
      <c r="U335" s="78">
        <f t="shared" si="46"/>
        <v>0</v>
      </c>
      <c r="V335" s="89">
        <f t="shared" si="47"/>
        <v>0</v>
      </c>
      <c r="W335" s="77"/>
      <c r="X335" s="77"/>
      <c r="Y335" s="77"/>
    </row>
    <row r="336" spans="1:25" s="80" customFormat="1" ht="16" thickBot="1">
      <c r="A336" s="1"/>
      <c r="B336" s="28">
        <f t="shared" si="48"/>
        <v>90</v>
      </c>
      <c r="C336" s="28"/>
      <c r="D336" s="29"/>
      <c r="E336" s="28"/>
      <c r="F336" s="28"/>
      <c r="G336" s="28"/>
      <c r="H336" s="137"/>
      <c r="I336" s="28"/>
      <c r="J336" s="28"/>
      <c r="K336" s="106"/>
      <c r="L336" s="30"/>
      <c r="M336" s="31" t="str">
        <f t="shared" si="45"/>
        <v/>
      </c>
      <c r="N336" s="30"/>
      <c r="O336" s="77"/>
      <c r="P336" s="81">
        <f t="shared" si="42"/>
        <v>0</v>
      </c>
      <c r="Q336" s="81">
        <f t="shared" si="43"/>
        <v>0</v>
      </c>
      <c r="R336" s="81" t="e">
        <f t="shared" si="41"/>
        <v>#N/A</v>
      </c>
      <c r="S336" s="81">
        <f t="shared" si="44"/>
        <v>0</v>
      </c>
      <c r="T336" s="78" t="e">
        <f>+VLOOKUP($E336,db!$B$26:$C$30,2,FALSE)</f>
        <v>#N/A</v>
      </c>
      <c r="U336" s="78">
        <f t="shared" si="46"/>
        <v>0</v>
      </c>
      <c r="V336" s="89">
        <f t="shared" si="47"/>
        <v>0</v>
      </c>
      <c r="W336" s="77"/>
      <c r="X336" s="77"/>
      <c r="Y336" s="77"/>
    </row>
    <row r="337" spans="1:25" s="80" customFormat="1" ht="16" thickBot="1">
      <c r="A337" s="1"/>
      <c r="B337" s="26">
        <f t="shared" si="48"/>
        <v>91</v>
      </c>
      <c r="C337" s="26"/>
      <c r="D337" s="27"/>
      <c r="E337" s="26"/>
      <c r="F337" s="26"/>
      <c r="G337" s="26"/>
      <c r="H337" s="136"/>
      <c r="I337" s="26"/>
      <c r="J337" s="26"/>
      <c r="K337" s="105"/>
      <c r="L337" s="32"/>
      <c r="M337" s="33" t="str">
        <f t="shared" si="45"/>
        <v/>
      </c>
      <c r="N337" s="32"/>
      <c r="O337" s="77"/>
      <c r="P337" s="81">
        <f t="shared" si="42"/>
        <v>0</v>
      </c>
      <c r="Q337" s="81">
        <f t="shared" si="43"/>
        <v>0</v>
      </c>
      <c r="R337" s="81" t="e">
        <f t="shared" ref="R337:R400" si="49">IF(H337&gt;T337,1,0)</f>
        <v>#N/A</v>
      </c>
      <c r="S337" s="81">
        <f t="shared" si="44"/>
        <v>0</v>
      </c>
      <c r="T337" s="78" t="e">
        <f>+VLOOKUP($E337,db!$B$26:$C$30,2,FALSE)</f>
        <v>#N/A</v>
      </c>
      <c r="U337" s="78">
        <f t="shared" si="46"/>
        <v>0</v>
      </c>
      <c r="V337" s="89">
        <f t="shared" si="47"/>
        <v>0</v>
      </c>
      <c r="W337" s="77"/>
      <c r="X337" s="77"/>
      <c r="Y337" s="77"/>
    </row>
    <row r="338" spans="1:25" s="80" customFormat="1" ht="16" thickBot="1">
      <c r="A338" s="1"/>
      <c r="B338" s="28">
        <f t="shared" si="48"/>
        <v>92</v>
      </c>
      <c r="C338" s="28"/>
      <c r="D338" s="29"/>
      <c r="E338" s="28"/>
      <c r="F338" s="28"/>
      <c r="G338" s="28"/>
      <c r="H338" s="137"/>
      <c r="I338" s="28"/>
      <c r="J338" s="28"/>
      <c r="K338" s="106"/>
      <c r="L338" s="30"/>
      <c r="M338" s="31" t="str">
        <f t="shared" si="45"/>
        <v/>
      </c>
      <c r="N338" s="30"/>
      <c r="O338" s="77"/>
      <c r="P338" s="81">
        <f t="shared" si="42"/>
        <v>0</v>
      </c>
      <c r="Q338" s="81">
        <f t="shared" si="43"/>
        <v>0</v>
      </c>
      <c r="R338" s="81" t="e">
        <f t="shared" si="49"/>
        <v>#N/A</v>
      </c>
      <c r="S338" s="81">
        <f t="shared" si="44"/>
        <v>0</v>
      </c>
      <c r="T338" s="78" t="e">
        <f>+VLOOKUP($E338,db!$B$26:$C$30,2,FALSE)</f>
        <v>#N/A</v>
      </c>
      <c r="U338" s="78">
        <f t="shared" si="46"/>
        <v>0</v>
      </c>
      <c r="V338" s="89">
        <f t="shared" si="47"/>
        <v>0</v>
      </c>
      <c r="W338" s="77"/>
      <c r="X338" s="77"/>
      <c r="Y338" s="77"/>
    </row>
    <row r="339" spans="1:25" s="80" customFormat="1" ht="16" thickBot="1">
      <c r="A339" s="1"/>
      <c r="B339" s="26">
        <f t="shared" si="48"/>
        <v>93</v>
      </c>
      <c r="C339" s="26"/>
      <c r="D339" s="27"/>
      <c r="E339" s="26"/>
      <c r="F339" s="26"/>
      <c r="G339" s="26"/>
      <c r="H339" s="136"/>
      <c r="I339" s="26"/>
      <c r="J339" s="26"/>
      <c r="K339" s="105"/>
      <c r="L339" s="32"/>
      <c r="M339" s="33" t="str">
        <f t="shared" si="45"/>
        <v/>
      </c>
      <c r="N339" s="32"/>
      <c r="O339" s="77"/>
      <c r="P339" s="81">
        <f t="shared" si="42"/>
        <v>0</v>
      </c>
      <c r="Q339" s="81">
        <f t="shared" si="43"/>
        <v>0</v>
      </c>
      <c r="R339" s="81" t="e">
        <f t="shared" si="49"/>
        <v>#N/A</v>
      </c>
      <c r="S339" s="81">
        <f t="shared" si="44"/>
        <v>0</v>
      </c>
      <c r="T339" s="78" t="e">
        <f>+VLOOKUP($E339,db!$B$26:$C$30,2,FALSE)</f>
        <v>#N/A</v>
      </c>
      <c r="U339" s="78">
        <f t="shared" si="46"/>
        <v>0</v>
      </c>
      <c r="V339" s="89">
        <f t="shared" si="47"/>
        <v>0</v>
      </c>
      <c r="W339" s="77"/>
      <c r="X339" s="77"/>
      <c r="Y339" s="77"/>
    </row>
    <row r="340" spans="1:25" s="80" customFormat="1" ht="16" thickBot="1">
      <c r="A340" s="1"/>
      <c r="B340" s="28">
        <f t="shared" si="48"/>
        <v>94</v>
      </c>
      <c r="C340" s="28"/>
      <c r="D340" s="29"/>
      <c r="E340" s="28"/>
      <c r="F340" s="28"/>
      <c r="G340" s="28"/>
      <c r="H340" s="137"/>
      <c r="I340" s="28"/>
      <c r="J340" s="28"/>
      <c r="K340" s="106"/>
      <c r="L340" s="30"/>
      <c r="M340" s="31" t="str">
        <f t="shared" si="45"/>
        <v/>
      </c>
      <c r="N340" s="30"/>
      <c r="O340" s="77"/>
      <c r="P340" s="81">
        <f t="shared" si="42"/>
        <v>0</v>
      </c>
      <c r="Q340" s="81">
        <f t="shared" si="43"/>
        <v>0</v>
      </c>
      <c r="R340" s="81" t="e">
        <f t="shared" si="49"/>
        <v>#N/A</v>
      </c>
      <c r="S340" s="81">
        <f t="shared" si="44"/>
        <v>0</v>
      </c>
      <c r="T340" s="78" t="e">
        <f>+VLOOKUP($E340,db!$B$26:$C$30,2,FALSE)</f>
        <v>#N/A</v>
      </c>
      <c r="U340" s="78">
        <f t="shared" si="46"/>
        <v>0</v>
      </c>
      <c r="V340" s="89">
        <f t="shared" si="47"/>
        <v>0</v>
      </c>
      <c r="W340" s="77"/>
      <c r="X340" s="77"/>
      <c r="Y340" s="77"/>
    </row>
    <row r="341" spans="1:25" s="80" customFormat="1" ht="16" thickBot="1">
      <c r="A341" s="1"/>
      <c r="B341" s="26">
        <f t="shared" si="48"/>
        <v>95</v>
      </c>
      <c r="C341" s="26"/>
      <c r="D341" s="27"/>
      <c r="E341" s="26"/>
      <c r="F341" s="26"/>
      <c r="G341" s="26"/>
      <c r="H341" s="136"/>
      <c r="I341" s="26"/>
      <c r="J341" s="26"/>
      <c r="K341" s="105"/>
      <c r="L341" s="32"/>
      <c r="M341" s="33" t="str">
        <f t="shared" si="45"/>
        <v/>
      </c>
      <c r="N341" s="32"/>
      <c r="O341" s="77"/>
      <c r="P341" s="81">
        <f t="shared" si="42"/>
        <v>0</v>
      </c>
      <c r="Q341" s="81">
        <f t="shared" si="43"/>
        <v>0</v>
      </c>
      <c r="R341" s="81" t="e">
        <f t="shared" si="49"/>
        <v>#N/A</v>
      </c>
      <c r="S341" s="81">
        <f t="shared" si="44"/>
        <v>0</v>
      </c>
      <c r="T341" s="78" t="e">
        <f>+VLOOKUP($E341,db!$B$26:$C$30,2,FALSE)</f>
        <v>#N/A</v>
      </c>
      <c r="U341" s="78">
        <f t="shared" si="46"/>
        <v>0</v>
      </c>
      <c r="V341" s="89">
        <f t="shared" si="47"/>
        <v>0</v>
      </c>
      <c r="W341" s="77"/>
      <c r="X341" s="77"/>
      <c r="Y341" s="77"/>
    </row>
    <row r="342" spans="1:25" s="80" customFormat="1" ht="16" thickBot="1">
      <c r="A342" s="1"/>
      <c r="B342" s="28">
        <f t="shared" si="48"/>
        <v>96</v>
      </c>
      <c r="C342" s="28"/>
      <c r="D342" s="29"/>
      <c r="E342" s="28"/>
      <c r="F342" s="28"/>
      <c r="G342" s="28"/>
      <c r="H342" s="137"/>
      <c r="I342" s="28"/>
      <c r="J342" s="28"/>
      <c r="K342" s="106"/>
      <c r="L342" s="30"/>
      <c r="M342" s="31" t="str">
        <f t="shared" si="45"/>
        <v/>
      </c>
      <c r="N342" s="30"/>
      <c r="O342" s="77"/>
      <c r="P342" s="81">
        <f t="shared" si="42"/>
        <v>0</v>
      </c>
      <c r="Q342" s="81">
        <f t="shared" si="43"/>
        <v>0</v>
      </c>
      <c r="R342" s="81" t="e">
        <f t="shared" si="49"/>
        <v>#N/A</v>
      </c>
      <c r="S342" s="81">
        <f t="shared" si="44"/>
        <v>0</v>
      </c>
      <c r="T342" s="78" t="e">
        <f>+VLOOKUP($E342,db!$B$26:$C$30,2,FALSE)</f>
        <v>#N/A</v>
      </c>
      <c r="U342" s="78">
        <f t="shared" si="46"/>
        <v>0</v>
      </c>
      <c r="V342" s="89">
        <f t="shared" si="47"/>
        <v>0</v>
      </c>
      <c r="W342" s="77"/>
      <c r="X342" s="77"/>
      <c r="Y342" s="77"/>
    </row>
    <row r="343" spans="1:25" s="80" customFormat="1" ht="16" thickBot="1">
      <c r="A343" s="1"/>
      <c r="B343" s="26">
        <f t="shared" si="48"/>
        <v>97</v>
      </c>
      <c r="C343" s="26"/>
      <c r="D343" s="27"/>
      <c r="E343" s="26"/>
      <c r="F343" s="26"/>
      <c r="G343" s="26"/>
      <c r="H343" s="136"/>
      <c r="I343" s="26"/>
      <c r="J343" s="26"/>
      <c r="K343" s="105"/>
      <c r="L343" s="32"/>
      <c r="M343" s="33" t="str">
        <f t="shared" si="45"/>
        <v/>
      </c>
      <c r="N343" s="32"/>
      <c r="O343" s="77"/>
      <c r="P343" s="81">
        <f t="shared" si="42"/>
        <v>0</v>
      </c>
      <c r="Q343" s="81">
        <f t="shared" si="43"/>
        <v>0</v>
      </c>
      <c r="R343" s="81" t="e">
        <f t="shared" si="49"/>
        <v>#N/A</v>
      </c>
      <c r="S343" s="81">
        <f t="shared" si="44"/>
        <v>0</v>
      </c>
      <c r="T343" s="78" t="e">
        <f>+VLOOKUP($E343,db!$B$26:$C$30,2,FALSE)</f>
        <v>#N/A</v>
      </c>
      <c r="U343" s="78">
        <f t="shared" si="46"/>
        <v>0</v>
      </c>
      <c r="V343" s="89">
        <f t="shared" si="47"/>
        <v>0</v>
      </c>
      <c r="W343" s="77"/>
      <c r="X343" s="77"/>
      <c r="Y343" s="77"/>
    </row>
    <row r="344" spans="1:25" s="80" customFormat="1" ht="16" thickBot="1">
      <c r="A344" s="1"/>
      <c r="B344" s="28">
        <f t="shared" si="48"/>
        <v>98</v>
      </c>
      <c r="C344" s="28"/>
      <c r="D344" s="29"/>
      <c r="E344" s="28"/>
      <c r="F344" s="28"/>
      <c r="G344" s="28"/>
      <c r="H344" s="137"/>
      <c r="I344" s="28"/>
      <c r="J344" s="28"/>
      <c r="K344" s="106"/>
      <c r="L344" s="30"/>
      <c r="M344" s="31" t="str">
        <f t="shared" si="45"/>
        <v/>
      </c>
      <c r="N344" s="30"/>
      <c r="O344" s="77"/>
      <c r="P344" s="81">
        <f t="shared" si="42"/>
        <v>0</v>
      </c>
      <c r="Q344" s="81">
        <f t="shared" si="43"/>
        <v>0</v>
      </c>
      <c r="R344" s="81" t="e">
        <f t="shared" si="49"/>
        <v>#N/A</v>
      </c>
      <c r="S344" s="81">
        <f t="shared" si="44"/>
        <v>0</v>
      </c>
      <c r="T344" s="78" t="e">
        <f>+VLOOKUP($E344,db!$B$26:$C$30,2,FALSE)</f>
        <v>#N/A</v>
      </c>
      <c r="U344" s="78">
        <f t="shared" si="46"/>
        <v>0</v>
      </c>
      <c r="V344" s="89">
        <f t="shared" si="47"/>
        <v>0</v>
      </c>
      <c r="W344" s="77"/>
      <c r="X344" s="77"/>
      <c r="Y344" s="77"/>
    </row>
    <row r="345" spans="1:25" s="80" customFormat="1" ht="16" thickBot="1">
      <c r="A345" s="1"/>
      <c r="B345" s="26">
        <f t="shared" si="48"/>
        <v>99</v>
      </c>
      <c r="C345" s="26"/>
      <c r="D345" s="27"/>
      <c r="E345" s="26"/>
      <c r="F345" s="26"/>
      <c r="G345" s="26"/>
      <c r="H345" s="136"/>
      <c r="I345" s="26"/>
      <c r="J345" s="26"/>
      <c r="K345" s="105"/>
      <c r="L345" s="32"/>
      <c r="M345" s="33" t="str">
        <f t="shared" si="45"/>
        <v/>
      </c>
      <c r="N345" s="32"/>
      <c r="O345" s="77"/>
      <c r="P345" s="81">
        <f t="shared" si="42"/>
        <v>0</v>
      </c>
      <c r="Q345" s="81">
        <f t="shared" si="43"/>
        <v>0</v>
      </c>
      <c r="R345" s="81" t="e">
        <f t="shared" si="49"/>
        <v>#N/A</v>
      </c>
      <c r="S345" s="81">
        <f t="shared" si="44"/>
        <v>0</v>
      </c>
      <c r="T345" s="78" t="e">
        <f>+VLOOKUP($E345,db!$B$26:$C$30,2,FALSE)</f>
        <v>#N/A</v>
      </c>
      <c r="U345" s="78">
        <f t="shared" si="46"/>
        <v>0</v>
      </c>
      <c r="V345" s="89">
        <f t="shared" si="47"/>
        <v>0</v>
      </c>
      <c r="W345" s="77"/>
      <c r="X345" s="77"/>
      <c r="Y345" s="77"/>
    </row>
    <row r="346" spans="1:25" s="80" customFormat="1" ht="16" thickBot="1">
      <c r="A346" s="1"/>
      <c r="B346" s="28">
        <f t="shared" si="48"/>
        <v>100</v>
      </c>
      <c r="C346" s="28"/>
      <c r="D346" s="29"/>
      <c r="E346" s="28"/>
      <c r="F346" s="28"/>
      <c r="G346" s="28"/>
      <c r="H346" s="137"/>
      <c r="I346" s="28"/>
      <c r="J346" s="28"/>
      <c r="K346" s="106"/>
      <c r="L346" s="30"/>
      <c r="M346" s="31" t="str">
        <f t="shared" si="45"/>
        <v/>
      </c>
      <c r="N346" s="30"/>
      <c r="O346" s="77"/>
      <c r="P346" s="81">
        <f t="shared" si="42"/>
        <v>0</v>
      </c>
      <c r="Q346" s="81">
        <f t="shared" si="43"/>
        <v>0</v>
      </c>
      <c r="R346" s="81" t="e">
        <f t="shared" si="49"/>
        <v>#N/A</v>
      </c>
      <c r="S346" s="81">
        <f t="shared" si="44"/>
        <v>0</v>
      </c>
      <c r="T346" s="78" t="e">
        <f>+VLOOKUP($E346,db!$B$26:$C$30,2,FALSE)</f>
        <v>#N/A</v>
      </c>
      <c r="U346" s="78">
        <f t="shared" si="46"/>
        <v>0</v>
      </c>
      <c r="V346" s="89">
        <f t="shared" si="47"/>
        <v>0</v>
      </c>
      <c r="W346" s="77"/>
      <c r="X346" s="77"/>
      <c r="Y346" s="77"/>
    </row>
    <row r="347" spans="1:25" s="80" customFormat="1" ht="16" thickBot="1">
      <c r="A347" s="1"/>
      <c r="B347" s="26">
        <f t="shared" si="48"/>
        <v>101</v>
      </c>
      <c r="C347" s="26"/>
      <c r="D347" s="27"/>
      <c r="E347" s="26"/>
      <c r="F347" s="26"/>
      <c r="G347" s="26"/>
      <c r="H347" s="136"/>
      <c r="I347" s="26"/>
      <c r="J347" s="26"/>
      <c r="K347" s="105"/>
      <c r="L347" s="32"/>
      <c r="M347" s="33" t="str">
        <f t="shared" si="45"/>
        <v/>
      </c>
      <c r="N347" s="32"/>
      <c r="O347" s="77"/>
      <c r="P347" s="81">
        <f t="shared" si="42"/>
        <v>0</v>
      </c>
      <c r="Q347" s="81">
        <f t="shared" si="43"/>
        <v>0</v>
      </c>
      <c r="R347" s="81" t="e">
        <f t="shared" si="49"/>
        <v>#N/A</v>
      </c>
      <c r="S347" s="81">
        <f t="shared" si="44"/>
        <v>0</v>
      </c>
      <c r="T347" s="78" t="e">
        <f>+VLOOKUP($E347,db!$B$26:$C$30,2,FALSE)</f>
        <v>#N/A</v>
      </c>
      <c r="U347" s="78">
        <f t="shared" si="46"/>
        <v>0</v>
      </c>
      <c r="V347" s="89">
        <f t="shared" si="47"/>
        <v>0</v>
      </c>
      <c r="W347" s="77"/>
      <c r="X347" s="77"/>
      <c r="Y347" s="77"/>
    </row>
    <row r="348" spans="1:25" s="80" customFormat="1" ht="16" thickBot="1">
      <c r="A348" s="1"/>
      <c r="B348" s="28">
        <f t="shared" si="48"/>
        <v>102</v>
      </c>
      <c r="C348" s="28"/>
      <c r="D348" s="29"/>
      <c r="E348" s="28"/>
      <c r="F348" s="28"/>
      <c r="G348" s="28"/>
      <c r="H348" s="137"/>
      <c r="I348" s="28"/>
      <c r="J348" s="28"/>
      <c r="K348" s="106"/>
      <c r="L348" s="30"/>
      <c r="M348" s="31" t="str">
        <f t="shared" si="45"/>
        <v/>
      </c>
      <c r="N348" s="30"/>
      <c r="O348" s="77"/>
      <c r="P348" s="81">
        <f t="shared" si="42"/>
        <v>0</v>
      </c>
      <c r="Q348" s="81">
        <f t="shared" si="43"/>
        <v>0</v>
      </c>
      <c r="R348" s="81" t="e">
        <f t="shared" si="49"/>
        <v>#N/A</v>
      </c>
      <c r="S348" s="81">
        <f t="shared" si="44"/>
        <v>0</v>
      </c>
      <c r="T348" s="78" t="e">
        <f>+VLOOKUP($E348,db!$B$26:$C$30,2,FALSE)</f>
        <v>#N/A</v>
      </c>
      <c r="U348" s="78">
        <f t="shared" si="46"/>
        <v>0</v>
      </c>
      <c r="V348" s="89">
        <f t="shared" si="47"/>
        <v>0</v>
      </c>
      <c r="W348" s="77"/>
      <c r="X348" s="77"/>
      <c r="Y348" s="77"/>
    </row>
    <row r="349" spans="1:25" s="80" customFormat="1" ht="16" thickBot="1">
      <c r="A349" s="1"/>
      <c r="B349" s="26">
        <f t="shared" si="48"/>
        <v>103</v>
      </c>
      <c r="C349" s="26"/>
      <c r="D349" s="27"/>
      <c r="E349" s="26"/>
      <c r="F349" s="26"/>
      <c r="G349" s="26"/>
      <c r="H349" s="136"/>
      <c r="I349" s="26"/>
      <c r="J349" s="26"/>
      <c r="K349" s="105"/>
      <c r="L349" s="32"/>
      <c r="M349" s="33" t="str">
        <f t="shared" si="45"/>
        <v/>
      </c>
      <c r="N349" s="32"/>
      <c r="O349" s="77"/>
      <c r="P349" s="81">
        <f t="shared" si="42"/>
        <v>0</v>
      </c>
      <c r="Q349" s="81">
        <f t="shared" si="43"/>
        <v>0</v>
      </c>
      <c r="R349" s="81" t="e">
        <f t="shared" si="49"/>
        <v>#N/A</v>
      </c>
      <c r="S349" s="81">
        <f t="shared" si="44"/>
        <v>0</v>
      </c>
      <c r="T349" s="78" t="e">
        <f>+VLOOKUP($E349,db!$B$26:$C$30,2,FALSE)</f>
        <v>#N/A</v>
      </c>
      <c r="U349" s="78">
        <f t="shared" si="46"/>
        <v>0</v>
      </c>
      <c r="V349" s="89">
        <f t="shared" si="47"/>
        <v>0</v>
      </c>
      <c r="W349" s="77"/>
      <c r="X349" s="77"/>
      <c r="Y349" s="77"/>
    </row>
    <row r="350" spans="1:25" s="80" customFormat="1" ht="16" thickBot="1">
      <c r="A350" s="1"/>
      <c r="B350" s="28">
        <f t="shared" si="48"/>
        <v>104</v>
      </c>
      <c r="C350" s="28"/>
      <c r="D350" s="29"/>
      <c r="E350" s="28"/>
      <c r="F350" s="28"/>
      <c r="G350" s="28"/>
      <c r="H350" s="137"/>
      <c r="I350" s="28"/>
      <c r="J350" s="28"/>
      <c r="K350" s="106"/>
      <c r="L350" s="30"/>
      <c r="M350" s="31" t="str">
        <f t="shared" si="45"/>
        <v/>
      </c>
      <c r="N350" s="30"/>
      <c r="O350" s="77"/>
      <c r="P350" s="81">
        <f t="shared" si="42"/>
        <v>0</v>
      </c>
      <c r="Q350" s="81">
        <f t="shared" si="43"/>
        <v>0</v>
      </c>
      <c r="R350" s="81" t="e">
        <f t="shared" si="49"/>
        <v>#N/A</v>
      </c>
      <c r="S350" s="81">
        <f t="shared" si="44"/>
        <v>0</v>
      </c>
      <c r="T350" s="78" t="e">
        <f>+VLOOKUP($E350,db!$B$26:$C$30,2,FALSE)</f>
        <v>#N/A</v>
      </c>
      <c r="U350" s="78">
        <f t="shared" si="46"/>
        <v>0</v>
      </c>
      <c r="V350" s="89">
        <f t="shared" si="47"/>
        <v>0</v>
      </c>
      <c r="W350" s="77"/>
      <c r="X350" s="77"/>
      <c r="Y350" s="77"/>
    </row>
    <row r="351" spans="1:25" s="80" customFormat="1" ht="16" thickBot="1">
      <c r="A351" s="1"/>
      <c r="B351" s="26">
        <f t="shared" si="48"/>
        <v>105</v>
      </c>
      <c r="C351" s="26"/>
      <c r="D351" s="27"/>
      <c r="E351" s="26"/>
      <c r="F351" s="26"/>
      <c r="G351" s="26"/>
      <c r="H351" s="136"/>
      <c r="I351" s="26"/>
      <c r="J351" s="26"/>
      <c r="K351" s="105"/>
      <c r="L351" s="32"/>
      <c r="M351" s="33" t="str">
        <f t="shared" si="45"/>
        <v/>
      </c>
      <c r="N351" s="32"/>
      <c r="O351" s="77"/>
      <c r="P351" s="81">
        <f t="shared" si="42"/>
        <v>0</v>
      </c>
      <c r="Q351" s="81">
        <f t="shared" si="43"/>
        <v>0</v>
      </c>
      <c r="R351" s="81" t="e">
        <f t="shared" si="49"/>
        <v>#N/A</v>
      </c>
      <c r="S351" s="81">
        <f t="shared" si="44"/>
        <v>0</v>
      </c>
      <c r="T351" s="78" t="e">
        <f>+VLOOKUP($E351,db!$B$26:$C$30,2,FALSE)</f>
        <v>#N/A</v>
      </c>
      <c r="U351" s="78">
        <f t="shared" si="46"/>
        <v>0</v>
      </c>
      <c r="V351" s="89">
        <f t="shared" si="47"/>
        <v>0</v>
      </c>
      <c r="W351" s="77"/>
      <c r="X351" s="77"/>
      <c r="Y351" s="77"/>
    </row>
    <row r="352" spans="1:25" s="80" customFormat="1" ht="16" thickBot="1">
      <c r="A352" s="1"/>
      <c r="B352" s="28">
        <f t="shared" si="48"/>
        <v>106</v>
      </c>
      <c r="C352" s="28"/>
      <c r="D352" s="29"/>
      <c r="E352" s="28"/>
      <c r="F352" s="28"/>
      <c r="G352" s="28"/>
      <c r="H352" s="137"/>
      <c r="I352" s="28"/>
      <c r="J352" s="28"/>
      <c r="K352" s="106"/>
      <c r="L352" s="30"/>
      <c r="M352" s="31" t="str">
        <f t="shared" si="45"/>
        <v/>
      </c>
      <c r="N352" s="30"/>
      <c r="O352" s="77"/>
      <c r="P352" s="81">
        <f t="shared" si="42"/>
        <v>0</v>
      </c>
      <c r="Q352" s="81">
        <f t="shared" si="43"/>
        <v>0</v>
      </c>
      <c r="R352" s="81" t="e">
        <f t="shared" si="49"/>
        <v>#N/A</v>
      </c>
      <c r="S352" s="81">
        <f t="shared" si="44"/>
        <v>0</v>
      </c>
      <c r="T352" s="78" t="e">
        <f>+VLOOKUP($E352,db!$B$26:$C$30,2,FALSE)</f>
        <v>#N/A</v>
      </c>
      <c r="U352" s="78">
        <f t="shared" si="46"/>
        <v>0</v>
      </c>
      <c r="V352" s="89">
        <f t="shared" si="47"/>
        <v>0</v>
      </c>
      <c r="W352" s="77"/>
      <c r="X352" s="77"/>
      <c r="Y352" s="77"/>
    </row>
    <row r="353" spans="1:25" s="80" customFormat="1" ht="16" thickBot="1">
      <c r="A353" s="1"/>
      <c r="B353" s="26">
        <f t="shared" si="48"/>
        <v>107</v>
      </c>
      <c r="C353" s="26"/>
      <c r="D353" s="27"/>
      <c r="E353" s="26"/>
      <c r="F353" s="26"/>
      <c r="G353" s="26"/>
      <c r="H353" s="136"/>
      <c r="I353" s="26"/>
      <c r="J353" s="26"/>
      <c r="K353" s="105"/>
      <c r="L353" s="32"/>
      <c r="M353" s="33" t="str">
        <f t="shared" si="45"/>
        <v/>
      </c>
      <c r="N353" s="32"/>
      <c r="O353" s="77"/>
      <c r="P353" s="81">
        <f t="shared" si="42"/>
        <v>0</v>
      </c>
      <c r="Q353" s="81">
        <f t="shared" si="43"/>
        <v>0</v>
      </c>
      <c r="R353" s="81" t="e">
        <f t="shared" si="49"/>
        <v>#N/A</v>
      </c>
      <c r="S353" s="81">
        <f t="shared" si="44"/>
        <v>0</v>
      </c>
      <c r="T353" s="78" t="e">
        <f>+VLOOKUP($E353,db!$B$26:$C$30,2,FALSE)</f>
        <v>#N/A</v>
      </c>
      <c r="U353" s="78">
        <f t="shared" si="46"/>
        <v>0</v>
      </c>
      <c r="V353" s="89">
        <f t="shared" si="47"/>
        <v>0</v>
      </c>
      <c r="W353" s="77"/>
      <c r="X353" s="77"/>
      <c r="Y353" s="77"/>
    </row>
    <row r="354" spans="1:25" s="80" customFormat="1" ht="16" thickBot="1">
      <c r="A354" s="1"/>
      <c r="B354" s="28">
        <f t="shared" si="48"/>
        <v>108</v>
      </c>
      <c r="C354" s="28"/>
      <c r="D354" s="29"/>
      <c r="E354" s="28"/>
      <c r="F354" s="28"/>
      <c r="G354" s="28"/>
      <c r="H354" s="137"/>
      <c r="I354" s="28"/>
      <c r="J354" s="28"/>
      <c r="K354" s="106"/>
      <c r="L354" s="30"/>
      <c r="M354" s="31" t="str">
        <f t="shared" si="45"/>
        <v/>
      </c>
      <c r="N354" s="30"/>
      <c r="O354" s="77"/>
      <c r="P354" s="81">
        <f t="shared" si="42"/>
        <v>0</v>
      </c>
      <c r="Q354" s="81">
        <f t="shared" si="43"/>
        <v>0</v>
      </c>
      <c r="R354" s="81" t="e">
        <f t="shared" si="49"/>
        <v>#N/A</v>
      </c>
      <c r="S354" s="81">
        <f t="shared" si="44"/>
        <v>0</v>
      </c>
      <c r="T354" s="78" t="e">
        <f>+VLOOKUP($E354,db!$B$26:$C$30,2,FALSE)</f>
        <v>#N/A</v>
      </c>
      <c r="U354" s="78">
        <f t="shared" si="46"/>
        <v>0</v>
      </c>
      <c r="V354" s="89">
        <f t="shared" si="47"/>
        <v>0</v>
      </c>
      <c r="W354" s="77"/>
      <c r="X354" s="77"/>
      <c r="Y354" s="77"/>
    </row>
    <row r="355" spans="1:25" s="80" customFormat="1" ht="16" thickBot="1">
      <c r="A355" s="1"/>
      <c r="B355" s="26">
        <f t="shared" si="48"/>
        <v>109</v>
      </c>
      <c r="C355" s="26"/>
      <c r="D355" s="27"/>
      <c r="E355" s="26"/>
      <c r="F355" s="26"/>
      <c r="G355" s="26"/>
      <c r="H355" s="136"/>
      <c r="I355" s="26"/>
      <c r="J355" s="26"/>
      <c r="K355" s="105"/>
      <c r="L355" s="32"/>
      <c r="M355" s="33" t="str">
        <f t="shared" si="45"/>
        <v/>
      </c>
      <c r="N355" s="32"/>
      <c r="O355" s="77"/>
      <c r="P355" s="81">
        <f t="shared" si="42"/>
        <v>0</v>
      </c>
      <c r="Q355" s="81">
        <f t="shared" si="43"/>
        <v>0</v>
      </c>
      <c r="R355" s="81" t="e">
        <f t="shared" si="49"/>
        <v>#N/A</v>
      </c>
      <c r="S355" s="81">
        <f t="shared" si="44"/>
        <v>0</v>
      </c>
      <c r="T355" s="78" t="e">
        <f>+VLOOKUP($E355,db!$B$26:$C$30,2,FALSE)</f>
        <v>#N/A</v>
      </c>
      <c r="U355" s="78">
        <f t="shared" si="46"/>
        <v>0</v>
      </c>
      <c r="V355" s="89">
        <f t="shared" si="47"/>
        <v>0</v>
      </c>
      <c r="W355" s="77"/>
      <c r="X355" s="77"/>
      <c r="Y355" s="77"/>
    </row>
    <row r="356" spans="1:25" s="80" customFormat="1" ht="16" thickBot="1">
      <c r="A356" s="1"/>
      <c r="B356" s="28">
        <f t="shared" si="48"/>
        <v>110</v>
      </c>
      <c r="C356" s="28"/>
      <c r="D356" s="29"/>
      <c r="E356" s="28"/>
      <c r="F356" s="28"/>
      <c r="G356" s="28"/>
      <c r="H356" s="137"/>
      <c r="I356" s="28"/>
      <c r="J356" s="28"/>
      <c r="K356" s="106"/>
      <c r="L356" s="30"/>
      <c r="M356" s="31" t="str">
        <f t="shared" si="45"/>
        <v/>
      </c>
      <c r="N356" s="30"/>
      <c r="O356" s="77"/>
      <c r="P356" s="81">
        <f t="shared" si="42"/>
        <v>0</v>
      </c>
      <c r="Q356" s="81">
        <f t="shared" si="43"/>
        <v>0</v>
      </c>
      <c r="R356" s="81" t="e">
        <f t="shared" si="49"/>
        <v>#N/A</v>
      </c>
      <c r="S356" s="81">
        <f t="shared" si="44"/>
        <v>0</v>
      </c>
      <c r="T356" s="78" t="e">
        <f>+VLOOKUP($E356,db!$B$26:$C$30,2,FALSE)</f>
        <v>#N/A</v>
      </c>
      <c r="U356" s="78">
        <f t="shared" si="46"/>
        <v>0</v>
      </c>
      <c r="V356" s="89">
        <f t="shared" si="47"/>
        <v>0</v>
      </c>
      <c r="W356" s="77"/>
      <c r="X356" s="77"/>
      <c r="Y356" s="77"/>
    </row>
    <row r="357" spans="1:25" s="80" customFormat="1" ht="16" thickBot="1">
      <c r="A357" s="1"/>
      <c r="B357" s="26">
        <f t="shared" si="48"/>
        <v>111</v>
      </c>
      <c r="C357" s="26"/>
      <c r="D357" s="27"/>
      <c r="E357" s="26"/>
      <c r="F357" s="26"/>
      <c r="G357" s="26"/>
      <c r="H357" s="136"/>
      <c r="I357" s="26"/>
      <c r="J357" s="26"/>
      <c r="K357" s="105"/>
      <c r="L357" s="32"/>
      <c r="M357" s="33" t="str">
        <f t="shared" si="45"/>
        <v/>
      </c>
      <c r="N357" s="32"/>
      <c r="O357" s="77"/>
      <c r="P357" s="81">
        <f t="shared" si="42"/>
        <v>0</v>
      </c>
      <c r="Q357" s="81">
        <f t="shared" si="43"/>
        <v>0</v>
      </c>
      <c r="R357" s="81" t="e">
        <f t="shared" si="49"/>
        <v>#N/A</v>
      </c>
      <c r="S357" s="81">
        <f t="shared" si="44"/>
        <v>0</v>
      </c>
      <c r="T357" s="78" t="e">
        <f>+VLOOKUP($E357,db!$B$26:$C$30,2,FALSE)</f>
        <v>#N/A</v>
      </c>
      <c r="U357" s="78">
        <f t="shared" si="46"/>
        <v>0</v>
      </c>
      <c r="V357" s="89">
        <f t="shared" si="47"/>
        <v>0</v>
      </c>
      <c r="W357" s="77"/>
      <c r="X357" s="77"/>
      <c r="Y357" s="77"/>
    </row>
    <row r="358" spans="1:25" s="80" customFormat="1" ht="16" thickBot="1">
      <c r="A358" s="1"/>
      <c r="B358" s="28">
        <f t="shared" si="48"/>
        <v>112</v>
      </c>
      <c r="C358" s="28"/>
      <c r="D358" s="29"/>
      <c r="E358" s="28"/>
      <c r="F358" s="28"/>
      <c r="G358" s="28"/>
      <c r="H358" s="137"/>
      <c r="I358" s="28"/>
      <c r="J358" s="28"/>
      <c r="K358" s="106"/>
      <c r="L358" s="30"/>
      <c r="M358" s="31" t="str">
        <f t="shared" si="45"/>
        <v/>
      </c>
      <c r="N358" s="30"/>
      <c r="O358" s="77"/>
      <c r="P358" s="81">
        <f t="shared" si="42"/>
        <v>0</v>
      </c>
      <c r="Q358" s="81">
        <f t="shared" si="43"/>
        <v>0</v>
      </c>
      <c r="R358" s="81" t="e">
        <f t="shared" si="49"/>
        <v>#N/A</v>
      </c>
      <c r="S358" s="81">
        <f t="shared" si="44"/>
        <v>0</v>
      </c>
      <c r="T358" s="78" t="e">
        <f>+VLOOKUP($E358,db!$B$26:$C$30,2,FALSE)</f>
        <v>#N/A</v>
      </c>
      <c r="U358" s="78">
        <f t="shared" si="46"/>
        <v>0</v>
      </c>
      <c r="V358" s="89">
        <f t="shared" si="47"/>
        <v>0</v>
      </c>
      <c r="W358" s="77"/>
      <c r="X358" s="77"/>
      <c r="Y358" s="77"/>
    </row>
    <row r="359" spans="1:25" s="80" customFormat="1" ht="16" thickBot="1">
      <c r="A359" s="1"/>
      <c r="B359" s="26">
        <f t="shared" si="48"/>
        <v>113</v>
      </c>
      <c r="C359" s="26"/>
      <c r="D359" s="27"/>
      <c r="E359" s="26"/>
      <c r="F359" s="26"/>
      <c r="G359" s="26"/>
      <c r="H359" s="136"/>
      <c r="I359" s="26"/>
      <c r="J359" s="26"/>
      <c r="K359" s="105"/>
      <c r="L359" s="32"/>
      <c r="M359" s="33" t="str">
        <f t="shared" si="45"/>
        <v/>
      </c>
      <c r="N359" s="32"/>
      <c r="O359" s="77"/>
      <c r="P359" s="81">
        <f t="shared" si="42"/>
        <v>0</v>
      </c>
      <c r="Q359" s="81">
        <f t="shared" si="43"/>
        <v>0</v>
      </c>
      <c r="R359" s="81" t="e">
        <f t="shared" si="49"/>
        <v>#N/A</v>
      </c>
      <c r="S359" s="81">
        <f t="shared" si="44"/>
        <v>0</v>
      </c>
      <c r="T359" s="78" t="e">
        <f>+VLOOKUP($E359,db!$B$26:$C$30,2,FALSE)</f>
        <v>#N/A</v>
      </c>
      <c r="U359" s="78">
        <f t="shared" si="46"/>
        <v>0</v>
      </c>
      <c r="V359" s="89">
        <f t="shared" si="47"/>
        <v>0</v>
      </c>
      <c r="W359" s="77"/>
      <c r="X359" s="77"/>
      <c r="Y359" s="77"/>
    </row>
    <row r="360" spans="1:25" s="80" customFormat="1" ht="16" thickBot="1">
      <c r="A360" s="1"/>
      <c r="B360" s="28">
        <f t="shared" si="48"/>
        <v>114</v>
      </c>
      <c r="C360" s="28"/>
      <c r="D360" s="29"/>
      <c r="E360" s="28"/>
      <c r="F360" s="28"/>
      <c r="G360" s="28"/>
      <c r="H360" s="137"/>
      <c r="I360" s="28"/>
      <c r="J360" s="28"/>
      <c r="K360" s="106"/>
      <c r="L360" s="30"/>
      <c r="M360" s="31" t="str">
        <f t="shared" si="45"/>
        <v/>
      </c>
      <c r="N360" s="30"/>
      <c r="O360" s="77"/>
      <c r="P360" s="81">
        <f t="shared" si="42"/>
        <v>0</v>
      </c>
      <c r="Q360" s="81">
        <f t="shared" si="43"/>
        <v>0</v>
      </c>
      <c r="R360" s="81" t="e">
        <f t="shared" si="49"/>
        <v>#N/A</v>
      </c>
      <c r="S360" s="81">
        <f t="shared" si="44"/>
        <v>0</v>
      </c>
      <c r="T360" s="78" t="e">
        <f>+VLOOKUP($E360,db!$B$26:$C$30,2,FALSE)</f>
        <v>#N/A</v>
      </c>
      <c r="U360" s="78">
        <f t="shared" si="46"/>
        <v>0</v>
      </c>
      <c r="V360" s="89">
        <f t="shared" si="47"/>
        <v>0</v>
      </c>
      <c r="W360" s="77"/>
      <c r="X360" s="77"/>
      <c r="Y360" s="77"/>
    </row>
    <row r="361" spans="1:25" s="80" customFormat="1" ht="16" thickBot="1">
      <c r="A361" s="1"/>
      <c r="B361" s="26">
        <f t="shared" si="48"/>
        <v>115</v>
      </c>
      <c r="C361" s="26"/>
      <c r="D361" s="27"/>
      <c r="E361" s="26"/>
      <c r="F361" s="26"/>
      <c r="G361" s="26"/>
      <c r="H361" s="136"/>
      <c r="I361" s="26"/>
      <c r="J361" s="26"/>
      <c r="K361" s="105"/>
      <c r="L361" s="32"/>
      <c r="M361" s="33" t="str">
        <f t="shared" si="45"/>
        <v/>
      </c>
      <c r="N361" s="32"/>
      <c r="O361" s="77"/>
      <c r="P361" s="81">
        <f t="shared" si="42"/>
        <v>0</v>
      </c>
      <c r="Q361" s="81">
        <f t="shared" si="43"/>
        <v>0</v>
      </c>
      <c r="R361" s="81" t="e">
        <f t="shared" si="49"/>
        <v>#N/A</v>
      </c>
      <c r="S361" s="81">
        <f t="shared" si="44"/>
        <v>0</v>
      </c>
      <c r="T361" s="78" t="e">
        <f>+VLOOKUP($E361,db!$B$26:$C$30,2,FALSE)</f>
        <v>#N/A</v>
      </c>
      <c r="U361" s="78">
        <f t="shared" si="46"/>
        <v>0</v>
      </c>
      <c r="V361" s="89">
        <f t="shared" si="47"/>
        <v>0</v>
      </c>
      <c r="W361" s="77"/>
      <c r="X361" s="77"/>
      <c r="Y361" s="77"/>
    </row>
    <row r="362" spans="1:25" s="80" customFormat="1" ht="16" thickBot="1">
      <c r="A362" s="1"/>
      <c r="B362" s="28">
        <f t="shared" si="48"/>
        <v>116</v>
      </c>
      <c r="C362" s="28"/>
      <c r="D362" s="29"/>
      <c r="E362" s="28"/>
      <c r="F362" s="28"/>
      <c r="G362" s="28"/>
      <c r="H362" s="137"/>
      <c r="I362" s="28"/>
      <c r="J362" s="28"/>
      <c r="K362" s="106"/>
      <c r="L362" s="30"/>
      <c r="M362" s="31" t="str">
        <f t="shared" si="45"/>
        <v/>
      </c>
      <c r="N362" s="30"/>
      <c r="O362" s="77"/>
      <c r="P362" s="81">
        <f t="shared" si="42"/>
        <v>0</v>
      </c>
      <c r="Q362" s="81">
        <f t="shared" si="43"/>
        <v>0</v>
      </c>
      <c r="R362" s="81" t="e">
        <f t="shared" si="49"/>
        <v>#N/A</v>
      </c>
      <c r="S362" s="81">
        <f t="shared" si="44"/>
        <v>0</v>
      </c>
      <c r="T362" s="78" t="e">
        <f>+VLOOKUP($E362,db!$B$26:$C$30,2,FALSE)</f>
        <v>#N/A</v>
      </c>
      <c r="U362" s="78">
        <f t="shared" si="46"/>
        <v>0</v>
      </c>
      <c r="V362" s="89">
        <f t="shared" si="47"/>
        <v>0</v>
      </c>
      <c r="W362" s="77"/>
      <c r="X362" s="77"/>
      <c r="Y362" s="77"/>
    </row>
    <row r="363" spans="1:25" s="80" customFormat="1" ht="16" thickBot="1">
      <c r="A363" s="1"/>
      <c r="B363" s="26">
        <f t="shared" si="48"/>
        <v>117</v>
      </c>
      <c r="C363" s="26"/>
      <c r="D363" s="27"/>
      <c r="E363" s="26"/>
      <c r="F363" s="26"/>
      <c r="G363" s="26"/>
      <c r="H363" s="136"/>
      <c r="I363" s="26"/>
      <c r="J363" s="26"/>
      <c r="K363" s="105"/>
      <c r="L363" s="32"/>
      <c r="M363" s="33" t="str">
        <f t="shared" si="45"/>
        <v/>
      </c>
      <c r="N363" s="32"/>
      <c r="O363" s="77"/>
      <c r="P363" s="81">
        <f t="shared" si="42"/>
        <v>0</v>
      </c>
      <c r="Q363" s="81">
        <f t="shared" si="43"/>
        <v>0</v>
      </c>
      <c r="R363" s="81" t="e">
        <f t="shared" si="49"/>
        <v>#N/A</v>
      </c>
      <c r="S363" s="81">
        <f t="shared" si="44"/>
        <v>0</v>
      </c>
      <c r="T363" s="78" t="e">
        <f>+VLOOKUP($E363,db!$B$26:$C$30,2,FALSE)</f>
        <v>#N/A</v>
      </c>
      <c r="U363" s="78">
        <f t="shared" si="46"/>
        <v>0</v>
      </c>
      <c r="V363" s="89">
        <f t="shared" si="47"/>
        <v>0</v>
      </c>
      <c r="W363" s="77"/>
      <c r="X363" s="77"/>
      <c r="Y363" s="77"/>
    </row>
    <row r="364" spans="1:25" s="80" customFormat="1" ht="16" thickBot="1">
      <c r="A364" s="1"/>
      <c r="B364" s="28">
        <f t="shared" si="48"/>
        <v>118</v>
      </c>
      <c r="C364" s="28"/>
      <c r="D364" s="29"/>
      <c r="E364" s="28"/>
      <c r="F364" s="28"/>
      <c r="G364" s="28"/>
      <c r="H364" s="137"/>
      <c r="I364" s="28"/>
      <c r="J364" s="28"/>
      <c r="K364" s="106"/>
      <c r="L364" s="30"/>
      <c r="M364" s="31" t="str">
        <f t="shared" si="45"/>
        <v/>
      </c>
      <c r="N364" s="30"/>
      <c r="O364" s="77"/>
      <c r="P364" s="81">
        <f t="shared" si="42"/>
        <v>0</v>
      </c>
      <c r="Q364" s="81">
        <f t="shared" si="43"/>
        <v>0</v>
      </c>
      <c r="R364" s="81" t="e">
        <f t="shared" si="49"/>
        <v>#N/A</v>
      </c>
      <c r="S364" s="81">
        <f t="shared" si="44"/>
        <v>0</v>
      </c>
      <c r="T364" s="78" t="e">
        <f>+VLOOKUP($E364,db!$B$26:$C$30,2,FALSE)</f>
        <v>#N/A</v>
      </c>
      <c r="U364" s="78">
        <f t="shared" si="46"/>
        <v>0</v>
      </c>
      <c r="V364" s="89">
        <f t="shared" si="47"/>
        <v>0</v>
      </c>
      <c r="W364" s="77"/>
      <c r="X364" s="77"/>
      <c r="Y364" s="77"/>
    </row>
    <row r="365" spans="1:25" s="80" customFormat="1" ht="16" thickBot="1">
      <c r="A365" s="1"/>
      <c r="B365" s="26">
        <f t="shared" si="48"/>
        <v>119</v>
      </c>
      <c r="C365" s="26"/>
      <c r="D365" s="27"/>
      <c r="E365" s="26"/>
      <c r="F365" s="26"/>
      <c r="G365" s="26"/>
      <c r="H365" s="136"/>
      <c r="I365" s="26"/>
      <c r="J365" s="26"/>
      <c r="K365" s="105"/>
      <c r="L365" s="32"/>
      <c r="M365" s="33" t="str">
        <f t="shared" si="45"/>
        <v/>
      </c>
      <c r="N365" s="32"/>
      <c r="O365" s="77"/>
      <c r="P365" s="81">
        <f t="shared" si="42"/>
        <v>0</v>
      </c>
      <c r="Q365" s="81">
        <f t="shared" si="43"/>
        <v>0</v>
      </c>
      <c r="R365" s="81" t="e">
        <f t="shared" si="49"/>
        <v>#N/A</v>
      </c>
      <c r="S365" s="81">
        <f t="shared" si="44"/>
        <v>0</v>
      </c>
      <c r="T365" s="78" t="e">
        <f>+VLOOKUP($E365,db!$B$26:$C$30,2,FALSE)</f>
        <v>#N/A</v>
      </c>
      <c r="U365" s="78">
        <f t="shared" si="46"/>
        <v>0</v>
      </c>
      <c r="V365" s="89">
        <f t="shared" si="47"/>
        <v>0</v>
      </c>
      <c r="W365" s="77"/>
      <c r="X365" s="77"/>
      <c r="Y365" s="77"/>
    </row>
    <row r="366" spans="1:25" s="80" customFormat="1" ht="16" thickBot="1">
      <c r="A366" s="1"/>
      <c r="B366" s="28">
        <f t="shared" si="48"/>
        <v>120</v>
      </c>
      <c r="C366" s="28"/>
      <c r="D366" s="29"/>
      <c r="E366" s="28"/>
      <c r="F366" s="28"/>
      <c r="G366" s="28"/>
      <c r="H366" s="137"/>
      <c r="I366" s="28"/>
      <c r="J366" s="28"/>
      <c r="K366" s="106"/>
      <c r="L366" s="30"/>
      <c r="M366" s="31" t="str">
        <f t="shared" si="45"/>
        <v/>
      </c>
      <c r="N366" s="30"/>
      <c r="O366" s="77"/>
      <c r="P366" s="81">
        <f t="shared" si="42"/>
        <v>0</v>
      </c>
      <c r="Q366" s="81">
        <f t="shared" si="43"/>
        <v>0</v>
      </c>
      <c r="R366" s="81" t="e">
        <f t="shared" si="49"/>
        <v>#N/A</v>
      </c>
      <c r="S366" s="81">
        <f t="shared" si="44"/>
        <v>0</v>
      </c>
      <c r="T366" s="78" t="e">
        <f>+VLOOKUP($E366,db!$B$26:$C$30,2,FALSE)</f>
        <v>#N/A</v>
      </c>
      <c r="U366" s="78">
        <f t="shared" si="46"/>
        <v>0</v>
      </c>
      <c r="V366" s="89">
        <f t="shared" si="47"/>
        <v>0</v>
      </c>
      <c r="W366" s="77"/>
      <c r="X366" s="77"/>
      <c r="Y366" s="77"/>
    </row>
    <row r="367" spans="1:25" s="80" customFormat="1" ht="16" thickBot="1">
      <c r="A367" s="1"/>
      <c r="B367" s="26">
        <f t="shared" si="48"/>
        <v>121</v>
      </c>
      <c r="C367" s="26"/>
      <c r="D367" s="27"/>
      <c r="E367" s="26"/>
      <c r="F367" s="26"/>
      <c r="G367" s="26"/>
      <c r="H367" s="136"/>
      <c r="I367" s="26"/>
      <c r="J367" s="26"/>
      <c r="K367" s="105"/>
      <c r="L367" s="32"/>
      <c r="M367" s="33" t="str">
        <f t="shared" si="45"/>
        <v/>
      </c>
      <c r="N367" s="32"/>
      <c r="O367" s="77"/>
      <c r="P367" s="81">
        <f t="shared" si="42"/>
        <v>0</v>
      </c>
      <c r="Q367" s="81">
        <f t="shared" si="43"/>
        <v>0</v>
      </c>
      <c r="R367" s="81" t="e">
        <f t="shared" si="49"/>
        <v>#N/A</v>
      </c>
      <c r="S367" s="81">
        <f t="shared" si="44"/>
        <v>0</v>
      </c>
      <c r="T367" s="78" t="e">
        <f>+VLOOKUP($E367,db!$B$26:$C$30,2,FALSE)</f>
        <v>#N/A</v>
      </c>
      <c r="U367" s="78">
        <f t="shared" si="46"/>
        <v>0</v>
      </c>
      <c r="V367" s="89">
        <f t="shared" si="47"/>
        <v>0</v>
      </c>
      <c r="W367" s="77"/>
      <c r="X367" s="77"/>
      <c r="Y367" s="77"/>
    </row>
    <row r="368" spans="1:25" s="80" customFormat="1" ht="16" thickBot="1">
      <c r="A368" s="1"/>
      <c r="B368" s="28">
        <f t="shared" si="48"/>
        <v>122</v>
      </c>
      <c r="C368" s="28"/>
      <c r="D368" s="29"/>
      <c r="E368" s="28"/>
      <c r="F368" s="28"/>
      <c r="G368" s="28"/>
      <c r="H368" s="137"/>
      <c r="I368" s="28"/>
      <c r="J368" s="28"/>
      <c r="K368" s="106"/>
      <c r="L368" s="30"/>
      <c r="M368" s="31" t="str">
        <f t="shared" si="45"/>
        <v/>
      </c>
      <c r="N368" s="30"/>
      <c r="O368" s="77"/>
      <c r="P368" s="81">
        <f t="shared" si="42"/>
        <v>0</v>
      </c>
      <c r="Q368" s="81">
        <f t="shared" si="43"/>
        <v>0</v>
      </c>
      <c r="R368" s="81" t="e">
        <f t="shared" si="49"/>
        <v>#N/A</v>
      </c>
      <c r="S368" s="81">
        <f t="shared" si="44"/>
        <v>0</v>
      </c>
      <c r="T368" s="78" t="e">
        <f>+VLOOKUP($E368,db!$B$26:$C$30,2,FALSE)</f>
        <v>#N/A</v>
      </c>
      <c r="U368" s="78">
        <f t="shared" si="46"/>
        <v>0</v>
      </c>
      <c r="V368" s="89">
        <f t="shared" si="47"/>
        <v>0</v>
      </c>
      <c r="W368" s="77"/>
      <c r="X368" s="77"/>
      <c r="Y368" s="77"/>
    </row>
    <row r="369" spans="1:25" s="80" customFormat="1" ht="16" thickBot="1">
      <c r="A369" s="1"/>
      <c r="B369" s="26">
        <f t="shared" si="48"/>
        <v>123</v>
      </c>
      <c r="C369" s="26"/>
      <c r="D369" s="27"/>
      <c r="E369" s="26"/>
      <c r="F369" s="26"/>
      <c r="G369" s="26"/>
      <c r="H369" s="136"/>
      <c r="I369" s="26"/>
      <c r="J369" s="26"/>
      <c r="K369" s="105"/>
      <c r="L369" s="32"/>
      <c r="M369" s="33" t="str">
        <f t="shared" si="45"/>
        <v/>
      </c>
      <c r="N369" s="32"/>
      <c r="O369" s="77"/>
      <c r="P369" s="81">
        <f t="shared" si="42"/>
        <v>0</v>
      </c>
      <c r="Q369" s="81">
        <f t="shared" si="43"/>
        <v>0</v>
      </c>
      <c r="R369" s="81" t="e">
        <f t="shared" si="49"/>
        <v>#N/A</v>
      </c>
      <c r="S369" s="81">
        <f t="shared" si="44"/>
        <v>0</v>
      </c>
      <c r="T369" s="78" t="e">
        <f>+VLOOKUP($E369,db!$B$26:$C$30,2,FALSE)</f>
        <v>#N/A</v>
      </c>
      <c r="U369" s="78">
        <f t="shared" si="46"/>
        <v>0</v>
      </c>
      <c r="V369" s="89">
        <f t="shared" si="47"/>
        <v>0</v>
      </c>
      <c r="W369" s="77"/>
      <c r="X369" s="77"/>
      <c r="Y369" s="77"/>
    </row>
    <row r="370" spans="1:25" s="80" customFormat="1" ht="16" thickBot="1">
      <c r="A370" s="1"/>
      <c r="B370" s="28">
        <f t="shared" si="48"/>
        <v>124</v>
      </c>
      <c r="C370" s="28"/>
      <c r="D370" s="29"/>
      <c r="E370" s="28"/>
      <c r="F370" s="28"/>
      <c r="G370" s="28"/>
      <c r="H370" s="137"/>
      <c r="I370" s="28"/>
      <c r="J370" s="28"/>
      <c r="K370" s="106"/>
      <c r="L370" s="30"/>
      <c r="M370" s="31" t="str">
        <f t="shared" si="45"/>
        <v/>
      </c>
      <c r="N370" s="30"/>
      <c r="O370" s="77"/>
      <c r="P370" s="81">
        <f t="shared" si="42"/>
        <v>0</v>
      </c>
      <c r="Q370" s="81">
        <f t="shared" si="43"/>
        <v>0</v>
      </c>
      <c r="R370" s="81" t="e">
        <f t="shared" si="49"/>
        <v>#N/A</v>
      </c>
      <c r="S370" s="81">
        <f t="shared" si="44"/>
        <v>0</v>
      </c>
      <c r="T370" s="78" t="e">
        <f>+VLOOKUP($E370,db!$B$26:$C$30,2,FALSE)</f>
        <v>#N/A</v>
      </c>
      <c r="U370" s="78">
        <f t="shared" si="46"/>
        <v>0</v>
      </c>
      <c r="V370" s="89">
        <f t="shared" si="47"/>
        <v>0</v>
      </c>
      <c r="W370" s="77"/>
      <c r="X370" s="77"/>
      <c r="Y370" s="77"/>
    </row>
    <row r="371" spans="1:25" s="80" customFormat="1" ht="16" thickBot="1">
      <c r="A371" s="1"/>
      <c r="B371" s="26">
        <f t="shared" si="48"/>
        <v>125</v>
      </c>
      <c r="C371" s="26"/>
      <c r="D371" s="27"/>
      <c r="E371" s="26"/>
      <c r="F371" s="26"/>
      <c r="G371" s="26"/>
      <c r="H371" s="136"/>
      <c r="I371" s="26"/>
      <c r="J371" s="26"/>
      <c r="K371" s="105"/>
      <c r="L371" s="32"/>
      <c r="M371" s="33" t="str">
        <f t="shared" si="45"/>
        <v/>
      </c>
      <c r="N371" s="32"/>
      <c r="O371" s="77"/>
      <c r="P371" s="81">
        <f t="shared" si="42"/>
        <v>0</v>
      </c>
      <c r="Q371" s="81">
        <f t="shared" si="43"/>
        <v>0</v>
      </c>
      <c r="R371" s="81" t="e">
        <f t="shared" si="49"/>
        <v>#N/A</v>
      </c>
      <c r="S371" s="81">
        <f t="shared" si="44"/>
        <v>0</v>
      </c>
      <c r="T371" s="78" t="e">
        <f>+VLOOKUP($E371,db!$B$26:$C$30,2,FALSE)</f>
        <v>#N/A</v>
      </c>
      <c r="U371" s="78">
        <f t="shared" si="46"/>
        <v>0</v>
      </c>
      <c r="V371" s="89">
        <f t="shared" si="47"/>
        <v>0</v>
      </c>
      <c r="W371" s="77"/>
      <c r="X371" s="77"/>
      <c r="Y371" s="77"/>
    </row>
    <row r="372" spans="1:25" s="80" customFormat="1" ht="16" thickBot="1">
      <c r="A372" s="1"/>
      <c r="B372" s="28">
        <f t="shared" si="48"/>
        <v>126</v>
      </c>
      <c r="C372" s="28"/>
      <c r="D372" s="29"/>
      <c r="E372" s="28"/>
      <c r="F372" s="28"/>
      <c r="G372" s="28"/>
      <c r="H372" s="137"/>
      <c r="I372" s="28"/>
      <c r="J372" s="28"/>
      <c r="K372" s="106"/>
      <c r="L372" s="30"/>
      <c r="M372" s="31" t="str">
        <f t="shared" si="45"/>
        <v/>
      </c>
      <c r="N372" s="30"/>
      <c r="O372" s="77"/>
      <c r="P372" s="81">
        <f t="shared" si="42"/>
        <v>0</v>
      </c>
      <c r="Q372" s="81">
        <f t="shared" si="43"/>
        <v>0</v>
      </c>
      <c r="R372" s="81" t="e">
        <f t="shared" si="49"/>
        <v>#N/A</v>
      </c>
      <c r="S372" s="81">
        <f t="shared" si="44"/>
        <v>0</v>
      </c>
      <c r="T372" s="78" t="e">
        <f>+VLOOKUP($E372,db!$B$26:$C$30,2,FALSE)</f>
        <v>#N/A</v>
      </c>
      <c r="U372" s="78">
        <f t="shared" si="46"/>
        <v>0</v>
      </c>
      <c r="V372" s="89">
        <f t="shared" si="47"/>
        <v>0</v>
      </c>
      <c r="W372" s="77"/>
      <c r="X372" s="77"/>
      <c r="Y372" s="77"/>
    </row>
    <row r="373" spans="1:25" s="80" customFormat="1" ht="16" thickBot="1">
      <c r="A373" s="1"/>
      <c r="B373" s="26">
        <f t="shared" si="48"/>
        <v>127</v>
      </c>
      <c r="C373" s="26"/>
      <c r="D373" s="27"/>
      <c r="E373" s="26"/>
      <c r="F373" s="26"/>
      <c r="G373" s="26"/>
      <c r="H373" s="136"/>
      <c r="I373" s="26"/>
      <c r="J373" s="26"/>
      <c r="K373" s="105"/>
      <c r="L373" s="32"/>
      <c r="M373" s="33" t="str">
        <f t="shared" si="45"/>
        <v/>
      </c>
      <c r="N373" s="32"/>
      <c r="O373" s="77"/>
      <c r="P373" s="81">
        <f t="shared" si="42"/>
        <v>0</v>
      </c>
      <c r="Q373" s="81">
        <f t="shared" si="43"/>
        <v>0</v>
      </c>
      <c r="R373" s="81" t="e">
        <f t="shared" si="49"/>
        <v>#N/A</v>
      </c>
      <c r="S373" s="81">
        <f t="shared" si="44"/>
        <v>0</v>
      </c>
      <c r="T373" s="78" t="e">
        <f>+VLOOKUP($E373,db!$B$26:$C$30,2,FALSE)</f>
        <v>#N/A</v>
      </c>
      <c r="U373" s="78">
        <f t="shared" si="46"/>
        <v>0</v>
      </c>
      <c r="V373" s="89">
        <f t="shared" si="47"/>
        <v>0</v>
      </c>
      <c r="W373" s="77"/>
      <c r="X373" s="77"/>
      <c r="Y373" s="77"/>
    </row>
    <row r="374" spans="1:25" s="80" customFormat="1" ht="16" thickBot="1">
      <c r="A374" s="1"/>
      <c r="B374" s="28">
        <f t="shared" si="48"/>
        <v>128</v>
      </c>
      <c r="C374" s="28"/>
      <c r="D374" s="29"/>
      <c r="E374" s="28"/>
      <c r="F374" s="28"/>
      <c r="G374" s="28"/>
      <c r="H374" s="137"/>
      <c r="I374" s="28"/>
      <c r="J374" s="28"/>
      <c r="K374" s="106"/>
      <c r="L374" s="30"/>
      <c r="M374" s="31" t="str">
        <f t="shared" si="45"/>
        <v/>
      </c>
      <c r="N374" s="30"/>
      <c r="O374" s="77"/>
      <c r="P374" s="81">
        <f t="shared" si="42"/>
        <v>0</v>
      </c>
      <c r="Q374" s="81">
        <f t="shared" si="43"/>
        <v>0</v>
      </c>
      <c r="R374" s="81" t="e">
        <f t="shared" si="49"/>
        <v>#N/A</v>
      </c>
      <c r="S374" s="81">
        <f t="shared" si="44"/>
        <v>0</v>
      </c>
      <c r="T374" s="78" t="e">
        <f>+VLOOKUP($E374,db!$B$26:$C$30,2,FALSE)</f>
        <v>#N/A</v>
      </c>
      <c r="U374" s="78">
        <f t="shared" si="46"/>
        <v>0</v>
      </c>
      <c r="V374" s="89">
        <f t="shared" si="47"/>
        <v>0</v>
      </c>
      <c r="W374" s="77"/>
      <c r="X374" s="77"/>
      <c r="Y374" s="77"/>
    </row>
    <row r="375" spans="1:25" s="80" customFormat="1" ht="16" thickBot="1">
      <c r="A375" s="1"/>
      <c r="B375" s="26">
        <f t="shared" si="48"/>
        <v>129</v>
      </c>
      <c r="C375" s="26"/>
      <c r="D375" s="27"/>
      <c r="E375" s="26"/>
      <c r="F375" s="26"/>
      <c r="G375" s="26"/>
      <c r="H375" s="136"/>
      <c r="I375" s="26"/>
      <c r="J375" s="26"/>
      <c r="K375" s="105"/>
      <c r="L375" s="32"/>
      <c r="M375" s="33" t="str">
        <f t="shared" si="45"/>
        <v/>
      </c>
      <c r="N375" s="32"/>
      <c r="O375" s="77"/>
      <c r="P375" s="81">
        <f t="shared" si="42"/>
        <v>0</v>
      </c>
      <c r="Q375" s="81">
        <f t="shared" si="43"/>
        <v>0</v>
      </c>
      <c r="R375" s="81" t="e">
        <f t="shared" si="49"/>
        <v>#N/A</v>
      </c>
      <c r="S375" s="81">
        <f t="shared" si="44"/>
        <v>0</v>
      </c>
      <c r="T375" s="78" t="e">
        <f>+VLOOKUP($E375,db!$B$26:$C$30,2,FALSE)</f>
        <v>#N/A</v>
      </c>
      <c r="U375" s="78">
        <f t="shared" si="46"/>
        <v>0</v>
      </c>
      <c r="V375" s="89">
        <f t="shared" si="47"/>
        <v>0</v>
      </c>
      <c r="W375" s="77"/>
      <c r="X375" s="77"/>
      <c r="Y375" s="77"/>
    </row>
    <row r="376" spans="1:25" s="80" customFormat="1" ht="16" thickBot="1">
      <c r="A376" s="1"/>
      <c r="B376" s="28">
        <f t="shared" si="48"/>
        <v>130</v>
      </c>
      <c r="C376" s="28"/>
      <c r="D376" s="29"/>
      <c r="E376" s="28"/>
      <c r="F376" s="28"/>
      <c r="G376" s="28"/>
      <c r="H376" s="137"/>
      <c r="I376" s="28"/>
      <c r="J376" s="28"/>
      <c r="K376" s="106"/>
      <c r="L376" s="30"/>
      <c r="M376" s="31" t="str">
        <f t="shared" si="45"/>
        <v/>
      </c>
      <c r="N376" s="30"/>
      <c r="O376" s="77"/>
      <c r="P376" s="81">
        <f t="shared" si="42"/>
        <v>0</v>
      </c>
      <c r="Q376" s="81">
        <f t="shared" si="43"/>
        <v>0</v>
      </c>
      <c r="R376" s="81" t="e">
        <f t="shared" si="49"/>
        <v>#N/A</v>
      </c>
      <c r="S376" s="81">
        <f t="shared" si="44"/>
        <v>0</v>
      </c>
      <c r="T376" s="78" t="e">
        <f>+VLOOKUP($E376,db!$B$26:$C$30,2,FALSE)</f>
        <v>#N/A</v>
      </c>
      <c r="U376" s="78">
        <f t="shared" si="46"/>
        <v>0</v>
      </c>
      <c r="V376" s="89">
        <f t="shared" si="47"/>
        <v>0</v>
      </c>
      <c r="W376" s="77"/>
      <c r="X376" s="77"/>
      <c r="Y376" s="77"/>
    </row>
    <row r="377" spans="1:25" s="80" customFormat="1" ht="16" thickBot="1">
      <c r="A377" s="1"/>
      <c r="B377" s="26">
        <f t="shared" si="48"/>
        <v>131</v>
      </c>
      <c r="C377" s="26"/>
      <c r="D377" s="27"/>
      <c r="E377" s="26"/>
      <c r="F377" s="26"/>
      <c r="G377" s="26"/>
      <c r="H377" s="136"/>
      <c r="I377" s="26"/>
      <c r="J377" s="26"/>
      <c r="K377" s="105"/>
      <c r="L377" s="32"/>
      <c r="M377" s="33" t="str">
        <f t="shared" si="45"/>
        <v/>
      </c>
      <c r="N377" s="32"/>
      <c r="O377" s="77"/>
      <c r="P377" s="81">
        <f t="shared" si="42"/>
        <v>0</v>
      </c>
      <c r="Q377" s="81">
        <f t="shared" si="43"/>
        <v>0</v>
      </c>
      <c r="R377" s="81" t="e">
        <f t="shared" si="49"/>
        <v>#N/A</v>
      </c>
      <c r="S377" s="81">
        <f t="shared" si="44"/>
        <v>0</v>
      </c>
      <c r="T377" s="78" t="e">
        <f>+VLOOKUP($E377,db!$B$26:$C$30,2,FALSE)</f>
        <v>#N/A</v>
      </c>
      <c r="U377" s="78">
        <f t="shared" si="46"/>
        <v>0</v>
      </c>
      <c r="V377" s="89">
        <f t="shared" si="47"/>
        <v>0</v>
      </c>
      <c r="W377" s="77"/>
      <c r="X377" s="77"/>
      <c r="Y377" s="77"/>
    </row>
    <row r="378" spans="1:25" s="80" customFormat="1" ht="16" thickBot="1">
      <c r="A378" s="1"/>
      <c r="B378" s="28">
        <f t="shared" si="48"/>
        <v>132</v>
      </c>
      <c r="C378" s="28"/>
      <c r="D378" s="29"/>
      <c r="E378" s="28"/>
      <c r="F378" s="28"/>
      <c r="G378" s="28"/>
      <c r="H378" s="137"/>
      <c r="I378" s="28"/>
      <c r="J378" s="28"/>
      <c r="K378" s="106"/>
      <c r="L378" s="30"/>
      <c r="M378" s="31" t="str">
        <f t="shared" si="45"/>
        <v/>
      </c>
      <c r="N378" s="30"/>
      <c r="O378" s="77"/>
      <c r="P378" s="81">
        <f t="shared" si="42"/>
        <v>0</v>
      </c>
      <c r="Q378" s="81">
        <f t="shared" si="43"/>
        <v>0</v>
      </c>
      <c r="R378" s="81" t="e">
        <f t="shared" si="49"/>
        <v>#N/A</v>
      </c>
      <c r="S378" s="81">
        <f t="shared" si="44"/>
        <v>0</v>
      </c>
      <c r="T378" s="78" t="e">
        <f>+VLOOKUP($E378,db!$B$26:$C$30,2,FALSE)</f>
        <v>#N/A</v>
      </c>
      <c r="U378" s="78">
        <f t="shared" si="46"/>
        <v>0</v>
      </c>
      <c r="V378" s="89">
        <f t="shared" si="47"/>
        <v>0</v>
      </c>
      <c r="W378" s="77"/>
      <c r="X378" s="77"/>
      <c r="Y378" s="77"/>
    </row>
    <row r="379" spans="1:25" s="80" customFormat="1" ht="16" thickBot="1">
      <c r="A379" s="1"/>
      <c r="B379" s="26">
        <f t="shared" si="48"/>
        <v>133</v>
      </c>
      <c r="C379" s="26"/>
      <c r="D379" s="27"/>
      <c r="E379" s="26"/>
      <c r="F379" s="26"/>
      <c r="G379" s="26"/>
      <c r="H379" s="136"/>
      <c r="I379" s="26"/>
      <c r="J379" s="26"/>
      <c r="K379" s="105"/>
      <c r="L379" s="32"/>
      <c r="M379" s="33" t="str">
        <f t="shared" si="45"/>
        <v/>
      </c>
      <c r="N379" s="32"/>
      <c r="O379" s="77"/>
      <c r="P379" s="81">
        <f t="shared" si="42"/>
        <v>0</v>
      </c>
      <c r="Q379" s="81">
        <f t="shared" si="43"/>
        <v>0</v>
      </c>
      <c r="R379" s="81" t="e">
        <f t="shared" si="49"/>
        <v>#N/A</v>
      </c>
      <c r="S379" s="81">
        <f t="shared" si="44"/>
        <v>0</v>
      </c>
      <c r="T379" s="78" t="e">
        <f>+VLOOKUP($E379,db!$B$26:$C$30,2,FALSE)</f>
        <v>#N/A</v>
      </c>
      <c r="U379" s="78">
        <f t="shared" si="46"/>
        <v>0</v>
      </c>
      <c r="V379" s="89">
        <f t="shared" si="47"/>
        <v>0</v>
      </c>
      <c r="W379" s="77"/>
      <c r="X379" s="77"/>
      <c r="Y379" s="77"/>
    </row>
    <row r="380" spans="1:25" s="80" customFormat="1" ht="16" thickBot="1">
      <c r="A380" s="1"/>
      <c r="B380" s="28">
        <f t="shared" si="48"/>
        <v>134</v>
      </c>
      <c r="C380" s="28"/>
      <c r="D380" s="29"/>
      <c r="E380" s="28"/>
      <c r="F380" s="28"/>
      <c r="G380" s="28"/>
      <c r="H380" s="137"/>
      <c r="I380" s="28"/>
      <c r="J380" s="28"/>
      <c r="K380" s="106"/>
      <c r="L380" s="30"/>
      <c r="M380" s="31" t="str">
        <f t="shared" si="45"/>
        <v/>
      </c>
      <c r="N380" s="30"/>
      <c r="O380" s="77"/>
      <c r="P380" s="81">
        <f t="shared" si="42"/>
        <v>0</v>
      </c>
      <c r="Q380" s="81">
        <f t="shared" si="43"/>
        <v>0</v>
      </c>
      <c r="R380" s="81" t="e">
        <f t="shared" si="49"/>
        <v>#N/A</v>
      </c>
      <c r="S380" s="81">
        <f t="shared" si="44"/>
        <v>0</v>
      </c>
      <c r="T380" s="78" t="e">
        <f>+VLOOKUP($E380,db!$B$26:$C$30,2,FALSE)</f>
        <v>#N/A</v>
      </c>
      <c r="U380" s="78">
        <f t="shared" si="46"/>
        <v>0</v>
      </c>
      <c r="V380" s="89">
        <f t="shared" si="47"/>
        <v>0</v>
      </c>
      <c r="W380" s="77"/>
      <c r="X380" s="77"/>
      <c r="Y380" s="77"/>
    </row>
    <row r="381" spans="1:25" s="80" customFormat="1" ht="16" thickBot="1">
      <c r="A381" s="1"/>
      <c r="B381" s="26">
        <f t="shared" si="48"/>
        <v>135</v>
      </c>
      <c r="C381" s="26"/>
      <c r="D381" s="27"/>
      <c r="E381" s="26"/>
      <c r="F381" s="26"/>
      <c r="G381" s="26"/>
      <c r="H381" s="136"/>
      <c r="I381" s="26"/>
      <c r="J381" s="26"/>
      <c r="K381" s="105"/>
      <c r="L381" s="32"/>
      <c r="M381" s="33" t="str">
        <f t="shared" si="45"/>
        <v/>
      </c>
      <c r="N381" s="32"/>
      <c r="O381" s="77"/>
      <c r="P381" s="81">
        <f t="shared" si="42"/>
        <v>0</v>
      </c>
      <c r="Q381" s="81">
        <f t="shared" si="43"/>
        <v>0</v>
      </c>
      <c r="R381" s="81" t="e">
        <f t="shared" si="49"/>
        <v>#N/A</v>
      </c>
      <c r="S381" s="81">
        <f t="shared" si="44"/>
        <v>0</v>
      </c>
      <c r="T381" s="78" t="e">
        <f>+VLOOKUP($E381,db!$B$26:$C$30,2,FALSE)</f>
        <v>#N/A</v>
      </c>
      <c r="U381" s="78">
        <f t="shared" si="46"/>
        <v>0</v>
      </c>
      <c r="V381" s="89">
        <f t="shared" si="47"/>
        <v>0</v>
      </c>
      <c r="W381" s="77"/>
      <c r="X381" s="77"/>
      <c r="Y381" s="77"/>
    </row>
    <row r="382" spans="1:25" s="80" customFormat="1" ht="16" thickBot="1">
      <c r="A382" s="1"/>
      <c r="B382" s="28">
        <f t="shared" si="48"/>
        <v>136</v>
      </c>
      <c r="C382" s="28"/>
      <c r="D382" s="29"/>
      <c r="E382" s="28"/>
      <c r="F382" s="28"/>
      <c r="G382" s="28"/>
      <c r="H382" s="137"/>
      <c r="I382" s="28"/>
      <c r="J382" s="28"/>
      <c r="K382" s="106"/>
      <c r="L382" s="30"/>
      <c r="M382" s="31" t="str">
        <f t="shared" si="45"/>
        <v/>
      </c>
      <c r="N382" s="30"/>
      <c r="O382" s="77"/>
      <c r="P382" s="81">
        <f t="shared" si="42"/>
        <v>0</v>
      </c>
      <c r="Q382" s="81">
        <f t="shared" si="43"/>
        <v>0</v>
      </c>
      <c r="R382" s="81" t="e">
        <f t="shared" si="49"/>
        <v>#N/A</v>
      </c>
      <c r="S382" s="81">
        <f t="shared" si="44"/>
        <v>0</v>
      </c>
      <c r="T382" s="78" t="e">
        <f>+VLOOKUP($E382,db!$B$26:$C$30,2,FALSE)</f>
        <v>#N/A</v>
      </c>
      <c r="U382" s="78">
        <f t="shared" si="46"/>
        <v>0</v>
      </c>
      <c r="V382" s="89">
        <f t="shared" si="47"/>
        <v>0</v>
      </c>
      <c r="W382" s="77"/>
      <c r="X382" s="77"/>
      <c r="Y382" s="77"/>
    </row>
    <row r="383" spans="1:25" s="80" customFormat="1" ht="16" thickBot="1">
      <c r="A383" s="1"/>
      <c r="B383" s="26">
        <f t="shared" si="48"/>
        <v>137</v>
      </c>
      <c r="C383" s="26"/>
      <c r="D383" s="27"/>
      <c r="E383" s="26"/>
      <c r="F383" s="26"/>
      <c r="G383" s="26"/>
      <c r="H383" s="136"/>
      <c r="I383" s="26"/>
      <c r="J383" s="26"/>
      <c r="K383" s="105"/>
      <c r="L383" s="32"/>
      <c r="M383" s="33" t="str">
        <f t="shared" si="45"/>
        <v/>
      </c>
      <c r="N383" s="32"/>
      <c r="O383" s="77"/>
      <c r="P383" s="81">
        <f t="shared" si="42"/>
        <v>0</v>
      </c>
      <c r="Q383" s="81">
        <f t="shared" si="43"/>
        <v>0</v>
      </c>
      <c r="R383" s="81" t="e">
        <f t="shared" si="49"/>
        <v>#N/A</v>
      </c>
      <c r="S383" s="81">
        <f t="shared" si="44"/>
        <v>0</v>
      </c>
      <c r="T383" s="78" t="e">
        <f>+VLOOKUP($E383,db!$B$26:$C$30,2,FALSE)</f>
        <v>#N/A</v>
      </c>
      <c r="U383" s="78">
        <f t="shared" si="46"/>
        <v>0</v>
      </c>
      <c r="V383" s="89">
        <f t="shared" si="47"/>
        <v>0</v>
      </c>
      <c r="W383" s="77"/>
      <c r="X383" s="77"/>
      <c r="Y383" s="77"/>
    </row>
    <row r="384" spans="1:25" s="80" customFormat="1" ht="16" thickBot="1">
      <c r="A384" s="1"/>
      <c r="B384" s="28">
        <f t="shared" si="48"/>
        <v>138</v>
      </c>
      <c r="C384" s="28"/>
      <c r="D384" s="29"/>
      <c r="E384" s="28"/>
      <c r="F384" s="28"/>
      <c r="G384" s="28"/>
      <c r="H384" s="137"/>
      <c r="I384" s="28"/>
      <c r="J384" s="28"/>
      <c r="K384" s="106"/>
      <c r="L384" s="30"/>
      <c r="M384" s="31" t="str">
        <f t="shared" si="45"/>
        <v/>
      </c>
      <c r="N384" s="30"/>
      <c r="O384" s="77"/>
      <c r="P384" s="81">
        <f t="shared" si="42"/>
        <v>0</v>
      </c>
      <c r="Q384" s="81">
        <f t="shared" si="43"/>
        <v>0</v>
      </c>
      <c r="R384" s="81" t="e">
        <f t="shared" si="49"/>
        <v>#N/A</v>
      </c>
      <c r="S384" s="81">
        <f t="shared" si="44"/>
        <v>0</v>
      </c>
      <c r="T384" s="78" t="e">
        <f>+VLOOKUP($E384,db!$B$26:$C$30,2,FALSE)</f>
        <v>#N/A</v>
      </c>
      <c r="U384" s="78">
        <f t="shared" si="46"/>
        <v>0</v>
      </c>
      <c r="V384" s="89">
        <f t="shared" si="47"/>
        <v>0</v>
      </c>
      <c r="W384" s="77"/>
      <c r="X384" s="77"/>
      <c r="Y384" s="77"/>
    </row>
    <row r="385" spans="1:25" s="80" customFormat="1" ht="16" thickBot="1">
      <c r="A385" s="1"/>
      <c r="B385" s="26">
        <f t="shared" si="48"/>
        <v>139</v>
      </c>
      <c r="C385" s="26"/>
      <c r="D385" s="27"/>
      <c r="E385" s="26"/>
      <c r="F385" s="26"/>
      <c r="G385" s="26"/>
      <c r="H385" s="136"/>
      <c r="I385" s="26"/>
      <c r="J385" s="26"/>
      <c r="K385" s="105"/>
      <c r="L385" s="32"/>
      <c r="M385" s="33" t="str">
        <f t="shared" si="45"/>
        <v/>
      </c>
      <c r="N385" s="32"/>
      <c r="O385" s="77"/>
      <c r="P385" s="81">
        <f t="shared" si="42"/>
        <v>0</v>
      </c>
      <c r="Q385" s="81">
        <f t="shared" si="43"/>
        <v>0</v>
      </c>
      <c r="R385" s="81" t="e">
        <f t="shared" si="49"/>
        <v>#N/A</v>
      </c>
      <c r="S385" s="81">
        <f t="shared" si="44"/>
        <v>0</v>
      </c>
      <c r="T385" s="78" t="e">
        <f>+VLOOKUP($E385,db!$B$26:$C$30,2,FALSE)</f>
        <v>#N/A</v>
      </c>
      <c r="U385" s="78">
        <f t="shared" si="46"/>
        <v>0</v>
      </c>
      <c r="V385" s="89">
        <f t="shared" si="47"/>
        <v>0</v>
      </c>
      <c r="W385" s="77"/>
      <c r="X385" s="77"/>
      <c r="Y385" s="77"/>
    </row>
    <row r="386" spans="1:25" s="80" customFormat="1" ht="16" thickBot="1">
      <c r="A386" s="1"/>
      <c r="B386" s="28">
        <f t="shared" si="48"/>
        <v>140</v>
      </c>
      <c r="C386" s="28"/>
      <c r="D386" s="29"/>
      <c r="E386" s="28"/>
      <c r="F386" s="28"/>
      <c r="G386" s="28"/>
      <c r="H386" s="137"/>
      <c r="I386" s="28"/>
      <c r="J386" s="28"/>
      <c r="K386" s="106"/>
      <c r="L386" s="30"/>
      <c r="M386" s="31" t="str">
        <f t="shared" si="45"/>
        <v/>
      </c>
      <c r="N386" s="30"/>
      <c r="O386" s="77"/>
      <c r="P386" s="81">
        <f t="shared" si="42"/>
        <v>0</v>
      </c>
      <c r="Q386" s="81">
        <f t="shared" si="43"/>
        <v>0</v>
      </c>
      <c r="R386" s="81" t="e">
        <f t="shared" si="49"/>
        <v>#N/A</v>
      </c>
      <c r="S386" s="81">
        <f t="shared" si="44"/>
        <v>0</v>
      </c>
      <c r="T386" s="78" t="e">
        <f>+VLOOKUP($E386,db!$B$26:$C$30,2,FALSE)</f>
        <v>#N/A</v>
      </c>
      <c r="U386" s="78">
        <f t="shared" si="46"/>
        <v>0</v>
      </c>
      <c r="V386" s="89">
        <f t="shared" si="47"/>
        <v>0</v>
      </c>
      <c r="W386" s="77"/>
      <c r="X386" s="77"/>
      <c r="Y386" s="77"/>
    </row>
    <row r="387" spans="1:25" s="80" customFormat="1" ht="16" thickBot="1">
      <c r="A387" s="1"/>
      <c r="B387" s="26">
        <f t="shared" si="48"/>
        <v>141</v>
      </c>
      <c r="C387" s="26"/>
      <c r="D387" s="27"/>
      <c r="E387" s="26"/>
      <c r="F387" s="26"/>
      <c r="G387" s="26"/>
      <c r="H387" s="136"/>
      <c r="I387" s="26"/>
      <c r="J387" s="26"/>
      <c r="K387" s="105"/>
      <c r="L387" s="32"/>
      <c r="M387" s="33" t="str">
        <f t="shared" si="45"/>
        <v/>
      </c>
      <c r="N387" s="32"/>
      <c r="O387" s="77"/>
      <c r="P387" s="81">
        <f t="shared" si="42"/>
        <v>0</v>
      </c>
      <c r="Q387" s="81">
        <f t="shared" si="43"/>
        <v>0</v>
      </c>
      <c r="R387" s="81" t="e">
        <f t="shared" si="49"/>
        <v>#N/A</v>
      </c>
      <c r="S387" s="81">
        <f t="shared" si="44"/>
        <v>0</v>
      </c>
      <c r="T387" s="78" t="e">
        <f>+VLOOKUP($E387,db!$B$26:$C$30,2,FALSE)</f>
        <v>#N/A</v>
      </c>
      <c r="U387" s="78">
        <f t="shared" si="46"/>
        <v>0</v>
      </c>
      <c r="V387" s="89">
        <f t="shared" si="47"/>
        <v>0</v>
      </c>
      <c r="W387" s="77"/>
      <c r="X387" s="77"/>
      <c r="Y387" s="77"/>
    </row>
    <row r="388" spans="1:25" s="80" customFormat="1" ht="16" thickBot="1">
      <c r="A388" s="1"/>
      <c r="B388" s="28">
        <f t="shared" si="48"/>
        <v>142</v>
      </c>
      <c r="C388" s="28"/>
      <c r="D388" s="29"/>
      <c r="E388" s="28"/>
      <c r="F388" s="28"/>
      <c r="G388" s="28"/>
      <c r="H388" s="137"/>
      <c r="I388" s="28"/>
      <c r="J388" s="28"/>
      <c r="K388" s="106"/>
      <c r="L388" s="30"/>
      <c r="M388" s="31" t="str">
        <f t="shared" si="45"/>
        <v/>
      </c>
      <c r="N388" s="30"/>
      <c r="O388" s="77"/>
      <c r="P388" s="81">
        <f t="shared" si="42"/>
        <v>0</v>
      </c>
      <c r="Q388" s="81">
        <f t="shared" si="43"/>
        <v>0</v>
      </c>
      <c r="R388" s="81" t="e">
        <f t="shared" si="49"/>
        <v>#N/A</v>
      </c>
      <c r="S388" s="81">
        <f t="shared" si="44"/>
        <v>0</v>
      </c>
      <c r="T388" s="78" t="e">
        <f>+VLOOKUP($E388,db!$B$26:$C$30,2,FALSE)</f>
        <v>#N/A</v>
      </c>
      <c r="U388" s="78">
        <f t="shared" si="46"/>
        <v>0</v>
      </c>
      <c r="V388" s="89">
        <f t="shared" si="47"/>
        <v>0</v>
      </c>
      <c r="W388" s="77"/>
      <c r="X388" s="77"/>
      <c r="Y388" s="77"/>
    </row>
    <row r="389" spans="1:25" s="80" customFormat="1" ht="16" thickBot="1">
      <c r="A389" s="1"/>
      <c r="B389" s="26">
        <f t="shared" si="48"/>
        <v>143</v>
      </c>
      <c r="C389" s="26"/>
      <c r="D389" s="27"/>
      <c r="E389" s="26"/>
      <c r="F389" s="26"/>
      <c r="G389" s="26"/>
      <c r="H389" s="136"/>
      <c r="I389" s="26"/>
      <c r="J389" s="26"/>
      <c r="K389" s="105"/>
      <c r="L389" s="32"/>
      <c r="M389" s="33" t="str">
        <f t="shared" si="45"/>
        <v/>
      </c>
      <c r="N389" s="32"/>
      <c r="O389" s="77"/>
      <c r="P389" s="81">
        <f t="shared" ref="P389:P452" si="50">IF(M389=1,1,0)</f>
        <v>0</v>
      </c>
      <c r="Q389" s="81">
        <f t="shared" ref="Q389:Q452" si="51">IF(ISBLANK(E389),0,IF(P389=0,1,0))</f>
        <v>0</v>
      </c>
      <c r="R389" s="81" t="e">
        <f t="shared" si="49"/>
        <v>#N/A</v>
      </c>
      <c r="S389" s="81">
        <f t="shared" ref="S389:S452" si="52">IF(OR(G389="Process of Elim. (50 /50)",G389="Guess (No Confidence)"),1,0)</f>
        <v>0</v>
      </c>
      <c r="T389" s="78" t="e">
        <f>+VLOOKUP($E389,db!$B$26:$C$30,2,FALSE)</f>
        <v>#N/A</v>
      </c>
      <c r="U389" s="78">
        <f t="shared" si="46"/>
        <v>0</v>
      </c>
      <c r="V389" s="89">
        <f t="shared" si="47"/>
        <v>0</v>
      </c>
      <c r="W389" s="77"/>
      <c r="X389" s="77"/>
      <c r="Y389" s="77"/>
    </row>
    <row r="390" spans="1:25" s="80" customFormat="1" ht="16" thickBot="1">
      <c r="A390" s="1"/>
      <c r="B390" s="28">
        <f t="shared" si="48"/>
        <v>144</v>
      </c>
      <c r="C390" s="28"/>
      <c r="D390" s="29"/>
      <c r="E390" s="28"/>
      <c r="F390" s="28"/>
      <c r="G390" s="28"/>
      <c r="H390" s="137"/>
      <c r="I390" s="28"/>
      <c r="J390" s="28"/>
      <c r="K390" s="106"/>
      <c r="L390" s="30"/>
      <c r="M390" s="31" t="str">
        <f t="shared" ref="M390:M453" si="53">IF(ISBLANK(F390),"",IF(F390=L390,1,0))</f>
        <v/>
      </c>
      <c r="N390" s="30"/>
      <c r="O390" s="77"/>
      <c r="P390" s="81">
        <f t="shared" si="50"/>
        <v>0</v>
      </c>
      <c r="Q390" s="81">
        <f t="shared" si="51"/>
        <v>0</v>
      </c>
      <c r="R390" s="81" t="e">
        <f t="shared" si="49"/>
        <v>#N/A</v>
      </c>
      <c r="S390" s="81">
        <f t="shared" si="52"/>
        <v>0</v>
      </c>
      <c r="T390" s="78" t="e">
        <f>+VLOOKUP($E390,db!$B$26:$C$30,2,FALSE)</f>
        <v>#N/A</v>
      </c>
      <c r="U390" s="78">
        <f t="shared" ref="U390:U453" si="54">IF($A$3=0,0,IF(Q390=1,1,IF(R390=1,2,IF(S390=1,3,0))))</f>
        <v>0</v>
      </c>
      <c r="V390" s="89">
        <f t="shared" ref="V390:V453" si="55">H390</f>
        <v>0</v>
      </c>
      <c r="W390" s="77"/>
      <c r="X390" s="77"/>
      <c r="Y390" s="77"/>
    </row>
    <row r="391" spans="1:25" s="80" customFormat="1" ht="16" thickBot="1">
      <c r="A391" s="1"/>
      <c r="B391" s="26">
        <f t="shared" ref="B391:B454" si="56">+B390+1</f>
        <v>145</v>
      </c>
      <c r="C391" s="26"/>
      <c r="D391" s="27"/>
      <c r="E391" s="26"/>
      <c r="F391" s="26"/>
      <c r="G391" s="26"/>
      <c r="H391" s="136"/>
      <c r="I391" s="26"/>
      <c r="J391" s="26"/>
      <c r="K391" s="105"/>
      <c r="L391" s="32"/>
      <c r="M391" s="33" t="str">
        <f t="shared" si="53"/>
        <v/>
      </c>
      <c r="N391" s="32"/>
      <c r="O391" s="77"/>
      <c r="P391" s="81">
        <f t="shared" si="50"/>
        <v>0</v>
      </c>
      <c r="Q391" s="81">
        <f t="shared" si="51"/>
        <v>0</v>
      </c>
      <c r="R391" s="81" t="e">
        <f t="shared" si="49"/>
        <v>#N/A</v>
      </c>
      <c r="S391" s="81">
        <f t="shared" si="52"/>
        <v>0</v>
      </c>
      <c r="T391" s="78" t="e">
        <f>+VLOOKUP($E391,db!$B$26:$C$30,2,FALSE)</f>
        <v>#N/A</v>
      </c>
      <c r="U391" s="78">
        <f t="shared" si="54"/>
        <v>0</v>
      </c>
      <c r="V391" s="89">
        <f t="shared" si="55"/>
        <v>0</v>
      </c>
      <c r="W391" s="77"/>
      <c r="X391" s="77"/>
      <c r="Y391" s="77"/>
    </row>
    <row r="392" spans="1:25" s="80" customFormat="1" ht="16" thickBot="1">
      <c r="A392" s="1"/>
      <c r="B392" s="28">
        <f t="shared" si="56"/>
        <v>146</v>
      </c>
      <c r="C392" s="28"/>
      <c r="D392" s="29"/>
      <c r="E392" s="28"/>
      <c r="F392" s="28"/>
      <c r="G392" s="28"/>
      <c r="H392" s="137"/>
      <c r="I392" s="28"/>
      <c r="J392" s="28"/>
      <c r="K392" s="106"/>
      <c r="L392" s="30"/>
      <c r="M392" s="31" t="str">
        <f t="shared" si="53"/>
        <v/>
      </c>
      <c r="N392" s="30"/>
      <c r="O392" s="77"/>
      <c r="P392" s="81">
        <f t="shared" si="50"/>
        <v>0</v>
      </c>
      <c r="Q392" s="81">
        <f t="shared" si="51"/>
        <v>0</v>
      </c>
      <c r="R392" s="81" t="e">
        <f t="shared" si="49"/>
        <v>#N/A</v>
      </c>
      <c r="S392" s="81">
        <f t="shared" si="52"/>
        <v>0</v>
      </c>
      <c r="T392" s="78" t="e">
        <f>+VLOOKUP($E392,db!$B$26:$C$30,2,FALSE)</f>
        <v>#N/A</v>
      </c>
      <c r="U392" s="78">
        <f t="shared" si="54"/>
        <v>0</v>
      </c>
      <c r="V392" s="89">
        <f t="shared" si="55"/>
        <v>0</v>
      </c>
      <c r="W392" s="77"/>
      <c r="X392" s="77"/>
      <c r="Y392" s="77"/>
    </row>
    <row r="393" spans="1:25" s="80" customFormat="1" ht="16" thickBot="1">
      <c r="A393" s="1"/>
      <c r="B393" s="26">
        <f t="shared" si="56"/>
        <v>147</v>
      </c>
      <c r="C393" s="26"/>
      <c r="D393" s="27"/>
      <c r="E393" s="26"/>
      <c r="F393" s="26"/>
      <c r="G393" s="26"/>
      <c r="H393" s="136"/>
      <c r="I393" s="26"/>
      <c r="J393" s="26"/>
      <c r="K393" s="105"/>
      <c r="L393" s="32"/>
      <c r="M393" s="33" t="str">
        <f t="shared" si="53"/>
        <v/>
      </c>
      <c r="N393" s="32"/>
      <c r="O393" s="77"/>
      <c r="P393" s="81">
        <f t="shared" si="50"/>
        <v>0</v>
      </c>
      <c r="Q393" s="81">
        <f t="shared" si="51"/>
        <v>0</v>
      </c>
      <c r="R393" s="81" t="e">
        <f t="shared" si="49"/>
        <v>#N/A</v>
      </c>
      <c r="S393" s="81">
        <f t="shared" si="52"/>
        <v>0</v>
      </c>
      <c r="T393" s="78" t="e">
        <f>+VLOOKUP($E393,db!$B$26:$C$30,2,FALSE)</f>
        <v>#N/A</v>
      </c>
      <c r="U393" s="78">
        <f t="shared" si="54"/>
        <v>0</v>
      </c>
      <c r="V393" s="89">
        <f t="shared" si="55"/>
        <v>0</v>
      </c>
      <c r="W393" s="77"/>
      <c r="X393" s="77"/>
      <c r="Y393" s="77"/>
    </row>
    <row r="394" spans="1:25" s="80" customFormat="1" ht="16" thickBot="1">
      <c r="A394" s="1"/>
      <c r="B394" s="28">
        <f t="shared" si="56"/>
        <v>148</v>
      </c>
      <c r="C394" s="28"/>
      <c r="D394" s="29"/>
      <c r="E394" s="28"/>
      <c r="F394" s="28"/>
      <c r="G394" s="28"/>
      <c r="H394" s="137"/>
      <c r="I394" s="28"/>
      <c r="J394" s="28"/>
      <c r="K394" s="106"/>
      <c r="L394" s="30"/>
      <c r="M394" s="31" t="str">
        <f t="shared" si="53"/>
        <v/>
      </c>
      <c r="N394" s="30"/>
      <c r="O394" s="77"/>
      <c r="P394" s="81">
        <f t="shared" si="50"/>
        <v>0</v>
      </c>
      <c r="Q394" s="81">
        <f t="shared" si="51"/>
        <v>0</v>
      </c>
      <c r="R394" s="81" t="e">
        <f t="shared" si="49"/>
        <v>#N/A</v>
      </c>
      <c r="S394" s="81">
        <f t="shared" si="52"/>
        <v>0</v>
      </c>
      <c r="T394" s="78" t="e">
        <f>+VLOOKUP($E394,db!$B$26:$C$30,2,FALSE)</f>
        <v>#N/A</v>
      </c>
      <c r="U394" s="78">
        <f t="shared" si="54"/>
        <v>0</v>
      </c>
      <c r="V394" s="89">
        <f t="shared" si="55"/>
        <v>0</v>
      </c>
      <c r="W394" s="77"/>
      <c r="X394" s="77"/>
      <c r="Y394" s="77"/>
    </row>
    <row r="395" spans="1:25" s="80" customFormat="1" ht="16" thickBot="1">
      <c r="A395" s="1"/>
      <c r="B395" s="26">
        <f t="shared" si="56"/>
        <v>149</v>
      </c>
      <c r="C395" s="26"/>
      <c r="D395" s="27"/>
      <c r="E395" s="26"/>
      <c r="F395" s="26"/>
      <c r="G395" s="26"/>
      <c r="H395" s="136"/>
      <c r="I395" s="26"/>
      <c r="J395" s="26"/>
      <c r="K395" s="105"/>
      <c r="L395" s="32"/>
      <c r="M395" s="33" t="str">
        <f t="shared" si="53"/>
        <v/>
      </c>
      <c r="N395" s="32"/>
      <c r="O395" s="77"/>
      <c r="P395" s="81">
        <f t="shared" si="50"/>
        <v>0</v>
      </c>
      <c r="Q395" s="81">
        <f t="shared" si="51"/>
        <v>0</v>
      </c>
      <c r="R395" s="81" t="e">
        <f t="shared" si="49"/>
        <v>#N/A</v>
      </c>
      <c r="S395" s="81">
        <f t="shared" si="52"/>
        <v>0</v>
      </c>
      <c r="T395" s="78" t="e">
        <f>+VLOOKUP($E395,db!$B$26:$C$30,2,FALSE)</f>
        <v>#N/A</v>
      </c>
      <c r="U395" s="78">
        <f t="shared" si="54"/>
        <v>0</v>
      </c>
      <c r="V395" s="89">
        <f t="shared" si="55"/>
        <v>0</v>
      </c>
      <c r="W395" s="77"/>
      <c r="X395" s="77"/>
      <c r="Y395" s="77"/>
    </row>
    <row r="396" spans="1:25" s="80" customFormat="1" ht="16" thickBot="1">
      <c r="A396" s="1"/>
      <c r="B396" s="28">
        <f t="shared" si="56"/>
        <v>150</v>
      </c>
      <c r="C396" s="28"/>
      <c r="D396" s="29"/>
      <c r="E396" s="28"/>
      <c r="F396" s="28"/>
      <c r="G396" s="28"/>
      <c r="H396" s="137"/>
      <c r="I396" s="28"/>
      <c r="J396" s="28"/>
      <c r="K396" s="106"/>
      <c r="L396" s="30"/>
      <c r="M396" s="31" t="str">
        <f t="shared" si="53"/>
        <v/>
      </c>
      <c r="N396" s="30"/>
      <c r="O396" s="77"/>
      <c r="P396" s="81">
        <f t="shared" si="50"/>
        <v>0</v>
      </c>
      <c r="Q396" s="81">
        <f t="shared" si="51"/>
        <v>0</v>
      </c>
      <c r="R396" s="81" t="e">
        <f t="shared" si="49"/>
        <v>#N/A</v>
      </c>
      <c r="S396" s="81">
        <f t="shared" si="52"/>
        <v>0</v>
      </c>
      <c r="T396" s="78" t="e">
        <f>+VLOOKUP($E396,db!$B$26:$C$30,2,FALSE)</f>
        <v>#N/A</v>
      </c>
      <c r="U396" s="78">
        <f t="shared" si="54"/>
        <v>0</v>
      </c>
      <c r="V396" s="89">
        <f t="shared" si="55"/>
        <v>0</v>
      </c>
      <c r="W396" s="77"/>
      <c r="X396" s="77"/>
      <c r="Y396" s="77"/>
    </row>
    <row r="397" spans="1:25" s="80" customFormat="1" ht="16" thickBot="1">
      <c r="A397" s="1"/>
      <c r="B397" s="26">
        <f t="shared" si="56"/>
        <v>151</v>
      </c>
      <c r="C397" s="26"/>
      <c r="D397" s="27"/>
      <c r="E397" s="26"/>
      <c r="F397" s="26"/>
      <c r="G397" s="26"/>
      <c r="H397" s="136"/>
      <c r="I397" s="26"/>
      <c r="J397" s="26"/>
      <c r="K397" s="105"/>
      <c r="L397" s="32"/>
      <c r="M397" s="33" t="str">
        <f t="shared" si="53"/>
        <v/>
      </c>
      <c r="N397" s="32"/>
      <c r="O397" s="77"/>
      <c r="P397" s="81">
        <f t="shared" si="50"/>
        <v>0</v>
      </c>
      <c r="Q397" s="81">
        <f t="shared" si="51"/>
        <v>0</v>
      </c>
      <c r="R397" s="81" t="e">
        <f t="shared" si="49"/>
        <v>#N/A</v>
      </c>
      <c r="S397" s="81">
        <f t="shared" si="52"/>
        <v>0</v>
      </c>
      <c r="T397" s="78" t="e">
        <f>+VLOOKUP($E397,db!$B$26:$C$30,2,FALSE)</f>
        <v>#N/A</v>
      </c>
      <c r="U397" s="78">
        <f t="shared" si="54"/>
        <v>0</v>
      </c>
      <c r="V397" s="89">
        <f t="shared" si="55"/>
        <v>0</v>
      </c>
      <c r="W397" s="77"/>
      <c r="X397" s="77"/>
      <c r="Y397" s="77"/>
    </row>
    <row r="398" spans="1:25" s="80" customFormat="1" ht="16" thickBot="1">
      <c r="A398" s="1"/>
      <c r="B398" s="28">
        <f t="shared" si="56"/>
        <v>152</v>
      </c>
      <c r="C398" s="28"/>
      <c r="D398" s="29"/>
      <c r="E398" s="28"/>
      <c r="F398" s="28"/>
      <c r="G398" s="28"/>
      <c r="H398" s="137"/>
      <c r="I398" s="28"/>
      <c r="J398" s="28"/>
      <c r="K398" s="106"/>
      <c r="L398" s="30"/>
      <c r="M398" s="31" t="str">
        <f t="shared" si="53"/>
        <v/>
      </c>
      <c r="N398" s="30"/>
      <c r="O398" s="77"/>
      <c r="P398" s="81">
        <f t="shared" si="50"/>
        <v>0</v>
      </c>
      <c r="Q398" s="81">
        <f t="shared" si="51"/>
        <v>0</v>
      </c>
      <c r="R398" s="81" t="e">
        <f t="shared" si="49"/>
        <v>#N/A</v>
      </c>
      <c r="S398" s="81">
        <f t="shared" si="52"/>
        <v>0</v>
      </c>
      <c r="T398" s="78" t="e">
        <f>+VLOOKUP($E398,db!$B$26:$C$30,2,FALSE)</f>
        <v>#N/A</v>
      </c>
      <c r="U398" s="78">
        <f t="shared" si="54"/>
        <v>0</v>
      </c>
      <c r="V398" s="89">
        <f t="shared" si="55"/>
        <v>0</v>
      </c>
      <c r="W398" s="77"/>
      <c r="X398" s="77"/>
      <c r="Y398" s="77"/>
    </row>
    <row r="399" spans="1:25" s="80" customFormat="1" ht="16" thickBot="1">
      <c r="A399" s="1"/>
      <c r="B399" s="26">
        <f t="shared" si="56"/>
        <v>153</v>
      </c>
      <c r="C399" s="26"/>
      <c r="D399" s="27"/>
      <c r="E399" s="26"/>
      <c r="F399" s="26"/>
      <c r="G399" s="26"/>
      <c r="H399" s="136"/>
      <c r="I399" s="26"/>
      <c r="J399" s="26"/>
      <c r="K399" s="105"/>
      <c r="L399" s="32"/>
      <c r="M399" s="33" t="str">
        <f t="shared" si="53"/>
        <v/>
      </c>
      <c r="N399" s="32"/>
      <c r="O399" s="77"/>
      <c r="P399" s="81">
        <f t="shared" si="50"/>
        <v>0</v>
      </c>
      <c r="Q399" s="81">
        <f t="shared" si="51"/>
        <v>0</v>
      </c>
      <c r="R399" s="81" t="e">
        <f t="shared" si="49"/>
        <v>#N/A</v>
      </c>
      <c r="S399" s="81">
        <f t="shared" si="52"/>
        <v>0</v>
      </c>
      <c r="T399" s="78" t="e">
        <f>+VLOOKUP($E399,db!$B$26:$C$30,2,FALSE)</f>
        <v>#N/A</v>
      </c>
      <c r="U399" s="78">
        <f t="shared" si="54"/>
        <v>0</v>
      </c>
      <c r="V399" s="89">
        <f t="shared" si="55"/>
        <v>0</v>
      </c>
      <c r="W399" s="77"/>
      <c r="X399" s="77"/>
      <c r="Y399" s="77"/>
    </row>
    <row r="400" spans="1:25" s="80" customFormat="1" ht="16" thickBot="1">
      <c r="A400" s="1"/>
      <c r="B400" s="28">
        <f t="shared" si="56"/>
        <v>154</v>
      </c>
      <c r="C400" s="28"/>
      <c r="D400" s="29"/>
      <c r="E400" s="28"/>
      <c r="F400" s="28"/>
      <c r="G400" s="28"/>
      <c r="H400" s="137"/>
      <c r="I400" s="28"/>
      <c r="J400" s="28"/>
      <c r="K400" s="106"/>
      <c r="L400" s="30"/>
      <c r="M400" s="31" t="str">
        <f t="shared" si="53"/>
        <v/>
      </c>
      <c r="N400" s="30"/>
      <c r="O400" s="77"/>
      <c r="P400" s="81">
        <f t="shared" si="50"/>
        <v>0</v>
      </c>
      <c r="Q400" s="81">
        <f t="shared" si="51"/>
        <v>0</v>
      </c>
      <c r="R400" s="81" t="e">
        <f t="shared" si="49"/>
        <v>#N/A</v>
      </c>
      <c r="S400" s="81">
        <f t="shared" si="52"/>
        <v>0</v>
      </c>
      <c r="T400" s="78" t="e">
        <f>+VLOOKUP($E400,db!$B$26:$C$30,2,FALSE)</f>
        <v>#N/A</v>
      </c>
      <c r="U400" s="78">
        <f t="shared" si="54"/>
        <v>0</v>
      </c>
      <c r="V400" s="89">
        <f t="shared" si="55"/>
        <v>0</v>
      </c>
      <c r="W400" s="77"/>
      <c r="X400" s="77"/>
      <c r="Y400" s="77"/>
    </row>
    <row r="401" spans="1:25" s="80" customFormat="1" ht="16" thickBot="1">
      <c r="A401" s="1"/>
      <c r="B401" s="26">
        <f t="shared" si="56"/>
        <v>155</v>
      </c>
      <c r="C401" s="26"/>
      <c r="D401" s="27"/>
      <c r="E401" s="26"/>
      <c r="F401" s="26"/>
      <c r="G401" s="26"/>
      <c r="H401" s="136"/>
      <c r="I401" s="26"/>
      <c r="J401" s="26"/>
      <c r="K401" s="105"/>
      <c r="L401" s="32"/>
      <c r="M401" s="33" t="str">
        <f t="shared" si="53"/>
        <v/>
      </c>
      <c r="N401" s="32"/>
      <c r="O401" s="77"/>
      <c r="P401" s="81">
        <f t="shared" si="50"/>
        <v>0</v>
      </c>
      <c r="Q401" s="81">
        <f t="shared" si="51"/>
        <v>0</v>
      </c>
      <c r="R401" s="81" t="e">
        <f t="shared" ref="R401:R464" si="57">IF(H401&gt;T401,1,0)</f>
        <v>#N/A</v>
      </c>
      <c r="S401" s="81">
        <f t="shared" si="52"/>
        <v>0</v>
      </c>
      <c r="T401" s="78" t="e">
        <f>+VLOOKUP($E401,db!$B$26:$C$30,2,FALSE)</f>
        <v>#N/A</v>
      </c>
      <c r="U401" s="78">
        <f t="shared" si="54"/>
        <v>0</v>
      </c>
      <c r="V401" s="89">
        <f t="shared" si="55"/>
        <v>0</v>
      </c>
      <c r="W401" s="77"/>
      <c r="X401" s="77"/>
      <c r="Y401" s="77"/>
    </row>
    <row r="402" spans="1:25" s="80" customFormat="1" ht="16" thickBot="1">
      <c r="A402" s="1"/>
      <c r="B402" s="28">
        <f t="shared" si="56"/>
        <v>156</v>
      </c>
      <c r="C402" s="28"/>
      <c r="D402" s="29"/>
      <c r="E402" s="28"/>
      <c r="F402" s="28"/>
      <c r="G402" s="28"/>
      <c r="H402" s="137"/>
      <c r="I402" s="28"/>
      <c r="J402" s="28"/>
      <c r="K402" s="106"/>
      <c r="L402" s="30"/>
      <c r="M402" s="31" t="str">
        <f t="shared" si="53"/>
        <v/>
      </c>
      <c r="N402" s="30"/>
      <c r="O402" s="77"/>
      <c r="P402" s="81">
        <f t="shared" si="50"/>
        <v>0</v>
      </c>
      <c r="Q402" s="81">
        <f t="shared" si="51"/>
        <v>0</v>
      </c>
      <c r="R402" s="81" t="e">
        <f t="shared" si="57"/>
        <v>#N/A</v>
      </c>
      <c r="S402" s="81">
        <f t="shared" si="52"/>
        <v>0</v>
      </c>
      <c r="T402" s="78" t="e">
        <f>+VLOOKUP($E402,db!$B$26:$C$30,2,FALSE)</f>
        <v>#N/A</v>
      </c>
      <c r="U402" s="78">
        <f t="shared" si="54"/>
        <v>0</v>
      </c>
      <c r="V402" s="89">
        <f t="shared" si="55"/>
        <v>0</v>
      </c>
      <c r="W402" s="77"/>
      <c r="X402" s="77"/>
      <c r="Y402" s="77"/>
    </row>
    <row r="403" spans="1:25" s="80" customFormat="1" ht="16" thickBot="1">
      <c r="A403" s="1"/>
      <c r="B403" s="26">
        <f t="shared" si="56"/>
        <v>157</v>
      </c>
      <c r="C403" s="26"/>
      <c r="D403" s="27"/>
      <c r="E403" s="26"/>
      <c r="F403" s="26"/>
      <c r="G403" s="26"/>
      <c r="H403" s="136"/>
      <c r="I403" s="26"/>
      <c r="J403" s="26"/>
      <c r="K403" s="105"/>
      <c r="L403" s="32"/>
      <c r="M403" s="33" t="str">
        <f t="shared" si="53"/>
        <v/>
      </c>
      <c r="N403" s="32"/>
      <c r="O403" s="77"/>
      <c r="P403" s="81">
        <f t="shared" si="50"/>
        <v>0</v>
      </c>
      <c r="Q403" s="81">
        <f t="shared" si="51"/>
        <v>0</v>
      </c>
      <c r="R403" s="81" t="e">
        <f t="shared" si="57"/>
        <v>#N/A</v>
      </c>
      <c r="S403" s="81">
        <f t="shared" si="52"/>
        <v>0</v>
      </c>
      <c r="T403" s="78" t="e">
        <f>+VLOOKUP($E403,db!$B$26:$C$30,2,FALSE)</f>
        <v>#N/A</v>
      </c>
      <c r="U403" s="78">
        <f t="shared" si="54"/>
        <v>0</v>
      </c>
      <c r="V403" s="89">
        <f t="shared" si="55"/>
        <v>0</v>
      </c>
      <c r="W403" s="77"/>
      <c r="X403" s="77"/>
      <c r="Y403" s="77"/>
    </row>
    <row r="404" spans="1:25" s="80" customFormat="1" ht="16" thickBot="1">
      <c r="A404" s="1"/>
      <c r="B404" s="28">
        <f t="shared" si="56"/>
        <v>158</v>
      </c>
      <c r="C404" s="28"/>
      <c r="D404" s="29"/>
      <c r="E404" s="28"/>
      <c r="F404" s="28"/>
      <c r="G404" s="28"/>
      <c r="H404" s="137"/>
      <c r="I404" s="28"/>
      <c r="J404" s="28"/>
      <c r="K404" s="106"/>
      <c r="L404" s="30"/>
      <c r="M404" s="31" t="str">
        <f t="shared" si="53"/>
        <v/>
      </c>
      <c r="N404" s="30"/>
      <c r="O404" s="77"/>
      <c r="P404" s="81">
        <f t="shared" si="50"/>
        <v>0</v>
      </c>
      <c r="Q404" s="81">
        <f t="shared" si="51"/>
        <v>0</v>
      </c>
      <c r="R404" s="81" t="e">
        <f t="shared" si="57"/>
        <v>#N/A</v>
      </c>
      <c r="S404" s="81">
        <f t="shared" si="52"/>
        <v>0</v>
      </c>
      <c r="T404" s="78" t="e">
        <f>+VLOOKUP($E404,db!$B$26:$C$30,2,FALSE)</f>
        <v>#N/A</v>
      </c>
      <c r="U404" s="78">
        <f t="shared" si="54"/>
        <v>0</v>
      </c>
      <c r="V404" s="89">
        <f t="shared" si="55"/>
        <v>0</v>
      </c>
      <c r="W404" s="77"/>
      <c r="X404" s="77"/>
      <c r="Y404" s="77"/>
    </row>
    <row r="405" spans="1:25" s="80" customFormat="1" ht="16" thickBot="1">
      <c r="A405" s="1"/>
      <c r="B405" s="26">
        <f t="shared" si="56"/>
        <v>159</v>
      </c>
      <c r="C405" s="26"/>
      <c r="D405" s="27"/>
      <c r="E405" s="26"/>
      <c r="F405" s="26"/>
      <c r="G405" s="26"/>
      <c r="H405" s="136"/>
      <c r="I405" s="26"/>
      <c r="J405" s="26"/>
      <c r="K405" s="105"/>
      <c r="L405" s="32"/>
      <c r="M405" s="33" t="str">
        <f t="shared" si="53"/>
        <v/>
      </c>
      <c r="N405" s="32"/>
      <c r="O405" s="77"/>
      <c r="P405" s="81">
        <f t="shared" si="50"/>
        <v>0</v>
      </c>
      <c r="Q405" s="81">
        <f t="shared" si="51"/>
        <v>0</v>
      </c>
      <c r="R405" s="81" t="e">
        <f t="shared" si="57"/>
        <v>#N/A</v>
      </c>
      <c r="S405" s="81">
        <f t="shared" si="52"/>
        <v>0</v>
      </c>
      <c r="T405" s="78" t="e">
        <f>+VLOOKUP($E405,db!$B$26:$C$30,2,FALSE)</f>
        <v>#N/A</v>
      </c>
      <c r="U405" s="78">
        <f t="shared" si="54"/>
        <v>0</v>
      </c>
      <c r="V405" s="89">
        <f t="shared" si="55"/>
        <v>0</v>
      </c>
      <c r="W405" s="77"/>
      <c r="X405" s="77"/>
      <c r="Y405" s="77"/>
    </row>
    <row r="406" spans="1:25" s="80" customFormat="1" ht="16" thickBot="1">
      <c r="A406" s="1"/>
      <c r="B406" s="28">
        <f t="shared" si="56"/>
        <v>160</v>
      </c>
      <c r="C406" s="28"/>
      <c r="D406" s="29"/>
      <c r="E406" s="28"/>
      <c r="F406" s="28"/>
      <c r="G406" s="28"/>
      <c r="H406" s="137"/>
      <c r="I406" s="28"/>
      <c r="J406" s="28"/>
      <c r="K406" s="106"/>
      <c r="L406" s="30"/>
      <c r="M406" s="31" t="str">
        <f t="shared" si="53"/>
        <v/>
      </c>
      <c r="N406" s="30"/>
      <c r="O406" s="77"/>
      <c r="P406" s="81">
        <f t="shared" si="50"/>
        <v>0</v>
      </c>
      <c r="Q406" s="81">
        <f t="shared" si="51"/>
        <v>0</v>
      </c>
      <c r="R406" s="81" t="e">
        <f t="shared" si="57"/>
        <v>#N/A</v>
      </c>
      <c r="S406" s="81">
        <f t="shared" si="52"/>
        <v>0</v>
      </c>
      <c r="T406" s="78" t="e">
        <f>+VLOOKUP($E406,db!$B$26:$C$30,2,FALSE)</f>
        <v>#N/A</v>
      </c>
      <c r="U406" s="78">
        <f t="shared" si="54"/>
        <v>0</v>
      </c>
      <c r="V406" s="89">
        <f t="shared" si="55"/>
        <v>0</v>
      </c>
      <c r="W406" s="77"/>
      <c r="X406" s="77"/>
      <c r="Y406" s="77"/>
    </row>
    <row r="407" spans="1:25" s="80" customFormat="1" ht="16" thickBot="1">
      <c r="A407" s="1"/>
      <c r="B407" s="26">
        <f t="shared" si="56"/>
        <v>161</v>
      </c>
      <c r="C407" s="26"/>
      <c r="D407" s="27"/>
      <c r="E407" s="26"/>
      <c r="F407" s="26"/>
      <c r="G407" s="26"/>
      <c r="H407" s="136"/>
      <c r="I407" s="26"/>
      <c r="J407" s="26"/>
      <c r="K407" s="105"/>
      <c r="L407" s="32"/>
      <c r="M407" s="33" t="str">
        <f t="shared" si="53"/>
        <v/>
      </c>
      <c r="N407" s="32"/>
      <c r="O407" s="77"/>
      <c r="P407" s="81">
        <f t="shared" si="50"/>
        <v>0</v>
      </c>
      <c r="Q407" s="81">
        <f t="shared" si="51"/>
        <v>0</v>
      </c>
      <c r="R407" s="81" t="e">
        <f t="shared" si="57"/>
        <v>#N/A</v>
      </c>
      <c r="S407" s="81">
        <f t="shared" si="52"/>
        <v>0</v>
      </c>
      <c r="T407" s="78" t="e">
        <f>+VLOOKUP($E407,db!$B$26:$C$30,2,FALSE)</f>
        <v>#N/A</v>
      </c>
      <c r="U407" s="78">
        <f t="shared" si="54"/>
        <v>0</v>
      </c>
      <c r="V407" s="89">
        <f t="shared" si="55"/>
        <v>0</v>
      </c>
      <c r="W407" s="77"/>
      <c r="X407" s="77"/>
      <c r="Y407" s="77"/>
    </row>
    <row r="408" spans="1:25" s="80" customFormat="1" ht="16" thickBot="1">
      <c r="A408" s="1"/>
      <c r="B408" s="28">
        <f t="shared" si="56"/>
        <v>162</v>
      </c>
      <c r="C408" s="28"/>
      <c r="D408" s="29"/>
      <c r="E408" s="28"/>
      <c r="F408" s="28"/>
      <c r="G408" s="28"/>
      <c r="H408" s="137"/>
      <c r="I408" s="28"/>
      <c r="J408" s="28"/>
      <c r="K408" s="106"/>
      <c r="L408" s="30"/>
      <c r="M408" s="31" t="str">
        <f t="shared" si="53"/>
        <v/>
      </c>
      <c r="N408" s="30"/>
      <c r="O408" s="77"/>
      <c r="P408" s="81">
        <f t="shared" si="50"/>
        <v>0</v>
      </c>
      <c r="Q408" s="81">
        <f t="shared" si="51"/>
        <v>0</v>
      </c>
      <c r="R408" s="81" t="e">
        <f t="shared" si="57"/>
        <v>#N/A</v>
      </c>
      <c r="S408" s="81">
        <f t="shared" si="52"/>
        <v>0</v>
      </c>
      <c r="T408" s="78" t="e">
        <f>+VLOOKUP($E408,db!$B$26:$C$30,2,FALSE)</f>
        <v>#N/A</v>
      </c>
      <c r="U408" s="78">
        <f t="shared" si="54"/>
        <v>0</v>
      </c>
      <c r="V408" s="89">
        <f t="shared" si="55"/>
        <v>0</v>
      </c>
      <c r="W408" s="77"/>
      <c r="X408" s="77"/>
      <c r="Y408" s="77"/>
    </row>
    <row r="409" spans="1:25" s="80" customFormat="1" ht="16" thickBot="1">
      <c r="A409" s="1"/>
      <c r="B409" s="26">
        <f t="shared" si="56"/>
        <v>163</v>
      </c>
      <c r="C409" s="26"/>
      <c r="D409" s="27"/>
      <c r="E409" s="26"/>
      <c r="F409" s="26"/>
      <c r="G409" s="26"/>
      <c r="H409" s="136"/>
      <c r="I409" s="26"/>
      <c r="J409" s="26"/>
      <c r="K409" s="105"/>
      <c r="L409" s="32"/>
      <c r="M409" s="33" t="str">
        <f t="shared" si="53"/>
        <v/>
      </c>
      <c r="N409" s="32"/>
      <c r="O409" s="77"/>
      <c r="P409" s="81">
        <f t="shared" si="50"/>
        <v>0</v>
      </c>
      <c r="Q409" s="81">
        <f t="shared" si="51"/>
        <v>0</v>
      </c>
      <c r="R409" s="81" t="e">
        <f t="shared" si="57"/>
        <v>#N/A</v>
      </c>
      <c r="S409" s="81">
        <f t="shared" si="52"/>
        <v>0</v>
      </c>
      <c r="T409" s="78" t="e">
        <f>+VLOOKUP($E409,db!$B$26:$C$30,2,FALSE)</f>
        <v>#N/A</v>
      </c>
      <c r="U409" s="78">
        <f t="shared" si="54"/>
        <v>0</v>
      </c>
      <c r="V409" s="89">
        <f t="shared" si="55"/>
        <v>0</v>
      </c>
      <c r="W409" s="77"/>
      <c r="X409" s="77"/>
      <c r="Y409" s="77"/>
    </row>
    <row r="410" spans="1:25" s="80" customFormat="1" ht="16" thickBot="1">
      <c r="A410" s="1"/>
      <c r="B410" s="28">
        <f t="shared" si="56"/>
        <v>164</v>
      </c>
      <c r="C410" s="28"/>
      <c r="D410" s="29"/>
      <c r="E410" s="28"/>
      <c r="F410" s="28"/>
      <c r="G410" s="28"/>
      <c r="H410" s="137"/>
      <c r="I410" s="28"/>
      <c r="J410" s="28"/>
      <c r="K410" s="106"/>
      <c r="L410" s="30"/>
      <c r="M410" s="31" t="str">
        <f t="shared" si="53"/>
        <v/>
      </c>
      <c r="N410" s="30"/>
      <c r="O410" s="77"/>
      <c r="P410" s="81">
        <f t="shared" si="50"/>
        <v>0</v>
      </c>
      <c r="Q410" s="81">
        <f t="shared" si="51"/>
        <v>0</v>
      </c>
      <c r="R410" s="81" t="e">
        <f t="shared" si="57"/>
        <v>#N/A</v>
      </c>
      <c r="S410" s="81">
        <f t="shared" si="52"/>
        <v>0</v>
      </c>
      <c r="T410" s="78" t="e">
        <f>+VLOOKUP($E410,db!$B$26:$C$30,2,FALSE)</f>
        <v>#N/A</v>
      </c>
      <c r="U410" s="78">
        <f t="shared" si="54"/>
        <v>0</v>
      </c>
      <c r="V410" s="89">
        <f t="shared" si="55"/>
        <v>0</v>
      </c>
      <c r="W410" s="77"/>
      <c r="X410" s="77"/>
      <c r="Y410" s="77"/>
    </row>
    <row r="411" spans="1:25" s="80" customFormat="1" ht="16" thickBot="1">
      <c r="A411" s="1"/>
      <c r="B411" s="26">
        <f t="shared" si="56"/>
        <v>165</v>
      </c>
      <c r="C411" s="26"/>
      <c r="D411" s="27"/>
      <c r="E411" s="26"/>
      <c r="F411" s="26"/>
      <c r="G411" s="26"/>
      <c r="H411" s="136"/>
      <c r="I411" s="26"/>
      <c r="J411" s="26"/>
      <c r="K411" s="105"/>
      <c r="L411" s="32"/>
      <c r="M411" s="33" t="str">
        <f t="shared" si="53"/>
        <v/>
      </c>
      <c r="N411" s="32"/>
      <c r="O411" s="77"/>
      <c r="P411" s="81">
        <f t="shared" si="50"/>
        <v>0</v>
      </c>
      <c r="Q411" s="81">
        <f t="shared" si="51"/>
        <v>0</v>
      </c>
      <c r="R411" s="81" t="e">
        <f t="shared" si="57"/>
        <v>#N/A</v>
      </c>
      <c r="S411" s="81">
        <f t="shared" si="52"/>
        <v>0</v>
      </c>
      <c r="T411" s="78" t="e">
        <f>+VLOOKUP($E411,db!$B$26:$C$30,2,FALSE)</f>
        <v>#N/A</v>
      </c>
      <c r="U411" s="78">
        <f t="shared" si="54"/>
        <v>0</v>
      </c>
      <c r="V411" s="89">
        <f t="shared" si="55"/>
        <v>0</v>
      </c>
      <c r="W411" s="77"/>
      <c r="X411" s="77"/>
      <c r="Y411" s="77"/>
    </row>
    <row r="412" spans="1:25" s="80" customFormat="1" ht="16" thickBot="1">
      <c r="A412" s="1"/>
      <c r="B412" s="28">
        <f t="shared" si="56"/>
        <v>166</v>
      </c>
      <c r="C412" s="28"/>
      <c r="D412" s="29"/>
      <c r="E412" s="28"/>
      <c r="F412" s="28"/>
      <c r="G412" s="28"/>
      <c r="H412" s="137"/>
      <c r="I412" s="28"/>
      <c r="J412" s="28"/>
      <c r="K412" s="106"/>
      <c r="L412" s="30"/>
      <c r="M412" s="31" t="str">
        <f t="shared" si="53"/>
        <v/>
      </c>
      <c r="N412" s="30"/>
      <c r="O412" s="77"/>
      <c r="P412" s="81">
        <f t="shared" si="50"/>
        <v>0</v>
      </c>
      <c r="Q412" s="81">
        <f t="shared" si="51"/>
        <v>0</v>
      </c>
      <c r="R412" s="81" t="e">
        <f t="shared" si="57"/>
        <v>#N/A</v>
      </c>
      <c r="S412" s="81">
        <f t="shared" si="52"/>
        <v>0</v>
      </c>
      <c r="T412" s="78" t="e">
        <f>+VLOOKUP($E412,db!$B$26:$C$30,2,FALSE)</f>
        <v>#N/A</v>
      </c>
      <c r="U412" s="78">
        <f t="shared" si="54"/>
        <v>0</v>
      </c>
      <c r="V412" s="89">
        <f t="shared" si="55"/>
        <v>0</v>
      </c>
      <c r="W412" s="77"/>
      <c r="X412" s="77"/>
      <c r="Y412" s="77"/>
    </row>
    <row r="413" spans="1:25" s="80" customFormat="1" ht="16" thickBot="1">
      <c r="A413" s="1"/>
      <c r="B413" s="26">
        <f t="shared" si="56"/>
        <v>167</v>
      </c>
      <c r="C413" s="26"/>
      <c r="D413" s="27"/>
      <c r="E413" s="26"/>
      <c r="F413" s="26"/>
      <c r="G413" s="26"/>
      <c r="H413" s="136"/>
      <c r="I413" s="26"/>
      <c r="J413" s="26"/>
      <c r="K413" s="105"/>
      <c r="L413" s="32"/>
      <c r="M413" s="33" t="str">
        <f t="shared" si="53"/>
        <v/>
      </c>
      <c r="N413" s="32"/>
      <c r="O413" s="77"/>
      <c r="P413" s="81">
        <f t="shared" si="50"/>
        <v>0</v>
      </c>
      <c r="Q413" s="81">
        <f t="shared" si="51"/>
        <v>0</v>
      </c>
      <c r="R413" s="81" t="e">
        <f t="shared" si="57"/>
        <v>#N/A</v>
      </c>
      <c r="S413" s="81">
        <f t="shared" si="52"/>
        <v>0</v>
      </c>
      <c r="T413" s="78" t="e">
        <f>+VLOOKUP($E413,db!$B$26:$C$30,2,FALSE)</f>
        <v>#N/A</v>
      </c>
      <c r="U413" s="78">
        <f t="shared" si="54"/>
        <v>0</v>
      </c>
      <c r="V413" s="89">
        <f t="shared" si="55"/>
        <v>0</v>
      </c>
      <c r="W413" s="77"/>
      <c r="X413" s="77"/>
      <c r="Y413" s="77"/>
    </row>
    <row r="414" spans="1:25" s="80" customFormat="1" ht="16" thickBot="1">
      <c r="A414" s="1"/>
      <c r="B414" s="28">
        <f t="shared" si="56"/>
        <v>168</v>
      </c>
      <c r="C414" s="28"/>
      <c r="D414" s="29"/>
      <c r="E414" s="28"/>
      <c r="F414" s="28"/>
      <c r="G414" s="28"/>
      <c r="H414" s="137"/>
      <c r="I414" s="28"/>
      <c r="J414" s="28"/>
      <c r="K414" s="106"/>
      <c r="L414" s="30"/>
      <c r="M414" s="31" t="str">
        <f t="shared" si="53"/>
        <v/>
      </c>
      <c r="N414" s="30"/>
      <c r="O414" s="77"/>
      <c r="P414" s="81">
        <f t="shared" si="50"/>
        <v>0</v>
      </c>
      <c r="Q414" s="81">
        <f t="shared" si="51"/>
        <v>0</v>
      </c>
      <c r="R414" s="81" t="e">
        <f t="shared" si="57"/>
        <v>#N/A</v>
      </c>
      <c r="S414" s="81">
        <f t="shared" si="52"/>
        <v>0</v>
      </c>
      <c r="T414" s="78" t="e">
        <f>+VLOOKUP($E414,db!$B$26:$C$30,2,FALSE)</f>
        <v>#N/A</v>
      </c>
      <c r="U414" s="78">
        <f t="shared" si="54"/>
        <v>0</v>
      </c>
      <c r="V414" s="89">
        <f t="shared" si="55"/>
        <v>0</v>
      </c>
      <c r="W414" s="77"/>
      <c r="X414" s="77"/>
      <c r="Y414" s="77"/>
    </row>
    <row r="415" spans="1:25" s="80" customFormat="1" ht="16" thickBot="1">
      <c r="A415" s="1"/>
      <c r="B415" s="26">
        <f t="shared" si="56"/>
        <v>169</v>
      </c>
      <c r="C415" s="26"/>
      <c r="D415" s="27"/>
      <c r="E415" s="26"/>
      <c r="F415" s="26"/>
      <c r="G415" s="26"/>
      <c r="H415" s="136"/>
      <c r="I415" s="26"/>
      <c r="J415" s="26"/>
      <c r="K415" s="105"/>
      <c r="L415" s="32"/>
      <c r="M415" s="33" t="str">
        <f t="shared" si="53"/>
        <v/>
      </c>
      <c r="N415" s="32"/>
      <c r="O415" s="77"/>
      <c r="P415" s="81">
        <f t="shared" si="50"/>
        <v>0</v>
      </c>
      <c r="Q415" s="81">
        <f t="shared" si="51"/>
        <v>0</v>
      </c>
      <c r="R415" s="81" t="e">
        <f t="shared" si="57"/>
        <v>#N/A</v>
      </c>
      <c r="S415" s="81">
        <f t="shared" si="52"/>
        <v>0</v>
      </c>
      <c r="T415" s="78" t="e">
        <f>+VLOOKUP($E415,db!$B$26:$C$30,2,FALSE)</f>
        <v>#N/A</v>
      </c>
      <c r="U415" s="78">
        <f t="shared" si="54"/>
        <v>0</v>
      </c>
      <c r="V415" s="89">
        <f t="shared" si="55"/>
        <v>0</v>
      </c>
      <c r="W415" s="77"/>
      <c r="X415" s="77"/>
      <c r="Y415" s="77"/>
    </row>
    <row r="416" spans="1:25" s="80" customFormat="1" ht="16" thickBot="1">
      <c r="A416" s="1"/>
      <c r="B416" s="28">
        <f t="shared" si="56"/>
        <v>170</v>
      </c>
      <c r="C416" s="28"/>
      <c r="D416" s="29"/>
      <c r="E416" s="28"/>
      <c r="F416" s="28"/>
      <c r="G416" s="28"/>
      <c r="H416" s="137"/>
      <c r="I416" s="28"/>
      <c r="J416" s="28"/>
      <c r="K416" s="106"/>
      <c r="L416" s="30"/>
      <c r="M416" s="31" t="str">
        <f t="shared" si="53"/>
        <v/>
      </c>
      <c r="N416" s="30"/>
      <c r="O416" s="77"/>
      <c r="P416" s="81">
        <f t="shared" si="50"/>
        <v>0</v>
      </c>
      <c r="Q416" s="81">
        <f t="shared" si="51"/>
        <v>0</v>
      </c>
      <c r="R416" s="81" t="e">
        <f t="shared" si="57"/>
        <v>#N/A</v>
      </c>
      <c r="S416" s="81">
        <f t="shared" si="52"/>
        <v>0</v>
      </c>
      <c r="T416" s="78" t="e">
        <f>+VLOOKUP($E416,db!$B$26:$C$30,2,FALSE)</f>
        <v>#N/A</v>
      </c>
      <c r="U416" s="78">
        <f t="shared" si="54"/>
        <v>0</v>
      </c>
      <c r="V416" s="89">
        <f t="shared" si="55"/>
        <v>0</v>
      </c>
      <c r="W416" s="77"/>
      <c r="X416" s="77"/>
      <c r="Y416" s="77"/>
    </row>
    <row r="417" spans="1:25" s="80" customFormat="1" ht="16" thickBot="1">
      <c r="A417" s="1"/>
      <c r="B417" s="26">
        <f t="shared" si="56"/>
        <v>171</v>
      </c>
      <c r="C417" s="26"/>
      <c r="D417" s="27"/>
      <c r="E417" s="26"/>
      <c r="F417" s="26"/>
      <c r="G417" s="26"/>
      <c r="H417" s="136"/>
      <c r="I417" s="26"/>
      <c r="J417" s="26"/>
      <c r="K417" s="105"/>
      <c r="L417" s="32"/>
      <c r="M417" s="33" t="str">
        <f t="shared" si="53"/>
        <v/>
      </c>
      <c r="N417" s="32"/>
      <c r="O417" s="77"/>
      <c r="P417" s="81">
        <f t="shared" si="50"/>
        <v>0</v>
      </c>
      <c r="Q417" s="81">
        <f t="shared" si="51"/>
        <v>0</v>
      </c>
      <c r="R417" s="81" t="e">
        <f t="shared" si="57"/>
        <v>#N/A</v>
      </c>
      <c r="S417" s="81">
        <f t="shared" si="52"/>
        <v>0</v>
      </c>
      <c r="T417" s="78" t="e">
        <f>+VLOOKUP($E417,db!$B$26:$C$30,2,FALSE)</f>
        <v>#N/A</v>
      </c>
      <c r="U417" s="78">
        <f t="shared" si="54"/>
        <v>0</v>
      </c>
      <c r="V417" s="89">
        <f t="shared" si="55"/>
        <v>0</v>
      </c>
      <c r="W417" s="77"/>
      <c r="X417" s="77"/>
      <c r="Y417" s="77"/>
    </row>
    <row r="418" spans="1:25" s="80" customFormat="1" ht="16" thickBot="1">
      <c r="A418" s="1"/>
      <c r="B418" s="28">
        <f t="shared" si="56"/>
        <v>172</v>
      </c>
      <c r="C418" s="28"/>
      <c r="D418" s="29"/>
      <c r="E418" s="28"/>
      <c r="F418" s="28"/>
      <c r="G418" s="28"/>
      <c r="H418" s="137"/>
      <c r="I418" s="28"/>
      <c r="J418" s="28"/>
      <c r="K418" s="106"/>
      <c r="L418" s="30"/>
      <c r="M418" s="31" t="str">
        <f t="shared" si="53"/>
        <v/>
      </c>
      <c r="N418" s="30"/>
      <c r="O418" s="77"/>
      <c r="P418" s="81">
        <f t="shared" si="50"/>
        <v>0</v>
      </c>
      <c r="Q418" s="81">
        <f t="shared" si="51"/>
        <v>0</v>
      </c>
      <c r="R418" s="81" t="e">
        <f t="shared" si="57"/>
        <v>#N/A</v>
      </c>
      <c r="S418" s="81">
        <f t="shared" si="52"/>
        <v>0</v>
      </c>
      <c r="T418" s="78" t="e">
        <f>+VLOOKUP($E418,db!$B$26:$C$30,2,FALSE)</f>
        <v>#N/A</v>
      </c>
      <c r="U418" s="78">
        <f t="shared" si="54"/>
        <v>0</v>
      </c>
      <c r="V418" s="89">
        <f t="shared" si="55"/>
        <v>0</v>
      </c>
      <c r="W418" s="77"/>
      <c r="X418" s="77"/>
      <c r="Y418" s="77"/>
    </row>
    <row r="419" spans="1:25" s="80" customFormat="1" ht="16" thickBot="1">
      <c r="A419" s="1"/>
      <c r="B419" s="26">
        <f t="shared" si="56"/>
        <v>173</v>
      </c>
      <c r="C419" s="26"/>
      <c r="D419" s="27"/>
      <c r="E419" s="26"/>
      <c r="F419" s="26"/>
      <c r="G419" s="26"/>
      <c r="H419" s="136"/>
      <c r="I419" s="26"/>
      <c r="J419" s="26"/>
      <c r="K419" s="105"/>
      <c r="L419" s="32"/>
      <c r="M419" s="33" t="str">
        <f t="shared" si="53"/>
        <v/>
      </c>
      <c r="N419" s="32"/>
      <c r="O419" s="77"/>
      <c r="P419" s="81">
        <f t="shared" si="50"/>
        <v>0</v>
      </c>
      <c r="Q419" s="81">
        <f t="shared" si="51"/>
        <v>0</v>
      </c>
      <c r="R419" s="81" t="e">
        <f t="shared" si="57"/>
        <v>#N/A</v>
      </c>
      <c r="S419" s="81">
        <f t="shared" si="52"/>
        <v>0</v>
      </c>
      <c r="T419" s="78" t="e">
        <f>+VLOOKUP($E419,db!$B$26:$C$30,2,FALSE)</f>
        <v>#N/A</v>
      </c>
      <c r="U419" s="78">
        <f t="shared" si="54"/>
        <v>0</v>
      </c>
      <c r="V419" s="89">
        <f t="shared" si="55"/>
        <v>0</v>
      </c>
      <c r="W419" s="77"/>
      <c r="X419" s="77"/>
      <c r="Y419" s="77"/>
    </row>
    <row r="420" spans="1:25" s="80" customFormat="1" ht="16" thickBot="1">
      <c r="A420" s="1"/>
      <c r="B420" s="28">
        <f t="shared" si="56"/>
        <v>174</v>
      </c>
      <c r="C420" s="28"/>
      <c r="D420" s="29"/>
      <c r="E420" s="28"/>
      <c r="F420" s="28"/>
      <c r="G420" s="28"/>
      <c r="H420" s="137"/>
      <c r="I420" s="28"/>
      <c r="J420" s="28"/>
      <c r="K420" s="106"/>
      <c r="L420" s="30"/>
      <c r="M420" s="31" t="str">
        <f t="shared" si="53"/>
        <v/>
      </c>
      <c r="N420" s="30"/>
      <c r="O420" s="77"/>
      <c r="P420" s="81">
        <f t="shared" si="50"/>
        <v>0</v>
      </c>
      <c r="Q420" s="81">
        <f t="shared" si="51"/>
        <v>0</v>
      </c>
      <c r="R420" s="81" t="e">
        <f t="shared" si="57"/>
        <v>#N/A</v>
      </c>
      <c r="S420" s="81">
        <f t="shared" si="52"/>
        <v>0</v>
      </c>
      <c r="T420" s="78" t="e">
        <f>+VLOOKUP($E420,db!$B$26:$C$30,2,FALSE)</f>
        <v>#N/A</v>
      </c>
      <c r="U420" s="78">
        <f t="shared" si="54"/>
        <v>0</v>
      </c>
      <c r="V420" s="89">
        <f t="shared" si="55"/>
        <v>0</v>
      </c>
      <c r="W420" s="77"/>
      <c r="X420" s="77"/>
      <c r="Y420" s="77"/>
    </row>
    <row r="421" spans="1:25" s="80" customFormat="1" ht="16" thickBot="1">
      <c r="A421" s="1"/>
      <c r="B421" s="26">
        <f t="shared" si="56"/>
        <v>175</v>
      </c>
      <c r="C421" s="26"/>
      <c r="D421" s="27"/>
      <c r="E421" s="26"/>
      <c r="F421" s="26"/>
      <c r="G421" s="26"/>
      <c r="H421" s="136"/>
      <c r="I421" s="26"/>
      <c r="J421" s="26"/>
      <c r="K421" s="105"/>
      <c r="L421" s="32"/>
      <c r="M421" s="33" t="str">
        <f t="shared" si="53"/>
        <v/>
      </c>
      <c r="N421" s="32"/>
      <c r="O421" s="77"/>
      <c r="P421" s="81">
        <f t="shared" si="50"/>
        <v>0</v>
      </c>
      <c r="Q421" s="81">
        <f t="shared" si="51"/>
        <v>0</v>
      </c>
      <c r="R421" s="81" t="e">
        <f t="shared" si="57"/>
        <v>#N/A</v>
      </c>
      <c r="S421" s="81">
        <f t="shared" si="52"/>
        <v>0</v>
      </c>
      <c r="T421" s="78" t="e">
        <f>+VLOOKUP($E421,db!$B$26:$C$30,2,FALSE)</f>
        <v>#N/A</v>
      </c>
      <c r="U421" s="78">
        <f t="shared" si="54"/>
        <v>0</v>
      </c>
      <c r="V421" s="89">
        <f t="shared" si="55"/>
        <v>0</v>
      </c>
      <c r="W421" s="77"/>
      <c r="X421" s="77"/>
      <c r="Y421" s="77"/>
    </row>
    <row r="422" spans="1:25" s="80" customFormat="1" ht="16" thickBot="1">
      <c r="A422" s="1"/>
      <c r="B422" s="28">
        <f t="shared" si="56"/>
        <v>176</v>
      </c>
      <c r="C422" s="28"/>
      <c r="D422" s="29"/>
      <c r="E422" s="28"/>
      <c r="F422" s="28"/>
      <c r="G422" s="28"/>
      <c r="H422" s="137"/>
      <c r="I422" s="28"/>
      <c r="J422" s="28"/>
      <c r="K422" s="106"/>
      <c r="L422" s="30"/>
      <c r="M422" s="31" t="str">
        <f t="shared" si="53"/>
        <v/>
      </c>
      <c r="N422" s="30"/>
      <c r="O422" s="77"/>
      <c r="P422" s="81">
        <f t="shared" si="50"/>
        <v>0</v>
      </c>
      <c r="Q422" s="81">
        <f t="shared" si="51"/>
        <v>0</v>
      </c>
      <c r="R422" s="81" t="e">
        <f t="shared" si="57"/>
        <v>#N/A</v>
      </c>
      <c r="S422" s="81">
        <f t="shared" si="52"/>
        <v>0</v>
      </c>
      <c r="T422" s="78" t="e">
        <f>+VLOOKUP($E422,db!$B$26:$C$30,2,FALSE)</f>
        <v>#N/A</v>
      </c>
      <c r="U422" s="78">
        <f t="shared" si="54"/>
        <v>0</v>
      </c>
      <c r="V422" s="89">
        <f t="shared" si="55"/>
        <v>0</v>
      </c>
      <c r="W422" s="77"/>
      <c r="X422" s="77"/>
      <c r="Y422" s="77"/>
    </row>
    <row r="423" spans="1:25" s="80" customFormat="1" ht="16" thickBot="1">
      <c r="A423" s="1"/>
      <c r="B423" s="26">
        <f t="shared" si="56"/>
        <v>177</v>
      </c>
      <c r="C423" s="26"/>
      <c r="D423" s="27"/>
      <c r="E423" s="26"/>
      <c r="F423" s="26"/>
      <c r="G423" s="26"/>
      <c r="H423" s="136"/>
      <c r="I423" s="26"/>
      <c r="J423" s="26"/>
      <c r="K423" s="105"/>
      <c r="L423" s="32"/>
      <c r="M423" s="33" t="str">
        <f t="shared" si="53"/>
        <v/>
      </c>
      <c r="N423" s="32"/>
      <c r="O423" s="77"/>
      <c r="P423" s="81">
        <f t="shared" si="50"/>
        <v>0</v>
      </c>
      <c r="Q423" s="81">
        <f t="shared" si="51"/>
        <v>0</v>
      </c>
      <c r="R423" s="81" t="e">
        <f t="shared" si="57"/>
        <v>#N/A</v>
      </c>
      <c r="S423" s="81">
        <f t="shared" si="52"/>
        <v>0</v>
      </c>
      <c r="T423" s="78" t="e">
        <f>+VLOOKUP($E423,db!$B$26:$C$30,2,FALSE)</f>
        <v>#N/A</v>
      </c>
      <c r="U423" s="78">
        <f t="shared" si="54"/>
        <v>0</v>
      </c>
      <c r="V423" s="89">
        <f t="shared" si="55"/>
        <v>0</v>
      </c>
      <c r="W423" s="77"/>
      <c r="X423" s="77"/>
      <c r="Y423" s="77"/>
    </row>
    <row r="424" spans="1:25" s="80" customFormat="1" ht="16" thickBot="1">
      <c r="A424" s="1"/>
      <c r="B424" s="28">
        <f t="shared" si="56"/>
        <v>178</v>
      </c>
      <c r="C424" s="28"/>
      <c r="D424" s="29"/>
      <c r="E424" s="28"/>
      <c r="F424" s="28"/>
      <c r="G424" s="28"/>
      <c r="H424" s="137"/>
      <c r="I424" s="28"/>
      <c r="J424" s="28"/>
      <c r="K424" s="106"/>
      <c r="L424" s="30"/>
      <c r="M424" s="31" t="str">
        <f t="shared" si="53"/>
        <v/>
      </c>
      <c r="N424" s="30"/>
      <c r="O424" s="77"/>
      <c r="P424" s="81">
        <f t="shared" si="50"/>
        <v>0</v>
      </c>
      <c r="Q424" s="81">
        <f t="shared" si="51"/>
        <v>0</v>
      </c>
      <c r="R424" s="81" t="e">
        <f t="shared" si="57"/>
        <v>#N/A</v>
      </c>
      <c r="S424" s="81">
        <f t="shared" si="52"/>
        <v>0</v>
      </c>
      <c r="T424" s="78" t="e">
        <f>+VLOOKUP($E424,db!$B$26:$C$30,2,FALSE)</f>
        <v>#N/A</v>
      </c>
      <c r="U424" s="78">
        <f t="shared" si="54"/>
        <v>0</v>
      </c>
      <c r="V424" s="89">
        <f t="shared" si="55"/>
        <v>0</v>
      </c>
      <c r="W424" s="77"/>
      <c r="X424" s="77"/>
      <c r="Y424" s="77"/>
    </row>
    <row r="425" spans="1:25" s="80" customFormat="1" ht="16" thickBot="1">
      <c r="A425" s="1"/>
      <c r="B425" s="26">
        <f t="shared" si="56"/>
        <v>179</v>
      </c>
      <c r="C425" s="26"/>
      <c r="D425" s="27"/>
      <c r="E425" s="26"/>
      <c r="F425" s="26"/>
      <c r="G425" s="26"/>
      <c r="H425" s="136"/>
      <c r="I425" s="26"/>
      <c r="J425" s="26"/>
      <c r="K425" s="105"/>
      <c r="L425" s="32"/>
      <c r="M425" s="33" t="str">
        <f t="shared" si="53"/>
        <v/>
      </c>
      <c r="N425" s="32"/>
      <c r="O425" s="77"/>
      <c r="P425" s="81">
        <f t="shared" si="50"/>
        <v>0</v>
      </c>
      <c r="Q425" s="81">
        <f t="shared" si="51"/>
        <v>0</v>
      </c>
      <c r="R425" s="81" t="e">
        <f t="shared" si="57"/>
        <v>#N/A</v>
      </c>
      <c r="S425" s="81">
        <f t="shared" si="52"/>
        <v>0</v>
      </c>
      <c r="T425" s="78" t="e">
        <f>+VLOOKUP($E425,db!$B$26:$C$30,2,FALSE)</f>
        <v>#N/A</v>
      </c>
      <c r="U425" s="78">
        <f t="shared" si="54"/>
        <v>0</v>
      </c>
      <c r="V425" s="89">
        <f t="shared" si="55"/>
        <v>0</v>
      </c>
      <c r="W425" s="77"/>
      <c r="X425" s="77"/>
      <c r="Y425" s="77"/>
    </row>
    <row r="426" spans="1:25" s="80" customFormat="1" ht="16" thickBot="1">
      <c r="A426" s="1"/>
      <c r="B426" s="28">
        <f t="shared" si="56"/>
        <v>180</v>
      </c>
      <c r="C426" s="28"/>
      <c r="D426" s="29"/>
      <c r="E426" s="28"/>
      <c r="F426" s="28"/>
      <c r="G426" s="28"/>
      <c r="H426" s="137"/>
      <c r="I426" s="28"/>
      <c r="J426" s="28"/>
      <c r="K426" s="106"/>
      <c r="L426" s="30"/>
      <c r="M426" s="31" t="str">
        <f t="shared" si="53"/>
        <v/>
      </c>
      <c r="N426" s="30"/>
      <c r="O426" s="77"/>
      <c r="P426" s="81">
        <f t="shared" si="50"/>
        <v>0</v>
      </c>
      <c r="Q426" s="81">
        <f t="shared" si="51"/>
        <v>0</v>
      </c>
      <c r="R426" s="81" t="e">
        <f t="shared" si="57"/>
        <v>#N/A</v>
      </c>
      <c r="S426" s="81">
        <f t="shared" si="52"/>
        <v>0</v>
      </c>
      <c r="T426" s="78" t="e">
        <f>+VLOOKUP($E426,db!$B$26:$C$30,2,FALSE)</f>
        <v>#N/A</v>
      </c>
      <c r="U426" s="78">
        <f t="shared" si="54"/>
        <v>0</v>
      </c>
      <c r="V426" s="89">
        <f t="shared" si="55"/>
        <v>0</v>
      </c>
      <c r="W426" s="77"/>
      <c r="X426" s="77"/>
      <c r="Y426" s="77"/>
    </row>
    <row r="427" spans="1:25" s="80" customFormat="1" ht="16" thickBot="1">
      <c r="A427" s="1"/>
      <c r="B427" s="26">
        <f t="shared" si="56"/>
        <v>181</v>
      </c>
      <c r="C427" s="26"/>
      <c r="D427" s="27"/>
      <c r="E427" s="26"/>
      <c r="F427" s="26"/>
      <c r="G427" s="26"/>
      <c r="H427" s="136"/>
      <c r="I427" s="26"/>
      <c r="J427" s="26"/>
      <c r="K427" s="105"/>
      <c r="L427" s="32"/>
      <c r="M427" s="33" t="str">
        <f t="shared" si="53"/>
        <v/>
      </c>
      <c r="N427" s="32"/>
      <c r="O427" s="77"/>
      <c r="P427" s="81">
        <f t="shared" si="50"/>
        <v>0</v>
      </c>
      <c r="Q427" s="81">
        <f t="shared" si="51"/>
        <v>0</v>
      </c>
      <c r="R427" s="81" t="e">
        <f t="shared" si="57"/>
        <v>#N/A</v>
      </c>
      <c r="S427" s="81">
        <f t="shared" si="52"/>
        <v>0</v>
      </c>
      <c r="T427" s="78" t="e">
        <f>+VLOOKUP($E427,db!$B$26:$C$30,2,FALSE)</f>
        <v>#N/A</v>
      </c>
      <c r="U427" s="78">
        <f t="shared" si="54"/>
        <v>0</v>
      </c>
      <c r="V427" s="89">
        <f t="shared" si="55"/>
        <v>0</v>
      </c>
      <c r="W427" s="77"/>
      <c r="X427" s="77"/>
      <c r="Y427" s="77"/>
    </row>
    <row r="428" spans="1:25" s="80" customFormat="1" ht="16" thickBot="1">
      <c r="A428" s="1"/>
      <c r="B428" s="28">
        <f t="shared" si="56"/>
        <v>182</v>
      </c>
      <c r="C428" s="28"/>
      <c r="D428" s="29"/>
      <c r="E428" s="28"/>
      <c r="F428" s="28"/>
      <c r="G428" s="28"/>
      <c r="H428" s="137"/>
      <c r="I428" s="28"/>
      <c r="J428" s="28"/>
      <c r="K428" s="106"/>
      <c r="L428" s="30"/>
      <c r="M428" s="31" t="str">
        <f t="shared" si="53"/>
        <v/>
      </c>
      <c r="N428" s="30"/>
      <c r="O428" s="77"/>
      <c r="P428" s="81">
        <f t="shared" si="50"/>
        <v>0</v>
      </c>
      <c r="Q428" s="81">
        <f t="shared" si="51"/>
        <v>0</v>
      </c>
      <c r="R428" s="81" t="e">
        <f t="shared" si="57"/>
        <v>#N/A</v>
      </c>
      <c r="S428" s="81">
        <f t="shared" si="52"/>
        <v>0</v>
      </c>
      <c r="T428" s="78" t="e">
        <f>+VLOOKUP($E428,db!$B$26:$C$30,2,FALSE)</f>
        <v>#N/A</v>
      </c>
      <c r="U428" s="78">
        <f t="shared" si="54"/>
        <v>0</v>
      </c>
      <c r="V428" s="89">
        <f t="shared" si="55"/>
        <v>0</v>
      </c>
      <c r="W428" s="77"/>
      <c r="X428" s="77"/>
      <c r="Y428" s="77"/>
    </row>
    <row r="429" spans="1:25" s="80" customFormat="1" ht="16" thickBot="1">
      <c r="A429" s="1"/>
      <c r="B429" s="26">
        <f t="shared" si="56"/>
        <v>183</v>
      </c>
      <c r="C429" s="26"/>
      <c r="D429" s="27"/>
      <c r="E429" s="26"/>
      <c r="F429" s="26"/>
      <c r="G429" s="26"/>
      <c r="H429" s="136"/>
      <c r="I429" s="26"/>
      <c r="J429" s="26"/>
      <c r="K429" s="105"/>
      <c r="L429" s="32"/>
      <c r="M429" s="33" t="str">
        <f t="shared" si="53"/>
        <v/>
      </c>
      <c r="N429" s="32"/>
      <c r="O429" s="77"/>
      <c r="P429" s="81">
        <f t="shared" si="50"/>
        <v>0</v>
      </c>
      <c r="Q429" s="81">
        <f t="shared" si="51"/>
        <v>0</v>
      </c>
      <c r="R429" s="81" t="e">
        <f t="shared" si="57"/>
        <v>#N/A</v>
      </c>
      <c r="S429" s="81">
        <f t="shared" si="52"/>
        <v>0</v>
      </c>
      <c r="T429" s="78" t="e">
        <f>+VLOOKUP($E429,db!$B$26:$C$30,2,FALSE)</f>
        <v>#N/A</v>
      </c>
      <c r="U429" s="78">
        <f t="shared" si="54"/>
        <v>0</v>
      </c>
      <c r="V429" s="89">
        <f t="shared" si="55"/>
        <v>0</v>
      </c>
      <c r="W429" s="77"/>
      <c r="X429" s="77"/>
      <c r="Y429" s="77"/>
    </row>
    <row r="430" spans="1:25" s="80" customFormat="1" ht="16" thickBot="1">
      <c r="A430" s="1"/>
      <c r="B430" s="28">
        <f t="shared" si="56"/>
        <v>184</v>
      </c>
      <c r="C430" s="28"/>
      <c r="D430" s="29"/>
      <c r="E430" s="28"/>
      <c r="F430" s="28"/>
      <c r="G430" s="28"/>
      <c r="H430" s="137"/>
      <c r="I430" s="28"/>
      <c r="J430" s="28"/>
      <c r="K430" s="106"/>
      <c r="L430" s="30"/>
      <c r="M430" s="31" t="str">
        <f t="shared" si="53"/>
        <v/>
      </c>
      <c r="N430" s="30"/>
      <c r="O430" s="77"/>
      <c r="P430" s="81">
        <f t="shared" si="50"/>
        <v>0</v>
      </c>
      <c r="Q430" s="81">
        <f t="shared" si="51"/>
        <v>0</v>
      </c>
      <c r="R430" s="81" t="e">
        <f t="shared" si="57"/>
        <v>#N/A</v>
      </c>
      <c r="S430" s="81">
        <f t="shared" si="52"/>
        <v>0</v>
      </c>
      <c r="T430" s="78" t="e">
        <f>+VLOOKUP($E430,db!$B$26:$C$30,2,FALSE)</f>
        <v>#N/A</v>
      </c>
      <c r="U430" s="78">
        <f t="shared" si="54"/>
        <v>0</v>
      </c>
      <c r="V430" s="89">
        <f t="shared" si="55"/>
        <v>0</v>
      </c>
      <c r="W430" s="77"/>
      <c r="X430" s="77"/>
      <c r="Y430" s="77"/>
    </row>
    <row r="431" spans="1:25" s="80" customFormat="1" ht="16" thickBot="1">
      <c r="A431" s="1"/>
      <c r="B431" s="26">
        <f t="shared" si="56"/>
        <v>185</v>
      </c>
      <c r="C431" s="26"/>
      <c r="D431" s="27"/>
      <c r="E431" s="26"/>
      <c r="F431" s="26"/>
      <c r="G431" s="26"/>
      <c r="H431" s="136"/>
      <c r="I431" s="26"/>
      <c r="J431" s="26"/>
      <c r="K431" s="105"/>
      <c r="L431" s="32"/>
      <c r="M431" s="33" t="str">
        <f t="shared" si="53"/>
        <v/>
      </c>
      <c r="N431" s="32"/>
      <c r="O431" s="77"/>
      <c r="P431" s="81">
        <f t="shared" si="50"/>
        <v>0</v>
      </c>
      <c r="Q431" s="81">
        <f t="shared" si="51"/>
        <v>0</v>
      </c>
      <c r="R431" s="81" t="e">
        <f t="shared" si="57"/>
        <v>#N/A</v>
      </c>
      <c r="S431" s="81">
        <f t="shared" si="52"/>
        <v>0</v>
      </c>
      <c r="T431" s="78" t="e">
        <f>+VLOOKUP($E431,db!$B$26:$C$30,2,FALSE)</f>
        <v>#N/A</v>
      </c>
      <c r="U431" s="78">
        <f t="shared" si="54"/>
        <v>0</v>
      </c>
      <c r="V431" s="89">
        <f t="shared" si="55"/>
        <v>0</v>
      </c>
      <c r="W431" s="77"/>
      <c r="X431" s="77"/>
      <c r="Y431" s="77"/>
    </row>
    <row r="432" spans="1:25" s="80" customFormat="1" ht="16" thickBot="1">
      <c r="A432" s="1"/>
      <c r="B432" s="28">
        <f t="shared" si="56"/>
        <v>186</v>
      </c>
      <c r="C432" s="28"/>
      <c r="D432" s="29"/>
      <c r="E432" s="28"/>
      <c r="F432" s="28"/>
      <c r="G432" s="28"/>
      <c r="H432" s="137"/>
      <c r="I432" s="28"/>
      <c r="J432" s="28"/>
      <c r="K432" s="106"/>
      <c r="L432" s="30"/>
      <c r="M432" s="31" t="str">
        <f t="shared" si="53"/>
        <v/>
      </c>
      <c r="N432" s="30"/>
      <c r="O432" s="77"/>
      <c r="P432" s="81">
        <f t="shared" si="50"/>
        <v>0</v>
      </c>
      <c r="Q432" s="81">
        <f t="shared" si="51"/>
        <v>0</v>
      </c>
      <c r="R432" s="81" t="e">
        <f t="shared" si="57"/>
        <v>#N/A</v>
      </c>
      <c r="S432" s="81">
        <f t="shared" si="52"/>
        <v>0</v>
      </c>
      <c r="T432" s="78" t="e">
        <f>+VLOOKUP($E432,db!$B$26:$C$30,2,FALSE)</f>
        <v>#N/A</v>
      </c>
      <c r="U432" s="78">
        <f t="shared" si="54"/>
        <v>0</v>
      </c>
      <c r="V432" s="89">
        <f t="shared" si="55"/>
        <v>0</v>
      </c>
      <c r="W432" s="77"/>
      <c r="X432" s="77"/>
      <c r="Y432" s="77"/>
    </row>
    <row r="433" spans="1:25" s="80" customFormat="1" ht="16" thickBot="1">
      <c r="A433" s="1"/>
      <c r="B433" s="26">
        <f t="shared" si="56"/>
        <v>187</v>
      </c>
      <c r="C433" s="26"/>
      <c r="D433" s="27"/>
      <c r="E433" s="26"/>
      <c r="F433" s="26"/>
      <c r="G433" s="26"/>
      <c r="H433" s="136"/>
      <c r="I433" s="26"/>
      <c r="J433" s="26"/>
      <c r="K433" s="105"/>
      <c r="L433" s="32"/>
      <c r="M433" s="33" t="str">
        <f t="shared" si="53"/>
        <v/>
      </c>
      <c r="N433" s="32"/>
      <c r="O433" s="77"/>
      <c r="P433" s="81">
        <f t="shared" si="50"/>
        <v>0</v>
      </c>
      <c r="Q433" s="81">
        <f t="shared" si="51"/>
        <v>0</v>
      </c>
      <c r="R433" s="81" t="e">
        <f t="shared" si="57"/>
        <v>#N/A</v>
      </c>
      <c r="S433" s="81">
        <f t="shared" si="52"/>
        <v>0</v>
      </c>
      <c r="T433" s="78" t="e">
        <f>+VLOOKUP($E433,db!$B$26:$C$30,2,FALSE)</f>
        <v>#N/A</v>
      </c>
      <c r="U433" s="78">
        <f t="shared" si="54"/>
        <v>0</v>
      </c>
      <c r="V433" s="89">
        <f t="shared" si="55"/>
        <v>0</v>
      </c>
      <c r="W433" s="77"/>
      <c r="X433" s="77"/>
      <c r="Y433" s="77"/>
    </row>
    <row r="434" spans="1:25" s="80" customFormat="1" ht="16" thickBot="1">
      <c r="A434" s="1"/>
      <c r="B434" s="28">
        <f t="shared" si="56"/>
        <v>188</v>
      </c>
      <c r="C434" s="28"/>
      <c r="D434" s="29"/>
      <c r="E434" s="28"/>
      <c r="F434" s="28"/>
      <c r="G434" s="28"/>
      <c r="H434" s="137"/>
      <c r="I434" s="28"/>
      <c r="J434" s="28"/>
      <c r="K434" s="106"/>
      <c r="L434" s="30"/>
      <c r="M434" s="31" t="str">
        <f t="shared" si="53"/>
        <v/>
      </c>
      <c r="N434" s="30"/>
      <c r="O434" s="77"/>
      <c r="P434" s="81">
        <f t="shared" si="50"/>
        <v>0</v>
      </c>
      <c r="Q434" s="81">
        <f t="shared" si="51"/>
        <v>0</v>
      </c>
      <c r="R434" s="81" t="e">
        <f t="shared" si="57"/>
        <v>#N/A</v>
      </c>
      <c r="S434" s="81">
        <f t="shared" si="52"/>
        <v>0</v>
      </c>
      <c r="T434" s="78" t="e">
        <f>+VLOOKUP($E434,db!$B$26:$C$30,2,FALSE)</f>
        <v>#N/A</v>
      </c>
      <c r="U434" s="78">
        <f t="shared" si="54"/>
        <v>0</v>
      </c>
      <c r="V434" s="89">
        <f t="shared" si="55"/>
        <v>0</v>
      </c>
      <c r="W434" s="77"/>
      <c r="X434" s="77"/>
      <c r="Y434" s="77"/>
    </row>
    <row r="435" spans="1:25" s="80" customFormat="1" ht="16" thickBot="1">
      <c r="A435" s="1"/>
      <c r="B435" s="26">
        <f t="shared" si="56"/>
        <v>189</v>
      </c>
      <c r="C435" s="26"/>
      <c r="D435" s="27"/>
      <c r="E435" s="26"/>
      <c r="F435" s="26"/>
      <c r="G435" s="26"/>
      <c r="H435" s="136"/>
      <c r="I435" s="26"/>
      <c r="J435" s="26"/>
      <c r="K435" s="105"/>
      <c r="L435" s="32"/>
      <c r="M435" s="33" t="str">
        <f t="shared" si="53"/>
        <v/>
      </c>
      <c r="N435" s="32"/>
      <c r="O435" s="77"/>
      <c r="P435" s="81">
        <f t="shared" si="50"/>
        <v>0</v>
      </c>
      <c r="Q435" s="81">
        <f t="shared" si="51"/>
        <v>0</v>
      </c>
      <c r="R435" s="81" t="e">
        <f t="shared" si="57"/>
        <v>#N/A</v>
      </c>
      <c r="S435" s="81">
        <f t="shared" si="52"/>
        <v>0</v>
      </c>
      <c r="T435" s="78" t="e">
        <f>+VLOOKUP($E435,db!$B$26:$C$30,2,FALSE)</f>
        <v>#N/A</v>
      </c>
      <c r="U435" s="78">
        <f t="shared" si="54"/>
        <v>0</v>
      </c>
      <c r="V435" s="89">
        <f t="shared" si="55"/>
        <v>0</v>
      </c>
      <c r="W435" s="77"/>
      <c r="X435" s="77"/>
      <c r="Y435" s="77"/>
    </row>
    <row r="436" spans="1:25" s="80" customFormat="1" ht="16" thickBot="1">
      <c r="A436" s="1"/>
      <c r="B436" s="28">
        <f t="shared" si="56"/>
        <v>190</v>
      </c>
      <c r="C436" s="28"/>
      <c r="D436" s="29"/>
      <c r="E436" s="28"/>
      <c r="F436" s="28"/>
      <c r="G436" s="28"/>
      <c r="H436" s="137"/>
      <c r="I436" s="28"/>
      <c r="J436" s="28"/>
      <c r="K436" s="106"/>
      <c r="L436" s="30"/>
      <c r="M436" s="31" t="str">
        <f t="shared" si="53"/>
        <v/>
      </c>
      <c r="N436" s="30"/>
      <c r="O436" s="77"/>
      <c r="P436" s="81">
        <f t="shared" si="50"/>
        <v>0</v>
      </c>
      <c r="Q436" s="81">
        <f t="shared" si="51"/>
        <v>0</v>
      </c>
      <c r="R436" s="81" t="e">
        <f t="shared" si="57"/>
        <v>#N/A</v>
      </c>
      <c r="S436" s="81">
        <f t="shared" si="52"/>
        <v>0</v>
      </c>
      <c r="T436" s="78" t="e">
        <f>+VLOOKUP($E436,db!$B$26:$C$30,2,FALSE)</f>
        <v>#N/A</v>
      </c>
      <c r="U436" s="78">
        <f t="shared" si="54"/>
        <v>0</v>
      </c>
      <c r="V436" s="89">
        <f t="shared" si="55"/>
        <v>0</v>
      </c>
      <c r="W436" s="77"/>
      <c r="X436" s="77"/>
      <c r="Y436" s="77"/>
    </row>
    <row r="437" spans="1:25" s="80" customFormat="1" ht="16" thickBot="1">
      <c r="A437" s="1"/>
      <c r="B437" s="26">
        <f t="shared" si="56"/>
        <v>191</v>
      </c>
      <c r="C437" s="26"/>
      <c r="D437" s="27"/>
      <c r="E437" s="26"/>
      <c r="F437" s="26"/>
      <c r="G437" s="26"/>
      <c r="H437" s="136"/>
      <c r="I437" s="26"/>
      <c r="J437" s="26"/>
      <c r="K437" s="105"/>
      <c r="L437" s="32"/>
      <c r="M437" s="33" t="str">
        <f t="shared" si="53"/>
        <v/>
      </c>
      <c r="N437" s="32"/>
      <c r="O437" s="77"/>
      <c r="P437" s="81">
        <f t="shared" si="50"/>
        <v>0</v>
      </c>
      <c r="Q437" s="81">
        <f t="shared" si="51"/>
        <v>0</v>
      </c>
      <c r="R437" s="81" t="e">
        <f t="shared" si="57"/>
        <v>#N/A</v>
      </c>
      <c r="S437" s="81">
        <f t="shared" si="52"/>
        <v>0</v>
      </c>
      <c r="T437" s="78" t="e">
        <f>+VLOOKUP($E437,db!$B$26:$C$30,2,FALSE)</f>
        <v>#N/A</v>
      </c>
      <c r="U437" s="78">
        <f t="shared" si="54"/>
        <v>0</v>
      </c>
      <c r="V437" s="89">
        <f t="shared" si="55"/>
        <v>0</v>
      </c>
      <c r="W437" s="77"/>
      <c r="X437" s="77"/>
      <c r="Y437" s="77"/>
    </row>
    <row r="438" spans="1:25" s="80" customFormat="1" ht="16" thickBot="1">
      <c r="A438" s="1"/>
      <c r="B438" s="28">
        <f t="shared" si="56"/>
        <v>192</v>
      </c>
      <c r="C438" s="28"/>
      <c r="D438" s="29"/>
      <c r="E438" s="28"/>
      <c r="F438" s="28"/>
      <c r="G438" s="28"/>
      <c r="H438" s="137"/>
      <c r="I438" s="28"/>
      <c r="J438" s="28"/>
      <c r="K438" s="106"/>
      <c r="L438" s="30"/>
      <c r="M438" s="31" t="str">
        <f t="shared" si="53"/>
        <v/>
      </c>
      <c r="N438" s="30"/>
      <c r="O438" s="77"/>
      <c r="P438" s="81">
        <f t="shared" si="50"/>
        <v>0</v>
      </c>
      <c r="Q438" s="81">
        <f t="shared" si="51"/>
        <v>0</v>
      </c>
      <c r="R438" s="81" t="e">
        <f t="shared" si="57"/>
        <v>#N/A</v>
      </c>
      <c r="S438" s="81">
        <f t="shared" si="52"/>
        <v>0</v>
      </c>
      <c r="T438" s="78" t="e">
        <f>+VLOOKUP($E438,db!$B$26:$C$30,2,FALSE)</f>
        <v>#N/A</v>
      </c>
      <c r="U438" s="78">
        <f t="shared" si="54"/>
        <v>0</v>
      </c>
      <c r="V438" s="89">
        <f t="shared" si="55"/>
        <v>0</v>
      </c>
      <c r="W438" s="77"/>
      <c r="X438" s="77"/>
      <c r="Y438" s="77"/>
    </row>
    <row r="439" spans="1:25" s="80" customFormat="1" ht="16" thickBot="1">
      <c r="A439" s="1"/>
      <c r="B439" s="26">
        <f t="shared" si="56"/>
        <v>193</v>
      </c>
      <c r="C439" s="26"/>
      <c r="D439" s="27"/>
      <c r="E439" s="26"/>
      <c r="F439" s="26"/>
      <c r="G439" s="26"/>
      <c r="H439" s="136"/>
      <c r="I439" s="26"/>
      <c r="J439" s="26"/>
      <c r="K439" s="105"/>
      <c r="L439" s="32"/>
      <c r="M439" s="33" t="str">
        <f t="shared" si="53"/>
        <v/>
      </c>
      <c r="N439" s="32"/>
      <c r="O439" s="77"/>
      <c r="P439" s="81">
        <f t="shared" si="50"/>
        <v>0</v>
      </c>
      <c r="Q439" s="81">
        <f t="shared" si="51"/>
        <v>0</v>
      </c>
      <c r="R439" s="81" t="e">
        <f t="shared" si="57"/>
        <v>#N/A</v>
      </c>
      <c r="S439" s="81">
        <f t="shared" si="52"/>
        <v>0</v>
      </c>
      <c r="T439" s="78" t="e">
        <f>+VLOOKUP($E439,db!$B$26:$C$30,2,FALSE)</f>
        <v>#N/A</v>
      </c>
      <c r="U439" s="78">
        <f t="shared" si="54"/>
        <v>0</v>
      </c>
      <c r="V439" s="89">
        <f t="shared" si="55"/>
        <v>0</v>
      </c>
      <c r="W439" s="77"/>
      <c r="X439" s="77"/>
      <c r="Y439" s="77"/>
    </row>
    <row r="440" spans="1:25" s="80" customFormat="1" ht="16" thickBot="1">
      <c r="A440" s="1"/>
      <c r="B440" s="28">
        <f t="shared" si="56"/>
        <v>194</v>
      </c>
      <c r="C440" s="28"/>
      <c r="D440" s="29"/>
      <c r="E440" s="28"/>
      <c r="F440" s="28"/>
      <c r="G440" s="28"/>
      <c r="H440" s="137"/>
      <c r="I440" s="28"/>
      <c r="J440" s="28"/>
      <c r="K440" s="106"/>
      <c r="L440" s="30"/>
      <c r="M440" s="31" t="str">
        <f t="shared" si="53"/>
        <v/>
      </c>
      <c r="N440" s="30"/>
      <c r="O440" s="77"/>
      <c r="P440" s="81">
        <f t="shared" si="50"/>
        <v>0</v>
      </c>
      <c r="Q440" s="81">
        <f t="shared" si="51"/>
        <v>0</v>
      </c>
      <c r="R440" s="81" t="e">
        <f t="shared" si="57"/>
        <v>#N/A</v>
      </c>
      <c r="S440" s="81">
        <f t="shared" si="52"/>
        <v>0</v>
      </c>
      <c r="T440" s="78" t="e">
        <f>+VLOOKUP($E440,db!$B$26:$C$30,2,FALSE)</f>
        <v>#N/A</v>
      </c>
      <c r="U440" s="78">
        <f t="shared" si="54"/>
        <v>0</v>
      </c>
      <c r="V440" s="89">
        <f t="shared" si="55"/>
        <v>0</v>
      </c>
      <c r="W440" s="77"/>
      <c r="X440" s="77"/>
      <c r="Y440" s="77"/>
    </row>
    <row r="441" spans="1:25" s="80" customFormat="1" ht="16" thickBot="1">
      <c r="A441" s="1"/>
      <c r="B441" s="26">
        <f t="shared" si="56"/>
        <v>195</v>
      </c>
      <c r="C441" s="26"/>
      <c r="D441" s="27"/>
      <c r="E441" s="26"/>
      <c r="F441" s="26"/>
      <c r="G441" s="26"/>
      <c r="H441" s="136"/>
      <c r="I441" s="26"/>
      <c r="J441" s="26"/>
      <c r="K441" s="105"/>
      <c r="L441" s="32"/>
      <c r="M441" s="33" t="str">
        <f t="shared" si="53"/>
        <v/>
      </c>
      <c r="N441" s="32"/>
      <c r="O441" s="77"/>
      <c r="P441" s="81">
        <f t="shared" si="50"/>
        <v>0</v>
      </c>
      <c r="Q441" s="81">
        <f t="shared" si="51"/>
        <v>0</v>
      </c>
      <c r="R441" s="81" t="e">
        <f t="shared" si="57"/>
        <v>#N/A</v>
      </c>
      <c r="S441" s="81">
        <f t="shared" si="52"/>
        <v>0</v>
      </c>
      <c r="T441" s="78" t="e">
        <f>+VLOOKUP($E441,db!$B$26:$C$30,2,FALSE)</f>
        <v>#N/A</v>
      </c>
      <c r="U441" s="78">
        <f t="shared" si="54"/>
        <v>0</v>
      </c>
      <c r="V441" s="89">
        <f t="shared" si="55"/>
        <v>0</v>
      </c>
      <c r="W441" s="77"/>
      <c r="X441" s="77"/>
      <c r="Y441" s="77"/>
    </row>
    <row r="442" spans="1:25" s="80" customFormat="1" ht="16" thickBot="1">
      <c r="A442" s="1"/>
      <c r="B442" s="28">
        <f t="shared" si="56"/>
        <v>196</v>
      </c>
      <c r="C442" s="28"/>
      <c r="D442" s="29"/>
      <c r="E442" s="28"/>
      <c r="F442" s="28"/>
      <c r="G442" s="28"/>
      <c r="H442" s="137"/>
      <c r="I442" s="28"/>
      <c r="J442" s="28"/>
      <c r="K442" s="106"/>
      <c r="L442" s="30"/>
      <c r="M442" s="31" t="str">
        <f t="shared" si="53"/>
        <v/>
      </c>
      <c r="N442" s="30"/>
      <c r="O442" s="77"/>
      <c r="P442" s="81">
        <f t="shared" si="50"/>
        <v>0</v>
      </c>
      <c r="Q442" s="81">
        <f t="shared" si="51"/>
        <v>0</v>
      </c>
      <c r="R442" s="81" t="e">
        <f t="shared" si="57"/>
        <v>#N/A</v>
      </c>
      <c r="S442" s="81">
        <f t="shared" si="52"/>
        <v>0</v>
      </c>
      <c r="T442" s="78" t="e">
        <f>+VLOOKUP($E442,db!$B$26:$C$30,2,FALSE)</f>
        <v>#N/A</v>
      </c>
      <c r="U442" s="78">
        <f t="shared" si="54"/>
        <v>0</v>
      </c>
      <c r="V442" s="89">
        <f t="shared" si="55"/>
        <v>0</v>
      </c>
      <c r="W442" s="77"/>
      <c r="X442" s="77"/>
      <c r="Y442" s="77"/>
    </row>
    <row r="443" spans="1:25" s="80" customFormat="1" ht="16" thickBot="1">
      <c r="A443" s="1"/>
      <c r="B443" s="26">
        <f t="shared" si="56"/>
        <v>197</v>
      </c>
      <c r="C443" s="26"/>
      <c r="D443" s="27"/>
      <c r="E443" s="26"/>
      <c r="F443" s="26"/>
      <c r="G443" s="26"/>
      <c r="H443" s="136"/>
      <c r="I443" s="26"/>
      <c r="J443" s="26"/>
      <c r="K443" s="105"/>
      <c r="L443" s="32"/>
      <c r="M443" s="33" t="str">
        <f t="shared" si="53"/>
        <v/>
      </c>
      <c r="N443" s="32"/>
      <c r="O443" s="77"/>
      <c r="P443" s="81">
        <f t="shared" si="50"/>
        <v>0</v>
      </c>
      <c r="Q443" s="81">
        <f t="shared" si="51"/>
        <v>0</v>
      </c>
      <c r="R443" s="81" t="e">
        <f t="shared" si="57"/>
        <v>#N/A</v>
      </c>
      <c r="S443" s="81">
        <f t="shared" si="52"/>
        <v>0</v>
      </c>
      <c r="T443" s="78" t="e">
        <f>+VLOOKUP($E443,db!$B$26:$C$30,2,FALSE)</f>
        <v>#N/A</v>
      </c>
      <c r="U443" s="78">
        <f t="shared" si="54"/>
        <v>0</v>
      </c>
      <c r="V443" s="89">
        <f t="shared" si="55"/>
        <v>0</v>
      </c>
      <c r="W443" s="77"/>
      <c r="X443" s="77"/>
      <c r="Y443" s="77"/>
    </row>
    <row r="444" spans="1:25" s="80" customFormat="1" ht="16" thickBot="1">
      <c r="A444" s="1"/>
      <c r="B444" s="28">
        <f t="shared" si="56"/>
        <v>198</v>
      </c>
      <c r="C444" s="28"/>
      <c r="D444" s="29"/>
      <c r="E444" s="28"/>
      <c r="F444" s="28"/>
      <c r="G444" s="28"/>
      <c r="H444" s="137"/>
      <c r="I444" s="28"/>
      <c r="J444" s="28"/>
      <c r="K444" s="106"/>
      <c r="L444" s="30"/>
      <c r="M444" s="31" t="str">
        <f t="shared" si="53"/>
        <v/>
      </c>
      <c r="N444" s="30"/>
      <c r="O444" s="77"/>
      <c r="P444" s="81">
        <f t="shared" si="50"/>
        <v>0</v>
      </c>
      <c r="Q444" s="81">
        <f t="shared" si="51"/>
        <v>0</v>
      </c>
      <c r="R444" s="81" t="e">
        <f t="shared" si="57"/>
        <v>#N/A</v>
      </c>
      <c r="S444" s="81">
        <f t="shared" si="52"/>
        <v>0</v>
      </c>
      <c r="T444" s="78" t="e">
        <f>+VLOOKUP($E444,db!$B$26:$C$30,2,FALSE)</f>
        <v>#N/A</v>
      </c>
      <c r="U444" s="78">
        <f t="shared" si="54"/>
        <v>0</v>
      </c>
      <c r="V444" s="89">
        <f t="shared" si="55"/>
        <v>0</v>
      </c>
      <c r="W444" s="77"/>
      <c r="X444" s="77"/>
      <c r="Y444" s="77"/>
    </row>
    <row r="445" spans="1:25" s="80" customFormat="1" ht="16" thickBot="1">
      <c r="A445" s="1"/>
      <c r="B445" s="26">
        <f t="shared" si="56"/>
        <v>199</v>
      </c>
      <c r="C445" s="26"/>
      <c r="D445" s="27"/>
      <c r="E445" s="26"/>
      <c r="F445" s="26"/>
      <c r="G445" s="26"/>
      <c r="H445" s="136"/>
      <c r="I445" s="26"/>
      <c r="J445" s="26"/>
      <c r="K445" s="105"/>
      <c r="L445" s="32"/>
      <c r="M445" s="33" t="str">
        <f t="shared" si="53"/>
        <v/>
      </c>
      <c r="N445" s="32"/>
      <c r="O445" s="77"/>
      <c r="P445" s="81">
        <f t="shared" si="50"/>
        <v>0</v>
      </c>
      <c r="Q445" s="81">
        <f t="shared" si="51"/>
        <v>0</v>
      </c>
      <c r="R445" s="81" t="e">
        <f t="shared" si="57"/>
        <v>#N/A</v>
      </c>
      <c r="S445" s="81">
        <f t="shared" si="52"/>
        <v>0</v>
      </c>
      <c r="T445" s="78" t="e">
        <f>+VLOOKUP($E445,db!$B$26:$C$30,2,FALSE)</f>
        <v>#N/A</v>
      </c>
      <c r="U445" s="78">
        <f t="shared" si="54"/>
        <v>0</v>
      </c>
      <c r="V445" s="89">
        <f t="shared" si="55"/>
        <v>0</v>
      </c>
      <c r="W445" s="77"/>
      <c r="X445" s="77"/>
      <c r="Y445" s="77"/>
    </row>
    <row r="446" spans="1:25" s="80" customFormat="1" ht="16" thickBot="1">
      <c r="A446" s="1"/>
      <c r="B446" s="28">
        <f t="shared" si="56"/>
        <v>200</v>
      </c>
      <c r="C446" s="28"/>
      <c r="D446" s="29"/>
      <c r="E446" s="28"/>
      <c r="F446" s="28"/>
      <c r="G446" s="28"/>
      <c r="H446" s="137"/>
      <c r="I446" s="28"/>
      <c r="J446" s="28"/>
      <c r="K446" s="106"/>
      <c r="L446" s="30"/>
      <c r="M446" s="31" t="str">
        <f t="shared" si="53"/>
        <v/>
      </c>
      <c r="N446" s="30"/>
      <c r="O446" s="77"/>
      <c r="P446" s="81">
        <f t="shared" si="50"/>
        <v>0</v>
      </c>
      <c r="Q446" s="81">
        <f t="shared" si="51"/>
        <v>0</v>
      </c>
      <c r="R446" s="81" t="e">
        <f t="shared" si="57"/>
        <v>#N/A</v>
      </c>
      <c r="S446" s="81">
        <f t="shared" si="52"/>
        <v>0</v>
      </c>
      <c r="T446" s="78" t="e">
        <f>+VLOOKUP($E446,db!$B$26:$C$30,2,FALSE)</f>
        <v>#N/A</v>
      </c>
      <c r="U446" s="78">
        <f t="shared" si="54"/>
        <v>0</v>
      </c>
      <c r="V446" s="89">
        <f t="shared" si="55"/>
        <v>0</v>
      </c>
      <c r="W446" s="77"/>
      <c r="X446" s="77"/>
      <c r="Y446" s="77"/>
    </row>
    <row r="447" spans="1:25" s="80" customFormat="1" ht="16" thickBot="1">
      <c r="A447" s="1"/>
      <c r="B447" s="26">
        <f t="shared" si="56"/>
        <v>201</v>
      </c>
      <c r="C447" s="26"/>
      <c r="D447" s="27"/>
      <c r="E447" s="26"/>
      <c r="F447" s="26"/>
      <c r="G447" s="26"/>
      <c r="H447" s="136"/>
      <c r="I447" s="26"/>
      <c r="J447" s="26"/>
      <c r="K447" s="105"/>
      <c r="L447" s="32"/>
      <c r="M447" s="33" t="str">
        <f t="shared" si="53"/>
        <v/>
      </c>
      <c r="N447" s="32"/>
      <c r="O447" s="77"/>
      <c r="P447" s="81">
        <f t="shared" si="50"/>
        <v>0</v>
      </c>
      <c r="Q447" s="81">
        <f t="shared" si="51"/>
        <v>0</v>
      </c>
      <c r="R447" s="81" t="e">
        <f t="shared" si="57"/>
        <v>#N/A</v>
      </c>
      <c r="S447" s="81">
        <f t="shared" si="52"/>
        <v>0</v>
      </c>
      <c r="T447" s="78" t="e">
        <f>+VLOOKUP($E447,db!$B$26:$C$30,2,FALSE)</f>
        <v>#N/A</v>
      </c>
      <c r="U447" s="78">
        <f t="shared" si="54"/>
        <v>0</v>
      </c>
      <c r="V447" s="89">
        <f t="shared" si="55"/>
        <v>0</v>
      </c>
      <c r="W447" s="77"/>
      <c r="X447" s="77"/>
      <c r="Y447" s="77"/>
    </row>
    <row r="448" spans="1:25" s="80" customFormat="1" ht="16" thickBot="1">
      <c r="A448" s="1"/>
      <c r="B448" s="28">
        <f t="shared" si="56"/>
        <v>202</v>
      </c>
      <c r="C448" s="28"/>
      <c r="D448" s="29"/>
      <c r="E448" s="28"/>
      <c r="F448" s="28"/>
      <c r="G448" s="28"/>
      <c r="H448" s="137"/>
      <c r="I448" s="28"/>
      <c r="J448" s="28"/>
      <c r="K448" s="106"/>
      <c r="L448" s="30"/>
      <c r="M448" s="31" t="str">
        <f t="shared" si="53"/>
        <v/>
      </c>
      <c r="N448" s="30"/>
      <c r="O448" s="77"/>
      <c r="P448" s="81">
        <f t="shared" si="50"/>
        <v>0</v>
      </c>
      <c r="Q448" s="81">
        <f t="shared" si="51"/>
        <v>0</v>
      </c>
      <c r="R448" s="81" t="e">
        <f t="shared" si="57"/>
        <v>#N/A</v>
      </c>
      <c r="S448" s="81">
        <f t="shared" si="52"/>
        <v>0</v>
      </c>
      <c r="T448" s="78" t="e">
        <f>+VLOOKUP($E448,db!$B$26:$C$30,2,FALSE)</f>
        <v>#N/A</v>
      </c>
      <c r="U448" s="78">
        <f t="shared" si="54"/>
        <v>0</v>
      </c>
      <c r="V448" s="89">
        <f t="shared" si="55"/>
        <v>0</v>
      </c>
      <c r="W448" s="77"/>
      <c r="X448" s="77"/>
      <c r="Y448" s="77"/>
    </row>
    <row r="449" spans="1:25" s="80" customFormat="1" ht="16" thickBot="1">
      <c r="A449" s="1"/>
      <c r="B449" s="26">
        <f t="shared" si="56"/>
        <v>203</v>
      </c>
      <c r="C449" s="26"/>
      <c r="D449" s="27"/>
      <c r="E449" s="26"/>
      <c r="F449" s="26"/>
      <c r="G449" s="26"/>
      <c r="H449" s="136"/>
      <c r="I449" s="26"/>
      <c r="J449" s="26"/>
      <c r="K449" s="105"/>
      <c r="L449" s="32"/>
      <c r="M449" s="33" t="str">
        <f t="shared" si="53"/>
        <v/>
      </c>
      <c r="N449" s="32"/>
      <c r="O449" s="77"/>
      <c r="P449" s="81">
        <f t="shared" si="50"/>
        <v>0</v>
      </c>
      <c r="Q449" s="81">
        <f t="shared" si="51"/>
        <v>0</v>
      </c>
      <c r="R449" s="81" t="e">
        <f t="shared" si="57"/>
        <v>#N/A</v>
      </c>
      <c r="S449" s="81">
        <f t="shared" si="52"/>
        <v>0</v>
      </c>
      <c r="T449" s="78" t="e">
        <f>+VLOOKUP($E449,db!$B$26:$C$30,2,FALSE)</f>
        <v>#N/A</v>
      </c>
      <c r="U449" s="78">
        <f t="shared" si="54"/>
        <v>0</v>
      </c>
      <c r="V449" s="89">
        <f t="shared" si="55"/>
        <v>0</v>
      </c>
      <c r="W449" s="77"/>
      <c r="X449" s="77"/>
      <c r="Y449" s="77"/>
    </row>
    <row r="450" spans="1:25" s="80" customFormat="1" ht="16" thickBot="1">
      <c r="A450" s="1"/>
      <c r="B450" s="28">
        <f t="shared" si="56"/>
        <v>204</v>
      </c>
      <c r="C450" s="28"/>
      <c r="D450" s="29"/>
      <c r="E450" s="28"/>
      <c r="F450" s="28"/>
      <c r="G450" s="28"/>
      <c r="H450" s="137"/>
      <c r="I450" s="28"/>
      <c r="J450" s="28"/>
      <c r="K450" s="106"/>
      <c r="L450" s="30"/>
      <c r="M450" s="31" t="str">
        <f t="shared" si="53"/>
        <v/>
      </c>
      <c r="N450" s="30"/>
      <c r="O450" s="77"/>
      <c r="P450" s="81">
        <f t="shared" si="50"/>
        <v>0</v>
      </c>
      <c r="Q450" s="81">
        <f t="shared" si="51"/>
        <v>0</v>
      </c>
      <c r="R450" s="81" t="e">
        <f t="shared" si="57"/>
        <v>#N/A</v>
      </c>
      <c r="S450" s="81">
        <f t="shared" si="52"/>
        <v>0</v>
      </c>
      <c r="T450" s="78" t="e">
        <f>+VLOOKUP($E450,db!$B$26:$C$30,2,FALSE)</f>
        <v>#N/A</v>
      </c>
      <c r="U450" s="78">
        <f t="shared" si="54"/>
        <v>0</v>
      </c>
      <c r="V450" s="89">
        <f t="shared" si="55"/>
        <v>0</v>
      </c>
      <c r="W450" s="77"/>
      <c r="X450" s="77"/>
      <c r="Y450" s="77"/>
    </row>
    <row r="451" spans="1:25" s="80" customFormat="1" ht="16" thickBot="1">
      <c r="A451" s="1"/>
      <c r="B451" s="26">
        <f t="shared" si="56"/>
        <v>205</v>
      </c>
      <c r="C451" s="26"/>
      <c r="D451" s="27"/>
      <c r="E451" s="26"/>
      <c r="F451" s="26"/>
      <c r="G451" s="26"/>
      <c r="H451" s="136"/>
      <c r="I451" s="26"/>
      <c r="J451" s="26"/>
      <c r="K451" s="105"/>
      <c r="L451" s="32"/>
      <c r="M451" s="33" t="str">
        <f t="shared" si="53"/>
        <v/>
      </c>
      <c r="N451" s="32"/>
      <c r="O451" s="77"/>
      <c r="P451" s="81">
        <f t="shared" si="50"/>
        <v>0</v>
      </c>
      <c r="Q451" s="81">
        <f t="shared" si="51"/>
        <v>0</v>
      </c>
      <c r="R451" s="81" t="e">
        <f t="shared" si="57"/>
        <v>#N/A</v>
      </c>
      <c r="S451" s="81">
        <f t="shared" si="52"/>
        <v>0</v>
      </c>
      <c r="T451" s="78" t="e">
        <f>+VLOOKUP($E451,db!$B$26:$C$30,2,FALSE)</f>
        <v>#N/A</v>
      </c>
      <c r="U451" s="78">
        <f t="shared" si="54"/>
        <v>0</v>
      </c>
      <c r="V451" s="89">
        <f t="shared" si="55"/>
        <v>0</v>
      </c>
      <c r="W451" s="77"/>
      <c r="X451" s="77"/>
      <c r="Y451" s="77"/>
    </row>
    <row r="452" spans="1:25" s="80" customFormat="1" ht="16" thickBot="1">
      <c r="A452" s="1"/>
      <c r="B452" s="28">
        <f t="shared" si="56"/>
        <v>206</v>
      </c>
      <c r="C452" s="28"/>
      <c r="D452" s="29"/>
      <c r="E452" s="28"/>
      <c r="F452" s="28"/>
      <c r="G452" s="28"/>
      <c r="H452" s="137"/>
      <c r="I452" s="28"/>
      <c r="J452" s="28"/>
      <c r="K452" s="106"/>
      <c r="L452" s="30"/>
      <c r="M452" s="31" t="str">
        <f t="shared" si="53"/>
        <v/>
      </c>
      <c r="N452" s="30"/>
      <c r="O452" s="77"/>
      <c r="P452" s="81">
        <f t="shared" si="50"/>
        <v>0</v>
      </c>
      <c r="Q452" s="81">
        <f t="shared" si="51"/>
        <v>0</v>
      </c>
      <c r="R452" s="81" t="e">
        <f t="shared" si="57"/>
        <v>#N/A</v>
      </c>
      <c r="S452" s="81">
        <f t="shared" si="52"/>
        <v>0</v>
      </c>
      <c r="T452" s="78" t="e">
        <f>+VLOOKUP($E452,db!$B$26:$C$30,2,FALSE)</f>
        <v>#N/A</v>
      </c>
      <c r="U452" s="78">
        <f t="shared" si="54"/>
        <v>0</v>
      </c>
      <c r="V452" s="89">
        <f t="shared" si="55"/>
        <v>0</v>
      </c>
      <c r="W452" s="77"/>
      <c r="X452" s="77"/>
      <c r="Y452" s="77"/>
    </row>
    <row r="453" spans="1:25" s="80" customFormat="1" ht="16" thickBot="1">
      <c r="A453" s="1"/>
      <c r="B453" s="26">
        <f t="shared" si="56"/>
        <v>207</v>
      </c>
      <c r="C453" s="26"/>
      <c r="D453" s="27"/>
      <c r="E453" s="26"/>
      <c r="F453" s="26"/>
      <c r="G453" s="26"/>
      <c r="H453" s="136"/>
      <c r="I453" s="26"/>
      <c r="J453" s="26"/>
      <c r="K453" s="105"/>
      <c r="L453" s="32"/>
      <c r="M453" s="33" t="str">
        <f t="shared" si="53"/>
        <v/>
      </c>
      <c r="N453" s="32"/>
      <c r="O453" s="77"/>
      <c r="P453" s="81">
        <f t="shared" ref="P453:P516" si="58">IF(M453=1,1,0)</f>
        <v>0</v>
      </c>
      <c r="Q453" s="81">
        <f t="shared" ref="Q453:Q516" si="59">IF(ISBLANK(E453),0,IF(P453=0,1,0))</f>
        <v>0</v>
      </c>
      <c r="R453" s="81" t="e">
        <f t="shared" si="57"/>
        <v>#N/A</v>
      </c>
      <c r="S453" s="81">
        <f t="shared" ref="S453:S516" si="60">IF(OR(G453="Process of Elim. (50 /50)",G453="Guess (No Confidence)"),1,0)</f>
        <v>0</v>
      </c>
      <c r="T453" s="78" t="e">
        <f>+VLOOKUP($E453,db!$B$26:$C$30,2,FALSE)</f>
        <v>#N/A</v>
      </c>
      <c r="U453" s="78">
        <f t="shared" si="54"/>
        <v>0</v>
      </c>
      <c r="V453" s="89">
        <f t="shared" si="55"/>
        <v>0</v>
      </c>
      <c r="W453" s="77"/>
      <c r="X453" s="77"/>
      <c r="Y453" s="77"/>
    </row>
    <row r="454" spans="1:25" s="80" customFormat="1" ht="16" thickBot="1">
      <c r="A454" s="1"/>
      <c r="B454" s="28">
        <f t="shared" si="56"/>
        <v>208</v>
      </c>
      <c r="C454" s="28"/>
      <c r="D454" s="29"/>
      <c r="E454" s="28"/>
      <c r="F454" s="28"/>
      <c r="G454" s="28"/>
      <c r="H454" s="137"/>
      <c r="I454" s="28"/>
      <c r="J454" s="28"/>
      <c r="K454" s="106"/>
      <c r="L454" s="30"/>
      <c r="M454" s="31" t="str">
        <f t="shared" ref="M454:M517" si="61">IF(ISBLANK(F454),"",IF(F454=L454,1,0))</f>
        <v/>
      </c>
      <c r="N454" s="30"/>
      <c r="O454" s="77"/>
      <c r="P454" s="81">
        <f t="shared" si="58"/>
        <v>0</v>
      </c>
      <c r="Q454" s="81">
        <f t="shared" si="59"/>
        <v>0</v>
      </c>
      <c r="R454" s="81" t="e">
        <f t="shared" si="57"/>
        <v>#N/A</v>
      </c>
      <c r="S454" s="81">
        <f t="shared" si="60"/>
        <v>0</v>
      </c>
      <c r="T454" s="78" t="e">
        <f>+VLOOKUP($E454,db!$B$26:$C$30,2,FALSE)</f>
        <v>#N/A</v>
      </c>
      <c r="U454" s="78">
        <f t="shared" ref="U454:U517" si="62">IF($A$3=0,0,IF(Q454=1,1,IF(R454=1,2,IF(S454=1,3,0))))</f>
        <v>0</v>
      </c>
      <c r="V454" s="89">
        <f t="shared" ref="V454:V517" si="63">H454</f>
        <v>0</v>
      </c>
      <c r="W454" s="77"/>
      <c r="X454" s="77"/>
      <c r="Y454" s="77"/>
    </row>
    <row r="455" spans="1:25" s="80" customFormat="1" ht="16" thickBot="1">
      <c r="A455" s="1"/>
      <c r="B455" s="26">
        <f t="shared" ref="B455:B518" si="64">+B454+1</f>
        <v>209</v>
      </c>
      <c r="C455" s="26"/>
      <c r="D455" s="27"/>
      <c r="E455" s="26"/>
      <c r="F455" s="26"/>
      <c r="G455" s="26"/>
      <c r="H455" s="136"/>
      <c r="I455" s="26"/>
      <c r="J455" s="26"/>
      <c r="K455" s="105"/>
      <c r="L455" s="32"/>
      <c r="M455" s="33" t="str">
        <f t="shared" si="61"/>
        <v/>
      </c>
      <c r="N455" s="32"/>
      <c r="O455" s="77"/>
      <c r="P455" s="81">
        <f t="shared" si="58"/>
        <v>0</v>
      </c>
      <c r="Q455" s="81">
        <f t="shared" si="59"/>
        <v>0</v>
      </c>
      <c r="R455" s="81" t="e">
        <f t="shared" si="57"/>
        <v>#N/A</v>
      </c>
      <c r="S455" s="81">
        <f t="shared" si="60"/>
        <v>0</v>
      </c>
      <c r="T455" s="78" t="e">
        <f>+VLOOKUP($E455,db!$B$26:$C$30,2,FALSE)</f>
        <v>#N/A</v>
      </c>
      <c r="U455" s="78">
        <f t="shared" si="62"/>
        <v>0</v>
      </c>
      <c r="V455" s="89">
        <f t="shared" si="63"/>
        <v>0</v>
      </c>
      <c r="W455" s="77"/>
      <c r="X455" s="77"/>
      <c r="Y455" s="77"/>
    </row>
    <row r="456" spans="1:25" s="80" customFormat="1" ht="16" thickBot="1">
      <c r="A456" s="1"/>
      <c r="B456" s="28">
        <f t="shared" si="64"/>
        <v>210</v>
      </c>
      <c r="C456" s="28"/>
      <c r="D456" s="29"/>
      <c r="E456" s="28"/>
      <c r="F456" s="28"/>
      <c r="G456" s="28"/>
      <c r="H456" s="137"/>
      <c r="I456" s="28"/>
      <c r="J456" s="28"/>
      <c r="K456" s="106"/>
      <c r="L456" s="30"/>
      <c r="M456" s="31" t="str">
        <f t="shared" si="61"/>
        <v/>
      </c>
      <c r="N456" s="30"/>
      <c r="O456" s="77"/>
      <c r="P456" s="81">
        <f t="shared" si="58"/>
        <v>0</v>
      </c>
      <c r="Q456" s="81">
        <f t="shared" si="59"/>
        <v>0</v>
      </c>
      <c r="R456" s="81" t="e">
        <f t="shared" si="57"/>
        <v>#N/A</v>
      </c>
      <c r="S456" s="81">
        <f t="shared" si="60"/>
        <v>0</v>
      </c>
      <c r="T456" s="78" t="e">
        <f>+VLOOKUP($E456,db!$B$26:$C$30,2,FALSE)</f>
        <v>#N/A</v>
      </c>
      <c r="U456" s="78">
        <f t="shared" si="62"/>
        <v>0</v>
      </c>
      <c r="V456" s="89">
        <f t="shared" si="63"/>
        <v>0</v>
      </c>
      <c r="W456" s="77"/>
      <c r="X456" s="77"/>
      <c r="Y456" s="77"/>
    </row>
    <row r="457" spans="1:25" s="80" customFormat="1" ht="16" thickBot="1">
      <c r="A457" s="1"/>
      <c r="B457" s="26">
        <f t="shared" si="64"/>
        <v>211</v>
      </c>
      <c r="C457" s="26"/>
      <c r="D457" s="27"/>
      <c r="E457" s="26"/>
      <c r="F457" s="26"/>
      <c r="G457" s="26"/>
      <c r="H457" s="136"/>
      <c r="I457" s="26"/>
      <c r="J457" s="26"/>
      <c r="K457" s="105"/>
      <c r="L457" s="32"/>
      <c r="M457" s="33" t="str">
        <f t="shared" si="61"/>
        <v/>
      </c>
      <c r="N457" s="32"/>
      <c r="O457" s="77"/>
      <c r="P457" s="81">
        <f t="shared" si="58"/>
        <v>0</v>
      </c>
      <c r="Q457" s="81">
        <f t="shared" si="59"/>
        <v>0</v>
      </c>
      <c r="R457" s="81" t="e">
        <f t="shared" si="57"/>
        <v>#N/A</v>
      </c>
      <c r="S457" s="81">
        <f t="shared" si="60"/>
        <v>0</v>
      </c>
      <c r="T457" s="78" t="e">
        <f>+VLOOKUP($E457,db!$B$26:$C$30,2,FALSE)</f>
        <v>#N/A</v>
      </c>
      <c r="U457" s="78">
        <f t="shared" si="62"/>
        <v>0</v>
      </c>
      <c r="V457" s="89">
        <f t="shared" si="63"/>
        <v>0</v>
      </c>
      <c r="W457" s="77"/>
      <c r="X457" s="77"/>
      <c r="Y457" s="77"/>
    </row>
    <row r="458" spans="1:25" s="80" customFormat="1" ht="16" thickBot="1">
      <c r="A458" s="1"/>
      <c r="B458" s="28">
        <f t="shared" si="64"/>
        <v>212</v>
      </c>
      <c r="C458" s="28"/>
      <c r="D458" s="29"/>
      <c r="E458" s="28"/>
      <c r="F458" s="28"/>
      <c r="G458" s="28"/>
      <c r="H458" s="137"/>
      <c r="I458" s="28"/>
      <c r="J458" s="28"/>
      <c r="K458" s="106"/>
      <c r="L458" s="30"/>
      <c r="M458" s="31" t="str">
        <f t="shared" si="61"/>
        <v/>
      </c>
      <c r="N458" s="30"/>
      <c r="O458" s="77"/>
      <c r="P458" s="81">
        <f t="shared" si="58"/>
        <v>0</v>
      </c>
      <c r="Q458" s="81">
        <f t="shared" si="59"/>
        <v>0</v>
      </c>
      <c r="R458" s="81" t="e">
        <f t="shared" si="57"/>
        <v>#N/A</v>
      </c>
      <c r="S458" s="81">
        <f t="shared" si="60"/>
        <v>0</v>
      </c>
      <c r="T458" s="78" t="e">
        <f>+VLOOKUP($E458,db!$B$26:$C$30,2,FALSE)</f>
        <v>#N/A</v>
      </c>
      <c r="U458" s="78">
        <f t="shared" si="62"/>
        <v>0</v>
      </c>
      <c r="V458" s="89">
        <f t="shared" si="63"/>
        <v>0</v>
      </c>
      <c r="W458" s="77"/>
      <c r="X458" s="77"/>
      <c r="Y458" s="77"/>
    </row>
    <row r="459" spans="1:25" s="80" customFormat="1" ht="16" thickBot="1">
      <c r="A459" s="1"/>
      <c r="B459" s="26">
        <f t="shared" si="64"/>
        <v>213</v>
      </c>
      <c r="C459" s="26"/>
      <c r="D459" s="27"/>
      <c r="E459" s="26"/>
      <c r="F459" s="26"/>
      <c r="G459" s="26"/>
      <c r="H459" s="136"/>
      <c r="I459" s="26"/>
      <c r="J459" s="26"/>
      <c r="K459" s="105"/>
      <c r="L459" s="32"/>
      <c r="M459" s="33" t="str">
        <f t="shared" si="61"/>
        <v/>
      </c>
      <c r="N459" s="32"/>
      <c r="O459" s="77"/>
      <c r="P459" s="81">
        <f t="shared" si="58"/>
        <v>0</v>
      </c>
      <c r="Q459" s="81">
        <f t="shared" si="59"/>
        <v>0</v>
      </c>
      <c r="R459" s="81" t="e">
        <f t="shared" si="57"/>
        <v>#N/A</v>
      </c>
      <c r="S459" s="81">
        <f t="shared" si="60"/>
        <v>0</v>
      </c>
      <c r="T459" s="78" t="e">
        <f>+VLOOKUP($E459,db!$B$26:$C$30,2,FALSE)</f>
        <v>#N/A</v>
      </c>
      <c r="U459" s="78">
        <f t="shared" si="62"/>
        <v>0</v>
      </c>
      <c r="V459" s="89">
        <f t="shared" si="63"/>
        <v>0</v>
      </c>
      <c r="W459" s="77"/>
      <c r="X459" s="77"/>
      <c r="Y459" s="77"/>
    </row>
    <row r="460" spans="1:25" s="80" customFormat="1" ht="16" thickBot="1">
      <c r="A460" s="1"/>
      <c r="B460" s="28">
        <f t="shared" si="64"/>
        <v>214</v>
      </c>
      <c r="C460" s="28"/>
      <c r="D460" s="29"/>
      <c r="E460" s="28"/>
      <c r="F460" s="28"/>
      <c r="G460" s="28"/>
      <c r="H460" s="137"/>
      <c r="I460" s="28"/>
      <c r="J460" s="28"/>
      <c r="K460" s="106"/>
      <c r="L460" s="30"/>
      <c r="M460" s="31" t="str">
        <f t="shared" si="61"/>
        <v/>
      </c>
      <c r="N460" s="30"/>
      <c r="O460" s="77"/>
      <c r="P460" s="81">
        <f t="shared" si="58"/>
        <v>0</v>
      </c>
      <c r="Q460" s="81">
        <f t="shared" si="59"/>
        <v>0</v>
      </c>
      <c r="R460" s="81" t="e">
        <f t="shared" si="57"/>
        <v>#N/A</v>
      </c>
      <c r="S460" s="81">
        <f t="shared" si="60"/>
        <v>0</v>
      </c>
      <c r="T460" s="78" t="e">
        <f>+VLOOKUP($E460,db!$B$26:$C$30,2,FALSE)</f>
        <v>#N/A</v>
      </c>
      <c r="U460" s="78">
        <f t="shared" si="62"/>
        <v>0</v>
      </c>
      <c r="V460" s="89">
        <f t="shared" si="63"/>
        <v>0</v>
      </c>
      <c r="W460" s="77"/>
      <c r="X460" s="77"/>
      <c r="Y460" s="77"/>
    </row>
    <row r="461" spans="1:25" s="80" customFormat="1" ht="16" thickBot="1">
      <c r="A461" s="1"/>
      <c r="B461" s="26">
        <f t="shared" si="64"/>
        <v>215</v>
      </c>
      <c r="C461" s="26"/>
      <c r="D461" s="27"/>
      <c r="E461" s="26"/>
      <c r="F461" s="26"/>
      <c r="G461" s="26"/>
      <c r="H461" s="136"/>
      <c r="I461" s="26"/>
      <c r="J461" s="26"/>
      <c r="K461" s="105"/>
      <c r="L461" s="32"/>
      <c r="M461" s="33" t="str">
        <f t="shared" si="61"/>
        <v/>
      </c>
      <c r="N461" s="32"/>
      <c r="O461" s="77"/>
      <c r="P461" s="81">
        <f t="shared" si="58"/>
        <v>0</v>
      </c>
      <c r="Q461" s="81">
        <f t="shared" si="59"/>
        <v>0</v>
      </c>
      <c r="R461" s="81" t="e">
        <f t="shared" si="57"/>
        <v>#N/A</v>
      </c>
      <c r="S461" s="81">
        <f t="shared" si="60"/>
        <v>0</v>
      </c>
      <c r="T461" s="78" t="e">
        <f>+VLOOKUP($E461,db!$B$26:$C$30,2,FALSE)</f>
        <v>#N/A</v>
      </c>
      <c r="U461" s="78">
        <f t="shared" si="62"/>
        <v>0</v>
      </c>
      <c r="V461" s="89">
        <f t="shared" si="63"/>
        <v>0</v>
      </c>
      <c r="W461" s="77"/>
      <c r="X461" s="77"/>
      <c r="Y461" s="77"/>
    </row>
    <row r="462" spans="1:25" s="80" customFormat="1" ht="16" thickBot="1">
      <c r="A462" s="1"/>
      <c r="B462" s="28">
        <f t="shared" si="64"/>
        <v>216</v>
      </c>
      <c r="C462" s="28"/>
      <c r="D462" s="29"/>
      <c r="E462" s="28"/>
      <c r="F462" s="28"/>
      <c r="G462" s="28"/>
      <c r="H462" s="137"/>
      <c r="I462" s="28"/>
      <c r="J462" s="28"/>
      <c r="K462" s="106"/>
      <c r="L462" s="30"/>
      <c r="M462" s="31" t="str">
        <f t="shared" si="61"/>
        <v/>
      </c>
      <c r="N462" s="30"/>
      <c r="O462" s="77"/>
      <c r="P462" s="81">
        <f t="shared" si="58"/>
        <v>0</v>
      </c>
      <c r="Q462" s="81">
        <f t="shared" si="59"/>
        <v>0</v>
      </c>
      <c r="R462" s="81" t="e">
        <f t="shared" si="57"/>
        <v>#N/A</v>
      </c>
      <c r="S462" s="81">
        <f t="shared" si="60"/>
        <v>0</v>
      </c>
      <c r="T462" s="78" t="e">
        <f>+VLOOKUP($E462,db!$B$26:$C$30,2,FALSE)</f>
        <v>#N/A</v>
      </c>
      <c r="U462" s="78">
        <f t="shared" si="62"/>
        <v>0</v>
      </c>
      <c r="V462" s="89">
        <f t="shared" si="63"/>
        <v>0</v>
      </c>
      <c r="W462" s="77"/>
      <c r="X462" s="77"/>
      <c r="Y462" s="77"/>
    </row>
    <row r="463" spans="1:25" s="80" customFormat="1" ht="16" thickBot="1">
      <c r="A463" s="1"/>
      <c r="B463" s="26">
        <f t="shared" si="64"/>
        <v>217</v>
      </c>
      <c r="C463" s="26"/>
      <c r="D463" s="27"/>
      <c r="E463" s="26"/>
      <c r="F463" s="26"/>
      <c r="G463" s="26"/>
      <c r="H463" s="136"/>
      <c r="I463" s="26"/>
      <c r="J463" s="26"/>
      <c r="K463" s="105"/>
      <c r="L463" s="32"/>
      <c r="M463" s="33" t="str">
        <f t="shared" si="61"/>
        <v/>
      </c>
      <c r="N463" s="32"/>
      <c r="O463" s="77"/>
      <c r="P463" s="81">
        <f t="shared" si="58"/>
        <v>0</v>
      </c>
      <c r="Q463" s="81">
        <f t="shared" si="59"/>
        <v>0</v>
      </c>
      <c r="R463" s="81" t="e">
        <f t="shared" si="57"/>
        <v>#N/A</v>
      </c>
      <c r="S463" s="81">
        <f t="shared" si="60"/>
        <v>0</v>
      </c>
      <c r="T463" s="78" t="e">
        <f>+VLOOKUP($E463,db!$B$26:$C$30,2,FALSE)</f>
        <v>#N/A</v>
      </c>
      <c r="U463" s="78">
        <f t="shared" si="62"/>
        <v>0</v>
      </c>
      <c r="V463" s="89">
        <f t="shared" si="63"/>
        <v>0</v>
      </c>
      <c r="W463" s="77"/>
      <c r="X463" s="77"/>
      <c r="Y463" s="77"/>
    </row>
    <row r="464" spans="1:25" s="80" customFormat="1" ht="16" thickBot="1">
      <c r="A464" s="1"/>
      <c r="B464" s="28">
        <f t="shared" si="64"/>
        <v>218</v>
      </c>
      <c r="C464" s="28"/>
      <c r="D464" s="29"/>
      <c r="E464" s="28"/>
      <c r="F464" s="28"/>
      <c r="G464" s="28"/>
      <c r="H464" s="137"/>
      <c r="I464" s="28"/>
      <c r="J464" s="28"/>
      <c r="K464" s="106"/>
      <c r="L464" s="30"/>
      <c r="M464" s="31" t="str">
        <f t="shared" si="61"/>
        <v/>
      </c>
      <c r="N464" s="30"/>
      <c r="O464" s="77"/>
      <c r="P464" s="81">
        <f t="shared" si="58"/>
        <v>0</v>
      </c>
      <c r="Q464" s="81">
        <f t="shared" si="59"/>
        <v>0</v>
      </c>
      <c r="R464" s="81" t="e">
        <f t="shared" si="57"/>
        <v>#N/A</v>
      </c>
      <c r="S464" s="81">
        <f t="shared" si="60"/>
        <v>0</v>
      </c>
      <c r="T464" s="78" t="e">
        <f>+VLOOKUP($E464,db!$B$26:$C$30,2,FALSE)</f>
        <v>#N/A</v>
      </c>
      <c r="U464" s="78">
        <f t="shared" si="62"/>
        <v>0</v>
      </c>
      <c r="V464" s="89">
        <f t="shared" si="63"/>
        <v>0</v>
      </c>
      <c r="W464" s="77"/>
      <c r="X464" s="77"/>
      <c r="Y464" s="77"/>
    </row>
    <row r="465" spans="1:25" s="80" customFormat="1" ht="16" thickBot="1">
      <c r="A465" s="1"/>
      <c r="B465" s="26">
        <f t="shared" si="64"/>
        <v>219</v>
      </c>
      <c r="C465" s="26"/>
      <c r="D465" s="27"/>
      <c r="E465" s="26"/>
      <c r="F465" s="26"/>
      <c r="G465" s="26"/>
      <c r="H465" s="136"/>
      <c r="I465" s="26"/>
      <c r="J465" s="26"/>
      <c r="K465" s="105"/>
      <c r="L465" s="32"/>
      <c r="M465" s="33" t="str">
        <f t="shared" si="61"/>
        <v/>
      </c>
      <c r="N465" s="32"/>
      <c r="O465" s="77"/>
      <c r="P465" s="81">
        <f t="shared" si="58"/>
        <v>0</v>
      </c>
      <c r="Q465" s="81">
        <f t="shared" si="59"/>
        <v>0</v>
      </c>
      <c r="R465" s="81" t="e">
        <f t="shared" ref="R465:R528" si="65">IF(H465&gt;T465,1,0)</f>
        <v>#N/A</v>
      </c>
      <c r="S465" s="81">
        <f t="shared" si="60"/>
        <v>0</v>
      </c>
      <c r="T465" s="78" t="e">
        <f>+VLOOKUP($E465,db!$B$26:$C$30,2,FALSE)</f>
        <v>#N/A</v>
      </c>
      <c r="U465" s="78">
        <f t="shared" si="62"/>
        <v>0</v>
      </c>
      <c r="V465" s="89">
        <f t="shared" si="63"/>
        <v>0</v>
      </c>
      <c r="W465" s="77"/>
      <c r="X465" s="77"/>
      <c r="Y465" s="77"/>
    </row>
    <row r="466" spans="1:25" s="80" customFormat="1" ht="16" thickBot="1">
      <c r="A466" s="1"/>
      <c r="B466" s="28">
        <f t="shared" si="64"/>
        <v>220</v>
      </c>
      <c r="C466" s="28"/>
      <c r="D466" s="29"/>
      <c r="E466" s="28"/>
      <c r="F466" s="28"/>
      <c r="G466" s="28"/>
      <c r="H466" s="137"/>
      <c r="I466" s="28"/>
      <c r="J466" s="28"/>
      <c r="K466" s="106"/>
      <c r="L466" s="30"/>
      <c r="M466" s="31" t="str">
        <f t="shared" si="61"/>
        <v/>
      </c>
      <c r="N466" s="30"/>
      <c r="O466" s="77"/>
      <c r="P466" s="81">
        <f t="shared" si="58"/>
        <v>0</v>
      </c>
      <c r="Q466" s="81">
        <f t="shared" si="59"/>
        <v>0</v>
      </c>
      <c r="R466" s="81" t="e">
        <f t="shared" si="65"/>
        <v>#N/A</v>
      </c>
      <c r="S466" s="81">
        <f t="shared" si="60"/>
        <v>0</v>
      </c>
      <c r="T466" s="78" t="e">
        <f>+VLOOKUP($E466,db!$B$26:$C$30,2,FALSE)</f>
        <v>#N/A</v>
      </c>
      <c r="U466" s="78">
        <f t="shared" si="62"/>
        <v>0</v>
      </c>
      <c r="V466" s="89">
        <f t="shared" si="63"/>
        <v>0</v>
      </c>
      <c r="W466" s="77"/>
      <c r="X466" s="77"/>
      <c r="Y466" s="77"/>
    </row>
    <row r="467" spans="1:25" s="80" customFormat="1" ht="16" thickBot="1">
      <c r="A467" s="1"/>
      <c r="B467" s="26">
        <f t="shared" si="64"/>
        <v>221</v>
      </c>
      <c r="C467" s="26"/>
      <c r="D467" s="27"/>
      <c r="E467" s="26"/>
      <c r="F467" s="26"/>
      <c r="G467" s="26"/>
      <c r="H467" s="136"/>
      <c r="I467" s="26"/>
      <c r="J467" s="26"/>
      <c r="K467" s="105"/>
      <c r="L467" s="32"/>
      <c r="M467" s="33" t="str">
        <f t="shared" si="61"/>
        <v/>
      </c>
      <c r="N467" s="32"/>
      <c r="O467" s="77"/>
      <c r="P467" s="81">
        <f t="shared" si="58"/>
        <v>0</v>
      </c>
      <c r="Q467" s="81">
        <f t="shared" si="59"/>
        <v>0</v>
      </c>
      <c r="R467" s="81" t="e">
        <f t="shared" si="65"/>
        <v>#N/A</v>
      </c>
      <c r="S467" s="81">
        <f t="shared" si="60"/>
        <v>0</v>
      </c>
      <c r="T467" s="78" t="e">
        <f>+VLOOKUP($E467,db!$B$26:$C$30,2,FALSE)</f>
        <v>#N/A</v>
      </c>
      <c r="U467" s="78">
        <f t="shared" si="62"/>
        <v>0</v>
      </c>
      <c r="V467" s="89">
        <f t="shared" si="63"/>
        <v>0</v>
      </c>
      <c r="W467" s="77"/>
      <c r="X467" s="77"/>
      <c r="Y467" s="77"/>
    </row>
    <row r="468" spans="1:25" s="80" customFormat="1" ht="16" thickBot="1">
      <c r="A468" s="1"/>
      <c r="B468" s="28">
        <f t="shared" si="64"/>
        <v>222</v>
      </c>
      <c r="C468" s="28"/>
      <c r="D468" s="29"/>
      <c r="E468" s="28"/>
      <c r="F468" s="28"/>
      <c r="G468" s="28"/>
      <c r="H468" s="137"/>
      <c r="I468" s="28"/>
      <c r="J468" s="28"/>
      <c r="K468" s="106"/>
      <c r="L468" s="30"/>
      <c r="M468" s="31" t="str">
        <f t="shared" si="61"/>
        <v/>
      </c>
      <c r="N468" s="30"/>
      <c r="O468" s="77"/>
      <c r="P468" s="81">
        <f t="shared" si="58"/>
        <v>0</v>
      </c>
      <c r="Q468" s="81">
        <f t="shared" si="59"/>
        <v>0</v>
      </c>
      <c r="R468" s="81" t="e">
        <f t="shared" si="65"/>
        <v>#N/A</v>
      </c>
      <c r="S468" s="81">
        <f t="shared" si="60"/>
        <v>0</v>
      </c>
      <c r="T468" s="78" t="e">
        <f>+VLOOKUP($E468,db!$B$26:$C$30,2,FALSE)</f>
        <v>#N/A</v>
      </c>
      <c r="U468" s="78">
        <f t="shared" si="62"/>
        <v>0</v>
      </c>
      <c r="V468" s="89">
        <f t="shared" si="63"/>
        <v>0</v>
      </c>
      <c r="W468" s="77"/>
      <c r="X468" s="77"/>
      <c r="Y468" s="77"/>
    </row>
    <row r="469" spans="1:25" s="80" customFormat="1" ht="16" thickBot="1">
      <c r="A469" s="1"/>
      <c r="B469" s="26">
        <f t="shared" si="64"/>
        <v>223</v>
      </c>
      <c r="C469" s="26"/>
      <c r="D469" s="27"/>
      <c r="E469" s="26"/>
      <c r="F469" s="26"/>
      <c r="G469" s="26"/>
      <c r="H469" s="136"/>
      <c r="I469" s="26"/>
      <c r="J469" s="26"/>
      <c r="K469" s="105"/>
      <c r="L469" s="32"/>
      <c r="M469" s="33" t="str">
        <f t="shared" si="61"/>
        <v/>
      </c>
      <c r="N469" s="32"/>
      <c r="O469" s="77"/>
      <c r="P469" s="81">
        <f t="shared" si="58"/>
        <v>0</v>
      </c>
      <c r="Q469" s="81">
        <f t="shared" si="59"/>
        <v>0</v>
      </c>
      <c r="R469" s="81" t="e">
        <f t="shared" si="65"/>
        <v>#N/A</v>
      </c>
      <c r="S469" s="81">
        <f t="shared" si="60"/>
        <v>0</v>
      </c>
      <c r="T469" s="78" t="e">
        <f>+VLOOKUP($E469,db!$B$26:$C$30,2,FALSE)</f>
        <v>#N/A</v>
      </c>
      <c r="U469" s="78">
        <f t="shared" si="62"/>
        <v>0</v>
      </c>
      <c r="V469" s="89">
        <f t="shared" si="63"/>
        <v>0</v>
      </c>
      <c r="W469" s="77"/>
      <c r="X469" s="77"/>
      <c r="Y469" s="77"/>
    </row>
    <row r="470" spans="1:25" s="80" customFormat="1" ht="16" thickBot="1">
      <c r="A470" s="1"/>
      <c r="B470" s="28">
        <f t="shared" si="64"/>
        <v>224</v>
      </c>
      <c r="C470" s="28"/>
      <c r="D470" s="29"/>
      <c r="E470" s="28"/>
      <c r="F470" s="28"/>
      <c r="G470" s="28"/>
      <c r="H470" s="137"/>
      <c r="I470" s="28"/>
      <c r="J470" s="28"/>
      <c r="K470" s="106"/>
      <c r="L470" s="30"/>
      <c r="M470" s="31" t="str">
        <f t="shared" si="61"/>
        <v/>
      </c>
      <c r="N470" s="30"/>
      <c r="O470" s="77"/>
      <c r="P470" s="81">
        <f t="shared" si="58"/>
        <v>0</v>
      </c>
      <c r="Q470" s="81">
        <f t="shared" si="59"/>
        <v>0</v>
      </c>
      <c r="R470" s="81" t="e">
        <f t="shared" si="65"/>
        <v>#N/A</v>
      </c>
      <c r="S470" s="81">
        <f t="shared" si="60"/>
        <v>0</v>
      </c>
      <c r="T470" s="78" t="e">
        <f>+VLOOKUP($E470,db!$B$26:$C$30,2,FALSE)</f>
        <v>#N/A</v>
      </c>
      <c r="U470" s="78">
        <f t="shared" si="62"/>
        <v>0</v>
      </c>
      <c r="V470" s="89">
        <f t="shared" si="63"/>
        <v>0</v>
      </c>
      <c r="W470" s="77"/>
      <c r="X470" s="77"/>
      <c r="Y470" s="77"/>
    </row>
    <row r="471" spans="1:25" s="80" customFormat="1" ht="16" thickBot="1">
      <c r="A471" s="1"/>
      <c r="B471" s="26">
        <f t="shared" si="64"/>
        <v>225</v>
      </c>
      <c r="C471" s="26"/>
      <c r="D471" s="27"/>
      <c r="E471" s="26"/>
      <c r="F471" s="26"/>
      <c r="G471" s="26"/>
      <c r="H471" s="136"/>
      <c r="I471" s="26"/>
      <c r="J471" s="26"/>
      <c r="K471" s="105"/>
      <c r="L471" s="32"/>
      <c r="M471" s="33" t="str">
        <f t="shared" si="61"/>
        <v/>
      </c>
      <c r="N471" s="32"/>
      <c r="O471" s="77"/>
      <c r="P471" s="81">
        <f t="shared" si="58"/>
        <v>0</v>
      </c>
      <c r="Q471" s="81">
        <f t="shared" si="59"/>
        <v>0</v>
      </c>
      <c r="R471" s="81" t="e">
        <f t="shared" si="65"/>
        <v>#N/A</v>
      </c>
      <c r="S471" s="81">
        <f t="shared" si="60"/>
        <v>0</v>
      </c>
      <c r="T471" s="78" t="e">
        <f>+VLOOKUP($E471,db!$B$26:$C$30,2,FALSE)</f>
        <v>#N/A</v>
      </c>
      <c r="U471" s="78">
        <f t="shared" si="62"/>
        <v>0</v>
      </c>
      <c r="V471" s="89">
        <f t="shared" si="63"/>
        <v>0</v>
      </c>
      <c r="W471" s="77"/>
      <c r="X471" s="77"/>
      <c r="Y471" s="77"/>
    </row>
    <row r="472" spans="1:25" s="80" customFormat="1" ht="16" thickBot="1">
      <c r="A472" s="1"/>
      <c r="B472" s="28">
        <f t="shared" si="64"/>
        <v>226</v>
      </c>
      <c r="C472" s="28"/>
      <c r="D472" s="29"/>
      <c r="E472" s="28"/>
      <c r="F472" s="28"/>
      <c r="G472" s="28"/>
      <c r="H472" s="137"/>
      <c r="I472" s="28"/>
      <c r="J472" s="28"/>
      <c r="K472" s="106"/>
      <c r="L472" s="30"/>
      <c r="M472" s="31" t="str">
        <f t="shared" si="61"/>
        <v/>
      </c>
      <c r="N472" s="30"/>
      <c r="O472" s="77"/>
      <c r="P472" s="81">
        <f t="shared" si="58"/>
        <v>0</v>
      </c>
      <c r="Q472" s="81">
        <f t="shared" si="59"/>
        <v>0</v>
      </c>
      <c r="R472" s="81" t="e">
        <f t="shared" si="65"/>
        <v>#N/A</v>
      </c>
      <c r="S472" s="81">
        <f t="shared" si="60"/>
        <v>0</v>
      </c>
      <c r="T472" s="78" t="e">
        <f>+VLOOKUP($E472,db!$B$26:$C$30,2,FALSE)</f>
        <v>#N/A</v>
      </c>
      <c r="U472" s="78">
        <f t="shared" si="62"/>
        <v>0</v>
      </c>
      <c r="V472" s="89">
        <f t="shared" si="63"/>
        <v>0</v>
      </c>
      <c r="W472" s="77"/>
      <c r="X472" s="77"/>
      <c r="Y472" s="77"/>
    </row>
    <row r="473" spans="1:25" s="80" customFormat="1" ht="16" thickBot="1">
      <c r="A473" s="1"/>
      <c r="B473" s="26">
        <f t="shared" si="64"/>
        <v>227</v>
      </c>
      <c r="C473" s="26"/>
      <c r="D473" s="27"/>
      <c r="E473" s="26"/>
      <c r="F473" s="26"/>
      <c r="G473" s="26"/>
      <c r="H473" s="136"/>
      <c r="I473" s="26"/>
      <c r="J473" s="26"/>
      <c r="K473" s="105"/>
      <c r="L473" s="32"/>
      <c r="M473" s="33" t="str">
        <f t="shared" si="61"/>
        <v/>
      </c>
      <c r="N473" s="32"/>
      <c r="O473" s="77"/>
      <c r="P473" s="81">
        <f t="shared" si="58"/>
        <v>0</v>
      </c>
      <c r="Q473" s="81">
        <f t="shared" si="59"/>
        <v>0</v>
      </c>
      <c r="R473" s="81" t="e">
        <f t="shared" si="65"/>
        <v>#N/A</v>
      </c>
      <c r="S473" s="81">
        <f t="shared" si="60"/>
        <v>0</v>
      </c>
      <c r="T473" s="78" t="e">
        <f>+VLOOKUP($E473,db!$B$26:$C$30,2,FALSE)</f>
        <v>#N/A</v>
      </c>
      <c r="U473" s="78">
        <f t="shared" si="62"/>
        <v>0</v>
      </c>
      <c r="V473" s="89">
        <f t="shared" si="63"/>
        <v>0</v>
      </c>
      <c r="W473" s="77"/>
      <c r="X473" s="77"/>
      <c r="Y473" s="77"/>
    </row>
    <row r="474" spans="1:25" s="80" customFormat="1" ht="16" thickBot="1">
      <c r="A474" s="1"/>
      <c r="B474" s="28">
        <f t="shared" si="64"/>
        <v>228</v>
      </c>
      <c r="C474" s="28"/>
      <c r="D474" s="29"/>
      <c r="E474" s="28"/>
      <c r="F474" s="28"/>
      <c r="G474" s="28"/>
      <c r="H474" s="137"/>
      <c r="I474" s="28"/>
      <c r="J474" s="28"/>
      <c r="K474" s="106"/>
      <c r="L474" s="30"/>
      <c r="M474" s="31" t="str">
        <f t="shared" si="61"/>
        <v/>
      </c>
      <c r="N474" s="30"/>
      <c r="O474" s="77"/>
      <c r="P474" s="81">
        <f t="shared" si="58"/>
        <v>0</v>
      </c>
      <c r="Q474" s="81">
        <f t="shared" si="59"/>
        <v>0</v>
      </c>
      <c r="R474" s="81" t="e">
        <f t="shared" si="65"/>
        <v>#N/A</v>
      </c>
      <c r="S474" s="81">
        <f t="shared" si="60"/>
        <v>0</v>
      </c>
      <c r="T474" s="78" t="e">
        <f>+VLOOKUP($E474,db!$B$26:$C$30,2,FALSE)</f>
        <v>#N/A</v>
      </c>
      <c r="U474" s="78">
        <f t="shared" si="62"/>
        <v>0</v>
      </c>
      <c r="V474" s="89">
        <f t="shared" si="63"/>
        <v>0</v>
      </c>
      <c r="W474" s="77"/>
      <c r="X474" s="77"/>
      <c r="Y474" s="77"/>
    </row>
    <row r="475" spans="1:25" s="80" customFormat="1" ht="16" thickBot="1">
      <c r="A475" s="1"/>
      <c r="B475" s="26">
        <f t="shared" si="64"/>
        <v>229</v>
      </c>
      <c r="C475" s="26"/>
      <c r="D475" s="27"/>
      <c r="E475" s="26"/>
      <c r="F475" s="26"/>
      <c r="G475" s="26"/>
      <c r="H475" s="136"/>
      <c r="I475" s="26"/>
      <c r="J475" s="26"/>
      <c r="K475" s="105"/>
      <c r="L475" s="32"/>
      <c r="M475" s="33" t="str">
        <f t="shared" si="61"/>
        <v/>
      </c>
      <c r="N475" s="32"/>
      <c r="O475" s="77"/>
      <c r="P475" s="81">
        <f t="shared" si="58"/>
        <v>0</v>
      </c>
      <c r="Q475" s="81">
        <f t="shared" si="59"/>
        <v>0</v>
      </c>
      <c r="R475" s="81" t="e">
        <f t="shared" si="65"/>
        <v>#N/A</v>
      </c>
      <c r="S475" s="81">
        <f t="shared" si="60"/>
        <v>0</v>
      </c>
      <c r="T475" s="78" t="e">
        <f>+VLOOKUP($E475,db!$B$26:$C$30,2,FALSE)</f>
        <v>#N/A</v>
      </c>
      <c r="U475" s="78">
        <f t="shared" si="62"/>
        <v>0</v>
      </c>
      <c r="V475" s="89">
        <f t="shared" si="63"/>
        <v>0</v>
      </c>
      <c r="W475" s="77"/>
      <c r="X475" s="77"/>
      <c r="Y475" s="77"/>
    </row>
    <row r="476" spans="1:25" s="80" customFormat="1" ht="16" thickBot="1">
      <c r="A476" s="1"/>
      <c r="B476" s="28">
        <f t="shared" si="64"/>
        <v>230</v>
      </c>
      <c r="C476" s="28"/>
      <c r="D476" s="29"/>
      <c r="E476" s="28"/>
      <c r="F476" s="28"/>
      <c r="G476" s="28"/>
      <c r="H476" s="137"/>
      <c r="I476" s="28"/>
      <c r="J476" s="28"/>
      <c r="K476" s="106"/>
      <c r="L476" s="30"/>
      <c r="M476" s="31" t="str">
        <f t="shared" si="61"/>
        <v/>
      </c>
      <c r="N476" s="30"/>
      <c r="O476" s="77"/>
      <c r="P476" s="81">
        <f t="shared" si="58"/>
        <v>0</v>
      </c>
      <c r="Q476" s="81">
        <f t="shared" si="59"/>
        <v>0</v>
      </c>
      <c r="R476" s="81" t="e">
        <f t="shared" si="65"/>
        <v>#N/A</v>
      </c>
      <c r="S476" s="81">
        <f t="shared" si="60"/>
        <v>0</v>
      </c>
      <c r="T476" s="78" t="e">
        <f>+VLOOKUP($E476,db!$B$26:$C$30,2,FALSE)</f>
        <v>#N/A</v>
      </c>
      <c r="U476" s="78">
        <f t="shared" si="62"/>
        <v>0</v>
      </c>
      <c r="V476" s="89">
        <f t="shared" si="63"/>
        <v>0</v>
      </c>
      <c r="W476" s="77"/>
      <c r="X476" s="77"/>
      <c r="Y476" s="77"/>
    </row>
    <row r="477" spans="1:25" s="80" customFormat="1" ht="16" thickBot="1">
      <c r="A477" s="1"/>
      <c r="B477" s="26">
        <f t="shared" si="64"/>
        <v>231</v>
      </c>
      <c r="C477" s="26"/>
      <c r="D477" s="27"/>
      <c r="E477" s="26"/>
      <c r="F477" s="26"/>
      <c r="G477" s="26"/>
      <c r="H477" s="136"/>
      <c r="I477" s="26"/>
      <c r="J477" s="26"/>
      <c r="K477" s="105"/>
      <c r="L477" s="32"/>
      <c r="M477" s="33" t="str">
        <f t="shared" si="61"/>
        <v/>
      </c>
      <c r="N477" s="32"/>
      <c r="O477" s="77"/>
      <c r="P477" s="81">
        <f t="shared" si="58"/>
        <v>0</v>
      </c>
      <c r="Q477" s="81">
        <f t="shared" si="59"/>
        <v>0</v>
      </c>
      <c r="R477" s="81" t="e">
        <f t="shared" si="65"/>
        <v>#N/A</v>
      </c>
      <c r="S477" s="81">
        <f t="shared" si="60"/>
        <v>0</v>
      </c>
      <c r="T477" s="78" t="e">
        <f>+VLOOKUP($E477,db!$B$26:$C$30,2,FALSE)</f>
        <v>#N/A</v>
      </c>
      <c r="U477" s="78">
        <f t="shared" si="62"/>
        <v>0</v>
      </c>
      <c r="V477" s="89">
        <f t="shared" si="63"/>
        <v>0</v>
      </c>
      <c r="W477" s="77"/>
      <c r="X477" s="77"/>
      <c r="Y477" s="77"/>
    </row>
    <row r="478" spans="1:25" s="80" customFormat="1" ht="16" thickBot="1">
      <c r="A478" s="1"/>
      <c r="B478" s="28">
        <f t="shared" si="64"/>
        <v>232</v>
      </c>
      <c r="C478" s="28"/>
      <c r="D478" s="29"/>
      <c r="E478" s="28"/>
      <c r="F478" s="28"/>
      <c r="G478" s="28"/>
      <c r="H478" s="137"/>
      <c r="I478" s="28"/>
      <c r="J478" s="28"/>
      <c r="K478" s="106"/>
      <c r="L478" s="30"/>
      <c r="M478" s="31" t="str">
        <f t="shared" si="61"/>
        <v/>
      </c>
      <c r="N478" s="30"/>
      <c r="O478" s="77"/>
      <c r="P478" s="81">
        <f t="shared" si="58"/>
        <v>0</v>
      </c>
      <c r="Q478" s="81">
        <f t="shared" si="59"/>
        <v>0</v>
      </c>
      <c r="R478" s="81" t="e">
        <f t="shared" si="65"/>
        <v>#N/A</v>
      </c>
      <c r="S478" s="81">
        <f t="shared" si="60"/>
        <v>0</v>
      </c>
      <c r="T478" s="78" t="e">
        <f>+VLOOKUP($E478,db!$B$26:$C$30,2,FALSE)</f>
        <v>#N/A</v>
      </c>
      <c r="U478" s="78">
        <f t="shared" si="62"/>
        <v>0</v>
      </c>
      <c r="V478" s="89">
        <f t="shared" si="63"/>
        <v>0</v>
      </c>
      <c r="W478" s="77"/>
      <c r="X478" s="77"/>
      <c r="Y478" s="77"/>
    </row>
    <row r="479" spans="1:25" s="80" customFormat="1" ht="16" thickBot="1">
      <c r="A479" s="1"/>
      <c r="B479" s="26">
        <f t="shared" si="64"/>
        <v>233</v>
      </c>
      <c r="C479" s="26"/>
      <c r="D479" s="27"/>
      <c r="E479" s="26"/>
      <c r="F479" s="26"/>
      <c r="G479" s="26"/>
      <c r="H479" s="136"/>
      <c r="I479" s="26"/>
      <c r="J479" s="26"/>
      <c r="K479" s="105"/>
      <c r="L479" s="32"/>
      <c r="M479" s="33" t="str">
        <f t="shared" si="61"/>
        <v/>
      </c>
      <c r="N479" s="32"/>
      <c r="O479" s="77"/>
      <c r="P479" s="81">
        <f t="shared" si="58"/>
        <v>0</v>
      </c>
      <c r="Q479" s="81">
        <f t="shared" si="59"/>
        <v>0</v>
      </c>
      <c r="R479" s="81" t="e">
        <f t="shared" si="65"/>
        <v>#N/A</v>
      </c>
      <c r="S479" s="81">
        <f t="shared" si="60"/>
        <v>0</v>
      </c>
      <c r="T479" s="78" t="e">
        <f>+VLOOKUP($E479,db!$B$26:$C$30,2,FALSE)</f>
        <v>#N/A</v>
      </c>
      <c r="U479" s="78">
        <f t="shared" si="62"/>
        <v>0</v>
      </c>
      <c r="V479" s="89">
        <f t="shared" si="63"/>
        <v>0</v>
      </c>
      <c r="W479" s="77"/>
      <c r="X479" s="77"/>
      <c r="Y479" s="77"/>
    </row>
    <row r="480" spans="1:25" s="80" customFormat="1" ht="16" thickBot="1">
      <c r="A480" s="1"/>
      <c r="B480" s="28">
        <f t="shared" si="64"/>
        <v>234</v>
      </c>
      <c r="C480" s="28"/>
      <c r="D480" s="29"/>
      <c r="E480" s="28"/>
      <c r="F480" s="28"/>
      <c r="G480" s="28"/>
      <c r="H480" s="137"/>
      <c r="I480" s="28"/>
      <c r="J480" s="28"/>
      <c r="K480" s="106"/>
      <c r="L480" s="30"/>
      <c r="M480" s="31" t="str">
        <f t="shared" si="61"/>
        <v/>
      </c>
      <c r="N480" s="30"/>
      <c r="O480" s="77"/>
      <c r="P480" s="81">
        <f t="shared" si="58"/>
        <v>0</v>
      </c>
      <c r="Q480" s="81">
        <f t="shared" si="59"/>
        <v>0</v>
      </c>
      <c r="R480" s="81" t="e">
        <f t="shared" si="65"/>
        <v>#N/A</v>
      </c>
      <c r="S480" s="81">
        <f t="shared" si="60"/>
        <v>0</v>
      </c>
      <c r="T480" s="78" t="e">
        <f>+VLOOKUP($E480,db!$B$26:$C$30,2,FALSE)</f>
        <v>#N/A</v>
      </c>
      <c r="U480" s="78">
        <f t="shared" si="62"/>
        <v>0</v>
      </c>
      <c r="V480" s="89">
        <f t="shared" si="63"/>
        <v>0</v>
      </c>
      <c r="W480" s="77"/>
      <c r="X480" s="77"/>
      <c r="Y480" s="77"/>
    </row>
    <row r="481" spans="1:25" s="80" customFormat="1" ht="16" thickBot="1">
      <c r="A481" s="1"/>
      <c r="B481" s="26">
        <f t="shared" si="64"/>
        <v>235</v>
      </c>
      <c r="C481" s="26"/>
      <c r="D481" s="27"/>
      <c r="E481" s="26"/>
      <c r="F481" s="26"/>
      <c r="G481" s="26"/>
      <c r="H481" s="136"/>
      <c r="I481" s="26"/>
      <c r="J481" s="26"/>
      <c r="K481" s="105"/>
      <c r="L481" s="32"/>
      <c r="M481" s="33" t="str">
        <f t="shared" si="61"/>
        <v/>
      </c>
      <c r="N481" s="32"/>
      <c r="O481" s="77"/>
      <c r="P481" s="81">
        <f t="shared" si="58"/>
        <v>0</v>
      </c>
      <c r="Q481" s="81">
        <f t="shared" si="59"/>
        <v>0</v>
      </c>
      <c r="R481" s="81" t="e">
        <f t="shared" si="65"/>
        <v>#N/A</v>
      </c>
      <c r="S481" s="81">
        <f t="shared" si="60"/>
        <v>0</v>
      </c>
      <c r="T481" s="78" t="e">
        <f>+VLOOKUP($E481,db!$B$26:$C$30,2,FALSE)</f>
        <v>#N/A</v>
      </c>
      <c r="U481" s="78">
        <f t="shared" si="62"/>
        <v>0</v>
      </c>
      <c r="V481" s="89">
        <f t="shared" si="63"/>
        <v>0</v>
      </c>
      <c r="W481" s="77"/>
      <c r="X481" s="77"/>
      <c r="Y481" s="77"/>
    </row>
    <row r="482" spans="1:25" s="80" customFormat="1" ht="16" thickBot="1">
      <c r="A482" s="1"/>
      <c r="B482" s="28">
        <f t="shared" si="64"/>
        <v>236</v>
      </c>
      <c r="C482" s="28"/>
      <c r="D482" s="29"/>
      <c r="E482" s="28"/>
      <c r="F482" s="28"/>
      <c r="G482" s="28"/>
      <c r="H482" s="137"/>
      <c r="I482" s="28"/>
      <c r="J482" s="28"/>
      <c r="K482" s="106"/>
      <c r="L482" s="30"/>
      <c r="M482" s="31" t="str">
        <f t="shared" si="61"/>
        <v/>
      </c>
      <c r="N482" s="30"/>
      <c r="O482" s="77"/>
      <c r="P482" s="81">
        <f t="shared" si="58"/>
        <v>0</v>
      </c>
      <c r="Q482" s="81">
        <f t="shared" si="59"/>
        <v>0</v>
      </c>
      <c r="R482" s="81" t="e">
        <f t="shared" si="65"/>
        <v>#N/A</v>
      </c>
      <c r="S482" s="81">
        <f t="shared" si="60"/>
        <v>0</v>
      </c>
      <c r="T482" s="78" t="e">
        <f>+VLOOKUP($E482,db!$B$26:$C$30,2,FALSE)</f>
        <v>#N/A</v>
      </c>
      <c r="U482" s="78">
        <f t="shared" si="62"/>
        <v>0</v>
      </c>
      <c r="V482" s="89">
        <f t="shared" si="63"/>
        <v>0</v>
      </c>
      <c r="W482" s="77"/>
      <c r="X482" s="77"/>
      <c r="Y482" s="77"/>
    </row>
    <row r="483" spans="1:25" s="80" customFormat="1" ht="16" thickBot="1">
      <c r="A483" s="1"/>
      <c r="B483" s="26">
        <f t="shared" si="64"/>
        <v>237</v>
      </c>
      <c r="C483" s="26"/>
      <c r="D483" s="27"/>
      <c r="E483" s="26"/>
      <c r="F483" s="26"/>
      <c r="G483" s="26"/>
      <c r="H483" s="136"/>
      <c r="I483" s="26"/>
      <c r="J483" s="26"/>
      <c r="K483" s="105"/>
      <c r="L483" s="32"/>
      <c r="M483" s="33" t="str">
        <f t="shared" si="61"/>
        <v/>
      </c>
      <c r="N483" s="32"/>
      <c r="O483" s="77"/>
      <c r="P483" s="81">
        <f t="shared" si="58"/>
        <v>0</v>
      </c>
      <c r="Q483" s="81">
        <f t="shared" si="59"/>
        <v>0</v>
      </c>
      <c r="R483" s="81" t="e">
        <f t="shared" si="65"/>
        <v>#N/A</v>
      </c>
      <c r="S483" s="81">
        <f t="shared" si="60"/>
        <v>0</v>
      </c>
      <c r="T483" s="78" t="e">
        <f>+VLOOKUP($E483,db!$B$26:$C$30,2,FALSE)</f>
        <v>#N/A</v>
      </c>
      <c r="U483" s="78">
        <f t="shared" si="62"/>
        <v>0</v>
      </c>
      <c r="V483" s="89">
        <f t="shared" si="63"/>
        <v>0</v>
      </c>
      <c r="W483" s="77"/>
      <c r="X483" s="77"/>
      <c r="Y483" s="77"/>
    </row>
    <row r="484" spans="1:25" s="80" customFormat="1" ht="16" thickBot="1">
      <c r="A484" s="1"/>
      <c r="B484" s="28">
        <f t="shared" si="64"/>
        <v>238</v>
      </c>
      <c r="C484" s="28"/>
      <c r="D484" s="29"/>
      <c r="E484" s="28"/>
      <c r="F484" s="28"/>
      <c r="G484" s="28"/>
      <c r="H484" s="137"/>
      <c r="I484" s="28"/>
      <c r="J484" s="28"/>
      <c r="K484" s="106"/>
      <c r="L484" s="30"/>
      <c r="M484" s="31" t="str">
        <f t="shared" si="61"/>
        <v/>
      </c>
      <c r="N484" s="30"/>
      <c r="O484" s="77"/>
      <c r="P484" s="81">
        <f t="shared" si="58"/>
        <v>0</v>
      </c>
      <c r="Q484" s="81">
        <f t="shared" si="59"/>
        <v>0</v>
      </c>
      <c r="R484" s="81" t="e">
        <f t="shared" si="65"/>
        <v>#N/A</v>
      </c>
      <c r="S484" s="81">
        <f t="shared" si="60"/>
        <v>0</v>
      </c>
      <c r="T484" s="78" t="e">
        <f>+VLOOKUP($E484,db!$B$26:$C$30,2,FALSE)</f>
        <v>#N/A</v>
      </c>
      <c r="U484" s="78">
        <f t="shared" si="62"/>
        <v>0</v>
      </c>
      <c r="V484" s="89">
        <f t="shared" si="63"/>
        <v>0</v>
      </c>
      <c r="W484" s="77"/>
      <c r="X484" s="77"/>
      <c r="Y484" s="77"/>
    </row>
    <row r="485" spans="1:25" s="80" customFormat="1" ht="16" thickBot="1">
      <c r="A485" s="1"/>
      <c r="B485" s="26">
        <f t="shared" si="64"/>
        <v>239</v>
      </c>
      <c r="C485" s="26"/>
      <c r="D485" s="27"/>
      <c r="E485" s="26"/>
      <c r="F485" s="26"/>
      <c r="G485" s="26"/>
      <c r="H485" s="136"/>
      <c r="I485" s="26"/>
      <c r="J485" s="26"/>
      <c r="K485" s="105"/>
      <c r="L485" s="32"/>
      <c r="M485" s="33" t="str">
        <f t="shared" si="61"/>
        <v/>
      </c>
      <c r="N485" s="32"/>
      <c r="O485" s="77"/>
      <c r="P485" s="81">
        <f t="shared" si="58"/>
        <v>0</v>
      </c>
      <c r="Q485" s="81">
        <f t="shared" si="59"/>
        <v>0</v>
      </c>
      <c r="R485" s="81" t="e">
        <f t="shared" si="65"/>
        <v>#N/A</v>
      </c>
      <c r="S485" s="81">
        <f t="shared" si="60"/>
        <v>0</v>
      </c>
      <c r="T485" s="78" t="e">
        <f>+VLOOKUP($E485,db!$B$26:$C$30,2,FALSE)</f>
        <v>#N/A</v>
      </c>
      <c r="U485" s="78">
        <f t="shared" si="62"/>
        <v>0</v>
      </c>
      <c r="V485" s="89">
        <f t="shared" si="63"/>
        <v>0</v>
      </c>
      <c r="W485" s="77"/>
      <c r="X485" s="77"/>
      <c r="Y485" s="77"/>
    </row>
    <row r="486" spans="1:25" s="80" customFormat="1" ht="16" thickBot="1">
      <c r="A486" s="1"/>
      <c r="B486" s="28">
        <f t="shared" si="64"/>
        <v>240</v>
      </c>
      <c r="C486" s="28"/>
      <c r="D486" s="29"/>
      <c r="E486" s="28"/>
      <c r="F486" s="28"/>
      <c r="G486" s="28"/>
      <c r="H486" s="137"/>
      <c r="I486" s="28"/>
      <c r="J486" s="28"/>
      <c r="K486" s="106"/>
      <c r="L486" s="30"/>
      <c r="M486" s="31" t="str">
        <f t="shared" si="61"/>
        <v/>
      </c>
      <c r="N486" s="30"/>
      <c r="O486" s="77"/>
      <c r="P486" s="81">
        <f t="shared" si="58"/>
        <v>0</v>
      </c>
      <c r="Q486" s="81">
        <f t="shared" si="59"/>
        <v>0</v>
      </c>
      <c r="R486" s="81" t="e">
        <f t="shared" si="65"/>
        <v>#N/A</v>
      </c>
      <c r="S486" s="81">
        <f t="shared" si="60"/>
        <v>0</v>
      </c>
      <c r="T486" s="78" t="e">
        <f>+VLOOKUP($E486,db!$B$26:$C$30,2,FALSE)</f>
        <v>#N/A</v>
      </c>
      <c r="U486" s="78">
        <f t="shared" si="62"/>
        <v>0</v>
      </c>
      <c r="V486" s="89">
        <f t="shared" si="63"/>
        <v>0</v>
      </c>
      <c r="W486" s="77"/>
      <c r="X486" s="77"/>
      <c r="Y486" s="77"/>
    </row>
    <row r="487" spans="1:25" s="80" customFormat="1" ht="16" thickBot="1">
      <c r="A487" s="1"/>
      <c r="B487" s="26">
        <f t="shared" si="64"/>
        <v>241</v>
      </c>
      <c r="C487" s="26"/>
      <c r="D487" s="27"/>
      <c r="E487" s="26"/>
      <c r="F487" s="26"/>
      <c r="G487" s="26"/>
      <c r="H487" s="136"/>
      <c r="I487" s="26"/>
      <c r="J487" s="26"/>
      <c r="K487" s="105"/>
      <c r="L487" s="32"/>
      <c r="M487" s="33" t="str">
        <f t="shared" si="61"/>
        <v/>
      </c>
      <c r="N487" s="32"/>
      <c r="O487" s="77"/>
      <c r="P487" s="81">
        <f t="shared" si="58"/>
        <v>0</v>
      </c>
      <c r="Q487" s="81">
        <f t="shared" si="59"/>
        <v>0</v>
      </c>
      <c r="R487" s="81" t="e">
        <f t="shared" si="65"/>
        <v>#N/A</v>
      </c>
      <c r="S487" s="81">
        <f t="shared" si="60"/>
        <v>0</v>
      </c>
      <c r="T487" s="78" t="e">
        <f>+VLOOKUP($E487,db!$B$26:$C$30,2,FALSE)</f>
        <v>#N/A</v>
      </c>
      <c r="U487" s="78">
        <f t="shared" si="62"/>
        <v>0</v>
      </c>
      <c r="V487" s="89">
        <f t="shared" si="63"/>
        <v>0</v>
      </c>
      <c r="W487" s="77"/>
      <c r="X487" s="77"/>
      <c r="Y487" s="77"/>
    </row>
    <row r="488" spans="1:25" s="80" customFormat="1" ht="16" thickBot="1">
      <c r="A488" s="1"/>
      <c r="B488" s="28">
        <f t="shared" si="64"/>
        <v>242</v>
      </c>
      <c r="C488" s="28"/>
      <c r="D488" s="29"/>
      <c r="E488" s="28"/>
      <c r="F488" s="28"/>
      <c r="G488" s="28"/>
      <c r="H488" s="137"/>
      <c r="I488" s="28"/>
      <c r="J488" s="28"/>
      <c r="K488" s="106"/>
      <c r="L488" s="30"/>
      <c r="M488" s="31" t="str">
        <f t="shared" si="61"/>
        <v/>
      </c>
      <c r="N488" s="30"/>
      <c r="O488" s="77"/>
      <c r="P488" s="81">
        <f t="shared" si="58"/>
        <v>0</v>
      </c>
      <c r="Q488" s="81">
        <f t="shared" si="59"/>
        <v>0</v>
      </c>
      <c r="R488" s="81" t="e">
        <f t="shared" si="65"/>
        <v>#N/A</v>
      </c>
      <c r="S488" s="81">
        <f t="shared" si="60"/>
        <v>0</v>
      </c>
      <c r="T488" s="78" t="e">
        <f>+VLOOKUP($E488,db!$B$26:$C$30,2,FALSE)</f>
        <v>#N/A</v>
      </c>
      <c r="U488" s="78">
        <f t="shared" si="62"/>
        <v>0</v>
      </c>
      <c r="V488" s="89">
        <f t="shared" si="63"/>
        <v>0</v>
      </c>
      <c r="W488" s="77"/>
      <c r="X488" s="77"/>
      <c r="Y488" s="77"/>
    </row>
    <row r="489" spans="1:25" s="80" customFormat="1" ht="16" thickBot="1">
      <c r="A489" s="1"/>
      <c r="B489" s="26">
        <f t="shared" si="64"/>
        <v>243</v>
      </c>
      <c r="C489" s="26"/>
      <c r="D489" s="27"/>
      <c r="E489" s="26"/>
      <c r="F489" s="26"/>
      <c r="G489" s="26"/>
      <c r="H489" s="136"/>
      <c r="I489" s="26"/>
      <c r="J489" s="26"/>
      <c r="K489" s="105"/>
      <c r="L489" s="32"/>
      <c r="M489" s="33" t="str">
        <f t="shared" si="61"/>
        <v/>
      </c>
      <c r="N489" s="32"/>
      <c r="O489" s="77"/>
      <c r="P489" s="81">
        <f t="shared" si="58"/>
        <v>0</v>
      </c>
      <c r="Q489" s="81">
        <f t="shared" si="59"/>
        <v>0</v>
      </c>
      <c r="R489" s="81" t="e">
        <f t="shared" si="65"/>
        <v>#N/A</v>
      </c>
      <c r="S489" s="81">
        <f t="shared" si="60"/>
        <v>0</v>
      </c>
      <c r="T489" s="78" t="e">
        <f>+VLOOKUP($E489,db!$B$26:$C$30,2,FALSE)</f>
        <v>#N/A</v>
      </c>
      <c r="U489" s="78">
        <f t="shared" si="62"/>
        <v>0</v>
      </c>
      <c r="V489" s="89">
        <f t="shared" si="63"/>
        <v>0</v>
      </c>
      <c r="W489" s="77"/>
      <c r="X489" s="77"/>
      <c r="Y489" s="77"/>
    </row>
    <row r="490" spans="1:25" s="80" customFormat="1" ht="16" thickBot="1">
      <c r="A490" s="1"/>
      <c r="B490" s="28">
        <f t="shared" si="64"/>
        <v>244</v>
      </c>
      <c r="C490" s="28"/>
      <c r="D490" s="29"/>
      <c r="E490" s="28"/>
      <c r="F490" s="28"/>
      <c r="G490" s="28"/>
      <c r="H490" s="137"/>
      <c r="I490" s="28"/>
      <c r="J490" s="28"/>
      <c r="K490" s="106"/>
      <c r="L490" s="30"/>
      <c r="M490" s="31" t="str">
        <f t="shared" si="61"/>
        <v/>
      </c>
      <c r="N490" s="30"/>
      <c r="O490" s="77"/>
      <c r="P490" s="81">
        <f t="shared" si="58"/>
        <v>0</v>
      </c>
      <c r="Q490" s="81">
        <f t="shared" si="59"/>
        <v>0</v>
      </c>
      <c r="R490" s="81" t="e">
        <f t="shared" si="65"/>
        <v>#N/A</v>
      </c>
      <c r="S490" s="81">
        <f t="shared" si="60"/>
        <v>0</v>
      </c>
      <c r="T490" s="78" t="e">
        <f>+VLOOKUP($E490,db!$B$26:$C$30,2,FALSE)</f>
        <v>#N/A</v>
      </c>
      <c r="U490" s="78">
        <f t="shared" si="62"/>
        <v>0</v>
      </c>
      <c r="V490" s="89">
        <f t="shared" si="63"/>
        <v>0</v>
      </c>
      <c r="W490" s="77"/>
      <c r="X490" s="77"/>
      <c r="Y490" s="77"/>
    </row>
    <row r="491" spans="1:25" s="80" customFormat="1" ht="16" thickBot="1">
      <c r="A491" s="1"/>
      <c r="B491" s="26">
        <f t="shared" si="64"/>
        <v>245</v>
      </c>
      <c r="C491" s="26"/>
      <c r="D491" s="27"/>
      <c r="E491" s="26"/>
      <c r="F491" s="26"/>
      <c r="G491" s="26"/>
      <c r="H491" s="136"/>
      <c r="I491" s="26"/>
      <c r="J491" s="26"/>
      <c r="K491" s="105"/>
      <c r="L491" s="32"/>
      <c r="M491" s="33" t="str">
        <f t="shared" si="61"/>
        <v/>
      </c>
      <c r="N491" s="32"/>
      <c r="O491" s="77"/>
      <c r="P491" s="81">
        <f t="shared" si="58"/>
        <v>0</v>
      </c>
      <c r="Q491" s="81">
        <f t="shared" si="59"/>
        <v>0</v>
      </c>
      <c r="R491" s="81" t="e">
        <f t="shared" si="65"/>
        <v>#N/A</v>
      </c>
      <c r="S491" s="81">
        <f t="shared" si="60"/>
        <v>0</v>
      </c>
      <c r="T491" s="78" t="e">
        <f>+VLOOKUP($E491,db!$B$26:$C$30,2,FALSE)</f>
        <v>#N/A</v>
      </c>
      <c r="U491" s="78">
        <f t="shared" si="62"/>
        <v>0</v>
      </c>
      <c r="V491" s="89">
        <f t="shared" si="63"/>
        <v>0</v>
      </c>
      <c r="W491" s="77"/>
      <c r="X491" s="77"/>
      <c r="Y491" s="77"/>
    </row>
    <row r="492" spans="1:25" s="80" customFormat="1" ht="16" thickBot="1">
      <c r="A492" s="1"/>
      <c r="B492" s="28">
        <f t="shared" si="64"/>
        <v>246</v>
      </c>
      <c r="C492" s="28"/>
      <c r="D492" s="29"/>
      <c r="E492" s="28"/>
      <c r="F492" s="28"/>
      <c r="G492" s="28"/>
      <c r="H492" s="137"/>
      <c r="I492" s="28"/>
      <c r="J492" s="28"/>
      <c r="K492" s="106"/>
      <c r="L492" s="30"/>
      <c r="M492" s="31" t="str">
        <f t="shared" si="61"/>
        <v/>
      </c>
      <c r="N492" s="30"/>
      <c r="O492" s="77"/>
      <c r="P492" s="81">
        <f t="shared" si="58"/>
        <v>0</v>
      </c>
      <c r="Q492" s="81">
        <f t="shared" si="59"/>
        <v>0</v>
      </c>
      <c r="R492" s="81" t="e">
        <f t="shared" si="65"/>
        <v>#N/A</v>
      </c>
      <c r="S492" s="81">
        <f t="shared" si="60"/>
        <v>0</v>
      </c>
      <c r="T492" s="78" t="e">
        <f>+VLOOKUP($E492,db!$B$26:$C$30,2,FALSE)</f>
        <v>#N/A</v>
      </c>
      <c r="U492" s="78">
        <f t="shared" si="62"/>
        <v>0</v>
      </c>
      <c r="V492" s="89">
        <f t="shared" si="63"/>
        <v>0</v>
      </c>
      <c r="W492" s="77"/>
      <c r="X492" s="77"/>
      <c r="Y492" s="77"/>
    </row>
    <row r="493" spans="1:25" s="80" customFormat="1" ht="16" thickBot="1">
      <c r="A493" s="1"/>
      <c r="B493" s="26">
        <f t="shared" si="64"/>
        <v>247</v>
      </c>
      <c r="C493" s="26"/>
      <c r="D493" s="27"/>
      <c r="E493" s="26"/>
      <c r="F493" s="26"/>
      <c r="G493" s="26"/>
      <c r="H493" s="136"/>
      <c r="I493" s="26"/>
      <c r="J493" s="26"/>
      <c r="K493" s="105"/>
      <c r="L493" s="32"/>
      <c r="M493" s="33" t="str">
        <f t="shared" si="61"/>
        <v/>
      </c>
      <c r="N493" s="32"/>
      <c r="O493" s="77"/>
      <c r="P493" s="81">
        <f t="shared" si="58"/>
        <v>0</v>
      </c>
      <c r="Q493" s="81">
        <f t="shared" si="59"/>
        <v>0</v>
      </c>
      <c r="R493" s="81" t="e">
        <f t="shared" si="65"/>
        <v>#N/A</v>
      </c>
      <c r="S493" s="81">
        <f t="shared" si="60"/>
        <v>0</v>
      </c>
      <c r="T493" s="78" t="e">
        <f>+VLOOKUP($E493,db!$B$26:$C$30,2,FALSE)</f>
        <v>#N/A</v>
      </c>
      <c r="U493" s="78">
        <f t="shared" si="62"/>
        <v>0</v>
      </c>
      <c r="V493" s="89">
        <f t="shared" si="63"/>
        <v>0</v>
      </c>
      <c r="W493" s="77"/>
      <c r="X493" s="77"/>
      <c r="Y493" s="77"/>
    </row>
    <row r="494" spans="1:25" s="80" customFormat="1" ht="16" thickBot="1">
      <c r="A494" s="1"/>
      <c r="B494" s="28">
        <f t="shared" si="64"/>
        <v>248</v>
      </c>
      <c r="C494" s="28"/>
      <c r="D494" s="29"/>
      <c r="E494" s="28"/>
      <c r="F494" s="28"/>
      <c r="G494" s="28"/>
      <c r="H494" s="137"/>
      <c r="I494" s="28"/>
      <c r="J494" s="28"/>
      <c r="K494" s="106"/>
      <c r="L494" s="30"/>
      <c r="M494" s="31" t="str">
        <f t="shared" si="61"/>
        <v/>
      </c>
      <c r="N494" s="30"/>
      <c r="O494" s="77"/>
      <c r="P494" s="81">
        <f t="shared" si="58"/>
        <v>0</v>
      </c>
      <c r="Q494" s="81">
        <f t="shared" si="59"/>
        <v>0</v>
      </c>
      <c r="R494" s="81" t="e">
        <f t="shared" si="65"/>
        <v>#N/A</v>
      </c>
      <c r="S494" s="81">
        <f t="shared" si="60"/>
        <v>0</v>
      </c>
      <c r="T494" s="78" t="e">
        <f>+VLOOKUP($E494,db!$B$26:$C$30,2,FALSE)</f>
        <v>#N/A</v>
      </c>
      <c r="U494" s="78">
        <f t="shared" si="62"/>
        <v>0</v>
      </c>
      <c r="V494" s="89">
        <f t="shared" si="63"/>
        <v>0</v>
      </c>
      <c r="W494" s="77"/>
      <c r="X494" s="77"/>
      <c r="Y494" s="77"/>
    </row>
    <row r="495" spans="1:25" s="80" customFormat="1" ht="16" thickBot="1">
      <c r="A495" s="1"/>
      <c r="B495" s="26">
        <f t="shared" si="64"/>
        <v>249</v>
      </c>
      <c r="C495" s="26"/>
      <c r="D495" s="27"/>
      <c r="E495" s="26"/>
      <c r="F495" s="26"/>
      <c r="G495" s="26"/>
      <c r="H495" s="136"/>
      <c r="I495" s="26"/>
      <c r="J495" s="26"/>
      <c r="K495" s="105"/>
      <c r="L495" s="32"/>
      <c r="M495" s="33" t="str">
        <f t="shared" si="61"/>
        <v/>
      </c>
      <c r="N495" s="32"/>
      <c r="O495" s="77"/>
      <c r="P495" s="81">
        <f t="shared" si="58"/>
        <v>0</v>
      </c>
      <c r="Q495" s="81">
        <f t="shared" si="59"/>
        <v>0</v>
      </c>
      <c r="R495" s="81" t="e">
        <f t="shared" si="65"/>
        <v>#N/A</v>
      </c>
      <c r="S495" s="81">
        <f t="shared" si="60"/>
        <v>0</v>
      </c>
      <c r="T495" s="78" t="e">
        <f>+VLOOKUP($E495,db!$B$26:$C$30,2,FALSE)</f>
        <v>#N/A</v>
      </c>
      <c r="U495" s="78">
        <f t="shared" si="62"/>
        <v>0</v>
      </c>
      <c r="V495" s="89">
        <f t="shared" si="63"/>
        <v>0</v>
      </c>
      <c r="W495" s="77"/>
      <c r="X495" s="77"/>
      <c r="Y495" s="77"/>
    </row>
    <row r="496" spans="1:25" s="80" customFormat="1" ht="16" thickBot="1">
      <c r="A496" s="1"/>
      <c r="B496" s="28">
        <f t="shared" si="64"/>
        <v>250</v>
      </c>
      <c r="C496" s="28"/>
      <c r="D496" s="29"/>
      <c r="E496" s="28"/>
      <c r="F496" s="28"/>
      <c r="G496" s="28"/>
      <c r="H496" s="137"/>
      <c r="I496" s="28"/>
      <c r="J496" s="28"/>
      <c r="K496" s="106"/>
      <c r="L496" s="30"/>
      <c r="M496" s="31" t="str">
        <f t="shared" si="61"/>
        <v/>
      </c>
      <c r="N496" s="30"/>
      <c r="O496" s="77"/>
      <c r="P496" s="81">
        <f t="shared" si="58"/>
        <v>0</v>
      </c>
      <c r="Q496" s="81">
        <f t="shared" si="59"/>
        <v>0</v>
      </c>
      <c r="R496" s="81" t="e">
        <f t="shared" si="65"/>
        <v>#N/A</v>
      </c>
      <c r="S496" s="81">
        <f t="shared" si="60"/>
        <v>0</v>
      </c>
      <c r="T496" s="78" t="e">
        <f>+VLOOKUP($E496,db!$B$26:$C$30,2,FALSE)</f>
        <v>#N/A</v>
      </c>
      <c r="U496" s="78">
        <f t="shared" si="62"/>
        <v>0</v>
      </c>
      <c r="V496" s="89">
        <f t="shared" si="63"/>
        <v>0</v>
      </c>
      <c r="W496" s="77"/>
      <c r="X496" s="77"/>
      <c r="Y496" s="77"/>
    </row>
    <row r="497" spans="1:25" s="80" customFormat="1" ht="16" thickBot="1">
      <c r="A497" s="1"/>
      <c r="B497" s="26">
        <f t="shared" si="64"/>
        <v>251</v>
      </c>
      <c r="C497" s="26"/>
      <c r="D497" s="27"/>
      <c r="E497" s="26"/>
      <c r="F497" s="26"/>
      <c r="G497" s="26"/>
      <c r="H497" s="136"/>
      <c r="I497" s="26"/>
      <c r="J497" s="26"/>
      <c r="K497" s="105"/>
      <c r="L497" s="32"/>
      <c r="M497" s="33" t="str">
        <f t="shared" si="61"/>
        <v/>
      </c>
      <c r="N497" s="32"/>
      <c r="O497" s="77"/>
      <c r="P497" s="81">
        <f t="shared" si="58"/>
        <v>0</v>
      </c>
      <c r="Q497" s="81">
        <f t="shared" si="59"/>
        <v>0</v>
      </c>
      <c r="R497" s="81" t="e">
        <f t="shared" si="65"/>
        <v>#N/A</v>
      </c>
      <c r="S497" s="81">
        <f t="shared" si="60"/>
        <v>0</v>
      </c>
      <c r="T497" s="78" t="e">
        <f>+VLOOKUP($E497,db!$B$26:$C$30,2,FALSE)</f>
        <v>#N/A</v>
      </c>
      <c r="U497" s="78">
        <f t="shared" si="62"/>
        <v>0</v>
      </c>
      <c r="V497" s="89">
        <f t="shared" si="63"/>
        <v>0</v>
      </c>
      <c r="W497" s="77"/>
      <c r="X497" s="77"/>
      <c r="Y497" s="77"/>
    </row>
    <row r="498" spans="1:25" s="80" customFormat="1" ht="16" thickBot="1">
      <c r="A498" s="1"/>
      <c r="B498" s="28">
        <f t="shared" si="64"/>
        <v>252</v>
      </c>
      <c r="C498" s="28"/>
      <c r="D498" s="29"/>
      <c r="E498" s="28"/>
      <c r="F498" s="28"/>
      <c r="G498" s="28"/>
      <c r="H498" s="137"/>
      <c r="I498" s="28"/>
      <c r="J498" s="28"/>
      <c r="K498" s="106"/>
      <c r="L498" s="30"/>
      <c r="M498" s="31" t="str">
        <f t="shared" si="61"/>
        <v/>
      </c>
      <c r="N498" s="30"/>
      <c r="O498" s="77"/>
      <c r="P498" s="81">
        <f t="shared" si="58"/>
        <v>0</v>
      </c>
      <c r="Q498" s="81">
        <f t="shared" si="59"/>
        <v>0</v>
      </c>
      <c r="R498" s="81" t="e">
        <f t="shared" si="65"/>
        <v>#N/A</v>
      </c>
      <c r="S498" s="81">
        <f t="shared" si="60"/>
        <v>0</v>
      </c>
      <c r="T498" s="78" t="e">
        <f>+VLOOKUP($E498,db!$B$26:$C$30,2,FALSE)</f>
        <v>#N/A</v>
      </c>
      <c r="U498" s="78">
        <f t="shared" si="62"/>
        <v>0</v>
      </c>
      <c r="V498" s="89">
        <f t="shared" si="63"/>
        <v>0</v>
      </c>
      <c r="W498" s="77"/>
      <c r="X498" s="77"/>
      <c r="Y498" s="77"/>
    </row>
    <row r="499" spans="1:25" s="80" customFormat="1" ht="16" thickBot="1">
      <c r="A499" s="1"/>
      <c r="B499" s="26">
        <f t="shared" si="64"/>
        <v>253</v>
      </c>
      <c r="C499" s="26"/>
      <c r="D499" s="27"/>
      <c r="E499" s="26"/>
      <c r="F499" s="26"/>
      <c r="G499" s="26"/>
      <c r="H499" s="136"/>
      <c r="I499" s="26"/>
      <c r="J499" s="26"/>
      <c r="K499" s="105"/>
      <c r="L499" s="32"/>
      <c r="M499" s="33" t="str">
        <f t="shared" si="61"/>
        <v/>
      </c>
      <c r="N499" s="32"/>
      <c r="O499" s="77"/>
      <c r="P499" s="81">
        <f t="shared" si="58"/>
        <v>0</v>
      </c>
      <c r="Q499" s="81">
        <f t="shared" si="59"/>
        <v>0</v>
      </c>
      <c r="R499" s="81" t="e">
        <f t="shared" si="65"/>
        <v>#N/A</v>
      </c>
      <c r="S499" s="81">
        <f t="shared" si="60"/>
        <v>0</v>
      </c>
      <c r="T499" s="78" t="e">
        <f>+VLOOKUP($E499,db!$B$26:$C$30,2,FALSE)</f>
        <v>#N/A</v>
      </c>
      <c r="U499" s="78">
        <f t="shared" si="62"/>
        <v>0</v>
      </c>
      <c r="V499" s="89">
        <f t="shared" si="63"/>
        <v>0</v>
      </c>
      <c r="W499" s="77"/>
      <c r="X499" s="77"/>
      <c r="Y499" s="77"/>
    </row>
    <row r="500" spans="1:25" s="80" customFormat="1" ht="16" thickBot="1">
      <c r="A500" s="1"/>
      <c r="B500" s="28">
        <f t="shared" si="64"/>
        <v>254</v>
      </c>
      <c r="C500" s="28"/>
      <c r="D500" s="29"/>
      <c r="E500" s="28"/>
      <c r="F500" s="28"/>
      <c r="G500" s="28"/>
      <c r="H500" s="137"/>
      <c r="I500" s="28"/>
      <c r="J500" s="28"/>
      <c r="K500" s="106"/>
      <c r="L500" s="30"/>
      <c r="M500" s="31" t="str">
        <f t="shared" si="61"/>
        <v/>
      </c>
      <c r="N500" s="30"/>
      <c r="O500" s="77"/>
      <c r="P500" s="81">
        <f t="shared" si="58"/>
        <v>0</v>
      </c>
      <c r="Q500" s="81">
        <f t="shared" si="59"/>
        <v>0</v>
      </c>
      <c r="R500" s="81" t="e">
        <f t="shared" si="65"/>
        <v>#N/A</v>
      </c>
      <c r="S500" s="81">
        <f t="shared" si="60"/>
        <v>0</v>
      </c>
      <c r="T500" s="78" t="e">
        <f>+VLOOKUP($E500,db!$B$26:$C$30,2,FALSE)</f>
        <v>#N/A</v>
      </c>
      <c r="U500" s="78">
        <f t="shared" si="62"/>
        <v>0</v>
      </c>
      <c r="V500" s="89">
        <f t="shared" si="63"/>
        <v>0</v>
      </c>
      <c r="W500" s="77"/>
      <c r="X500" s="77"/>
      <c r="Y500" s="77"/>
    </row>
    <row r="501" spans="1:25" s="80" customFormat="1" ht="16" thickBot="1">
      <c r="A501" s="1"/>
      <c r="B501" s="26">
        <f t="shared" si="64"/>
        <v>255</v>
      </c>
      <c r="C501" s="26"/>
      <c r="D501" s="27"/>
      <c r="E501" s="26"/>
      <c r="F501" s="26"/>
      <c r="G501" s="26"/>
      <c r="H501" s="136"/>
      <c r="I501" s="26"/>
      <c r="J501" s="26"/>
      <c r="K501" s="105"/>
      <c r="L501" s="32"/>
      <c r="M501" s="33" t="str">
        <f t="shared" si="61"/>
        <v/>
      </c>
      <c r="N501" s="32"/>
      <c r="O501" s="77"/>
      <c r="P501" s="81">
        <f t="shared" si="58"/>
        <v>0</v>
      </c>
      <c r="Q501" s="81">
        <f t="shared" si="59"/>
        <v>0</v>
      </c>
      <c r="R501" s="81" t="e">
        <f t="shared" si="65"/>
        <v>#N/A</v>
      </c>
      <c r="S501" s="81">
        <f t="shared" si="60"/>
        <v>0</v>
      </c>
      <c r="T501" s="78" t="e">
        <f>+VLOOKUP($E501,db!$B$26:$C$30,2,FALSE)</f>
        <v>#N/A</v>
      </c>
      <c r="U501" s="78">
        <f t="shared" si="62"/>
        <v>0</v>
      </c>
      <c r="V501" s="89">
        <f t="shared" si="63"/>
        <v>0</v>
      </c>
      <c r="W501" s="77"/>
      <c r="X501" s="77"/>
      <c r="Y501" s="77"/>
    </row>
    <row r="502" spans="1:25" s="80" customFormat="1" ht="16" thickBot="1">
      <c r="A502" s="1"/>
      <c r="B502" s="28">
        <f t="shared" si="64"/>
        <v>256</v>
      </c>
      <c r="C502" s="28"/>
      <c r="D502" s="29"/>
      <c r="E502" s="28"/>
      <c r="F502" s="28"/>
      <c r="G502" s="28"/>
      <c r="H502" s="137"/>
      <c r="I502" s="28"/>
      <c r="J502" s="28"/>
      <c r="K502" s="106"/>
      <c r="L502" s="30"/>
      <c r="M502" s="31" t="str">
        <f t="shared" si="61"/>
        <v/>
      </c>
      <c r="N502" s="30"/>
      <c r="O502" s="77"/>
      <c r="P502" s="81">
        <f t="shared" si="58"/>
        <v>0</v>
      </c>
      <c r="Q502" s="81">
        <f t="shared" si="59"/>
        <v>0</v>
      </c>
      <c r="R502" s="81" t="e">
        <f t="shared" si="65"/>
        <v>#N/A</v>
      </c>
      <c r="S502" s="81">
        <f t="shared" si="60"/>
        <v>0</v>
      </c>
      <c r="T502" s="78" t="e">
        <f>+VLOOKUP($E502,db!$B$26:$C$30,2,FALSE)</f>
        <v>#N/A</v>
      </c>
      <c r="U502" s="78">
        <f t="shared" si="62"/>
        <v>0</v>
      </c>
      <c r="V502" s="89">
        <f t="shared" si="63"/>
        <v>0</v>
      </c>
      <c r="W502" s="77"/>
      <c r="X502" s="77"/>
      <c r="Y502" s="77"/>
    </row>
    <row r="503" spans="1:25" s="80" customFormat="1" ht="16" thickBot="1">
      <c r="A503" s="1"/>
      <c r="B503" s="26">
        <f t="shared" si="64"/>
        <v>257</v>
      </c>
      <c r="C503" s="26"/>
      <c r="D503" s="27"/>
      <c r="E503" s="26"/>
      <c r="F503" s="26"/>
      <c r="G503" s="26"/>
      <c r="H503" s="136"/>
      <c r="I503" s="26"/>
      <c r="J503" s="26"/>
      <c r="K503" s="105"/>
      <c r="L503" s="32"/>
      <c r="M503" s="33" t="str">
        <f t="shared" si="61"/>
        <v/>
      </c>
      <c r="N503" s="32"/>
      <c r="O503" s="77"/>
      <c r="P503" s="81">
        <f t="shared" si="58"/>
        <v>0</v>
      </c>
      <c r="Q503" s="81">
        <f t="shared" si="59"/>
        <v>0</v>
      </c>
      <c r="R503" s="81" t="e">
        <f t="shared" si="65"/>
        <v>#N/A</v>
      </c>
      <c r="S503" s="81">
        <f t="shared" si="60"/>
        <v>0</v>
      </c>
      <c r="T503" s="78" t="e">
        <f>+VLOOKUP($E503,db!$B$26:$C$30,2,FALSE)</f>
        <v>#N/A</v>
      </c>
      <c r="U503" s="78">
        <f t="shared" si="62"/>
        <v>0</v>
      </c>
      <c r="V503" s="89">
        <f t="shared" si="63"/>
        <v>0</v>
      </c>
      <c r="W503" s="77"/>
      <c r="X503" s="77"/>
      <c r="Y503" s="77"/>
    </row>
    <row r="504" spans="1:25" s="80" customFormat="1" ht="16" thickBot="1">
      <c r="A504" s="1"/>
      <c r="B504" s="28">
        <f t="shared" si="64"/>
        <v>258</v>
      </c>
      <c r="C504" s="28"/>
      <c r="D504" s="29"/>
      <c r="E504" s="28"/>
      <c r="F504" s="28"/>
      <c r="G504" s="28"/>
      <c r="H504" s="137"/>
      <c r="I504" s="28"/>
      <c r="J504" s="28"/>
      <c r="K504" s="106"/>
      <c r="L504" s="30"/>
      <c r="M504" s="31" t="str">
        <f t="shared" si="61"/>
        <v/>
      </c>
      <c r="N504" s="30"/>
      <c r="O504" s="77"/>
      <c r="P504" s="81">
        <f t="shared" si="58"/>
        <v>0</v>
      </c>
      <c r="Q504" s="81">
        <f t="shared" si="59"/>
        <v>0</v>
      </c>
      <c r="R504" s="81" t="e">
        <f t="shared" si="65"/>
        <v>#N/A</v>
      </c>
      <c r="S504" s="81">
        <f t="shared" si="60"/>
        <v>0</v>
      </c>
      <c r="T504" s="78" t="e">
        <f>+VLOOKUP($E504,db!$B$26:$C$30,2,FALSE)</f>
        <v>#N/A</v>
      </c>
      <c r="U504" s="78">
        <f t="shared" si="62"/>
        <v>0</v>
      </c>
      <c r="V504" s="89">
        <f t="shared" si="63"/>
        <v>0</v>
      </c>
      <c r="W504" s="77"/>
      <c r="X504" s="77"/>
      <c r="Y504" s="77"/>
    </row>
    <row r="505" spans="1:25" s="80" customFormat="1" ht="16" thickBot="1">
      <c r="A505" s="1"/>
      <c r="B505" s="26">
        <f t="shared" si="64"/>
        <v>259</v>
      </c>
      <c r="C505" s="26"/>
      <c r="D505" s="27"/>
      <c r="E505" s="26"/>
      <c r="F505" s="26"/>
      <c r="G505" s="26"/>
      <c r="H505" s="136"/>
      <c r="I505" s="26"/>
      <c r="J505" s="26"/>
      <c r="K505" s="105"/>
      <c r="L505" s="32"/>
      <c r="M505" s="33" t="str">
        <f t="shared" si="61"/>
        <v/>
      </c>
      <c r="N505" s="32"/>
      <c r="O505" s="77"/>
      <c r="P505" s="81">
        <f t="shared" si="58"/>
        <v>0</v>
      </c>
      <c r="Q505" s="81">
        <f t="shared" si="59"/>
        <v>0</v>
      </c>
      <c r="R505" s="81" t="e">
        <f t="shared" si="65"/>
        <v>#N/A</v>
      </c>
      <c r="S505" s="81">
        <f t="shared" si="60"/>
        <v>0</v>
      </c>
      <c r="T505" s="78" t="e">
        <f>+VLOOKUP($E505,db!$B$26:$C$30,2,FALSE)</f>
        <v>#N/A</v>
      </c>
      <c r="U505" s="78">
        <f t="shared" si="62"/>
        <v>0</v>
      </c>
      <c r="V505" s="89">
        <f t="shared" si="63"/>
        <v>0</v>
      </c>
      <c r="W505" s="77"/>
      <c r="X505" s="77"/>
      <c r="Y505" s="77"/>
    </row>
    <row r="506" spans="1:25" s="80" customFormat="1" ht="16" thickBot="1">
      <c r="A506" s="1"/>
      <c r="B506" s="28">
        <f t="shared" si="64"/>
        <v>260</v>
      </c>
      <c r="C506" s="28"/>
      <c r="D506" s="29"/>
      <c r="E506" s="28"/>
      <c r="F506" s="28"/>
      <c r="G506" s="28"/>
      <c r="H506" s="137"/>
      <c r="I506" s="28"/>
      <c r="J506" s="28"/>
      <c r="K506" s="106"/>
      <c r="L506" s="30"/>
      <c r="M506" s="31" t="str">
        <f t="shared" si="61"/>
        <v/>
      </c>
      <c r="N506" s="30"/>
      <c r="O506" s="77"/>
      <c r="P506" s="81">
        <f t="shared" si="58"/>
        <v>0</v>
      </c>
      <c r="Q506" s="81">
        <f t="shared" si="59"/>
        <v>0</v>
      </c>
      <c r="R506" s="81" t="e">
        <f t="shared" si="65"/>
        <v>#N/A</v>
      </c>
      <c r="S506" s="81">
        <f t="shared" si="60"/>
        <v>0</v>
      </c>
      <c r="T506" s="78" t="e">
        <f>+VLOOKUP($E506,db!$B$26:$C$30,2,FALSE)</f>
        <v>#N/A</v>
      </c>
      <c r="U506" s="78">
        <f t="shared" si="62"/>
        <v>0</v>
      </c>
      <c r="V506" s="89">
        <f t="shared" si="63"/>
        <v>0</v>
      </c>
      <c r="W506" s="77"/>
      <c r="X506" s="77"/>
      <c r="Y506" s="77"/>
    </row>
    <row r="507" spans="1:25" s="80" customFormat="1" ht="16" thickBot="1">
      <c r="A507" s="1"/>
      <c r="B507" s="26">
        <f t="shared" si="64"/>
        <v>261</v>
      </c>
      <c r="C507" s="26"/>
      <c r="D507" s="27"/>
      <c r="E507" s="26"/>
      <c r="F507" s="26"/>
      <c r="G507" s="26"/>
      <c r="H507" s="136"/>
      <c r="I507" s="26"/>
      <c r="J507" s="26"/>
      <c r="K507" s="105"/>
      <c r="L507" s="32"/>
      <c r="M507" s="33" t="str">
        <f t="shared" si="61"/>
        <v/>
      </c>
      <c r="N507" s="32"/>
      <c r="O507" s="77"/>
      <c r="P507" s="81">
        <f t="shared" si="58"/>
        <v>0</v>
      </c>
      <c r="Q507" s="81">
        <f t="shared" si="59"/>
        <v>0</v>
      </c>
      <c r="R507" s="81" t="e">
        <f t="shared" si="65"/>
        <v>#N/A</v>
      </c>
      <c r="S507" s="81">
        <f t="shared" si="60"/>
        <v>0</v>
      </c>
      <c r="T507" s="78" t="e">
        <f>+VLOOKUP($E507,db!$B$26:$C$30,2,FALSE)</f>
        <v>#N/A</v>
      </c>
      <c r="U507" s="78">
        <f t="shared" si="62"/>
        <v>0</v>
      </c>
      <c r="V507" s="89">
        <f t="shared" si="63"/>
        <v>0</v>
      </c>
      <c r="W507" s="77"/>
      <c r="X507" s="77"/>
      <c r="Y507" s="77"/>
    </row>
    <row r="508" spans="1:25" s="80" customFormat="1" ht="16" thickBot="1">
      <c r="A508" s="1"/>
      <c r="B508" s="28">
        <f t="shared" si="64"/>
        <v>262</v>
      </c>
      <c r="C508" s="28"/>
      <c r="D508" s="29"/>
      <c r="E508" s="28"/>
      <c r="F508" s="28"/>
      <c r="G508" s="28"/>
      <c r="H508" s="137"/>
      <c r="I508" s="28"/>
      <c r="J508" s="28"/>
      <c r="K508" s="106"/>
      <c r="L508" s="30"/>
      <c r="M508" s="31" t="str">
        <f t="shared" si="61"/>
        <v/>
      </c>
      <c r="N508" s="30"/>
      <c r="O508" s="77"/>
      <c r="P508" s="81">
        <f t="shared" si="58"/>
        <v>0</v>
      </c>
      <c r="Q508" s="81">
        <f t="shared" si="59"/>
        <v>0</v>
      </c>
      <c r="R508" s="81" t="e">
        <f t="shared" si="65"/>
        <v>#N/A</v>
      </c>
      <c r="S508" s="81">
        <f t="shared" si="60"/>
        <v>0</v>
      </c>
      <c r="T508" s="78" t="e">
        <f>+VLOOKUP($E508,db!$B$26:$C$30,2,FALSE)</f>
        <v>#N/A</v>
      </c>
      <c r="U508" s="78">
        <f t="shared" si="62"/>
        <v>0</v>
      </c>
      <c r="V508" s="89">
        <f t="shared" si="63"/>
        <v>0</v>
      </c>
      <c r="W508" s="77"/>
      <c r="X508" s="77"/>
      <c r="Y508" s="77"/>
    </row>
    <row r="509" spans="1:25" s="80" customFormat="1" ht="16" thickBot="1">
      <c r="A509" s="1"/>
      <c r="B509" s="26">
        <f t="shared" si="64"/>
        <v>263</v>
      </c>
      <c r="C509" s="26"/>
      <c r="D509" s="27"/>
      <c r="E509" s="26"/>
      <c r="F509" s="26"/>
      <c r="G509" s="26"/>
      <c r="H509" s="136"/>
      <c r="I509" s="26"/>
      <c r="J509" s="26"/>
      <c r="K509" s="105"/>
      <c r="L509" s="32"/>
      <c r="M509" s="33" t="str">
        <f t="shared" si="61"/>
        <v/>
      </c>
      <c r="N509" s="32"/>
      <c r="O509" s="77"/>
      <c r="P509" s="81">
        <f t="shared" si="58"/>
        <v>0</v>
      </c>
      <c r="Q509" s="81">
        <f t="shared" si="59"/>
        <v>0</v>
      </c>
      <c r="R509" s="81" t="e">
        <f t="shared" si="65"/>
        <v>#N/A</v>
      </c>
      <c r="S509" s="81">
        <f t="shared" si="60"/>
        <v>0</v>
      </c>
      <c r="T509" s="78" t="e">
        <f>+VLOOKUP($E509,db!$B$26:$C$30,2,FALSE)</f>
        <v>#N/A</v>
      </c>
      <c r="U509" s="78">
        <f t="shared" si="62"/>
        <v>0</v>
      </c>
      <c r="V509" s="89">
        <f t="shared" si="63"/>
        <v>0</v>
      </c>
      <c r="W509" s="77"/>
      <c r="X509" s="77"/>
      <c r="Y509" s="77"/>
    </row>
    <row r="510" spans="1:25" s="80" customFormat="1" ht="16" thickBot="1">
      <c r="A510" s="1"/>
      <c r="B510" s="28">
        <f t="shared" si="64"/>
        <v>264</v>
      </c>
      <c r="C510" s="28"/>
      <c r="D510" s="29"/>
      <c r="E510" s="28"/>
      <c r="F510" s="28"/>
      <c r="G510" s="28"/>
      <c r="H510" s="137"/>
      <c r="I510" s="28"/>
      <c r="J510" s="28"/>
      <c r="K510" s="106"/>
      <c r="L510" s="30"/>
      <c r="M510" s="31" t="str">
        <f t="shared" si="61"/>
        <v/>
      </c>
      <c r="N510" s="30"/>
      <c r="O510" s="77"/>
      <c r="P510" s="81">
        <f t="shared" si="58"/>
        <v>0</v>
      </c>
      <c r="Q510" s="81">
        <f t="shared" si="59"/>
        <v>0</v>
      </c>
      <c r="R510" s="81" t="e">
        <f t="shared" si="65"/>
        <v>#N/A</v>
      </c>
      <c r="S510" s="81">
        <f t="shared" si="60"/>
        <v>0</v>
      </c>
      <c r="T510" s="78" t="e">
        <f>+VLOOKUP($E510,db!$B$26:$C$30,2,FALSE)</f>
        <v>#N/A</v>
      </c>
      <c r="U510" s="78">
        <f t="shared" si="62"/>
        <v>0</v>
      </c>
      <c r="V510" s="89">
        <f t="shared" si="63"/>
        <v>0</v>
      </c>
      <c r="W510" s="77"/>
      <c r="X510" s="77"/>
      <c r="Y510" s="77"/>
    </row>
    <row r="511" spans="1:25" s="80" customFormat="1" ht="16" thickBot="1">
      <c r="A511" s="1"/>
      <c r="B511" s="26">
        <f t="shared" si="64"/>
        <v>265</v>
      </c>
      <c r="C511" s="26"/>
      <c r="D511" s="27"/>
      <c r="E511" s="26"/>
      <c r="F511" s="26"/>
      <c r="G511" s="26"/>
      <c r="H511" s="136"/>
      <c r="I511" s="26"/>
      <c r="J511" s="26"/>
      <c r="K511" s="105"/>
      <c r="L511" s="32"/>
      <c r="M511" s="33" t="str">
        <f t="shared" si="61"/>
        <v/>
      </c>
      <c r="N511" s="32"/>
      <c r="O511" s="77"/>
      <c r="P511" s="81">
        <f t="shared" si="58"/>
        <v>0</v>
      </c>
      <c r="Q511" s="81">
        <f t="shared" si="59"/>
        <v>0</v>
      </c>
      <c r="R511" s="81" t="e">
        <f t="shared" si="65"/>
        <v>#N/A</v>
      </c>
      <c r="S511" s="81">
        <f t="shared" si="60"/>
        <v>0</v>
      </c>
      <c r="T511" s="78" t="e">
        <f>+VLOOKUP($E511,db!$B$26:$C$30,2,FALSE)</f>
        <v>#N/A</v>
      </c>
      <c r="U511" s="78">
        <f t="shared" si="62"/>
        <v>0</v>
      </c>
      <c r="V511" s="89">
        <f t="shared" si="63"/>
        <v>0</v>
      </c>
      <c r="W511" s="77"/>
      <c r="X511" s="77"/>
      <c r="Y511" s="77"/>
    </row>
    <row r="512" spans="1:25" s="80" customFormat="1" ht="16" thickBot="1">
      <c r="A512" s="1"/>
      <c r="B512" s="28">
        <f t="shared" si="64"/>
        <v>266</v>
      </c>
      <c r="C512" s="28"/>
      <c r="D512" s="29"/>
      <c r="E512" s="28"/>
      <c r="F512" s="28"/>
      <c r="G512" s="28"/>
      <c r="H512" s="137"/>
      <c r="I512" s="28"/>
      <c r="J512" s="28"/>
      <c r="K512" s="106"/>
      <c r="L512" s="30"/>
      <c r="M512" s="31" t="str">
        <f t="shared" si="61"/>
        <v/>
      </c>
      <c r="N512" s="30"/>
      <c r="O512" s="77"/>
      <c r="P512" s="81">
        <f t="shared" si="58"/>
        <v>0</v>
      </c>
      <c r="Q512" s="81">
        <f t="shared" si="59"/>
        <v>0</v>
      </c>
      <c r="R512" s="81" t="e">
        <f t="shared" si="65"/>
        <v>#N/A</v>
      </c>
      <c r="S512" s="81">
        <f t="shared" si="60"/>
        <v>0</v>
      </c>
      <c r="T512" s="78" t="e">
        <f>+VLOOKUP($E512,db!$B$26:$C$30,2,FALSE)</f>
        <v>#N/A</v>
      </c>
      <c r="U512" s="78">
        <f t="shared" si="62"/>
        <v>0</v>
      </c>
      <c r="V512" s="89">
        <f t="shared" si="63"/>
        <v>0</v>
      </c>
      <c r="W512" s="77"/>
      <c r="X512" s="77"/>
      <c r="Y512" s="77"/>
    </row>
    <row r="513" spans="1:25" s="80" customFormat="1" ht="16" thickBot="1">
      <c r="A513" s="1"/>
      <c r="B513" s="26">
        <f t="shared" si="64"/>
        <v>267</v>
      </c>
      <c r="C513" s="26"/>
      <c r="D513" s="27"/>
      <c r="E513" s="26"/>
      <c r="F513" s="26"/>
      <c r="G513" s="26"/>
      <c r="H513" s="136"/>
      <c r="I513" s="26"/>
      <c r="J513" s="26"/>
      <c r="K513" s="105"/>
      <c r="L513" s="32"/>
      <c r="M513" s="33" t="str">
        <f t="shared" si="61"/>
        <v/>
      </c>
      <c r="N513" s="32"/>
      <c r="O513" s="77"/>
      <c r="P513" s="81">
        <f t="shared" si="58"/>
        <v>0</v>
      </c>
      <c r="Q513" s="81">
        <f t="shared" si="59"/>
        <v>0</v>
      </c>
      <c r="R513" s="81" t="e">
        <f t="shared" si="65"/>
        <v>#N/A</v>
      </c>
      <c r="S513" s="81">
        <f t="shared" si="60"/>
        <v>0</v>
      </c>
      <c r="T513" s="78" t="e">
        <f>+VLOOKUP($E513,db!$B$26:$C$30,2,FALSE)</f>
        <v>#N/A</v>
      </c>
      <c r="U513" s="78">
        <f t="shared" si="62"/>
        <v>0</v>
      </c>
      <c r="V513" s="89">
        <f t="shared" si="63"/>
        <v>0</v>
      </c>
      <c r="W513" s="77"/>
      <c r="X513" s="77"/>
      <c r="Y513" s="77"/>
    </row>
    <row r="514" spans="1:25" s="80" customFormat="1" ht="16" thickBot="1">
      <c r="A514" s="1"/>
      <c r="B514" s="28">
        <f t="shared" si="64"/>
        <v>268</v>
      </c>
      <c r="C514" s="28"/>
      <c r="D514" s="29"/>
      <c r="E514" s="28"/>
      <c r="F514" s="28"/>
      <c r="G514" s="28"/>
      <c r="H514" s="137"/>
      <c r="I514" s="28"/>
      <c r="J514" s="28"/>
      <c r="K514" s="106"/>
      <c r="L514" s="30"/>
      <c r="M514" s="31" t="str">
        <f t="shared" si="61"/>
        <v/>
      </c>
      <c r="N514" s="30"/>
      <c r="O514" s="77"/>
      <c r="P514" s="81">
        <f t="shared" si="58"/>
        <v>0</v>
      </c>
      <c r="Q514" s="81">
        <f t="shared" si="59"/>
        <v>0</v>
      </c>
      <c r="R514" s="81" t="e">
        <f t="shared" si="65"/>
        <v>#N/A</v>
      </c>
      <c r="S514" s="81">
        <f t="shared" si="60"/>
        <v>0</v>
      </c>
      <c r="T514" s="78" t="e">
        <f>+VLOOKUP($E514,db!$B$26:$C$30,2,FALSE)</f>
        <v>#N/A</v>
      </c>
      <c r="U514" s="78">
        <f t="shared" si="62"/>
        <v>0</v>
      </c>
      <c r="V514" s="89">
        <f t="shared" si="63"/>
        <v>0</v>
      </c>
      <c r="W514" s="77"/>
      <c r="X514" s="77"/>
      <c r="Y514" s="77"/>
    </row>
    <row r="515" spans="1:25" s="80" customFormat="1" ht="16" thickBot="1">
      <c r="A515" s="1"/>
      <c r="B515" s="26">
        <f t="shared" si="64"/>
        <v>269</v>
      </c>
      <c r="C515" s="26"/>
      <c r="D515" s="27"/>
      <c r="E515" s="26"/>
      <c r="F515" s="26"/>
      <c r="G515" s="26"/>
      <c r="H515" s="136"/>
      <c r="I515" s="26"/>
      <c r="J515" s="26"/>
      <c r="K515" s="105"/>
      <c r="L515" s="32"/>
      <c r="M515" s="33" t="str">
        <f t="shared" si="61"/>
        <v/>
      </c>
      <c r="N515" s="32"/>
      <c r="O515" s="77"/>
      <c r="P515" s="81">
        <f t="shared" si="58"/>
        <v>0</v>
      </c>
      <c r="Q515" s="81">
        <f t="shared" si="59"/>
        <v>0</v>
      </c>
      <c r="R515" s="81" t="e">
        <f t="shared" si="65"/>
        <v>#N/A</v>
      </c>
      <c r="S515" s="81">
        <f t="shared" si="60"/>
        <v>0</v>
      </c>
      <c r="T515" s="78" t="e">
        <f>+VLOOKUP($E515,db!$B$26:$C$30,2,FALSE)</f>
        <v>#N/A</v>
      </c>
      <c r="U515" s="78">
        <f t="shared" si="62"/>
        <v>0</v>
      </c>
      <c r="V515" s="89">
        <f t="shared" si="63"/>
        <v>0</v>
      </c>
      <c r="W515" s="77"/>
      <c r="X515" s="77"/>
      <c r="Y515" s="77"/>
    </row>
    <row r="516" spans="1:25" s="80" customFormat="1" ht="16" thickBot="1">
      <c r="A516" s="1"/>
      <c r="B516" s="28">
        <f t="shared" si="64"/>
        <v>270</v>
      </c>
      <c r="C516" s="28"/>
      <c r="D516" s="29"/>
      <c r="E516" s="28"/>
      <c r="F516" s="28"/>
      <c r="G516" s="28"/>
      <c r="H516" s="137"/>
      <c r="I516" s="28"/>
      <c r="J516" s="28"/>
      <c r="K516" s="106"/>
      <c r="L516" s="30"/>
      <c r="M516" s="31" t="str">
        <f t="shared" si="61"/>
        <v/>
      </c>
      <c r="N516" s="30"/>
      <c r="O516" s="77"/>
      <c r="P516" s="81">
        <f t="shared" si="58"/>
        <v>0</v>
      </c>
      <c r="Q516" s="81">
        <f t="shared" si="59"/>
        <v>0</v>
      </c>
      <c r="R516" s="81" t="e">
        <f t="shared" si="65"/>
        <v>#N/A</v>
      </c>
      <c r="S516" s="81">
        <f t="shared" si="60"/>
        <v>0</v>
      </c>
      <c r="T516" s="78" t="e">
        <f>+VLOOKUP($E516,db!$B$26:$C$30,2,FALSE)</f>
        <v>#N/A</v>
      </c>
      <c r="U516" s="78">
        <f t="shared" si="62"/>
        <v>0</v>
      </c>
      <c r="V516" s="89">
        <f t="shared" si="63"/>
        <v>0</v>
      </c>
      <c r="W516" s="77"/>
      <c r="X516" s="77"/>
      <c r="Y516" s="77"/>
    </row>
    <row r="517" spans="1:25" s="80" customFormat="1" ht="16" thickBot="1">
      <c r="A517" s="1"/>
      <c r="B517" s="26">
        <f t="shared" si="64"/>
        <v>271</v>
      </c>
      <c r="C517" s="26"/>
      <c r="D517" s="27"/>
      <c r="E517" s="26"/>
      <c r="F517" s="26"/>
      <c r="G517" s="26"/>
      <c r="H517" s="136"/>
      <c r="I517" s="26"/>
      <c r="J517" s="26"/>
      <c r="K517" s="105"/>
      <c r="L517" s="32"/>
      <c r="M517" s="33" t="str">
        <f t="shared" si="61"/>
        <v/>
      </c>
      <c r="N517" s="32"/>
      <c r="O517" s="77"/>
      <c r="P517" s="81">
        <f t="shared" ref="P517:P580" si="66">IF(M517=1,1,0)</f>
        <v>0</v>
      </c>
      <c r="Q517" s="81">
        <f t="shared" ref="Q517:Q580" si="67">IF(ISBLANK(E517),0,IF(P517=0,1,0))</f>
        <v>0</v>
      </c>
      <c r="R517" s="81" t="e">
        <f t="shared" si="65"/>
        <v>#N/A</v>
      </c>
      <c r="S517" s="81">
        <f t="shared" ref="S517:S580" si="68">IF(OR(G517="Process of Elim. (50 /50)",G517="Guess (No Confidence)"),1,0)</f>
        <v>0</v>
      </c>
      <c r="T517" s="78" t="e">
        <f>+VLOOKUP($E517,db!$B$26:$C$30,2,FALSE)</f>
        <v>#N/A</v>
      </c>
      <c r="U517" s="78">
        <f t="shared" si="62"/>
        <v>0</v>
      </c>
      <c r="V517" s="89">
        <f t="shared" si="63"/>
        <v>0</v>
      </c>
      <c r="W517" s="77"/>
      <c r="X517" s="77"/>
      <c r="Y517" s="77"/>
    </row>
    <row r="518" spans="1:25" s="80" customFormat="1" ht="16" thickBot="1">
      <c r="A518" s="1"/>
      <c r="B518" s="28">
        <f t="shared" si="64"/>
        <v>272</v>
      </c>
      <c r="C518" s="28"/>
      <c r="D518" s="29"/>
      <c r="E518" s="28"/>
      <c r="F518" s="28"/>
      <c r="G518" s="28"/>
      <c r="H518" s="137"/>
      <c r="I518" s="28"/>
      <c r="J518" s="28"/>
      <c r="K518" s="106"/>
      <c r="L518" s="30"/>
      <c r="M518" s="31" t="str">
        <f t="shared" ref="M518:M581" si="69">IF(ISBLANK(F518),"",IF(F518=L518,1,0))</f>
        <v/>
      </c>
      <c r="N518" s="30"/>
      <c r="O518" s="77"/>
      <c r="P518" s="81">
        <f t="shared" si="66"/>
        <v>0</v>
      </c>
      <c r="Q518" s="81">
        <f t="shared" si="67"/>
        <v>0</v>
      </c>
      <c r="R518" s="81" t="e">
        <f t="shared" si="65"/>
        <v>#N/A</v>
      </c>
      <c r="S518" s="81">
        <f t="shared" si="68"/>
        <v>0</v>
      </c>
      <c r="T518" s="78" t="e">
        <f>+VLOOKUP($E518,db!$B$26:$C$30,2,FALSE)</f>
        <v>#N/A</v>
      </c>
      <c r="U518" s="78">
        <f t="shared" ref="U518:U581" si="70">IF($A$3=0,0,IF(Q518=1,1,IF(R518=1,2,IF(S518=1,3,0))))</f>
        <v>0</v>
      </c>
      <c r="V518" s="89">
        <f t="shared" ref="V518:V581" si="71">H518</f>
        <v>0</v>
      </c>
      <c r="W518" s="77"/>
      <c r="X518" s="77"/>
      <c r="Y518" s="77"/>
    </row>
    <row r="519" spans="1:25" s="80" customFormat="1" ht="16" thickBot="1">
      <c r="A519" s="1"/>
      <c r="B519" s="26">
        <f t="shared" ref="B519:B582" si="72">+B518+1</f>
        <v>273</v>
      </c>
      <c r="C519" s="26"/>
      <c r="D519" s="27"/>
      <c r="E519" s="26"/>
      <c r="F519" s="26"/>
      <c r="G519" s="26"/>
      <c r="H519" s="136"/>
      <c r="I519" s="26"/>
      <c r="J519" s="26"/>
      <c r="K519" s="105"/>
      <c r="L519" s="32"/>
      <c r="M519" s="33" t="str">
        <f t="shared" si="69"/>
        <v/>
      </c>
      <c r="N519" s="32"/>
      <c r="O519" s="77"/>
      <c r="P519" s="81">
        <f t="shared" si="66"/>
        <v>0</v>
      </c>
      <c r="Q519" s="81">
        <f t="shared" si="67"/>
        <v>0</v>
      </c>
      <c r="R519" s="81" t="e">
        <f t="shared" si="65"/>
        <v>#N/A</v>
      </c>
      <c r="S519" s="81">
        <f t="shared" si="68"/>
        <v>0</v>
      </c>
      <c r="T519" s="78" t="e">
        <f>+VLOOKUP($E519,db!$B$26:$C$30,2,FALSE)</f>
        <v>#N/A</v>
      </c>
      <c r="U519" s="78">
        <f t="shared" si="70"/>
        <v>0</v>
      </c>
      <c r="V519" s="89">
        <f t="shared" si="71"/>
        <v>0</v>
      </c>
      <c r="W519" s="77"/>
      <c r="X519" s="77"/>
      <c r="Y519" s="77"/>
    </row>
    <row r="520" spans="1:25" s="80" customFormat="1" ht="16" thickBot="1">
      <c r="A520" s="1"/>
      <c r="B520" s="28">
        <f t="shared" si="72"/>
        <v>274</v>
      </c>
      <c r="C520" s="28"/>
      <c r="D520" s="29"/>
      <c r="E520" s="28"/>
      <c r="F520" s="28"/>
      <c r="G520" s="28"/>
      <c r="H520" s="137"/>
      <c r="I520" s="28"/>
      <c r="J520" s="28"/>
      <c r="K520" s="106"/>
      <c r="L520" s="30"/>
      <c r="M520" s="31" t="str">
        <f t="shared" si="69"/>
        <v/>
      </c>
      <c r="N520" s="30"/>
      <c r="O520" s="77"/>
      <c r="P520" s="81">
        <f t="shared" si="66"/>
        <v>0</v>
      </c>
      <c r="Q520" s="81">
        <f t="shared" si="67"/>
        <v>0</v>
      </c>
      <c r="R520" s="81" t="e">
        <f t="shared" si="65"/>
        <v>#N/A</v>
      </c>
      <c r="S520" s="81">
        <f t="shared" si="68"/>
        <v>0</v>
      </c>
      <c r="T520" s="78" t="e">
        <f>+VLOOKUP($E520,db!$B$26:$C$30,2,FALSE)</f>
        <v>#N/A</v>
      </c>
      <c r="U520" s="78">
        <f t="shared" si="70"/>
        <v>0</v>
      </c>
      <c r="V520" s="89">
        <f t="shared" si="71"/>
        <v>0</v>
      </c>
      <c r="W520" s="77"/>
      <c r="X520" s="77"/>
      <c r="Y520" s="77"/>
    </row>
    <row r="521" spans="1:25" s="80" customFormat="1" ht="16" thickBot="1">
      <c r="A521" s="1"/>
      <c r="B521" s="26">
        <f t="shared" si="72"/>
        <v>275</v>
      </c>
      <c r="C521" s="26"/>
      <c r="D521" s="27"/>
      <c r="E521" s="26"/>
      <c r="F521" s="26"/>
      <c r="G521" s="26"/>
      <c r="H521" s="136"/>
      <c r="I521" s="26"/>
      <c r="J521" s="26"/>
      <c r="K521" s="105"/>
      <c r="L521" s="32"/>
      <c r="M521" s="33" t="str">
        <f t="shared" si="69"/>
        <v/>
      </c>
      <c r="N521" s="32"/>
      <c r="O521" s="77"/>
      <c r="P521" s="81">
        <f t="shared" si="66"/>
        <v>0</v>
      </c>
      <c r="Q521" s="81">
        <f t="shared" si="67"/>
        <v>0</v>
      </c>
      <c r="R521" s="81" t="e">
        <f t="shared" si="65"/>
        <v>#N/A</v>
      </c>
      <c r="S521" s="81">
        <f t="shared" si="68"/>
        <v>0</v>
      </c>
      <c r="T521" s="78" t="e">
        <f>+VLOOKUP($E521,db!$B$26:$C$30,2,FALSE)</f>
        <v>#N/A</v>
      </c>
      <c r="U521" s="78">
        <f t="shared" si="70"/>
        <v>0</v>
      </c>
      <c r="V521" s="89">
        <f t="shared" si="71"/>
        <v>0</v>
      </c>
      <c r="W521" s="77"/>
      <c r="X521" s="77"/>
      <c r="Y521" s="77"/>
    </row>
    <row r="522" spans="1:25" s="80" customFormat="1" ht="16" thickBot="1">
      <c r="A522" s="1"/>
      <c r="B522" s="28">
        <f t="shared" si="72"/>
        <v>276</v>
      </c>
      <c r="C522" s="28"/>
      <c r="D522" s="29"/>
      <c r="E522" s="28"/>
      <c r="F522" s="28"/>
      <c r="G522" s="28"/>
      <c r="H522" s="137"/>
      <c r="I522" s="28"/>
      <c r="J522" s="28"/>
      <c r="K522" s="106"/>
      <c r="L522" s="30"/>
      <c r="M522" s="31" t="str">
        <f t="shared" si="69"/>
        <v/>
      </c>
      <c r="N522" s="30"/>
      <c r="O522" s="77"/>
      <c r="P522" s="81">
        <f t="shared" si="66"/>
        <v>0</v>
      </c>
      <c r="Q522" s="81">
        <f t="shared" si="67"/>
        <v>0</v>
      </c>
      <c r="R522" s="81" t="e">
        <f t="shared" si="65"/>
        <v>#N/A</v>
      </c>
      <c r="S522" s="81">
        <f t="shared" si="68"/>
        <v>0</v>
      </c>
      <c r="T522" s="78" t="e">
        <f>+VLOOKUP($E522,db!$B$26:$C$30,2,FALSE)</f>
        <v>#N/A</v>
      </c>
      <c r="U522" s="78">
        <f t="shared" si="70"/>
        <v>0</v>
      </c>
      <c r="V522" s="89">
        <f t="shared" si="71"/>
        <v>0</v>
      </c>
      <c r="W522" s="77"/>
      <c r="X522" s="77"/>
      <c r="Y522" s="77"/>
    </row>
    <row r="523" spans="1:25" s="80" customFormat="1" ht="16" thickBot="1">
      <c r="A523" s="1"/>
      <c r="B523" s="26">
        <f t="shared" si="72"/>
        <v>277</v>
      </c>
      <c r="C523" s="26"/>
      <c r="D523" s="27"/>
      <c r="E523" s="26"/>
      <c r="F523" s="26"/>
      <c r="G523" s="26"/>
      <c r="H523" s="136"/>
      <c r="I523" s="26"/>
      <c r="J523" s="26"/>
      <c r="K523" s="105"/>
      <c r="L523" s="32"/>
      <c r="M523" s="33" t="str">
        <f t="shared" si="69"/>
        <v/>
      </c>
      <c r="N523" s="32"/>
      <c r="O523" s="77"/>
      <c r="P523" s="81">
        <f t="shared" si="66"/>
        <v>0</v>
      </c>
      <c r="Q523" s="81">
        <f t="shared" si="67"/>
        <v>0</v>
      </c>
      <c r="R523" s="81" t="e">
        <f t="shared" si="65"/>
        <v>#N/A</v>
      </c>
      <c r="S523" s="81">
        <f t="shared" si="68"/>
        <v>0</v>
      </c>
      <c r="T523" s="78" t="e">
        <f>+VLOOKUP($E523,db!$B$26:$C$30,2,FALSE)</f>
        <v>#N/A</v>
      </c>
      <c r="U523" s="78">
        <f t="shared" si="70"/>
        <v>0</v>
      </c>
      <c r="V523" s="89">
        <f t="shared" si="71"/>
        <v>0</v>
      </c>
      <c r="W523" s="77"/>
      <c r="X523" s="77"/>
      <c r="Y523" s="77"/>
    </row>
    <row r="524" spans="1:25" s="80" customFormat="1" ht="16" thickBot="1">
      <c r="A524" s="1"/>
      <c r="B524" s="28">
        <f t="shared" si="72"/>
        <v>278</v>
      </c>
      <c r="C524" s="28"/>
      <c r="D524" s="29"/>
      <c r="E524" s="28"/>
      <c r="F524" s="28"/>
      <c r="G524" s="28"/>
      <c r="H524" s="137"/>
      <c r="I524" s="28"/>
      <c r="J524" s="28"/>
      <c r="K524" s="106"/>
      <c r="L524" s="30"/>
      <c r="M524" s="31" t="str">
        <f t="shared" si="69"/>
        <v/>
      </c>
      <c r="N524" s="30"/>
      <c r="O524" s="77"/>
      <c r="P524" s="81">
        <f t="shared" si="66"/>
        <v>0</v>
      </c>
      <c r="Q524" s="81">
        <f t="shared" si="67"/>
        <v>0</v>
      </c>
      <c r="R524" s="81" t="e">
        <f t="shared" si="65"/>
        <v>#N/A</v>
      </c>
      <c r="S524" s="81">
        <f t="shared" si="68"/>
        <v>0</v>
      </c>
      <c r="T524" s="78" t="e">
        <f>+VLOOKUP($E524,db!$B$26:$C$30,2,FALSE)</f>
        <v>#N/A</v>
      </c>
      <c r="U524" s="78">
        <f t="shared" si="70"/>
        <v>0</v>
      </c>
      <c r="V524" s="89">
        <f t="shared" si="71"/>
        <v>0</v>
      </c>
      <c r="W524" s="77"/>
      <c r="X524" s="77"/>
      <c r="Y524" s="77"/>
    </row>
    <row r="525" spans="1:25" s="80" customFormat="1" ht="16" thickBot="1">
      <c r="A525" s="1"/>
      <c r="B525" s="26">
        <f t="shared" si="72"/>
        <v>279</v>
      </c>
      <c r="C525" s="26"/>
      <c r="D525" s="27"/>
      <c r="E525" s="26"/>
      <c r="F525" s="26"/>
      <c r="G525" s="26"/>
      <c r="H525" s="136"/>
      <c r="I525" s="26"/>
      <c r="J525" s="26"/>
      <c r="K525" s="105"/>
      <c r="L525" s="32"/>
      <c r="M525" s="33" t="str">
        <f t="shared" si="69"/>
        <v/>
      </c>
      <c r="N525" s="32"/>
      <c r="O525" s="77"/>
      <c r="P525" s="81">
        <f t="shared" si="66"/>
        <v>0</v>
      </c>
      <c r="Q525" s="81">
        <f t="shared" si="67"/>
        <v>0</v>
      </c>
      <c r="R525" s="81" t="e">
        <f t="shared" si="65"/>
        <v>#N/A</v>
      </c>
      <c r="S525" s="81">
        <f t="shared" si="68"/>
        <v>0</v>
      </c>
      <c r="T525" s="78" t="e">
        <f>+VLOOKUP($E525,db!$B$26:$C$30,2,FALSE)</f>
        <v>#N/A</v>
      </c>
      <c r="U525" s="78">
        <f t="shared" si="70"/>
        <v>0</v>
      </c>
      <c r="V525" s="89">
        <f t="shared" si="71"/>
        <v>0</v>
      </c>
      <c r="W525" s="77"/>
      <c r="X525" s="77"/>
      <c r="Y525" s="77"/>
    </row>
    <row r="526" spans="1:25" s="80" customFormat="1" ht="16" thickBot="1">
      <c r="A526" s="1"/>
      <c r="B526" s="28">
        <f t="shared" si="72"/>
        <v>280</v>
      </c>
      <c r="C526" s="28"/>
      <c r="D526" s="29"/>
      <c r="E526" s="28"/>
      <c r="F526" s="28"/>
      <c r="G526" s="28"/>
      <c r="H526" s="137"/>
      <c r="I526" s="28"/>
      <c r="J526" s="28"/>
      <c r="K526" s="106"/>
      <c r="L526" s="30"/>
      <c r="M526" s="31" t="str">
        <f t="shared" si="69"/>
        <v/>
      </c>
      <c r="N526" s="30"/>
      <c r="O526" s="77"/>
      <c r="P526" s="81">
        <f t="shared" si="66"/>
        <v>0</v>
      </c>
      <c r="Q526" s="81">
        <f t="shared" si="67"/>
        <v>0</v>
      </c>
      <c r="R526" s="81" t="e">
        <f t="shared" si="65"/>
        <v>#N/A</v>
      </c>
      <c r="S526" s="81">
        <f t="shared" si="68"/>
        <v>0</v>
      </c>
      <c r="T526" s="78" t="e">
        <f>+VLOOKUP($E526,db!$B$26:$C$30,2,FALSE)</f>
        <v>#N/A</v>
      </c>
      <c r="U526" s="78">
        <f t="shared" si="70"/>
        <v>0</v>
      </c>
      <c r="V526" s="89">
        <f t="shared" si="71"/>
        <v>0</v>
      </c>
      <c r="W526" s="77"/>
      <c r="X526" s="77"/>
      <c r="Y526" s="77"/>
    </row>
    <row r="527" spans="1:25" s="80" customFormat="1" ht="16" thickBot="1">
      <c r="A527" s="1"/>
      <c r="B527" s="26">
        <f t="shared" si="72"/>
        <v>281</v>
      </c>
      <c r="C527" s="26"/>
      <c r="D527" s="27"/>
      <c r="E527" s="26"/>
      <c r="F527" s="26"/>
      <c r="G527" s="26"/>
      <c r="H527" s="136"/>
      <c r="I527" s="26"/>
      <c r="J527" s="26"/>
      <c r="K527" s="105"/>
      <c r="L527" s="32"/>
      <c r="M527" s="33" t="str">
        <f t="shared" si="69"/>
        <v/>
      </c>
      <c r="N527" s="32"/>
      <c r="O527" s="77"/>
      <c r="P527" s="81">
        <f t="shared" si="66"/>
        <v>0</v>
      </c>
      <c r="Q527" s="81">
        <f t="shared" si="67"/>
        <v>0</v>
      </c>
      <c r="R527" s="81" t="e">
        <f t="shared" si="65"/>
        <v>#N/A</v>
      </c>
      <c r="S527" s="81">
        <f t="shared" si="68"/>
        <v>0</v>
      </c>
      <c r="T527" s="78" t="e">
        <f>+VLOOKUP($E527,db!$B$26:$C$30,2,FALSE)</f>
        <v>#N/A</v>
      </c>
      <c r="U527" s="78">
        <f t="shared" si="70"/>
        <v>0</v>
      </c>
      <c r="V527" s="89">
        <f t="shared" si="71"/>
        <v>0</v>
      </c>
      <c r="W527" s="77"/>
      <c r="X527" s="77"/>
      <c r="Y527" s="77"/>
    </row>
    <row r="528" spans="1:25" s="80" customFormat="1" ht="16" thickBot="1">
      <c r="A528" s="1"/>
      <c r="B528" s="28">
        <f t="shared" si="72"/>
        <v>282</v>
      </c>
      <c r="C528" s="28"/>
      <c r="D528" s="29"/>
      <c r="E528" s="28"/>
      <c r="F528" s="28"/>
      <c r="G528" s="28"/>
      <c r="H528" s="137"/>
      <c r="I528" s="28"/>
      <c r="J528" s="28"/>
      <c r="K528" s="106"/>
      <c r="L528" s="30"/>
      <c r="M528" s="31" t="str">
        <f t="shared" si="69"/>
        <v/>
      </c>
      <c r="N528" s="30"/>
      <c r="O528" s="77"/>
      <c r="P528" s="81">
        <f t="shared" si="66"/>
        <v>0</v>
      </c>
      <c r="Q528" s="81">
        <f t="shared" si="67"/>
        <v>0</v>
      </c>
      <c r="R528" s="81" t="e">
        <f t="shared" si="65"/>
        <v>#N/A</v>
      </c>
      <c r="S528" s="81">
        <f t="shared" si="68"/>
        <v>0</v>
      </c>
      <c r="T528" s="78" t="e">
        <f>+VLOOKUP($E528,db!$B$26:$C$30,2,FALSE)</f>
        <v>#N/A</v>
      </c>
      <c r="U528" s="78">
        <f t="shared" si="70"/>
        <v>0</v>
      </c>
      <c r="V528" s="89">
        <f t="shared" si="71"/>
        <v>0</v>
      </c>
      <c r="W528" s="77"/>
      <c r="X528" s="77"/>
      <c r="Y528" s="77"/>
    </row>
    <row r="529" spans="1:25" s="80" customFormat="1" ht="16" thickBot="1">
      <c r="A529" s="1"/>
      <c r="B529" s="26">
        <f t="shared" si="72"/>
        <v>283</v>
      </c>
      <c r="C529" s="26"/>
      <c r="D529" s="27"/>
      <c r="E529" s="26"/>
      <c r="F529" s="26"/>
      <c r="G529" s="26"/>
      <c r="H529" s="136"/>
      <c r="I529" s="26"/>
      <c r="J529" s="26"/>
      <c r="K529" s="105"/>
      <c r="L529" s="32"/>
      <c r="M529" s="33" t="str">
        <f t="shared" si="69"/>
        <v/>
      </c>
      <c r="N529" s="32"/>
      <c r="O529" s="77"/>
      <c r="P529" s="81">
        <f t="shared" si="66"/>
        <v>0</v>
      </c>
      <c r="Q529" s="81">
        <f t="shared" si="67"/>
        <v>0</v>
      </c>
      <c r="R529" s="81" t="e">
        <f t="shared" ref="R529:R592" si="73">IF(H529&gt;T529,1,0)</f>
        <v>#N/A</v>
      </c>
      <c r="S529" s="81">
        <f t="shared" si="68"/>
        <v>0</v>
      </c>
      <c r="T529" s="78" t="e">
        <f>+VLOOKUP($E529,db!$B$26:$C$30,2,FALSE)</f>
        <v>#N/A</v>
      </c>
      <c r="U529" s="78">
        <f t="shared" si="70"/>
        <v>0</v>
      </c>
      <c r="V529" s="89">
        <f t="shared" si="71"/>
        <v>0</v>
      </c>
      <c r="W529" s="77"/>
      <c r="X529" s="77"/>
      <c r="Y529" s="77"/>
    </row>
    <row r="530" spans="1:25" s="80" customFormat="1" ht="16" thickBot="1">
      <c r="A530" s="1"/>
      <c r="B530" s="28">
        <f t="shared" si="72"/>
        <v>284</v>
      </c>
      <c r="C530" s="28"/>
      <c r="D530" s="29"/>
      <c r="E530" s="28"/>
      <c r="F530" s="28"/>
      <c r="G530" s="28"/>
      <c r="H530" s="137"/>
      <c r="I530" s="28"/>
      <c r="J530" s="28"/>
      <c r="K530" s="106"/>
      <c r="L530" s="30"/>
      <c r="M530" s="31" t="str">
        <f t="shared" si="69"/>
        <v/>
      </c>
      <c r="N530" s="30"/>
      <c r="O530" s="77"/>
      <c r="P530" s="81">
        <f t="shared" si="66"/>
        <v>0</v>
      </c>
      <c r="Q530" s="81">
        <f t="shared" si="67"/>
        <v>0</v>
      </c>
      <c r="R530" s="81" t="e">
        <f t="shared" si="73"/>
        <v>#N/A</v>
      </c>
      <c r="S530" s="81">
        <f t="shared" si="68"/>
        <v>0</v>
      </c>
      <c r="T530" s="78" t="e">
        <f>+VLOOKUP($E530,db!$B$26:$C$30,2,FALSE)</f>
        <v>#N/A</v>
      </c>
      <c r="U530" s="78">
        <f t="shared" si="70"/>
        <v>0</v>
      </c>
      <c r="V530" s="89">
        <f t="shared" si="71"/>
        <v>0</v>
      </c>
      <c r="W530" s="77"/>
      <c r="X530" s="77"/>
      <c r="Y530" s="77"/>
    </row>
    <row r="531" spans="1:25" s="80" customFormat="1" ht="16" thickBot="1">
      <c r="A531" s="1"/>
      <c r="B531" s="26">
        <f t="shared" si="72"/>
        <v>285</v>
      </c>
      <c r="C531" s="26"/>
      <c r="D531" s="27"/>
      <c r="E531" s="26"/>
      <c r="F531" s="26"/>
      <c r="G531" s="26"/>
      <c r="H531" s="136"/>
      <c r="I531" s="26"/>
      <c r="J531" s="26"/>
      <c r="K531" s="105"/>
      <c r="L531" s="32"/>
      <c r="M531" s="33" t="str">
        <f t="shared" si="69"/>
        <v/>
      </c>
      <c r="N531" s="32"/>
      <c r="O531" s="77"/>
      <c r="P531" s="81">
        <f t="shared" si="66"/>
        <v>0</v>
      </c>
      <c r="Q531" s="81">
        <f t="shared" si="67"/>
        <v>0</v>
      </c>
      <c r="R531" s="81" t="e">
        <f t="shared" si="73"/>
        <v>#N/A</v>
      </c>
      <c r="S531" s="81">
        <f t="shared" si="68"/>
        <v>0</v>
      </c>
      <c r="T531" s="78" t="e">
        <f>+VLOOKUP($E531,db!$B$26:$C$30,2,FALSE)</f>
        <v>#N/A</v>
      </c>
      <c r="U531" s="78">
        <f t="shared" si="70"/>
        <v>0</v>
      </c>
      <c r="V531" s="89">
        <f t="shared" si="71"/>
        <v>0</v>
      </c>
      <c r="W531" s="77"/>
      <c r="X531" s="77"/>
      <c r="Y531" s="77"/>
    </row>
    <row r="532" spans="1:25" s="80" customFormat="1" ht="16" thickBot="1">
      <c r="A532" s="1"/>
      <c r="B532" s="28">
        <f t="shared" si="72"/>
        <v>286</v>
      </c>
      <c r="C532" s="28"/>
      <c r="D532" s="29"/>
      <c r="E532" s="28"/>
      <c r="F532" s="28"/>
      <c r="G532" s="28"/>
      <c r="H532" s="137"/>
      <c r="I532" s="28"/>
      <c r="J532" s="28"/>
      <c r="K532" s="106"/>
      <c r="L532" s="30"/>
      <c r="M532" s="31" t="str">
        <f t="shared" si="69"/>
        <v/>
      </c>
      <c r="N532" s="30"/>
      <c r="O532" s="77"/>
      <c r="P532" s="81">
        <f t="shared" si="66"/>
        <v>0</v>
      </c>
      <c r="Q532" s="81">
        <f t="shared" si="67"/>
        <v>0</v>
      </c>
      <c r="R532" s="81" t="e">
        <f t="shared" si="73"/>
        <v>#N/A</v>
      </c>
      <c r="S532" s="81">
        <f t="shared" si="68"/>
        <v>0</v>
      </c>
      <c r="T532" s="78" t="e">
        <f>+VLOOKUP($E532,db!$B$26:$C$30,2,FALSE)</f>
        <v>#N/A</v>
      </c>
      <c r="U532" s="78">
        <f t="shared" si="70"/>
        <v>0</v>
      </c>
      <c r="V532" s="89">
        <f t="shared" si="71"/>
        <v>0</v>
      </c>
      <c r="W532" s="77"/>
      <c r="X532" s="77"/>
      <c r="Y532" s="77"/>
    </row>
    <row r="533" spans="1:25" s="80" customFormat="1" ht="16" thickBot="1">
      <c r="A533" s="1"/>
      <c r="B533" s="26">
        <f t="shared" si="72"/>
        <v>287</v>
      </c>
      <c r="C533" s="26"/>
      <c r="D533" s="27"/>
      <c r="E533" s="26"/>
      <c r="F533" s="26"/>
      <c r="G533" s="26"/>
      <c r="H533" s="136"/>
      <c r="I533" s="26"/>
      <c r="J533" s="26"/>
      <c r="K533" s="105"/>
      <c r="L533" s="32"/>
      <c r="M533" s="33" t="str">
        <f t="shared" si="69"/>
        <v/>
      </c>
      <c r="N533" s="32"/>
      <c r="O533" s="77"/>
      <c r="P533" s="81">
        <f t="shared" si="66"/>
        <v>0</v>
      </c>
      <c r="Q533" s="81">
        <f t="shared" si="67"/>
        <v>0</v>
      </c>
      <c r="R533" s="81" t="e">
        <f t="shared" si="73"/>
        <v>#N/A</v>
      </c>
      <c r="S533" s="81">
        <f t="shared" si="68"/>
        <v>0</v>
      </c>
      <c r="T533" s="78" t="e">
        <f>+VLOOKUP($E533,db!$B$26:$C$30,2,FALSE)</f>
        <v>#N/A</v>
      </c>
      <c r="U533" s="78">
        <f t="shared" si="70"/>
        <v>0</v>
      </c>
      <c r="V533" s="89">
        <f t="shared" si="71"/>
        <v>0</v>
      </c>
      <c r="W533" s="77"/>
      <c r="X533" s="77"/>
      <c r="Y533" s="77"/>
    </row>
    <row r="534" spans="1:25" s="80" customFormat="1" ht="16" thickBot="1">
      <c r="A534" s="1"/>
      <c r="B534" s="28">
        <f t="shared" si="72"/>
        <v>288</v>
      </c>
      <c r="C534" s="28"/>
      <c r="D534" s="29"/>
      <c r="E534" s="28"/>
      <c r="F534" s="28"/>
      <c r="G534" s="28"/>
      <c r="H534" s="137"/>
      <c r="I534" s="28"/>
      <c r="J534" s="28"/>
      <c r="K534" s="106"/>
      <c r="L534" s="30"/>
      <c r="M534" s="31" t="str">
        <f t="shared" si="69"/>
        <v/>
      </c>
      <c r="N534" s="30"/>
      <c r="O534" s="77"/>
      <c r="P534" s="81">
        <f t="shared" si="66"/>
        <v>0</v>
      </c>
      <c r="Q534" s="81">
        <f t="shared" si="67"/>
        <v>0</v>
      </c>
      <c r="R534" s="81" t="e">
        <f t="shared" si="73"/>
        <v>#N/A</v>
      </c>
      <c r="S534" s="81">
        <f t="shared" si="68"/>
        <v>0</v>
      </c>
      <c r="T534" s="78" t="e">
        <f>+VLOOKUP($E534,db!$B$26:$C$30,2,FALSE)</f>
        <v>#N/A</v>
      </c>
      <c r="U534" s="78">
        <f t="shared" si="70"/>
        <v>0</v>
      </c>
      <c r="V534" s="89">
        <f t="shared" si="71"/>
        <v>0</v>
      </c>
      <c r="W534" s="77"/>
      <c r="X534" s="77"/>
      <c r="Y534" s="77"/>
    </row>
    <row r="535" spans="1:25" s="80" customFormat="1" ht="16" thickBot="1">
      <c r="A535" s="1"/>
      <c r="B535" s="26">
        <f t="shared" si="72"/>
        <v>289</v>
      </c>
      <c r="C535" s="26"/>
      <c r="D535" s="27"/>
      <c r="E535" s="26"/>
      <c r="F535" s="26"/>
      <c r="G535" s="26"/>
      <c r="H535" s="136"/>
      <c r="I535" s="26"/>
      <c r="J535" s="26"/>
      <c r="K535" s="105"/>
      <c r="L535" s="32"/>
      <c r="M535" s="33" t="str">
        <f t="shared" si="69"/>
        <v/>
      </c>
      <c r="N535" s="32"/>
      <c r="O535" s="77"/>
      <c r="P535" s="81">
        <f t="shared" si="66"/>
        <v>0</v>
      </c>
      <c r="Q535" s="81">
        <f t="shared" si="67"/>
        <v>0</v>
      </c>
      <c r="R535" s="81" t="e">
        <f t="shared" si="73"/>
        <v>#N/A</v>
      </c>
      <c r="S535" s="81">
        <f t="shared" si="68"/>
        <v>0</v>
      </c>
      <c r="T535" s="78" t="e">
        <f>+VLOOKUP($E535,db!$B$26:$C$30,2,FALSE)</f>
        <v>#N/A</v>
      </c>
      <c r="U535" s="78">
        <f t="shared" si="70"/>
        <v>0</v>
      </c>
      <c r="V535" s="89">
        <f t="shared" si="71"/>
        <v>0</v>
      </c>
      <c r="W535" s="77"/>
      <c r="X535" s="77"/>
      <c r="Y535" s="77"/>
    </row>
    <row r="536" spans="1:25" s="80" customFormat="1" ht="16" thickBot="1">
      <c r="A536" s="1"/>
      <c r="B536" s="28">
        <f t="shared" si="72"/>
        <v>290</v>
      </c>
      <c r="C536" s="28"/>
      <c r="D536" s="29"/>
      <c r="E536" s="28"/>
      <c r="F536" s="28"/>
      <c r="G536" s="28"/>
      <c r="H536" s="137"/>
      <c r="I536" s="28"/>
      <c r="J536" s="28"/>
      <c r="K536" s="106"/>
      <c r="L536" s="30"/>
      <c r="M536" s="31" t="str">
        <f t="shared" si="69"/>
        <v/>
      </c>
      <c r="N536" s="30"/>
      <c r="O536" s="77"/>
      <c r="P536" s="81">
        <f t="shared" si="66"/>
        <v>0</v>
      </c>
      <c r="Q536" s="81">
        <f t="shared" si="67"/>
        <v>0</v>
      </c>
      <c r="R536" s="81" t="e">
        <f t="shared" si="73"/>
        <v>#N/A</v>
      </c>
      <c r="S536" s="81">
        <f t="shared" si="68"/>
        <v>0</v>
      </c>
      <c r="T536" s="78" t="e">
        <f>+VLOOKUP($E536,db!$B$26:$C$30,2,FALSE)</f>
        <v>#N/A</v>
      </c>
      <c r="U536" s="78">
        <f t="shared" si="70"/>
        <v>0</v>
      </c>
      <c r="V536" s="89">
        <f t="shared" si="71"/>
        <v>0</v>
      </c>
      <c r="W536" s="77"/>
      <c r="X536" s="77"/>
      <c r="Y536" s="77"/>
    </row>
    <row r="537" spans="1:25" s="80" customFormat="1" ht="16" thickBot="1">
      <c r="A537" s="1"/>
      <c r="B537" s="26">
        <f t="shared" si="72"/>
        <v>291</v>
      </c>
      <c r="C537" s="26"/>
      <c r="D537" s="27"/>
      <c r="E537" s="26"/>
      <c r="F537" s="26"/>
      <c r="G537" s="26"/>
      <c r="H537" s="136"/>
      <c r="I537" s="26"/>
      <c r="J537" s="26"/>
      <c r="K537" s="105"/>
      <c r="L537" s="32"/>
      <c r="M537" s="33" t="str">
        <f t="shared" si="69"/>
        <v/>
      </c>
      <c r="N537" s="32"/>
      <c r="O537" s="77"/>
      <c r="P537" s="81">
        <f t="shared" si="66"/>
        <v>0</v>
      </c>
      <c r="Q537" s="81">
        <f t="shared" si="67"/>
        <v>0</v>
      </c>
      <c r="R537" s="81" t="e">
        <f t="shared" si="73"/>
        <v>#N/A</v>
      </c>
      <c r="S537" s="81">
        <f t="shared" si="68"/>
        <v>0</v>
      </c>
      <c r="T537" s="78" t="e">
        <f>+VLOOKUP($E537,db!$B$26:$C$30,2,FALSE)</f>
        <v>#N/A</v>
      </c>
      <c r="U537" s="78">
        <f t="shared" si="70"/>
        <v>0</v>
      </c>
      <c r="V537" s="89">
        <f t="shared" si="71"/>
        <v>0</v>
      </c>
      <c r="W537" s="77"/>
      <c r="X537" s="77"/>
      <c r="Y537" s="77"/>
    </row>
    <row r="538" spans="1:25" s="80" customFormat="1" ht="16" thickBot="1">
      <c r="A538" s="1"/>
      <c r="B538" s="28">
        <f t="shared" si="72"/>
        <v>292</v>
      </c>
      <c r="C538" s="28"/>
      <c r="D538" s="29"/>
      <c r="E538" s="28"/>
      <c r="F538" s="28"/>
      <c r="G538" s="28"/>
      <c r="H538" s="137"/>
      <c r="I538" s="28"/>
      <c r="J538" s="28"/>
      <c r="K538" s="106"/>
      <c r="L538" s="30"/>
      <c r="M538" s="31" t="str">
        <f t="shared" si="69"/>
        <v/>
      </c>
      <c r="N538" s="30"/>
      <c r="O538" s="77"/>
      <c r="P538" s="81">
        <f t="shared" si="66"/>
        <v>0</v>
      </c>
      <c r="Q538" s="81">
        <f t="shared" si="67"/>
        <v>0</v>
      </c>
      <c r="R538" s="81" t="e">
        <f t="shared" si="73"/>
        <v>#N/A</v>
      </c>
      <c r="S538" s="81">
        <f t="shared" si="68"/>
        <v>0</v>
      </c>
      <c r="T538" s="78" t="e">
        <f>+VLOOKUP($E538,db!$B$26:$C$30,2,FALSE)</f>
        <v>#N/A</v>
      </c>
      <c r="U538" s="78">
        <f t="shared" si="70"/>
        <v>0</v>
      </c>
      <c r="V538" s="89">
        <f t="shared" si="71"/>
        <v>0</v>
      </c>
      <c r="W538" s="77"/>
      <c r="X538" s="77"/>
      <c r="Y538" s="77"/>
    </row>
    <row r="539" spans="1:25" s="80" customFormat="1" ht="16" thickBot="1">
      <c r="A539" s="1"/>
      <c r="B539" s="26">
        <f t="shared" si="72"/>
        <v>293</v>
      </c>
      <c r="C539" s="26"/>
      <c r="D539" s="27"/>
      <c r="E539" s="26"/>
      <c r="F539" s="26"/>
      <c r="G539" s="26"/>
      <c r="H539" s="136"/>
      <c r="I539" s="26"/>
      <c r="J539" s="26"/>
      <c r="K539" s="105"/>
      <c r="L539" s="32"/>
      <c r="M539" s="33" t="str">
        <f t="shared" si="69"/>
        <v/>
      </c>
      <c r="N539" s="32"/>
      <c r="O539" s="77"/>
      <c r="P539" s="81">
        <f t="shared" si="66"/>
        <v>0</v>
      </c>
      <c r="Q539" s="81">
        <f t="shared" si="67"/>
        <v>0</v>
      </c>
      <c r="R539" s="81" t="e">
        <f t="shared" si="73"/>
        <v>#N/A</v>
      </c>
      <c r="S539" s="81">
        <f t="shared" si="68"/>
        <v>0</v>
      </c>
      <c r="T539" s="78" t="e">
        <f>+VLOOKUP($E539,db!$B$26:$C$30,2,FALSE)</f>
        <v>#N/A</v>
      </c>
      <c r="U539" s="78">
        <f t="shared" si="70"/>
        <v>0</v>
      </c>
      <c r="V539" s="89">
        <f t="shared" si="71"/>
        <v>0</v>
      </c>
      <c r="W539" s="77"/>
      <c r="X539" s="77"/>
      <c r="Y539" s="77"/>
    </row>
    <row r="540" spans="1:25" s="80" customFormat="1" ht="16" thickBot="1">
      <c r="A540" s="1"/>
      <c r="B540" s="28">
        <f t="shared" si="72"/>
        <v>294</v>
      </c>
      <c r="C540" s="28"/>
      <c r="D540" s="29"/>
      <c r="E540" s="28"/>
      <c r="F540" s="28"/>
      <c r="G540" s="28"/>
      <c r="H540" s="137"/>
      <c r="I540" s="28"/>
      <c r="J540" s="28"/>
      <c r="K540" s="106"/>
      <c r="L540" s="30"/>
      <c r="M540" s="31" t="str">
        <f t="shared" si="69"/>
        <v/>
      </c>
      <c r="N540" s="30"/>
      <c r="O540" s="77"/>
      <c r="P540" s="81">
        <f t="shared" si="66"/>
        <v>0</v>
      </c>
      <c r="Q540" s="81">
        <f t="shared" si="67"/>
        <v>0</v>
      </c>
      <c r="R540" s="81" t="e">
        <f t="shared" si="73"/>
        <v>#N/A</v>
      </c>
      <c r="S540" s="81">
        <f t="shared" si="68"/>
        <v>0</v>
      </c>
      <c r="T540" s="78" t="e">
        <f>+VLOOKUP($E540,db!$B$26:$C$30,2,FALSE)</f>
        <v>#N/A</v>
      </c>
      <c r="U540" s="78">
        <f t="shared" si="70"/>
        <v>0</v>
      </c>
      <c r="V540" s="89">
        <f t="shared" si="71"/>
        <v>0</v>
      </c>
      <c r="W540" s="77"/>
      <c r="X540" s="77"/>
      <c r="Y540" s="77"/>
    </row>
    <row r="541" spans="1:25" s="80" customFormat="1" ht="16" thickBot="1">
      <c r="A541" s="1"/>
      <c r="B541" s="26">
        <f t="shared" si="72"/>
        <v>295</v>
      </c>
      <c r="C541" s="26"/>
      <c r="D541" s="27"/>
      <c r="E541" s="26"/>
      <c r="F541" s="26"/>
      <c r="G541" s="26"/>
      <c r="H541" s="136"/>
      <c r="I541" s="26"/>
      <c r="J541" s="26"/>
      <c r="K541" s="105"/>
      <c r="L541" s="32"/>
      <c r="M541" s="33" t="str">
        <f t="shared" si="69"/>
        <v/>
      </c>
      <c r="N541" s="32"/>
      <c r="O541" s="77"/>
      <c r="P541" s="81">
        <f t="shared" si="66"/>
        <v>0</v>
      </c>
      <c r="Q541" s="81">
        <f t="shared" si="67"/>
        <v>0</v>
      </c>
      <c r="R541" s="81" t="e">
        <f t="shared" si="73"/>
        <v>#N/A</v>
      </c>
      <c r="S541" s="81">
        <f t="shared" si="68"/>
        <v>0</v>
      </c>
      <c r="T541" s="78" t="e">
        <f>+VLOOKUP($E541,db!$B$26:$C$30,2,FALSE)</f>
        <v>#N/A</v>
      </c>
      <c r="U541" s="78">
        <f t="shared" si="70"/>
        <v>0</v>
      </c>
      <c r="V541" s="89">
        <f t="shared" si="71"/>
        <v>0</v>
      </c>
      <c r="W541" s="77"/>
      <c r="X541" s="77"/>
      <c r="Y541" s="77"/>
    </row>
    <row r="542" spans="1:25" s="80" customFormat="1" ht="16" thickBot="1">
      <c r="A542" s="1"/>
      <c r="B542" s="28">
        <f t="shared" si="72"/>
        <v>296</v>
      </c>
      <c r="C542" s="28"/>
      <c r="D542" s="29"/>
      <c r="E542" s="28"/>
      <c r="F542" s="28"/>
      <c r="G542" s="28"/>
      <c r="H542" s="137"/>
      <c r="I542" s="28"/>
      <c r="J542" s="28"/>
      <c r="K542" s="106"/>
      <c r="L542" s="30"/>
      <c r="M542" s="31" t="str">
        <f t="shared" si="69"/>
        <v/>
      </c>
      <c r="N542" s="30"/>
      <c r="O542" s="77"/>
      <c r="P542" s="81">
        <f t="shared" si="66"/>
        <v>0</v>
      </c>
      <c r="Q542" s="81">
        <f t="shared" si="67"/>
        <v>0</v>
      </c>
      <c r="R542" s="81" t="e">
        <f t="shared" si="73"/>
        <v>#N/A</v>
      </c>
      <c r="S542" s="81">
        <f t="shared" si="68"/>
        <v>0</v>
      </c>
      <c r="T542" s="78" t="e">
        <f>+VLOOKUP($E542,db!$B$26:$C$30,2,FALSE)</f>
        <v>#N/A</v>
      </c>
      <c r="U542" s="78">
        <f t="shared" si="70"/>
        <v>0</v>
      </c>
      <c r="V542" s="89">
        <f t="shared" si="71"/>
        <v>0</v>
      </c>
      <c r="W542" s="77"/>
      <c r="X542" s="77"/>
      <c r="Y542" s="77"/>
    </row>
    <row r="543" spans="1:25" s="80" customFormat="1" ht="16" thickBot="1">
      <c r="A543" s="1"/>
      <c r="B543" s="26">
        <f t="shared" si="72"/>
        <v>297</v>
      </c>
      <c r="C543" s="26"/>
      <c r="D543" s="27"/>
      <c r="E543" s="26"/>
      <c r="F543" s="26"/>
      <c r="G543" s="26"/>
      <c r="H543" s="136"/>
      <c r="I543" s="26"/>
      <c r="J543" s="26"/>
      <c r="K543" s="105"/>
      <c r="L543" s="32"/>
      <c r="M543" s="33" t="str">
        <f t="shared" si="69"/>
        <v/>
      </c>
      <c r="N543" s="32"/>
      <c r="O543" s="77"/>
      <c r="P543" s="81">
        <f t="shared" si="66"/>
        <v>0</v>
      </c>
      <c r="Q543" s="81">
        <f t="shared" si="67"/>
        <v>0</v>
      </c>
      <c r="R543" s="81" t="e">
        <f t="shared" si="73"/>
        <v>#N/A</v>
      </c>
      <c r="S543" s="81">
        <f t="shared" si="68"/>
        <v>0</v>
      </c>
      <c r="T543" s="78" t="e">
        <f>+VLOOKUP($E543,db!$B$26:$C$30,2,FALSE)</f>
        <v>#N/A</v>
      </c>
      <c r="U543" s="78">
        <f t="shared" si="70"/>
        <v>0</v>
      </c>
      <c r="V543" s="89">
        <f t="shared" si="71"/>
        <v>0</v>
      </c>
      <c r="W543" s="77"/>
      <c r="X543" s="77"/>
      <c r="Y543" s="77"/>
    </row>
    <row r="544" spans="1:25" s="80" customFormat="1" ht="16" thickBot="1">
      <c r="A544" s="1"/>
      <c r="B544" s="28">
        <f t="shared" si="72"/>
        <v>298</v>
      </c>
      <c r="C544" s="28"/>
      <c r="D544" s="29"/>
      <c r="E544" s="28"/>
      <c r="F544" s="28"/>
      <c r="G544" s="28"/>
      <c r="H544" s="137"/>
      <c r="I544" s="28"/>
      <c r="J544" s="28"/>
      <c r="K544" s="106"/>
      <c r="L544" s="30"/>
      <c r="M544" s="31" t="str">
        <f t="shared" si="69"/>
        <v/>
      </c>
      <c r="N544" s="30"/>
      <c r="O544" s="77"/>
      <c r="P544" s="81">
        <f t="shared" si="66"/>
        <v>0</v>
      </c>
      <c r="Q544" s="81">
        <f t="shared" si="67"/>
        <v>0</v>
      </c>
      <c r="R544" s="81" t="e">
        <f t="shared" si="73"/>
        <v>#N/A</v>
      </c>
      <c r="S544" s="81">
        <f t="shared" si="68"/>
        <v>0</v>
      </c>
      <c r="T544" s="78" t="e">
        <f>+VLOOKUP($E544,db!$B$26:$C$30,2,FALSE)</f>
        <v>#N/A</v>
      </c>
      <c r="U544" s="78">
        <f t="shared" si="70"/>
        <v>0</v>
      </c>
      <c r="V544" s="89">
        <f t="shared" si="71"/>
        <v>0</v>
      </c>
      <c r="W544" s="77"/>
      <c r="X544" s="77"/>
      <c r="Y544" s="77"/>
    </row>
    <row r="545" spans="1:25" s="80" customFormat="1" ht="16" thickBot="1">
      <c r="A545" s="1"/>
      <c r="B545" s="26">
        <f t="shared" si="72"/>
        <v>299</v>
      </c>
      <c r="C545" s="26"/>
      <c r="D545" s="27"/>
      <c r="E545" s="26"/>
      <c r="F545" s="26"/>
      <c r="G545" s="26"/>
      <c r="H545" s="136"/>
      <c r="I545" s="26"/>
      <c r="J545" s="26"/>
      <c r="K545" s="105"/>
      <c r="L545" s="32"/>
      <c r="M545" s="33" t="str">
        <f t="shared" si="69"/>
        <v/>
      </c>
      <c r="N545" s="32"/>
      <c r="O545" s="77"/>
      <c r="P545" s="81">
        <f t="shared" si="66"/>
        <v>0</v>
      </c>
      <c r="Q545" s="81">
        <f t="shared" si="67"/>
        <v>0</v>
      </c>
      <c r="R545" s="81" t="e">
        <f t="shared" si="73"/>
        <v>#N/A</v>
      </c>
      <c r="S545" s="81">
        <f t="shared" si="68"/>
        <v>0</v>
      </c>
      <c r="T545" s="78" t="e">
        <f>+VLOOKUP($E545,db!$B$26:$C$30,2,FALSE)</f>
        <v>#N/A</v>
      </c>
      <c r="U545" s="78">
        <f t="shared" si="70"/>
        <v>0</v>
      </c>
      <c r="V545" s="89">
        <f t="shared" si="71"/>
        <v>0</v>
      </c>
      <c r="W545" s="77"/>
      <c r="X545" s="77"/>
      <c r="Y545" s="77"/>
    </row>
    <row r="546" spans="1:25" s="80" customFormat="1" ht="16" thickBot="1">
      <c r="A546" s="1"/>
      <c r="B546" s="28">
        <f t="shared" si="72"/>
        <v>300</v>
      </c>
      <c r="C546" s="28"/>
      <c r="D546" s="29"/>
      <c r="E546" s="28"/>
      <c r="F546" s="28"/>
      <c r="G546" s="28"/>
      <c r="H546" s="137"/>
      <c r="I546" s="28"/>
      <c r="J546" s="28"/>
      <c r="K546" s="106"/>
      <c r="L546" s="30"/>
      <c r="M546" s="31" t="str">
        <f t="shared" si="69"/>
        <v/>
      </c>
      <c r="N546" s="30"/>
      <c r="O546" s="77"/>
      <c r="P546" s="81">
        <f t="shared" si="66"/>
        <v>0</v>
      </c>
      <c r="Q546" s="81">
        <f t="shared" si="67"/>
        <v>0</v>
      </c>
      <c r="R546" s="81" t="e">
        <f t="shared" si="73"/>
        <v>#N/A</v>
      </c>
      <c r="S546" s="81">
        <f t="shared" si="68"/>
        <v>0</v>
      </c>
      <c r="T546" s="78" t="e">
        <f>+VLOOKUP($E546,db!$B$26:$C$30,2,FALSE)</f>
        <v>#N/A</v>
      </c>
      <c r="U546" s="78">
        <f t="shared" si="70"/>
        <v>0</v>
      </c>
      <c r="V546" s="89">
        <f t="shared" si="71"/>
        <v>0</v>
      </c>
      <c r="W546" s="77"/>
      <c r="X546" s="77"/>
      <c r="Y546" s="77"/>
    </row>
    <row r="547" spans="1:25" s="80" customFormat="1" ht="16" thickBot="1">
      <c r="A547" s="1"/>
      <c r="B547" s="26">
        <f t="shared" si="72"/>
        <v>301</v>
      </c>
      <c r="C547" s="26"/>
      <c r="D547" s="27"/>
      <c r="E547" s="26"/>
      <c r="F547" s="26"/>
      <c r="G547" s="26"/>
      <c r="H547" s="136"/>
      <c r="I547" s="26"/>
      <c r="J547" s="26"/>
      <c r="K547" s="105"/>
      <c r="L547" s="32"/>
      <c r="M547" s="33" t="str">
        <f t="shared" si="69"/>
        <v/>
      </c>
      <c r="N547" s="32"/>
      <c r="O547" s="77"/>
      <c r="P547" s="81">
        <f t="shared" si="66"/>
        <v>0</v>
      </c>
      <c r="Q547" s="81">
        <f t="shared" si="67"/>
        <v>0</v>
      </c>
      <c r="R547" s="81" t="e">
        <f t="shared" si="73"/>
        <v>#N/A</v>
      </c>
      <c r="S547" s="81">
        <f t="shared" si="68"/>
        <v>0</v>
      </c>
      <c r="T547" s="78" t="e">
        <f>+VLOOKUP($E547,db!$B$26:$C$30,2,FALSE)</f>
        <v>#N/A</v>
      </c>
      <c r="U547" s="78">
        <f t="shared" si="70"/>
        <v>0</v>
      </c>
      <c r="V547" s="89">
        <f t="shared" si="71"/>
        <v>0</v>
      </c>
      <c r="W547" s="77"/>
      <c r="X547" s="77"/>
      <c r="Y547" s="77"/>
    </row>
    <row r="548" spans="1:25" s="80" customFormat="1" ht="16" thickBot="1">
      <c r="A548" s="1"/>
      <c r="B548" s="28">
        <f t="shared" si="72"/>
        <v>302</v>
      </c>
      <c r="C548" s="28"/>
      <c r="D548" s="29"/>
      <c r="E548" s="28"/>
      <c r="F548" s="28"/>
      <c r="G548" s="28"/>
      <c r="H548" s="137"/>
      <c r="I548" s="28"/>
      <c r="J548" s="28"/>
      <c r="K548" s="106"/>
      <c r="L548" s="30"/>
      <c r="M548" s="31" t="str">
        <f t="shared" si="69"/>
        <v/>
      </c>
      <c r="N548" s="30"/>
      <c r="O548" s="77"/>
      <c r="P548" s="81">
        <f t="shared" si="66"/>
        <v>0</v>
      </c>
      <c r="Q548" s="81">
        <f t="shared" si="67"/>
        <v>0</v>
      </c>
      <c r="R548" s="81" t="e">
        <f t="shared" si="73"/>
        <v>#N/A</v>
      </c>
      <c r="S548" s="81">
        <f t="shared" si="68"/>
        <v>0</v>
      </c>
      <c r="T548" s="78" t="e">
        <f>+VLOOKUP($E548,db!$B$26:$C$30,2,FALSE)</f>
        <v>#N/A</v>
      </c>
      <c r="U548" s="78">
        <f t="shared" si="70"/>
        <v>0</v>
      </c>
      <c r="V548" s="89">
        <f t="shared" si="71"/>
        <v>0</v>
      </c>
      <c r="W548" s="77"/>
      <c r="X548" s="77"/>
      <c r="Y548" s="77"/>
    </row>
    <row r="549" spans="1:25" s="80" customFormat="1" ht="16" thickBot="1">
      <c r="A549" s="1"/>
      <c r="B549" s="26">
        <f t="shared" si="72"/>
        <v>303</v>
      </c>
      <c r="C549" s="26"/>
      <c r="D549" s="27"/>
      <c r="E549" s="26"/>
      <c r="F549" s="26"/>
      <c r="G549" s="26"/>
      <c r="H549" s="136"/>
      <c r="I549" s="26"/>
      <c r="J549" s="26"/>
      <c r="K549" s="105"/>
      <c r="L549" s="32"/>
      <c r="M549" s="33" t="str">
        <f t="shared" si="69"/>
        <v/>
      </c>
      <c r="N549" s="32"/>
      <c r="O549" s="77"/>
      <c r="P549" s="81">
        <f t="shared" si="66"/>
        <v>0</v>
      </c>
      <c r="Q549" s="81">
        <f t="shared" si="67"/>
        <v>0</v>
      </c>
      <c r="R549" s="81" t="e">
        <f t="shared" si="73"/>
        <v>#N/A</v>
      </c>
      <c r="S549" s="81">
        <f t="shared" si="68"/>
        <v>0</v>
      </c>
      <c r="T549" s="78" t="e">
        <f>+VLOOKUP($E549,db!$B$26:$C$30,2,FALSE)</f>
        <v>#N/A</v>
      </c>
      <c r="U549" s="78">
        <f t="shared" si="70"/>
        <v>0</v>
      </c>
      <c r="V549" s="89">
        <f t="shared" si="71"/>
        <v>0</v>
      </c>
      <c r="W549" s="77"/>
      <c r="X549" s="77"/>
      <c r="Y549" s="77"/>
    </row>
    <row r="550" spans="1:25" s="80" customFormat="1" ht="16" thickBot="1">
      <c r="A550" s="1"/>
      <c r="B550" s="28">
        <f t="shared" si="72"/>
        <v>304</v>
      </c>
      <c r="C550" s="28"/>
      <c r="D550" s="29"/>
      <c r="E550" s="28"/>
      <c r="F550" s="28"/>
      <c r="G550" s="28"/>
      <c r="H550" s="137"/>
      <c r="I550" s="28"/>
      <c r="J550" s="28"/>
      <c r="K550" s="106"/>
      <c r="L550" s="30"/>
      <c r="M550" s="31" t="str">
        <f t="shared" si="69"/>
        <v/>
      </c>
      <c r="N550" s="30"/>
      <c r="O550" s="77"/>
      <c r="P550" s="81">
        <f t="shared" si="66"/>
        <v>0</v>
      </c>
      <c r="Q550" s="81">
        <f t="shared" si="67"/>
        <v>0</v>
      </c>
      <c r="R550" s="81" t="e">
        <f t="shared" si="73"/>
        <v>#N/A</v>
      </c>
      <c r="S550" s="81">
        <f t="shared" si="68"/>
        <v>0</v>
      </c>
      <c r="T550" s="78" t="e">
        <f>+VLOOKUP($E550,db!$B$26:$C$30,2,FALSE)</f>
        <v>#N/A</v>
      </c>
      <c r="U550" s="78">
        <f t="shared" si="70"/>
        <v>0</v>
      </c>
      <c r="V550" s="89">
        <f t="shared" si="71"/>
        <v>0</v>
      </c>
      <c r="W550" s="77"/>
      <c r="X550" s="77"/>
      <c r="Y550" s="77"/>
    </row>
    <row r="551" spans="1:25" s="80" customFormat="1" ht="16" thickBot="1">
      <c r="A551" s="1"/>
      <c r="B551" s="26">
        <f t="shared" si="72"/>
        <v>305</v>
      </c>
      <c r="C551" s="26"/>
      <c r="D551" s="27"/>
      <c r="E551" s="26"/>
      <c r="F551" s="26"/>
      <c r="G551" s="26"/>
      <c r="H551" s="136"/>
      <c r="I551" s="26"/>
      <c r="J551" s="26"/>
      <c r="K551" s="105"/>
      <c r="L551" s="32"/>
      <c r="M551" s="33" t="str">
        <f t="shared" si="69"/>
        <v/>
      </c>
      <c r="N551" s="32"/>
      <c r="O551" s="77"/>
      <c r="P551" s="81">
        <f t="shared" si="66"/>
        <v>0</v>
      </c>
      <c r="Q551" s="81">
        <f t="shared" si="67"/>
        <v>0</v>
      </c>
      <c r="R551" s="81" t="e">
        <f t="shared" si="73"/>
        <v>#N/A</v>
      </c>
      <c r="S551" s="81">
        <f t="shared" si="68"/>
        <v>0</v>
      </c>
      <c r="T551" s="78" t="e">
        <f>+VLOOKUP($E551,db!$B$26:$C$30,2,FALSE)</f>
        <v>#N/A</v>
      </c>
      <c r="U551" s="78">
        <f t="shared" si="70"/>
        <v>0</v>
      </c>
      <c r="V551" s="89">
        <f t="shared" si="71"/>
        <v>0</v>
      </c>
      <c r="W551" s="77"/>
      <c r="X551" s="77"/>
      <c r="Y551" s="77"/>
    </row>
    <row r="552" spans="1:25" s="80" customFormat="1" ht="16" thickBot="1">
      <c r="A552" s="1"/>
      <c r="B552" s="28">
        <f t="shared" si="72"/>
        <v>306</v>
      </c>
      <c r="C552" s="28"/>
      <c r="D552" s="29"/>
      <c r="E552" s="28"/>
      <c r="F552" s="28"/>
      <c r="G552" s="28"/>
      <c r="H552" s="137"/>
      <c r="I552" s="28"/>
      <c r="J552" s="28"/>
      <c r="K552" s="106"/>
      <c r="L552" s="30"/>
      <c r="M552" s="31" t="str">
        <f t="shared" si="69"/>
        <v/>
      </c>
      <c r="N552" s="30"/>
      <c r="O552" s="77"/>
      <c r="P552" s="81">
        <f t="shared" si="66"/>
        <v>0</v>
      </c>
      <c r="Q552" s="81">
        <f t="shared" si="67"/>
        <v>0</v>
      </c>
      <c r="R552" s="81" t="e">
        <f t="shared" si="73"/>
        <v>#N/A</v>
      </c>
      <c r="S552" s="81">
        <f t="shared" si="68"/>
        <v>0</v>
      </c>
      <c r="T552" s="78" t="e">
        <f>+VLOOKUP($E552,db!$B$26:$C$30,2,FALSE)</f>
        <v>#N/A</v>
      </c>
      <c r="U552" s="78">
        <f t="shared" si="70"/>
        <v>0</v>
      </c>
      <c r="V552" s="89">
        <f t="shared" si="71"/>
        <v>0</v>
      </c>
      <c r="W552" s="77"/>
      <c r="X552" s="77"/>
      <c r="Y552" s="77"/>
    </row>
    <row r="553" spans="1:25" s="80" customFormat="1" ht="16" thickBot="1">
      <c r="A553" s="1"/>
      <c r="B553" s="26">
        <f t="shared" si="72"/>
        <v>307</v>
      </c>
      <c r="C553" s="26"/>
      <c r="D553" s="27"/>
      <c r="E553" s="26"/>
      <c r="F553" s="26"/>
      <c r="G553" s="26"/>
      <c r="H553" s="136"/>
      <c r="I553" s="26"/>
      <c r="J553" s="26"/>
      <c r="K553" s="105"/>
      <c r="L553" s="32"/>
      <c r="M553" s="33" t="str">
        <f t="shared" si="69"/>
        <v/>
      </c>
      <c r="N553" s="32"/>
      <c r="O553" s="77"/>
      <c r="P553" s="81">
        <f t="shared" si="66"/>
        <v>0</v>
      </c>
      <c r="Q553" s="81">
        <f t="shared" si="67"/>
        <v>0</v>
      </c>
      <c r="R553" s="81" t="e">
        <f t="shared" si="73"/>
        <v>#N/A</v>
      </c>
      <c r="S553" s="81">
        <f t="shared" si="68"/>
        <v>0</v>
      </c>
      <c r="T553" s="78" t="e">
        <f>+VLOOKUP($E553,db!$B$26:$C$30,2,FALSE)</f>
        <v>#N/A</v>
      </c>
      <c r="U553" s="78">
        <f t="shared" si="70"/>
        <v>0</v>
      </c>
      <c r="V553" s="89">
        <f t="shared" si="71"/>
        <v>0</v>
      </c>
      <c r="W553" s="77"/>
      <c r="X553" s="77"/>
      <c r="Y553" s="77"/>
    </row>
    <row r="554" spans="1:25" s="80" customFormat="1" ht="16" thickBot="1">
      <c r="A554" s="1"/>
      <c r="B554" s="28">
        <f t="shared" si="72"/>
        <v>308</v>
      </c>
      <c r="C554" s="28"/>
      <c r="D554" s="29"/>
      <c r="E554" s="28"/>
      <c r="F554" s="28"/>
      <c r="G554" s="28"/>
      <c r="H554" s="137"/>
      <c r="I554" s="28"/>
      <c r="J554" s="28"/>
      <c r="K554" s="106"/>
      <c r="L554" s="30"/>
      <c r="M554" s="31" t="str">
        <f t="shared" si="69"/>
        <v/>
      </c>
      <c r="N554" s="30"/>
      <c r="O554" s="77"/>
      <c r="P554" s="81">
        <f t="shared" si="66"/>
        <v>0</v>
      </c>
      <c r="Q554" s="81">
        <f t="shared" si="67"/>
        <v>0</v>
      </c>
      <c r="R554" s="81" t="e">
        <f t="shared" si="73"/>
        <v>#N/A</v>
      </c>
      <c r="S554" s="81">
        <f t="shared" si="68"/>
        <v>0</v>
      </c>
      <c r="T554" s="78" t="e">
        <f>+VLOOKUP($E554,db!$B$26:$C$30,2,FALSE)</f>
        <v>#N/A</v>
      </c>
      <c r="U554" s="78">
        <f t="shared" si="70"/>
        <v>0</v>
      </c>
      <c r="V554" s="89">
        <f t="shared" si="71"/>
        <v>0</v>
      </c>
      <c r="W554" s="77"/>
      <c r="X554" s="77"/>
      <c r="Y554" s="77"/>
    </row>
    <row r="555" spans="1:25" s="80" customFormat="1" ht="16" thickBot="1">
      <c r="A555" s="1"/>
      <c r="B555" s="26">
        <f t="shared" si="72"/>
        <v>309</v>
      </c>
      <c r="C555" s="26"/>
      <c r="D555" s="27"/>
      <c r="E555" s="26"/>
      <c r="F555" s="26"/>
      <c r="G555" s="26"/>
      <c r="H555" s="136"/>
      <c r="I555" s="26"/>
      <c r="J555" s="26"/>
      <c r="K555" s="105"/>
      <c r="L555" s="32"/>
      <c r="M555" s="33" t="str">
        <f t="shared" si="69"/>
        <v/>
      </c>
      <c r="N555" s="32"/>
      <c r="O555" s="77"/>
      <c r="P555" s="81">
        <f t="shared" si="66"/>
        <v>0</v>
      </c>
      <c r="Q555" s="81">
        <f t="shared" si="67"/>
        <v>0</v>
      </c>
      <c r="R555" s="81" t="e">
        <f t="shared" si="73"/>
        <v>#N/A</v>
      </c>
      <c r="S555" s="81">
        <f t="shared" si="68"/>
        <v>0</v>
      </c>
      <c r="T555" s="78" t="e">
        <f>+VLOOKUP($E555,db!$B$26:$C$30,2,FALSE)</f>
        <v>#N/A</v>
      </c>
      <c r="U555" s="78">
        <f t="shared" si="70"/>
        <v>0</v>
      </c>
      <c r="V555" s="89">
        <f t="shared" si="71"/>
        <v>0</v>
      </c>
      <c r="W555" s="77"/>
      <c r="X555" s="77"/>
      <c r="Y555" s="77"/>
    </row>
    <row r="556" spans="1:25" s="80" customFormat="1" ht="16" thickBot="1">
      <c r="A556" s="1"/>
      <c r="B556" s="28">
        <f t="shared" si="72"/>
        <v>310</v>
      </c>
      <c r="C556" s="28"/>
      <c r="D556" s="29"/>
      <c r="E556" s="28"/>
      <c r="F556" s="28"/>
      <c r="G556" s="28"/>
      <c r="H556" s="137"/>
      <c r="I556" s="28"/>
      <c r="J556" s="28"/>
      <c r="K556" s="106"/>
      <c r="L556" s="30"/>
      <c r="M556" s="31" t="str">
        <f t="shared" si="69"/>
        <v/>
      </c>
      <c r="N556" s="30"/>
      <c r="O556" s="77"/>
      <c r="P556" s="81">
        <f t="shared" si="66"/>
        <v>0</v>
      </c>
      <c r="Q556" s="81">
        <f t="shared" si="67"/>
        <v>0</v>
      </c>
      <c r="R556" s="81" t="e">
        <f t="shared" si="73"/>
        <v>#N/A</v>
      </c>
      <c r="S556" s="81">
        <f t="shared" si="68"/>
        <v>0</v>
      </c>
      <c r="T556" s="78" t="e">
        <f>+VLOOKUP($E556,db!$B$26:$C$30,2,FALSE)</f>
        <v>#N/A</v>
      </c>
      <c r="U556" s="78">
        <f t="shared" si="70"/>
        <v>0</v>
      </c>
      <c r="V556" s="89">
        <f t="shared" si="71"/>
        <v>0</v>
      </c>
      <c r="W556" s="77"/>
      <c r="X556" s="77"/>
      <c r="Y556" s="77"/>
    </row>
    <row r="557" spans="1:25" s="80" customFormat="1" ht="16" thickBot="1">
      <c r="A557" s="1"/>
      <c r="B557" s="26">
        <f t="shared" si="72"/>
        <v>311</v>
      </c>
      <c r="C557" s="26"/>
      <c r="D557" s="27"/>
      <c r="E557" s="26"/>
      <c r="F557" s="26"/>
      <c r="G557" s="26"/>
      <c r="H557" s="136"/>
      <c r="I557" s="26"/>
      <c r="J557" s="26"/>
      <c r="K557" s="105"/>
      <c r="L557" s="32"/>
      <c r="M557" s="33" t="str">
        <f t="shared" si="69"/>
        <v/>
      </c>
      <c r="N557" s="32"/>
      <c r="O557" s="77"/>
      <c r="P557" s="81">
        <f t="shared" si="66"/>
        <v>0</v>
      </c>
      <c r="Q557" s="81">
        <f t="shared" si="67"/>
        <v>0</v>
      </c>
      <c r="R557" s="81" t="e">
        <f t="shared" si="73"/>
        <v>#N/A</v>
      </c>
      <c r="S557" s="81">
        <f t="shared" si="68"/>
        <v>0</v>
      </c>
      <c r="T557" s="78" t="e">
        <f>+VLOOKUP($E557,db!$B$26:$C$30,2,FALSE)</f>
        <v>#N/A</v>
      </c>
      <c r="U557" s="78">
        <f t="shared" si="70"/>
        <v>0</v>
      </c>
      <c r="V557" s="89">
        <f t="shared" si="71"/>
        <v>0</v>
      </c>
      <c r="W557" s="77"/>
      <c r="X557" s="77"/>
      <c r="Y557" s="77"/>
    </row>
    <row r="558" spans="1:25" s="80" customFormat="1" ht="16" thickBot="1">
      <c r="A558" s="1"/>
      <c r="B558" s="28">
        <f t="shared" si="72"/>
        <v>312</v>
      </c>
      <c r="C558" s="28"/>
      <c r="D558" s="29"/>
      <c r="E558" s="28"/>
      <c r="F558" s="28"/>
      <c r="G558" s="28"/>
      <c r="H558" s="137"/>
      <c r="I558" s="28"/>
      <c r="J558" s="28"/>
      <c r="K558" s="106"/>
      <c r="L558" s="30"/>
      <c r="M558" s="31" t="str">
        <f t="shared" si="69"/>
        <v/>
      </c>
      <c r="N558" s="30"/>
      <c r="O558" s="77"/>
      <c r="P558" s="81">
        <f t="shared" si="66"/>
        <v>0</v>
      </c>
      <c r="Q558" s="81">
        <f t="shared" si="67"/>
        <v>0</v>
      </c>
      <c r="R558" s="81" t="e">
        <f t="shared" si="73"/>
        <v>#N/A</v>
      </c>
      <c r="S558" s="81">
        <f t="shared" si="68"/>
        <v>0</v>
      </c>
      <c r="T558" s="78" t="e">
        <f>+VLOOKUP($E558,db!$B$26:$C$30,2,FALSE)</f>
        <v>#N/A</v>
      </c>
      <c r="U558" s="78">
        <f t="shared" si="70"/>
        <v>0</v>
      </c>
      <c r="V558" s="89">
        <f t="shared" si="71"/>
        <v>0</v>
      </c>
      <c r="W558" s="77"/>
      <c r="X558" s="77"/>
      <c r="Y558" s="77"/>
    </row>
    <row r="559" spans="1:25" s="80" customFormat="1" ht="16" thickBot="1">
      <c r="A559" s="1"/>
      <c r="B559" s="26">
        <f t="shared" si="72"/>
        <v>313</v>
      </c>
      <c r="C559" s="26"/>
      <c r="D559" s="27"/>
      <c r="E559" s="26"/>
      <c r="F559" s="26"/>
      <c r="G559" s="26"/>
      <c r="H559" s="136"/>
      <c r="I559" s="26"/>
      <c r="J559" s="26"/>
      <c r="K559" s="105"/>
      <c r="L559" s="32"/>
      <c r="M559" s="33" t="str">
        <f t="shared" si="69"/>
        <v/>
      </c>
      <c r="N559" s="32"/>
      <c r="O559" s="77"/>
      <c r="P559" s="81">
        <f t="shared" si="66"/>
        <v>0</v>
      </c>
      <c r="Q559" s="81">
        <f t="shared" si="67"/>
        <v>0</v>
      </c>
      <c r="R559" s="81" t="e">
        <f t="shared" si="73"/>
        <v>#N/A</v>
      </c>
      <c r="S559" s="81">
        <f t="shared" si="68"/>
        <v>0</v>
      </c>
      <c r="T559" s="78" t="e">
        <f>+VLOOKUP($E559,db!$B$26:$C$30,2,FALSE)</f>
        <v>#N/A</v>
      </c>
      <c r="U559" s="78">
        <f t="shared" si="70"/>
        <v>0</v>
      </c>
      <c r="V559" s="89">
        <f t="shared" si="71"/>
        <v>0</v>
      </c>
      <c r="W559" s="77"/>
      <c r="X559" s="77"/>
      <c r="Y559" s="77"/>
    </row>
    <row r="560" spans="1:25" s="80" customFormat="1" ht="16" thickBot="1">
      <c r="A560" s="1"/>
      <c r="B560" s="28">
        <f t="shared" si="72"/>
        <v>314</v>
      </c>
      <c r="C560" s="28"/>
      <c r="D560" s="29"/>
      <c r="E560" s="28"/>
      <c r="F560" s="28"/>
      <c r="G560" s="28"/>
      <c r="H560" s="137"/>
      <c r="I560" s="28"/>
      <c r="J560" s="28"/>
      <c r="K560" s="106"/>
      <c r="L560" s="30"/>
      <c r="M560" s="31" t="str">
        <f t="shared" si="69"/>
        <v/>
      </c>
      <c r="N560" s="30"/>
      <c r="O560" s="77"/>
      <c r="P560" s="81">
        <f t="shared" si="66"/>
        <v>0</v>
      </c>
      <c r="Q560" s="81">
        <f t="shared" si="67"/>
        <v>0</v>
      </c>
      <c r="R560" s="81" t="e">
        <f t="shared" si="73"/>
        <v>#N/A</v>
      </c>
      <c r="S560" s="81">
        <f t="shared" si="68"/>
        <v>0</v>
      </c>
      <c r="T560" s="78" t="e">
        <f>+VLOOKUP($E560,db!$B$26:$C$30,2,FALSE)</f>
        <v>#N/A</v>
      </c>
      <c r="U560" s="78">
        <f t="shared" si="70"/>
        <v>0</v>
      </c>
      <c r="V560" s="89">
        <f t="shared" si="71"/>
        <v>0</v>
      </c>
      <c r="W560" s="77"/>
      <c r="X560" s="77"/>
      <c r="Y560" s="77"/>
    </row>
    <row r="561" spans="1:25" s="80" customFormat="1" ht="16" thickBot="1">
      <c r="A561" s="1"/>
      <c r="B561" s="26">
        <f t="shared" si="72"/>
        <v>315</v>
      </c>
      <c r="C561" s="26"/>
      <c r="D561" s="27"/>
      <c r="E561" s="26"/>
      <c r="F561" s="26"/>
      <c r="G561" s="26"/>
      <c r="H561" s="136"/>
      <c r="I561" s="26"/>
      <c r="J561" s="26"/>
      <c r="K561" s="105"/>
      <c r="L561" s="32"/>
      <c r="M561" s="33" t="str">
        <f t="shared" si="69"/>
        <v/>
      </c>
      <c r="N561" s="32"/>
      <c r="O561" s="77"/>
      <c r="P561" s="81">
        <f t="shared" si="66"/>
        <v>0</v>
      </c>
      <c r="Q561" s="81">
        <f t="shared" si="67"/>
        <v>0</v>
      </c>
      <c r="R561" s="81" t="e">
        <f t="shared" si="73"/>
        <v>#N/A</v>
      </c>
      <c r="S561" s="81">
        <f t="shared" si="68"/>
        <v>0</v>
      </c>
      <c r="T561" s="78" t="e">
        <f>+VLOOKUP($E561,db!$B$26:$C$30,2,FALSE)</f>
        <v>#N/A</v>
      </c>
      <c r="U561" s="78">
        <f t="shared" si="70"/>
        <v>0</v>
      </c>
      <c r="V561" s="89">
        <f t="shared" si="71"/>
        <v>0</v>
      </c>
      <c r="W561" s="77"/>
      <c r="X561" s="77"/>
      <c r="Y561" s="77"/>
    </row>
    <row r="562" spans="1:25" s="80" customFormat="1" ht="16" thickBot="1">
      <c r="A562" s="1"/>
      <c r="B562" s="28">
        <f t="shared" si="72"/>
        <v>316</v>
      </c>
      <c r="C562" s="28"/>
      <c r="D562" s="29"/>
      <c r="E562" s="28"/>
      <c r="F562" s="28"/>
      <c r="G562" s="28"/>
      <c r="H562" s="137"/>
      <c r="I562" s="28"/>
      <c r="J562" s="28"/>
      <c r="K562" s="106"/>
      <c r="L562" s="30"/>
      <c r="M562" s="31" t="str">
        <f t="shared" si="69"/>
        <v/>
      </c>
      <c r="N562" s="30"/>
      <c r="O562" s="77"/>
      <c r="P562" s="81">
        <f t="shared" si="66"/>
        <v>0</v>
      </c>
      <c r="Q562" s="81">
        <f t="shared" si="67"/>
        <v>0</v>
      </c>
      <c r="R562" s="81" t="e">
        <f t="shared" si="73"/>
        <v>#N/A</v>
      </c>
      <c r="S562" s="81">
        <f t="shared" si="68"/>
        <v>0</v>
      </c>
      <c r="T562" s="78" t="e">
        <f>+VLOOKUP($E562,db!$B$26:$C$30,2,FALSE)</f>
        <v>#N/A</v>
      </c>
      <c r="U562" s="78">
        <f t="shared" si="70"/>
        <v>0</v>
      </c>
      <c r="V562" s="89">
        <f t="shared" si="71"/>
        <v>0</v>
      </c>
      <c r="W562" s="77"/>
      <c r="X562" s="77"/>
      <c r="Y562" s="77"/>
    </row>
    <row r="563" spans="1:25" s="80" customFormat="1" ht="16" thickBot="1">
      <c r="A563" s="1"/>
      <c r="B563" s="26">
        <f t="shared" si="72"/>
        <v>317</v>
      </c>
      <c r="C563" s="26"/>
      <c r="D563" s="27"/>
      <c r="E563" s="26"/>
      <c r="F563" s="26"/>
      <c r="G563" s="26"/>
      <c r="H563" s="136"/>
      <c r="I563" s="26"/>
      <c r="J563" s="26"/>
      <c r="K563" s="105"/>
      <c r="L563" s="32"/>
      <c r="M563" s="33" t="str">
        <f t="shared" si="69"/>
        <v/>
      </c>
      <c r="N563" s="32"/>
      <c r="O563" s="77"/>
      <c r="P563" s="81">
        <f t="shared" si="66"/>
        <v>0</v>
      </c>
      <c r="Q563" s="81">
        <f t="shared" si="67"/>
        <v>0</v>
      </c>
      <c r="R563" s="81" t="e">
        <f t="shared" si="73"/>
        <v>#N/A</v>
      </c>
      <c r="S563" s="81">
        <f t="shared" si="68"/>
        <v>0</v>
      </c>
      <c r="T563" s="78" t="e">
        <f>+VLOOKUP($E563,db!$B$26:$C$30,2,FALSE)</f>
        <v>#N/A</v>
      </c>
      <c r="U563" s="78">
        <f t="shared" si="70"/>
        <v>0</v>
      </c>
      <c r="V563" s="89">
        <f t="shared" si="71"/>
        <v>0</v>
      </c>
      <c r="W563" s="77"/>
      <c r="X563" s="77"/>
      <c r="Y563" s="77"/>
    </row>
    <row r="564" spans="1:25" s="80" customFormat="1" ht="16" thickBot="1">
      <c r="A564" s="1"/>
      <c r="B564" s="28">
        <f t="shared" si="72"/>
        <v>318</v>
      </c>
      <c r="C564" s="28"/>
      <c r="D564" s="29"/>
      <c r="E564" s="28"/>
      <c r="F564" s="28"/>
      <c r="G564" s="28"/>
      <c r="H564" s="137"/>
      <c r="I564" s="28"/>
      <c r="J564" s="28"/>
      <c r="K564" s="106"/>
      <c r="L564" s="30"/>
      <c r="M564" s="31" t="str">
        <f t="shared" si="69"/>
        <v/>
      </c>
      <c r="N564" s="30"/>
      <c r="O564" s="77"/>
      <c r="P564" s="81">
        <f t="shared" si="66"/>
        <v>0</v>
      </c>
      <c r="Q564" s="81">
        <f t="shared" si="67"/>
        <v>0</v>
      </c>
      <c r="R564" s="81" t="e">
        <f t="shared" si="73"/>
        <v>#N/A</v>
      </c>
      <c r="S564" s="81">
        <f t="shared" si="68"/>
        <v>0</v>
      </c>
      <c r="T564" s="78" t="e">
        <f>+VLOOKUP($E564,db!$B$26:$C$30,2,FALSE)</f>
        <v>#N/A</v>
      </c>
      <c r="U564" s="78">
        <f t="shared" si="70"/>
        <v>0</v>
      </c>
      <c r="V564" s="89">
        <f t="shared" si="71"/>
        <v>0</v>
      </c>
      <c r="W564" s="77"/>
      <c r="X564" s="77"/>
      <c r="Y564" s="77"/>
    </row>
    <row r="565" spans="1:25" s="80" customFormat="1" ht="16" thickBot="1">
      <c r="A565" s="1"/>
      <c r="B565" s="26">
        <f t="shared" si="72"/>
        <v>319</v>
      </c>
      <c r="C565" s="26"/>
      <c r="D565" s="27"/>
      <c r="E565" s="26"/>
      <c r="F565" s="26"/>
      <c r="G565" s="26"/>
      <c r="H565" s="136"/>
      <c r="I565" s="26"/>
      <c r="J565" s="26"/>
      <c r="K565" s="105"/>
      <c r="L565" s="32"/>
      <c r="M565" s="33" t="str">
        <f t="shared" si="69"/>
        <v/>
      </c>
      <c r="N565" s="32"/>
      <c r="O565" s="77"/>
      <c r="P565" s="81">
        <f t="shared" si="66"/>
        <v>0</v>
      </c>
      <c r="Q565" s="81">
        <f t="shared" si="67"/>
        <v>0</v>
      </c>
      <c r="R565" s="81" t="e">
        <f t="shared" si="73"/>
        <v>#N/A</v>
      </c>
      <c r="S565" s="81">
        <f t="shared" si="68"/>
        <v>0</v>
      </c>
      <c r="T565" s="78" t="e">
        <f>+VLOOKUP($E565,db!$B$26:$C$30,2,FALSE)</f>
        <v>#N/A</v>
      </c>
      <c r="U565" s="78">
        <f t="shared" si="70"/>
        <v>0</v>
      </c>
      <c r="V565" s="89">
        <f t="shared" si="71"/>
        <v>0</v>
      </c>
      <c r="W565" s="77"/>
      <c r="X565" s="77"/>
      <c r="Y565" s="77"/>
    </row>
    <row r="566" spans="1:25" s="80" customFormat="1" ht="16" thickBot="1">
      <c r="A566" s="1"/>
      <c r="B566" s="28">
        <f t="shared" si="72"/>
        <v>320</v>
      </c>
      <c r="C566" s="28"/>
      <c r="D566" s="29"/>
      <c r="E566" s="28"/>
      <c r="F566" s="28"/>
      <c r="G566" s="28"/>
      <c r="H566" s="137"/>
      <c r="I566" s="28"/>
      <c r="J566" s="28"/>
      <c r="K566" s="106"/>
      <c r="L566" s="30"/>
      <c r="M566" s="31" t="str">
        <f t="shared" si="69"/>
        <v/>
      </c>
      <c r="N566" s="30"/>
      <c r="O566" s="77"/>
      <c r="P566" s="81">
        <f t="shared" si="66"/>
        <v>0</v>
      </c>
      <c r="Q566" s="81">
        <f t="shared" si="67"/>
        <v>0</v>
      </c>
      <c r="R566" s="81" t="e">
        <f t="shared" si="73"/>
        <v>#N/A</v>
      </c>
      <c r="S566" s="81">
        <f t="shared" si="68"/>
        <v>0</v>
      </c>
      <c r="T566" s="78" t="e">
        <f>+VLOOKUP($E566,db!$B$26:$C$30,2,FALSE)</f>
        <v>#N/A</v>
      </c>
      <c r="U566" s="78">
        <f t="shared" si="70"/>
        <v>0</v>
      </c>
      <c r="V566" s="89">
        <f t="shared" si="71"/>
        <v>0</v>
      </c>
      <c r="W566" s="77"/>
      <c r="X566" s="77"/>
      <c r="Y566" s="77"/>
    </row>
    <row r="567" spans="1:25" s="80" customFormat="1" ht="16" thickBot="1">
      <c r="A567" s="1"/>
      <c r="B567" s="26">
        <f t="shared" si="72"/>
        <v>321</v>
      </c>
      <c r="C567" s="26"/>
      <c r="D567" s="27"/>
      <c r="E567" s="26"/>
      <c r="F567" s="26"/>
      <c r="G567" s="26"/>
      <c r="H567" s="136"/>
      <c r="I567" s="26"/>
      <c r="J567" s="26"/>
      <c r="K567" s="105"/>
      <c r="L567" s="32"/>
      <c r="M567" s="33" t="str">
        <f t="shared" si="69"/>
        <v/>
      </c>
      <c r="N567" s="32"/>
      <c r="O567" s="77"/>
      <c r="P567" s="81">
        <f t="shared" si="66"/>
        <v>0</v>
      </c>
      <c r="Q567" s="81">
        <f t="shared" si="67"/>
        <v>0</v>
      </c>
      <c r="R567" s="81" t="e">
        <f t="shared" si="73"/>
        <v>#N/A</v>
      </c>
      <c r="S567" s="81">
        <f t="shared" si="68"/>
        <v>0</v>
      </c>
      <c r="T567" s="78" t="e">
        <f>+VLOOKUP($E567,db!$B$26:$C$30,2,FALSE)</f>
        <v>#N/A</v>
      </c>
      <c r="U567" s="78">
        <f t="shared" si="70"/>
        <v>0</v>
      </c>
      <c r="V567" s="89">
        <f t="shared" si="71"/>
        <v>0</v>
      </c>
      <c r="W567" s="77"/>
      <c r="X567" s="77"/>
      <c r="Y567" s="77"/>
    </row>
    <row r="568" spans="1:25" s="80" customFormat="1" ht="16" thickBot="1">
      <c r="A568" s="1"/>
      <c r="B568" s="28">
        <f t="shared" si="72"/>
        <v>322</v>
      </c>
      <c r="C568" s="28"/>
      <c r="D568" s="29"/>
      <c r="E568" s="28"/>
      <c r="F568" s="28"/>
      <c r="G568" s="28"/>
      <c r="H568" s="137"/>
      <c r="I568" s="28"/>
      <c r="J568" s="28"/>
      <c r="K568" s="106"/>
      <c r="L568" s="30"/>
      <c r="M568" s="31" t="str">
        <f t="shared" si="69"/>
        <v/>
      </c>
      <c r="N568" s="30"/>
      <c r="O568" s="77"/>
      <c r="P568" s="81">
        <f t="shared" si="66"/>
        <v>0</v>
      </c>
      <c r="Q568" s="81">
        <f t="shared" si="67"/>
        <v>0</v>
      </c>
      <c r="R568" s="81" t="e">
        <f t="shared" si="73"/>
        <v>#N/A</v>
      </c>
      <c r="S568" s="81">
        <f t="shared" si="68"/>
        <v>0</v>
      </c>
      <c r="T568" s="78" t="e">
        <f>+VLOOKUP($E568,db!$B$26:$C$30,2,FALSE)</f>
        <v>#N/A</v>
      </c>
      <c r="U568" s="78">
        <f t="shared" si="70"/>
        <v>0</v>
      </c>
      <c r="V568" s="89">
        <f t="shared" si="71"/>
        <v>0</v>
      </c>
      <c r="W568" s="77"/>
      <c r="X568" s="77"/>
      <c r="Y568" s="77"/>
    </row>
    <row r="569" spans="1:25" s="80" customFormat="1" ht="16" thickBot="1">
      <c r="A569" s="1"/>
      <c r="B569" s="26">
        <f t="shared" si="72"/>
        <v>323</v>
      </c>
      <c r="C569" s="26"/>
      <c r="D569" s="27"/>
      <c r="E569" s="26"/>
      <c r="F569" s="26"/>
      <c r="G569" s="26"/>
      <c r="H569" s="136"/>
      <c r="I569" s="26"/>
      <c r="J569" s="26"/>
      <c r="K569" s="105"/>
      <c r="L569" s="32"/>
      <c r="M569" s="33" t="str">
        <f t="shared" si="69"/>
        <v/>
      </c>
      <c r="N569" s="32"/>
      <c r="O569" s="77"/>
      <c r="P569" s="81">
        <f t="shared" si="66"/>
        <v>0</v>
      </c>
      <c r="Q569" s="81">
        <f t="shared" si="67"/>
        <v>0</v>
      </c>
      <c r="R569" s="81" t="e">
        <f t="shared" si="73"/>
        <v>#N/A</v>
      </c>
      <c r="S569" s="81">
        <f t="shared" si="68"/>
        <v>0</v>
      </c>
      <c r="T569" s="78" t="e">
        <f>+VLOOKUP($E569,db!$B$26:$C$30,2,FALSE)</f>
        <v>#N/A</v>
      </c>
      <c r="U569" s="78">
        <f t="shared" si="70"/>
        <v>0</v>
      </c>
      <c r="V569" s="89">
        <f t="shared" si="71"/>
        <v>0</v>
      </c>
      <c r="W569" s="77"/>
      <c r="X569" s="77"/>
      <c r="Y569" s="77"/>
    </row>
    <row r="570" spans="1:25" s="80" customFormat="1" ht="16" thickBot="1">
      <c r="A570" s="1"/>
      <c r="B570" s="28">
        <f t="shared" si="72"/>
        <v>324</v>
      </c>
      <c r="C570" s="28"/>
      <c r="D570" s="29"/>
      <c r="E570" s="28"/>
      <c r="F570" s="28"/>
      <c r="G570" s="28"/>
      <c r="H570" s="137"/>
      <c r="I570" s="28"/>
      <c r="J570" s="28"/>
      <c r="K570" s="106"/>
      <c r="L570" s="30"/>
      <c r="M570" s="31" t="str">
        <f t="shared" si="69"/>
        <v/>
      </c>
      <c r="N570" s="30"/>
      <c r="O570" s="77"/>
      <c r="P570" s="81">
        <f t="shared" si="66"/>
        <v>0</v>
      </c>
      <c r="Q570" s="81">
        <f t="shared" si="67"/>
        <v>0</v>
      </c>
      <c r="R570" s="81" t="e">
        <f t="shared" si="73"/>
        <v>#N/A</v>
      </c>
      <c r="S570" s="81">
        <f t="shared" si="68"/>
        <v>0</v>
      </c>
      <c r="T570" s="78" t="e">
        <f>+VLOOKUP($E570,db!$B$26:$C$30,2,FALSE)</f>
        <v>#N/A</v>
      </c>
      <c r="U570" s="78">
        <f t="shared" si="70"/>
        <v>0</v>
      </c>
      <c r="V570" s="89">
        <f t="shared" si="71"/>
        <v>0</v>
      </c>
      <c r="W570" s="77"/>
      <c r="X570" s="77"/>
      <c r="Y570" s="77"/>
    </row>
    <row r="571" spans="1:25" s="80" customFormat="1" ht="16" thickBot="1">
      <c r="A571" s="1"/>
      <c r="B571" s="26">
        <f t="shared" si="72"/>
        <v>325</v>
      </c>
      <c r="C571" s="26"/>
      <c r="D571" s="27"/>
      <c r="E571" s="26"/>
      <c r="F571" s="26"/>
      <c r="G571" s="26"/>
      <c r="H571" s="136"/>
      <c r="I571" s="26"/>
      <c r="J571" s="26"/>
      <c r="K571" s="105"/>
      <c r="L571" s="32"/>
      <c r="M571" s="33" t="str">
        <f t="shared" si="69"/>
        <v/>
      </c>
      <c r="N571" s="32"/>
      <c r="O571" s="77"/>
      <c r="P571" s="81">
        <f t="shared" si="66"/>
        <v>0</v>
      </c>
      <c r="Q571" s="81">
        <f t="shared" si="67"/>
        <v>0</v>
      </c>
      <c r="R571" s="81" t="e">
        <f t="shared" si="73"/>
        <v>#N/A</v>
      </c>
      <c r="S571" s="81">
        <f t="shared" si="68"/>
        <v>0</v>
      </c>
      <c r="T571" s="78" t="e">
        <f>+VLOOKUP($E571,db!$B$26:$C$30,2,FALSE)</f>
        <v>#N/A</v>
      </c>
      <c r="U571" s="78">
        <f t="shared" si="70"/>
        <v>0</v>
      </c>
      <c r="V571" s="89">
        <f t="shared" si="71"/>
        <v>0</v>
      </c>
      <c r="W571" s="77"/>
      <c r="X571" s="77"/>
      <c r="Y571" s="77"/>
    </row>
    <row r="572" spans="1:25" s="80" customFormat="1" ht="16" thickBot="1">
      <c r="A572" s="1"/>
      <c r="B572" s="28">
        <f t="shared" si="72"/>
        <v>326</v>
      </c>
      <c r="C572" s="28"/>
      <c r="D572" s="29"/>
      <c r="E572" s="28"/>
      <c r="F572" s="28"/>
      <c r="G572" s="28"/>
      <c r="H572" s="137"/>
      <c r="I572" s="28"/>
      <c r="J572" s="28"/>
      <c r="K572" s="106"/>
      <c r="L572" s="30"/>
      <c r="M572" s="31" t="str">
        <f t="shared" si="69"/>
        <v/>
      </c>
      <c r="N572" s="30"/>
      <c r="O572" s="77"/>
      <c r="P572" s="81">
        <f t="shared" si="66"/>
        <v>0</v>
      </c>
      <c r="Q572" s="81">
        <f t="shared" si="67"/>
        <v>0</v>
      </c>
      <c r="R572" s="81" t="e">
        <f t="shared" si="73"/>
        <v>#N/A</v>
      </c>
      <c r="S572" s="81">
        <f t="shared" si="68"/>
        <v>0</v>
      </c>
      <c r="T572" s="78" t="e">
        <f>+VLOOKUP($E572,db!$B$26:$C$30,2,FALSE)</f>
        <v>#N/A</v>
      </c>
      <c r="U572" s="78">
        <f t="shared" si="70"/>
        <v>0</v>
      </c>
      <c r="V572" s="89">
        <f t="shared" si="71"/>
        <v>0</v>
      </c>
      <c r="W572" s="77"/>
      <c r="X572" s="77"/>
      <c r="Y572" s="77"/>
    </row>
    <row r="573" spans="1:25" s="80" customFormat="1" ht="16" thickBot="1">
      <c r="A573" s="1"/>
      <c r="B573" s="26">
        <f t="shared" si="72"/>
        <v>327</v>
      </c>
      <c r="C573" s="26"/>
      <c r="D573" s="27"/>
      <c r="E573" s="26"/>
      <c r="F573" s="26"/>
      <c r="G573" s="26"/>
      <c r="H573" s="136"/>
      <c r="I573" s="26"/>
      <c r="J573" s="26"/>
      <c r="K573" s="105"/>
      <c r="L573" s="32"/>
      <c r="M573" s="33" t="str">
        <f t="shared" si="69"/>
        <v/>
      </c>
      <c r="N573" s="32"/>
      <c r="O573" s="77"/>
      <c r="P573" s="81">
        <f t="shared" si="66"/>
        <v>0</v>
      </c>
      <c r="Q573" s="81">
        <f t="shared" si="67"/>
        <v>0</v>
      </c>
      <c r="R573" s="81" t="e">
        <f t="shared" si="73"/>
        <v>#N/A</v>
      </c>
      <c r="S573" s="81">
        <f t="shared" si="68"/>
        <v>0</v>
      </c>
      <c r="T573" s="78" t="e">
        <f>+VLOOKUP($E573,db!$B$26:$C$30,2,FALSE)</f>
        <v>#N/A</v>
      </c>
      <c r="U573" s="78">
        <f t="shared" si="70"/>
        <v>0</v>
      </c>
      <c r="V573" s="89">
        <f t="shared" si="71"/>
        <v>0</v>
      </c>
      <c r="W573" s="77"/>
      <c r="X573" s="77"/>
      <c r="Y573" s="77"/>
    </row>
    <row r="574" spans="1:25" s="80" customFormat="1" ht="16" thickBot="1">
      <c r="A574" s="1"/>
      <c r="B574" s="28">
        <f t="shared" si="72"/>
        <v>328</v>
      </c>
      <c r="C574" s="28"/>
      <c r="D574" s="29"/>
      <c r="E574" s="28"/>
      <c r="F574" s="28"/>
      <c r="G574" s="28"/>
      <c r="H574" s="137"/>
      <c r="I574" s="28"/>
      <c r="J574" s="28"/>
      <c r="K574" s="106"/>
      <c r="L574" s="30"/>
      <c r="M574" s="31" t="str">
        <f t="shared" si="69"/>
        <v/>
      </c>
      <c r="N574" s="30"/>
      <c r="O574" s="77"/>
      <c r="P574" s="81">
        <f t="shared" si="66"/>
        <v>0</v>
      </c>
      <c r="Q574" s="81">
        <f t="shared" si="67"/>
        <v>0</v>
      </c>
      <c r="R574" s="81" t="e">
        <f t="shared" si="73"/>
        <v>#N/A</v>
      </c>
      <c r="S574" s="81">
        <f t="shared" si="68"/>
        <v>0</v>
      </c>
      <c r="T574" s="78" t="e">
        <f>+VLOOKUP($E574,db!$B$26:$C$30,2,FALSE)</f>
        <v>#N/A</v>
      </c>
      <c r="U574" s="78">
        <f t="shared" si="70"/>
        <v>0</v>
      </c>
      <c r="V574" s="89">
        <f t="shared" si="71"/>
        <v>0</v>
      </c>
      <c r="W574" s="77"/>
      <c r="X574" s="77"/>
      <c r="Y574" s="77"/>
    </row>
    <row r="575" spans="1:25" s="80" customFormat="1" ht="16" thickBot="1">
      <c r="A575" s="1"/>
      <c r="B575" s="26">
        <f t="shared" si="72"/>
        <v>329</v>
      </c>
      <c r="C575" s="26"/>
      <c r="D575" s="27"/>
      <c r="E575" s="26"/>
      <c r="F575" s="26"/>
      <c r="G575" s="26"/>
      <c r="H575" s="136"/>
      <c r="I575" s="26"/>
      <c r="J575" s="26"/>
      <c r="K575" s="105"/>
      <c r="L575" s="32"/>
      <c r="M575" s="33" t="str">
        <f t="shared" si="69"/>
        <v/>
      </c>
      <c r="N575" s="32"/>
      <c r="O575" s="77"/>
      <c r="P575" s="81">
        <f t="shared" si="66"/>
        <v>0</v>
      </c>
      <c r="Q575" s="81">
        <f t="shared" si="67"/>
        <v>0</v>
      </c>
      <c r="R575" s="81" t="e">
        <f t="shared" si="73"/>
        <v>#N/A</v>
      </c>
      <c r="S575" s="81">
        <f t="shared" si="68"/>
        <v>0</v>
      </c>
      <c r="T575" s="78" t="e">
        <f>+VLOOKUP($E575,db!$B$26:$C$30,2,FALSE)</f>
        <v>#N/A</v>
      </c>
      <c r="U575" s="78">
        <f t="shared" si="70"/>
        <v>0</v>
      </c>
      <c r="V575" s="89">
        <f t="shared" si="71"/>
        <v>0</v>
      </c>
      <c r="W575" s="77"/>
      <c r="X575" s="77"/>
      <c r="Y575" s="77"/>
    </row>
    <row r="576" spans="1:25" s="80" customFormat="1" ht="16" thickBot="1">
      <c r="A576" s="1"/>
      <c r="B576" s="28">
        <f t="shared" si="72"/>
        <v>330</v>
      </c>
      <c r="C576" s="28"/>
      <c r="D576" s="29"/>
      <c r="E576" s="28"/>
      <c r="F576" s="28"/>
      <c r="G576" s="28"/>
      <c r="H576" s="137"/>
      <c r="I576" s="28"/>
      <c r="J576" s="28"/>
      <c r="K576" s="106"/>
      <c r="L576" s="30"/>
      <c r="M576" s="31" t="str">
        <f t="shared" si="69"/>
        <v/>
      </c>
      <c r="N576" s="30"/>
      <c r="O576" s="77"/>
      <c r="P576" s="81">
        <f t="shared" si="66"/>
        <v>0</v>
      </c>
      <c r="Q576" s="81">
        <f t="shared" si="67"/>
        <v>0</v>
      </c>
      <c r="R576" s="81" t="e">
        <f t="shared" si="73"/>
        <v>#N/A</v>
      </c>
      <c r="S576" s="81">
        <f t="shared" si="68"/>
        <v>0</v>
      </c>
      <c r="T576" s="78" t="e">
        <f>+VLOOKUP($E576,db!$B$26:$C$30,2,FALSE)</f>
        <v>#N/A</v>
      </c>
      <c r="U576" s="78">
        <f t="shared" si="70"/>
        <v>0</v>
      </c>
      <c r="V576" s="89">
        <f t="shared" si="71"/>
        <v>0</v>
      </c>
      <c r="W576" s="77"/>
      <c r="X576" s="77"/>
      <c r="Y576" s="77"/>
    </row>
    <row r="577" spans="1:25" s="80" customFormat="1" ht="16" thickBot="1">
      <c r="A577" s="1"/>
      <c r="B577" s="26">
        <f t="shared" si="72"/>
        <v>331</v>
      </c>
      <c r="C577" s="26"/>
      <c r="D577" s="27"/>
      <c r="E577" s="26"/>
      <c r="F577" s="26"/>
      <c r="G577" s="26"/>
      <c r="H577" s="136"/>
      <c r="I577" s="26"/>
      <c r="J577" s="26"/>
      <c r="K577" s="105"/>
      <c r="L577" s="32"/>
      <c r="M577" s="33" t="str">
        <f t="shared" si="69"/>
        <v/>
      </c>
      <c r="N577" s="32"/>
      <c r="O577" s="77"/>
      <c r="P577" s="81">
        <f t="shared" si="66"/>
        <v>0</v>
      </c>
      <c r="Q577" s="81">
        <f t="shared" si="67"/>
        <v>0</v>
      </c>
      <c r="R577" s="81" t="e">
        <f t="shared" si="73"/>
        <v>#N/A</v>
      </c>
      <c r="S577" s="81">
        <f t="shared" si="68"/>
        <v>0</v>
      </c>
      <c r="T577" s="78" t="e">
        <f>+VLOOKUP($E577,db!$B$26:$C$30,2,FALSE)</f>
        <v>#N/A</v>
      </c>
      <c r="U577" s="78">
        <f t="shared" si="70"/>
        <v>0</v>
      </c>
      <c r="V577" s="89">
        <f t="shared" si="71"/>
        <v>0</v>
      </c>
      <c r="W577" s="77"/>
      <c r="X577" s="77"/>
      <c r="Y577" s="77"/>
    </row>
    <row r="578" spans="1:25" s="80" customFormat="1" ht="16" thickBot="1">
      <c r="A578" s="1"/>
      <c r="B578" s="28">
        <f t="shared" si="72"/>
        <v>332</v>
      </c>
      <c r="C578" s="28"/>
      <c r="D578" s="29"/>
      <c r="E578" s="28"/>
      <c r="F578" s="28"/>
      <c r="G578" s="28"/>
      <c r="H578" s="137"/>
      <c r="I578" s="28"/>
      <c r="J578" s="28"/>
      <c r="K578" s="106"/>
      <c r="L578" s="30"/>
      <c r="M578" s="31" t="str">
        <f t="shared" si="69"/>
        <v/>
      </c>
      <c r="N578" s="30"/>
      <c r="O578" s="77"/>
      <c r="P578" s="81">
        <f t="shared" si="66"/>
        <v>0</v>
      </c>
      <c r="Q578" s="81">
        <f t="shared" si="67"/>
        <v>0</v>
      </c>
      <c r="R578" s="81" t="e">
        <f t="shared" si="73"/>
        <v>#N/A</v>
      </c>
      <c r="S578" s="81">
        <f t="shared" si="68"/>
        <v>0</v>
      </c>
      <c r="T578" s="78" t="e">
        <f>+VLOOKUP($E578,db!$B$26:$C$30,2,FALSE)</f>
        <v>#N/A</v>
      </c>
      <c r="U578" s="78">
        <f t="shared" si="70"/>
        <v>0</v>
      </c>
      <c r="V578" s="89">
        <f t="shared" si="71"/>
        <v>0</v>
      </c>
      <c r="W578" s="77"/>
      <c r="X578" s="77"/>
      <c r="Y578" s="77"/>
    </row>
    <row r="579" spans="1:25" s="80" customFormat="1" ht="16" thickBot="1">
      <c r="A579" s="1"/>
      <c r="B579" s="26">
        <f t="shared" si="72"/>
        <v>333</v>
      </c>
      <c r="C579" s="26"/>
      <c r="D579" s="27"/>
      <c r="E579" s="26"/>
      <c r="F579" s="26"/>
      <c r="G579" s="26"/>
      <c r="H579" s="136"/>
      <c r="I579" s="26"/>
      <c r="J579" s="26"/>
      <c r="K579" s="105"/>
      <c r="L579" s="32"/>
      <c r="M579" s="33" t="str">
        <f t="shared" si="69"/>
        <v/>
      </c>
      <c r="N579" s="32"/>
      <c r="O579" s="77"/>
      <c r="P579" s="81">
        <f t="shared" si="66"/>
        <v>0</v>
      </c>
      <c r="Q579" s="81">
        <f t="shared" si="67"/>
        <v>0</v>
      </c>
      <c r="R579" s="81" t="e">
        <f t="shared" si="73"/>
        <v>#N/A</v>
      </c>
      <c r="S579" s="81">
        <f t="shared" si="68"/>
        <v>0</v>
      </c>
      <c r="T579" s="78" t="e">
        <f>+VLOOKUP($E579,db!$B$26:$C$30,2,FALSE)</f>
        <v>#N/A</v>
      </c>
      <c r="U579" s="78">
        <f t="shared" si="70"/>
        <v>0</v>
      </c>
      <c r="V579" s="89">
        <f t="shared" si="71"/>
        <v>0</v>
      </c>
      <c r="W579" s="77"/>
      <c r="X579" s="77"/>
      <c r="Y579" s="77"/>
    </row>
    <row r="580" spans="1:25" s="80" customFormat="1" ht="16" thickBot="1">
      <c r="A580" s="1"/>
      <c r="B580" s="28">
        <f t="shared" si="72"/>
        <v>334</v>
      </c>
      <c r="C580" s="28"/>
      <c r="D580" s="29"/>
      <c r="E580" s="28"/>
      <c r="F580" s="28"/>
      <c r="G580" s="28"/>
      <c r="H580" s="137"/>
      <c r="I580" s="28"/>
      <c r="J580" s="28"/>
      <c r="K580" s="106"/>
      <c r="L580" s="30"/>
      <c r="M580" s="31" t="str">
        <f t="shared" si="69"/>
        <v/>
      </c>
      <c r="N580" s="30"/>
      <c r="O580" s="77"/>
      <c r="P580" s="81">
        <f t="shared" si="66"/>
        <v>0</v>
      </c>
      <c r="Q580" s="81">
        <f t="shared" si="67"/>
        <v>0</v>
      </c>
      <c r="R580" s="81" t="e">
        <f t="shared" si="73"/>
        <v>#N/A</v>
      </c>
      <c r="S580" s="81">
        <f t="shared" si="68"/>
        <v>0</v>
      </c>
      <c r="T580" s="78" t="e">
        <f>+VLOOKUP($E580,db!$B$26:$C$30,2,FALSE)</f>
        <v>#N/A</v>
      </c>
      <c r="U580" s="78">
        <f t="shared" si="70"/>
        <v>0</v>
      </c>
      <c r="V580" s="89">
        <f t="shared" si="71"/>
        <v>0</v>
      </c>
      <c r="W580" s="77"/>
      <c r="X580" s="77"/>
      <c r="Y580" s="77"/>
    </row>
    <row r="581" spans="1:25" s="80" customFormat="1" ht="16" thickBot="1">
      <c r="A581" s="1"/>
      <c r="B581" s="26">
        <f t="shared" si="72"/>
        <v>335</v>
      </c>
      <c r="C581" s="26"/>
      <c r="D581" s="27"/>
      <c r="E581" s="26"/>
      <c r="F581" s="26"/>
      <c r="G581" s="26"/>
      <c r="H581" s="136"/>
      <c r="I581" s="26"/>
      <c r="J581" s="26"/>
      <c r="K581" s="105"/>
      <c r="L581" s="32"/>
      <c r="M581" s="33" t="str">
        <f t="shared" si="69"/>
        <v/>
      </c>
      <c r="N581" s="32"/>
      <c r="O581" s="77"/>
      <c r="P581" s="81">
        <f t="shared" ref="P581:P644" si="74">IF(M581=1,1,0)</f>
        <v>0</v>
      </c>
      <c r="Q581" s="81">
        <f t="shared" ref="Q581:Q644" si="75">IF(ISBLANK(E581),0,IF(P581=0,1,0))</f>
        <v>0</v>
      </c>
      <c r="R581" s="81" t="e">
        <f t="shared" si="73"/>
        <v>#N/A</v>
      </c>
      <c r="S581" s="81">
        <f t="shared" ref="S581:S644" si="76">IF(OR(G581="Process of Elim. (50 /50)",G581="Guess (No Confidence)"),1,0)</f>
        <v>0</v>
      </c>
      <c r="T581" s="78" t="e">
        <f>+VLOOKUP($E581,db!$B$26:$C$30,2,FALSE)</f>
        <v>#N/A</v>
      </c>
      <c r="U581" s="78">
        <f t="shared" si="70"/>
        <v>0</v>
      </c>
      <c r="V581" s="89">
        <f t="shared" si="71"/>
        <v>0</v>
      </c>
      <c r="W581" s="77"/>
      <c r="X581" s="77"/>
      <c r="Y581" s="77"/>
    </row>
    <row r="582" spans="1:25" s="80" customFormat="1" ht="16" thickBot="1">
      <c r="A582" s="1"/>
      <c r="B582" s="28">
        <f t="shared" si="72"/>
        <v>336</v>
      </c>
      <c r="C582" s="28"/>
      <c r="D582" s="29"/>
      <c r="E582" s="28"/>
      <c r="F582" s="28"/>
      <c r="G582" s="28"/>
      <c r="H582" s="137"/>
      <c r="I582" s="28"/>
      <c r="J582" s="28"/>
      <c r="K582" s="106"/>
      <c r="L582" s="30"/>
      <c r="M582" s="31" t="str">
        <f t="shared" ref="M582:M645" si="77">IF(ISBLANK(F582),"",IF(F582=L582,1,0))</f>
        <v/>
      </c>
      <c r="N582" s="30"/>
      <c r="O582" s="77"/>
      <c r="P582" s="81">
        <f t="shared" si="74"/>
        <v>0</v>
      </c>
      <c r="Q582" s="81">
        <f t="shared" si="75"/>
        <v>0</v>
      </c>
      <c r="R582" s="81" t="e">
        <f t="shared" si="73"/>
        <v>#N/A</v>
      </c>
      <c r="S582" s="81">
        <f t="shared" si="76"/>
        <v>0</v>
      </c>
      <c r="T582" s="78" t="e">
        <f>+VLOOKUP($E582,db!$B$26:$C$30,2,FALSE)</f>
        <v>#N/A</v>
      </c>
      <c r="U582" s="78">
        <f t="shared" ref="U582:U645" si="78">IF($A$3=0,0,IF(Q582=1,1,IF(R582=1,2,IF(S582=1,3,0))))</f>
        <v>0</v>
      </c>
      <c r="V582" s="89">
        <f t="shared" ref="V582:V645" si="79">H582</f>
        <v>0</v>
      </c>
      <c r="W582" s="77"/>
      <c r="X582" s="77"/>
      <c r="Y582" s="77"/>
    </row>
    <row r="583" spans="1:25" s="80" customFormat="1" ht="16" thickBot="1">
      <c r="A583" s="1"/>
      <c r="B583" s="26">
        <f t="shared" ref="B583:B646" si="80">+B582+1</f>
        <v>337</v>
      </c>
      <c r="C583" s="26"/>
      <c r="D583" s="27"/>
      <c r="E583" s="26"/>
      <c r="F583" s="26"/>
      <c r="G583" s="26"/>
      <c r="H583" s="136"/>
      <c r="I583" s="26"/>
      <c r="J583" s="26"/>
      <c r="K583" s="105"/>
      <c r="L583" s="32"/>
      <c r="M583" s="33" t="str">
        <f t="shared" si="77"/>
        <v/>
      </c>
      <c r="N583" s="32"/>
      <c r="O583" s="77"/>
      <c r="P583" s="81">
        <f t="shared" si="74"/>
        <v>0</v>
      </c>
      <c r="Q583" s="81">
        <f t="shared" si="75"/>
        <v>0</v>
      </c>
      <c r="R583" s="81" t="e">
        <f t="shared" si="73"/>
        <v>#N/A</v>
      </c>
      <c r="S583" s="81">
        <f t="shared" si="76"/>
        <v>0</v>
      </c>
      <c r="T583" s="78" t="e">
        <f>+VLOOKUP($E583,db!$B$26:$C$30,2,FALSE)</f>
        <v>#N/A</v>
      </c>
      <c r="U583" s="78">
        <f t="shared" si="78"/>
        <v>0</v>
      </c>
      <c r="V583" s="89">
        <f t="shared" si="79"/>
        <v>0</v>
      </c>
      <c r="W583" s="77"/>
      <c r="X583" s="77"/>
      <c r="Y583" s="77"/>
    </row>
    <row r="584" spans="1:25" s="80" customFormat="1" ht="16" thickBot="1">
      <c r="A584" s="1"/>
      <c r="B584" s="28">
        <f t="shared" si="80"/>
        <v>338</v>
      </c>
      <c r="C584" s="28"/>
      <c r="D584" s="29"/>
      <c r="E584" s="28"/>
      <c r="F584" s="28"/>
      <c r="G584" s="28"/>
      <c r="H584" s="137"/>
      <c r="I584" s="28"/>
      <c r="J584" s="28"/>
      <c r="K584" s="106"/>
      <c r="L584" s="30"/>
      <c r="M584" s="31" t="str">
        <f t="shared" si="77"/>
        <v/>
      </c>
      <c r="N584" s="30"/>
      <c r="O584" s="77"/>
      <c r="P584" s="81">
        <f t="shared" si="74"/>
        <v>0</v>
      </c>
      <c r="Q584" s="81">
        <f t="shared" si="75"/>
        <v>0</v>
      </c>
      <c r="R584" s="81" t="e">
        <f t="shared" si="73"/>
        <v>#N/A</v>
      </c>
      <c r="S584" s="81">
        <f t="shared" si="76"/>
        <v>0</v>
      </c>
      <c r="T584" s="78" t="e">
        <f>+VLOOKUP($E584,db!$B$26:$C$30,2,FALSE)</f>
        <v>#N/A</v>
      </c>
      <c r="U584" s="78">
        <f t="shared" si="78"/>
        <v>0</v>
      </c>
      <c r="V584" s="89">
        <f t="shared" si="79"/>
        <v>0</v>
      </c>
      <c r="W584" s="77"/>
      <c r="X584" s="77"/>
      <c r="Y584" s="77"/>
    </row>
    <row r="585" spans="1:25" s="80" customFormat="1" ht="16" thickBot="1">
      <c r="A585" s="1"/>
      <c r="B585" s="26">
        <f t="shared" si="80"/>
        <v>339</v>
      </c>
      <c r="C585" s="26"/>
      <c r="D585" s="27"/>
      <c r="E585" s="26"/>
      <c r="F585" s="26"/>
      <c r="G585" s="26"/>
      <c r="H585" s="136"/>
      <c r="I585" s="26"/>
      <c r="J585" s="26"/>
      <c r="K585" s="105"/>
      <c r="L585" s="32"/>
      <c r="M585" s="33" t="str">
        <f t="shared" si="77"/>
        <v/>
      </c>
      <c r="N585" s="32"/>
      <c r="O585" s="77"/>
      <c r="P585" s="81">
        <f t="shared" si="74"/>
        <v>0</v>
      </c>
      <c r="Q585" s="81">
        <f t="shared" si="75"/>
        <v>0</v>
      </c>
      <c r="R585" s="81" t="e">
        <f t="shared" si="73"/>
        <v>#N/A</v>
      </c>
      <c r="S585" s="81">
        <f t="shared" si="76"/>
        <v>0</v>
      </c>
      <c r="T585" s="78" t="e">
        <f>+VLOOKUP($E585,db!$B$26:$C$30,2,FALSE)</f>
        <v>#N/A</v>
      </c>
      <c r="U585" s="78">
        <f t="shared" si="78"/>
        <v>0</v>
      </c>
      <c r="V585" s="89">
        <f t="shared" si="79"/>
        <v>0</v>
      </c>
      <c r="W585" s="77"/>
      <c r="X585" s="77"/>
      <c r="Y585" s="77"/>
    </row>
    <row r="586" spans="1:25" s="80" customFormat="1" ht="16" thickBot="1">
      <c r="A586" s="1"/>
      <c r="B586" s="28">
        <f t="shared" si="80"/>
        <v>340</v>
      </c>
      <c r="C586" s="28"/>
      <c r="D586" s="29"/>
      <c r="E586" s="28"/>
      <c r="F586" s="28"/>
      <c r="G586" s="28"/>
      <c r="H586" s="137"/>
      <c r="I586" s="28"/>
      <c r="J586" s="28"/>
      <c r="K586" s="106"/>
      <c r="L586" s="30"/>
      <c r="M586" s="31" t="str">
        <f t="shared" si="77"/>
        <v/>
      </c>
      <c r="N586" s="30"/>
      <c r="O586" s="77"/>
      <c r="P586" s="81">
        <f t="shared" si="74"/>
        <v>0</v>
      </c>
      <c r="Q586" s="81">
        <f t="shared" si="75"/>
        <v>0</v>
      </c>
      <c r="R586" s="81" t="e">
        <f t="shared" si="73"/>
        <v>#N/A</v>
      </c>
      <c r="S586" s="81">
        <f t="shared" si="76"/>
        <v>0</v>
      </c>
      <c r="T586" s="78" t="e">
        <f>+VLOOKUP($E586,db!$B$26:$C$30,2,FALSE)</f>
        <v>#N/A</v>
      </c>
      <c r="U586" s="78">
        <f t="shared" si="78"/>
        <v>0</v>
      </c>
      <c r="V586" s="89">
        <f t="shared" si="79"/>
        <v>0</v>
      </c>
      <c r="W586" s="77"/>
      <c r="X586" s="77"/>
      <c r="Y586" s="77"/>
    </row>
    <row r="587" spans="1:25" s="80" customFormat="1" ht="16" thickBot="1">
      <c r="A587" s="1"/>
      <c r="B587" s="26">
        <f t="shared" si="80"/>
        <v>341</v>
      </c>
      <c r="C587" s="26"/>
      <c r="D587" s="27"/>
      <c r="E587" s="26"/>
      <c r="F587" s="26"/>
      <c r="G587" s="26"/>
      <c r="H587" s="136"/>
      <c r="I587" s="26"/>
      <c r="J587" s="26"/>
      <c r="K587" s="105"/>
      <c r="L587" s="32"/>
      <c r="M587" s="33" t="str">
        <f t="shared" si="77"/>
        <v/>
      </c>
      <c r="N587" s="32"/>
      <c r="O587" s="77"/>
      <c r="P587" s="81">
        <f t="shared" si="74"/>
        <v>0</v>
      </c>
      <c r="Q587" s="81">
        <f t="shared" si="75"/>
        <v>0</v>
      </c>
      <c r="R587" s="81" t="e">
        <f t="shared" si="73"/>
        <v>#N/A</v>
      </c>
      <c r="S587" s="81">
        <f t="shared" si="76"/>
        <v>0</v>
      </c>
      <c r="T587" s="78" t="e">
        <f>+VLOOKUP($E587,db!$B$26:$C$30,2,FALSE)</f>
        <v>#N/A</v>
      </c>
      <c r="U587" s="78">
        <f t="shared" si="78"/>
        <v>0</v>
      </c>
      <c r="V587" s="89">
        <f t="shared" si="79"/>
        <v>0</v>
      </c>
      <c r="W587" s="77"/>
      <c r="X587" s="77"/>
      <c r="Y587" s="77"/>
    </row>
    <row r="588" spans="1:25" s="80" customFormat="1" ht="16" thickBot="1">
      <c r="A588" s="1"/>
      <c r="B588" s="28">
        <f t="shared" si="80"/>
        <v>342</v>
      </c>
      <c r="C588" s="28"/>
      <c r="D588" s="29"/>
      <c r="E588" s="28"/>
      <c r="F588" s="28"/>
      <c r="G588" s="28"/>
      <c r="H588" s="137"/>
      <c r="I588" s="28"/>
      <c r="J588" s="28"/>
      <c r="K588" s="106"/>
      <c r="L588" s="30"/>
      <c r="M588" s="31" t="str">
        <f t="shared" si="77"/>
        <v/>
      </c>
      <c r="N588" s="30"/>
      <c r="O588" s="77"/>
      <c r="P588" s="81">
        <f t="shared" si="74"/>
        <v>0</v>
      </c>
      <c r="Q588" s="81">
        <f t="shared" si="75"/>
        <v>0</v>
      </c>
      <c r="R588" s="81" t="e">
        <f t="shared" si="73"/>
        <v>#N/A</v>
      </c>
      <c r="S588" s="81">
        <f t="shared" si="76"/>
        <v>0</v>
      </c>
      <c r="T588" s="78" t="e">
        <f>+VLOOKUP($E588,db!$B$26:$C$30,2,FALSE)</f>
        <v>#N/A</v>
      </c>
      <c r="U588" s="78">
        <f t="shared" si="78"/>
        <v>0</v>
      </c>
      <c r="V588" s="89">
        <f t="shared" si="79"/>
        <v>0</v>
      </c>
      <c r="W588" s="77"/>
      <c r="X588" s="77"/>
      <c r="Y588" s="77"/>
    </row>
    <row r="589" spans="1:25" s="80" customFormat="1" ht="16" thickBot="1">
      <c r="A589" s="1"/>
      <c r="B589" s="26">
        <f t="shared" si="80"/>
        <v>343</v>
      </c>
      <c r="C589" s="26"/>
      <c r="D589" s="27"/>
      <c r="E589" s="26"/>
      <c r="F589" s="26"/>
      <c r="G589" s="26"/>
      <c r="H589" s="136"/>
      <c r="I589" s="26"/>
      <c r="J589" s="26"/>
      <c r="K589" s="105"/>
      <c r="L589" s="32"/>
      <c r="M589" s="33" t="str">
        <f t="shared" si="77"/>
        <v/>
      </c>
      <c r="N589" s="32"/>
      <c r="O589" s="77"/>
      <c r="P589" s="81">
        <f t="shared" si="74"/>
        <v>0</v>
      </c>
      <c r="Q589" s="81">
        <f t="shared" si="75"/>
        <v>0</v>
      </c>
      <c r="R589" s="81" t="e">
        <f t="shared" si="73"/>
        <v>#N/A</v>
      </c>
      <c r="S589" s="81">
        <f t="shared" si="76"/>
        <v>0</v>
      </c>
      <c r="T589" s="78" t="e">
        <f>+VLOOKUP($E589,db!$B$26:$C$30,2,FALSE)</f>
        <v>#N/A</v>
      </c>
      <c r="U589" s="78">
        <f t="shared" si="78"/>
        <v>0</v>
      </c>
      <c r="V589" s="89">
        <f t="shared" si="79"/>
        <v>0</v>
      </c>
      <c r="W589" s="77"/>
      <c r="X589" s="77"/>
      <c r="Y589" s="77"/>
    </row>
    <row r="590" spans="1:25" s="80" customFormat="1" ht="16" thickBot="1">
      <c r="A590" s="1"/>
      <c r="B590" s="28">
        <f t="shared" si="80"/>
        <v>344</v>
      </c>
      <c r="C590" s="28"/>
      <c r="D590" s="29"/>
      <c r="E590" s="28"/>
      <c r="F590" s="28"/>
      <c r="G590" s="28"/>
      <c r="H590" s="137"/>
      <c r="I590" s="28"/>
      <c r="J590" s="28"/>
      <c r="K590" s="106"/>
      <c r="L590" s="30"/>
      <c r="M590" s="31" t="str">
        <f t="shared" si="77"/>
        <v/>
      </c>
      <c r="N590" s="30"/>
      <c r="O590" s="77"/>
      <c r="P590" s="81">
        <f t="shared" si="74"/>
        <v>0</v>
      </c>
      <c r="Q590" s="81">
        <f t="shared" si="75"/>
        <v>0</v>
      </c>
      <c r="R590" s="81" t="e">
        <f t="shared" si="73"/>
        <v>#N/A</v>
      </c>
      <c r="S590" s="81">
        <f t="shared" si="76"/>
        <v>0</v>
      </c>
      <c r="T590" s="78" t="e">
        <f>+VLOOKUP($E590,db!$B$26:$C$30,2,FALSE)</f>
        <v>#N/A</v>
      </c>
      <c r="U590" s="78">
        <f t="shared" si="78"/>
        <v>0</v>
      </c>
      <c r="V590" s="89">
        <f t="shared" si="79"/>
        <v>0</v>
      </c>
      <c r="W590" s="77"/>
      <c r="X590" s="77"/>
      <c r="Y590" s="77"/>
    </row>
    <row r="591" spans="1:25" s="80" customFormat="1" ht="16" thickBot="1">
      <c r="A591" s="1"/>
      <c r="B591" s="26">
        <f t="shared" si="80"/>
        <v>345</v>
      </c>
      <c r="C591" s="26"/>
      <c r="D591" s="27"/>
      <c r="E591" s="26"/>
      <c r="F591" s="26"/>
      <c r="G591" s="26"/>
      <c r="H591" s="136"/>
      <c r="I591" s="26"/>
      <c r="J591" s="26"/>
      <c r="K591" s="105"/>
      <c r="L591" s="32"/>
      <c r="M591" s="33" t="str">
        <f t="shared" si="77"/>
        <v/>
      </c>
      <c r="N591" s="32"/>
      <c r="O591" s="77"/>
      <c r="P591" s="81">
        <f t="shared" si="74"/>
        <v>0</v>
      </c>
      <c r="Q591" s="81">
        <f t="shared" si="75"/>
        <v>0</v>
      </c>
      <c r="R591" s="81" t="e">
        <f t="shared" si="73"/>
        <v>#N/A</v>
      </c>
      <c r="S591" s="81">
        <f t="shared" si="76"/>
        <v>0</v>
      </c>
      <c r="T591" s="78" t="e">
        <f>+VLOOKUP($E591,db!$B$26:$C$30,2,FALSE)</f>
        <v>#N/A</v>
      </c>
      <c r="U591" s="78">
        <f t="shared" si="78"/>
        <v>0</v>
      </c>
      <c r="V591" s="89">
        <f t="shared" si="79"/>
        <v>0</v>
      </c>
      <c r="W591" s="77"/>
      <c r="X591" s="77"/>
      <c r="Y591" s="77"/>
    </row>
    <row r="592" spans="1:25" s="80" customFormat="1" ht="16" thickBot="1">
      <c r="A592" s="1"/>
      <c r="B592" s="28">
        <f t="shared" si="80"/>
        <v>346</v>
      </c>
      <c r="C592" s="28"/>
      <c r="D592" s="29"/>
      <c r="E592" s="28"/>
      <c r="F592" s="28"/>
      <c r="G592" s="28"/>
      <c r="H592" s="137"/>
      <c r="I592" s="28"/>
      <c r="J592" s="28"/>
      <c r="K592" s="106"/>
      <c r="L592" s="30"/>
      <c r="M592" s="31" t="str">
        <f t="shared" si="77"/>
        <v/>
      </c>
      <c r="N592" s="30"/>
      <c r="O592" s="77"/>
      <c r="P592" s="81">
        <f t="shared" si="74"/>
        <v>0</v>
      </c>
      <c r="Q592" s="81">
        <f t="shared" si="75"/>
        <v>0</v>
      </c>
      <c r="R592" s="81" t="e">
        <f t="shared" si="73"/>
        <v>#N/A</v>
      </c>
      <c r="S592" s="81">
        <f t="shared" si="76"/>
        <v>0</v>
      </c>
      <c r="T592" s="78" t="e">
        <f>+VLOOKUP($E592,db!$B$26:$C$30,2,FALSE)</f>
        <v>#N/A</v>
      </c>
      <c r="U592" s="78">
        <f t="shared" si="78"/>
        <v>0</v>
      </c>
      <c r="V592" s="89">
        <f t="shared" si="79"/>
        <v>0</v>
      </c>
      <c r="W592" s="77"/>
      <c r="X592" s="77"/>
      <c r="Y592" s="77"/>
    </row>
    <row r="593" spans="1:25" s="80" customFormat="1" ht="16" thickBot="1">
      <c r="A593" s="1"/>
      <c r="B593" s="26">
        <f t="shared" si="80"/>
        <v>347</v>
      </c>
      <c r="C593" s="26"/>
      <c r="D593" s="27"/>
      <c r="E593" s="26"/>
      <c r="F593" s="26"/>
      <c r="G593" s="26"/>
      <c r="H593" s="136"/>
      <c r="I593" s="26"/>
      <c r="J593" s="26"/>
      <c r="K593" s="105"/>
      <c r="L593" s="32"/>
      <c r="M593" s="33" t="str">
        <f t="shared" si="77"/>
        <v/>
      </c>
      <c r="N593" s="32"/>
      <c r="O593" s="77"/>
      <c r="P593" s="81">
        <f t="shared" si="74"/>
        <v>0</v>
      </c>
      <c r="Q593" s="81">
        <f t="shared" si="75"/>
        <v>0</v>
      </c>
      <c r="R593" s="81" t="e">
        <f t="shared" ref="R593:R656" si="81">IF(H593&gt;T593,1,0)</f>
        <v>#N/A</v>
      </c>
      <c r="S593" s="81">
        <f t="shared" si="76"/>
        <v>0</v>
      </c>
      <c r="T593" s="78" t="e">
        <f>+VLOOKUP($E593,db!$B$26:$C$30,2,FALSE)</f>
        <v>#N/A</v>
      </c>
      <c r="U593" s="78">
        <f t="shared" si="78"/>
        <v>0</v>
      </c>
      <c r="V593" s="89">
        <f t="shared" si="79"/>
        <v>0</v>
      </c>
      <c r="W593" s="77"/>
      <c r="X593" s="77"/>
      <c r="Y593" s="77"/>
    </row>
    <row r="594" spans="1:25" s="80" customFormat="1" ht="16" thickBot="1">
      <c r="A594" s="1"/>
      <c r="B594" s="28">
        <f t="shared" si="80"/>
        <v>348</v>
      </c>
      <c r="C594" s="28"/>
      <c r="D594" s="29"/>
      <c r="E594" s="28"/>
      <c r="F594" s="28"/>
      <c r="G594" s="28"/>
      <c r="H594" s="137"/>
      <c r="I594" s="28"/>
      <c r="J594" s="28"/>
      <c r="K594" s="106"/>
      <c r="L594" s="30"/>
      <c r="M594" s="31" t="str">
        <f t="shared" si="77"/>
        <v/>
      </c>
      <c r="N594" s="30"/>
      <c r="O594" s="77"/>
      <c r="P594" s="81">
        <f t="shared" si="74"/>
        <v>0</v>
      </c>
      <c r="Q594" s="81">
        <f t="shared" si="75"/>
        <v>0</v>
      </c>
      <c r="R594" s="81" t="e">
        <f t="shared" si="81"/>
        <v>#N/A</v>
      </c>
      <c r="S594" s="81">
        <f t="shared" si="76"/>
        <v>0</v>
      </c>
      <c r="T594" s="78" t="e">
        <f>+VLOOKUP($E594,db!$B$26:$C$30,2,FALSE)</f>
        <v>#N/A</v>
      </c>
      <c r="U594" s="78">
        <f t="shared" si="78"/>
        <v>0</v>
      </c>
      <c r="V594" s="89">
        <f t="shared" si="79"/>
        <v>0</v>
      </c>
      <c r="W594" s="77"/>
      <c r="X594" s="77"/>
      <c r="Y594" s="77"/>
    </row>
    <row r="595" spans="1:25" s="80" customFormat="1" ht="16" thickBot="1">
      <c r="A595" s="1"/>
      <c r="B595" s="26">
        <f t="shared" si="80"/>
        <v>349</v>
      </c>
      <c r="C595" s="26"/>
      <c r="D595" s="27"/>
      <c r="E595" s="26"/>
      <c r="F595" s="26"/>
      <c r="G595" s="26"/>
      <c r="H595" s="136"/>
      <c r="I595" s="26"/>
      <c r="J595" s="26"/>
      <c r="K595" s="105"/>
      <c r="L595" s="32"/>
      <c r="M595" s="33" t="str">
        <f t="shared" si="77"/>
        <v/>
      </c>
      <c r="N595" s="32"/>
      <c r="O595" s="77"/>
      <c r="P595" s="81">
        <f t="shared" si="74"/>
        <v>0</v>
      </c>
      <c r="Q595" s="81">
        <f t="shared" si="75"/>
        <v>0</v>
      </c>
      <c r="R595" s="81" t="e">
        <f t="shared" si="81"/>
        <v>#N/A</v>
      </c>
      <c r="S595" s="81">
        <f t="shared" si="76"/>
        <v>0</v>
      </c>
      <c r="T595" s="78" t="e">
        <f>+VLOOKUP($E595,db!$B$26:$C$30,2,FALSE)</f>
        <v>#N/A</v>
      </c>
      <c r="U595" s="78">
        <f t="shared" si="78"/>
        <v>0</v>
      </c>
      <c r="V595" s="89">
        <f t="shared" si="79"/>
        <v>0</v>
      </c>
      <c r="W595" s="77"/>
      <c r="X595" s="77"/>
      <c r="Y595" s="77"/>
    </row>
    <row r="596" spans="1:25" s="80" customFormat="1" ht="16" thickBot="1">
      <c r="A596" s="1"/>
      <c r="B596" s="28">
        <f t="shared" si="80"/>
        <v>350</v>
      </c>
      <c r="C596" s="28"/>
      <c r="D596" s="29"/>
      <c r="E596" s="28"/>
      <c r="F596" s="28"/>
      <c r="G596" s="28"/>
      <c r="H596" s="137"/>
      <c r="I596" s="28"/>
      <c r="J596" s="28"/>
      <c r="K596" s="106"/>
      <c r="L596" s="30"/>
      <c r="M596" s="31" t="str">
        <f t="shared" si="77"/>
        <v/>
      </c>
      <c r="N596" s="30"/>
      <c r="O596" s="77"/>
      <c r="P596" s="81">
        <f t="shared" si="74"/>
        <v>0</v>
      </c>
      <c r="Q596" s="81">
        <f t="shared" si="75"/>
        <v>0</v>
      </c>
      <c r="R596" s="81" t="e">
        <f t="shared" si="81"/>
        <v>#N/A</v>
      </c>
      <c r="S596" s="81">
        <f t="shared" si="76"/>
        <v>0</v>
      </c>
      <c r="T596" s="78" t="e">
        <f>+VLOOKUP($E596,db!$B$26:$C$30,2,FALSE)</f>
        <v>#N/A</v>
      </c>
      <c r="U596" s="78">
        <f t="shared" si="78"/>
        <v>0</v>
      </c>
      <c r="V596" s="89">
        <f t="shared" si="79"/>
        <v>0</v>
      </c>
      <c r="W596" s="77"/>
      <c r="X596" s="77"/>
      <c r="Y596" s="77"/>
    </row>
    <row r="597" spans="1:25" s="80" customFormat="1" ht="16" thickBot="1">
      <c r="A597" s="1"/>
      <c r="B597" s="26">
        <f t="shared" si="80"/>
        <v>351</v>
      </c>
      <c r="C597" s="26"/>
      <c r="D597" s="27"/>
      <c r="E597" s="26"/>
      <c r="F597" s="26"/>
      <c r="G597" s="26"/>
      <c r="H597" s="136"/>
      <c r="I597" s="26"/>
      <c r="J597" s="26"/>
      <c r="K597" s="105"/>
      <c r="L597" s="32"/>
      <c r="M597" s="33" t="str">
        <f t="shared" si="77"/>
        <v/>
      </c>
      <c r="N597" s="32"/>
      <c r="O597" s="77"/>
      <c r="P597" s="81">
        <f t="shared" si="74"/>
        <v>0</v>
      </c>
      <c r="Q597" s="81">
        <f t="shared" si="75"/>
        <v>0</v>
      </c>
      <c r="R597" s="81" t="e">
        <f t="shared" si="81"/>
        <v>#N/A</v>
      </c>
      <c r="S597" s="81">
        <f t="shared" si="76"/>
        <v>0</v>
      </c>
      <c r="T597" s="78" t="e">
        <f>+VLOOKUP($E597,db!$B$26:$C$30,2,FALSE)</f>
        <v>#N/A</v>
      </c>
      <c r="U597" s="78">
        <f t="shared" si="78"/>
        <v>0</v>
      </c>
      <c r="V597" s="89">
        <f t="shared" si="79"/>
        <v>0</v>
      </c>
      <c r="W597" s="77"/>
      <c r="X597" s="77"/>
      <c r="Y597" s="77"/>
    </row>
    <row r="598" spans="1:25" s="80" customFormat="1" ht="16" thickBot="1">
      <c r="A598" s="1"/>
      <c r="B598" s="28">
        <f t="shared" si="80"/>
        <v>352</v>
      </c>
      <c r="C598" s="28"/>
      <c r="D598" s="29"/>
      <c r="E598" s="28"/>
      <c r="F598" s="28"/>
      <c r="G598" s="28"/>
      <c r="H598" s="137"/>
      <c r="I598" s="28"/>
      <c r="J598" s="28"/>
      <c r="K598" s="106"/>
      <c r="L598" s="30"/>
      <c r="M598" s="31" t="str">
        <f t="shared" si="77"/>
        <v/>
      </c>
      <c r="N598" s="30"/>
      <c r="O598" s="77"/>
      <c r="P598" s="81">
        <f t="shared" si="74"/>
        <v>0</v>
      </c>
      <c r="Q598" s="81">
        <f t="shared" si="75"/>
        <v>0</v>
      </c>
      <c r="R598" s="81" t="e">
        <f t="shared" si="81"/>
        <v>#N/A</v>
      </c>
      <c r="S598" s="81">
        <f t="shared" si="76"/>
        <v>0</v>
      </c>
      <c r="T598" s="78" t="e">
        <f>+VLOOKUP($E598,db!$B$26:$C$30,2,FALSE)</f>
        <v>#N/A</v>
      </c>
      <c r="U598" s="78">
        <f t="shared" si="78"/>
        <v>0</v>
      </c>
      <c r="V598" s="89">
        <f t="shared" si="79"/>
        <v>0</v>
      </c>
      <c r="W598" s="77"/>
      <c r="X598" s="77"/>
      <c r="Y598" s="77"/>
    </row>
    <row r="599" spans="1:25" s="80" customFormat="1" ht="16" thickBot="1">
      <c r="A599" s="1"/>
      <c r="B599" s="26">
        <f t="shared" si="80"/>
        <v>353</v>
      </c>
      <c r="C599" s="26"/>
      <c r="D599" s="27"/>
      <c r="E599" s="26"/>
      <c r="F599" s="26"/>
      <c r="G599" s="26"/>
      <c r="H599" s="136"/>
      <c r="I599" s="26"/>
      <c r="J599" s="26"/>
      <c r="K599" s="105"/>
      <c r="L599" s="32"/>
      <c r="M599" s="33" t="str">
        <f t="shared" si="77"/>
        <v/>
      </c>
      <c r="N599" s="32"/>
      <c r="O599" s="77"/>
      <c r="P599" s="81">
        <f t="shared" si="74"/>
        <v>0</v>
      </c>
      <c r="Q599" s="81">
        <f t="shared" si="75"/>
        <v>0</v>
      </c>
      <c r="R599" s="81" t="e">
        <f t="shared" si="81"/>
        <v>#N/A</v>
      </c>
      <c r="S599" s="81">
        <f t="shared" si="76"/>
        <v>0</v>
      </c>
      <c r="T599" s="78" t="e">
        <f>+VLOOKUP($E599,db!$B$26:$C$30,2,FALSE)</f>
        <v>#N/A</v>
      </c>
      <c r="U599" s="78">
        <f t="shared" si="78"/>
        <v>0</v>
      </c>
      <c r="V599" s="89">
        <f t="shared" si="79"/>
        <v>0</v>
      </c>
      <c r="W599" s="77"/>
      <c r="X599" s="77"/>
      <c r="Y599" s="77"/>
    </row>
    <row r="600" spans="1:25" s="80" customFormat="1" ht="16" thickBot="1">
      <c r="A600" s="1"/>
      <c r="B600" s="28">
        <f t="shared" si="80"/>
        <v>354</v>
      </c>
      <c r="C600" s="28"/>
      <c r="D600" s="29"/>
      <c r="E600" s="28"/>
      <c r="F600" s="28"/>
      <c r="G600" s="28"/>
      <c r="H600" s="137"/>
      <c r="I600" s="28"/>
      <c r="J600" s="28"/>
      <c r="K600" s="106"/>
      <c r="L600" s="30"/>
      <c r="M600" s="31" t="str">
        <f t="shared" si="77"/>
        <v/>
      </c>
      <c r="N600" s="30"/>
      <c r="O600" s="77"/>
      <c r="P600" s="81">
        <f t="shared" si="74"/>
        <v>0</v>
      </c>
      <c r="Q600" s="81">
        <f t="shared" si="75"/>
        <v>0</v>
      </c>
      <c r="R600" s="81" t="e">
        <f t="shared" si="81"/>
        <v>#N/A</v>
      </c>
      <c r="S600" s="81">
        <f t="shared" si="76"/>
        <v>0</v>
      </c>
      <c r="T600" s="78" t="e">
        <f>+VLOOKUP($E600,db!$B$26:$C$30,2,FALSE)</f>
        <v>#N/A</v>
      </c>
      <c r="U600" s="78">
        <f t="shared" si="78"/>
        <v>0</v>
      </c>
      <c r="V600" s="89">
        <f t="shared" si="79"/>
        <v>0</v>
      </c>
      <c r="W600" s="77"/>
      <c r="X600" s="77"/>
      <c r="Y600" s="77"/>
    </row>
    <row r="601" spans="1:25" s="80" customFormat="1" ht="16" thickBot="1">
      <c r="A601" s="1"/>
      <c r="B601" s="26">
        <f t="shared" si="80"/>
        <v>355</v>
      </c>
      <c r="C601" s="26"/>
      <c r="D601" s="27"/>
      <c r="E601" s="26"/>
      <c r="F601" s="26"/>
      <c r="G601" s="26"/>
      <c r="H601" s="136"/>
      <c r="I601" s="26"/>
      <c r="J601" s="26"/>
      <c r="K601" s="105"/>
      <c r="L601" s="32"/>
      <c r="M601" s="33" t="str">
        <f t="shared" si="77"/>
        <v/>
      </c>
      <c r="N601" s="32"/>
      <c r="O601" s="77"/>
      <c r="P601" s="81">
        <f t="shared" si="74"/>
        <v>0</v>
      </c>
      <c r="Q601" s="81">
        <f t="shared" si="75"/>
        <v>0</v>
      </c>
      <c r="R601" s="81" t="e">
        <f t="shared" si="81"/>
        <v>#N/A</v>
      </c>
      <c r="S601" s="81">
        <f t="shared" si="76"/>
        <v>0</v>
      </c>
      <c r="T601" s="78" t="e">
        <f>+VLOOKUP($E601,db!$B$26:$C$30,2,FALSE)</f>
        <v>#N/A</v>
      </c>
      <c r="U601" s="78">
        <f t="shared" si="78"/>
        <v>0</v>
      </c>
      <c r="V601" s="89">
        <f t="shared" si="79"/>
        <v>0</v>
      </c>
      <c r="W601" s="77"/>
      <c r="X601" s="77"/>
      <c r="Y601" s="77"/>
    </row>
    <row r="602" spans="1:25" s="80" customFormat="1" ht="16" thickBot="1">
      <c r="A602" s="1"/>
      <c r="B602" s="28">
        <f t="shared" si="80"/>
        <v>356</v>
      </c>
      <c r="C602" s="28"/>
      <c r="D602" s="29"/>
      <c r="E602" s="28"/>
      <c r="F602" s="28"/>
      <c r="G602" s="28"/>
      <c r="H602" s="137"/>
      <c r="I602" s="28"/>
      <c r="J602" s="28"/>
      <c r="K602" s="106"/>
      <c r="L602" s="30"/>
      <c r="M602" s="31" t="str">
        <f t="shared" si="77"/>
        <v/>
      </c>
      <c r="N602" s="30"/>
      <c r="O602" s="77"/>
      <c r="P602" s="81">
        <f t="shared" si="74"/>
        <v>0</v>
      </c>
      <c r="Q602" s="81">
        <f t="shared" si="75"/>
        <v>0</v>
      </c>
      <c r="R602" s="81" t="e">
        <f t="shared" si="81"/>
        <v>#N/A</v>
      </c>
      <c r="S602" s="81">
        <f t="shared" si="76"/>
        <v>0</v>
      </c>
      <c r="T602" s="78" t="e">
        <f>+VLOOKUP($E602,db!$B$26:$C$30,2,FALSE)</f>
        <v>#N/A</v>
      </c>
      <c r="U602" s="78">
        <f t="shared" si="78"/>
        <v>0</v>
      </c>
      <c r="V602" s="89">
        <f t="shared" si="79"/>
        <v>0</v>
      </c>
      <c r="W602" s="77"/>
      <c r="X602" s="77"/>
      <c r="Y602" s="77"/>
    </row>
    <row r="603" spans="1:25" s="80" customFormat="1" ht="16" thickBot="1">
      <c r="A603" s="1"/>
      <c r="B603" s="26">
        <f t="shared" si="80"/>
        <v>357</v>
      </c>
      <c r="C603" s="26"/>
      <c r="D603" s="27"/>
      <c r="E603" s="26"/>
      <c r="F603" s="26"/>
      <c r="G603" s="26"/>
      <c r="H603" s="136"/>
      <c r="I603" s="26"/>
      <c r="J603" s="26"/>
      <c r="K603" s="105"/>
      <c r="L603" s="32"/>
      <c r="M603" s="33" t="str">
        <f t="shared" si="77"/>
        <v/>
      </c>
      <c r="N603" s="32"/>
      <c r="O603" s="77"/>
      <c r="P603" s="81">
        <f t="shared" si="74"/>
        <v>0</v>
      </c>
      <c r="Q603" s="81">
        <f t="shared" si="75"/>
        <v>0</v>
      </c>
      <c r="R603" s="81" t="e">
        <f t="shared" si="81"/>
        <v>#N/A</v>
      </c>
      <c r="S603" s="81">
        <f t="shared" si="76"/>
        <v>0</v>
      </c>
      <c r="T603" s="78" t="e">
        <f>+VLOOKUP($E603,db!$B$26:$C$30,2,FALSE)</f>
        <v>#N/A</v>
      </c>
      <c r="U603" s="78">
        <f t="shared" si="78"/>
        <v>0</v>
      </c>
      <c r="V603" s="89">
        <f t="shared" si="79"/>
        <v>0</v>
      </c>
      <c r="W603" s="77"/>
      <c r="X603" s="77"/>
      <c r="Y603" s="77"/>
    </row>
    <row r="604" spans="1:25" s="80" customFormat="1" ht="16" thickBot="1">
      <c r="A604" s="1"/>
      <c r="B604" s="28">
        <f t="shared" si="80"/>
        <v>358</v>
      </c>
      <c r="C604" s="28"/>
      <c r="D604" s="29"/>
      <c r="E604" s="28"/>
      <c r="F604" s="28"/>
      <c r="G604" s="28"/>
      <c r="H604" s="137"/>
      <c r="I604" s="28"/>
      <c r="J604" s="28"/>
      <c r="K604" s="106"/>
      <c r="L604" s="30"/>
      <c r="M604" s="31" t="str">
        <f t="shared" si="77"/>
        <v/>
      </c>
      <c r="N604" s="30"/>
      <c r="O604" s="77"/>
      <c r="P604" s="81">
        <f t="shared" si="74"/>
        <v>0</v>
      </c>
      <c r="Q604" s="81">
        <f t="shared" si="75"/>
        <v>0</v>
      </c>
      <c r="R604" s="81" t="e">
        <f t="shared" si="81"/>
        <v>#N/A</v>
      </c>
      <c r="S604" s="81">
        <f t="shared" si="76"/>
        <v>0</v>
      </c>
      <c r="T604" s="78" t="e">
        <f>+VLOOKUP($E604,db!$B$26:$C$30,2,FALSE)</f>
        <v>#N/A</v>
      </c>
      <c r="U604" s="78">
        <f t="shared" si="78"/>
        <v>0</v>
      </c>
      <c r="V604" s="89">
        <f t="shared" si="79"/>
        <v>0</v>
      </c>
      <c r="W604" s="77"/>
      <c r="X604" s="77"/>
      <c r="Y604" s="77"/>
    </row>
    <row r="605" spans="1:25" s="80" customFormat="1" ht="16" thickBot="1">
      <c r="A605" s="1"/>
      <c r="B605" s="26">
        <f t="shared" si="80"/>
        <v>359</v>
      </c>
      <c r="C605" s="26"/>
      <c r="D605" s="27"/>
      <c r="E605" s="26"/>
      <c r="F605" s="26"/>
      <c r="G605" s="26"/>
      <c r="H605" s="136"/>
      <c r="I605" s="26"/>
      <c r="J605" s="26"/>
      <c r="K605" s="105"/>
      <c r="L605" s="32"/>
      <c r="M605" s="33" t="str">
        <f t="shared" si="77"/>
        <v/>
      </c>
      <c r="N605" s="32"/>
      <c r="O605" s="77"/>
      <c r="P605" s="81">
        <f t="shared" si="74"/>
        <v>0</v>
      </c>
      <c r="Q605" s="81">
        <f t="shared" si="75"/>
        <v>0</v>
      </c>
      <c r="R605" s="81" t="e">
        <f t="shared" si="81"/>
        <v>#N/A</v>
      </c>
      <c r="S605" s="81">
        <f t="shared" si="76"/>
        <v>0</v>
      </c>
      <c r="T605" s="78" t="e">
        <f>+VLOOKUP($E605,db!$B$26:$C$30,2,FALSE)</f>
        <v>#N/A</v>
      </c>
      <c r="U605" s="78">
        <f t="shared" si="78"/>
        <v>0</v>
      </c>
      <c r="V605" s="89">
        <f t="shared" si="79"/>
        <v>0</v>
      </c>
      <c r="W605" s="77"/>
      <c r="X605" s="77"/>
      <c r="Y605" s="77"/>
    </row>
    <row r="606" spans="1:25" s="80" customFormat="1" ht="16" thickBot="1">
      <c r="A606" s="1"/>
      <c r="B606" s="28">
        <f t="shared" si="80"/>
        <v>360</v>
      </c>
      <c r="C606" s="28"/>
      <c r="D606" s="29"/>
      <c r="E606" s="28"/>
      <c r="F606" s="28"/>
      <c r="G606" s="28"/>
      <c r="H606" s="137"/>
      <c r="I606" s="28"/>
      <c r="J606" s="28"/>
      <c r="K606" s="106"/>
      <c r="L606" s="30"/>
      <c r="M606" s="31" t="str">
        <f t="shared" si="77"/>
        <v/>
      </c>
      <c r="N606" s="30"/>
      <c r="O606" s="77"/>
      <c r="P606" s="81">
        <f t="shared" si="74"/>
        <v>0</v>
      </c>
      <c r="Q606" s="81">
        <f t="shared" si="75"/>
        <v>0</v>
      </c>
      <c r="R606" s="81" t="e">
        <f t="shared" si="81"/>
        <v>#N/A</v>
      </c>
      <c r="S606" s="81">
        <f t="shared" si="76"/>
        <v>0</v>
      </c>
      <c r="T606" s="78" t="e">
        <f>+VLOOKUP($E606,db!$B$26:$C$30,2,FALSE)</f>
        <v>#N/A</v>
      </c>
      <c r="U606" s="78">
        <f t="shared" si="78"/>
        <v>0</v>
      </c>
      <c r="V606" s="89">
        <f t="shared" si="79"/>
        <v>0</v>
      </c>
      <c r="W606" s="77"/>
      <c r="X606" s="77"/>
      <c r="Y606" s="77"/>
    </row>
    <row r="607" spans="1:25" s="80" customFormat="1" ht="16" thickBot="1">
      <c r="A607" s="1"/>
      <c r="B607" s="26">
        <f t="shared" si="80"/>
        <v>361</v>
      </c>
      <c r="C607" s="26"/>
      <c r="D607" s="27"/>
      <c r="E607" s="26"/>
      <c r="F607" s="26"/>
      <c r="G607" s="26"/>
      <c r="H607" s="136"/>
      <c r="I607" s="26"/>
      <c r="J607" s="26"/>
      <c r="K607" s="105"/>
      <c r="L607" s="32"/>
      <c r="M607" s="33" t="str">
        <f t="shared" si="77"/>
        <v/>
      </c>
      <c r="N607" s="32"/>
      <c r="O607" s="77"/>
      <c r="P607" s="81">
        <f t="shared" si="74"/>
        <v>0</v>
      </c>
      <c r="Q607" s="81">
        <f t="shared" si="75"/>
        <v>0</v>
      </c>
      <c r="R607" s="81" t="e">
        <f t="shared" si="81"/>
        <v>#N/A</v>
      </c>
      <c r="S607" s="81">
        <f t="shared" si="76"/>
        <v>0</v>
      </c>
      <c r="T607" s="78" t="e">
        <f>+VLOOKUP($E607,db!$B$26:$C$30,2,FALSE)</f>
        <v>#N/A</v>
      </c>
      <c r="U607" s="78">
        <f t="shared" si="78"/>
        <v>0</v>
      </c>
      <c r="V607" s="89">
        <f t="shared" si="79"/>
        <v>0</v>
      </c>
      <c r="W607" s="77"/>
      <c r="X607" s="77"/>
      <c r="Y607" s="77"/>
    </row>
    <row r="608" spans="1:25" s="80" customFormat="1" ht="16" thickBot="1">
      <c r="A608" s="1"/>
      <c r="B608" s="28">
        <f t="shared" si="80"/>
        <v>362</v>
      </c>
      <c r="C608" s="28"/>
      <c r="D608" s="29"/>
      <c r="E608" s="28"/>
      <c r="F608" s="28"/>
      <c r="G608" s="28"/>
      <c r="H608" s="137"/>
      <c r="I608" s="28"/>
      <c r="J608" s="28"/>
      <c r="K608" s="106"/>
      <c r="L608" s="30"/>
      <c r="M608" s="31" t="str">
        <f t="shared" si="77"/>
        <v/>
      </c>
      <c r="N608" s="30"/>
      <c r="O608" s="77"/>
      <c r="P608" s="81">
        <f t="shared" si="74"/>
        <v>0</v>
      </c>
      <c r="Q608" s="81">
        <f t="shared" si="75"/>
        <v>0</v>
      </c>
      <c r="R608" s="81" t="e">
        <f t="shared" si="81"/>
        <v>#N/A</v>
      </c>
      <c r="S608" s="81">
        <f t="shared" si="76"/>
        <v>0</v>
      </c>
      <c r="T608" s="78" t="e">
        <f>+VLOOKUP($E608,db!$B$26:$C$30,2,FALSE)</f>
        <v>#N/A</v>
      </c>
      <c r="U608" s="78">
        <f t="shared" si="78"/>
        <v>0</v>
      </c>
      <c r="V608" s="89">
        <f t="shared" si="79"/>
        <v>0</v>
      </c>
      <c r="W608" s="77"/>
      <c r="X608" s="77"/>
      <c r="Y608" s="77"/>
    </row>
    <row r="609" spans="1:25" s="80" customFormat="1" ht="16" thickBot="1">
      <c r="A609" s="1"/>
      <c r="B609" s="26">
        <f t="shared" si="80"/>
        <v>363</v>
      </c>
      <c r="C609" s="26"/>
      <c r="D609" s="27"/>
      <c r="E609" s="26"/>
      <c r="F609" s="26"/>
      <c r="G609" s="26"/>
      <c r="H609" s="136"/>
      <c r="I609" s="26"/>
      <c r="J609" s="26"/>
      <c r="K609" s="105"/>
      <c r="L609" s="32"/>
      <c r="M609" s="33" t="str">
        <f t="shared" si="77"/>
        <v/>
      </c>
      <c r="N609" s="32"/>
      <c r="O609" s="77"/>
      <c r="P609" s="81">
        <f t="shared" si="74"/>
        <v>0</v>
      </c>
      <c r="Q609" s="81">
        <f t="shared" si="75"/>
        <v>0</v>
      </c>
      <c r="R609" s="81" t="e">
        <f t="shared" si="81"/>
        <v>#N/A</v>
      </c>
      <c r="S609" s="81">
        <f t="shared" si="76"/>
        <v>0</v>
      </c>
      <c r="T609" s="78" t="e">
        <f>+VLOOKUP($E609,db!$B$26:$C$30,2,FALSE)</f>
        <v>#N/A</v>
      </c>
      <c r="U609" s="78">
        <f t="shared" si="78"/>
        <v>0</v>
      </c>
      <c r="V609" s="89">
        <f t="shared" si="79"/>
        <v>0</v>
      </c>
      <c r="W609" s="77"/>
      <c r="X609" s="77"/>
      <c r="Y609" s="77"/>
    </row>
    <row r="610" spans="1:25" s="80" customFormat="1" ht="16" thickBot="1">
      <c r="A610" s="1"/>
      <c r="B610" s="28">
        <f t="shared" si="80"/>
        <v>364</v>
      </c>
      <c r="C610" s="28"/>
      <c r="D610" s="29"/>
      <c r="E610" s="28"/>
      <c r="F610" s="28"/>
      <c r="G610" s="28"/>
      <c r="H610" s="137"/>
      <c r="I610" s="28"/>
      <c r="J610" s="28"/>
      <c r="K610" s="106"/>
      <c r="L610" s="30"/>
      <c r="M610" s="31" t="str">
        <f t="shared" si="77"/>
        <v/>
      </c>
      <c r="N610" s="30"/>
      <c r="O610" s="77"/>
      <c r="P610" s="81">
        <f t="shared" si="74"/>
        <v>0</v>
      </c>
      <c r="Q610" s="81">
        <f t="shared" si="75"/>
        <v>0</v>
      </c>
      <c r="R610" s="81" t="e">
        <f t="shared" si="81"/>
        <v>#N/A</v>
      </c>
      <c r="S610" s="81">
        <f t="shared" si="76"/>
        <v>0</v>
      </c>
      <c r="T610" s="78" t="e">
        <f>+VLOOKUP($E610,db!$B$26:$C$30,2,FALSE)</f>
        <v>#N/A</v>
      </c>
      <c r="U610" s="78">
        <f t="shared" si="78"/>
        <v>0</v>
      </c>
      <c r="V610" s="89">
        <f t="shared" si="79"/>
        <v>0</v>
      </c>
      <c r="W610" s="77"/>
      <c r="X610" s="77"/>
      <c r="Y610" s="77"/>
    </row>
    <row r="611" spans="1:25" s="80" customFormat="1" ht="16" thickBot="1">
      <c r="A611" s="1"/>
      <c r="B611" s="26">
        <f t="shared" si="80"/>
        <v>365</v>
      </c>
      <c r="C611" s="26"/>
      <c r="D611" s="27"/>
      <c r="E611" s="26"/>
      <c r="F611" s="26"/>
      <c r="G611" s="26"/>
      <c r="H611" s="136"/>
      <c r="I611" s="26"/>
      <c r="J611" s="26"/>
      <c r="K611" s="105"/>
      <c r="L611" s="32"/>
      <c r="M611" s="33" t="str">
        <f t="shared" si="77"/>
        <v/>
      </c>
      <c r="N611" s="32"/>
      <c r="O611" s="77"/>
      <c r="P611" s="81">
        <f t="shared" si="74"/>
        <v>0</v>
      </c>
      <c r="Q611" s="81">
        <f t="shared" si="75"/>
        <v>0</v>
      </c>
      <c r="R611" s="81" t="e">
        <f t="shared" si="81"/>
        <v>#N/A</v>
      </c>
      <c r="S611" s="81">
        <f t="shared" si="76"/>
        <v>0</v>
      </c>
      <c r="T611" s="78" t="e">
        <f>+VLOOKUP($E611,db!$B$26:$C$30,2,FALSE)</f>
        <v>#N/A</v>
      </c>
      <c r="U611" s="78">
        <f t="shared" si="78"/>
        <v>0</v>
      </c>
      <c r="V611" s="89">
        <f t="shared" si="79"/>
        <v>0</v>
      </c>
      <c r="W611" s="77"/>
      <c r="X611" s="77"/>
      <c r="Y611" s="77"/>
    </row>
    <row r="612" spans="1:25" s="80" customFormat="1" ht="16" thickBot="1">
      <c r="A612" s="1"/>
      <c r="B612" s="28">
        <f t="shared" si="80"/>
        <v>366</v>
      </c>
      <c r="C612" s="28"/>
      <c r="D612" s="29"/>
      <c r="E612" s="28"/>
      <c r="F612" s="28"/>
      <c r="G612" s="28"/>
      <c r="H612" s="137"/>
      <c r="I612" s="28"/>
      <c r="J612" s="28"/>
      <c r="K612" s="106"/>
      <c r="L612" s="30"/>
      <c r="M612" s="31" t="str">
        <f t="shared" si="77"/>
        <v/>
      </c>
      <c r="N612" s="30"/>
      <c r="O612" s="77"/>
      <c r="P612" s="81">
        <f t="shared" si="74"/>
        <v>0</v>
      </c>
      <c r="Q612" s="81">
        <f t="shared" si="75"/>
        <v>0</v>
      </c>
      <c r="R612" s="81" t="e">
        <f t="shared" si="81"/>
        <v>#N/A</v>
      </c>
      <c r="S612" s="81">
        <f t="shared" si="76"/>
        <v>0</v>
      </c>
      <c r="T612" s="78" t="e">
        <f>+VLOOKUP($E612,db!$B$26:$C$30,2,FALSE)</f>
        <v>#N/A</v>
      </c>
      <c r="U612" s="78">
        <f t="shared" si="78"/>
        <v>0</v>
      </c>
      <c r="V612" s="89">
        <f t="shared" si="79"/>
        <v>0</v>
      </c>
      <c r="W612" s="77"/>
      <c r="X612" s="77"/>
      <c r="Y612" s="77"/>
    </row>
    <row r="613" spans="1:25" s="80" customFormat="1" ht="16" thickBot="1">
      <c r="A613" s="1"/>
      <c r="B613" s="26">
        <f t="shared" si="80"/>
        <v>367</v>
      </c>
      <c r="C613" s="26"/>
      <c r="D613" s="27"/>
      <c r="E613" s="26"/>
      <c r="F613" s="26"/>
      <c r="G613" s="26"/>
      <c r="H613" s="136"/>
      <c r="I613" s="26"/>
      <c r="J613" s="26"/>
      <c r="K613" s="105"/>
      <c r="L613" s="32"/>
      <c r="M613" s="33" t="str">
        <f t="shared" si="77"/>
        <v/>
      </c>
      <c r="N613" s="32"/>
      <c r="O613" s="77"/>
      <c r="P613" s="81">
        <f t="shared" si="74"/>
        <v>0</v>
      </c>
      <c r="Q613" s="81">
        <f t="shared" si="75"/>
        <v>0</v>
      </c>
      <c r="R613" s="81" t="e">
        <f t="shared" si="81"/>
        <v>#N/A</v>
      </c>
      <c r="S613" s="81">
        <f t="shared" si="76"/>
        <v>0</v>
      </c>
      <c r="T613" s="78" t="e">
        <f>+VLOOKUP($E613,db!$B$26:$C$30,2,FALSE)</f>
        <v>#N/A</v>
      </c>
      <c r="U613" s="78">
        <f t="shared" si="78"/>
        <v>0</v>
      </c>
      <c r="V613" s="89">
        <f t="shared" si="79"/>
        <v>0</v>
      </c>
      <c r="W613" s="77"/>
      <c r="X613" s="77"/>
      <c r="Y613" s="77"/>
    </row>
    <row r="614" spans="1:25" s="80" customFormat="1" ht="16" thickBot="1">
      <c r="A614" s="1"/>
      <c r="B614" s="28">
        <f t="shared" si="80"/>
        <v>368</v>
      </c>
      <c r="C614" s="28"/>
      <c r="D614" s="29"/>
      <c r="E614" s="28"/>
      <c r="F614" s="28"/>
      <c r="G614" s="28"/>
      <c r="H614" s="137"/>
      <c r="I614" s="28"/>
      <c r="J614" s="28"/>
      <c r="K614" s="106"/>
      <c r="L614" s="30"/>
      <c r="M614" s="31" t="str">
        <f t="shared" si="77"/>
        <v/>
      </c>
      <c r="N614" s="30"/>
      <c r="O614" s="77"/>
      <c r="P614" s="81">
        <f t="shared" si="74"/>
        <v>0</v>
      </c>
      <c r="Q614" s="81">
        <f t="shared" si="75"/>
        <v>0</v>
      </c>
      <c r="R614" s="81" t="e">
        <f t="shared" si="81"/>
        <v>#N/A</v>
      </c>
      <c r="S614" s="81">
        <f t="shared" si="76"/>
        <v>0</v>
      </c>
      <c r="T614" s="78" t="e">
        <f>+VLOOKUP($E614,db!$B$26:$C$30,2,FALSE)</f>
        <v>#N/A</v>
      </c>
      <c r="U614" s="78">
        <f t="shared" si="78"/>
        <v>0</v>
      </c>
      <c r="V614" s="89">
        <f t="shared" si="79"/>
        <v>0</v>
      </c>
      <c r="W614" s="77"/>
      <c r="X614" s="77"/>
      <c r="Y614" s="77"/>
    </row>
    <row r="615" spans="1:25" s="80" customFormat="1" ht="16" thickBot="1">
      <c r="A615" s="1"/>
      <c r="B615" s="26">
        <f t="shared" si="80"/>
        <v>369</v>
      </c>
      <c r="C615" s="26"/>
      <c r="D615" s="27"/>
      <c r="E615" s="26"/>
      <c r="F615" s="26"/>
      <c r="G615" s="26"/>
      <c r="H615" s="136"/>
      <c r="I615" s="26"/>
      <c r="J615" s="26"/>
      <c r="K615" s="105"/>
      <c r="L615" s="32"/>
      <c r="M615" s="33" t="str">
        <f t="shared" si="77"/>
        <v/>
      </c>
      <c r="N615" s="32"/>
      <c r="O615" s="77"/>
      <c r="P615" s="81">
        <f t="shared" si="74"/>
        <v>0</v>
      </c>
      <c r="Q615" s="81">
        <f t="shared" si="75"/>
        <v>0</v>
      </c>
      <c r="R615" s="81" t="e">
        <f t="shared" si="81"/>
        <v>#N/A</v>
      </c>
      <c r="S615" s="81">
        <f t="shared" si="76"/>
        <v>0</v>
      </c>
      <c r="T615" s="78" t="e">
        <f>+VLOOKUP($E615,db!$B$26:$C$30,2,FALSE)</f>
        <v>#N/A</v>
      </c>
      <c r="U615" s="78">
        <f t="shared" si="78"/>
        <v>0</v>
      </c>
      <c r="V615" s="89">
        <f t="shared" si="79"/>
        <v>0</v>
      </c>
      <c r="W615" s="77"/>
      <c r="X615" s="77"/>
      <c r="Y615" s="77"/>
    </row>
    <row r="616" spans="1:25" s="80" customFormat="1" ht="16" thickBot="1">
      <c r="A616" s="1"/>
      <c r="B616" s="28">
        <f t="shared" si="80"/>
        <v>370</v>
      </c>
      <c r="C616" s="28"/>
      <c r="D616" s="29"/>
      <c r="E616" s="28"/>
      <c r="F616" s="28"/>
      <c r="G616" s="28"/>
      <c r="H616" s="137"/>
      <c r="I616" s="28"/>
      <c r="J616" s="28"/>
      <c r="K616" s="106"/>
      <c r="L616" s="30"/>
      <c r="M616" s="31" t="str">
        <f t="shared" si="77"/>
        <v/>
      </c>
      <c r="N616" s="30"/>
      <c r="O616" s="77"/>
      <c r="P616" s="81">
        <f t="shared" si="74"/>
        <v>0</v>
      </c>
      <c r="Q616" s="81">
        <f t="shared" si="75"/>
        <v>0</v>
      </c>
      <c r="R616" s="81" t="e">
        <f t="shared" si="81"/>
        <v>#N/A</v>
      </c>
      <c r="S616" s="81">
        <f t="shared" si="76"/>
        <v>0</v>
      </c>
      <c r="T616" s="78" t="e">
        <f>+VLOOKUP($E616,db!$B$26:$C$30,2,FALSE)</f>
        <v>#N/A</v>
      </c>
      <c r="U616" s="78">
        <f t="shared" si="78"/>
        <v>0</v>
      </c>
      <c r="V616" s="89">
        <f t="shared" si="79"/>
        <v>0</v>
      </c>
      <c r="W616" s="77"/>
      <c r="X616" s="77"/>
      <c r="Y616" s="77"/>
    </row>
    <row r="617" spans="1:25" s="80" customFormat="1" ht="16" thickBot="1">
      <c r="A617" s="1"/>
      <c r="B617" s="26">
        <f t="shared" si="80"/>
        <v>371</v>
      </c>
      <c r="C617" s="26"/>
      <c r="D617" s="27"/>
      <c r="E617" s="26"/>
      <c r="F617" s="26"/>
      <c r="G617" s="26"/>
      <c r="H617" s="136"/>
      <c r="I617" s="26"/>
      <c r="J617" s="26"/>
      <c r="K617" s="105"/>
      <c r="L617" s="32"/>
      <c r="M617" s="33" t="str">
        <f t="shared" si="77"/>
        <v/>
      </c>
      <c r="N617" s="32"/>
      <c r="O617" s="77"/>
      <c r="P617" s="81">
        <f t="shared" si="74"/>
        <v>0</v>
      </c>
      <c r="Q617" s="81">
        <f t="shared" si="75"/>
        <v>0</v>
      </c>
      <c r="R617" s="81" t="e">
        <f t="shared" si="81"/>
        <v>#N/A</v>
      </c>
      <c r="S617" s="81">
        <f t="shared" si="76"/>
        <v>0</v>
      </c>
      <c r="T617" s="78" t="e">
        <f>+VLOOKUP($E617,db!$B$26:$C$30,2,FALSE)</f>
        <v>#N/A</v>
      </c>
      <c r="U617" s="78">
        <f t="shared" si="78"/>
        <v>0</v>
      </c>
      <c r="V617" s="89">
        <f t="shared" si="79"/>
        <v>0</v>
      </c>
      <c r="W617" s="77"/>
      <c r="X617" s="77"/>
      <c r="Y617" s="77"/>
    </row>
    <row r="618" spans="1:25" s="80" customFormat="1" ht="16" thickBot="1">
      <c r="A618" s="1"/>
      <c r="B618" s="28">
        <f t="shared" si="80"/>
        <v>372</v>
      </c>
      <c r="C618" s="28"/>
      <c r="D618" s="29"/>
      <c r="E618" s="28"/>
      <c r="F618" s="28"/>
      <c r="G618" s="28"/>
      <c r="H618" s="137"/>
      <c r="I618" s="28"/>
      <c r="J618" s="28"/>
      <c r="K618" s="106"/>
      <c r="L618" s="30"/>
      <c r="M618" s="31" t="str">
        <f t="shared" si="77"/>
        <v/>
      </c>
      <c r="N618" s="30"/>
      <c r="O618" s="77"/>
      <c r="P618" s="81">
        <f t="shared" si="74"/>
        <v>0</v>
      </c>
      <c r="Q618" s="81">
        <f t="shared" si="75"/>
        <v>0</v>
      </c>
      <c r="R618" s="81" t="e">
        <f t="shared" si="81"/>
        <v>#N/A</v>
      </c>
      <c r="S618" s="81">
        <f t="shared" si="76"/>
        <v>0</v>
      </c>
      <c r="T618" s="78" t="e">
        <f>+VLOOKUP($E618,db!$B$26:$C$30,2,FALSE)</f>
        <v>#N/A</v>
      </c>
      <c r="U618" s="78">
        <f t="shared" si="78"/>
        <v>0</v>
      </c>
      <c r="V618" s="89">
        <f t="shared" si="79"/>
        <v>0</v>
      </c>
      <c r="W618" s="77"/>
      <c r="X618" s="77"/>
      <c r="Y618" s="77"/>
    </row>
    <row r="619" spans="1:25" s="80" customFormat="1" ht="16" thickBot="1">
      <c r="A619" s="1"/>
      <c r="B619" s="26">
        <f t="shared" si="80"/>
        <v>373</v>
      </c>
      <c r="C619" s="26"/>
      <c r="D619" s="27"/>
      <c r="E619" s="26"/>
      <c r="F619" s="26"/>
      <c r="G619" s="26"/>
      <c r="H619" s="136"/>
      <c r="I619" s="26"/>
      <c r="J619" s="26"/>
      <c r="K619" s="105"/>
      <c r="L619" s="32"/>
      <c r="M619" s="33" t="str">
        <f t="shared" si="77"/>
        <v/>
      </c>
      <c r="N619" s="32"/>
      <c r="O619" s="77"/>
      <c r="P619" s="81">
        <f t="shared" si="74"/>
        <v>0</v>
      </c>
      <c r="Q619" s="81">
        <f t="shared" si="75"/>
        <v>0</v>
      </c>
      <c r="R619" s="81" t="e">
        <f t="shared" si="81"/>
        <v>#N/A</v>
      </c>
      <c r="S619" s="81">
        <f t="shared" si="76"/>
        <v>0</v>
      </c>
      <c r="T619" s="78" t="e">
        <f>+VLOOKUP($E619,db!$B$26:$C$30,2,FALSE)</f>
        <v>#N/A</v>
      </c>
      <c r="U619" s="78">
        <f t="shared" si="78"/>
        <v>0</v>
      </c>
      <c r="V619" s="89">
        <f t="shared" si="79"/>
        <v>0</v>
      </c>
      <c r="W619" s="77"/>
      <c r="X619" s="77"/>
      <c r="Y619" s="77"/>
    </row>
    <row r="620" spans="1:25" s="80" customFormat="1" ht="16" thickBot="1">
      <c r="A620" s="1"/>
      <c r="B620" s="28">
        <f t="shared" si="80"/>
        <v>374</v>
      </c>
      <c r="C620" s="28"/>
      <c r="D620" s="29"/>
      <c r="E620" s="28"/>
      <c r="F620" s="28"/>
      <c r="G620" s="28"/>
      <c r="H620" s="137"/>
      <c r="I620" s="28"/>
      <c r="J620" s="28"/>
      <c r="K620" s="106"/>
      <c r="L620" s="30"/>
      <c r="M620" s="31" t="str">
        <f t="shared" si="77"/>
        <v/>
      </c>
      <c r="N620" s="30"/>
      <c r="O620" s="77"/>
      <c r="P620" s="81">
        <f t="shared" si="74"/>
        <v>0</v>
      </c>
      <c r="Q620" s="81">
        <f t="shared" si="75"/>
        <v>0</v>
      </c>
      <c r="R620" s="81" t="e">
        <f t="shared" si="81"/>
        <v>#N/A</v>
      </c>
      <c r="S620" s="81">
        <f t="shared" si="76"/>
        <v>0</v>
      </c>
      <c r="T620" s="78" t="e">
        <f>+VLOOKUP($E620,db!$B$26:$C$30,2,FALSE)</f>
        <v>#N/A</v>
      </c>
      <c r="U620" s="78">
        <f t="shared" si="78"/>
        <v>0</v>
      </c>
      <c r="V620" s="89">
        <f t="shared" si="79"/>
        <v>0</v>
      </c>
      <c r="W620" s="77"/>
      <c r="X620" s="77"/>
      <c r="Y620" s="77"/>
    </row>
    <row r="621" spans="1:25" s="80" customFormat="1" ht="16" thickBot="1">
      <c r="A621" s="1"/>
      <c r="B621" s="26">
        <f t="shared" si="80"/>
        <v>375</v>
      </c>
      <c r="C621" s="26"/>
      <c r="D621" s="27"/>
      <c r="E621" s="26"/>
      <c r="F621" s="26"/>
      <c r="G621" s="26"/>
      <c r="H621" s="136"/>
      <c r="I621" s="26"/>
      <c r="J621" s="26"/>
      <c r="K621" s="105"/>
      <c r="L621" s="32"/>
      <c r="M621" s="33" t="str">
        <f t="shared" si="77"/>
        <v/>
      </c>
      <c r="N621" s="32"/>
      <c r="O621" s="77"/>
      <c r="P621" s="81">
        <f t="shared" si="74"/>
        <v>0</v>
      </c>
      <c r="Q621" s="81">
        <f t="shared" si="75"/>
        <v>0</v>
      </c>
      <c r="R621" s="81" t="e">
        <f t="shared" si="81"/>
        <v>#N/A</v>
      </c>
      <c r="S621" s="81">
        <f t="shared" si="76"/>
        <v>0</v>
      </c>
      <c r="T621" s="78" t="e">
        <f>+VLOOKUP($E621,db!$B$26:$C$30,2,FALSE)</f>
        <v>#N/A</v>
      </c>
      <c r="U621" s="78">
        <f t="shared" si="78"/>
        <v>0</v>
      </c>
      <c r="V621" s="89">
        <f t="shared" si="79"/>
        <v>0</v>
      </c>
      <c r="W621" s="77"/>
      <c r="X621" s="77"/>
      <c r="Y621" s="77"/>
    </row>
    <row r="622" spans="1:25" s="80" customFormat="1" ht="16" thickBot="1">
      <c r="A622" s="1"/>
      <c r="B622" s="28">
        <f t="shared" si="80"/>
        <v>376</v>
      </c>
      <c r="C622" s="28"/>
      <c r="D622" s="29"/>
      <c r="E622" s="28"/>
      <c r="F622" s="28"/>
      <c r="G622" s="28"/>
      <c r="H622" s="137"/>
      <c r="I622" s="28"/>
      <c r="J622" s="28"/>
      <c r="K622" s="106"/>
      <c r="L622" s="30"/>
      <c r="M622" s="31" t="str">
        <f t="shared" si="77"/>
        <v/>
      </c>
      <c r="N622" s="30"/>
      <c r="O622" s="77"/>
      <c r="P622" s="81">
        <f t="shared" si="74"/>
        <v>0</v>
      </c>
      <c r="Q622" s="81">
        <f t="shared" si="75"/>
        <v>0</v>
      </c>
      <c r="R622" s="81" t="e">
        <f t="shared" si="81"/>
        <v>#N/A</v>
      </c>
      <c r="S622" s="81">
        <f t="shared" si="76"/>
        <v>0</v>
      </c>
      <c r="T622" s="78" t="e">
        <f>+VLOOKUP($E622,db!$B$26:$C$30,2,FALSE)</f>
        <v>#N/A</v>
      </c>
      <c r="U622" s="78">
        <f t="shared" si="78"/>
        <v>0</v>
      </c>
      <c r="V622" s="89">
        <f t="shared" si="79"/>
        <v>0</v>
      </c>
      <c r="W622" s="77"/>
      <c r="X622" s="77"/>
      <c r="Y622" s="77"/>
    </row>
    <row r="623" spans="1:25" s="80" customFormat="1" ht="16" thickBot="1">
      <c r="A623" s="1"/>
      <c r="B623" s="26">
        <f t="shared" si="80"/>
        <v>377</v>
      </c>
      <c r="C623" s="26"/>
      <c r="D623" s="27"/>
      <c r="E623" s="26"/>
      <c r="F623" s="26"/>
      <c r="G623" s="26"/>
      <c r="H623" s="136"/>
      <c r="I623" s="26"/>
      <c r="J623" s="26"/>
      <c r="K623" s="105"/>
      <c r="L623" s="32"/>
      <c r="M623" s="33" t="str">
        <f t="shared" si="77"/>
        <v/>
      </c>
      <c r="N623" s="32"/>
      <c r="O623" s="77"/>
      <c r="P623" s="81">
        <f t="shared" si="74"/>
        <v>0</v>
      </c>
      <c r="Q623" s="81">
        <f t="shared" si="75"/>
        <v>0</v>
      </c>
      <c r="R623" s="81" t="e">
        <f t="shared" si="81"/>
        <v>#N/A</v>
      </c>
      <c r="S623" s="81">
        <f t="shared" si="76"/>
        <v>0</v>
      </c>
      <c r="T623" s="78" t="e">
        <f>+VLOOKUP($E623,db!$B$26:$C$30,2,FALSE)</f>
        <v>#N/A</v>
      </c>
      <c r="U623" s="78">
        <f t="shared" si="78"/>
        <v>0</v>
      </c>
      <c r="V623" s="89">
        <f t="shared" si="79"/>
        <v>0</v>
      </c>
      <c r="W623" s="77"/>
      <c r="X623" s="77"/>
      <c r="Y623" s="77"/>
    </row>
    <row r="624" spans="1:25" s="80" customFormat="1" ht="16" thickBot="1">
      <c r="A624" s="1"/>
      <c r="B624" s="28">
        <f t="shared" si="80"/>
        <v>378</v>
      </c>
      <c r="C624" s="28"/>
      <c r="D624" s="29"/>
      <c r="E624" s="28"/>
      <c r="F624" s="28"/>
      <c r="G624" s="28"/>
      <c r="H624" s="137"/>
      <c r="I624" s="28"/>
      <c r="J624" s="28"/>
      <c r="K624" s="106"/>
      <c r="L624" s="30"/>
      <c r="M624" s="31" t="str">
        <f t="shared" si="77"/>
        <v/>
      </c>
      <c r="N624" s="30"/>
      <c r="O624" s="77"/>
      <c r="P624" s="81">
        <f t="shared" si="74"/>
        <v>0</v>
      </c>
      <c r="Q624" s="81">
        <f t="shared" si="75"/>
        <v>0</v>
      </c>
      <c r="R624" s="81" t="e">
        <f t="shared" si="81"/>
        <v>#N/A</v>
      </c>
      <c r="S624" s="81">
        <f t="shared" si="76"/>
        <v>0</v>
      </c>
      <c r="T624" s="78" t="e">
        <f>+VLOOKUP($E624,db!$B$26:$C$30,2,FALSE)</f>
        <v>#N/A</v>
      </c>
      <c r="U624" s="78">
        <f t="shared" si="78"/>
        <v>0</v>
      </c>
      <c r="V624" s="89">
        <f t="shared" si="79"/>
        <v>0</v>
      </c>
      <c r="W624" s="77"/>
      <c r="X624" s="77"/>
      <c r="Y624" s="77"/>
    </row>
    <row r="625" spans="1:25" s="80" customFormat="1" ht="16" thickBot="1">
      <c r="A625" s="1"/>
      <c r="B625" s="26">
        <f t="shared" si="80"/>
        <v>379</v>
      </c>
      <c r="C625" s="26"/>
      <c r="D625" s="27"/>
      <c r="E625" s="26"/>
      <c r="F625" s="26"/>
      <c r="G625" s="26"/>
      <c r="H625" s="136"/>
      <c r="I625" s="26"/>
      <c r="J625" s="26"/>
      <c r="K625" s="105"/>
      <c r="L625" s="32"/>
      <c r="M625" s="33" t="str">
        <f t="shared" si="77"/>
        <v/>
      </c>
      <c r="N625" s="32"/>
      <c r="O625" s="77"/>
      <c r="P625" s="81">
        <f t="shared" si="74"/>
        <v>0</v>
      </c>
      <c r="Q625" s="81">
        <f t="shared" si="75"/>
        <v>0</v>
      </c>
      <c r="R625" s="81" t="e">
        <f t="shared" si="81"/>
        <v>#N/A</v>
      </c>
      <c r="S625" s="81">
        <f t="shared" si="76"/>
        <v>0</v>
      </c>
      <c r="T625" s="78" t="e">
        <f>+VLOOKUP($E625,db!$B$26:$C$30,2,FALSE)</f>
        <v>#N/A</v>
      </c>
      <c r="U625" s="78">
        <f t="shared" si="78"/>
        <v>0</v>
      </c>
      <c r="V625" s="89">
        <f t="shared" si="79"/>
        <v>0</v>
      </c>
      <c r="W625" s="77"/>
      <c r="X625" s="77"/>
      <c r="Y625" s="77"/>
    </row>
    <row r="626" spans="1:25" s="80" customFormat="1" ht="16" thickBot="1">
      <c r="A626" s="1"/>
      <c r="B626" s="28">
        <f t="shared" si="80"/>
        <v>380</v>
      </c>
      <c r="C626" s="28"/>
      <c r="D626" s="29"/>
      <c r="E626" s="28"/>
      <c r="F626" s="28"/>
      <c r="G626" s="28"/>
      <c r="H626" s="137"/>
      <c r="I626" s="28"/>
      <c r="J626" s="28"/>
      <c r="K626" s="106"/>
      <c r="L626" s="30"/>
      <c r="M626" s="31" t="str">
        <f t="shared" si="77"/>
        <v/>
      </c>
      <c r="N626" s="30"/>
      <c r="O626" s="77"/>
      <c r="P626" s="81">
        <f t="shared" si="74"/>
        <v>0</v>
      </c>
      <c r="Q626" s="81">
        <f t="shared" si="75"/>
        <v>0</v>
      </c>
      <c r="R626" s="81" t="e">
        <f t="shared" si="81"/>
        <v>#N/A</v>
      </c>
      <c r="S626" s="81">
        <f t="shared" si="76"/>
        <v>0</v>
      </c>
      <c r="T626" s="78" t="e">
        <f>+VLOOKUP($E626,db!$B$26:$C$30,2,FALSE)</f>
        <v>#N/A</v>
      </c>
      <c r="U626" s="78">
        <f t="shared" si="78"/>
        <v>0</v>
      </c>
      <c r="V626" s="89">
        <f t="shared" si="79"/>
        <v>0</v>
      </c>
      <c r="W626" s="77"/>
      <c r="X626" s="77"/>
      <c r="Y626" s="77"/>
    </row>
    <row r="627" spans="1:25" s="80" customFormat="1" ht="16" thickBot="1">
      <c r="A627" s="1"/>
      <c r="B627" s="26">
        <f t="shared" si="80"/>
        <v>381</v>
      </c>
      <c r="C627" s="26"/>
      <c r="D627" s="27"/>
      <c r="E627" s="26"/>
      <c r="F627" s="26"/>
      <c r="G627" s="26"/>
      <c r="H627" s="136"/>
      <c r="I627" s="26"/>
      <c r="J627" s="26"/>
      <c r="K627" s="105"/>
      <c r="L627" s="32"/>
      <c r="M627" s="33" t="str">
        <f t="shared" si="77"/>
        <v/>
      </c>
      <c r="N627" s="32"/>
      <c r="O627" s="77"/>
      <c r="P627" s="81">
        <f t="shared" si="74"/>
        <v>0</v>
      </c>
      <c r="Q627" s="81">
        <f t="shared" si="75"/>
        <v>0</v>
      </c>
      <c r="R627" s="81" t="e">
        <f t="shared" si="81"/>
        <v>#N/A</v>
      </c>
      <c r="S627" s="81">
        <f t="shared" si="76"/>
        <v>0</v>
      </c>
      <c r="T627" s="78" t="e">
        <f>+VLOOKUP($E627,db!$B$26:$C$30,2,FALSE)</f>
        <v>#N/A</v>
      </c>
      <c r="U627" s="78">
        <f t="shared" si="78"/>
        <v>0</v>
      </c>
      <c r="V627" s="89">
        <f t="shared" si="79"/>
        <v>0</v>
      </c>
      <c r="W627" s="77"/>
      <c r="X627" s="77"/>
      <c r="Y627" s="77"/>
    </row>
    <row r="628" spans="1:25" s="80" customFormat="1" ht="16" thickBot="1">
      <c r="A628" s="1"/>
      <c r="B628" s="28">
        <f t="shared" si="80"/>
        <v>382</v>
      </c>
      <c r="C628" s="28"/>
      <c r="D628" s="29"/>
      <c r="E628" s="28"/>
      <c r="F628" s="28"/>
      <c r="G628" s="28"/>
      <c r="H628" s="137"/>
      <c r="I628" s="28"/>
      <c r="J628" s="28"/>
      <c r="K628" s="106"/>
      <c r="L628" s="30"/>
      <c r="M628" s="31" t="str">
        <f t="shared" si="77"/>
        <v/>
      </c>
      <c r="N628" s="30"/>
      <c r="O628" s="77"/>
      <c r="P628" s="81">
        <f t="shared" si="74"/>
        <v>0</v>
      </c>
      <c r="Q628" s="81">
        <f t="shared" si="75"/>
        <v>0</v>
      </c>
      <c r="R628" s="81" t="e">
        <f t="shared" si="81"/>
        <v>#N/A</v>
      </c>
      <c r="S628" s="81">
        <f t="shared" si="76"/>
        <v>0</v>
      </c>
      <c r="T628" s="78" t="e">
        <f>+VLOOKUP($E628,db!$B$26:$C$30,2,FALSE)</f>
        <v>#N/A</v>
      </c>
      <c r="U628" s="78">
        <f t="shared" si="78"/>
        <v>0</v>
      </c>
      <c r="V628" s="89">
        <f t="shared" si="79"/>
        <v>0</v>
      </c>
      <c r="W628" s="77"/>
      <c r="X628" s="77"/>
      <c r="Y628" s="77"/>
    </row>
    <row r="629" spans="1:25" s="80" customFormat="1" ht="16" thickBot="1">
      <c r="A629" s="1"/>
      <c r="B629" s="26">
        <f t="shared" si="80"/>
        <v>383</v>
      </c>
      <c r="C629" s="26"/>
      <c r="D629" s="27"/>
      <c r="E629" s="26"/>
      <c r="F629" s="26"/>
      <c r="G629" s="26"/>
      <c r="H629" s="136"/>
      <c r="I629" s="26"/>
      <c r="J629" s="26"/>
      <c r="K629" s="105"/>
      <c r="L629" s="32"/>
      <c r="M629" s="33" t="str">
        <f t="shared" si="77"/>
        <v/>
      </c>
      <c r="N629" s="32"/>
      <c r="O629" s="77"/>
      <c r="P629" s="81">
        <f t="shared" si="74"/>
        <v>0</v>
      </c>
      <c r="Q629" s="81">
        <f t="shared" si="75"/>
        <v>0</v>
      </c>
      <c r="R629" s="81" t="e">
        <f t="shared" si="81"/>
        <v>#N/A</v>
      </c>
      <c r="S629" s="81">
        <f t="shared" si="76"/>
        <v>0</v>
      </c>
      <c r="T629" s="78" t="e">
        <f>+VLOOKUP($E629,db!$B$26:$C$30,2,FALSE)</f>
        <v>#N/A</v>
      </c>
      <c r="U629" s="78">
        <f t="shared" si="78"/>
        <v>0</v>
      </c>
      <c r="V629" s="89">
        <f t="shared" si="79"/>
        <v>0</v>
      </c>
      <c r="W629" s="77"/>
      <c r="X629" s="77"/>
      <c r="Y629" s="77"/>
    </row>
    <row r="630" spans="1:25" s="80" customFormat="1" ht="16" thickBot="1">
      <c r="A630" s="1"/>
      <c r="B630" s="28">
        <f t="shared" si="80"/>
        <v>384</v>
      </c>
      <c r="C630" s="28"/>
      <c r="D630" s="29"/>
      <c r="E630" s="28"/>
      <c r="F630" s="28"/>
      <c r="G630" s="28"/>
      <c r="H630" s="137"/>
      <c r="I630" s="28"/>
      <c r="J630" s="28"/>
      <c r="K630" s="106"/>
      <c r="L630" s="30"/>
      <c r="M630" s="31" t="str">
        <f t="shared" si="77"/>
        <v/>
      </c>
      <c r="N630" s="30"/>
      <c r="O630" s="77"/>
      <c r="P630" s="81">
        <f t="shared" si="74"/>
        <v>0</v>
      </c>
      <c r="Q630" s="81">
        <f t="shared" si="75"/>
        <v>0</v>
      </c>
      <c r="R630" s="81" t="e">
        <f t="shared" si="81"/>
        <v>#N/A</v>
      </c>
      <c r="S630" s="81">
        <f t="shared" si="76"/>
        <v>0</v>
      </c>
      <c r="T630" s="78" t="e">
        <f>+VLOOKUP($E630,db!$B$26:$C$30,2,FALSE)</f>
        <v>#N/A</v>
      </c>
      <c r="U630" s="78">
        <f t="shared" si="78"/>
        <v>0</v>
      </c>
      <c r="V630" s="89">
        <f t="shared" si="79"/>
        <v>0</v>
      </c>
      <c r="W630" s="77"/>
      <c r="X630" s="77"/>
      <c r="Y630" s="77"/>
    </row>
    <row r="631" spans="1:25" s="80" customFormat="1" ht="16" thickBot="1">
      <c r="A631" s="1"/>
      <c r="B631" s="26">
        <f t="shared" si="80"/>
        <v>385</v>
      </c>
      <c r="C631" s="26"/>
      <c r="D631" s="27"/>
      <c r="E631" s="26"/>
      <c r="F631" s="26"/>
      <c r="G631" s="26"/>
      <c r="H631" s="136"/>
      <c r="I631" s="26"/>
      <c r="J631" s="26"/>
      <c r="K631" s="105"/>
      <c r="L631" s="32"/>
      <c r="M631" s="33" t="str">
        <f t="shared" si="77"/>
        <v/>
      </c>
      <c r="N631" s="32"/>
      <c r="O631" s="77"/>
      <c r="P631" s="81">
        <f t="shared" si="74"/>
        <v>0</v>
      </c>
      <c r="Q631" s="81">
        <f t="shared" si="75"/>
        <v>0</v>
      </c>
      <c r="R631" s="81" t="e">
        <f t="shared" si="81"/>
        <v>#N/A</v>
      </c>
      <c r="S631" s="81">
        <f t="shared" si="76"/>
        <v>0</v>
      </c>
      <c r="T631" s="78" t="e">
        <f>+VLOOKUP($E631,db!$B$26:$C$30,2,FALSE)</f>
        <v>#N/A</v>
      </c>
      <c r="U631" s="78">
        <f t="shared" si="78"/>
        <v>0</v>
      </c>
      <c r="V631" s="89">
        <f t="shared" si="79"/>
        <v>0</v>
      </c>
      <c r="W631" s="77"/>
      <c r="X631" s="77"/>
      <c r="Y631" s="77"/>
    </row>
    <row r="632" spans="1:25" s="80" customFormat="1" ht="16" thickBot="1">
      <c r="A632" s="1"/>
      <c r="B632" s="28">
        <f t="shared" si="80"/>
        <v>386</v>
      </c>
      <c r="C632" s="28"/>
      <c r="D632" s="29"/>
      <c r="E632" s="28"/>
      <c r="F632" s="28"/>
      <c r="G632" s="28"/>
      <c r="H632" s="137"/>
      <c r="I632" s="28"/>
      <c r="J632" s="28"/>
      <c r="K632" s="106"/>
      <c r="L632" s="30"/>
      <c r="M632" s="31" t="str">
        <f t="shared" si="77"/>
        <v/>
      </c>
      <c r="N632" s="30"/>
      <c r="O632" s="77"/>
      <c r="P632" s="81">
        <f t="shared" si="74"/>
        <v>0</v>
      </c>
      <c r="Q632" s="81">
        <f t="shared" si="75"/>
        <v>0</v>
      </c>
      <c r="R632" s="81" t="e">
        <f t="shared" si="81"/>
        <v>#N/A</v>
      </c>
      <c r="S632" s="81">
        <f t="shared" si="76"/>
        <v>0</v>
      </c>
      <c r="T632" s="78" t="e">
        <f>+VLOOKUP($E632,db!$B$26:$C$30,2,FALSE)</f>
        <v>#N/A</v>
      </c>
      <c r="U632" s="78">
        <f t="shared" si="78"/>
        <v>0</v>
      </c>
      <c r="V632" s="89">
        <f t="shared" si="79"/>
        <v>0</v>
      </c>
      <c r="W632" s="77"/>
      <c r="X632" s="77"/>
      <c r="Y632" s="77"/>
    </row>
    <row r="633" spans="1:25" s="80" customFormat="1" ht="16" thickBot="1">
      <c r="A633" s="1"/>
      <c r="B633" s="26">
        <f t="shared" si="80"/>
        <v>387</v>
      </c>
      <c r="C633" s="26"/>
      <c r="D633" s="27"/>
      <c r="E633" s="26"/>
      <c r="F633" s="26"/>
      <c r="G633" s="26"/>
      <c r="H633" s="136"/>
      <c r="I633" s="26"/>
      <c r="J633" s="26"/>
      <c r="K633" s="105"/>
      <c r="L633" s="32"/>
      <c r="M633" s="33" t="str">
        <f t="shared" si="77"/>
        <v/>
      </c>
      <c r="N633" s="32"/>
      <c r="O633" s="77"/>
      <c r="P633" s="81">
        <f t="shared" si="74"/>
        <v>0</v>
      </c>
      <c r="Q633" s="81">
        <f t="shared" si="75"/>
        <v>0</v>
      </c>
      <c r="R633" s="81" t="e">
        <f t="shared" si="81"/>
        <v>#N/A</v>
      </c>
      <c r="S633" s="81">
        <f t="shared" si="76"/>
        <v>0</v>
      </c>
      <c r="T633" s="78" t="e">
        <f>+VLOOKUP($E633,db!$B$26:$C$30,2,FALSE)</f>
        <v>#N/A</v>
      </c>
      <c r="U633" s="78">
        <f t="shared" si="78"/>
        <v>0</v>
      </c>
      <c r="V633" s="89">
        <f t="shared" si="79"/>
        <v>0</v>
      </c>
      <c r="W633" s="77"/>
      <c r="X633" s="77"/>
      <c r="Y633" s="77"/>
    </row>
    <row r="634" spans="1:25" s="80" customFormat="1" ht="16" thickBot="1">
      <c r="A634" s="1"/>
      <c r="B634" s="28">
        <f t="shared" si="80"/>
        <v>388</v>
      </c>
      <c r="C634" s="28"/>
      <c r="D634" s="29"/>
      <c r="E634" s="28"/>
      <c r="F634" s="28"/>
      <c r="G634" s="28"/>
      <c r="H634" s="137"/>
      <c r="I634" s="28"/>
      <c r="J634" s="28"/>
      <c r="K634" s="106"/>
      <c r="L634" s="30"/>
      <c r="M634" s="31" t="str">
        <f t="shared" si="77"/>
        <v/>
      </c>
      <c r="N634" s="30"/>
      <c r="O634" s="77"/>
      <c r="P634" s="81">
        <f t="shared" si="74"/>
        <v>0</v>
      </c>
      <c r="Q634" s="81">
        <f t="shared" si="75"/>
        <v>0</v>
      </c>
      <c r="R634" s="81" t="e">
        <f t="shared" si="81"/>
        <v>#N/A</v>
      </c>
      <c r="S634" s="81">
        <f t="shared" si="76"/>
        <v>0</v>
      </c>
      <c r="T634" s="78" t="e">
        <f>+VLOOKUP($E634,db!$B$26:$C$30,2,FALSE)</f>
        <v>#N/A</v>
      </c>
      <c r="U634" s="78">
        <f t="shared" si="78"/>
        <v>0</v>
      </c>
      <c r="V634" s="89">
        <f t="shared" si="79"/>
        <v>0</v>
      </c>
      <c r="W634" s="77"/>
      <c r="X634" s="77"/>
      <c r="Y634" s="77"/>
    </row>
    <row r="635" spans="1:25" s="80" customFormat="1" ht="16" thickBot="1">
      <c r="A635" s="1"/>
      <c r="B635" s="26">
        <f t="shared" si="80"/>
        <v>389</v>
      </c>
      <c r="C635" s="26"/>
      <c r="D635" s="27"/>
      <c r="E635" s="26"/>
      <c r="F635" s="26"/>
      <c r="G635" s="26"/>
      <c r="H635" s="136"/>
      <c r="I635" s="26"/>
      <c r="J635" s="26"/>
      <c r="K635" s="105"/>
      <c r="L635" s="32"/>
      <c r="M635" s="33" t="str">
        <f t="shared" si="77"/>
        <v/>
      </c>
      <c r="N635" s="32"/>
      <c r="O635" s="77"/>
      <c r="P635" s="81">
        <f t="shared" si="74"/>
        <v>0</v>
      </c>
      <c r="Q635" s="81">
        <f t="shared" si="75"/>
        <v>0</v>
      </c>
      <c r="R635" s="81" t="e">
        <f t="shared" si="81"/>
        <v>#N/A</v>
      </c>
      <c r="S635" s="81">
        <f t="shared" si="76"/>
        <v>0</v>
      </c>
      <c r="T635" s="78" t="e">
        <f>+VLOOKUP($E635,db!$B$26:$C$30,2,FALSE)</f>
        <v>#N/A</v>
      </c>
      <c r="U635" s="78">
        <f t="shared" si="78"/>
        <v>0</v>
      </c>
      <c r="V635" s="89">
        <f t="shared" si="79"/>
        <v>0</v>
      </c>
      <c r="W635" s="77"/>
      <c r="X635" s="77"/>
      <c r="Y635" s="77"/>
    </row>
    <row r="636" spans="1:25" s="80" customFormat="1" ht="16" thickBot="1">
      <c r="A636" s="1"/>
      <c r="B636" s="28">
        <f t="shared" si="80"/>
        <v>390</v>
      </c>
      <c r="C636" s="28"/>
      <c r="D636" s="29"/>
      <c r="E636" s="28"/>
      <c r="F636" s="28"/>
      <c r="G636" s="28"/>
      <c r="H636" s="137"/>
      <c r="I636" s="28"/>
      <c r="J636" s="28"/>
      <c r="K636" s="106"/>
      <c r="L636" s="30"/>
      <c r="M636" s="31" t="str">
        <f t="shared" si="77"/>
        <v/>
      </c>
      <c r="N636" s="30"/>
      <c r="O636" s="77"/>
      <c r="P636" s="81">
        <f t="shared" si="74"/>
        <v>0</v>
      </c>
      <c r="Q636" s="81">
        <f t="shared" si="75"/>
        <v>0</v>
      </c>
      <c r="R636" s="81" t="e">
        <f t="shared" si="81"/>
        <v>#N/A</v>
      </c>
      <c r="S636" s="81">
        <f t="shared" si="76"/>
        <v>0</v>
      </c>
      <c r="T636" s="78" t="e">
        <f>+VLOOKUP($E636,db!$B$26:$C$30,2,FALSE)</f>
        <v>#N/A</v>
      </c>
      <c r="U636" s="78">
        <f t="shared" si="78"/>
        <v>0</v>
      </c>
      <c r="V636" s="89">
        <f t="shared" si="79"/>
        <v>0</v>
      </c>
      <c r="W636" s="77"/>
      <c r="X636" s="77"/>
      <c r="Y636" s="77"/>
    </row>
    <row r="637" spans="1:25" s="80" customFormat="1" ht="16" thickBot="1">
      <c r="A637" s="1"/>
      <c r="B637" s="26">
        <f t="shared" si="80"/>
        <v>391</v>
      </c>
      <c r="C637" s="26"/>
      <c r="D637" s="27"/>
      <c r="E637" s="26"/>
      <c r="F637" s="26"/>
      <c r="G637" s="26"/>
      <c r="H637" s="136"/>
      <c r="I637" s="26"/>
      <c r="J637" s="26"/>
      <c r="K637" s="105"/>
      <c r="L637" s="32"/>
      <c r="M637" s="33" t="str">
        <f t="shared" si="77"/>
        <v/>
      </c>
      <c r="N637" s="32"/>
      <c r="O637" s="77"/>
      <c r="P637" s="81">
        <f t="shared" si="74"/>
        <v>0</v>
      </c>
      <c r="Q637" s="81">
        <f t="shared" si="75"/>
        <v>0</v>
      </c>
      <c r="R637" s="81" t="e">
        <f t="shared" si="81"/>
        <v>#N/A</v>
      </c>
      <c r="S637" s="81">
        <f t="shared" si="76"/>
        <v>0</v>
      </c>
      <c r="T637" s="78" t="e">
        <f>+VLOOKUP($E637,db!$B$26:$C$30,2,FALSE)</f>
        <v>#N/A</v>
      </c>
      <c r="U637" s="78">
        <f t="shared" si="78"/>
        <v>0</v>
      </c>
      <c r="V637" s="89">
        <f t="shared" si="79"/>
        <v>0</v>
      </c>
      <c r="W637" s="77"/>
      <c r="X637" s="77"/>
      <c r="Y637" s="77"/>
    </row>
    <row r="638" spans="1:25" s="80" customFormat="1" ht="16" thickBot="1">
      <c r="A638" s="1"/>
      <c r="B638" s="28">
        <f t="shared" si="80"/>
        <v>392</v>
      </c>
      <c r="C638" s="28"/>
      <c r="D638" s="29"/>
      <c r="E638" s="28"/>
      <c r="F638" s="28"/>
      <c r="G638" s="28"/>
      <c r="H638" s="137"/>
      <c r="I638" s="28"/>
      <c r="J638" s="28"/>
      <c r="K638" s="106"/>
      <c r="L638" s="30"/>
      <c r="M638" s="31" t="str">
        <f t="shared" si="77"/>
        <v/>
      </c>
      <c r="N638" s="30"/>
      <c r="O638" s="77"/>
      <c r="P638" s="81">
        <f t="shared" si="74"/>
        <v>0</v>
      </c>
      <c r="Q638" s="81">
        <f t="shared" si="75"/>
        <v>0</v>
      </c>
      <c r="R638" s="81" t="e">
        <f t="shared" si="81"/>
        <v>#N/A</v>
      </c>
      <c r="S638" s="81">
        <f t="shared" si="76"/>
        <v>0</v>
      </c>
      <c r="T638" s="78" t="e">
        <f>+VLOOKUP($E638,db!$B$26:$C$30,2,FALSE)</f>
        <v>#N/A</v>
      </c>
      <c r="U638" s="78">
        <f t="shared" si="78"/>
        <v>0</v>
      </c>
      <c r="V638" s="89">
        <f t="shared" si="79"/>
        <v>0</v>
      </c>
      <c r="W638" s="77"/>
      <c r="X638" s="77"/>
      <c r="Y638" s="77"/>
    </row>
    <row r="639" spans="1:25" s="80" customFormat="1" ht="16" thickBot="1">
      <c r="A639" s="1"/>
      <c r="B639" s="26">
        <f t="shared" si="80"/>
        <v>393</v>
      </c>
      <c r="C639" s="26"/>
      <c r="D639" s="27"/>
      <c r="E639" s="26"/>
      <c r="F639" s="26"/>
      <c r="G639" s="26"/>
      <c r="H639" s="136"/>
      <c r="I639" s="26"/>
      <c r="J639" s="26"/>
      <c r="K639" s="105"/>
      <c r="L639" s="32"/>
      <c r="M639" s="33" t="str">
        <f t="shared" si="77"/>
        <v/>
      </c>
      <c r="N639" s="32"/>
      <c r="O639" s="77"/>
      <c r="P639" s="81">
        <f t="shared" si="74"/>
        <v>0</v>
      </c>
      <c r="Q639" s="81">
        <f t="shared" si="75"/>
        <v>0</v>
      </c>
      <c r="R639" s="81" t="e">
        <f t="shared" si="81"/>
        <v>#N/A</v>
      </c>
      <c r="S639" s="81">
        <f t="shared" si="76"/>
        <v>0</v>
      </c>
      <c r="T639" s="78" t="e">
        <f>+VLOOKUP($E639,db!$B$26:$C$30,2,FALSE)</f>
        <v>#N/A</v>
      </c>
      <c r="U639" s="78">
        <f t="shared" si="78"/>
        <v>0</v>
      </c>
      <c r="V639" s="89">
        <f t="shared" si="79"/>
        <v>0</v>
      </c>
      <c r="W639" s="77"/>
      <c r="X639" s="77"/>
      <c r="Y639" s="77"/>
    </row>
    <row r="640" spans="1:25" s="80" customFormat="1" ht="16" thickBot="1">
      <c r="A640" s="1"/>
      <c r="B640" s="28">
        <f t="shared" si="80"/>
        <v>394</v>
      </c>
      <c r="C640" s="28"/>
      <c r="D640" s="29"/>
      <c r="E640" s="28"/>
      <c r="F640" s="28"/>
      <c r="G640" s="28"/>
      <c r="H640" s="137"/>
      <c r="I640" s="28"/>
      <c r="J640" s="28"/>
      <c r="K640" s="106"/>
      <c r="L640" s="30"/>
      <c r="M640" s="31" t="str">
        <f t="shared" si="77"/>
        <v/>
      </c>
      <c r="N640" s="30"/>
      <c r="O640" s="77"/>
      <c r="P640" s="81">
        <f t="shared" si="74"/>
        <v>0</v>
      </c>
      <c r="Q640" s="81">
        <f t="shared" si="75"/>
        <v>0</v>
      </c>
      <c r="R640" s="81" t="e">
        <f t="shared" si="81"/>
        <v>#N/A</v>
      </c>
      <c r="S640" s="81">
        <f t="shared" si="76"/>
        <v>0</v>
      </c>
      <c r="T640" s="78" t="e">
        <f>+VLOOKUP($E640,db!$B$26:$C$30,2,FALSE)</f>
        <v>#N/A</v>
      </c>
      <c r="U640" s="78">
        <f t="shared" si="78"/>
        <v>0</v>
      </c>
      <c r="V640" s="89">
        <f t="shared" si="79"/>
        <v>0</v>
      </c>
      <c r="W640" s="77"/>
      <c r="X640" s="77"/>
      <c r="Y640" s="77"/>
    </row>
    <row r="641" spans="1:25" s="80" customFormat="1" ht="16" thickBot="1">
      <c r="A641" s="1"/>
      <c r="B641" s="26">
        <f t="shared" si="80"/>
        <v>395</v>
      </c>
      <c r="C641" s="26"/>
      <c r="D641" s="27"/>
      <c r="E641" s="26"/>
      <c r="F641" s="26"/>
      <c r="G641" s="26"/>
      <c r="H641" s="136"/>
      <c r="I641" s="26"/>
      <c r="J641" s="26"/>
      <c r="K641" s="105"/>
      <c r="L641" s="32"/>
      <c r="M641" s="33" t="str">
        <f t="shared" si="77"/>
        <v/>
      </c>
      <c r="N641" s="32"/>
      <c r="O641" s="77"/>
      <c r="P641" s="81">
        <f t="shared" si="74"/>
        <v>0</v>
      </c>
      <c r="Q641" s="81">
        <f t="shared" si="75"/>
        <v>0</v>
      </c>
      <c r="R641" s="81" t="e">
        <f t="shared" si="81"/>
        <v>#N/A</v>
      </c>
      <c r="S641" s="81">
        <f t="shared" si="76"/>
        <v>0</v>
      </c>
      <c r="T641" s="78" t="e">
        <f>+VLOOKUP($E641,db!$B$26:$C$30,2,FALSE)</f>
        <v>#N/A</v>
      </c>
      <c r="U641" s="78">
        <f t="shared" si="78"/>
        <v>0</v>
      </c>
      <c r="V641" s="89">
        <f t="shared" si="79"/>
        <v>0</v>
      </c>
      <c r="W641" s="77"/>
      <c r="X641" s="77"/>
      <c r="Y641" s="77"/>
    </row>
    <row r="642" spans="1:25" s="80" customFormat="1" ht="16" thickBot="1">
      <c r="A642" s="1"/>
      <c r="B642" s="28">
        <f t="shared" si="80"/>
        <v>396</v>
      </c>
      <c r="C642" s="28"/>
      <c r="D642" s="29"/>
      <c r="E642" s="28"/>
      <c r="F642" s="28"/>
      <c r="G642" s="28"/>
      <c r="H642" s="137"/>
      <c r="I642" s="28"/>
      <c r="J642" s="28"/>
      <c r="K642" s="106"/>
      <c r="L642" s="30"/>
      <c r="M642" s="31" t="str">
        <f t="shared" si="77"/>
        <v/>
      </c>
      <c r="N642" s="30"/>
      <c r="O642" s="77"/>
      <c r="P642" s="81">
        <f t="shared" si="74"/>
        <v>0</v>
      </c>
      <c r="Q642" s="81">
        <f t="shared" si="75"/>
        <v>0</v>
      </c>
      <c r="R642" s="81" t="e">
        <f t="shared" si="81"/>
        <v>#N/A</v>
      </c>
      <c r="S642" s="81">
        <f t="shared" si="76"/>
        <v>0</v>
      </c>
      <c r="T642" s="78" t="e">
        <f>+VLOOKUP($E642,db!$B$26:$C$30,2,FALSE)</f>
        <v>#N/A</v>
      </c>
      <c r="U642" s="78">
        <f t="shared" si="78"/>
        <v>0</v>
      </c>
      <c r="V642" s="89">
        <f t="shared" si="79"/>
        <v>0</v>
      </c>
      <c r="W642" s="77"/>
      <c r="X642" s="77"/>
      <c r="Y642" s="77"/>
    </row>
    <row r="643" spans="1:25" s="80" customFormat="1" ht="16" thickBot="1">
      <c r="A643" s="1"/>
      <c r="B643" s="26">
        <f t="shared" si="80"/>
        <v>397</v>
      </c>
      <c r="C643" s="26"/>
      <c r="D643" s="27"/>
      <c r="E643" s="26"/>
      <c r="F643" s="26"/>
      <c r="G643" s="26"/>
      <c r="H643" s="136"/>
      <c r="I643" s="26"/>
      <c r="J643" s="26"/>
      <c r="K643" s="105"/>
      <c r="L643" s="32"/>
      <c r="M643" s="33" t="str">
        <f t="shared" si="77"/>
        <v/>
      </c>
      <c r="N643" s="32"/>
      <c r="O643" s="77"/>
      <c r="P643" s="81">
        <f t="shared" si="74"/>
        <v>0</v>
      </c>
      <c r="Q643" s="81">
        <f t="shared" si="75"/>
        <v>0</v>
      </c>
      <c r="R643" s="81" t="e">
        <f t="shared" si="81"/>
        <v>#N/A</v>
      </c>
      <c r="S643" s="81">
        <f t="shared" si="76"/>
        <v>0</v>
      </c>
      <c r="T643" s="78" t="e">
        <f>+VLOOKUP($E643,db!$B$26:$C$30,2,FALSE)</f>
        <v>#N/A</v>
      </c>
      <c r="U643" s="78">
        <f t="shared" si="78"/>
        <v>0</v>
      </c>
      <c r="V643" s="89">
        <f t="shared" si="79"/>
        <v>0</v>
      </c>
      <c r="W643" s="77"/>
      <c r="X643" s="77"/>
      <c r="Y643" s="77"/>
    </row>
    <row r="644" spans="1:25" s="80" customFormat="1" ht="16" thickBot="1">
      <c r="A644" s="1"/>
      <c r="B644" s="28">
        <f t="shared" si="80"/>
        <v>398</v>
      </c>
      <c r="C644" s="28"/>
      <c r="D644" s="29"/>
      <c r="E644" s="28"/>
      <c r="F644" s="28"/>
      <c r="G644" s="28"/>
      <c r="H644" s="137"/>
      <c r="I644" s="28"/>
      <c r="J644" s="28"/>
      <c r="K644" s="106"/>
      <c r="L644" s="30"/>
      <c r="M644" s="31" t="str">
        <f t="shared" si="77"/>
        <v/>
      </c>
      <c r="N644" s="30"/>
      <c r="O644" s="77"/>
      <c r="P644" s="81">
        <f t="shared" si="74"/>
        <v>0</v>
      </c>
      <c r="Q644" s="81">
        <f t="shared" si="75"/>
        <v>0</v>
      </c>
      <c r="R644" s="81" t="e">
        <f t="shared" si="81"/>
        <v>#N/A</v>
      </c>
      <c r="S644" s="81">
        <f t="shared" si="76"/>
        <v>0</v>
      </c>
      <c r="T644" s="78" t="e">
        <f>+VLOOKUP($E644,db!$B$26:$C$30,2,FALSE)</f>
        <v>#N/A</v>
      </c>
      <c r="U644" s="78">
        <f t="shared" si="78"/>
        <v>0</v>
      </c>
      <c r="V644" s="89">
        <f t="shared" si="79"/>
        <v>0</v>
      </c>
      <c r="W644" s="77"/>
      <c r="X644" s="77"/>
      <c r="Y644" s="77"/>
    </row>
    <row r="645" spans="1:25" s="80" customFormat="1" ht="16" thickBot="1">
      <c r="A645" s="1"/>
      <c r="B645" s="26">
        <f t="shared" si="80"/>
        <v>399</v>
      </c>
      <c r="C645" s="26"/>
      <c r="D645" s="27"/>
      <c r="E645" s="26"/>
      <c r="F645" s="26"/>
      <c r="G645" s="26"/>
      <c r="H645" s="136"/>
      <c r="I645" s="26"/>
      <c r="J645" s="26"/>
      <c r="K645" s="105"/>
      <c r="L645" s="32"/>
      <c r="M645" s="33" t="str">
        <f t="shared" si="77"/>
        <v/>
      </c>
      <c r="N645" s="32"/>
      <c r="O645" s="77"/>
      <c r="P645" s="81">
        <f t="shared" ref="P645:P708" si="82">IF(M645=1,1,0)</f>
        <v>0</v>
      </c>
      <c r="Q645" s="81">
        <f t="shared" ref="Q645:Q708" si="83">IF(ISBLANK(E645),0,IF(P645=0,1,0))</f>
        <v>0</v>
      </c>
      <c r="R645" s="81" t="e">
        <f t="shared" si="81"/>
        <v>#N/A</v>
      </c>
      <c r="S645" s="81">
        <f t="shared" ref="S645:S708" si="84">IF(OR(G645="Process of Elim. (50 /50)",G645="Guess (No Confidence)"),1,0)</f>
        <v>0</v>
      </c>
      <c r="T645" s="78" t="e">
        <f>+VLOOKUP($E645,db!$B$26:$C$30,2,FALSE)</f>
        <v>#N/A</v>
      </c>
      <c r="U645" s="78">
        <f t="shared" si="78"/>
        <v>0</v>
      </c>
      <c r="V645" s="89">
        <f t="shared" si="79"/>
        <v>0</v>
      </c>
      <c r="W645" s="77"/>
      <c r="X645" s="77"/>
      <c r="Y645" s="77"/>
    </row>
    <row r="646" spans="1:25" s="80" customFormat="1" ht="16" thickBot="1">
      <c r="A646" s="1"/>
      <c r="B646" s="28">
        <f t="shared" si="80"/>
        <v>400</v>
      </c>
      <c r="C646" s="28"/>
      <c r="D646" s="29"/>
      <c r="E646" s="28"/>
      <c r="F646" s="28"/>
      <c r="G646" s="28"/>
      <c r="H646" s="137"/>
      <c r="I646" s="28"/>
      <c r="J646" s="28"/>
      <c r="K646" s="106"/>
      <c r="L646" s="30"/>
      <c r="M646" s="31" t="str">
        <f t="shared" ref="M646:M709" si="85">IF(ISBLANK(F646),"",IF(F646=L646,1,0))</f>
        <v/>
      </c>
      <c r="N646" s="30"/>
      <c r="O646" s="77"/>
      <c r="P646" s="81">
        <f t="shared" si="82"/>
        <v>0</v>
      </c>
      <c r="Q646" s="81">
        <f t="shared" si="83"/>
        <v>0</v>
      </c>
      <c r="R646" s="81" t="e">
        <f t="shared" si="81"/>
        <v>#N/A</v>
      </c>
      <c r="S646" s="81">
        <f t="shared" si="84"/>
        <v>0</v>
      </c>
      <c r="T646" s="78" t="e">
        <f>+VLOOKUP($E646,db!$B$26:$C$30,2,FALSE)</f>
        <v>#N/A</v>
      </c>
      <c r="U646" s="78">
        <f t="shared" ref="U646:U709" si="86">IF($A$3=0,0,IF(Q646=1,1,IF(R646=1,2,IF(S646=1,3,0))))</f>
        <v>0</v>
      </c>
      <c r="V646" s="89">
        <f t="shared" ref="V646:V709" si="87">H646</f>
        <v>0</v>
      </c>
      <c r="W646" s="77"/>
      <c r="X646" s="77"/>
      <c r="Y646" s="77"/>
    </row>
    <row r="647" spans="1:25" s="80" customFormat="1" ht="16" thickBot="1">
      <c r="A647" s="1"/>
      <c r="B647" s="26">
        <f t="shared" ref="B647:B710" si="88">+B646+1</f>
        <v>401</v>
      </c>
      <c r="C647" s="26"/>
      <c r="D647" s="27"/>
      <c r="E647" s="26"/>
      <c r="F647" s="26"/>
      <c r="G647" s="26"/>
      <c r="H647" s="136"/>
      <c r="I647" s="26"/>
      <c r="J647" s="26"/>
      <c r="K647" s="105"/>
      <c r="L647" s="32"/>
      <c r="M647" s="33" t="str">
        <f t="shared" si="85"/>
        <v/>
      </c>
      <c r="N647" s="32"/>
      <c r="O647" s="77"/>
      <c r="P647" s="81">
        <f t="shared" si="82"/>
        <v>0</v>
      </c>
      <c r="Q647" s="81">
        <f t="shared" si="83"/>
        <v>0</v>
      </c>
      <c r="R647" s="81" t="e">
        <f t="shared" si="81"/>
        <v>#N/A</v>
      </c>
      <c r="S647" s="81">
        <f t="shared" si="84"/>
        <v>0</v>
      </c>
      <c r="T647" s="78" t="e">
        <f>+VLOOKUP($E647,db!$B$26:$C$30,2,FALSE)</f>
        <v>#N/A</v>
      </c>
      <c r="U647" s="78">
        <f t="shared" si="86"/>
        <v>0</v>
      </c>
      <c r="V647" s="89">
        <f t="shared" si="87"/>
        <v>0</v>
      </c>
      <c r="W647" s="77"/>
      <c r="X647" s="77"/>
      <c r="Y647" s="77"/>
    </row>
    <row r="648" spans="1:25" s="80" customFormat="1" ht="16" thickBot="1">
      <c r="A648" s="1"/>
      <c r="B648" s="28">
        <f t="shared" si="88"/>
        <v>402</v>
      </c>
      <c r="C648" s="28"/>
      <c r="D648" s="29"/>
      <c r="E648" s="28"/>
      <c r="F648" s="28"/>
      <c r="G648" s="28"/>
      <c r="H648" s="137"/>
      <c r="I648" s="28"/>
      <c r="J648" s="28"/>
      <c r="K648" s="106"/>
      <c r="L648" s="30"/>
      <c r="M648" s="31" t="str">
        <f t="shared" si="85"/>
        <v/>
      </c>
      <c r="N648" s="30"/>
      <c r="O648" s="77"/>
      <c r="P648" s="81">
        <f t="shared" si="82"/>
        <v>0</v>
      </c>
      <c r="Q648" s="81">
        <f t="shared" si="83"/>
        <v>0</v>
      </c>
      <c r="R648" s="81" t="e">
        <f t="shared" si="81"/>
        <v>#N/A</v>
      </c>
      <c r="S648" s="81">
        <f t="shared" si="84"/>
        <v>0</v>
      </c>
      <c r="T648" s="78" t="e">
        <f>+VLOOKUP($E648,db!$B$26:$C$30,2,FALSE)</f>
        <v>#N/A</v>
      </c>
      <c r="U648" s="78">
        <f t="shared" si="86"/>
        <v>0</v>
      </c>
      <c r="V648" s="89">
        <f t="shared" si="87"/>
        <v>0</v>
      </c>
      <c r="W648" s="77"/>
      <c r="X648" s="77"/>
      <c r="Y648" s="77"/>
    </row>
    <row r="649" spans="1:25" s="80" customFormat="1" ht="16" thickBot="1">
      <c r="A649" s="1"/>
      <c r="B649" s="26">
        <f t="shared" si="88"/>
        <v>403</v>
      </c>
      <c r="C649" s="26"/>
      <c r="D649" s="27"/>
      <c r="E649" s="26"/>
      <c r="F649" s="26"/>
      <c r="G649" s="26"/>
      <c r="H649" s="136"/>
      <c r="I649" s="26"/>
      <c r="J649" s="26"/>
      <c r="K649" s="105"/>
      <c r="L649" s="32"/>
      <c r="M649" s="33" t="str">
        <f t="shared" si="85"/>
        <v/>
      </c>
      <c r="N649" s="32"/>
      <c r="O649" s="77"/>
      <c r="P649" s="81">
        <f t="shared" si="82"/>
        <v>0</v>
      </c>
      <c r="Q649" s="81">
        <f t="shared" si="83"/>
        <v>0</v>
      </c>
      <c r="R649" s="81" t="e">
        <f t="shared" si="81"/>
        <v>#N/A</v>
      </c>
      <c r="S649" s="81">
        <f t="shared" si="84"/>
        <v>0</v>
      </c>
      <c r="T649" s="78" t="e">
        <f>+VLOOKUP($E649,db!$B$26:$C$30,2,FALSE)</f>
        <v>#N/A</v>
      </c>
      <c r="U649" s="78">
        <f t="shared" si="86"/>
        <v>0</v>
      </c>
      <c r="V649" s="89">
        <f t="shared" si="87"/>
        <v>0</v>
      </c>
      <c r="W649" s="77"/>
      <c r="X649" s="77"/>
      <c r="Y649" s="77"/>
    </row>
    <row r="650" spans="1:25" s="80" customFormat="1" ht="16" thickBot="1">
      <c r="A650" s="1"/>
      <c r="B650" s="28">
        <f t="shared" si="88"/>
        <v>404</v>
      </c>
      <c r="C650" s="28"/>
      <c r="D650" s="29"/>
      <c r="E650" s="28"/>
      <c r="F650" s="28"/>
      <c r="G650" s="28"/>
      <c r="H650" s="137"/>
      <c r="I650" s="28"/>
      <c r="J650" s="28"/>
      <c r="K650" s="106"/>
      <c r="L650" s="30"/>
      <c r="M650" s="31" t="str">
        <f t="shared" si="85"/>
        <v/>
      </c>
      <c r="N650" s="30"/>
      <c r="O650" s="77"/>
      <c r="P650" s="81">
        <f t="shared" si="82"/>
        <v>0</v>
      </c>
      <c r="Q650" s="81">
        <f t="shared" si="83"/>
        <v>0</v>
      </c>
      <c r="R650" s="81" t="e">
        <f t="shared" si="81"/>
        <v>#N/A</v>
      </c>
      <c r="S650" s="81">
        <f t="shared" si="84"/>
        <v>0</v>
      </c>
      <c r="T650" s="78" t="e">
        <f>+VLOOKUP($E650,db!$B$26:$C$30,2,FALSE)</f>
        <v>#N/A</v>
      </c>
      <c r="U650" s="78">
        <f t="shared" si="86"/>
        <v>0</v>
      </c>
      <c r="V650" s="89">
        <f t="shared" si="87"/>
        <v>0</v>
      </c>
      <c r="W650" s="77"/>
      <c r="X650" s="77"/>
      <c r="Y650" s="77"/>
    </row>
    <row r="651" spans="1:25" s="80" customFormat="1" ht="16" thickBot="1">
      <c r="A651" s="1"/>
      <c r="B651" s="26">
        <f t="shared" si="88"/>
        <v>405</v>
      </c>
      <c r="C651" s="26"/>
      <c r="D651" s="27"/>
      <c r="E651" s="26"/>
      <c r="F651" s="26"/>
      <c r="G651" s="26"/>
      <c r="H651" s="136"/>
      <c r="I651" s="26"/>
      <c r="J651" s="26"/>
      <c r="K651" s="105"/>
      <c r="L651" s="32"/>
      <c r="M651" s="33" t="str">
        <f t="shared" si="85"/>
        <v/>
      </c>
      <c r="N651" s="32"/>
      <c r="O651" s="77"/>
      <c r="P651" s="81">
        <f t="shared" si="82"/>
        <v>0</v>
      </c>
      <c r="Q651" s="81">
        <f t="shared" si="83"/>
        <v>0</v>
      </c>
      <c r="R651" s="81" t="e">
        <f t="shared" si="81"/>
        <v>#N/A</v>
      </c>
      <c r="S651" s="81">
        <f t="shared" si="84"/>
        <v>0</v>
      </c>
      <c r="T651" s="78" t="e">
        <f>+VLOOKUP($E651,db!$B$26:$C$30,2,FALSE)</f>
        <v>#N/A</v>
      </c>
      <c r="U651" s="78">
        <f t="shared" si="86"/>
        <v>0</v>
      </c>
      <c r="V651" s="89">
        <f t="shared" si="87"/>
        <v>0</v>
      </c>
      <c r="W651" s="77"/>
      <c r="X651" s="77"/>
      <c r="Y651" s="77"/>
    </row>
    <row r="652" spans="1:25" s="80" customFormat="1" ht="16" thickBot="1">
      <c r="A652" s="1"/>
      <c r="B652" s="28">
        <f t="shared" si="88"/>
        <v>406</v>
      </c>
      <c r="C652" s="28"/>
      <c r="D652" s="29"/>
      <c r="E652" s="28"/>
      <c r="F652" s="28"/>
      <c r="G652" s="28"/>
      <c r="H652" s="137"/>
      <c r="I652" s="28"/>
      <c r="J652" s="28"/>
      <c r="K652" s="106"/>
      <c r="L652" s="30"/>
      <c r="M652" s="31" t="str">
        <f t="shared" si="85"/>
        <v/>
      </c>
      <c r="N652" s="30"/>
      <c r="O652" s="77"/>
      <c r="P652" s="81">
        <f t="shared" si="82"/>
        <v>0</v>
      </c>
      <c r="Q652" s="81">
        <f t="shared" si="83"/>
        <v>0</v>
      </c>
      <c r="R652" s="81" t="e">
        <f t="shared" si="81"/>
        <v>#N/A</v>
      </c>
      <c r="S652" s="81">
        <f t="shared" si="84"/>
        <v>0</v>
      </c>
      <c r="T652" s="78" t="e">
        <f>+VLOOKUP($E652,db!$B$26:$C$30,2,FALSE)</f>
        <v>#N/A</v>
      </c>
      <c r="U652" s="78">
        <f t="shared" si="86"/>
        <v>0</v>
      </c>
      <c r="V652" s="89">
        <f t="shared" si="87"/>
        <v>0</v>
      </c>
      <c r="W652" s="77"/>
      <c r="X652" s="77"/>
      <c r="Y652" s="77"/>
    </row>
    <row r="653" spans="1:25" s="80" customFormat="1" ht="16" thickBot="1">
      <c r="A653" s="1"/>
      <c r="B653" s="26">
        <f t="shared" si="88"/>
        <v>407</v>
      </c>
      <c r="C653" s="26"/>
      <c r="D653" s="27"/>
      <c r="E653" s="26"/>
      <c r="F653" s="26"/>
      <c r="G653" s="26"/>
      <c r="H653" s="136"/>
      <c r="I653" s="26"/>
      <c r="J653" s="26"/>
      <c r="K653" s="105"/>
      <c r="L653" s="32"/>
      <c r="M653" s="33" t="str">
        <f t="shared" si="85"/>
        <v/>
      </c>
      <c r="N653" s="32"/>
      <c r="O653" s="77"/>
      <c r="P653" s="81">
        <f t="shared" si="82"/>
        <v>0</v>
      </c>
      <c r="Q653" s="81">
        <f t="shared" si="83"/>
        <v>0</v>
      </c>
      <c r="R653" s="81" t="e">
        <f t="shared" si="81"/>
        <v>#N/A</v>
      </c>
      <c r="S653" s="81">
        <f t="shared" si="84"/>
        <v>0</v>
      </c>
      <c r="T653" s="78" t="e">
        <f>+VLOOKUP($E653,db!$B$26:$C$30,2,FALSE)</f>
        <v>#N/A</v>
      </c>
      <c r="U653" s="78">
        <f t="shared" si="86"/>
        <v>0</v>
      </c>
      <c r="V653" s="89">
        <f t="shared" si="87"/>
        <v>0</v>
      </c>
      <c r="W653" s="77"/>
      <c r="X653" s="77"/>
      <c r="Y653" s="77"/>
    </row>
    <row r="654" spans="1:25" s="80" customFormat="1" ht="16" thickBot="1">
      <c r="A654" s="1"/>
      <c r="B654" s="28">
        <f t="shared" si="88"/>
        <v>408</v>
      </c>
      <c r="C654" s="28"/>
      <c r="D654" s="29"/>
      <c r="E654" s="28"/>
      <c r="F654" s="28"/>
      <c r="G654" s="28"/>
      <c r="H654" s="137"/>
      <c r="I654" s="28"/>
      <c r="J654" s="28"/>
      <c r="K654" s="106"/>
      <c r="L654" s="30"/>
      <c r="M654" s="31" t="str">
        <f t="shared" si="85"/>
        <v/>
      </c>
      <c r="N654" s="30"/>
      <c r="O654" s="77"/>
      <c r="P654" s="81">
        <f t="shared" si="82"/>
        <v>0</v>
      </c>
      <c r="Q654" s="81">
        <f t="shared" si="83"/>
        <v>0</v>
      </c>
      <c r="R654" s="81" t="e">
        <f t="shared" si="81"/>
        <v>#N/A</v>
      </c>
      <c r="S654" s="81">
        <f t="shared" si="84"/>
        <v>0</v>
      </c>
      <c r="T654" s="78" t="e">
        <f>+VLOOKUP($E654,db!$B$26:$C$30,2,FALSE)</f>
        <v>#N/A</v>
      </c>
      <c r="U654" s="78">
        <f t="shared" si="86"/>
        <v>0</v>
      </c>
      <c r="V654" s="89">
        <f t="shared" si="87"/>
        <v>0</v>
      </c>
      <c r="W654" s="77"/>
      <c r="X654" s="77"/>
      <c r="Y654" s="77"/>
    </row>
    <row r="655" spans="1:25" s="80" customFormat="1" ht="16" thickBot="1">
      <c r="A655" s="1"/>
      <c r="B655" s="26">
        <f t="shared" si="88"/>
        <v>409</v>
      </c>
      <c r="C655" s="26"/>
      <c r="D655" s="27"/>
      <c r="E655" s="26"/>
      <c r="F655" s="26"/>
      <c r="G655" s="26"/>
      <c r="H655" s="136"/>
      <c r="I655" s="26"/>
      <c r="J655" s="26"/>
      <c r="K655" s="105"/>
      <c r="L655" s="32"/>
      <c r="M655" s="33" t="str">
        <f t="shared" si="85"/>
        <v/>
      </c>
      <c r="N655" s="32"/>
      <c r="O655" s="77"/>
      <c r="P655" s="81">
        <f t="shared" si="82"/>
        <v>0</v>
      </c>
      <c r="Q655" s="81">
        <f t="shared" si="83"/>
        <v>0</v>
      </c>
      <c r="R655" s="81" t="e">
        <f t="shared" si="81"/>
        <v>#N/A</v>
      </c>
      <c r="S655" s="81">
        <f t="shared" si="84"/>
        <v>0</v>
      </c>
      <c r="T655" s="78" t="e">
        <f>+VLOOKUP($E655,db!$B$26:$C$30,2,FALSE)</f>
        <v>#N/A</v>
      </c>
      <c r="U655" s="78">
        <f t="shared" si="86"/>
        <v>0</v>
      </c>
      <c r="V655" s="89">
        <f t="shared" si="87"/>
        <v>0</v>
      </c>
      <c r="W655" s="77"/>
      <c r="X655" s="77"/>
      <c r="Y655" s="77"/>
    </row>
    <row r="656" spans="1:25" s="80" customFormat="1" ht="16" thickBot="1">
      <c r="A656" s="1"/>
      <c r="B656" s="28">
        <f t="shared" si="88"/>
        <v>410</v>
      </c>
      <c r="C656" s="28"/>
      <c r="D656" s="29"/>
      <c r="E656" s="28"/>
      <c r="F656" s="28"/>
      <c r="G656" s="28"/>
      <c r="H656" s="137"/>
      <c r="I656" s="28"/>
      <c r="J656" s="28"/>
      <c r="K656" s="106"/>
      <c r="L656" s="30"/>
      <c r="M656" s="31" t="str">
        <f t="shared" si="85"/>
        <v/>
      </c>
      <c r="N656" s="30"/>
      <c r="O656" s="77"/>
      <c r="P656" s="81">
        <f t="shared" si="82"/>
        <v>0</v>
      </c>
      <c r="Q656" s="81">
        <f t="shared" si="83"/>
        <v>0</v>
      </c>
      <c r="R656" s="81" t="e">
        <f t="shared" si="81"/>
        <v>#N/A</v>
      </c>
      <c r="S656" s="81">
        <f t="shared" si="84"/>
        <v>0</v>
      </c>
      <c r="T656" s="78" t="e">
        <f>+VLOOKUP($E656,db!$B$26:$C$30,2,FALSE)</f>
        <v>#N/A</v>
      </c>
      <c r="U656" s="78">
        <f t="shared" si="86"/>
        <v>0</v>
      </c>
      <c r="V656" s="89">
        <f t="shared" si="87"/>
        <v>0</v>
      </c>
      <c r="W656" s="77"/>
      <c r="X656" s="77"/>
      <c r="Y656" s="77"/>
    </row>
    <row r="657" spans="1:25" s="80" customFormat="1" ht="16" thickBot="1">
      <c r="A657" s="1"/>
      <c r="B657" s="26">
        <f t="shared" si="88"/>
        <v>411</v>
      </c>
      <c r="C657" s="26"/>
      <c r="D657" s="27"/>
      <c r="E657" s="26"/>
      <c r="F657" s="26"/>
      <c r="G657" s="26"/>
      <c r="H657" s="136"/>
      <c r="I657" s="26"/>
      <c r="J657" s="26"/>
      <c r="K657" s="105"/>
      <c r="L657" s="32"/>
      <c r="M657" s="33" t="str">
        <f t="shared" si="85"/>
        <v/>
      </c>
      <c r="N657" s="32"/>
      <c r="O657" s="77"/>
      <c r="P657" s="81">
        <f t="shared" si="82"/>
        <v>0</v>
      </c>
      <c r="Q657" s="81">
        <f t="shared" si="83"/>
        <v>0</v>
      </c>
      <c r="R657" s="81" t="e">
        <f t="shared" ref="R657:R720" si="89">IF(H657&gt;T657,1,0)</f>
        <v>#N/A</v>
      </c>
      <c r="S657" s="81">
        <f t="shared" si="84"/>
        <v>0</v>
      </c>
      <c r="T657" s="78" t="e">
        <f>+VLOOKUP($E657,db!$B$26:$C$30,2,FALSE)</f>
        <v>#N/A</v>
      </c>
      <c r="U657" s="78">
        <f t="shared" si="86"/>
        <v>0</v>
      </c>
      <c r="V657" s="89">
        <f t="shared" si="87"/>
        <v>0</v>
      </c>
      <c r="W657" s="77"/>
      <c r="X657" s="77"/>
      <c r="Y657" s="77"/>
    </row>
    <row r="658" spans="1:25" s="80" customFormat="1" ht="16" thickBot="1">
      <c r="A658" s="1"/>
      <c r="B658" s="28">
        <f t="shared" si="88"/>
        <v>412</v>
      </c>
      <c r="C658" s="28"/>
      <c r="D658" s="29"/>
      <c r="E658" s="28"/>
      <c r="F658" s="28"/>
      <c r="G658" s="28"/>
      <c r="H658" s="137"/>
      <c r="I658" s="28"/>
      <c r="J658" s="28"/>
      <c r="K658" s="106"/>
      <c r="L658" s="30"/>
      <c r="M658" s="31" t="str">
        <f t="shared" si="85"/>
        <v/>
      </c>
      <c r="N658" s="30"/>
      <c r="O658" s="77"/>
      <c r="P658" s="81">
        <f t="shared" si="82"/>
        <v>0</v>
      </c>
      <c r="Q658" s="81">
        <f t="shared" si="83"/>
        <v>0</v>
      </c>
      <c r="R658" s="81" t="e">
        <f t="shared" si="89"/>
        <v>#N/A</v>
      </c>
      <c r="S658" s="81">
        <f t="shared" si="84"/>
        <v>0</v>
      </c>
      <c r="T658" s="78" t="e">
        <f>+VLOOKUP($E658,db!$B$26:$C$30,2,FALSE)</f>
        <v>#N/A</v>
      </c>
      <c r="U658" s="78">
        <f t="shared" si="86"/>
        <v>0</v>
      </c>
      <c r="V658" s="89">
        <f t="shared" si="87"/>
        <v>0</v>
      </c>
      <c r="W658" s="77"/>
      <c r="X658" s="77"/>
      <c r="Y658" s="77"/>
    </row>
    <row r="659" spans="1:25" s="80" customFormat="1" ht="16" thickBot="1">
      <c r="A659" s="1"/>
      <c r="B659" s="26">
        <f t="shared" si="88"/>
        <v>413</v>
      </c>
      <c r="C659" s="26"/>
      <c r="D659" s="27"/>
      <c r="E659" s="26"/>
      <c r="F659" s="26"/>
      <c r="G659" s="26"/>
      <c r="H659" s="136"/>
      <c r="I659" s="26"/>
      <c r="J659" s="26"/>
      <c r="K659" s="105"/>
      <c r="L659" s="32"/>
      <c r="M659" s="33" t="str">
        <f t="shared" si="85"/>
        <v/>
      </c>
      <c r="N659" s="32"/>
      <c r="O659" s="77"/>
      <c r="P659" s="81">
        <f t="shared" si="82"/>
        <v>0</v>
      </c>
      <c r="Q659" s="81">
        <f t="shared" si="83"/>
        <v>0</v>
      </c>
      <c r="R659" s="81" t="e">
        <f t="shared" si="89"/>
        <v>#N/A</v>
      </c>
      <c r="S659" s="81">
        <f t="shared" si="84"/>
        <v>0</v>
      </c>
      <c r="T659" s="78" t="e">
        <f>+VLOOKUP($E659,db!$B$26:$C$30,2,FALSE)</f>
        <v>#N/A</v>
      </c>
      <c r="U659" s="78">
        <f t="shared" si="86"/>
        <v>0</v>
      </c>
      <c r="V659" s="89">
        <f t="shared" si="87"/>
        <v>0</v>
      </c>
      <c r="W659" s="77"/>
      <c r="X659" s="77"/>
      <c r="Y659" s="77"/>
    </row>
    <row r="660" spans="1:25" s="80" customFormat="1" ht="16" thickBot="1">
      <c r="A660" s="1"/>
      <c r="B660" s="28">
        <f t="shared" si="88"/>
        <v>414</v>
      </c>
      <c r="C660" s="28"/>
      <c r="D660" s="29"/>
      <c r="E660" s="28"/>
      <c r="F660" s="28"/>
      <c r="G660" s="28"/>
      <c r="H660" s="137"/>
      <c r="I660" s="28"/>
      <c r="J660" s="28"/>
      <c r="K660" s="106"/>
      <c r="L660" s="30"/>
      <c r="M660" s="31" t="str">
        <f t="shared" si="85"/>
        <v/>
      </c>
      <c r="N660" s="30"/>
      <c r="O660" s="77"/>
      <c r="P660" s="81">
        <f t="shared" si="82"/>
        <v>0</v>
      </c>
      <c r="Q660" s="81">
        <f t="shared" si="83"/>
        <v>0</v>
      </c>
      <c r="R660" s="81" t="e">
        <f t="shared" si="89"/>
        <v>#N/A</v>
      </c>
      <c r="S660" s="81">
        <f t="shared" si="84"/>
        <v>0</v>
      </c>
      <c r="T660" s="78" t="e">
        <f>+VLOOKUP($E660,db!$B$26:$C$30,2,FALSE)</f>
        <v>#N/A</v>
      </c>
      <c r="U660" s="78">
        <f t="shared" si="86"/>
        <v>0</v>
      </c>
      <c r="V660" s="89">
        <f t="shared" si="87"/>
        <v>0</v>
      </c>
      <c r="W660" s="77"/>
      <c r="X660" s="77"/>
      <c r="Y660" s="77"/>
    </row>
    <row r="661" spans="1:25" s="80" customFormat="1" ht="16" thickBot="1">
      <c r="A661" s="1"/>
      <c r="B661" s="26">
        <f t="shared" si="88"/>
        <v>415</v>
      </c>
      <c r="C661" s="26"/>
      <c r="D661" s="27"/>
      <c r="E661" s="26"/>
      <c r="F661" s="26"/>
      <c r="G661" s="26"/>
      <c r="H661" s="136"/>
      <c r="I661" s="26"/>
      <c r="J661" s="26"/>
      <c r="K661" s="105"/>
      <c r="L661" s="32"/>
      <c r="M661" s="33" t="str">
        <f t="shared" si="85"/>
        <v/>
      </c>
      <c r="N661" s="32"/>
      <c r="O661" s="77"/>
      <c r="P661" s="81">
        <f t="shared" si="82"/>
        <v>0</v>
      </c>
      <c r="Q661" s="81">
        <f t="shared" si="83"/>
        <v>0</v>
      </c>
      <c r="R661" s="81" t="e">
        <f t="shared" si="89"/>
        <v>#N/A</v>
      </c>
      <c r="S661" s="81">
        <f t="shared" si="84"/>
        <v>0</v>
      </c>
      <c r="T661" s="78" t="e">
        <f>+VLOOKUP($E661,db!$B$26:$C$30,2,FALSE)</f>
        <v>#N/A</v>
      </c>
      <c r="U661" s="78">
        <f t="shared" si="86"/>
        <v>0</v>
      </c>
      <c r="V661" s="89">
        <f t="shared" si="87"/>
        <v>0</v>
      </c>
      <c r="W661" s="77"/>
      <c r="X661" s="77"/>
      <c r="Y661" s="77"/>
    </row>
    <row r="662" spans="1:25" s="80" customFormat="1" ht="16" thickBot="1">
      <c r="A662" s="1"/>
      <c r="B662" s="28">
        <f t="shared" si="88"/>
        <v>416</v>
      </c>
      <c r="C662" s="28"/>
      <c r="D662" s="29"/>
      <c r="E662" s="28"/>
      <c r="F662" s="28"/>
      <c r="G662" s="28"/>
      <c r="H662" s="137"/>
      <c r="I662" s="28"/>
      <c r="J662" s="28"/>
      <c r="K662" s="106"/>
      <c r="L662" s="30"/>
      <c r="M662" s="31" t="str">
        <f t="shared" si="85"/>
        <v/>
      </c>
      <c r="N662" s="30"/>
      <c r="O662" s="77"/>
      <c r="P662" s="81">
        <f t="shared" si="82"/>
        <v>0</v>
      </c>
      <c r="Q662" s="81">
        <f t="shared" si="83"/>
        <v>0</v>
      </c>
      <c r="R662" s="81" t="e">
        <f t="shared" si="89"/>
        <v>#N/A</v>
      </c>
      <c r="S662" s="81">
        <f t="shared" si="84"/>
        <v>0</v>
      </c>
      <c r="T662" s="78" t="e">
        <f>+VLOOKUP($E662,db!$B$26:$C$30,2,FALSE)</f>
        <v>#N/A</v>
      </c>
      <c r="U662" s="78">
        <f t="shared" si="86"/>
        <v>0</v>
      </c>
      <c r="V662" s="89">
        <f t="shared" si="87"/>
        <v>0</v>
      </c>
      <c r="W662" s="77"/>
      <c r="X662" s="77"/>
      <c r="Y662" s="77"/>
    </row>
    <row r="663" spans="1:25" s="80" customFormat="1" ht="16" thickBot="1">
      <c r="A663" s="1"/>
      <c r="B663" s="26">
        <f t="shared" si="88"/>
        <v>417</v>
      </c>
      <c r="C663" s="26"/>
      <c r="D663" s="27"/>
      <c r="E663" s="26"/>
      <c r="F663" s="26"/>
      <c r="G663" s="26"/>
      <c r="H663" s="136"/>
      <c r="I663" s="26"/>
      <c r="J663" s="26"/>
      <c r="K663" s="105"/>
      <c r="L663" s="32"/>
      <c r="M663" s="33" t="str">
        <f t="shared" si="85"/>
        <v/>
      </c>
      <c r="N663" s="32"/>
      <c r="O663" s="77"/>
      <c r="P663" s="81">
        <f t="shared" si="82"/>
        <v>0</v>
      </c>
      <c r="Q663" s="81">
        <f t="shared" si="83"/>
        <v>0</v>
      </c>
      <c r="R663" s="81" t="e">
        <f t="shared" si="89"/>
        <v>#N/A</v>
      </c>
      <c r="S663" s="81">
        <f t="shared" si="84"/>
        <v>0</v>
      </c>
      <c r="T663" s="78" t="e">
        <f>+VLOOKUP($E663,db!$B$26:$C$30,2,FALSE)</f>
        <v>#N/A</v>
      </c>
      <c r="U663" s="78">
        <f t="shared" si="86"/>
        <v>0</v>
      </c>
      <c r="V663" s="89">
        <f t="shared" si="87"/>
        <v>0</v>
      </c>
      <c r="W663" s="77"/>
      <c r="X663" s="77"/>
      <c r="Y663" s="77"/>
    </row>
    <row r="664" spans="1:25" s="80" customFormat="1" ht="16" thickBot="1">
      <c r="A664" s="1"/>
      <c r="B664" s="28">
        <f t="shared" si="88"/>
        <v>418</v>
      </c>
      <c r="C664" s="28"/>
      <c r="D664" s="29"/>
      <c r="E664" s="28"/>
      <c r="F664" s="28"/>
      <c r="G664" s="28"/>
      <c r="H664" s="137"/>
      <c r="I664" s="28"/>
      <c r="J664" s="28"/>
      <c r="K664" s="106"/>
      <c r="L664" s="30"/>
      <c r="M664" s="31" t="str">
        <f t="shared" si="85"/>
        <v/>
      </c>
      <c r="N664" s="30"/>
      <c r="O664" s="77"/>
      <c r="P664" s="81">
        <f t="shared" si="82"/>
        <v>0</v>
      </c>
      <c r="Q664" s="81">
        <f t="shared" si="83"/>
        <v>0</v>
      </c>
      <c r="R664" s="81" t="e">
        <f t="shared" si="89"/>
        <v>#N/A</v>
      </c>
      <c r="S664" s="81">
        <f t="shared" si="84"/>
        <v>0</v>
      </c>
      <c r="T664" s="78" t="e">
        <f>+VLOOKUP($E664,db!$B$26:$C$30,2,FALSE)</f>
        <v>#N/A</v>
      </c>
      <c r="U664" s="78">
        <f t="shared" si="86"/>
        <v>0</v>
      </c>
      <c r="V664" s="89">
        <f t="shared" si="87"/>
        <v>0</v>
      </c>
      <c r="W664" s="77"/>
      <c r="X664" s="77"/>
      <c r="Y664" s="77"/>
    </row>
    <row r="665" spans="1:25" s="80" customFormat="1" ht="16" thickBot="1">
      <c r="A665" s="1"/>
      <c r="B665" s="26">
        <f t="shared" si="88"/>
        <v>419</v>
      </c>
      <c r="C665" s="26"/>
      <c r="D665" s="27"/>
      <c r="E665" s="26"/>
      <c r="F665" s="26"/>
      <c r="G665" s="26"/>
      <c r="H665" s="136"/>
      <c r="I665" s="26"/>
      <c r="J665" s="26"/>
      <c r="K665" s="105"/>
      <c r="L665" s="32"/>
      <c r="M665" s="33" t="str">
        <f t="shared" si="85"/>
        <v/>
      </c>
      <c r="N665" s="32"/>
      <c r="O665" s="77"/>
      <c r="P665" s="81">
        <f t="shared" si="82"/>
        <v>0</v>
      </c>
      <c r="Q665" s="81">
        <f t="shared" si="83"/>
        <v>0</v>
      </c>
      <c r="R665" s="81" t="e">
        <f t="shared" si="89"/>
        <v>#N/A</v>
      </c>
      <c r="S665" s="81">
        <f t="shared" si="84"/>
        <v>0</v>
      </c>
      <c r="T665" s="78" t="e">
        <f>+VLOOKUP($E665,db!$B$26:$C$30,2,FALSE)</f>
        <v>#N/A</v>
      </c>
      <c r="U665" s="78">
        <f t="shared" si="86"/>
        <v>0</v>
      </c>
      <c r="V665" s="89">
        <f t="shared" si="87"/>
        <v>0</v>
      </c>
      <c r="W665" s="77"/>
      <c r="X665" s="77"/>
      <c r="Y665" s="77"/>
    </row>
    <row r="666" spans="1:25" s="80" customFormat="1" ht="16" thickBot="1">
      <c r="A666" s="1"/>
      <c r="B666" s="28">
        <f t="shared" si="88"/>
        <v>420</v>
      </c>
      <c r="C666" s="28"/>
      <c r="D666" s="29"/>
      <c r="E666" s="28"/>
      <c r="F666" s="28"/>
      <c r="G666" s="28"/>
      <c r="H666" s="137"/>
      <c r="I666" s="28"/>
      <c r="J666" s="28"/>
      <c r="K666" s="106"/>
      <c r="L666" s="30"/>
      <c r="M666" s="31" t="str">
        <f t="shared" si="85"/>
        <v/>
      </c>
      <c r="N666" s="30"/>
      <c r="O666" s="77"/>
      <c r="P666" s="81">
        <f t="shared" si="82"/>
        <v>0</v>
      </c>
      <c r="Q666" s="81">
        <f t="shared" si="83"/>
        <v>0</v>
      </c>
      <c r="R666" s="81" t="e">
        <f t="shared" si="89"/>
        <v>#N/A</v>
      </c>
      <c r="S666" s="81">
        <f t="shared" si="84"/>
        <v>0</v>
      </c>
      <c r="T666" s="78" t="e">
        <f>+VLOOKUP($E666,db!$B$26:$C$30,2,FALSE)</f>
        <v>#N/A</v>
      </c>
      <c r="U666" s="78">
        <f t="shared" si="86"/>
        <v>0</v>
      </c>
      <c r="V666" s="89">
        <f t="shared" si="87"/>
        <v>0</v>
      </c>
      <c r="W666" s="77"/>
      <c r="X666" s="77"/>
      <c r="Y666" s="77"/>
    </row>
    <row r="667" spans="1:25" s="80" customFormat="1" ht="16" thickBot="1">
      <c r="A667" s="1"/>
      <c r="B667" s="26">
        <f t="shared" si="88"/>
        <v>421</v>
      </c>
      <c r="C667" s="26"/>
      <c r="D667" s="27"/>
      <c r="E667" s="26"/>
      <c r="F667" s="26"/>
      <c r="G667" s="26"/>
      <c r="H667" s="136"/>
      <c r="I667" s="26"/>
      <c r="J667" s="26"/>
      <c r="K667" s="105"/>
      <c r="L667" s="32"/>
      <c r="M667" s="33" t="str">
        <f t="shared" si="85"/>
        <v/>
      </c>
      <c r="N667" s="32"/>
      <c r="O667" s="77"/>
      <c r="P667" s="81">
        <f t="shared" si="82"/>
        <v>0</v>
      </c>
      <c r="Q667" s="81">
        <f t="shared" si="83"/>
        <v>0</v>
      </c>
      <c r="R667" s="81" t="e">
        <f t="shared" si="89"/>
        <v>#N/A</v>
      </c>
      <c r="S667" s="81">
        <f t="shared" si="84"/>
        <v>0</v>
      </c>
      <c r="T667" s="78" t="e">
        <f>+VLOOKUP($E667,db!$B$26:$C$30,2,FALSE)</f>
        <v>#N/A</v>
      </c>
      <c r="U667" s="78">
        <f t="shared" si="86"/>
        <v>0</v>
      </c>
      <c r="V667" s="89">
        <f t="shared" si="87"/>
        <v>0</v>
      </c>
      <c r="W667" s="77"/>
      <c r="X667" s="77"/>
      <c r="Y667" s="77"/>
    </row>
    <row r="668" spans="1:25" s="80" customFormat="1" ht="16" thickBot="1">
      <c r="A668" s="1"/>
      <c r="B668" s="28">
        <f t="shared" si="88"/>
        <v>422</v>
      </c>
      <c r="C668" s="28"/>
      <c r="D668" s="29"/>
      <c r="E668" s="28"/>
      <c r="F668" s="28"/>
      <c r="G668" s="28"/>
      <c r="H668" s="137"/>
      <c r="I668" s="28"/>
      <c r="J668" s="28"/>
      <c r="K668" s="106"/>
      <c r="L668" s="30"/>
      <c r="M668" s="31" t="str">
        <f t="shared" si="85"/>
        <v/>
      </c>
      <c r="N668" s="30"/>
      <c r="O668" s="77"/>
      <c r="P668" s="81">
        <f t="shared" si="82"/>
        <v>0</v>
      </c>
      <c r="Q668" s="81">
        <f t="shared" si="83"/>
        <v>0</v>
      </c>
      <c r="R668" s="81" t="e">
        <f t="shared" si="89"/>
        <v>#N/A</v>
      </c>
      <c r="S668" s="81">
        <f t="shared" si="84"/>
        <v>0</v>
      </c>
      <c r="T668" s="78" t="e">
        <f>+VLOOKUP($E668,db!$B$26:$C$30,2,FALSE)</f>
        <v>#N/A</v>
      </c>
      <c r="U668" s="78">
        <f t="shared" si="86"/>
        <v>0</v>
      </c>
      <c r="V668" s="89">
        <f t="shared" si="87"/>
        <v>0</v>
      </c>
      <c r="W668" s="77"/>
      <c r="X668" s="77"/>
      <c r="Y668" s="77"/>
    </row>
    <row r="669" spans="1:25" s="80" customFormat="1" ht="16" thickBot="1">
      <c r="A669" s="1"/>
      <c r="B669" s="26">
        <f t="shared" si="88"/>
        <v>423</v>
      </c>
      <c r="C669" s="26"/>
      <c r="D669" s="27"/>
      <c r="E669" s="26"/>
      <c r="F669" s="26"/>
      <c r="G669" s="26"/>
      <c r="H669" s="136"/>
      <c r="I669" s="26"/>
      <c r="J669" s="26"/>
      <c r="K669" s="105"/>
      <c r="L669" s="32"/>
      <c r="M669" s="33" t="str">
        <f t="shared" si="85"/>
        <v/>
      </c>
      <c r="N669" s="32"/>
      <c r="O669" s="77"/>
      <c r="P669" s="81">
        <f t="shared" si="82"/>
        <v>0</v>
      </c>
      <c r="Q669" s="81">
        <f t="shared" si="83"/>
        <v>0</v>
      </c>
      <c r="R669" s="81" t="e">
        <f t="shared" si="89"/>
        <v>#N/A</v>
      </c>
      <c r="S669" s="81">
        <f t="shared" si="84"/>
        <v>0</v>
      </c>
      <c r="T669" s="78" t="e">
        <f>+VLOOKUP($E669,db!$B$26:$C$30,2,FALSE)</f>
        <v>#N/A</v>
      </c>
      <c r="U669" s="78">
        <f t="shared" si="86"/>
        <v>0</v>
      </c>
      <c r="V669" s="89">
        <f t="shared" si="87"/>
        <v>0</v>
      </c>
      <c r="W669" s="77"/>
      <c r="X669" s="77"/>
      <c r="Y669" s="77"/>
    </row>
    <row r="670" spans="1:25" s="80" customFormat="1" ht="16" thickBot="1">
      <c r="A670" s="1"/>
      <c r="B670" s="28">
        <f t="shared" si="88"/>
        <v>424</v>
      </c>
      <c r="C670" s="28"/>
      <c r="D670" s="29"/>
      <c r="E670" s="28"/>
      <c r="F670" s="28"/>
      <c r="G670" s="28"/>
      <c r="H670" s="137"/>
      <c r="I670" s="28"/>
      <c r="J670" s="28"/>
      <c r="K670" s="106"/>
      <c r="L670" s="30"/>
      <c r="M670" s="31" t="str">
        <f t="shared" si="85"/>
        <v/>
      </c>
      <c r="N670" s="30"/>
      <c r="O670" s="77"/>
      <c r="P670" s="81">
        <f t="shared" si="82"/>
        <v>0</v>
      </c>
      <c r="Q670" s="81">
        <f t="shared" si="83"/>
        <v>0</v>
      </c>
      <c r="R670" s="81" t="e">
        <f t="shared" si="89"/>
        <v>#N/A</v>
      </c>
      <c r="S670" s="81">
        <f t="shared" si="84"/>
        <v>0</v>
      </c>
      <c r="T670" s="78" t="e">
        <f>+VLOOKUP($E670,db!$B$26:$C$30,2,FALSE)</f>
        <v>#N/A</v>
      </c>
      <c r="U670" s="78">
        <f t="shared" si="86"/>
        <v>0</v>
      </c>
      <c r="V670" s="89">
        <f t="shared" si="87"/>
        <v>0</v>
      </c>
      <c r="W670" s="77"/>
      <c r="X670" s="77"/>
      <c r="Y670" s="77"/>
    </row>
    <row r="671" spans="1:25" s="80" customFormat="1" ht="16" thickBot="1">
      <c r="A671" s="1"/>
      <c r="B671" s="26">
        <f t="shared" si="88"/>
        <v>425</v>
      </c>
      <c r="C671" s="26"/>
      <c r="D671" s="27"/>
      <c r="E671" s="26"/>
      <c r="F671" s="26"/>
      <c r="G671" s="26"/>
      <c r="H671" s="136"/>
      <c r="I671" s="26"/>
      <c r="J671" s="26"/>
      <c r="K671" s="105"/>
      <c r="L671" s="32"/>
      <c r="M671" s="33" t="str">
        <f t="shared" si="85"/>
        <v/>
      </c>
      <c r="N671" s="32"/>
      <c r="O671" s="77"/>
      <c r="P671" s="81">
        <f t="shared" si="82"/>
        <v>0</v>
      </c>
      <c r="Q671" s="81">
        <f t="shared" si="83"/>
        <v>0</v>
      </c>
      <c r="R671" s="81" t="e">
        <f t="shared" si="89"/>
        <v>#N/A</v>
      </c>
      <c r="S671" s="81">
        <f t="shared" si="84"/>
        <v>0</v>
      </c>
      <c r="T671" s="78" t="e">
        <f>+VLOOKUP($E671,db!$B$26:$C$30,2,FALSE)</f>
        <v>#N/A</v>
      </c>
      <c r="U671" s="78">
        <f t="shared" si="86"/>
        <v>0</v>
      </c>
      <c r="V671" s="89">
        <f t="shared" si="87"/>
        <v>0</v>
      </c>
      <c r="W671" s="77"/>
      <c r="X671" s="77"/>
      <c r="Y671" s="77"/>
    </row>
    <row r="672" spans="1:25" s="80" customFormat="1" ht="16" thickBot="1">
      <c r="A672" s="1"/>
      <c r="B672" s="28">
        <f t="shared" si="88"/>
        <v>426</v>
      </c>
      <c r="C672" s="28"/>
      <c r="D672" s="29"/>
      <c r="E672" s="28"/>
      <c r="F672" s="28"/>
      <c r="G672" s="28"/>
      <c r="H672" s="137"/>
      <c r="I672" s="28"/>
      <c r="J672" s="28"/>
      <c r="K672" s="106"/>
      <c r="L672" s="30"/>
      <c r="M672" s="31" t="str">
        <f t="shared" si="85"/>
        <v/>
      </c>
      <c r="N672" s="30"/>
      <c r="O672" s="77"/>
      <c r="P672" s="81">
        <f t="shared" si="82"/>
        <v>0</v>
      </c>
      <c r="Q672" s="81">
        <f t="shared" si="83"/>
        <v>0</v>
      </c>
      <c r="R672" s="81" t="e">
        <f t="shared" si="89"/>
        <v>#N/A</v>
      </c>
      <c r="S672" s="81">
        <f t="shared" si="84"/>
        <v>0</v>
      </c>
      <c r="T672" s="78" t="e">
        <f>+VLOOKUP($E672,db!$B$26:$C$30,2,FALSE)</f>
        <v>#N/A</v>
      </c>
      <c r="U672" s="78">
        <f t="shared" si="86"/>
        <v>0</v>
      </c>
      <c r="V672" s="89">
        <f t="shared" si="87"/>
        <v>0</v>
      </c>
      <c r="W672" s="77"/>
      <c r="X672" s="77"/>
      <c r="Y672" s="77"/>
    </row>
    <row r="673" spans="1:25" s="80" customFormat="1" ht="16" thickBot="1">
      <c r="A673" s="1"/>
      <c r="B673" s="26">
        <f t="shared" si="88"/>
        <v>427</v>
      </c>
      <c r="C673" s="26"/>
      <c r="D673" s="27"/>
      <c r="E673" s="26"/>
      <c r="F673" s="26"/>
      <c r="G673" s="26"/>
      <c r="H673" s="136"/>
      <c r="I673" s="26"/>
      <c r="J673" s="26"/>
      <c r="K673" s="105"/>
      <c r="L673" s="32"/>
      <c r="M673" s="33" t="str">
        <f t="shared" si="85"/>
        <v/>
      </c>
      <c r="N673" s="32"/>
      <c r="O673" s="77"/>
      <c r="P673" s="81">
        <f t="shared" si="82"/>
        <v>0</v>
      </c>
      <c r="Q673" s="81">
        <f t="shared" si="83"/>
        <v>0</v>
      </c>
      <c r="R673" s="81" t="e">
        <f t="shared" si="89"/>
        <v>#N/A</v>
      </c>
      <c r="S673" s="81">
        <f t="shared" si="84"/>
        <v>0</v>
      </c>
      <c r="T673" s="78" t="e">
        <f>+VLOOKUP($E673,db!$B$26:$C$30,2,FALSE)</f>
        <v>#N/A</v>
      </c>
      <c r="U673" s="78">
        <f t="shared" si="86"/>
        <v>0</v>
      </c>
      <c r="V673" s="89">
        <f t="shared" si="87"/>
        <v>0</v>
      </c>
      <c r="W673" s="77"/>
      <c r="X673" s="77"/>
      <c r="Y673" s="77"/>
    </row>
    <row r="674" spans="1:25" s="80" customFormat="1" ht="16" thickBot="1">
      <c r="A674" s="1"/>
      <c r="B674" s="28">
        <f t="shared" si="88"/>
        <v>428</v>
      </c>
      <c r="C674" s="28"/>
      <c r="D674" s="29"/>
      <c r="E674" s="28"/>
      <c r="F674" s="28"/>
      <c r="G674" s="28"/>
      <c r="H674" s="137"/>
      <c r="I674" s="28"/>
      <c r="J674" s="28"/>
      <c r="K674" s="106"/>
      <c r="L674" s="30"/>
      <c r="M674" s="31" t="str">
        <f t="shared" si="85"/>
        <v/>
      </c>
      <c r="N674" s="30"/>
      <c r="O674" s="77"/>
      <c r="P674" s="81">
        <f t="shared" si="82"/>
        <v>0</v>
      </c>
      <c r="Q674" s="81">
        <f t="shared" si="83"/>
        <v>0</v>
      </c>
      <c r="R674" s="81" t="e">
        <f t="shared" si="89"/>
        <v>#N/A</v>
      </c>
      <c r="S674" s="81">
        <f t="shared" si="84"/>
        <v>0</v>
      </c>
      <c r="T674" s="78" t="e">
        <f>+VLOOKUP($E674,db!$B$26:$C$30,2,FALSE)</f>
        <v>#N/A</v>
      </c>
      <c r="U674" s="78">
        <f t="shared" si="86"/>
        <v>0</v>
      </c>
      <c r="V674" s="89">
        <f t="shared" si="87"/>
        <v>0</v>
      </c>
      <c r="W674" s="77"/>
      <c r="X674" s="77"/>
      <c r="Y674" s="77"/>
    </row>
    <row r="675" spans="1:25" s="80" customFormat="1" ht="16" thickBot="1">
      <c r="A675" s="1"/>
      <c r="B675" s="26">
        <f t="shared" si="88"/>
        <v>429</v>
      </c>
      <c r="C675" s="26"/>
      <c r="D675" s="27"/>
      <c r="E675" s="26"/>
      <c r="F675" s="26"/>
      <c r="G675" s="26"/>
      <c r="H675" s="136"/>
      <c r="I675" s="26"/>
      <c r="J675" s="26"/>
      <c r="K675" s="105"/>
      <c r="L675" s="32"/>
      <c r="M675" s="33" t="str">
        <f t="shared" si="85"/>
        <v/>
      </c>
      <c r="N675" s="32"/>
      <c r="O675" s="77"/>
      <c r="P675" s="81">
        <f t="shared" si="82"/>
        <v>0</v>
      </c>
      <c r="Q675" s="81">
        <f t="shared" si="83"/>
        <v>0</v>
      </c>
      <c r="R675" s="81" t="e">
        <f t="shared" si="89"/>
        <v>#N/A</v>
      </c>
      <c r="S675" s="81">
        <f t="shared" si="84"/>
        <v>0</v>
      </c>
      <c r="T675" s="78" t="e">
        <f>+VLOOKUP($E675,db!$B$26:$C$30,2,FALSE)</f>
        <v>#N/A</v>
      </c>
      <c r="U675" s="78">
        <f t="shared" si="86"/>
        <v>0</v>
      </c>
      <c r="V675" s="89">
        <f t="shared" si="87"/>
        <v>0</v>
      </c>
      <c r="W675" s="77"/>
      <c r="X675" s="77"/>
      <c r="Y675" s="77"/>
    </row>
    <row r="676" spans="1:25" s="80" customFormat="1" ht="16" thickBot="1">
      <c r="A676" s="1"/>
      <c r="B676" s="28">
        <f t="shared" si="88"/>
        <v>430</v>
      </c>
      <c r="C676" s="28"/>
      <c r="D676" s="29"/>
      <c r="E676" s="28"/>
      <c r="F676" s="28"/>
      <c r="G676" s="28"/>
      <c r="H676" s="137"/>
      <c r="I676" s="28"/>
      <c r="J676" s="28"/>
      <c r="K676" s="106"/>
      <c r="L676" s="30"/>
      <c r="M676" s="31" t="str">
        <f t="shared" si="85"/>
        <v/>
      </c>
      <c r="N676" s="30"/>
      <c r="O676" s="77"/>
      <c r="P676" s="81">
        <f t="shared" si="82"/>
        <v>0</v>
      </c>
      <c r="Q676" s="81">
        <f t="shared" si="83"/>
        <v>0</v>
      </c>
      <c r="R676" s="81" t="e">
        <f t="shared" si="89"/>
        <v>#N/A</v>
      </c>
      <c r="S676" s="81">
        <f t="shared" si="84"/>
        <v>0</v>
      </c>
      <c r="T676" s="78" t="e">
        <f>+VLOOKUP($E676,db!$B$26:$C$30,2,FALSE)</f>
        <v>#N/A</v>
      </c>
      <c r="U676" s="78">
        <f t="shared" si="86"/>
        <v>0</v>
      </c>
      <c r="V676" s="89">
        <f t="shared" si="87"/>
        <v>0</v>
      </c>
      <c r="W676" s="77"/>
      <c r="X676" s="77"/>
      <c r="Y676" s="77"/>
    </row>
    <row r="677" spans="1:25" s="80" customFormat="1" ht="16" thickBot="1">
      <c r="A677" s="1"/>
      <c r="B677" s="26">
        <f t="shared" si="88"/>
        <v>431</v>
      </c>
      <c r="C677" s="26"/>
      <c r="D677" s="27"/>
      <c r="E677" s="26"/>
      <c r="F677" s="26"/>
      <c r="G677" s="26"/>
      <c r="H677" s="136"/>
      <c r="I677" s="26"/>
      <c r="J677" s="26"/>
      <c r="K677" s="105"/>
      <c r="L677" s="32"/>
      <c r="M677" s="33" t="str">
        <f t="shared" si="85"/>
        <v/>
      </c>
      <c r="N677" s="32"/>
      <c r="O677" s="77"/>
      <c r="P677" s="81">
        <f t="shared" si="82"/>
        <v>0</v>
      </c>
      <c r="Q677" s="81">
        <f t="shared" si="83"/>
        <v>0</v>
      </c>
      <c r="R677" s="81" t="e">
        <f t="shared" si="89"/>
        <v>#N/A</v>
      </c>
      <c r="S677" s="81">
        <f t="shared" si="84"/>
        <v>0</v>
      </c>
      <c r="T677" s="78" t="e">
        <f>+VLOOKUP($E677,db!$B$26:$C$30,2,FALSE)</f>
        <v>#N/A</v>
      </c>
      <c r="U677" s="78">
        <f t="shared" si="86"/>
        <v>0</v>
      </c>
      <c r="V677" s="89">
        <f t="shared" si="87"/>
        <v>0</v>
      </c>
      <c r="W677" s="77"/>
      <c r="X677" s="77"/>
      <c r="Y677" s="77"/>
    </row>
    <row r="678" spans="1:25" s="80" customFormat="1" ht="16" thickBot="1">
      <c r="A678" s="1"/>
      <c r="B678" s="28">
        <f t="shared" si="88"/>
        <v>432</v>
      </c>
      <c r="C678" s="28"/>
      <c r="D678" s="29"/>
      <c r="E678" s="28"/>
      <c r="F678" s="28"/>
      <c r="G678" s="28"/>
      <c r="H678" s="137"/>
      <c r="I678" s="28"/>
      <c r="J678" s="28"/>
      <c r="K678" s="106"/>
      <c r="L678" s="30"/>
      <c r="M678" s="31" t="str">
        <f t="shared" si="85"/>
        <v/>
      </c>
      <c r="N678" s="30"/>
      <c r="O678" s="77"/>
      <c r="P678" s="81">
        <f t="shared" si="82"/>
        <v>0</v>
      </c>
      <c r="Q678" s="81">
        <f t="shared" si="83"/>
        <v>0</v>
      </c>
      <c r="R678" s="81" t="e">
        <f t="shared" si="89"/>
        <v>#N/A</v>
      </c>
      <c r="S678" s="81">
        <f t="shared" si="84"/>
        <v>0</v>
      </c>
      <c r="T678" s="78" t="e">
        <f>+VLOOKUP($E678,db!$B$26:$C$30,2,FALSE)</f>
        <v>#N/A</v>
      </c>
      <c r="U678" s="78">
        <f t="shared" si="86"/>
        <v>0</v>
      </c>
      <c r="V678" s="89">
        <f t="shared" si="87"/>
        <v>0</v>
      </c>
      <c r="W678" s="77"/>
      <c r="X678" s="77"/>
      <c r="Y678" s="77"/>
    </row>
    <row r="679" spans="1:25" s="80" customFormat="1" ht="16" thickBot="1">
      <c r="A679" s="1"/>
      <c r="B679" s="26">
        <f t="shared" si="88"/>
        <v>433</v>
      </c>
      <c r="C679" s="26"/>
      <c r="D679" s="27"/>
      <c r="E679" s="26"/>
      <c r="F679" s="26"/>
      <c r="G679" s="26"/>
      <c r="H679" s="136"/>
      <c r="I679" s="26"/>
      <c r="J679" s="26"/>
      <c r="K679" s="105"/>
      <c r="L679" s="32"/>
      <c r="M679" s="33" t="str">
        <f t="shared" si="85"/>
        <v/>
      </c>
      <c r="N679" s="32"/>
      <c r="O679" s="77"/>
      <c r="P679" s="81">
        <f t="shared" si="82"/>
        <v>0</v>
      </c>
      <c r="Q679" s="81">
        <f t="shared" si="83"/>
        <v>0</v>
      </c>
      <c r="R679" s="81" t="e">
        <f t="shared" si="89"/>
        <v>#N/A</v>
      </c>
      <c r="S679" s="81">
        <f t="shared" si="84"/>
        <v>0</v>
      </c>
      <c r="T679" s="78" t="e">
        <f>+VLOOKUP($E679,db!$B$26:$C$30,2,FALSE)</f>
        <v>#N/A</v>
      </c>
      <c r="U679" s="78">
        <f t="shared" si="86"/>
        <v>0</v>
      </c>
      <c r="V679" s="89">
        <f t="shared" si="87"/>
        <v>0</v>
      </c>
      <c r="W679" s="77"/>
      <c r="X679" s="77"/>
      <c r="Y679" s="77"/>
    </row>
    <row r="680" spans="1:25" s="80" customFormat="1" ht="16" thickBot="1">
      <c r="A680" s="1"/>
      <c r="B680" s="28">
        <f t="shared" si="88"/>
        <v>434</v>
      </c>
      <c r="C680" s="28"/>
      <c r="D680" s="29"/>
      <c r="E680" s="28"/>
      <c r="F680" s="28"/>
      <c r="G680" s="28"/>
      <c r="H680" s="137"/>
      <c r="I680" s="28"/>
      <c r="J680" s="28"/>
      <c r="K680" s="106"/>
      <c r="L680" s="30"/>
      <c r="M680" s="31" t="str">
        <f t="shared" si="85"/>
        <v/>
      </c>
      <c r="N680" s="30"/>
      <c r="O680" s="77"/>
      <c r="P680" s="81">
        <f t="shared" si="82"/>
        <v>0</v>
      </c>
      <c r="Q680" s="81">
        <f t="shared" si="83"/>
        <v>0</v>
      </c>
      <c r="R680" s="81" t="e">
        <f t="shared" si="89"/>
        <v>#N/A</v>
      </c>
      <c r="S680" s="81">
        <f t="shared" si="84"/>
        <v>0</v>
      </c>
      <c r="T680" s="78" t="e">
        <f>+VLOOKUP($E680,db!$B$26:$C$30,2,FALSE)</f>
        <v>#N/A</v>
      </c>
      <c r="U680" s="78">
        <f t="shared" si="86"/>
        <v>0</v>
      </c>
      <c r="V680" s="89">
        <f t="shared" si="87"/>
        <v>0</v>
      </c>
      <c r="W680" s="77"/>
      <c r="X680" s="77"/>
      <c r="Y680" s="77"/>
    </row>
    <row r="681" spans="1:25" s="80" customFormat="1" ht="16" thickBot="1">
      <c r="A681" s="1"/>
      <c r="B681" s="26">
        <f t="shared" si="88"/>
        <v>435</v>
      </c>
      <c r="C681" s="26"/>
      <c r="D681" s="27"/>
      <c r="E681" s="26"/>
      <c r="F681" s="26"/>
      <c r="G681" s="26"/>
      <c r="H681" s="136"/>
      <c r="I681" s="26"/>
      <c r="J681" s="26"/>
      <c r="K681" s="105"/>
      <c r="L681" s="32"/>
      <c r="M681" s="33" t="str">
        <f t="shared" si="85"/>
        <v/>
      </c>
      <c r="N681" s="32"/>
      <c r="O681" s="77"/>
      <c r="P681" s="81">
        <f t="shared" si="82"/>
        <v>0</v>
      </c>
      <c r="Q681" s="81">
        <f t="shared" si="83"/>
        <v>0</v>
      </c>
      <c r="R681" s="81" t="e">
        <f t="shared" si="89"/>
        <v>#N/A</v>
      </c>
      <c r="S681" s="81">
        <f t="shared" si="84"/>
        <v>0</v>
      </c>
      <c r="T681" s="78" t="e">
        <f>+VLOOKUP($E681,db!$B$26:$C$30,2,FALSE)</f>
        <v>#N/A</v>
      </c>
      <c r="U681" s="78">
        <f t="shared" si="86"/>
        <v>0</v>
      </c>
      <c r="V681" s="89">
        <f t="shared" si="87"/>
        <v>0</v>
      </c>
      <c r="W681" s="77"/>
      <c r="X681" s="77"/>
      <c r="Y681" s="77"/>
    </row>
    <row r="682" spans="1:25" s="80" customFormat="1" ht="16" thickBot="1">
      <c r="A682" s="1"/>
      <c r="B682" s="28">
        <f t="shared" si="88"/>
        <v>436</v>
      </c>
      <c r="C682" s="28"/>
      <c r="D682" s="29"/>
      <c r="E682" s="28"/>
      <c r="F682" s="28"/>
      <c r="G682" s="28"/>
      <c r="H682" s="137"/>
      <c r="I682" s="28"/>
      <c r="J682" s="28"/>
      <c r="K682" s="106"/>
      <c r="L682" s="30"/>
      <c r="M682" s="31" t="str">
        <f t="shared" si="85"/>
        <v/>
      </c>
      <c r="N682" s="30"/>
      <c r="O682" s="77"/>
      <c r="P682" s="81">
        <f t="shared" si="82"/>
        <v>0</v>
      </c>
      <c r="Q682" s="81">
        <f t="shared" si="83"/>
        <v>0</v>
      </c>
      <c r="R682" s="81" t="e">
        <f t="shared" si="89"/>
        <v>#N/A</v>
      </c>
      <c r="S682" s="81">
        <f t="shared" si="84"/>
        <v>0</v>
      </c>
      <c r="T682" s="78" t="e">
        <f>+VLOOKUP($E682,db!$B$26:$C$30,2,FALSE)</f>
        <v>#N/A</v>
      </c>
      <c r="U682" s="78">
        <f t="shared" si="86"/>
        <v>0</v>
      </c>
      <c r="V682" s="89">
        <f t="shared" si="87"/>
        <v>0</v>
      </c>
      <c r="W682" s="77"/>
      <c r="X682" s="77"/>
      <c r="Y682" s="77"/>
    </row>
    <row r="683" spans="1:25" s="80" customFormat="1" ht="16" thickBot="1">
      <c r="A683" s="1"/>
      <c r="B683" s="26">
        <f t="shared" si="88"/>
        <v>437</v>
      </c>
      <c r="C683" s="26"/>
      <c r="D683" s="27"/>
      <c r="E683" s="26"/>
      <c r="F683" s="26"/>
      <c r="G683" s="26"/>
      <c r="H683" s="136"/>
      <c r="I683" s="26"/>
      <c r="J683" s="26"/>
      <c r="K683" s="105"/>
      <c r="L683" s="32"/>
      <c r="M683" s="33" t="str">
        <f t="shared" si="85"/>
        <v/>
      </c>
      <c r="N683" s="32"/>
      <c r="O683" s="77"/>
      <c r="P683" s="81">
        <f t="shared" si="82"/>
        <v>0</v>
      </c>
      <c r="Q683" s="81">
        <f t="shared" si="83"/>
        <v>0</v>
      </c>
      <c r="R683" s="81" t="e">
        <f t="shared" si="89"/>
        <v>#N/A</v>
      </c>
      <c r="S683" s="81">
        <f t="shared" si="84"/>
        <v>0</v>
      </c>
      <c r="T683" s="78" t="e">
        <f>+VLOOKUP($E683,db!$B$26:$C$30,2,FALSE)</f>
        <v>#N/A</v>
      </c>
      <c r="U683" s="78">
        <f t="shared" si="86"/>
        <v>0</v>
      </c>
      <c r="V683" s="89">
        <f t="shared" si="87"/>
        <v>0</v>
      </c>
      <c r="W683" s="77"/>
      <c r="X683" s="77"/>
      <c r="Y683" s="77"/>
    </row>
    <row r="684" spans="1:25" s="80" customFormat="1" ht="16" thickBot="1">
      <c r="A684" s="1"/>
      <c r="B684" s="28">
        <f t="shared" si="88"/>
        <v>438</v>
      </c>
      <c r="C684" s="28"/>
      <c r="D684" s="29"/>
      <c r="E684" s="28"/>
      <c r="F684" s="28"/>
      <c r="G684" s="28"/>
      <c r="H684" s="137"/>
      <c r="I684" s="28"/>
      <c r="J684" s="28"/>
      <c r="K684" s="106"/>
      <c r="L684" s="30"/>
      <c r="M684" s="31" t="str">
        <f t="shared" si="85"/>
        <v/>
      </c>
      <c r="N684" s="30"/>
      <c r="O684" s="77"/>
      <c r="P684" s="81">
        <f t="shared" si="82"/>
        <v>0</v>
      </c>
      <c r="Q684" s="81">
        <f t="shared" si="83"/>
        <v>0</v>
      </c>
      <c r="R684" s="81" t="e">
        <f t="shared" si="89"/>
        <v>#N/A</v>
      </c>
      <c r="S684" s="81">
        <f t="shared" si="84"/>
        <v>0</v>
      </c>
      <c r="T684" s="78" t="e">
        <f>+VLOOKUP($E684,db!$B$26:$C$30,2,FALSE)</f>
        <v>#N/A</v>
      </c>
      <c r="U684" s="78">
        <f t="shared" si="86"/>
        <v>0</v>
      </c>
      <c r="V684" s="89">
        <f t="shared" si="87"/>
        <v>0</v>
      </c>
      <c r="W684" s="77"/>
      <c r="X684" s="77"/>
      <c r="Y684" s="77"/>
    </row>
    <row r="685" spans="1:25" s="80" customFormat="1" ht="16" thickBot="1">
      <c r="A685" s="1"/>
      <c r="B685" s="26">
        <f t="shared" si="88"/>
        <v>439</v>
      </c>
      <c r="C685" s="26"/>
      <c r="D685" s="27"/>
      <c r="E685" s="26"/>
      <c r="F685" s="26"/>
      <c r="G685" s="26"/>
      <c r="H685" s="136"/>
      <c r="I685" s="26"/>
      <c r="J685" s="26"/>
      <c r="K685" s="105"/>
      <c r="L685" s="32"/>
      <c r="M685" s="33" t="str">
        <f t="shared" si="85"/>
        <v/>
      </c>
      <c r="N685" s="32"/>
      <c r="O685" s="77"/>
      <c r="P685" s="81">
        <f t="shared" si="82"/>
        <v>0</v>
      </c>
      <c r="Q685" s="81">
        <f t="shared" si="83"/>
        <v>0</v>
      </c>
      <c r="R685" s="81" t="e">
        <f t="shared" si="89"/>
        <v>#N/A</v>
      </c>
      <c r="S685" s="81">
        <f t="shared" si="84"/>
        <v>0</v>
      </c>
      <c r="T685" s="78" t="e">
        <f>+VLOOKUP($E685,db!$B$26:$C$30,2,FALSE)</f>
        <v>#N/A</v>
      </c>
      <c r="U685" s="78">
        <f t="shared" si="86"/>
        <v>0</v>
      </c>
      <c r="V685" s="89">
        <f t="shared" si="87"/>
        <v>0</v>
      </c>
      <c r="W685" s="77"/>
      <c r="X685" s="77"/>
      <c r="Y685" s="77"/>
    </row>
    <row r="686" spans="1:25" s="80" customFormat="1" ht="16" thickBot="1">
      <c r="A686" s="1"/>
      <c r="B686" s="28">
        <f t="shared" si="88"/>
        <v>440</v>
      </c>
      <c r="C686" s="28"/>
      <c r="D686" s="29"/>
      <c r="E686" s="28"/>
      <c r="F686" s="28"/>
      <c r="G686" s="28"/>
      <c r="H686" s="137"/>
      <c r="I686" s="28"/>
      <c r="J686" s="28"/>
      <c r="K686" s="106"/>
      <c r="L686" s="30"/>
      <c r="M686" s="31" t="str">
        <f t="shared" si="85"/>
        <v/>
      </c>
      <c r="N686" s="30"/>
      <c r="O686" s="77"/>
      <c r="P686" s="81">
        <f t="shared" si="82"/>
        <v>0</v>
      </c>
      <c r="Q686" s="81">
        <f t="shared" si="83"/>
        <v>0</v>
      </c>
      <c r="R686" s="81" t="e">
        <f t="shared" si="89"/>
        <v>#N/A</v>
      </c>
      <c r="S686" s="81">
        <f t="shared" si="84"/>
        <v>0</v>
      </c>
      <c r="T686" s="78" t="e">
        <f>+VLOOKUP($E686,db!$B$26:$C$30,2,FALSE)</f>
        <v>#N/A</v>
      </c>
      <c r="U686" s="78">
        <f t="shared" si="86"/>
        <v>0</v>
      </c>
      <c r="V686" s="89">
        <f t="shared" si="87"/>
        <v>0</v>
      </c>
      <c r="W686" s="77"/>
      <c r="X686" s="77"/>
      <c r="Y686" s="77"/>
    </row>
    <row r="687" spans="1:25" s="80" customFormat="1" ht="16" thickBot="1">
      <c r="A687" s="1"/>
      <c r="B687" s="26">
        <f t="shared" si="88"/>
        <v>441</v>
      </c>
      <c r="C687" s="26"/>
      <c r="D687" s="27"/>
      <c r="E687" s="26"/>
      <c r="F687" s="26"/>
      <c r="G687" s="26"/>
      <c r="H687" s="136"/>
      <c r="I687" s="26"/>
      <c r="J687" s="26"/>
      <c r="K687" s="105"/>
      <c r="L687" s="32"/>
      <c r="M687" s="33" t="str">
        <f t="shared" si="85"/>
        <v/>
      </c>
      <c r="N687" s="32"/>
      <c r="O687" s="77"/>
      <c r="P687" s="81">
        <f t="shared" si="82"/>
        <v>0</v>
      </c>
      <c r="Q687" s="81">
        <f t="shared" si="83"/>
        <v>0</v>
      </c>
      <c r="R687" s="81" t="e">
        <f t="shared" si="89"/>
        <v>#N/A</v>
      </c>
      <c r="S687" s="81">
        <f t="shared" si="84"/>
        <v>0</v>
      </c>
      <c r="T687" s="78" t="e">
        <f>+VLOOKUP($E687,db!$B$26:$C$30,2,FALSE)</f>
        <v>#N/A</v>
      </c>
      <c r="U687" s="78">
        <f t="shared" si="86"/>
        <v>0</v>
      </c>
      <c r="V687" s="89">
        <f t="shared" si="87"/>
        <v>0</v>
      </c>
      <c r="W687" s="77"/>
      <c r="X687" s="77"/>
      <c r="Y687" s="77"/>
    </row>
    <row r="688" spans="1:25" s="80" customFormat="1" ht="16" thickBot="1">
      <c r="A688" s="1"/>
      <c r="B688" s="28">
        <f t="shared" si="88"/>
        <v>442</v>
      </c>
      <c r="C688" s="28"/>
      <c r="D688" s="29"/>
      <c r="E688" s="28"/>
      <c r="F688" s="28"/>
      <c r="G688" s="28"/>
      <c r="H688" s="137"/>
      <c r="I688" s="28"/>
      <c r="J688" s="28"/>
      <c r="K688" s="106"/>
      <c r="L688" s="30"/>
      <c r="M688" s="31" t="str">
        <f t="shared" si="85"/>
        <v/>
      </c>
      <c r="N688" s="30"/>
      <c r="O688" s="77"/>
      <c r="P688" s="81">
        <f t="shared" si="82"/>
        <v>0</v>
      </c>
      <c r="Q688" s="81">
        <f t="shared" si="83"/>
        <v>0</v>
      </c>
      <c r="R688" s="81" t="e">
        <f t="shared" si="89"/>
        <v>#N/A</v>
      </c>
      <c r="S688" s="81">
        <f t="shared" si="84"/>
        <v>0</v>
      </c>
      <c r="T688" s="78" t="e">
        <f>+VLOOKUP($E688,db!$B$26:$C$30,2,FALSE)</f>
        <v>#N/A</v>
      </c>
      <c r="U688" s="78">
        <f t="shared" si="86"/>
        <v>0</v>
      </c>
      <c r="V688" s="89">
        <f t="shared" si="87"/>
        <v>0</v>
      </c>
      <c r="W688" s="77"/>
      <c r="X688" s="77"/>
      <c r="Y688" s="77"/>
    </row>
    <row r="689" spans="1:25" s="80" customFormat="1" ht="16" thickBot="1">
      <c r="A689" s="1"/>
      <c r="B689" s="26">
        <f t="shared" si="88"/>
        <v>443</v>
      </c>
      <c r="C689" s="26"/>
      <c r="D689" s="27"/>
      <c r="E689" s="26"/>
      <c r="F689" s="26"/>
      <c r="G689" s="26"/>
      <c r="H689" s="136"/>
      <c r="I689" s="26"/>
      <c r="J689" s="26"/>
      <c r="K689" s="105"/>
      <c r="L689" s="32"/>
      <c r="M689" s="33" t="str">
        <f t="shared" si="85"/>
        <v/>
      </c>
      <c r="N689" s="32"/>
      <c r="O689" s="77"/>
      <c r="P689" s="81">
        <f t="shared" si="82"/>
        <v>0</v>
      </c>
      <c r="Q689" s="81">
        <f t="shared" si="83"/>
        <v>0</v>
      </c>
      <c r="R689" s="81" t="e">
        <f t="shared" si="89"/>
        <v>#N/A</v>
      </c>
      <c r="S689" s="81">
        <f t="shared" si="84"/>
        <v>0</v>
      </c>
      <c r="T689" s="78" t="e">
        <f>+VLOOKUP($E689,db!$B$26:$C$30,2,FALSE)</f>
        <v>#N/A</v>
      </c>
      <c r="U689" s="78">
        <f t="shared" si="86"/>
        <v>0</v>
      </c>
      <c r="V689" s="89">
        <f t="shared" si="87"/>
        <v>0</v>
      </c>
      <c r="W689" s="77"/>
      <c r="X689" s="77"/>
      <c r="Y689" s="77"/>
    </row>
    <row r="690" spans="1:25" s="80" customFormat="1" ht="16" thickBot="1">
      <c r="A690" s="1"/>
      <c r="B690" s="28">
        <f t="shared" si="88"/>
        <v>444</v>
      </c>
      <c r="C690" s="28"/>
      <c r="D690" s="29"/>
      <c r="E690" s="28"/>
      <c r="F690" s="28"/>
      <c r="G690" s="28"/>
      <c r="H690" s="137"/>
      <c r="I690" s="28"/>
      <c r="J690" s="28"/>
      <c r="K690" s="106"/>
      <c r="L690" s="30"/>
      <c r="M690" s="31" t="str">
        <f t="shared" si="85"/>
        <v/>
      </c>
      <c r="N690" s="30"/>
      <c r="O690" s="77"/>
      <c r="P690" s="81">
        <f t="shared" si="82"/>
        <v>0</v>
      </c>
      <c r="Q690" s="81">
        <f t="shared" si="83"/>
        <v>0</v>
      </c>
      <c r="R690" s="81" t="e">
        <f t="shared" si="89"/>
        <v>#N/A</v>
      </c>
      <c r="S690" s="81">
        <f t="shared" si="84"/>
        <v>0</v>
      </c>
      <c r="T690" s="78" t="e">
        <f>+VLOOKUP($E690,db!$B$26:$C$30,2,FALSE)</f>
        <v>#N/A</v>
      </c>
      <c r="U690" s="78">
        <f t="shared" si="86"/>
        <v>0</v>
      </c>
      <c r="V690" s="89">
        <f t="shared" si="87"/>
        <v>0</v>
      </c>
      <c r="W690" s="77"/>
      <c r="X690" s="77"/>
      <c r="Y690" s="77"/>
    </row>
    <row r="691" spans="1:25" s="80" customFormat="1" ht="16" thickBot="1">
      <c r="A691" s="1"/>
      <c r="B691" s="26">
        <f t="shared" si="88"/>
        <v>445</v>
      </c>
      <c r="C691" s="26"/>
      <c r="D691" s="27"/>
      <c r="E691" s="26"/>
      <c r="F691" s="26"/>
      <c r="G691" s="26"/>
      <c r="H691" s="136"/>
      <c r="I691" s="26"/>
      <c r="J691" s="26"/>
      <c r="K691" s="105"/>
      <c r="L691" s="32"/>
      <c r="M691" s="33" t="str">
        <f t="shared" si="85"/>
        <v/>
      </c>
      <c r="N691" s="32"/>
      <c r="O691" s="77"/>
      <c r="P691" s="81">
        <f t="shared" si="82"/>
        <v>0</v>
      </c>
      <c r="Q691" s="81">
        <f t="shared" si="83"/>
        <v>0</v>
      </c>
      <c r="R691" s="81" t="e">
        <f t="shared" si="89"/>
        <v>#N/A</v>
      </c>
      <c r="S691" s="81">
        <f t="shared" si="84"/>
        <v>0</v>
      </c>
      <c r="T691" s="78" t="e">
        <f>+VLOOKUP($E691,db!$B$26:$C$30,2,FALSE)</f>
        <v>#N/A</v>
      </c>
      <c r="U691" s="78">
        <f t="shared" si="86"/>
        <v>0</v>
      </c>
      <c r="V691" s="89">
        <f t="shared" si="87"/>
        <v>0</v>
      </c>
      <c r="W691" s="77"/>
      <c r="X691" s="77"/>
      <c r="Y691" s="77"/>
    </row>
    <row r="692" spans="1:25" s="80" customFormat="1" ht="16" thickBot="1">
      <c r="A692" s="1"/>
      <c r="B692" s="28">
        <f t="shared" si="88"/>
        <v>446</v>
      </c>
      <c r="C692" s="28"/>
      <c r="D692" s="29"/>
      <c r="E692" s="28"/>
      <c r="F692" s="28"/>
      <c r="G692" s="28"/>
      <c r="H692" s="137"/>
      <c r="I692" s="28"/>
      <c r="J692" s="28"/>
      <c r="K692" s="106"/>
      <c r="L692" s="30"/>
      <c r="M692" s="31" t="str">
        <f t="shared" si="85"/>
        <v/>
      </c>
      <c r="N692" s="30"/>
      <c r="O692" s="77"/>
      <c r="P692" s="81">
        <f t="shared" si="82"/>
        <v>0</v>
      </c>
      <c r="Q692" s="81">
        <f t="shared" si="83"/>
        <v>0</v>
      </c>
      <c r="R692" s="81" t="e">
        <f t="shared" si="89"/>
        <v>#N/A</v>
      </c>
      <c r="S692" s="81">
        <f t="shared" si="84"/>
        <v>0</v>
      </c>
      <c r="T692" s="78" t="e">
        <f>+VLOOKUP($E692,db!$B$26:$C$30,2,FALSE)</f>
        <v>#N/A</v>
      </c>
      <c r="U692" s="78">
        <f t="shared" si="86"/>
        <v>0</v>
      </c>
      <c r="V692" s="89">
        <f t="shared" si="87"/>
        <v>0</v>
      </c>
      <c r="W692" s="77"/>
      <c r="X692" s="77"/>
      <c r="Y692" s="77"/>
    </row>
    <row r="693" spans="1:25" s="80" customFormat="1" ht="16" thickBot="1">
      <c r="A693" s="1"/>
      <c r="B693" s="26">
        <f t="shared" si="88"/>
        <v>447</v>
      </c>
      <c r="C693" s="26"/>
      <c r="D693" s="27"/>
      <c r="E693" s="26"/>
      <c r="F693" s="26"/>
      <c r="G693" s="26"/>
      <c r="H693" s="136"/>
      <c r="I693" s="26"/>
      <c r="J693" s="26"/>
      <c r="K693" s="105"/>
      <c r="L693" s="32"/>
      <c r="M693" s="33" t="str">
        <f t="shared" si="85"/>
        <v/>
      </c>
      <c r="N693" s="32"/>
      <c r="O693" s="77"/>
      <c r="P693" s="81">
        <f t="shared" si="82"/>
        <v>0</v>
      </c>
      <c r="Q693" s="81">
        <f t="shared" si="83"/>
        <v>0</v>
      </c>
      <c r="R693" s="81" t="e">
        <f t="shared" si="89"/>
        <v>#N/A</v>
      </c>
      <c r="S693" s="81">
        <f t="shared" si="84"/>
        <v>0</v>
      </c>
      <c r="T693" s="78" t="e">
        <f>+VLOOKUP($E693,db!$B$26:$C$30,2,FALSE)</f>
        <v>#N/A</v>
      </c>
      <c r="U693" s="78">
        <f t="shared" si="86"/>
        <v>0</v>
      </c>
      <c r="V693" s="89">
        <f t="shared" si="87"/>
        <v>0</v>
      </c>
      <c r="W693" s="77"/>
      <c r="X693" s="77"/>
      <c r="Y693" s="77"/>
    </row>
    <row r="694" spans="1:25" s="80" customFormat="1" ht="16" thickBot="1">
      <c r="A694" s="1"/>
      <c r="B694" s="28">
        <f t="shared" si="88"/>
        <v>448</v>
      </c>
      <c r="C694" s="28"/>
      <c r="D694" s="29"/>
      <c r="E694" s="28"/>
      <c r="F694" s="28"/>
      <c r="G694" s="28"/>
      <c r="H694" s="137"/>
      <c r="I694" s="28"/>
      <c r="J694" s="28"/>
      <c r="K694" s="106"/>
      <c r="L694" s="30"/>
      <c r="M694" s="31" t="str">
        <f t="shared" si="85"/>
        <v/>
      </c>
      <c r="N694" s="30"/>
      <c r="O694" s="77"/>
      <c r="P694" s="81">
        <f t="shared" si="82"/>
        <v>0</v>
      </c>
      <c r="Q694" s="81">
        <f t="shared" si="83"/>
        <v>0</v>
      </c>
      <c r="R694" s="81" t="e">
        <f t="shared" si="89"/>
        <v>#N/A</v>
      </c>
      <c r="S694" s="81">
        <f t="shared" si="84"/>
        <v>0</v>
      </c>
      <c r="T694" s="78" t="e">
        <f>+VLOOKUP($E694,db!$B$26:$C$30,2,FALSE)</f>
        <v>#N/A</v>
      </c>
      <c r="U694" s="78">
        <f t="shared" si="86"/>
        <v>0</v>
      </c>
      <c r="V694" s="89">
        <f t="shared" si="87"/>
        <v>0</v>
      </c>
      <c r="W694" s="77"/>
      <c r="X694" s="77"/>
      <c r="Y694" s="77"/>
    </row>
    <row r="695" spans="1:25" s="80" customFormat="1" ht="16" thickBot="1">
      <c r="A695" s="1"/>
      <c r="B695" s="26">
        <f t="shared" si="88"/>
        <v>449</v>
      </c>
      <c r="C695" s="26"/>
      <c r="D695" s="27"/>
      <c r="E695" s="26"/>
      <c r="F695" s="26"/>
      <c r="G695" s="26"/>
      <c r="H695" s="136"/>
      <c r="I695" s="26"/>
      <c r="J695" s="26"/>
      <c r="K695" s="105"/>
      <c r="L695" s="32"/>
      <c r="M695" s="33" t="str">
        <f t="shared" si="85"/>
        <v/>
      </c>
      <c r="N695" s="32"/>
      <c r="O695" s="77"/>
      <c r="P695" s="81">
        <f t="shared" si="82"/>
        <v>0</v>
      </c>
      <c r="Q695" s="81">
        <f t="shared" si="83"/>
        <v>0</v>
      </c>
      <c r="R695" s="81" t="e">
        <f t="shared" si="89"/>
        <v>#N/A</v>
      </c>
      <c r="S695" s="81">
        <f t="shared" si="84"/>
        <v>0</v>
      </c>
      <c r="T695" s="78" t="e">
        <f>+VLOOKUP($E695,db!$B$26:$C$30,2,FALSE)</f>
        <v>#N/A</v>
      </c>
      <c r="U695" s="78">
        <f t="shared" si="86"/>
        <v>0</v>
      </c>
      <c r="V695" s="89">
        <f t="shared" si="87"/>
        <v>0</v>
      </c>
      <c r="W695" s="77"/>
      <c r="X695" s="77"/>
      <c r="Y695" s="77"/>
    </row>
    <row r="696" spans="1:25" s="80" customFormat="1" ht="16" thickBot="1">
      <c r="A696" s="1"/>
      <c r="B696" s="28">
        <f t="shared" si="88"/>
        <v>450</v>
      </c>
      <c r="C696" s="28"/>
      <c r="D696" s="29"/>
      <c r="E696" s="28"/>
      <c r="F696" s="28"/>
      <c r="G696" s="28"/>
      <c r="H696" s="137"/>
      <c r="I696" s="28"/>
      <c r="J696" s="28"/>
      <c r="K696" s="106"/>
      <c r="L696" s="30"/>
      <c r="M696" s="31" t="str">
        <f t="shared" si="85"/>
        <v/>
      </c>
      <c r="N696" s="30"/>
      <c r="O696" s="77"/>
      <c r="P696" s="81">
        <f t="shared" si="82"/>
        <v>0</v>
      </c>
      <c r="Q696" s="81">
        <f t="shared" si="83"/>
        <v>0</v>
      </c>
      <c r="R696" s="81" t="e">
        <f t="shared" si="89"/>
        <v>#N/A</v>
      </c>
      <c r="S696" s="81">
        <f t="shared" si="84"/>
        <v>0</v>
      </c>
      <c r="T696" s="78" t="e">
        <f>+VLOOKUP($E696,db!$B$26:$C$30,2,FALSE)</f>
        <v>#N/A</v>
      </c>
      <c r="U696" s="78">
        <f t="shared" si="86"/>
        <v>0</v>
      </c>
      <c r="V696" s="89">
        <f t="shared" si="87"/>
        <v>0</v>
      </c>
      <c r="W696" s="77"/>
      <c r="X696" s="77"/>
      <c r="Y696" s="77"/>
    </row>
    <row r="697" spans="1:25" s="80" customFormat="1" ht="16" thickBot="1">
      <c r="A697" s="1"/>
      <c r="B697" s="26">
        <f t="shared" si="88"/>
        <v>451</v>
      </c>
      <c r="C697" s="26"/>
      <c r="D697" s="27"/>
      <c r="E697" s="26"/>
      <c r="F697" s="26"/>
      <c r="G697" s="26"/>
      <c r="H697" s="136"/>
      <c r="I697" s="26"/>
      <c r="J697" s="26"/>
      <c r="K697" s="105"/>
      <c r="L697" s="32"/>
      <c r="M697" s="33" t="str">
        <f t="shared" si="85"/>
        <v/>
      </c>
      <c r="N697" s="32"/>
      <c r="O697" s="77"/>
      <c r="P697" s="81">
        <f t="shared" si="82"/>
        <v>0</v>
      </c>
      <c r="Q697" s="81">
        <f t="shared" si="83"/>
        <v>0</v>
      </c>
      <c r="R697" s="81" t="e">
        <f t="shared" si="89"/>
        <v>#N/A</v>
      </c>
      <c r="S697" s="81">
        <f t="shared" si="84"/>
        <v>0</v>
      </c>
      <c r="T697" s="78" t="e">
        <f>+VLOOKUP($E697,db!$B$26:$C$30,2,FALSE)</f>
        <v>#N/A</v>
      </c>
      <c r="U697" s="78">
        <f t="shared" si="86"/>
        <v>0</v>
      </c>
      <c r="V697" s="89">
        <f t="shared" si="87"/>
        <v>0</v>
      </c>
      <c r="W697" s="77"/>
      <c r="X697" s="77"/>
      <c r="Y697" s="77"/>
    </row>
    <row r="698" spans="1:25" s="80" customFormat="1" ht="16" thickBot="1">
      <c r="A698" s="1"/>
      <c r="B698" s="28">
        <f t="shared" si="88"/>
        <v>452</v>
      </c>
      <c r="C698" s="28"/>
      <c r="D698" s="29"/>
      <c r="E698" s="28"/>
      <c r="F698" s="28"/>
      <c r="G698" s="28"/>
      <c r="H698" s="137"/>
      <c r="I698" s="28"/>
      <c r="J698" s="28"/>
      <c r="K698" s="106"/>
      <c r="L698" s="30"/>
      <c r="M698" s="31" t="str">
        <f t="shared" si="85"/>
        <v/>
      </c>
      <c r="N698" s="30"/>
      <c r="O698" s="77"/>
      <c r="P698" s="81">
        <f t="shared" si="82"/>
        <v>0</v>
      </c>
      <c r="Q698" s="81">
        <f t="shared" si="83"/>
        <v>0</v>
      </c>
      <c r="R698" s="81" t="e">
        <f t="shared" si="89"/>
        <v>#N/A</v>
      </c>
      <c r="S698" s="81">
        <f t="shared" si="84"/>
        <v>0</v>
      </c>
      <c r="T698" s="78" t="e">
        <f>+VLOOKUP($E698,db!$B$26:$C$30,2,FALSE)</f>
        <v>#N/A</v>
      </c>
      <c r="U698" s="78">
        <f t="shared" si="86"/>
        <v>0</v>
      </c>
      <c r="V698" s="89">
        <f t="shared" si="87"/>
        <v>0</v>
      </c>
      <c r="W698" s="77"/>
      <c r="X698" s="77"/>
      <c r="Y698" s="77"/>
    </row>
    <row r="699" spans="1:25" s="80" customFormat="1" ht="16" thickBot="1">
      <c r="A699" s="1"/>
      <c r="B699" s="26">
        <f t="shared" si="88"/>
        <v>453</v>
      </c>
      <c r="C699" s="26"/>
      <c r="D699" s="27"/>
      <c r="E699" s="26"/>
      <c r="F699" s="26"/>
      <c r="G699" s="26"/>
      <c r="H699" s="136"/>
      <c r="I699" s="26"/>
      <c r="J699" s="26"/>
      <c r="K699" s="105"/>
      <c r="L699" s="32"/>
      <c r="M699" s="33" t="str">
        <f t="shared" si="85"/>
        <v/>
      </c>
      <c r="N699" s="32"/>
      <c r="O699" s="77"/>
      <c r="P699" s="81">
        <f t="shared" si="82"/>
        <v>0</v>
      </c>
      <c r="Q699" s="81">
        <f t="shared" si="83"/>
        <v>0</v>
      </c>
      <c r="R699" s="81" t="e">
        <f t="shared" si="89"/>
        <v>#N/A</v>
      </c>
      <c r="S699" s="81">
        <f t="shared" si="84"/>
        <v>0</v>
      </c>
      <c r="T699" s="78" t="e">
        <f>+VLOOKUP($E699,db!$B$26:$C$30,2,FALSE)</f>
        <v>#N/A</v>
      </c>
      <c r="U699" s="78">
        <f t="shared" si="86"/>
        <v>0</v>
      </c>
      <c r="V699" s="89">
        <f t="shared" si="87"/>
        <v>0</v>
      </c>
      <c r="W699" s="77"/>
      <c r="X699" s="77"/>
      <c r="Y699" s="77"/>
    </row>
    <row r="700" spans="1:25" s="80" customFormat="1" ht="16" thickBot="1">
      <c r="A700" s="1"/>
      <c r="B700" s="28">
        <f t="shared" si="88"/>
        <v>454</v>
      </c>
      <c r="C700" s="28"/>
      <c r="D700" s="29"/>
      <c r="E700" s="28"/>
      <c r="F700" s="28"/>
      <c r="G700" s="28"/>
      <c r="H700" s="137"/>
      <c r="I700" s="28"/>
      <c r="J700" s="28"/>
      <c r="K700" s="106"/>
      <c r="L700" s="30"/>
      <c r="M700" s="31" t="str">
        <f t="shared" si="85"/>
        <v/>
      </c>
      <c r="N700" s="30"/>
      <c r="O700" s="77"/>
      <c r="P700" s="81">
        <f t="shared" si="82"/>
        <v>0</v>
      </c>
      <c r="Q700" s="81">
        <f t="shared" si="83"/>
        <v>0</v>
      </c>
      <c r="R700" s="81" t="e">
        <f t="shared" si="89"/>
        <v>#N/A</v>
      </c>
      <c r="S700" s="81">
        <f t="shared" si="84"/>
        <v>0</v>
      </c>
      <c r="T700" s="78" t="e">
        <f>+VLOOKUP($E700,db!$B$26:$C$30,2,FALSE)</f>
        <v>#N/A</v>
      </c>
      <c r="U700" s="78">
        <f t="shared" si="86"/>
        <v>0</v>
      </c>
      <c r="V700" s="89">
        <f t="shared" si="87"/>
        <v>0</v>
      </c>
      <c r="W700" s="77"/>
      <c r="X700" s="77"/>
      <c r="Y700" s="77"/>
    </row>
    <row r="701" spans="1:25" s="80" customFormat="1" ht="16" thickBot="1">
      <c r="A701" s="1"/>
      <c r="B701" s="26">
        <f t="shared" si="88"/>
        <v>455</v>
      </c>
      <c r="C701" s="26"/>
      <c r="D701" s="27"/>
      <c r="E701" s="26"/>
      <c r="F701" s="26"/>
      <c r="G701" s="26"/>
      <c r="H701" s="136"/>
      <c r="I701" s="26"/>
      <c r="J701" s="26"/>
      <c r="K701" s="105"/>
      <c r="L701" s="32"/>
      <c r="M701" s="33" t="str">
        <f t="shared" si="85"/>
        <v/>
      </c>
      <c r="N701" s="32"/>
      <c r="O701" s="77"/>
      <c r="P701" s="81">
        <f t="shared" si="82"/>
        <v>0</v>
      </c>
      <c r="Q701" s="81">
        <f t="shared" si="83"/>
        <v>0</v>
      </c>
      <c r="R701" s="81" t="e">
        <f t="shared" si="89"/>
        <v>#N/A</v>
      </c>
      <c r="S701" s="81">
        <f t="shared" si="84"/>
        <v>0</v>
      </c>
      <c r="T701" s="78" t="e">
        <f>+VLOOKUP($E701,db!$B$26:$C$30,2,FALSE)</f>
        <v>#N/A</v>
      </c>
      <c r="U701" s="78">
        <f t="shared" si="86"/>
        <v>0</v>
      </c>
      <c r="V701" s="89">
        <f t="shared" si="87"/>
        <v>0</v>
      </c>
      <c r="W701" s="77"/>
      <c r="X701" s="77"/>
      <c r="Y701" s="77"/>
    </row>
    <row r="702" spans="1:25" s="80" customFormat="1" ht="16" thickBot="1">
      <c r="A702" s="1"/>
      <c r="B702" s="28">
        <f t="shared" si="88"/>
        <v>456</v>
      </c>
      <c r="C702" s="28"/>
      <c r="D702" s="29"/>
      <c r="E702" s="28"/>
      <c r="F702" s="28"/>
      <c r="G702" s="28"/>
      <c r="H702" s="137"/>
      <c r="I702" s="28"/>
      <c r="J702" s="28"/>
      <c r="K702" s="106"/>
      <c r="L702" s="30"/>
      <c r="M702" s="31" t="str">
        <f t="shared" si="85"/>
        <v/>
      </c>
      <c r="N702" s="30"/>
      <c r="O702" s="77"/>
      <c r="P702" s="81">
        <f t="shared" si="82"/>
        <v>0</v>
      </c>
      <c r="Q702" s="81">
        <f t="shared" si="83"/>
        <v>0</v>
      </c>
      <c r="R702" s="81" t="e">
        <f t="shared" si="89"/>
        <v>#N/A</v>
      </c>
      <c r="S702" s="81">
        <f t="shared" si="84"/>
        <v>0</v>
      </c>
      <c r="T702" s="78" t="e">
        <f>+VLOOKUP($E702,db!$B$26:$C$30,2,FALSE)</f>
        <v>#N/A</v>
      </c>
      <c r="U702" s="78">
        <f t="shared" si="86"/>
        <v>0</v>
      </c>
      <c r="V702" s="89">
        <f t="shared" si="87"/>
        <v>0</v>
      </c>
      <c r="W702" s="77"/>
      <c r="X702" s="77"/>
      <c r="Y702" s="77"/>
    </row>
    <row r="703" spans="1:25" s="80" customFormat="1" ht="16" thickBot="1">
      <c r="A703" s="1"/>
      <c r="B703" s="26">
        <f t="shared" si="88"/>
        <v>457</v>
      </c>
      <c r="C703" s="26"/>
      <c r="D703" s="27"/>
      <c r="E703" s="26"/>
      <c r="F703" s="26"/>
      <c r="G703" s="26"/>
      <c r="H703" s="136"/>
      <c r="I703" s="26"/>
      <c r="J703" s="26"/>
      <c r="K703" s="105"/>
      <c r="L703" s="32"/>
      <c r="M703" s="33" t="str">
        <f t="shared" si="85"/>
        <v/>
      </c>
      <c r="N703" s="32"/>
      <c r="O703" s="77"/>
      <c r="P703" s="81">
        <f t="shared" si="82"/>
        <v>0</v>
      </c>
      <c r="Q703" s="81">
        <f t="shared" si="83"/>
        <v>0</v>
      </c>
      <c r="R703" s="81" t="e">
        <f t="shared" si="89"/>
        <v>#N/A</v>
      </c>
      <c r="S703" s="81">
        <f t="shared" si="84"/>
        <v>0</v>
      </c>
      <c r="T703" s="78" t="e">
        <f>+VLOOKUP($E703,db!$B$26:$C$30,2,FALSE)</f>
        <v>#N/A</v>
      </c>
      <c r="U703" s="78">
        <f t="shared" si="86"/>
        <v>0</v>
      </c>
      <c r="V703" s="89">
        <f t="shared" si="87"/>
        <v>0</v>
      </c>
      <c r="W703" s="77"/>
      <c r="X703" s="77"/>
      <c r="Y703" s="77"/>
    </row>
    <row r="704" spans="1:25" s="80" customFormat="1" ht="16" thickBot="1">
      <c r="A704" s="1"/>
      <c r="B704" s="28">
        <f t="shared" si="88"/>
        <v>458</v>
      </c>
      <c r="C704" s="28"/>
      <c r="D704" s="29"/>
      <c r="E704" s="28"/>
      <c r="F704" s="28"/>
      <c r="G704" s="28"/>
      <c r="H704" s="137"/>
      <c r="I704" s="28"/>
      <c r="J704" s="28"/>
      <c r="K704" s="106"/>
      <c r="L704" s="30"/>
      <c r="M704" s="31" t="str">
        <f t="shared" si="85"/>
        <v/>
      </c>
      <c r="N704" s="30"/>
      <c r="O704" s="77"/>
      <c r="P704" s="81">
        <f t="shared" si="82"/>
        <v>0</v>
      </c>
      <c r="Q704" s="81">
        <f t="shared" si="83"/>
        <v>0</v>
      </c>
      <c r="R704" s="81" t="e">
        <f t="shared" si="89"/>
        <v>#N/A</v>
      </c>
      <c r="S704" s="81">
        <f t="shared" si="84"/>
        <v>0</v>
      </c>
      <c r="T704" s="78" t="e">
        <f>+VLOOKUP($E704,db!$B$26:$C$30,2,FALSE)</f>
        <v>#N/A</v>
      </c>
      <c r="U704" s="78">
        <f t="shared" si="86"/>
        <v>0</v>
      </c>
      <c r="V704" s="89">
        <f t="shared" si="87"/>
        <v>0</v>
      </c>
      <c r="W704" s="77"/>
      <c r="X704" s="77"/>
      <c r="Y704" s="77"/>
    </row>
    <row r="705" spans="1:25" s="80" customFormat="1" ht="16" thickBot="1">
      <c r="A705" s="1"/>
      <c r="B705" s="26">
        <f t="shared" si="88"/>
        <v>459</v>
      </c>
      <c r="C705" s="26"/>
      <c r="D705" s="27"/>
      <c r="E705" s="26"/>
      <c r="F705" s="26"/>
      <c r="G705" s="26"/>
      <c r="H705" s="136"/>
      <c r="I705" s="26"/>
      <c r="J705" s="26"/>
      <c r="K705" s="105"/>
      <c r="L705" s="32"/>
      <c r="M705" s="33" t="str">
        <f t="shared" si="85"/>
        <v/>
      </c>
      <c r="N705" s="32"/>
      <c r="O705" s="77"/>
      <c r="P705" s="81">
        <f t="shared" si="82"/>
        <v>0</v>
      </c>
      <c r="Q705" s="81">
        <f t="shared" si="83"/>
        <v>0</v>
      </c>
      <c r="R705" s="81" t="e">
        <f t="shared" si="89"/>
        <v>#N/A</v>
      </c>
      <c r="S705" s="81">
        <f t="shared" si="84"/>
        <v>0</v>
      </c>
      <c r="T705" s="78" t="e">
        <f>+VLOOKUP($E705,db!$B$26:$C$30,2,FALSE)</f>
        <v>#N/A</v>
      </c>
      <c r="U705" s="78">
        <f t="shared" si="86"/>
        <v>0</v>
      </c>
      <c r="V705" s="89">
        <f t="shared" si="87"/>
        <v>0</v>
      </c>
      <c r="W705" s="77"/>
      <c r="X705" s="77"/>
      <c r="Y705" s="77"/>
    </row>
    <row r="706" spans="1:25" s="80" customFormat="1" ht="16" thickBot="1">
      <c r="A706" s="1"/>
      <c r="B706" s="28">
        <f t="shared" si="88"/>
        <v>460</v>
      </c>
      <c r="C706" s="28"/>
      <c r="D706" s="29"/>
      <c r="E706" s="28"/>
      <c r="F706" s="28"/>
      <c r="G706" s="28"/>
      <c r="H706" s="137"/>
      <c r="I706" s="28"/>
      <c r="J706" s="28"/>
      <c r="K706" s="106"/>
      <c r="L706" s="30"/>
      <c r="M706" s="31" t="str">
        <f t="shared" si="85"/>
        <v/>
      </c>
      <c r="N706" s="30"/>
      <c r="O706" s="77"/>
      <c r="P706" s="81">
        <f t="shared" si="82"/>
        <v>0</v>
      </c>
      <c r="Q706" s="81">
        <f t="shared" si="83"/>
        <v>0</v>
      </c>
      <c r="R706" s="81" t="e">
        <f t="shared" si="89"/>
        <v>#N/A</v>
      </c>
      <c r="S706" s="81">
        <f t="shared" si="84"/>
        <v>0</v>
      </c>
      <c r="T706" s="78" t="e">
        <f>+VLOOKUP($E706,db!$B$26:$C$30,2,FALSE)</f>
        <v>#N/A</v>
      </c>
      <c r="U706" s="78">
        <f t="shared" si="86"/>
        <v>0</v>
      </c>
      <c r="V706" s="89">
        <f t="shared" si="87"/>
        <v>0</v>
      </c>
      <c r="W706" s="77"/>
      <c r="X706" s="77"/>
      <c r="Y706" s="77"/>
    </row>
    <row r="707" spans="1:25" s="80" customFormat="1" ht="16" thickBot="1">
      <c r="A707" s="1"/>
      <c r="B707" s="26">
        <f t="shared" si="88"/>
        <v>461</v>
      </c>
      <c r="C707" s="26"/>
      <c r="D707" s="27"/>
      <c r="E707" s="26"/>
      <c r="F707" s="26"/>
      <c r="G707" s="26"/>
      <c r="H707" s="136"/>
      <c r="I707" s="26"/>
      <c r="J707" s="26"/>
      <c r="K707" s="105"/>
      <c r="L707" s="32"/>
      <c r="M707" s="33" t="str">
        <f t="shared" si="85"/>
        <v/>
      </c>
      <c r="N707" s="32"/>
      <c r="O707" s="77"/>
      <c r="P707" s="81">
        <f t="shared" si="82"/>
        <v>0</v>
      </c>
      <c r="Q707" s="81">
        <f t="shared" si="83"/>
        <v>0</v>
      </c>
      <c r="R707" s="81" t="e">
        <f t="shared" si="89"/>
        <v>#N/A</v>
      </c>
      <c r="S707" s="81">
        <f t="shared" si="84"/>
        <v>0</v>
      </c>
      <c r="T707" s="78" t="e">
        <f>+VLOOKUP($E707,db!$B$26:$C$30,2,FALSE)</f>
        <v>#N/A</v>
      </c>
      <c r="U707" s="78">
        <f t="shared" si="86"/>
        <v>0</v>
      </c>
      <c r="V707" s="89">
        <f t="shared" si="87"/>
        <v>0</v>
      </c>
      <c r="W707" s="77"/>
      <c r="X707" s="77"/>
      <c r="Y707" s="77"/>
    </row>
    <row r="708" spans="1:25" s="80" customFormat="1" ht="16" thickBot="1">
      <c r="A708" s="1"/>
      <c r="B708" s="28">
        <f t="shared" si="88"/>
        <v>462</v>
      </c>
      <c r="C708" s="28"/>
      <c r="D708" s="29"/>
      <c r="E708" s="28"/>
      <c r="F708" s="28"/>
      <c r="G708" s="28"/>
      <c r="H708" s="137"/>
      <c r="I708" s="28"/>
      <c r="J708" s="28"/>
      <c r="K708" s="106"/>
      <c r="L708" s="30"/>
      <c r="M708" s="31" t="str">
        <f t="shared" si="85"/>
        <v/>
      </c>
      <c r="N708" s="30"/>
      <c r="O708" s="77"/>
      <c r="P708" s="81">
        <f t="shared" si="82"/>
        <v>0</v>
      </c>
      <c r="Q708" s="81">
        <f t="shared" si="83"/>
        <v>0</v>
      </c>
      <c r="R708" s="81" t="e">
        <f t="shared" si="89"/>
        <v>#N/A</v>
      </c>
      <c r="S708" s="81">
        <f t="shared" si="84"/>
        <v>0</v>
      </c>
      <c r="T708" s="78" t="e">
        <f>+VLOOKUP($E708,db!$B$26:$C$30,2,FALSE)</f>
        <v>#N/A</v>
      </c>
      <c r="U708" s="78">
        <f t="shared" si="86"/>
        <v>0</v>
      </c>
      <c r="V708" s="89">
        <f t="shared" si="87"/>
        <v>0</v>
      </c>
      <c r="W708" s="77"/>
      <c r="X708" s="77"/>
      <c r="Y708" s="77"/>
    </row>
    <row r="709" spans="1:25" s="80" customFormat="1" ht="16" thickBot="1">
      <c r="A709" s="1"/>
      <c r="B709" s="26">
        <f t="shared" si="88"/>
        <v>463</v>
      </c>
      <c r="C709" s="26"/>
      <c r="D709" s="27"/>
      <c r="E709" s="26"/>
      <c r="F709" s="26"/>
      <c r="G709" s="26"/>
      <c r="H709" s="136"/>
      <c r="I709" s="26"/>
      <c r="J709" s="26"/>
      <c r="K709" s="105"/>
      <c r="L709" s="32"/>
      <c r="M709" s="33" t="str">
        <f t="shared" si="85"/>
        <v/>
      </c>
      <c r="N709" s="32"/>
      <c r="O709" s="77"/>
      <c r="P709" s="81">
        <f t="shared" ref="P709:P772" si="90">IF(M709=1,1,0)</f>
        <v>0</v>
      </c>
      <c r="Q709" s="81">
        <f t="shared" ref="Q709:Q772" si="91">IF(ISBLANK(E709),0,IF(P709=0,1,0))</f>
        <v>0</v>
      </c>
      <c r="R709" s="81" t="e">
        <f t="shared" si="89"/>
        <v>#N/A</v>
      </c>
      <c r="S709" s="81">
        <f t="shared" ref="S709:S772" si="92">IF(OR(G709="Process of Elim. (50 /50)",G709="Guess (No Confidence)"),1,0)</f>
        <v>0</v>
      </c>
      <c r="T709" s="78" t="e">
        <f>+VLOOKUP($E709,db!$B$26:$C$30,2,FALSE)</f>
        <v>#N/A</v>
      </c>
      <c r="U709" s="78">
        <f t="shared" si="86"/>
        <v>0</v>
      </c>
      <c r="V709" s="89">
        <f t="shared" si="87"/>
        <v>0</v>
      </c>
      <c r="W709" s="77"/>
      <c r="X709" s="77"/>
      <c r="Y709" s="77"/>
    </row>
    <row r="710" spans="1:25" s="80" customFormat="1" ht="16" thickBot="1">
      <c r="A710" s="1"/>
      <c r="B710" s="28">
        <f t="shared" si="88"/>
        <v>464</v>
      </c>
      <c r="C710" s="28"/>
      <c r="D710" s="29"/>
      <c r="E710" s="28"/>
      <c r="F710" s="28"/>
      <c r="G710" s="28"/>
      <c r="H710" s="137"/>
      <c r="I710" s="28"/>
      <c r="J710" s="28"/>
      <c r="K710" s="106"/>
      <c r="L710" s="30"/>
      <c r="M710" s="31" t="str">
        <f t="shared" ref="M710:M773" si="93">IF(ISBLANK(F710),"",IF(F710=L710,1,0))</f>
        <v/>
      </c>
      <c r="N710" s="30"/>
      <c r="O710" s="77"/>
      <c r="P710" s="81">
        <f t="shared" si="90"/>
        <v>0</v>
      </c>
      <c r="Q710" s="81">
        <f t="shared" si="91"/>
        <v>0</v>
      </c>
      <c r="R710" s="81" t="e">
        <f t="shared" si="89"/>
        <v>#N/A</v>
      </c>
      <c r="S710" s="81">
        <f t="shared" si="92"/>
        <v>0</v>
      </c>
      <c r="T710" s="78" t="e">
        <f>+VLOOKUP($E710,db!$B$26:$C$30,2,FALSE)</f>
        <v>#N/A</v>
      </c>
      <c r="U710" s="78">
        <f t="shared" ref="U710:U773" si="94">IF($A$3=0,0,IF(Q710=1,1,IF(R710=1,2,IF(S710=1,3,0))))</f>
        <v>0</v>
      </c>
      <c r="V710" s="89">
        <f t="shared" ref="V710:V773" si="95">H710</f>
        <v>0</v>
      </c>
      <c r="W710" s="77"/>
      <c r="X710" s="77"/>
      <c r="Y710" s="77"/>
    </row>
    <row r="711" spans="1:25" s="80" customFormat="1" ht="16" thickBot="1">
      <c r="A711" s="1"/>
      <c r="B711" s="26">
        <f t="shared" ref="B711:B774" si="96">+B710+1</f>
        <v>465</v>
      </c>
      <c r="C711" s="26"/>
      <c r="D711" s="27"/>
      <c r="E711" s="26"/>
      <c r="F711" s="26"/>
      <c r="G711" s="26"/>
      <c r="H711" s="136"/>
      <c r="I711" s="26"/>
      <c r="J711" s="26"/>
      <c r="K711" s="105"/>
      <c r="L711" s="32"/>
      <c r="M711" s="33" t="str">
        <f t="shared" si="93"/>
        <v/>
      </c>
      <c r="N711" s="32"/>
      <c r="O711" s="77"/>
      <c r="P711" s="81">
        <f t="shared" si="90"/>
        <v>0</v>
      </c>
      <c r="Q711" s="81">
        <f t="shared" si="91"/>
        <v>0</v>
      </c>
      <c r="R711" s="81" t="e">
        <f t="shared" si="89"/>
        <v>#N/A</v>
      </c>
      <c r="S711" s="81">
        <f t="shared" si="92"/>
        <v>0</v>
      </c>
      <c r="T711" s="78" t="e">
        <f>+VLOOKUP($E711,db!$B$26:$C$30,2,FALSE)</f>
        <v>#N/A</v>
      </c>
      <c r="U711" s="78">
        <f t="shared" si="94"/>
        <v>0</v>
      </c>
      <c r="V711" s="89">
        <f t="shared" si="95"/>
        <v>0</v>
      </c>
      <c r="W711" s="77"/>
      <c r="X711" s="77"/>
      <c r="Y711" s="77"/>
    </row>
    <row r="712" spans="1:25" s="80" customFormat="1" ht="16" thickBot="1">
      <c r="A712" s="1"/>
      <c r="B712" s="28">
        <f t="shared" si="96"/>
        <v>466</v>
      </c>
      <c r="C712" s="28"/>
      <c r="D712" s="29"/>
      <c r="E712" s="28"/>
      <c r="F712" s="28"/>
      <c r="G712" s="28"/>
      <c r="H712" s="137"/>
      <c r="I712" s="28"/>
      <c r="J712" s="28"/>
      <c r="K712" s="106"/>
      <c r="L712" s="30"/>
      <c r="M712" s="31" t="str">
        <f t="shared" si="93"/>
        <v/>
      </c>
      <c r="N712" s="30"/>
      <c r="O712" s="77"/>
      <c r="P712" s="81">
        <f t="shared" si="90"/>
        <v>0</v>
      </c>
      <c r="Q712" s="81">
        <f t="shared" si="91"/>
        <v>0</v>
      </c>
      <c r="R712" s="81" t="e">
        <f t="shared" si="89"/>
        <v>#N/A</v>
      </c>
      <c r="S712" s="81">
        <f t="shared" si="92"/>
        <v>0</v>
      </c>
      <c r="T712" s="78" t="e">
        <f>+VLOOKUP($E712,db!$B$26:$C$30,2,FALSE)</f>
        <v>#N/A</v>
      </c>
      <c r="U712" s="78">
        <f t="shared" si="94"/>
        <v>0</v>
      </c>
      <c r="V712" s="89">
        <f t="shared" si="95"/>
        <v>0</v>
      </c>
      <c r="W712" s="77"/>
      <c r="X712" s="77"/>
      <c r="Y712" s="77"/>
    </row>
    <row r="713" spans="1:25" s="80" customFormat="1" ht="16" thickBot="1">
      <c r="A713" s="1"/>
      <c r="B713" s="26">
        <f t="shared" si="96"/>
        <v>467</v>
      </c>
      <c r="C713" s="26"/>
      <c r="D713" s="27"/>
      <c r="E713" s="26"/>
      <c r="F713" s="26"/>
      <c r="G713" s="26"/>
      <c r="H713" s="136"/>
      <c r="I713" s="26"/>
      <c r="J713" s="26"/>
      <c r="K713" s="26"/>
      <c r="L713" s="32"/>
      <c r="M713" s="33" t="str">
        <f t="shared" si="93"/>
        <v/>
      </c>
      <c r="N713" s="32"/>
      <c r="O713" s="77"/>
      <c r="P713" s="81">
        <f t="shared" si="90"/>
        <v>0</v>
      </c>
      <c r="Q713" s="81">
        <f t="shared" si="91"/>
        <v>0</v>
      </c>
      <c r="R713" s="81" t="e">
        <f t="shared" si="89"/>
        <v>#N/A</v>
      </c>
      <c r="S713" s="81">
        <f t="shared" si="92"/>
        <v>0</v>
      </c>
      <c r="T713" s="78" t="e">
        <f>+VLOOKUP($E713,db!$B$26:$C$30,2,FALSE)</f>
        <v>#N/A</v>
      </c>
      <c r="U713" s="78">
        <f t="shared" si="94"/>
        <v>0</v>
      </c>
      <c r="V713" s="89">
        <f t="shared" si="95"/>
        <v>0</v>
      </c>
      <c r="W713" s="77"/>
      <c r="X713" s="77"/>
      <c r="Y713" s="77"/>
    </row>
    <row r="714" spans="1:25" s="80" customFormat="1" ht="16" thickBot="1">
      <c r="A714" s="1"/>
      <c r="B714" s="28">
        <f t="shared" si="96"/>
        <v>468</v>
      </c>
      <c r="C714" s="28"/>
      <c r="D714" s="29"/>
      <c r="E714" s="28"/>
      <c r="F714" s="28"/>
      <c r="G714" s="28"/>
      <c r="H714" s="137"/>
      <c r="I714" s="28"/>
      <c r="J714" s="28"/>
      <c r="K714" s="28"/>
      <c r="L714" s="30"/>
      <c r="M714" s="31" t="str">
        <f t="shared" si="93"/>
        <v/>
      </c>
      <c r="N714" s="30"/>
      <c r="O714" s="77"/>
      <c r="P714" s="81">
        <f t="shared" si="90"/>
        <v>0</v>
      </c>
      <c r="Q714" s="81">
        <f t="shared" si="91"/>
        <v>0</v>
      </c>
      <c r="R714" s="81" t="e">
        <f t="shared" si="89"/>
        <v>#N/A</v>
      </c>
      <c r="S714" s="81">
        <f t="shared" si="92"/>
        <v>0</v>
      </c>
      <c r="T714" s="78" t="e">
        <f>+VLOOKUP($E714,db!$B$26:$C$30,2,FALSE)</f>
        <v>#N/A</v>
      </c>
      <c r="U714" s="78">
        <f t="shared" si="94"/>
        <v>0</v>
      </c>
      <c r="V714" s="89">
        <f t="shared" si="95"/>
        <v>0</v>
      </c>
      <c r="W714" s="77"/>
      <c r="X714" s="77"/>
      <c r="Y714" s="77"/>
    </row>
    <row r="715" spans="1:25" s="80" customFormat="1" ht="16" thickBot="1">
      <c r="A715" s="1"/>
      <c r="B715" s="26">
        <f t="shared" si="96"/>
        <v>469</v>
      </c>
      <c r="C715" s="26"/>
      <c r="D715" s="27"/>
      <c r="E715" s="26"/>
      <c r="F715" s="26"/>
      <c r="G715" s="26"/>
      <c r="H715" s="136"/>
      <c r="I715" s="26"/>
      <c r="J715" s="26"/>
      <c r="K715" s="26"/>
      <c r="L715" s="32"/>
      <c r="M715" s="33" t="str">
        <f t="shared" si="93"/>
        <v/>
      </c>
      <c r="N715" s="32"/>
      <c r="O715" s="77"/>
      <c r="P715" s="81">
        <f t="shared" si="90"/>
        <v>0</v>
      </c>
      <c r="Q715" s="81">
        <f t="shared" si="91"/>
        <v>0</v>
      </c>
      <c r="R715" s="81" t="e">
        <f t="shared" si="89"/>
        <v>#N/A</v>
      </c>
      <c r="S715" s="81">
        <f t="shared" si="92"/>
        <v>0</v>
      </c>
      <c r="T715" s="78" t="e">
        <f>+VLOOKUP($E715,db!$B$26:$C$30,2,FALSE)</f>
        <v>#N/A</v>
      </c>
      <c r="U715" s="78">
        <f t="shared" si="94"/>
        <v>0</v>
      </c>
      <c r="V715" s="89">
        <f t="shared" si="95"/>
        <v>0</v>
      </c>
      <c r="W715" s="77"/>
      <c r="X715" s="77"/>
      <c r="Y715" s="77"/>
    </row>
    <row r="716" spans="1:25" s="80" customFormat="1" ht="16" thickBot="1">
      <c r="A716" s="1"/>
      <c r="B716" s="28">
        <f t="shared" si="96"/>
        <v>470</v>
      </c>
      <c r="C716" s="28"/>
      <c r="D716" s="29"/>
      <c r="E716" s="28"/>
      <c r="F716" s="28"/>
      <c r="G716" s="28"/>
      <c r="H716" s="137"/>
      <c r="I716" s="28"/>
      <c r="J716" s="28"/>
      <c r="K716" s="28"/>
      <c r="L716" s="30"/>
      <c r="M716" s="31" t="str">
        <f t="shared" si="93"/>
        <v/>
      </c>
      <c r="N716" s="30"/>
      <c r="O716" s="77"/>
      <c r="P716" s="81">
        <f t="shared" si="90"/>
        <v>0</v>
      </c>
      <c r="Q716" s="81">
        <f t="shared" si="91"/>
        <v>0</v>
      </c>
      <c r="R716" s="81" t="e">
        <f t="shared" si="89"/>
        <v>#N/A</v>
      </c>
      <c r="S716" s="81">
        <f t="shared" si="92"/>
        <v>0</v>
      </c>
      <c r="T716" s="78" t="e">
        <f>+VLOOKUP($E716,db!$B$26:$C$30,2,FALSE)</f>
        <v>#N/A</v>
      </c>
      <c r="U716" s="78">
        <f t="shared" si="94"/>
        <v>0</v>
      </c>
      <c r="V716" s="89">
        <f t="shared" si="95"/>
        <v>0</v>
      </c>
      <c r="W716" s="77"/>
      <c r="X716" s="77"/>
      <c r="Y716" s="77"/>
    </row>
    <row r="717" spans="1:25" s="80" customFormat="1" ht="16" thickBot="1">
      <c r="A717" s="1"/>
      <c r="B717" s="26">
        <f t="shared" si="96"/>
        <v>471</v>
      </c>
      <c r="C717" s="26"/>
      <c r="D717" s="27"/>
      <c r="E717" s="26"/>
      <c r="F717" s="26"/>
      <c r="G717" s="26"/>
      <c r="H717" s="136"/>
      <c r="I717" s="26"/>
      <c r="J717" s="26"/>
      <c r="K717" s="26"/>
      <c r="L717" s="32"/>
      <c r="M717" s="33" t="str">
        <f t="shared" si="93"/>
        <v/>
      </c>
      <c r="N717" s="32"/>
      <c r="O717" s="77"/>
      <c r="P717" s="81">
        <f t="shared" si="90"/>
        <v>0</v>
      </c>
      <c r="Q717" s="81">
        <f t="shared" si="91"/>
        <v>0</v>
      </c>
      <c r="R717" s="81" t="e">
        <f t="shared" si="89"/>
        <v>#N/A</v>
      </c>
      <c r="S717" s="81">
        <f t="shared" si="92"/>
        <v>0</v>
      </c>
      <c r="T717" s="78" t="e">
        <f>+VLOOKUP($E717,db!$B$26:$C$30,2,FALSE)</f>
        <v>#N/A</v>
      </c>
      <c r="U717" s="78">
        <f t="shared" si="94"/>
        <v>0</v>
      </c>
      <c r="V717" s="89">
        <f t="shared" si="95"/>
        <v>0</v>
      </c>
      <c r="W717" s="77"/>
      <c r="X717" s="77"/>
      <c r="Y717" s="77"/>
    </row>
    <row r="718" spans="1:25" s="80" customFormat="1" ht="16" thickBot="1">
      <c r="A718" s="1"/>
      <c r="B718" s="28">
        <f t="shared" si="96"/>
        <v>472</v>
      </c>
      <c r="C718" s="28"/>
      <c r="D718" s="29"/>
      <c r="E718" s="28"/>
      <c r="F718" s="28"/>
      <c r="G718" s="28"/>
      <c r="H718" s="137"/>
      <c r="I718" s="28"/>
      <c r="J718" s="28"/>
      <c r="K718" s="28"/>
      <c r="L718" s="30"/>
      <c r="M718" s="31" t="str">
        <f t="shared" si="93"/>
        <v/>
      </c>
      <c r="N718" s="30"/>
      <c r="O718" s="77"/>
      <c r="P718" s="81">
        <f t="shared" si="90"/>
        <v>0</v>
      </c>
      <c r="Q718" s="81">
        <f t="shared" si="91"/>
        <v>0</v>
      </c>
      <c r="R718" s="81" t="e">
        <f t="shared" si="89"/>
        <v>#N/A</v>
      </c>
      <c r="S718" s="81">
        <f t="shared" si="92"/>
        <v>0</v>
      </c>
      <c r="T718" s="78" t="e">
        <f>+VLOOKUP($E718,db!$B$26:$C$30,2,FALSE)</f>
        <v>#N/A</v>
      </c>
      <c r="U718" s="78">
        <f t="shared" si="94"/>
        <v>0</v>
      </c>
      <c r="V718" s="89">
        <f t="shared" si="95"/>
        <v>0</v>
      </c>
      <c r="W718" s="77"/>
      <c r="X718" s="77"/>
      <c r="Y718" s="77"/>
    </row>
    <row r="719" spans="1:25" s="80" customFormat="1" ht="16" thickBot="1">
      <c r="A719" s="1"/>
      <c r="B719" s="26">
        <f t="shared" si="96"/>
        <v>473</v>
      </c>
      <c r="C719" s="26"/>
      <c r="D719" s="27"/>
      <c r="E719" s="26"/>
      <c r="F719" s="26"/>
      <c r="G719" s="26"/>
      <c r="H719" s="136"/>
      <c r="I719" s="26"/>
      <c r="J719" s="26"/>
      <c r="K719" s="26"/>
      <c r="L719" s="32"/>
      <c r="M719" s="33" t="str">
        <f t="shared" si="93"/>
        <v/>
      </c>
      <c r="N719" s="32"/>
      <c r="O719" s="77"/>
      <c r="P719" s="81">
        <f t="shared" si="90"/>
        <v>0</v>
      </c>
      <c r="Q719" s="81">
        <f t="shared" si="91"/>
        <v>0</v>
      </c>
      <c r="R719" s="81" t="e">
        <f t="shared" si="89"/>
        <v>#N/A</v>
      </c>
      <c r="S719" s="81">
        <f t="shared" si="92"/>
        <v>0</v>
      </c>
      <c r="T719" s="78" t="e">
        <f>+VLOOKUP($E719,db!$B$26:$C$30,2,FALSE)</f>
        <v>#N/A</v>
      </c>
      <c r="U719" s="78">
        <f t="shared" si="94"/>
        <v>0</v>
      </c>
      <c r="V719" s="89">
        <f t="shared" si="95"/>
        <v>0</v>
      </c>
      <c r="W719" s="77"/>
      <c r="X719" s="77"/>
      <c r="Y719" s="77"/>
    </row>
    <row r="720" spans="1:25" s="80" customFormat="1" ht="16" thickBot="1">
      <c r="A720" s="1"/>
      <c r="B720" s="28">
        <f t="shared" si="96"/>
        <v>474</v>
      </c>
      <c r="C720" s="28"/>
      <c r="D720" s="29"/>
      <c r="E720" s="28"/>
      <c r="F720" s="28"/>
      <c r="G720" s="28"/>
      <c r="H720" s="137"/>
      <c r="I720" s="28"/>
      <c r="J720" s="28"/>
      <c r="K720" s="28"/>
      <c r="L720" s="30"/>
      <c r="M720" s="31" t="str">
        <f t="shared" si="93"/>
        <v/>
      </c>
      <c r="N720" s="30"/>
      <c r="O720" s="77"/>
      <c r="P720" s="81">
        <f t="shared" si="90"/>
        <v>0</v>
      </c>
      <c r="Q720" s="81">
        <f t="shared" si="91"/>
        <v>0</v>
      </c>
      <c r="R720" s="81" t="e">
        <f t="shared" si="89"/>
        <v>#N/A</v>
      </c>
      <c r="S720" s="81">
        <f t="shared" si="92"/>
        <v>0</v>
      </c>
      <c r="T720" s="78" t="e">
        <f>+VLOOKUP($E720,db!$B$26:$C$30,2,FALSE)</f>
        <v>#N/A</v>
      </c>
      <c r="U720" s="78">
        <f t="shared" si="94"/>
        <v>0</v>
      </c>
      <c r="V720" s="89">
        <f t="shared" si="95"/>
        <v>0</v>
      </c>
      <c r="W720" s="77"/>
      <c r="X720" s="77"/>
      <c r="Y720" s="77"/>
    </row>
    <row r="721" spans="1:25" s="80" customFormat="1" ht="16" thickBot="1">
      <c r="A721" s="1"/>
      <c r="B721" s="26">
        <f t="shared" si="96"/>
        <v>475</v>
      </c>
      <c r="C721" s="26"/>
      <c r="D721" s="27"/>
      <c r="E721" s="26"/>
      <c r="F721" s="26"/>
      <c r="G721" s="26"/>
      <c r="H721" s="136"/>
      <c r="I721" s="26"/>
      <c r="J721" s="26"/>
      <c r="K721" s="26"/>
      <c r="L721" s="32"/>
      <c r="M721" s="33" t="str">
        <f t="shared" si="93"/>
        <v/>
      </c>
      <c r="N721" s="32"/>
      <c r="O721" s="77"/>
      <c r="P721" s="81">
        <f t="shared" si="90"/>
        <v>0</v>
      </c>
      <c r="Q721" s="81">
        <f t="shared" si="91"/>
        <v>0</v>
      </c>
      <c r="R721" s="81" t="e">
        <f t="shared" ref="R721:R784" si="97">IF(H721&gt;T721,1,0)</f>
        <v>#N/A</v>
      </c>
      <c r="S721" s="81">
        <f t="shared" si="92"/>
        <v>0</v>
      </c>
      <c r="T721" s="78" t="e">
        <f>+VLOOKUP($E721,db!$B$26:$C$30,2,FALSE)</f>
        <v>#N/A</v>
      </c>
      <c r="U721" s="78">
        <f t="shared" si="94"/>
        <v>0</v>
      </c>
      <c r="V721" s="89">
        <f t="shared" si="95"/>
        <v>0</v>
      </c>
      <c r="W721" s="77"/>
      <c r="X721" s="77"/>
      <c r="Y721" s="77"/>
    </row>
    <row r="722" spans="1:25" s="80" customFormat="1" ht="16" thickBot="1">
      <c r="A722" s="1"/>
      <c r="B722" s="28">
        <f t="shared" si="96"/>
        <v>476</v>
      </c>
      <c r="C722" s="28"/>
      <c r="D722" s="29"/>
      <c r="E722" s="28"/>
      <c r="F722" s="28"/>
      <c r="G722" s="28"/>
      <c r="H722" s="137"/>
      <c r="I722" s="28"/>
      <c r="J722" s="28"/>
      <c r="K722" s="28"/>
      <c r="L722" s="30"/>
      <c r="M722" s="31" t="str">
        <f t="shared" si="93"/>
        <v/>
      </c>
      <c r="N722" s="30"/>
      <c r="O722" s="77"/>
      <c r="P722" s="81">
        <f t="shared" si="90"/>
        <v>0</v>
      </c>
      <c r="Q722" s="81">
        <f t="shared" si="91"/>
        <v>0</v>
      </c>
      <c r="R722" s="81" t="e">
        <f t="shared" si="97"/>
        <v>#N/A</v>
      </c>
      <c r="S722" s="81">
        <f t="shared" si="92"/>
        <v>0</v>
      </c>
      <c r="T722" s="78" t="e">
        <f>+VLOOKUP($E722,db!$B$26:$C$30,2,FALSE)</f>
        <v>#N/A</v>
      </c>
      <c r="U722" s="78">
        <f t="shared" si="94"/>
        <v>0</v>
      </c>
      <c r="V722" s="89">
        <f t="shared" si="95"/>
        <v>0</v>
      </c>
      <c r="W722" s="77"/>
      <c r="X722" s="77"/>
      <c r="Y722" s="77"/>
    </row>
    <row r="723" spans="1:25" s="80" customFormat="1" ht="16" thickBot="1">
      <c r="A723" s="1"/>
      <c r="B723" s="26">
        <f t="shared" si="96"/>
        <v>477</v>
      </c>
      <c r="C723" s="26"/>
      <c r="D723" s="27"/>
      <c r="E723" s="26"/>
      <c r="F723" s="26"/>
      <c r="G723" s="26"/>
      <c r="H723" s="136"/>
      <c r="I723" s="26"/>
      <c r="J723" s="26"/>
      <c r="K723" s="26"/>
      <c r="L723" s="32"/>
      <c r="M723" s="33" t="str">
        <f t="shared" si="93"/>
        <v/>
      </c>
      <c r="N723" s="32"/>
      <c r="O723" s="77"/>
      <c r="P723" s="81">
        <f t="shared" si="90"/>
        <v>0</v>
      </c>
      <c r="Q723" s="81">
        <f t="shared" si="91"/>
        <v>0</v>
      </c>
      <c r="R723" s="81" t="e">
        <f t="shared" si="97"/>
        <v>#N/A</v>
      </c>
      <c r="S723" s="81">
        <f t="shared" si="92"/>
        <v>0</v>
      </c>
      <c r="T723" s="78" t="e">
        <f>+VLOOKUP($E723,db!$B$26:$C$30,2,FALSE)</f>
        <v>#N/A</v>
      </c>
      <c r="U723" s="78">
        <f t="shared" si="94"/>
        <v>0</v>
      </c>
      <c r="V723" s="89">
        <f t="shared" si="95"/>
        <v>0</v>
      </c>
      <c r="W723" s="77"/>
      <c r="X723" s="77"/>
      <c r="Y723" s="77"/>
    </row>
    <row r="724" spans="1:25" s="80" customFormat="1" ht="16" thickBot="1">
      <c r="A724" s="1"/>
      <c r="B724" s="28">
        <f t="shared" si="96"/>
        <v>478</v>
      </c>
      <c r="C724" s="28"/>
      <c r="D724" s="29"/>
      <c r="E724" s="28"/>
      <c r="F724" s="28"/>
      <c r="G724" s="28"/>
      <c r="H724" s="137"/>
      <c r="I724" s="28"/>
      <c r="J724" s="28"/>
      <c r="K724" s="28"/>
      <c r="L724" s="30"/>
      <c r="M724" s="31" t="str">
        <f t="shared" si="93"/>
        <v/>
      </c>
      <c r="N724" s="30"/>
      <c r="O724" s="77"/>
      <c r="P724" s="81">
        <f t="shared" si="90"/>
        <v>0</v>
      </c>
      <c r="Q724" s="81">
        <f t="shared" si="91"/>
        <v>0</v>
      </c>
      <c r="R724" s="81" t="e">
        <f t="shared" si="97"/>
        <v>#N/A</v>
      </c>
      <c r="S724" s="81">
        <f t="shared" si="92"/>
        <v>0</v>
      </c>
      <c r="T724" s="78" t="e">
        <f>+VLOOKUP($E724,db!$B$26:$C$30,2,FALSE)</f>
        <v>#N/A</v>
      </c>
      <c r="U724" s="78">
        <f t="shared" si="94"/>
        <v>0</v>
      </c>
      <c r="V724" s="89">
        <f t="shared" si="95"/>
        <v>0</v>
      </c>
      <c r="W724" s="77"/>
      <c r="X724" s="77"/>
      <c r="Y724" s="77"/>
    </row>
    <row r="725" spans="1:25" s="80" customFormat="1" ht="16" thickBot="1">
      <c r="A725" s="1"/>
      <c r="B725" s="26">
        <f t="shared" si="96"/>
        <v>479</v>
      </c>
      <c r="C725" s="26"/>
      <c r="D725" s="27"/>
      <c r="E725" s="26"/>
      <c r="F725" s="26"/>
      <c r="G725" s="26"/>
      <c r="H725" s="136"/>
      <c r="I725" s="26"/>
      <c r="J725" s="26"/>
      <c r="K725" s="26"/>
      <c r="L725" s="32"/>
      <c r="M725" s="33" t="str">
        <f t="shared" si="93"/>
        <v/>
      </c>
      <c r="N725" s="32"/>
      <c r="O725" s="77"/>
      <c r="P725" s="81">
        <f t="shared" si="90"/>
        <v>0</v>
      </c>
      <c r="Q725" s="81">
        <f t="shared" si="91"/>
        <v>0</v>
      </c>
      <c r="R725" s="81" t="e">
        <f t="shared" si="97"/>
        <v>#N/A</v>
      </c>
      <c r="S725" s="81">
        <f t="shared" si="92"/>
        <v>0</v>
      </c>
      <c r="T725" s="78" t="e">
        <f>+VLOOKUP($E725,db!$B$26:$C$30,2,FALSE)</f>
        <v>#N/A</v>
      </c>
      <c r="U725" s="78">
        <f t="shared" si="94"/>
        <v>0</v>
      </c>
      <c r="V725" s="89">
        <f t="shared" si="95"/>
        <v>0</v>
      </c>
      <c r="W725" s="77"/>
      <c r="X725" s="77"/>
      <c r="Y725" s="77"/>
    </row>
    <row r="726" spans="1:25" s="80" customFormat="1" ht="16" thickBot="1">
      <c r="A726" s="1"/>
      <c r="B726" s="28">
        <f t="shared" si="96"/>
        <v>480</v>
      </c>
      <c r="C726" s="28"/>
      <c r="D726" s="29"/>
      <c r="E726" s="28"/>
      <c r="F726" s="28"/>
      <c r="G726" s="28"/>
      <c r="H726" s="137"/>
      <c r="I726" s="28"/>
      <c r="J726" s="28"/>
      <c r="K726" s="28"/>
      <c r="L726" s="30"/>
      <c r="M726" s="31" t="str">
        <f t="shared" si="93"/>
        <v/>
      </c>
      <c r="N726" s="30"/>
      <c r="O726" s="77"/>
      <c r="P726" s="81">
        <f t="shared" si="90"/>
        <v>0</v>
      </c>
      <c r="Q726" s="81">
        <f t="shared" si="91"/>
        <v>0</v>
      </c>
      <c r="R726" s="81" t="e">
        <f t="shared" si="97"/>
        <v>#N/A</v>
      </c>
      <c r="S726" s="81">
        <f t="shared" si="92"/>
        <v>0</v>
      </c>
      <c r="T726" s="78" t="e">
        <f>+VLOOKUP($E726,db!$B$26:$C$30,2,FALSE)</f>
        <v>#N/A</v>
      </c>
      <c r="U726" s="78">
        <f t="shared" si="94"/>
        <v>0</v>
      </c>
      <c r="V726" s="89">
        <f t="shared" si="95"/>
        <v>0</v>
      </c>
      <c r="W726" s="77"/>
      <c r="X726" s="77"/>
      <c r="Y726" s="77"/>
    </row>
    <row r="727" spans="1:25" s="80" customFormat="1" ht="16" thickBot="1">
      <c r="A727" s="1"/>
      <c r="B727" s="26">
        <f t="shared" si="96"/>
        <v>481</v>
      </c>
      <c r="C727" s="26"/>
      <c r="D727" s="27"/>
      <c r="E727" s="26"/>
      <c r="F727" s="26"/>
      <c r="G727" s="26"/>
      <c r="H727" s="136"/>
      <c r="I727" s="26"/>
      <c r="J727" s="26"/>
      <c r="K727" s="26"/>
      <c r="L727" s="32"/>
      <c r="M727" s="33" t="str">
        <f t="shared" si="93"/>
        <v/>
      </c>
      <c r="N727" s="32"/>
      <c r="O727" s="77"/>
      <c r="P727" s="81">
        <f t="shared" si="90"/>
        <v>0</v>
      </c>
      <c r="Q727" s="81">
        <f t="shared" si="91"/>
        <v>0</v>
      </c>
      <c r="R727" s="81" t="e">
        <f t="shared" si="97"/>
        <v>#N/A</v>
      </c>
      <c r="S727" s="81">
        <f t="shared" si="92"/>
        <v>0</v>
      </c>
      <c r="T727" s="78" t="e">
        <f>+VLOOKUP($E727,db!$B$26:$C$30,2,FALSE)</f>
        <v>#N/A</v>
      </c>
      <c r="U727" s="78">
        <f t="shared" si="94"/>
        <v>0</v>
      </c>
      <c r="V727" s="89">
        <f t="shared" si="95"/>
        <v>0</v>
      </c>
      <c r="W727" s="77"/>
      <c r="X727" s="77"/>
      <c r="Y727" s="77"/>
    </row>
    <row r="728" spans="1:25" s="80" customFormat="1" ht="16" thickBot="1">
      <c r="A728" s="1"/>
      <c r="B728" s="28">
        <f t="shared" si="96"/>
        <v>482</v>
      </c>
      <c r="C728" s="28"/>
      <c r="D728" s="29"/>
      <c r="E728" s="28"/>
      <c r="F728" s="28"/>
      <c r="G728" s="28"/>
      <c r="H728" s="137"/>
      <c r="I728" s="28"/>
      <c r="J728" s="28"/>
      <c r="K728" s="28"/>
      <c r="L728" s="30"/>
      <c r="M728" s="31" t="str">
        <f t="shared" si="93"/>
        <v/>
      </c>
      <c r="N728" s="30"/>
      <c r="O728" s="77"/>
      <c r="P728" s="81">
        <f t="shared" si="90"/>
        <v>0</v>
      </c>
      <c r="Q728" s="81">
        <f t="shared" si="91"/>
        <v>0</v>
      </c>
      <c r="R728" s="81" t="e">
        <f t="shared" si="97"/>
        <v>#N/A</v>
      </c>
      <c r="S728" s="81">
        <f t="shared" si="92"/>
        <v>0</v>
      </c>
      <c r="T728" s="78" t="e">
        <f>+VLOOKUP($E728,db!$B$26:$C$30,2,FALSE)</f>
        <v>#N/A</v>
      </c>
      <c r="U728" s="78">
        <f t="shared" si="94"/>
        <v>0</v>
      </c>
      <c r="V728" s="89">
        <f t="shared" si="95"/>
        <v>0</v>
      </c>
      <c r="W728" s="77"/>
      <c r="X728" s="77"/>
      <c r="Y728" s="77"/>
    </row>
    <row r="729" spans="1:25" s="80" customFormat="1" ht="16" thickBot="1">
      <c r="A729" s="1"/>
      <c r="B729" s="26">
        <f t="shared" si="96"/>
        <v>483</v>
      </c>
      <c r="C729" s="26"/>
      <c r="D729" s="27"/>
      <c r="E729" s="26"/>
      <c r="F729" s="26"/>
      <c r="G729" s="26"/>
      <c r="H729" s="136"/>
      <c r="I729" s="26"/>
      <c r="J729" s="26"/>
      <c r="K729" s="26"/>
      <c r="L729" s="32"/>
      <c r="M729" s="33" t="str">
        <f t="shared" si="93"/>
        <v/>
      </c>
      <c r="N729" s="32"/>
      <c r="O729" s="77"/>
      <c r="P729" s="81">
        <f t="shared" si="90"/>
        <v>0</v>
      </c>
      <c r="Q729" s="81">
        <f t="shared" si="91"/>
        <v>0</v>
      </c>
      <c r="R729" s="81" t="e">
        <f t="shared" si="97"/>
        <v>#N/A</v>
      </c>
      <c r="S729" s="81">
        <f t="shared" si="92"/>
        <v>0</v>
      </c>
      <c r="T729" s="78" t="e">
        <f>+VLOOKUP($E729,db!$B$26:$C$30,2,FALSE)</f>
        <v>#N/A</v>
      </c>
      <c r="U729" s="78">
        <f t="shared" si="94"/>
        <v>0</v>
      </c>
      <c r="V729" s="89">
        <f t="shared" si="95"/>
        <v>0</v>
      </c>
      <c r="W729" s="77"/>
      <c r="X729" s="77"/>
      <c r="Y729" s="77"/>
    </row>
    <row r="730" spans="1:25" s="80" customFormat="1" ht="16" thickBot="1">
      <c r="A730" s="1"/>
      <c r="B730" s="28">
        <f t="shared" si="96"/>
        <v>484</v>
      </c>
      <c r="C730" s="28"/>
      <c r="D730" s="29"/>
      <c r="E730" s="28"/>
      <c r="F730" s="28"/>
      <c r="G730" s="28"/>
      <c r="H730" s="137"/>
      <c r="I730" s="28"/>
      <c r="J730" s="28"/>
      <c r="K730" s="28"/>
      <c r="L730" s="30"/>
      <c r="M730" s="31" t="str">
        <f t="shared" si="93"/>
        <v/>
      </c>
      <c r="N730" s="30"/>
      <c r="O730" s="77"/>
      <c r="P730" s="81">
        <f t="shared" si="90"/>
        <v>0</v>
      </c>
      <c r="Q730" s="81">
        <f t="shared" si="91"/>
        <v>0</v>
      </c>
      <c r="R730" s="81" t="e">
        <f t="shared" si="97"/>
        <v>#N/A</v>
      </c>
      <c r="S730" s="81">
        <f t="shared" si="92"/>
        <v>0</v>
      </c>
      <c r="T730" s="78" t="e">
        <f>+VLOOKUP($E730,db!$B$26:$C$30,2,FALSE)</f>
        <v>#N/A</v>
      </c>
      <c r="U730" s="78">
        <f t="shared" si="94"/>
        <v>0</v>
      </c>
      <c r="V730" s="89">
        <f t="shared" si="95"/>
        <v>0</v>
      </c>
      <c r="W730" s="77"/>
      <c r="X730" s="77"/>
      <c r="Y730" s="77"/>
    </row>
    <row r="731" spans="1:25" s="80" customFormat="1" ht="16" thickBot="1">
      <c r="A731" s="1"/>
      <c r="B731" s="26">
        <f t="shared" si="96"/>
        <v>485</v>
      </c>
      <c r="C731" s="26"/>
      <c r="D731" s="27"/>
      <c r="E731" s="26"/>
      <c r="F731" s="26"/>
      <c r="G731" s="26"/>
      <c r="H731" s="136"/>
      <c r="I731" s="26"/>
      <c r="J731" s="26"/>
      <c r="K731" s="26"/>
      <c r="L731" s="32"/>
      <c r="M731" s="33" t="str">
        <f t="shared" si="93"/>
        <v/>
      </c>
      <c r="N731" s="32"/>
      <c r="O731" s="77"/>
      <c r="P731" s="81">
        <f t="shared" si="90"/>
        <v>0</v>
      </c>
      <c r="Q731" s="81">
        <f t="shared" si="91"/>
        <v>0</v>
      </c>
      <c r="R731" s="81" t="e">
        <f t="shared" si="97"/>
        <v>#N/A</v>
      </c>
      <c r="S731" s="81">
        <f t="shared" si="92"/>
        <v>0</v>
      </c>
      <c r="T731" s="78" t="e">
        <f>+VLOOKUP($E731,db!$B$26:$C$30,2,FALSE)</f>
        <v>#N/A</v>
      </c>
      <c r="U731" s="78">
        <f t="shared" si="94"/>
        <v>0</v>
      </c>
      <c r="V731" s="89">
        <f t="shared" si="95"/>
        <v>0</v>
      </c>
      <c r="W731" s="77"/>
      <c r="X731" s="77"/>
      <c r="Y731" s="77"/>
    </row>
    <row r="732" spans="1:25" s="80" customFormat="1" ht="16" thickBot="1">
      <c r="A732" s="1"/>
      <c r="B732" s="28">
        <f t="shared" si="96"/>
        <v>486</v>
      </c>
      <c r="C732" s="28"/>
      <c r="D732" s="29"/>
      <c r="E732" s="28"/>
      <c r="F732" s="28"/>
      <c r="G732" s="28"/>
      <c r="H732" s="137"/>
      <c r="I732" s="28"/>
      <c r="J732" s="28"/>
      <c r="K732" s="28"/>
      <c r="L732" s="30"/>
      <c r="M732" s="31" t="str">
        <f t="shared" si="93"/>
        <v/>
      </c>
      <c r="N732" s="30"/>
      <c r="O732" s="77"/>
      <c r="P732" s="81">
        <f t="shared" si="90"/>
        <v>0</v>
      </c>
      <c r="Q732" s="81">
        <f t="shared" si="91"/>
        <v>0</v>
      </c>
      <c r="R732" s="81" t="e">
        <f t="shared" si="97"/>
        <v>#N/A</v>
      </c>
      <c r="S732" s="81">
        <f t="shared" si="92"/>
        <v>0</v>
      </c>
      <c r="T732" s="78" t="e">
        <f>+VLOOKUP($E732,db!$B$26:$C$30,2,FALSE)</f>
        <v>#N/A</v>
      </c>
      <c r="U732" s="78">
        <f t="shared" si="94"/>
        <v>0</v>
      </c>
      <c r="V732" s="89">
        <f t="shared" si="95"/>
        <v>0</v>
      </c>
      <c r="W732" s="77"/>
      <c r="X732" s="77"/>
      <c r="Y732" s="77"/>
    </row>
    <row r="733" spans="1:25" s="80" customFormat="1" ht="16" thickBot="1">
      <c r="A733" s="1"/>
      <c r="B733" s="26">
        <f t="shared" si="96"/>
        <v>487</v>
      </c>
      <c r="C733" s="26"/>
      <c r="D733" s="27"/>
      <c r="E733" s="26"/>
      <c r="F733" s="26"/>
      <c r="G733" s="26"/>
      <c r="H733" s="136"/>
      <c r="I733" s="26"/>
      <c r="J733" s="26"/>
      <c r="K733" s="26"/>
      <c r="L733" s="32"/>
      <c r="M733" s="33" t="str">
        <f t="shared" si="93"/>
        <v/>
      </c>
      <c r="N733" s="32"/>
      <c r="O733" s="77"/>
      <c r="P733" s="81">
        <f t="shared" si="90"/>
        <v>0</v>
      </c>
      <c r="Q733" s="81">
        <f t="shared" si="91"/>
        <v>0</v>
      </c>
      <c r="R733" s="81" t="e">
        <f t="shared" si="97"/>
        <v>#N/A</v>
      </c>
      <c r="S733" s="81">
        <f t="shared" si="92"/>
        <v>0</v>
      </c>
      <c r="T733" s="78" t="e">
        <f>+VLOOKUP($E733,db!$B$26:$C$30,2,FALSE)</f>
        <v>#N/A</v>
      </c>
      <c r="U733" s="78">
        <f t="shared" si="94"/>
        <v>0</v>
      </c>
      <c r="V733" s="89">
        <f t="shared" si="95"/>
        <v>0</v>
      </c>
      <c r="W733" s="77"/>
      <c r="X733" s="77"/>
      <c r="Y733" s="77"/>
    </row>
    <row r="734" spans="1:25" s="80" customFormat="1" ht="16" thickBot="1">
      <c r="A734" s="1"/>
      <c r="B734" s="28">
        <f t="shared" si="96"/>
        <v>488</v>
      </c>
      <c r="C734" s="28"/>
      <c r="D734" s="29"/>
      <c r="E734" s="28"/>
      <c r="F734" s="28"/>
      <c r="G734" s="28"/>
      <c r="H734" s="137"/>
      <c r="I734" s="28"/>
      <c r="J734" s="28"/>
      <c r="K734" s="28"/>
      <c r="L734" s="30"/>
      <c r="M734" s="31" t="str">
        <f t="shared" si="93"/>
        <v/>
      </c>
      <c r="N734" s="30"/>
      <c r="O734" s="77"/>
      <c r="P734" s="81">
        <f t="shared" si="90"/>
        <v>0</v>
      </c>
      <c r="Q734" s="81">
        <f t="shared" si="91"/>
        <v>0</v>
      </c>
      <c r="R734" s="81" t="e">
        <f t="shared" si="97"/>
        <v>#N/A</v>
      </c>
      <c r="S734" s="81">
        <f t="shared" si="92"/>
        <v>0</v>
      </c>
      <c r="T734" s="78" t="e">
        <f>+VLOOKUP($E734,db!$B$26:$C$30,2,FALSE)</f>
        <v>#N/A</v>
      </c>
      <c r="U734" s="78">
        <f t="shared" si="94"/>
        <v>0</v>
      </c>
      <c r="V734" s="89">
        <f t="shared" si="95"/>
        <v>0</v>
      </c>
      <c r="W734" s="77"/>
      <c r="X734" s="77"/>
      <c r="Y734" s="77"/>
    </row>
    <row r="735" spans="1:25" s="80" customFormat="1" ht="16" thickBot="1">
      <c r="A735" s="1"/>
      <c r="B735" s="26">
        <f t="shared" si="96"/>
        <v>489</v>
      </c>
      <c r="C735" s="26"/>
      <c r="D735" s="27"/>
      <c r="E735" s="26"/>
      <c r="F735" s="26"/>
      <c r="G735" s="26"/>
      <c r="H735" s="136"/>
      <c r="I735" s="26"/>
      <c r="J735" s="26"/>
      <c r="K735" s="26"/>
      <c r="L735" s="32"/>
      <c r="M735" s="33" t="str">
        <f t="shared" si="93"/>
        <v/>
      </c>
      <c r="N735" s="32"/>
      <c r="O735" s="77"/>
      <c r="P735" s="81">
        <f t="shared" si="90"/>
        <v>0</v>
      </c>
      <c r="Q735" s="81">
        <f t="shared" si="91"/>
        <v>0</v>
      </c>
      <c r="R735" s="81" t="e">
        <f t="shared" si="97"/>
        <v>#N/A</v>
      </c>
      <c r="S735" s="81">
        <f t="shared" si="92"/>
        <v>0</v>
      </c>
      <c r="T735" s="78" t="e">
        <f>+VLOOKUP($E735,db!$B$26:$C$30,2,FALSE)</f>
        <v>#N/A</v>
      </c>
      <c r="U735" s="78">
        <f t="shared" si="94"/>
        <v>0</v>
      </c>
      <c r="V735" s="89">
        <f t="shared" si="95"/>
        <v>0</v>
      </c>
      <c r="W735" s="77"/>
      <c r="X735" s="77"/>
      <c r="Y735" s="77"/>
    </row>
    <row r="736" spans="1:25" s="80" customFormat="1" ht="16" thickBot="1">
      <c r="A736" s="1"/>
      <c r="B736" s="28">
        <f t="shared" si="96"/>
        <v>490</v>
      </c>
      <c r="C736" s="28"/>
      <c r="D736" s="29"/>
      <c r="E736" s="28"/>
      <c r="F736" s="28"/>
      <c r="G736" s="28"/>
      <c r="H736" s="137"/>
      <c r="I736" s="28"/>
      <c r="J736" s="28"/>
      <c r="K736" s="28"/>
      <c r="L736" s="30"/>
      <c r="M736" s="31" t="str">
        <f t="shared" si="93"/>
        <v/>
      </c>
      <c r="N736" s="30"/>
      <c r="O736" s="77"/>
      <c r="P736" s="81">
        <f t="shared" si="90"/>
        <v>0</v>
      </c>
      <c r="Q736" s="81">
        <f t="shared" si="91"/>
        <v>0</v>
      </c>
      <c r="R736" s="81" t="e">
        <f t="shared" si="97"/>
        <v>#N/A</v>
      </c>
      <c r="S736" s="81">
        <f t="shared" si="92"/>
        <v>0</v>
      </c>
      <c r="T736" s="78" t="e">
        <f>+VLOOKUP($E736,db!$B$26:$C$30,2,FALSE)</f>
        <v>#N/A</v>
      </c>
      <c r="U736" s="78">
        <f t="shared" si="94"/>
        <v>0</v>
      </c>
      <c r="V736" s="89">
        <f t="shared" si="95"/>
        <v>0</v>
      </c>
      <c r="W736" s="77"/>
      <c r="X736" s="77"/>
      <c r="Y736" s="77"/>
    </row>
    <row r="737" spans="1:25" s="80" customFormat="1" ht="16" thickBot="1">
      <c r="A737" s="1"/>
      <c r="B737" s="26">
        <f t="shared" si="96"/>
        <v>491</v>
      </c>
      <c r="C737" s="26"/>
      <c r="D737" s="27"/>
      <c r="E737" s="26"/>
      <c r="F737" s="26"/>
      <c r="G737" s="26"/>
      <c r="H737" s="136"/>
      <c r="I737" s="26"/>
      <c r="J737" s="26"/>
      <c r="K737" s="26"/>
      <c r="L737" s="32"/>
      <c r="M737" s="33" t="str">
        <f t="shared" si="93"/>
        <v/>
      </c>
      <c r="N737" s="32"/>
      <c r="O737" s="77"/>
      <c r="P737" s="81">
        <f t="shared" si="90"/>
        <v>0</v>
      </c>
      <c r="Q737" s="81">
        <f t="shared" si="91"/>
        <v>0</v>
      </c>
      <c r="R737" s="81" t="e">
        <f t="shared" si="97"/>
        <v>#N/A</v>
      </c>
      <c r="S737" s="81">
        <f t="shared" si="92"/>
        <v>0</v>
      </c>
      <c r="T737" s="78" t="e">
        <f>+VLOOKUP($E737,db!$B$26:$C$30,2,FALSE)</f>
        <v>#N/A</v>
      </c>
      <c r="U737" s="78">
        <f t="shared" si="94"/>
        <v>0</v>
      </c>
      <c r="V737" s="89">
        <f t="shared" si="95"/>
        <v>0</v>
      </c>
      <c r="W737" s="77"/>
      <c r="X737" s="77"/>
      <c r="Y737" s="77"/>
    </row>
    <row r="738" spans="1:25" s="80" customFormat="1" ht="16" thickBot="1">
      <c r="A738" s="1"/>
      <c r="B738" s="28">
        <f t="shared" si="96"/>
        <v>492</v>
      </c>
      <c r="C738" s="28"/>
      <c r="D738" s="29"/>
      <c r="E738" s="28"/>
      <c r="F738" s="28"/>
      <c r="G738" s="28"/>
      <c r="H738" s="137"/>
      <c r="I738" s="28"/>
      <c r="J738" s="28"/>
      <c r="K738" s="28"/>
      <c r="L738" s="30"/>
      <c r="M738" s="31" t="str">
        <f t="shared" si="93"/>
        <v/>
      </c>
      <c r="N738" s="30"/>
      <c r="O738" s="77"/>
      <c r="P738" s="81">
        <f t="shared" si="90"/>
        <v>0</v>
      </c>
      <c r="Q738" s="81">
        <f t="shared" si="91"/>
        <v>0</v>
      </c>
      <c r="R738" s="81" t="e">
        <f t="shared" si="97"/>
        <v>#N/A</v>
      </c>
      <c r="S738" s="81">
        <f t="shared" si="92"/>
        <v>0</v>
      </c>
      <c r="T738" s="78" t="e">
        <f>+VLOOKUP($E738,db!$B$26:$C$30,2,FALSE)</f>
        <v>#N/A</v>
      </c>
      <c r="U738" s="78">
        <f t="shared" si="94"/>
        <v>0</v>
      </c>
      <c r="V738" s="89">
        <f t="shared" si="95"/>
        <v>0</v>
      </c>
      <c r="W738" s="77"/>
      <c r="X738" s="77"/>
      <c r="Y738" s="77"/>
    </row>
    <row r="739" spans="1:25" s="80" customFormat="1" ht="16" thickBot="1">
      <c r="A739" s="1"/>
      <c r="B739" s="26">
        <f t="shared" si="96"/>
        <v>493</v>
      </c>
      <c r="C739" s="26"/>
      <c r="D739" s="27"/>
      <c r="E739" s="26"/>
      <c r="F739" s="26"/>
      <c r="G739" s="26"/>
      <c r="H739" s="136"/>
      <c r="I739" s="26"/>
      <c r="J739" s="26"/>
      <c r="K739" s="26"/>
      <c r="L739" s="32"/>
      <c r="M739" s="33" t="str">
        <f t="shared" si="93"/>
        <v/>
      </c>
      <c r="N739" s="32"/>
      <c r="O739" s="77"/>
      <c r="P739" s="81">
        <f t="shared" si="90"/>
        <v>0</v>
      </c>
      <c r="Q739" s="81">
        <f t="shared" si="91"/>
        <v>0</v>
      </c>
      <c r="R739" s="81" t="e">
        <f t="shared" si="97"/>
        <v>#N/A</v>
      </c>
      <c r="S739" s="81">
        <f t="shared" si="92"/>
        <v>0</v>
      </c>
      <c r="T739" s="78" t="e">
        <f>+VLOOKUP($E739,db!$B$26:$C$30,2,FALSE)</f>
        <v>#N/A</v>
      </c>
      <c r="U739" s="78">
        <f t="shared" si="94"/>
        <v>0</v>
      </c>
      <c r="V739" s="89">
        <f t="shared" si="95"/>
        <v>0</v>
      </c>
      <c r="W739" s="77"/>
      <c r="X739" s="77"/>
      <c r="Y739" s="77"/>
    </row>
    <row r="740" spans="1:25" s="80" customFormat="1" ht="16" thickBot="1">
      <c r="A740" s="1"/>
      <c r="B740" s="28">
        <f t="shared" si="96"/>
        <v>494</v>
      </c>
      <c r="C740" s="28"/>
      <c r="D740" s="29"/>
      <c r="E740" s="28"/>
      <c r="F740" s="28"/>
      <c r="G740" s="28"/>
      <c r="H740" s="137"/>
      <c r="I740" s="28"/>
      <c r="J740" s="28"/>
      <c r="K740" s="28"/>
      <c r="L740" s="30"/>
      <c r="M740" s="31" t="str">
        <f t="shared" si="93"/>
        <v/>
      </c>
      <c r="N740" s="30"/>
      <c r="O740" s="77"/>
      <c r="P740" s="81">
        <f t="shared" si="90"/>
        <v>0</v>
      </c>
      <c r="Q740" s="81">
        <f t="shared" si="91"/>
        <v>0</v>
      </c>
      <c r="R740" s="81" t="e">
        <f t="shared" si="97"/>
        <v>#N/A</v>
      </c>
      <c r="S740" s="81">
        <f t="shared" si="92"/>
        <v>0</v>
      </c>
      <c r="T740" s="78" t="e">
        <f>+VLOOKUP($E740,db!$B$26:$C$30,2,FALSE)</f>
        <v>#N/A</v>
      </c>
      <c r="U740" s="78">
        <f t="shared" si="94"/>
        <v>0</v>
      </c>
      <c r="V740" s="89">
        <f t="shared" si="95"/>
        <v>0</v>
      </c>
      <c r="W740" s="77"/>
      <c r="X740" s="77"/>
      <c r="Y740" s="77"/>
    </row>
    <row r="741" spans="1:25" s="80" customFormat="1" ht="16" thickBot="1">
      <c r="A741" s="1"/>
      <c r="B741" s="26">
        <f t="shared" si="96"/>
        <v>495</v>
      </c>
      <c r="C741" s="26"/>
      <c r="D741" s="27"/>
      <c r="E741" s="26"/>
      <c r="F741" s="26"/>
      <c r="G741" s="26"/>
      <c r="H741" s="136"/>
      <c r="I741" s="26"/>
      <c r="J741" s="26"/>
      <c r="K741" s="26"/>
      <c r="L741" s="32"/>
      <c r="M741" s="33" t="str">
        <f t="shared" si="93"/>
        <v/>
      </c>
      <c r="N741" s="32"/>
      <c r="O741" s="77"/>
      <c r="P741" s="81">
        <f t="shared" si="90"/>
        <v>0</v>
      </c>
      <c r="Q741" s="81">
        <f t="shared" si="91"/>
        <v>0</v>
      </c>
      <c r="R741" s="81" t="e">
        <f t="shared" si="97"/>
        <v>#N/A</v>
      </c>
      <c r="S741" s="81">
        <f t="shared" si="92"/>
        <v>0</v>
      </c>
      <c r="T741" s="78" t="e">
        <f>+VLOOKUP($E741,db!$B$26:$C$30,2,FALSE)</f>
        <v>#N/A</v>
      </c>
      <c r="U741" s="78">
        <f t="shared" si="94"/>
        <v>0</v>
      </c>
      <c r="V741" s="89">
        <f t="shared" si="95"/>
        <v>0</v>
      </c>
      <c r="W741" s="77"/>
      <c r="X741" s="77"/>
      <c r="Y741" s="77"/>
    </row>
    <row r="742" spans="1:25" s="80" customFormat="1" ht="16" thickBot="1">
      <c r="A742" s="1"/>
      <c r="B742" s="28">
        <f t="shared" si="96"/>
        <v>496</v>
      </c>
      <c r="C742" s="28"/>
      <c r="D742" s="29"/>
      <c r="E742" s="28"/>
      <c r="F742" s="28"/>
      <c r="G742" s="28"/>
      <c r="H742" s="137"/>
      <c r="I742" s="28"/>
      <c r="J742" s="28"/>
      <c r="K742" s="28"/>
      <c r="L742" s="30"/>
      <c r="M742" s="31" t="str">
        <f t="shared" si="93"/>
        <v/>
      </c>
      <c r="N742" s="30"/>
      <c r="O742" s="77"/>
      <c r="P742" s="81">
        <f t="shared" si="90"/>
        <v>0</v>
      </c>
      <c r="Q742" s="81">
        <f t="shared" si="91"/>
        <v>0</v>
      </c>
      <c r="R742" s="81" t="e">
        <f t="shared" si="97"/>
        <v>#N/A</v>
      </c>
      <c r="S742" s="81">
        <f t="shared" si="92"/>
        <v>0</v>
      </c>
      <c r="T742" s="78" t="e">
        <f>+VLOOKUP($E742,db!$B$26:$C$30,2,FALSE)</f>
        <v>#N/A</v>
      </c>
      <c r="U742" s="78">
        <f t="shared" si="94"/>
        <v>0</v>
      </c>
      <c r="V742" s="89">
        <f t="shared" si="95"/>
        <v>0</v>
      </c>
      <c r="W742" s="77"/>
      <c r="X742" s="77"/>
      <c r="Y742" s="77"/>
    </row>
    <row r="743" spans="1:25" s="80" customFormat="1" ht="16" thickBot="1">
      <c r="A743" s="1"/>
      <c r="B743" s="26">
        <f t="shared" si="96"/>
        <v>497</v>
      </c>
      <c r="C743" s="26"/>
      <c r="D743" s="27"/>
      <c r="E743" s="26"/>
      <c r="F743" s="26"/>
      <c r="G743" s="26"/>
      <c r="H743" s="136"/>
      <c r="I743" s="26"/>
      <c r="J743" s="26"/>
      <c r="K743" s="26"/>
      <c r="L743" s="32"/>
      <c r="M743" s="33" t="str">
        <f t="shared" si="93"/>
        <v/>
      </c>
      <c r="N743" s="32"/>
      <c r="O743" s="77"/>
      <c r="P743" s="81">
        <f t="shared" si="90"/>
        <v>0</v>
      </c>
      <c r="Q743" s="81">
        <f t="shared" si="91"/>
        <v>0</v>
      </c>
      <c r="R743" s="81" t="e">
        <f t="shared" si="97"/>
        <v>#N/A</v>
      </c>
      <c r="S743" s="81">
        <f t="shared" si="92"/>
        <v>0</v>
      </c>
      <c r="T743" s="78" t="e">
        <f>+VLOOKUP($E743,db!$B$26:$C$30,2,FALSE)</f>
        <v>#N/A</v>
      </c>
      <c r="U743" s="78">
        <f t="shared" si="94"/>
        <v>0</v>
      </c>
      <c r="V743" s="89">
        <f t="shared" si="95"/>
        <v>0</v>
      </c>
      <c r="W743" s="77"/>
      <c r="X743" s="77"/>
      <c r="Y743" s="77"/>
    </row>
    <row r="744" spans="1:25" s="80" customFormat="1" ht="16" thickBot="1">
      <c r="A744" s="1"/>
      <c r="B744" s="28">
        <f t="shared" si="96"/>
        <v>498</v>
      </c>
      <c r="C744" s="28"/>
      <c r="D744" s="29"/>
      <c r="E744" s="28"/>
      <c r="F744" s="28"/>
      <c r="G744" s="28"/>
      <c r="H744" s="137"/>
      <c r="I744" s="28"/>
      <c r="J744" s="28"/>
      <c r="K744" s="28"/>
      <c r="L744" s="30"/>
      <c r="M744" s="31" t="str">
        <f t="shared" si="93"/>
        <v/>
      </c>
      <c r="N744" s="30"/>
      <c r="O744" s="77"/>
      <c r="P744" s="81">
        <f t="shared" si="90"/>
        <v>0</v>
      </c>
      <c r="Q744" s="81">
        <f t="shared" si="91"/>
        <v>0</v>
      </c>
      <c r="R744" s="81" t="e">
        <f t="shared" si="97"/>
        <v>#N/A</v>
      </c>
      <c r="S744" s="81">
        <f t="shared" si="92"/>
        <v>0</v>
      </c>
      <c r="T744" s="78" t="e">
        <f>+VLOOKUP($E744,db!$B$26:$C$30,2,FALSE)</f>
        <v>#N/A</v>
      </c>
      <c r="U744" s="78">
        <f t="shared" si="94"/>
        <v>0</v>
      </c>
      <c r="V744" s="89">
        <f t="shared" si="95"/>
        <v>0</v>
      </c>
      <c r="W744" s="77"/>
      <c r="X744" s="77"/>
      <c r="Y744" s="77"/>
    </row>
    <row r="745" spans="1:25" s="80" customFormat="1" ht="16" thickBot="1">
      <c r="A745" s="1"/>
      <c r="B745" s="26">
        <f t="shared" si="96"/>
        <v>499</v>
      </c>
      <c r="C745" s="26"/>
      <c r="D745" s="27"/>
      <c r="E745" s="26"/>
      <c r="F745" s="26"/>
      <c r="G745" s="26"/>
      <c r="H745" s="136"/>
      <c r="I745" s="26"/>
      <c r="J745" s="26"/>
      <c r="K745" s="26"/>
      <c r="L745" s="32"/>
      <c r="M745" s="33" t="str">
        <f t="shared" si="93"/>
        <v/>
      </c>
      <c r="N745" s="32"/>
      <c r="O745" s="77"/>
      <c r="P745" s="81">
        <f t="shared" si="90"/>
        <v>0</v>
      </c>
      <c r="Q745" s="81">
        <f t="shared" si="91"/>
        <v>0</v>
      </c>
      <c r="R745" s="81" t="e">
        <f t="shared" si="97"/>
        <v>#N/A</v>
      </c>
      <c r="S745" s="81">
        <f t="shared" si="92"/>
        <v>0</v>
      </c>
      <c r="T745" s="78" t="e">
        <f>+VLOOKUP($E745,db!$B$26:$C$30,2,FALSE)</f>
        <v>#N/A</v>
      </c>
      <c r="U745" s="78">
        <f t="shared" si="94"/>
        <v>0</v>
      </c>
      <c r="V745" s="89">
        <f t="shared" si="95"/>
        <v>0</v>
      </c>
      <c r="W745" s="77"/>
      <c r="X745" s="77"/>
      <c r="Y745" s="77"/>
    </row>
    <row r="746" spans="1:25" s="80" customFormat="1" ht="16" thickBot="1">
      <c r="A746" s="1"/>
      <c r="B746" s="28">
        <f t="shared" si="96"/>
        <v>500</v>
      </c>
      <c r="C746" s="28"/>
      <c r="D746" s="29"/>
      <c r="E746" s="28"/>
      <c r="F746" s="28"/>
      <c r="G746" s="28"/>
      <c r="H746" s="137"/>
      <c r="I746" s="28"/>
      <c r="J746" s="28"/>
      <c r="K746" s="28"/>
      <c r="L746" s="30"/>
      <c r="M746" s="31" t="str">
        <f t="shared" si="93"/>
        <v/>
      </c>
      <c r="N746" s="30"/>
      <c r="O746" s="77"/>
      <c r="P746" s="81">
        <f t="shared" si="90"/>
        <v>0</v>
      </c>
      <c r="Q746" s="81">
        <f t="shared" si="91"/>
        <v>0</v>
      </c>
      <c r="R746" s="81" t="e">
        <f t="shared" si="97"/>
        <v>#N/A</v>
      </c>
      <c r="S746" s="81">
        <f t="shared" si="92"/>
        <v>0</v>
      </c>
      <c r="T746" s="78" t="e">
        <f>+VLOOKUP($E746,db!$B$26:$C$30,2,FALSE)</f>
        <v>#N/A</v>
      </c>
      <c r="U746" s="78">
        <f t="shared" si="94"/>
        <v>0</v>
      </c>
      <c r="V746" s="89">
        <f t="shared" si="95"/>
        <v>0</v>
      </c>
      <c r="W746" s="77"/>
      <c r="X746" s="77"/>
      <c r="Y746" s="77"/>
    </row>
    <row r="747" spans="1:25" s="80" customFormat="1" ht="16" thickBot="1">
      <c r="A747" s="1"/>
      <c r="B747" s="26">
        <f t="shared" si="96"/>
        <v>501</v>
      </c>
      <c r="C747" s="26"/>
      <c r="D747" s="27"/>
      <c r="E747" s="26"/>
      <c r="F747" s="26"/>
      <c r="G747" s="26"/>
      <c r="H747" s="136"/>
      <c r="I747" s="26"/>
      <c r="J747" s="26"/>
      <c r="K747" s="26"/>
      <c r="L747" s="32"/>
      <c r="M747" s="33" t="str">
        <f t="shared" si="93"/>
        <v/>
      </c>
      <c r="N747" s="32"/>
      <c r="O747" s="77"/>
      <c r="P747" s="81">
        <f t="shared" si="90"/>
        <v>0</v>
      </c>
      <c r="Q747" s="81">
        <f t="shared" si="91"/>
        <v>0</v>
      </c>
      <c r="R747" s="81" t="e">
        <f t="shared" si="97"/>
        <v>#N/A</v>
      </c>
      <c r="S747" s="81">
        <f t="shared" si="92"/>
        <v>0</v>
      </c>
      <c r="T747" s="78" t="e">
        <f>+VLOOKUP($E747,db!$B$26:$C$30,2,FALSE)</f>
        <v>#N/A</v>
      </c>
      <c r="U747" s="78">
        <f t="shared" si="94"/>
        <v>0</v>
      </c>
      <c r="V747" s="89">
        <f t="shared" si="95"/>
        <v>0</v>
      </c>
      <c r="W747" s="77"/>
      <c r="X747" s="77"/>
      <c r="Y747" s="77"/>
    </row>
    <row r="748" spans="1:25" s="80" customFormat="1" ht="16" thickBot="1">
      <c r="A748" s="1"/>
      <c r="B748" s="28">
        <f t="shared" si="96"/>
        <v>502</v>
      </c>
      <c r="C748" s="28"/>
      <c r="D748" s="29"/>
      <c r="E748" s="28"/>
      <c r="F748" s="28"/>
      <c r="G748" s="28"/>
      <c r="H748" s="137"/>
      <c r="I748" s="28"/>
      <c r="J748" s="28"/>
      <c r="K748" s="28"/>
      <c r="L748" s="30"/>
      <c r="M748" s="31" t="str">
        <f t="shared" si="93"/>
        <v/>
      </c>
      <c r="N748" s="30"/>
      <c r="O748" s="77"/>
      <c r="P748" s="81">
        <f t="shared" si="90"/>
        <v>0</v>
      </c>
      <c r="Q748" s="81">
        <f t="shared" si="91"/>
        <v>0</v>
      </c>
      <c r="R748" s="81" t="e">
        <f t="shared" si="97"/>
        <v>#N/A</v>
      </c>
      <c r="S748" s="81">
        <f t="shared" si="92"/>
        <v>0</v>
      </c>
      <c r="T748" s="78" t="e">
        <f>+VLOOKUP($E748,db!$B$26:$C$30,2,FALSE)</f>
        <v>#N/A</v>
      </c>
      <c r="U748" s="78">
        <f t="shared" si="94"/>
        <v>0</v>
      </c>
      <c r="V748" s="89">
        <f t="shared" si="95"/>
        <v>0</v>
      </c>
      <c r="W748" s="77"/>
      <c r="X748" s="77"/>
      <c r="Y748" s="77"/>
    </row>
    <row r="749" spans="1:25" s="80" customFormat="1" ht="16" thickBot="1">
      <c r="A749" s="1"/>
      <c r="B749" s="26">
        <f t="shared" si="96"/>
        <v>503</v>
      </c>
      <c r="C749" s="26"/>
      <c r="D749" s="27"/>
      <c r="E749" s="26"/>
      <c r="F749" s="26"/>
      <c r="G749" s="26"/>
      <c r="H749" s="136"/>
      <c r="I749" s="26"/>
      <c r="J749" s="26"/>
      <c r="K749" s="26"/>
      <c r="L749" s="32"/>
      <c r="M749" s="33" t="str">
        <f t="shared" si="93"/>
        <v/>
      </c>
      <c r="N749" s="32"/>
      <c r="O749" s="77"/>
      <c r="P749" s="81">
        <f t="shared" si="90"/>
        <v>0</v>
      </c>
      <c r="Q749" s="81">
        <f t="shared" si="91"/>
        <v>0</v>
      </c>
      <c r="R749" s="81" t="e">
        <f t="shared" si="97"/>
        <v>#N/A</v>
      </c>
      <c r="S749" s="81">
        <f t="shared" si="92"/>
        <v>0</v>
      </c>
      <c r="T749" s="78" t="e">
        <f>+VLOOKUP($E749,db!$B$26:$C$30,2,FALSE)</f>
        <v>#N/A</v>
      </c>
      <c r="U749" s="78">
        <f t="shared" si="94"/>
        <v>0</v>
      </c>
      <c r="V749" s="89">
        <f t="shared" si="95"/>
        <v>0</v>
      </c>
      <c r="W749" s="77"/>
      <c r="X749" s="77"/>
      <c r="Y749" s="77"/>
    </row>
    <row r="750" spans="1:25" s="80" customFormat="1" ht="16" thickBot="1">
      <c r="A750" s="1"/>
      <c r="B750" s="28">
        <f t="shared" si="96"/>
        <v>504</v>
      </c>
      <c r="C750" s="28"/>
      <c r="D750" s="29"/>
      <c r="E750" s="28"/>
      <c r="F750" s="28"/>
      <c r="G750" s="28"/>
      <c r="H750" s="137"/>
      <c r="I750" s="28"/>
      <c r="J750" s="28"/>
      <c r="K750" s="28"/>
      <c r="L750" s="30"/>
      <c r="M750" s="31" t="str">
        <f t="shared" si="93"/>
        <v/>
      </c>
      <c r="N750" s="30"/>
      <c r="O750" s="77"/>
      <c r="P750" s="81">
        <f t="shared" si="90"/>
        <v>0</v>
      </c>
      <c r="Q750" s="81">
        <f t="shared" si="91"/>
        <v>0</v>
      </c>
      <c r="R750" s="81" t="e">
        <f t="shared" si="97"/>
        <v>#N/A</v>
      </c>
      <c r="S750" s="81">
        <f t="shared" si="92"/>
        <v>0</v>
      </c>
      <c r="T750" s="78" t="e">
        <f>+VLOOKUP($E750,db!$B$26:$C$30,2,FALSE)</f>
        <v>#N/A</v>
      </c>
      <c r="U750" s="78">
        <f t="shared" si="94"/>
        <v>0</v>
      </c>
      <c r="V750" s="89">
        <f t="shared" si="95"/>
        <v>0</v>
      </c>
      <c r="W750" s="77"/>
      <c r="X750" s="77"/>
      <c r="Y750" s="77"/>
    </row>
    <row r="751" spans="1:25" s="80" customFormat="1" ht="16" thickBot="1">
      <c r="A751" s="1"/>
      <c r="B751" s="26">
        <f t="shared" si="96"/>
        <v>505</v>
      </c>
      <c r="C751" s="26"/>
      <c r="D751" s="27"/>
      <c r="E751" s="26"/>
      <c r="F751" s="26"/>
      <c r="G751" s="26"/>
      <c r="H751" s="136"/>
      <c r="I751" s="26"/>
      <c r="J751" s="26"/>
      <c r="K751" s="26"/>
      <c r="L751" s="32"/>
      <c r="M751" s="33" t="str">
        <f t="shared" si="93"/>
        <v/>
      </c>
      <c r="N751" s="32"/>
      <c r="O751" s="77"/>
      <c r="P751" s="81">
        <f t="shared" si="90"/>
        <v>0</v>
      </c>
      <c r="Q751" s="81">
        <f t="shared" si="91"/>
        <v>0</v>
      </c>
      <c r="R751" s="81" t="e">
        <f t="shared" si="97"/>
        <v>#N/A</v>
      </c>
      <c r="S751" s="81">
        <f t="shared" si="92"/>
        <v>0</v>
      </c>
      <c r="T751" s="78" t="e">
        <f>+VLOOKUP($E751,db!$B$26:$C$30,2,FALSE)</f>
        <v>#N/A</v>
      </c>
      <c r="U751" s="78">
        <f t="shared" si="94"/>
        <v>0</v>
      </c>
      <c r="V751" s="89">
        <f t="shared" si="95"/>
        <v>0</v>
      </c>
      <c r="W751" s="77"/>
      <c r="X751" s="77"/>
      <c r="Y751" s="77"/>
    </row>
    <row r="752" spans="1:25" s="80" customFormat="1" ht="16" thickBot="1">
      <c r="A752" s="1"/>
      <c r="B752" s="28">
        <f t="shared" si="96"/>
        <v>506</v>
      </c>
      <c r="C752" s="28"/>
      <c r="D752" s="29"/>
      <c r="E752" s="28"/>
      <c r="F752" s="28"/>
      <c r="G752" s="28"/>
      <c r="H752" s="137"/>
      <c r="I752" s="28"/>
      <c r="J752" s="28"/>
      <c r="K752" s="28"/>
      <c r="L752" s="30"/>
      <c r="M752" s="31" t="str">
        <f t="shared" si="93"/>
        <v/>
      </c>
      <c r="N752" s="30"/>
      <c r="O752" s="77"/>
      <c r="P752" s="81">
        <f t="shared" si="90"/>
        <v>0</v>
      </c>
      <c r="Q752" s="81">
        <f t="shared" si="91"/>
        <v>0</v>
      </c>
      <c r="R752" s="81" t="e">
        <f t="shared" si="97"/>
        <v>#N/A</v>
      </c>
      <c r="S752" s="81">
        <f t="shared" si="92"/>
        <v>0</v>
      </c>
      <c r="T752" s="78" t="e">
        <f>+VLOOKUP($E752,db!$B$26:$C$30,2,FALSE)</f>
        <v>#N/A</v>
      </c>
      <c r="U752" s="78">
        <f t="shared" si="94"/>
        <v>0</v>
      </c>
      <c r="V752" s="89">
        <f t="shared" si="95"/>
        <v>0</v>
      </c>
      <c r="W752" s="77"/>
      <c r="X752" s="77"/>
      <c r="Y752" s="77"/>
    </row>
    <row r="753" spans="1:25" s="80" customFormat="1" ht="16" thickBot="1">
      <c r="A753" s="1"/>
      <c r="B753" s="26">
        <f t="shared" si="96"/>
        <v>507</v>
      </c>
      <c r="C753" s="26"/>
      <c r="D753" s="27"/>
      <c r="E753" s="26"/>
      <c r="F753" s="26"/>
      <c r="G753" s="26"/>
      <c r="H753" s="136"/>
      <c r="I753" s="26"/>
      <c r="J753" s="26"/>
      <c r="K753" s="26"/>
      <c r="L753" s="32"/>
      <c r="M753" s="33" t="str">
        <f t="shared" si="93"/>
        <v/>
      </c>
      <c r="N753" s="32"/>
      <c r="O753" s="77"/>
      <c r="P753" s="81">
        <f t="shared" si="90"/>
        <v>0</v>
      </c>
      <c r="Q753" s="81">
        <f t="shared" si="91"/>
        <v>0</v>
      </c>
      <c r="R753" s="81" t="e">
        <f t="shared" si="97"/>
        <v>#N/A</v>
      </c>
      <c r="S753" s="81">
        <f t="shared" si="92"/>
        <v>0</v>
      </c>
      <c r="T753" s="78" t="e">
        <f>+VLOOKUP($E753,db!$B$26:$C$30,2,FALSE)</f>
        <v>#N/A</v>
      </c>
      <c r="U753" s="78">
        <f t="shared" si="94"/>
        <v>0</v>
      </c>
      <c r="V753" s="89">
        <f t="shared" si="95"/>
        <v>0</v>
      </c>
      <c r="W753" s="77"/>
      <c r="X753" s="77"/>
      <c r="Y753" s="77"/>
    </row>
    <row r="754" spans="1:25" s="80" customFormat="1" ht="16" thickBot="1">
      <c r="A754" s="1"/>
      <c r="B754" s="28">
        <f t="shared" si="96"/>
        <v>508</v>
      </c>
      <c r="C754" s="28"/>
      <c r="D754" s="29"/>
      <c r="E754" s="28"/>
      <c r="F754" s="28"/>
      <c r="G754" s="28"/>
      <c r="H754" s="137"/>
      <c r="I754" s="28"/>
      <c r="J754" s="28"/>
      <c r="K754" s="28"/>
      <c r="L754" s="30"/>
      <c r="M754" s="31" t="str">
        <f t="shared" si="93"/>
        <v/>
      </c>
      <c r="N754" s="30"/>
      <c r="O754" s="77"/>
      <c r="P754" s="81">
        <f t="shared" si="90"/>
        <v>0</v>
      </c>
      <c r="Q754" s="81">
        <f t="shared" si="91"/>
        <v>0</v>
      </c>
      <c r="R754" s="81" t="e">
        <f t="shared" si="97"/>
        <v>#N/A</v>
      </c>
      <c r="S754" s="81">
        <f t="shared" si="92"/>
        <v>0</v>
      </c>
      <c r="T754" s="78" t="e">
        <f>+VLOOKUP($E754,db!$B$26:$C$30,2,FALSE)</f>
        <v>#N/A</v>
      </c>
      <c r="U754" s="78">
        <f t="shared" si="94"/>
        <v>0</v>
      </c>
      <c r="V754" s="89">
        <f t="shared" si="95"/>
        <v>0</v>
      </c>
      <c r="W754" s="77"/>
      <c r="X754" s="77"/>
      <c r="Y754" s="77"/>
    </row>
    <row r="755" spans="1:25" s="80" customFormat="1" ht="16" thickBot="1">
      <c r="A755" s="1"/>
      <c r="B755" s="26">
        <f t="shared" si="96"/>
        <v>509</v>
      </c>
      <c r="C755" s="26"/>
      <c r="D755" s="27"/>
      <c r="E755" s="26"/>
      <c r="F755" s="26"/>
      <c r="G755" s="26"/>
      <c r="H755" s="136"/>
      <c r="I755" s="26"/>
      <c r="J755" s="26"/>
      <c r="K755" s="26"/>
      <c r="L755" s="32"/>
      <c r="M755" s="33" t="str">
        <f t="shared" si="93"/>
        <v/>
      </c>
      <c r="N755" s="32"/>
      <c r="O755" s="77"/>
      <c r="P755" s="81">
        <f t="shared" si="90"/>
        <v>0</v>
      </c>
      <c r="Q755" s="81">
        <f t="shared" si="91"/>
        <v>0</v>
      </c>
      <c r="R755" s="81" t="e">
        <f t="shared" si="97"/>
        <v>#N/A</v>
      </c>
      <c r="S755" s="81">
        <f t="shared" si="92"/>
        <v>0</v>
      </c>
      <c r="T755" s="78" t="e">
        <f>+VLOOKUP($E755,db!$B$26:$C$30,2,FALSE)</f>
        <v>#N/A</v>
      </c>
      <c r="U755" s="78">
        <f t="shared" si="94"/>
        <v>0</v>
      </c>
      <c r="V755" s="89">
        <f t="shared" si="95"/>
        <v>0</v>
      </c>
      <c r="W755" s="77"/>
      <c r="X755" s="77"/>
      <c r="Y755" s="77"/>
    </row>
    <row r="756" spans="1:25" s="80" customFormat="1" ht="16" thickBot="1">
      <c r="A756" s="1"/>
      <c r="B756" s="28">
        <f t="shared" si="96"/>
        <v>510</v>
      </c>
      <c r="C756" s="28"/>
      <c r="D756" s="29"/>
      <c r="E756" s="28"/>
      <c r="F756" s="28"/>
      <c r="G756" s="28"/>
      <c r="H756" s="137"/>
      <c r="I756" s="28"/>
      <c r="J756" s="28"/>
      <c r="K756" s="28"/>
      <c r="L756" s="30"/>
      <c r="M756" s="31" t="str">
        <f t="shared" si="93"/>
        <v/>
      </c>
      <c r="N756" s="30"/>
      <c r="O756" s="77"/>
      <c r="P756" s="81">
        <f t="shared" si="90"/>
        <v>0</v>
      </c>
      <c r="Q756" s="81">
        <f t="shared" si="91"/>
        <v>0</v>
      </c>
      <c r="R756" s="81" t="e">
        <f t="shared" si="97"/>
        <v>#N/A</v>
      </c>
      <c r="S756" s="81">
        <f t="shared" si="92"/>
        <v>0</v>
      </c>
      <c r="T756" s="78" t="e">
        <f>+VLOOKUP($E756,db!$B$26:$C$30,2,FALSE)</f>
        <v>#N/A</v>
      </c>
      <c r="U756" s="78">
        <f t="shared" si="94"/>
        <v>0</v>
      </c>
      <c r="V756" s="89">
        <f t="shared" si="95"/>
        <v>0</v>
      </c>
      <c r="W756" s="77"/>
      <c r="X756" s="77"/>
      <c r="Y756" s="77"/>
    </row>
    <row r="757" spans="1:25" s="80" customFormat="1" ht="16" thickBot="1">
      <c r="A757" s="1"/>
      <c r="B757" s="26">
        <f t="shared" si="96"/>
        <v>511</v>
      </c>
      <c r="C757" s="26"/>
      <c r="D757" s="27"/>
      <c r="E757" s="26"/>
      <c r="F757" s="26"/>
      <c r="G757" s="26"/>
      <c r="H757" s="136"/>
      <c r="I757" s="26"/>
      <c r="J757" s="26"/>
      <c r="K757" s="26"/>
      <c r="L757" s="32"/>
      <c r="M757" s="33" t="str">
        <f t="shared" si="93"/>
        <v/>
      </c>
      <c r="N757" s="32"/>
      <c r="O757" s="77"/>
      <c r="P757" s="81">
        <f t="shared" si="90"/>
        <v>0</v>
      </c>
      <c r="Q757" s="81">
        <f t="shared" si="91"/>
        <v>0</v>
      </c>
      <c r="R757" s="81" t="e">
        <f t="shared" si="97"/>
        <v>#N/A</v>
      </c>
      <c r="S757" s="81">
        <f t="shared" si="92"/>
        <v>0</v>
      </c>
      <c r="T757" s="78" t="e">
        <f>+VLOOKUP($E757,db!$B$26:$C$30,2,FALSE)</f>
        <v>#N/A</v>
      </c>
      <c r="U757" s="78">
        <f t="shared" si="94"/>
        <v>0</v>
      </c>
      <c r="V757" s="89">
        <f t="shared" si="95"/>
        <v>0</v>
      </c>
      <c r="W757" s="77"/>
      <c r="X757" s="77"/>
      <c r="Y757" s="77"/>
    </row>
    <row r="758" spans="1:25" s="80" customFormat="1" ht="16" thickBot="1">
      <c r="A758" s="1"/>
      <c r="B758" s="28">
        <f t="shared" si="96"/>
        <v>512</v>
      </c>
      <c r="C758" s="28"/>
      <c r="D758" s="29"/>
      <c r="E758" s="28"/>
      <c r="F758" s="28"/>
      <c r="G758" s="28"/>
      <c r="H758" s="137"/>
      <c r="I758" s="28"/>
      <c r="J758" s="28"/>
      <c r="K758" s="28"/>
      <c r="L758" s="30"/>
      <c r="M758" s="31" t="str">
        <f t="shared" si="93"/>
        <v/>
      </c>
      <c r="N758" s="30"/>
      <c r="O758" s="77"/>
      <c r="P758" s="81">
        <f t="shared" si="90"/>
        <v>0</v>
      </c>
      <c r="Q758" s="81">
        <f t="shared" si="91"/>
        <v>0</v>
      </c>
      <c r="R758" s="81" t="e">
        <f t="shared" si="97"/>
        <v>#N/A</v>
      </c>
      <c r="S758" s="81">
        <f t="shared" si="92"/>
        <v>0</v>
      </c>
      <c r="T758" s="78" t="e">
        <f>+VLOOKUP($E758,db!$B$26:$C$30,2,FALSE)</f>
        <v>#N/A</v>
      </c>
      <c r="U758" s="78">
        <f t="shared" si="94"/>
        <v>0</v>
      </c>
      <c r="V758" s="89">
        <f t="shared" si="95"/>
        <v>0</v>
      </c>
      <c r="W758" s="77"/>
      <c r="X758" s="77"/>
      <c r="Y758" s="77"/>
    </row>
    <row r="759" spans="1:25" s="80" customFormat="1" ht="16" thickBot="1">
      <c r="A759" s="1"/>
      <c r="B759" s="26">
        <f t="shared" si="96"/>
        <v>513</v>
      </c>
      <c r="C759" s="26"/>
      <c r="D759" s="27"/>
      <c r="E759" s="26"/>
      <c r="F759" s="26"/>
      <c r="G759" s="26"/>
      <c r="H759" s="136"/>
      <c r="I759" s="26"/>
      <c r="J759" s="26"/>
      <c r="K759" s="26"/>
      <c r="L759" s="32"/>
      <c r="M759" s="33" t="str">
        <f t="shared" si="93"/>
        <v/>
      </c>
      <c r="N759" s="32"/>
      <c r="O759" s="77"/>
      <c r="P759" s="81">
        <f t="shared" si="90"/>
        <v>0</v>
      </c>
      <c r="Q759" s="81">
        <f t="shared" si="91"/>
        <v>0</v>
      </c>
      <c r="R759" s="81" t="e">
        <f t="shared" si="97"/>
        <v>#N/A</v>
      </c>
      <c r="S759" s="81">
        <f t="shared" si="92"/>
        <v>0</v>
      </c>
      <c r="T759" s="78" t="e">
        <f>+VLOOKUP($E759,db!$B$26:$C$30,2,FALSE)</f>
        <v>#N/A</v>
      </c>
      <c r="U759" s="78">
        <f t="shared" si="94"/>
        <v>0</v>
      </c>
      <c r="V759" s="89">
        <f t="shared" si="95"/>
        <v>0</v>
      </c>
      <c r="W759" s="77"/>
      <c r="X759" s="77"/>
      <c r="Y759" s="77"/>
    </row>
    <row r="760" spans="1:25" s="80" customFormat="1" ht="16" thickBot="1">
      <c r="A760" s="1"/>
      <c r="B760" s="28">
        <f t="shared" si="96"/>
        <v>514</v>
      </c>
      <c r="C760" s="28"/>
      <c r="D760" s="29"/>
      <c r="E760" s="28"/>
      <c r="F760" s="28"/>
      <c r="G760" s="28"/>
      <c r="H760" s="137"/>
      <c r="I760" s="28"/>
      <c r="J760" s="28"/>
      <c r="K760" s="28"/>
      <c r="L760" s="30"/>
      <c r="M760" s="31" t="str">
        <f t="shared" si="93"/>
        <v/>
      </c>
      <c r="N760" s="30"/>
      <c r="O760" s="77"/>
      <c r="P760" s="81">
        <f t="shared" si="90"/>
        <v>0</v>
      </c>
      <c r="Q760" s="81">
        <f t="shared" si="91"/>
        <v>0</v>
      </c>
      <c r="R760" s="81" t="e">
        <f t="shared" si="97"/>
        <v>#N/A</v>
      </c>
      <c r="S760" s="81">
        <f t="shared" si="92"/>
        <v>0</v>
      </c>
      <c r="T760" s="78" t="e">
        <f>+VLOOKUP($E760,db!$B$26:$C$30,2,FALSE)</f>
        <v>#N/A</v>
      </c>
      <c r="U760" s="78">
        <f t="shared" si="94"/>
        <v>0</v>
      </c>
      <c r="V760" s="89">
        <f t="shared" si="95"/>
        <v>0</v>
      </c>
      <c r="W760" s="77"/>
      <c r="X760" s="77"/>
      <c r="Y760" s="77"/>
    </row>
    <row r="761" spans="1:25" s="80" customFormat="1" ht="16" thickBot="1">
      <c r="A761" s="1"/>
      <c r="B761" s="26">
        <f t="shared" si="96"/>
        <v>515</v>
      </c>
      <c r="C761" s="26"/>
      <c r="D761" s="27"/>
      <c r="E761" s="26"/>
      <c r="F761" s="26"/>
      <c r="G761" s="26"/>
      <c r="H761" s="136"/>
      <c r="I761" s="26"/>
      <c r="J761" s="26"/>
      <c r="K761" s="26"/>
      <c r="L761" s="32"/>
      <c r="M761" s="33" t="str">
        <f t="shared" si="93"/>
        <v/>
      </c>
      <c r="N761" s="32"/>
      <c r="O761" s="77"/>
      <c r="P761" s="81">
        <f t="shared" si="90"/>
        <v>0</v>
      </c>
      <c r="Q761" s="81">
        <f t="shared" si="91"/>
        <v>0</v>
      </c>
      <c r="R761" s="81" t="e">
        <f t="shared" si="97"/>
        <v>#N/A</v>
      </c>
      <c r="S761" s="81">
        <f t="shared" si="92"/>
        <v>0</v>
      </c>
      <c r="T761" s="78" t="e">
        <f>+VLOOKUP($E761,db!$B$26:$C$30,2,FALSE)</f>
        <v>#N/A</v>
      </c>
      <c r="U761" s="78">
        <f t="shared" si="94"/>
        <v>0</v>
      </c>
      <c r="V761" s="89">
        <f t="shared" si="95"/>
        <v>0</v>
      </c>
      <c r="W761" s="77"/>
      <c r="X761" s="77"/>
      <c r="Y761" s="77"/>
    </row>
    <row r="762" spans="1:25" s="80" customFormat="1" ht="16" thickBot="1">
      <c r="A762" s="1"/>
      <c r="B762" s="28">
        <f t="shared" si="96"/>
        <v>516</v>
      </c>
      <c r="C762" s="28"/>
      <c r="D762" s="29"/>
      <c r="E762" s="28"/>
      <c r="F762" s="28"/>
      <c r="G762" s="28"/>
      <c r="H762" s="137"/>
      <c r="I762" s="28"/>
      <c r="J762" s="28"/>
      <c r="K762" s="28"/>
      <c r="L762" s="30"/>
      <c r="M762" s="31" t="str">
        <f t="shared" si="93"/>
        <v/>
      </c>
      <c r="N762" s="30"/>
      <c r="O762" s="77"/>
      <c r="P762" s="81">
        <f t="shared" si="90"/>
        <v>0</v>
      </c>
      <c r="Q762" s="81">
        <f t="shared" si="91"/>
        <v>0</v>
      </c>
      <c r="R762" s="81" t="e">
        <f t="shared" si="97"/>
        <v>#N/A</v>
      </c>
      <c r="S762" s="81">
        <f t="shared" si="92"/>
        <v>0</v>
      </c>
      <c r="T762" s="78" t="e">
        <f>+VLOOKUP($E762,db!$B$26:$C$30,2,FALSE)</f>
        <v>#N/A</v>
      </c>
      <c r="U762" s="78">
        <f t="shared" si="94"/>
        <v>0</v>
      </c>
      <c r="V762" s="89">
        <f t="shared" si="95"/>
        <v>0</v>
      </c>
      <c r="W762" s="77"/>
      <c r="X762" s="77"/>
      <c r="Y762" s="77"/>
    </row>
    <row r="763" spans="1:25" s="80" customFormat="1" ht="16" thickBot="1">
      <c r="A763" s="1"/>
      <c r="B763" s="26">
        <f t="shared" si="96"/>
        <v>517</v>
      </c>
      <c r="C763" s="26"/>
      <c r="D763" s="27"/>
      <c r="E763" s="26"/>
      <c r="F763" s="26"/>
      <c r="G763" s="26"/>
      <c r="H763" s="136"/>
      <c r="I763" s="26"/>
      <c r="J763" s="26"/>
      <c r="K763" s="26"/>
      <c r="L763" s="32"/>
      <c r="M763" s="33" t="str">
        <f t="shared" si="93"/>
        <v/>
      </c>
      <c r="N763" s="32"/>
      <c r="O763" s="77"/>
      <c r="P763" s="81">
        <f t="shared" si="90"/>
        <v>0</v>
      </c>
      <c r="Q763" s="81">
        <f t="shared" si="91"/>
        <v>0</v>
      </c>
      <c r="R763" s="81" t="e">
        <f t="shared" si="97"/>
        <v>#N/A</v>
      </c>
      <c r="S763" s="81">
        <f t="shared" si="92"/>
        <v>0</v>
      </c>
      <c r="T763" s="78" t="e">
        <f>+VLOOKUP($E763,db!$B$26:$C$30,2,FALSE)</f>
        <v>#N/A</v>
      </c>
      <c r="U763" s="78">
        <f t="shared" si="94"/>
        <v>0</v>
      </c>
      <c r="V763" s="89">
        <f t="shared" si="95"/>
        <v>0</v>
      </c>
      <c r="W763" s="77"/>
      <c r="X763" s="77"/>
      <c r="Y763" s="77"/>
    </row>
    <row r="764" spans="1:25" s="80" customFormat="1" ht="16" thickBot="1">
      <c r="A764" s="1"/>
      <c r="B764" s="28">
        <f t="shared" si="96"/>
        <v>518</v>
      </c>
      <c r="C764" s="28"/>
      <c r="D764" s="29"/>
      <c r="E764" s="28"/>
      <c r="F764" s="28"/>
      <c r="G764" s="28"/>
      <c r="H764" s="137"/>
      <c r="I764" s="28"/>
      <c r="J764" s="28"/>
      <c r="K764" s="28"/>
      <c r="L764" s="30"/>
      <c r="M764" s="31" t="str">
        <f t="shared" si="93"/>
        <v/>
      </c>
      <c r="N764" s="30"/>
      <c r="O764" s="77"/>
      <c r="P764" s="81">
        <f t="shared" si="90"/>
        <v>0</v>
      </c>
      <c r="Q764" s="81">
        <f t="shared" si="91"/>
        <v>0</v>
      </c>
      <c r="R764" s="81" t="e">
        <f t="shared" si="97"/>
        <v>#N/A</v>
      </c>
      <c r="S764" s="81">
        <f t="shared" si="92"/>
        <v>0</v>
      </c>
      <c r="T764" s="78" t="e">
        <f>+VLOOKUP($E764,db!$B$26:$C$30,2,FALSE)</f>
        <v>#N/A</v>
      </c>
      <c r="U764" s="78">
        <f t="shared" si="94"/>
        <v>0</v>
      </c>
      <c r="V764" s="89">
        <f t="shared" si="95"/>
        <v>0</v>
      </c>
      <c r="W764" s="77"/>
      <c r="X764" s="77"/>
      <c r="Y764" s="77"/>
    </row>
    <row r="765" spans="1:25" s="80" customFormat="1" ht="16" thickBot="1">
      <c r="A765" s="1"/>
      <c r="B765" s="26">
        <f t="shared" si="96"/>
        <v>519</v>
      </c>
      <c r="C765" s="26"/>
      <c r="D765" s="27"/>
      <c r="E765" s="26"/>
      <c r="F765" s="26"/>
      <c r="G765" s="26"/>
      <c r="H765" s="136"/>
      <c r="I765" s="26"/>
      <c r="J765" s="26"/>
      <c r="K765" s="26"/>
      <c r="L765" s="32"/>
      <c r="M765" s="33" t="str">
        <f t="shared" si="93"/>
        <v/>
      </c>
      <c r="N765" s="32"/>
      <c r="O765" s="77"/>
      <c r="P765" s="81">
        <f t="shared" si="90"/>
        <v>0</v>
      </c>
      <c r="Q765" s="81">
        <f t="shared" si="91"/>
        <v>0</v>
      </c>
      <c r="R765" s="81" t="e">
        <f t="shared" si="97"/>
        <v>#N/A</v>
      </c>
      <c r="S765" s="81">
        <f t="shared" si="92"/>
        <v>0</v>
      </c>
      <c r="T765" s="78" t="e">
        <f>+VLOOKUP($E765,db!$B$26:$C$30,2,FALSE)</f>
        <v>#N/A</v>
      </c>
      <c r="U765" s="78">
        <f t="shared" si="94"/>
        <v>0</v>
      </c>
      <c r="V765" s="89">
        <f t="shared" si="95"/>
        <v>0</v>
      </c>
      <c r="W765" s="77"/>
      <c r="X765" s="77"/>
      <c r="Y765" s="77"/>
    </row>
    <row r="766" spans="1:25" s="80" customFormat="1" ht="16" thickBot="1">
      <c r="A766" s="1"/>
      <c r="B766" s="28">
        <f t="shared" si="96"/>
        <v>520</v>
      </c>
      <c r="C766" s="28"/>
      <c r="D766" s="29"/>
      <c r="E766" s="28"/>
      <c r="F766" s="28"/>
      <c r="G766" s="28"/>
      <c r="H766" s="137"/>
      <c r="I766" s="28"/>
      <c r="J766" s="28"/>
      <c r="K766" s="28"/>
      <c r="L766" s="30"/>
      <c r="M766" s="31" t="str">
        <f t="shared" si="93"/>
        <v/>
      </c>
      <c r="N766" s="30"/>
      <c r="O766" s="77"/>
      <c r="P766" s="81">
        <f t="shared" si="90"/>
        <v>0</v>
      </c>
      <c r="Q766" s="81">
        <f t="shared" si="91"/>
        <v>0</v>
      </c>
      <c r="R766" s="81" t="e">
        <f t="shared" si="97"/>
        <v>#N/A</v>
      </c>
      <c r="S766" s="81">
        <f t="shared" si="92"/>
        <v>0</v>
      </c>
      <c r="T766" s="78" t="e">
        <f>+VLOOKUP($E766,db!$B$26:$C$30,2,FALSE)</f>
        <v>#N/A</v>
      </c>
      <c r="U766" s="78">
        <f t="shared" si="94"/>
        <v>0</v>
      </c>
      <c r="V766" s="89">
        <f t="shared" si="95"/>
        <v>0</v>
      </c>
      <c r="W766" s="77"/>
      <c r="X766" s="77"/>
      <c r="Y766" s="77"/>
    </row>
    <row r="767" spans="1:25" s="80" customFormat="1" ht="16" thickBot="1">
      <c r="A767" s="1"/>
      <c r="B767" s="26">
        <f t="shared" si="96"/>
        <v>521</v>
      </c>
      <c r="C767" s="26"/>
      <c r="D767" s="27"/>
      <c r="E767" s="26"/>
      <c r="F767" s="26"/>
      <c r="G767" s="26"/>
      <c r="H767" s="136"/>
      <c r="I767" s="26"/>
      <c r="J767" s="26"/>
      <c r="K767" s="26"/>
      <c r="L767" s="32"/>
      <c r="M767" s="33" t="str">
        <f t="shared" si="93"/>
        <v/>
      </c>
      <c r="N767" s="32"/>
      <c r="O767" s="77"/>
      <c r="P767" s="81">
        <f t="shared" si="90"/>
        <v>0</v>
      </c>
      <c r="Q767" s="81">
        <f t="shared" si="91"/>
        <v>0</v>
      </c>
      <c r="R767" s="81" t="e">
        <f t="shared" si="97"/>
        <v>#N/A</v>
      </c>
      <c r="S767" s="81">
        <f t="shared" si="92"/>
        <v>0</v>
      </c>
      <c r="T767" s="78" t="e">
        <f>+VLOOKUP($E767,db!$B$26:$C$30,2,FALSE)</f>
        <v>#N/A</v>
      </c>
      <c r="U767" s="78">
        <f t="shared" si="94"/>
        <v>0</v>
      </c>
      <c r="V767" s="89">
        <f t="shared" si="95"/>
        <v>0</v>
      </c>
      <c r="W767" s="77"/>
      <c r="X767" s="77"/>
      <c r="Y767" s="77"/>
    </row>
    <row r="768" spans="1:25" s="80" customFormat="1" ht="16" thickBot="1">
      <c r="A768" s="1"/>
      <c r="B768" s="28">
        <f t="shared" si="96"/>
        <v>522</v>
      </c>
      <c r="C768" s="28"/>
      <c r="D768" s="29"/>
      <c r="E768" s="28"/>
      <c r="F768" s="28"/>
      <c r="G768" s="28"/>
      <c r="H768" s="137"/>
      <c r="I768" s="28"/>
      <c r="J768" s="28"/>
      <c r="K768" s="28"/>
      <c r="L768" s="30"/>
      <c r="M768" s="31" t="str">
        <f t="shared" si="93"/>
        <v/>
      </c>
      <c r="N768" s="30"/>
      <c r="O768" s="77"/>
      <c r="P768" s="81">
        <f t="shared" si="90"/>
        <v>0</v>
      </c>
      <c r="Q768" s="81">
        <f t="shared" si="91"/>
        <v>0</v>
      </c>
      <c r="R768" s="81" t="e">
        <f t="shared" si="97"/>
        <v>#N/A</v>
      </c>
      <c r="S768" s="81">
        <f t="shared" si="92"/>
        <v>0</v>
      </c>
      <c r="T768" s="78" t="e">
        <f>+VLOOKUP($E768,db!$B$26:$C$30,2,FALSE)</f>
        <v>#N/A</v>
      </c>
      <c r="U768" s="78">
        <f t="shared" si="94"/>
        <v>0</v>
      </c>
      <c r="V768" s="89">
        <f t="shared" si="95"/>
        <v>0</v>
      </c>
      <c r="W768" s="77"/>
      <c r="X768" s="77"/>
      <c r="Y768" s="77"/>
    </row>
    <row r="769" spans="1:25" s="80" customFormat="1" ht="16" thickBot="1">
      <c r="A769" s="1"/>
      <c r="B769" s="26">
        <f t="shared" si="96"/>
        <v>523</v>
      </c>
      <c r="C769" s="26"/>
      <c r="D769" s="27"/>
      <c r="E769" s="26"/>
      <c r="F769" s="26"/>
      <c r="G769" s="26"/>
      <c r="H769" s="136"/>
      <c r="I769" s="26"/>
      <c r="J769" s="26"/>
      <c r="K769" s="26"/>
      <c r="L769" s="32"/>
      <c r="M769" s="33" t="str">
        <f t="shared" si="93"/>
        <v/>
      </c>
      <c r="N769" s="32"/>
      <c r="O769" s="77"/>
      <c r="P769" s="81">
        <f t="shared" si="90"/>
        <v>0</v>
      </c>
      <c r="Q769" s="81">
        <f t="shared" si="91"/>
        <v>0</v>
      </c>
      <c r="R769" s="81" t="e">
        <f t="shared" si="97"/>
        <v>#N/A</v>
      </c>
      <c r="S769" s="81">
        <f t="shared" si="92"/>
        <v>0</v>
      </c>
      <c r="T769" s="78" t="e">
        <f>+VLOOKUP($E769,db!$B$26:$C$30,2,FALSE)</f>
        <v>#N/A</v>
      </c>
      <c r="U769" s="78">
        <f t="shared" si="94"/>
        <v>0</v>
      </c>
      <c r="V769" s="89">
        <f t="shared" si="95"/>
        <v>0</v>
      </c>
      <c r="W769" s="77"/>
      <c r="X769" s="77"/>
      <c r="Y769" s="77"/>
    </row>
    <row r="770" spans="1:25" s="80" customFormat="1" ht="16" thickBot="1">
      <c r="A770" s="1"/>
      <c r="B770" s="28">
        <f t="shared" si="96"/>
        <v>524</v>
      </c>
      <c r="C770" s="28"/>
      <c r="D770" s="29"/>
      <c r="E770" s="28"/>
      <c r="F770" s="28"/>
      <c r="G770" s="28"/>
      <c r="H770" s="137"/>
      <c r="I770" s="28"/>
      <c r="J770" s="28"/>
      <c r="K770" s="28"/>
      <c r="L770" s="30"/>
      <c r="M770" s="31" t="str">
        <f t="shared" si="93"/>
        <v/>
      </c>
      <c r="N770" s="30"/>
      <c r="O770" s="77"/>
      <c r="P770" s="81">
        <f t="shared" si="90"/>
        <v>0</v>
      </c>
      <c r="Q770" s="81">
        <f t="shared" si="91"/>
        <v>0</v>
      </c>
      <c r="R770" s="81" t="e">
        <f t="shared" si="97"/>
        <v>#N/A</v>
      </c>
      <c r="S770" s="81">
        <f t="shared" si="92"/>
        <v>0</v>
      </c>
      <c r="T770" s="78" t="e">
        <f>+VLOOKUP($E770,db!$B$26:$C$30,2,FALSE)</f>
        <v>#N/A</v>
      </c>
      <c r="U770" s="78">
        <f t="shared" si="94"/>
        <v>0</v>
      </c>
      <c r="V770" s="89">
        <f t="shared" si="95"/>
        <v>0</v>
      </c>
      <c r="W770" s="77"/>
      <c r="X770" s="77"/>
      <c r="Y770" s="77"/>
    </row>
    <row r="771" spans="1:25" s="80" customFormat="1" ht="16" thickBot="1">
      <c r="A771" s="1"/>
      <c r="B771" s="26">
        <f t="shared" si="96"/>
        <v>525</v>
      </c>
      <c r="C771" s="26"/>
      <c r="D771" s="27"/>
      <c r="E771" s="26"/>
      <c r="F771" s="26"/>
      <c r="G771" s="26"/>
      <c r="H771" s="136"/>
      <c r="I771" s="26"/>
      <c r="J771" s="26"/>
      <c r="K771" s="26"/>
      <c r="L771" s="32"/>
      <c r="M771" s="33" t="str">
        <f t="shared" si="93"/>
        <v/>
      </c>
      <c r="N771" s="32"/>
      <c r="O771" s="77"/>
      <c r="P771" s="81">
        <f t="shared" si="90"/>
        <v>0</v>
      </c>
      <c r="Q771" s="81">
        <f t="shared" si="91"/>
        <v>0</v>
      </c>
      <c r="R771" s="81" t="e">
        <f t="shared" si="97"/>
        <v>#N/A</v>
      </c>
      <c r="S771" s="81">
        <f t="shared" si="92"/>
        <v>0</v>
      </c>
      <c r="T771" s="78" t="e">
        <f>+VLOOKUP($E771,db!$B$26:$C$30,2,FALSE)</f>
        <v>#N/A</v>
      </c>
      <c r="U771" s="78">
        <f t="shared" si="94"/>
        <v>0</v>
      </c>
      <c r="V771" s="89">
        <f t="shared" si="95"/>
        <v>0</v>
      </c>
      <c r="W771" s="77"/>
      <c r="X771" s="77"/>
      <c r="Y771" s="77"/>
    </row>
    <row r="772" spans="1:25" s="80" customFormat="1" ht="16" thickBot="1">
      <c r="A772" s="1"/>
      <c r="B772" s="28">
        <f t="shared" si="96"/>
        <v>526</v>
      </c>
      <c r="C772" s="28"/>
      <c r="D772" s="29"/>
      <c r="E772" s="28"/>
      <c r="F772" s="28"/>
      <c r="G772" s="28"/>
      <c r="H772" s="137"/>
      <c r="I772" s="28"/>
      <c r="J772" s="28"/>
      <c r="K772" s="28"/>
      <c r="L772" s="30"/>
      <c r="M772" s="31" t="str">
        <f t="shared" si="93"/>
        <v/>
      </c>
      <c r="N772" s="30"/>
      <c r="O772" s="77"/>
      <c r="P772" s="81">
        <f t="shared" si="90"/>
        <v>0</v>
      </c>
      <c r="Q772" s="81">
        <f t="shared" si="91"/>
        <v>0</v>
      </c>
      <c r="R772" s="81" t="e">
        <f t="shared" si="97"/>
        <v>#N/A</v>
      </c>
      <c r="S772" s="81">
        <f t="shared" si="92"/>
        <v>0</v>
      </c>
      <c r="T772" s="78" t="e">
        <f>+VLOOKUP($E772,db!$B$26:$C$30,2,FALSE)</f>
        <v>#N/A</v>
      </c>
      <c r="U772" s="78">
        <f t="shared" si="94"/>
        <v>0</v>
      </c>
      <c r="V772" s="89">
        <f t="shared" si="95"/>
        <v>0</v>
      </c>
      <c r="W772" s="77"/>
      <c r="X772" s="77"/>
      <c r="Y772" s="77"/>
    </row>
    <row r="773" spans="1:25" s="80" customFormat="1" ht="16" thickBot="1">
      <c r="A773" s="1"/>
      <c r="B773" s="26">
        <f t="shared" si="96"/>
        <v>527</v>
      </c>
      <c r="C773" s="26"/>
      <c r="D773" s="27"/>
      <c r="E773" s="26"/>
      <c r="F773" s="26"/>
      <c r="G773" s="26"/>
      <c r="H773" s="136"/>
      <c r="I773" s="26"/>
      <c r="J773" s="26"/>
      <c r="K773" s="26"/>
      <c r="L773" s="32"/>
      <c r="M773" s="33" t="str">
        <f t="shared" si="93"/>
        <v/>
      </c>
      <c r="N773" s="32"/>
      <c r="O773" s="77"/>
      <c r="P773" s="81">
        <f t="shared" ref="P773:P836" si="98">IF(M773=1,1,0)</f>
        <v>0</v>
      </c>
      <c r="Q773" s="81">
        <f t="shared" ref="Q773:Q836" si="99">IF(ISBLANK(E773),0,IF(P773=0,1,0))</f>
        <v>0</v>
      </c>
      <c r="R773" s="81" t="e">
        <f t="shared" si="97"/>
        <v>#N/A</v>
      </c>
      <c r="S773" s="81">
        <f t="shared" ref="S773:S836" si="100">IF(OR(G773="Process of Elim. (50 /50)",G773="Guess (No Confidence)"),1,0)</f>
        <v>0</v>
      </c>
      <c r="T773" s="78" t="e">
        <f>+VLOOKUP($E773,db!$B$26:$C$30,2,FALSE)</f>
        <v>#N/A</v>
      </c>
      <c r="U773" s="78">
        <f t="shared" si="94"/>
        <v>0</v>
      </c>
      <c r="V773" s="89">
        <f t="shared" si="95"/>
        <v>0</v>
      </c>
      <c r="W773" s="77"/>
      <c r="X773" s="77"/>
      <c r="Y773" s="77"/>
    </row>
    <row r="774" spans="1:25" s="80" customFormat="1" ht="16" thickBot="1">
      <c r="A774" s="1"/>
      <c r="B774" s="28">
        <f t="shared" si="96"/>
        <v>528</v>
      </c>
      <c r="C774" s="28"/>
      <c r="D774" s="29"/>
      <c r="E774" s="28"/>
      <c r="F774" s="28"/>
      <c r="G774" s="28"/>
      <c r="H774" s="137"/>
      <c r="I774" s="28"/>
      <c r="J774" s="28"/>
      <c r="K774" s="28"/>
      <c r="L774" s="30"/>
      <c r="M774" s="31" t="str">
        <f t="shared" ref="M774:M837" si="101">IF(ISBLANK(F774),"",IF(F774=L774,1,0))</f>
        <v/>
      </c>
      <c r="N774" s="30"/>
      <c r="O774" s="77"/>
      <c r="P774" s="81">
        <f t="shared" si="98"/>
        <v>0</v>
      </c>
      <c r="Q774" s="81">
        <f t="shared" si="99"/>
        <v>0</v>
      </c>
      <c r="R774" s="81" t="e">
        <f t="shared" si="97"/>
        <v>#N/A</v>
      </c>
      <c r="S774" s="81">
        <f t="shared" si="100"/>
        <v>0</v>
      </c>
      <c r="T774" s="78" t="e">
        <f>+VLOOKUP($E774,db!$B$26:$C$30,2,FALSE)</f>
        <v>#N/A</v>
      </c>
      <c r="U774" s="78">
        <f t="shared" ref="U774:U837" si="102">IF($A$3=0,0,IF(Q774=1,1,IF(R774=1,2,IF(S774=1,3,0))))</f>
        <v>0</v>
      </c>
      <c r="V774" s="89">
        <f t="shared" ref="V774:V837" si="103">H774</f>
        <v>0</v>
      </c>
      <c r="W774" s="77"/>
      <c r="X774" s="77"/>
      <c r="Y774" s="77"/>
    </row>
    <row r="775" spans="1:25" s="80" customFormat="1" ht="16" thickBot="1">
      <c r="A775" s="1"/>
      <c r="B775" s="26">
        <f t="shared" ref="B775:B838" si="104">+B774+1</f>
        <v>529</v>
      </c>
      <c r="C775" s="26"/>
      <c r="D775" s="27"/>
      <c r="E775" s="26"/>
      <c r="F775" s="26"/>
      <c r="G775" s="26"/>
      <c r="H775" s="136"/>
      <c r="I775" s="26"/>
      <c r="J775" s="26"/>
      <c r="K775" s="26"/>
      <c r="L775" s="32"/>
      <c r="M775" s="33" t="str">
        <f t="shared" si="101"/>
        <v/>
      </c>
      <c r="N775" s="32"/>
      <c r="O775" s="77"/>
      <c r="P775" s="81">
        <f t="shared" si="98"/>
        <v>0</v>
      </c>
      <c r="Q775" s="81">
        <f t="shared" si="99"/>
        <v>0</v>
      </c>
      <c r="R775" s="81" t="e">
        <f t="shared" si="97"/>
        <v>#N/A</v>
      </c>
      <c r="S775" s="81">
        <f t="shared" si="100"/>
        <v>0</v>
      </c>
      <c r="T775" s="78" t="e">
        <f>+VLOOKUP($E775,db!$B$26:$C$30,2,FALSE)</f>
        <v>#N/A</v>
      </c>
      <c r="U775" s="78">
        <f t="shared" si="102"/>
        <v>0</v>
      </c>
      <c r="V775" s="89">
        <f t="shared" si="103"/>
        <v>0</v>
      </c>
      <c r="W775" s="77"/>
      <c r="X775" s="77"/>
      <c r="Y775" s="77"/>
    </row>
    <row r="776" spans="1:25" s="80" customFormat="1" ht="16" thickBot="1">
      <c r="A776" s="1"/>
      <c r="B776" s="28">
        <f t="shared" si="104"/>
        <v>530</v>
      </c>
      <c r="C776" s="28"/>
      <c r="D776" s="29"/>
      <c r="E776" s="28"/>
      <c r="F776" s="28"/>
      <c r="G776" s="28"/>
      <c r="H776" s="137"/>
      <c r="I776" s="28"/>
      <c r="J776" s="28"/>
      <c r="K776" s="28"/>
      <c r="L776" s="30"/>
      <c r="M776" s="31" t="str">
        <f t="shared" si="101"/>
        <v/>
      </c>
      <c r="N776" s="30"/>
      <c r="O776" s="77"/>
      <c r="P776" s="81">
        <f t="shared" si="98"/>
        <v>0</v>
      </c>
      <c r="Q776" s="81">
        <f t="shared" si="99"/>
        <v>0</v>
      </c>
      <c r="R776" s="81" t="e">
        <f t="shared" si="97"/>
        <v>#N/A</v>
      </c>
      <c r="S776" s="81">
        <f t="shared" si="100"/>
        <v>0</v>
      </c>
      <c r="T776" s="78" t="e">
        <f>+VLOOKUP($E776,db!$B$26:$C$30,2,FALSE)</f>
        <v>#N/A</v>
      </c>
      <c r="U776" s="78">
        <f t="shared" si="102"/>
        <v>0</v>
      </c>
      <c r="V776" s="89">
        <f t="shared" si="103"/>
        <v>0</v>
      </c>
      <c r="W776" s="77"/>
      <c r="X776" s="77"/>
      <c r="Y776" s="77"/>
    </row>
    <row r="777" spans="1:25" s="80" customFormat="1" ht="16" thickBot="1">
      <c r="A777" s="1"/>
      <c r="B777" s="26">
        <f t="shared" si="104"/>
        <v>531</v>
      </c>
      <c r="C777" s="26"/>
      <c r="D777" s="27"/>
      <c r="E777" s="26"/>
      <c r="F777" s="26"/>
      <c r="G777" s="26"/>
      <c r="H777" s="136"/>
      <c r="I777" s="26"/>
      <c r="J777" s="26"/>
      <c r="K777" s="26"/>
      <c r="L777" s="32"/>
      <c r="M777" s="33" t="str">
        <f t="shared" si="101"/>
        <v/>
      </c>
      <c r="N777" s="32"/>
      <c r="O777" s="77"/>
      <c r="P777" s="81">
        <f t="shared" si="98"/>
        <v>0</v>
      </c>
      <c r="Q777" s="81">
        <f t="shared" si="99"/>
        <v>0</v>
      </c>
      <c r="R777" s="81" t="e">
        <f t="shared" si="97"/>
        <v>#N/A</v>
      </c>
      <c r="S777" s="81">
        <f t="shared" si="100"/>
        <v>0</v>
      </c>
      <c r="T777" s="78" t="e">
        <f>+VLOOKUP($E777,db!$B$26:$C$30,2,FALSE)</f>
        <v>#N/A</v>
      </c>
      <c r="U777" s="78">
        <f t="shared" si="102"/>
        <v>0</v>
      </c>
      <c r="V777" s="89">
        <f t="shared" si="103"/>
        <v>0</v>
      </c>
      <c r="W777" s="77"/>
      <c r="X777" s="77"/>
      <c r="Y777" s="77"/>
    </row>
    <row r="778" spans="1:25" s="80" customFormat="1" ht="16" thickBot="1">
      <c r="A778" s="1"/>
      <c r="B778" s="28">
        <f t="shared" si="104"/>
        <v>532</v>
      </c>
      <c r="C778" s="28"/>
      <c r="D778" s="29"/>
      <c r="E778" s="28"/>
      <c r="F778" s="28"/>
      <c r="G778" s="28"/>
      <c r="H778" s="137"/>
      <c r="I778" s="28"/>
      <c r="J778" s="28"/>
      <c r="K778" s="28"/>
      <c r="L778" s="30"/>
      <c r="M778" s="31" t="str">
        <f t="shared" si="101"/>
        <v/>
      </c>
      <c r="N778" s="30"/>
      <c r="O778" s="77"/>
      <c r="P778" s="81">
        <f t="shared" si="98"/>
        <v>0</v>
      </c>
      <c r="Q778" s="81">
        <f t="shared" si="99"/>
        <v>0</v>
      </c>
      <c r="R778" s="81" t="e">
        <f t="shared" si="97"/>
        <v>#N/A</v>
      </c>
      <c r="S778" s="81">
        <f t="shared" si="100"/>
        <v>0</v>
      </c>
      <c r="T778" s="78" t="e">
        <f>+VLOOKUP($E778,db!$B$26:$C$30,2,FALSE)</f>
        <v>#N/A</v>
      </c>
      <c r="U778" s="78">
        <f t="shared" si="102"/>
        <v>0</v>
      </c>
      <c r="V778" s="89">
        <f t="shared" si="103"/>
        <v>0</v>
      </c>
      <c r="W778" s="77"/>
      <c r="X778" s="77"/>
      <c r="Y778" s="77"/>
    </row>
    <row r="779" spans="1:25" s="80" customFormat="1" ht="16" thickBot="1">
      <c r="A779" s="1"/>
      <c r="B779" s="26">
        <f t="shared" si="104"/>
        <v>533</v>
      </c>
      <c r="C779" s="26"/>
      <c r="D779" s="27"/>
      <c r="E779" s="26"/>
      <c r="F779" s="26"/>
      <c r="G779" s="26"/>
      <c r="H779" s="136"/>
      <c r="I779" s="26"/>
      <c r="J779" s="26"/>
      <c r="K779" s="26"/>
      <c r="L779" s="32"/>
      <c r="M779" s="33" t="str">
        <f t="shared" si="101"/>
        <v/>
      </c>
      <c r="N779" s="32"/>
      <c r="O779" s="77"/>
      <c r="P779" s="81">
        <f t="shared" si="98"/>
        <v>0</v>
      </c>
      <c r="Q779" s="81">
        <f t="shared" si="99"/>
        <v>0</v>
      </c>
      <c r="R779" s="81" t="e">
        <f t="shared" si="97"/>
        <v>#N/A</v>
      </c>
      <c r="S779" s="81">
        <f t="shared" si="100"/>
        <v>0</v>
      </c>
      <c r="T779" s="78" t="e">
        <f>+VLOOKUP($E779,db!$B$26:$C$30,2,FALSE)</f>
        <v>#N/A</v>
      </c>
      <c r="U779" s="78">
        <f t="shared" si="102"/>
        <v>0</v>
      </c>
      <c r="V779" s="89">
        <f t="shared" si="103"/>
        <v>0</v>
      </c>
      <c r="W779" s="77"/>
      <c r="X779" s="77"/>
      <c r="Y779" s="77"/>
    </row>
    <row r="780" spans="1:25" s="80" customFormat="1" ht="16" thickBot="1">
      <c r="A780" s="1"/>
      <c r="B780" s="28">
        <f t="shared" si="104"/>
        <v>534</v>
      </c>
      <c r="C780" s="28"/>
      <c r="D780" s="29"/>
      <c r="E780" s="28"/>
      <c r="F780" s="28"/>
      <c r="G780" s="28"/>
      <c r="H780" s="137"/>
      <c r="I780" s="28"/>
      <c r="J780" s="28"/>
      <c r="K780" s="28"/>
      <c r="L780" s="30"/>
      <c r="M780" s="31" t="str">
        <f t="shared" si="101"/>
        <v/>
      </c>
      <c r="N780" s="30"/>
      <c r="O780" s="77"/>
      <c r="P780" s="81">
        <f t="shared" si="98"/>
        <v>0</v>
      </c>
      <c r="Q780" s="81">
        <f t="shared" si="99"/>
        <v>0</v>
      </c>
      <c r="R780" s="81" t="e">
        <f t="shared" si="97"/>
        <v>#N/A</v>
      </c>
      <c r="S780" s="81">
        <f t="shared" si="100"/>
        <v>0</v>
      </c>
      <c r="T780" s="78" t="e">
        <f>+VLOOKUP($E780,db!$B$26:$C$30,2,FALSE)</f>
        <v>#N/A</v>
      </c>
      <c r="U780" s="78">
        <f t="shared" si="102"/>
        <v>0</v>
      </c>
      <c r="V780" s="89">
        <f t="shared" si="103"/>
        <v>0</v>
      </c>
      <c r="W780" s="77"/>
      <c r="X780" s="77"/>
      <c r="Y780" s="77"/>
    </row>
    <row r="781" spans="1:25" s="80" customFormat="1" ht="16" thickBot="1">
      <c r="A781" s="1"/>
      <c r="B781" s="26">
        <f t="shared" si="104"/>
        <v>535</v>
      </c>
      <c r="C781" s="26"/>
      <c r="D781" s="27"/>
      <c r="E781" s="26"/>
      <c r="F781" s="26"/>
      <c r="G781" s="26"/>
      <c r="H781" s="136"/>
      <c r="I781" s="26"/>
      <c r="J781" s="26"/>
      <c r="K781" s="26"/>
      <c r="L781" s="32"/>
      <c r="M781" s="33" t="str">
        <f t="shared" si="101"/>
        <v/>
      </c>
      <c r="N781" s="32"/>
      <c r="O781" s="77"/>
      <c r="P781" s="81">
        <f t="shared" si="98"/>
        <v>0</v>
      </c>
      <c r="Q781" s="81">
        <f t="shared" si="99"/>
        <v>0</v>
      </c>
      <c r="R781" s="81" t="e">
        <f t="shared" si="97"/>
        <v>#N/A</v>
      </c>
      <c r="S781" s="81">
        <f t="shared" si="100"/>
        <v>0</v>
      </c>
      <c r="T781" s="78" t="e">
        <f>+VLOOKUP($E781,db!$B$26:$C$30,2,FALSE)</f>
        <v>#N/A</v>
      </c>
      <c r="U781" s="78">
        <f t="shared" si="102"/>
        <v>0</v>
      </c>
      <c r="V781" s="89">
        <f t="shared" si="103"/>
        <v>0</v>
      </c>
      <c r="W781" s="77"/>
      <c r="X781" s="77"/>
      <c r="Y781" s="77"/>
    </row>
    <row r="782" spans="1:25" s="80" customFormat="1" ht="16" thickBot="1">
      <c r="A782" s="1"/>
      <c r="B782" s="28">
        <f t="shared" si="104"/>
        <v>536</v>
      </c>
      <c r="C782" s="28"/>
      <c r="D782" s="29"/>
      <c r="E782" s="28"/>
      <c r="F782" s="28"/>
      <c r="G782" s="28"/>
      <c r="H782" s="137"/>
      <c r="I782" s="28"/>
      <c r="J782" s="28"/>
      <c r="K782" s="28"/>
      <c r="L782" s="30"/>
      <c r="M782" s="31" t="str">
        <f t="shared" si="101"/>
        <v/>
      </c>
      <c r="N782" s="30"/>
      <c r="O782" s="77"/>
      <c r="P782" s="81">
        <f t="shared" si="98"/>
        <v>0</v>
      </c>
      <c r="Q782" s="81">
        <f t="shared" si="99"/>
        <v>0</v>
      </c>
      <c r="R782" s="81" t="e">
        <f t="shared" si="97"/>
        <v>#N/A</v>
      </c>
      <c r="S782" s="81">
        <f t="shared" si="100"/>
        <v>0</v>
      </c>
      <c r="T782" s="78" t="e">
        <f>+VLOOKUP($E782,db!$B$26:$C$30,2,FALSE)</f>
        <v>#N/A</v>
      </c>
      <c r="U782" s="78">
        <f t="shared" si="102"/>
        <v>0</v>
      </c>
      <c r="V782" s="89">
        <f t="shared" si="103"/>
        <v>0</v>
      </c>
      <c r="W782" s="77"/>
      <c r="X782" s="77"/>
      <c r="Y782" s="77"/>
    </row>
    <row r="783" spans="1:25" s="80" customFormat="1" ht="16" thickBot="1">
      <c r="A783" s="1"/>
      <c r="B783" s="26">
        <f t="shared" si="104"/>
        <v>537</v>
      </c>
      <c r="C783" s="26"/>
      <c r="D783" s="27"/>
      <c r="E783" s="26"/>
      <c r="F783" s="26"/>
      <c r="G783" s="26"/>
      <c r="H783" s="136"/>
      <c r="I783" s="26"/>
      <c r="J783" s="26"/>
      <c r="K783" s="26"/>
      <c r="L783" s="32"/>
      <c r="M783" s="33" t="str">
        <f t="shared" si="101"/>
        <v/>
      </c>
      <c r="N783" s="32"/>
      <c r="O783" s="77"/>
      <c r="P783" s="81">
        <f t="shared" si="98"/>
        <v>0</v>
      </c>
      <c r="Q783" s="81">
        <f t="shared" si="99"/>
        <v>0</v>
      </c>
      <c r="R783" s="81" t="e">
        <f t="shared" si="97"/>
        <v>#N/A</v>
      </c>
      <c r="S783" s="81">
        <f t="shared" si="100"/>
        <v>0</v>
      </c>
      <c r="T783" s="78" t="e">
        <f>+VLOOKUP($E783,db!$B$26:$C$30,2,FALSE)</f>
        <v>#N/A</v>
      </c>
      <c r="U783" s="78">
        <f t="shared" si="102"/>
        <v>0</v>
      </c>
      <c r="V783" s="89">
        <f t="shared" si="103"/>
        <v>0</v>
      </c>
      <c r="W783" s="77"/>
      <c r="X783" s="77"/>
      <c r="Y783" s="77"/>
    </row>
    <row r="784" spans="1:25" s="80" customFormat="1" ht="16" thickBot="1">
      <c r="A784" s="1"/>
      <c r="B784" s="28">
        <f t="shared" si="104"/>
        <v>538</v>
      </c>
      <c r="C784" s="28"/>
      <c r="D784" s="29"/>
      <c r="E784" s="28"/>
      <c r="F784" s="28"/>
      <c r="G784" s="28"/>
      <c r="H784" s="137"/>
      <c r="I784" s="28"/>
      <c r="J784" s="28"/>
      <c r="K784" s="28"/>
      <c r="L784" s="30"/>
      <c r="M784" s="31" t="str">
        <f t="shared" si="101"/>
        <v/>
      </c>
      <c r="N784" s="30"/>
      <c r="O784" s="77"/>
      <c r="P784" s="81">
        <f t="shared" si="98"/>
        <v>0</v>
      </c>
      <c r="Q784" s="81">
        <f t="shared" si="99"/>
        <v>0</v>
      </c>
      <c r="R784" s="81" t="e">
        <f t="shared" si="97"/>
        <v>#N/A</v>
      </c>
      <c r="S784" s="81">
        <f t="shared" si="100"/>
        <v>0</v>
      </c>
      <c r="T784" s="78" t="e">
        <f>+VLOOKUP($E784,db!$B$26:$C$30,2,FALSE)</f>
        <v>#N/A</v>
      </c>
      <c r="U784" s="78">
        <f t="shared" si="102"/>
        <v>0</v>
      </c>
      <c r="V784" s="89">
        <f t="shared" si="103"/>
        <v>0</v>
      </c>
      <c r="W784" s="77"/>
      <c r="X784" s="77"/>
      <c r="Y784" s="77"/>
    </row>
    <row r="785" spans="1:25" s="80" customFormat="1" ht="16" thickBot="1">
      <c r="A785" s="1"/>
      <c r="B785" s="26">
        <f t="shared" si="104"/>
        <v>539</v>
      </c>
      <c r="C785" s="26"/>
      <c r="D785" s="27"/>
      <c r="E785" s="26"/>
      <c r="F785" s="26"/>
      <c r="G785" s="26"/>
      <c r="H785" s="136"/>
      <c r="I785" s="26"/>
      <c r="J785" s="26"/>
      <c r="K785" s="26"/>
      <c r="L785" s="32"/>
      <c r="M785" s="33" t="str">
        <f t="shared" si="101"/>
        <v/>
      </c>
      <c r="N785" s="32"/>
      <c r="O785" s="77"/>
      <c r="P785" s="81">
        <f t="shared" si="98"/>
        <v>0</v>
      </c>
      <c r="Q785" s="81">
        <f t="shared" si="99"/>
        <v>0</v>
      </c>
      <c r="R785" s="81" t="e">
        <f t="shared" ref="R785:R848" si="105">IF(H785&gt;T785,1,0)</f>
        <v>#N/A</v>
      </c>
      <c r="S785" s="81">
        <f t="shared" si="100"/>
        <v>0</v>
      </c>
      <c r="T785" s="78" t="e">
        <f>+VLOOKUP($E785,db!$B$26:$C$30,2,FALSE)</f>
        <v>#N/A</v>
      </c>
      <c r="U785" s="78">
        <f t="shared" si="102"/>
        <v>0</v>
      </c>
      <c r="V785" s="89">
        <f t="shared" si="103"/>
        <v>0</v>
      </c>
      <c r="W785" s="77"/>
      <c r="X785" s="77"/>
      <c r="Y785" s="77"/>
    </row>
    <row r="786" spans="1:25" s="80" customFormat="1" ht="16" thickBot="1">
      <c r="A786" s="1"/>
      <c r="B786" s="28">
        <f t="shared" si="104"/>
        <v>540</v>
      </c>
      <c r="C786" s="28"/>
      <c r="D786" s="29"/>
      <c r="E786" s="28"/>
      <c r="F786" s="28"/>
      <c r="G786" s="28"/>
      <c r="H786" s="137"/>
      <c r="I786" s="28"/>
      <c r="J786" s="28"/>
      <c r="K786" s="28"/>
      <c r="L786" s="30"/>
      <c r="M786" s="31" t="str">
        <f t="shared" si="101"/>
        <v/>
      </c>
      <c r="N786" s="30"/>
      <c r="O786" s="77"/>
      <c r="P786" s="81">
        <f t="shared" si="98"/>
        <v>0</v>
      </c>
      <c r="Q786" s="81">
        <f t="shared" si="99"/>
        <v>0</v>
      </c>
      <c r="R786" s="81" t="e">
        <f t="shared" si="105"/>
        <v>#N/A</v>
      </c>
      <c r="S786" s="81">
        <f t="shared" si="100"/>
        <v>0</v>
      </c>
      <c r="T786" s="78" t="e">
        <f>+VLOOKUP($E786,db!$B$26:$C$30,2,FALSE)</f>
        <v>#N/A</v>
      </c>
      <c r="U786" s="78">
        <f t="shared" si="102"/>
        <v>0</v>
      </c>
      <c r="V786" s="89">
        <f t="shared" si="103"/>
        <v>0</v>
      </c>
      <c r="W786" s="77"/>
      <c r="X786" s="77"/>
      <c r="Y786" s="77"/>
    </row>
    <row r="787" spans="1:25" s="80" customFormat="1" ht="16" thickBot="1">
      <c r="A787" s="1"/>
      <c r="B787" s="26">
        <f t="shared" si="104"/>
        <v>541</v>
      </c>
      <c r="C787" s="26"/>
      <c r="D787" s="27"/>
      <c r="E787" s="26"/>
      <c r="F787" s="26"/>
      <c r="G787" s="26"/>
      <c r="H787" s="136"/>
      <c r="I787" s="26"/>
      <c r="J787" s="26"/>
      <c r="K787" s="26"/>
      <c r="L787" s="32"/>
      <c r="M787" s="33" t="str">
        <f t="shared" si="101"/>
        <v/>
      </c>
      <c r="N787" s="32"/>
      <c r="O787" s="77"/>
      <c r="P787" s="81">
        <f t="shared" si="98"/>
        <v>0</v>
      </c>
      <c r="Q787" s="81">
        <f t="shared" si="99"/>
        <v>0</v>
      </c>
      <c r="R787" s="81" t="e">
        <f t="shared" si="105"/>
        <v>#N/A</v>
      </c>
      <c r="S787" s="81">
        <f t="shared" si="100"/>
        <v>0</v>
      </c>
      <c r="T787" s="78" t="e">
        <f>+VLOOKUP($E787,db!$B$26:$C$30,2,FALSE)</f>
        <v>#N/A</v>
      </c>
      <c r="U787" s="78">
        <f t="shared" si="102"/>
        <v>0</v>
      </c>
      <c r="V787" s="89">
        <f t="shared" si="103"/>
        <v>0</v>
      </c>
      <c r="W787" s="77"/>
      <c r="X787" s="77"/>
      <c r="Y787" s="77"/>
    </row>
    <row r="788" spans="1:25" s="80" customFormat="1" ht="16" thickBot="1">
      <c r="A788" s="1"/>
      <c r="B788" s="28">
        <f t="shared" si="104"/>
        <v>542</v>
      </c>
      <c r="C788" s="28"/>
      <c r="D788" s="29"/>
      <c r="E788" s="28"/>
      <c r="F788" s="28"/>
      <c r="G788" s="28"/>
      <c r="H788" s="137"/>
      <c r="I788" s="28"/>
      <c r="J788" s="28"/>
      <c r="K788" s="28"/>
      <c r="L788" s="30"/>
      <c r="M788" s="31" t="str">
        <f t="shared" si="101"/>
        <v/>
      </c>
      <c r="N788" s="30"/>
      <c r="O788" s="77"/>
      <c r="P788" s="81">
        <f t="shared" si="98"/>
        <v>0</v>
      </c>
      <c r="Q788" s="81">
        <f t="shared" si="99"/>
        <v>0</v>
      </c>
      <c r="R788" s="81" t="e">
        <f t="shared" si="105"/>
        <v>#N/A</v>
      </c>
      <c r="S788" s="81">
        <f t="shared" si="100"/>
        <v>0</v>
      </c>
      <c r="T788" s="78" t="e">
        <f>+VLOOKUP($E788,db!$B$26:$C$30,2,FALSE)</f>
        <v>#N/A</v>
      </c>
      <c r="U788" s="78">
        <f t="shared" si="102"/>
        <v>0</v>
      </c>
      <c r="V788" s="89">
        <f t="shared" si="103"/>
        <v>0</v>
      </c>
      <c r="W788" s="77"/>
      <c r="X788" s="77"/>
      <c r="Y788" s="77"/>
    </row>
    <row r="789" spans="1:25" s="80" customFormat="1" ht="16" thickBot="1">
      <c r="A789" s="1"/>
      <c r="B789" s="26">
        <f t="shared" si="104"/>
        <v>543</v>
      </c>
      <c r="C789" s="26"/>
      <c r="D789" s="27"/>
      <c r="E789" s="26"/>
      <c r="F789" s="26"/>
      <c r="G789" s="26"/>
      <c r="H789" s="136"/>
      <c r="I789" s="26"/>
      <c r="J789" s="26"/>
      <c r="K789" s="26"/>
      <c r="L789" s="32"/>
      <c r="M789" s="33" t="str">
        <f t="shared" si="101"/>
        <v/>
      </c>
      <c r="N789" s="32"/>
      <c r="O789" s="77"/>
      <c r="P789" s="81">
        <f t="shared" si="98"/>
        <v>0</v>
      </c>
      <c r="Q789" s="81">
        <f t="shared" si="99"/>
        <v>0</v>
      </c>
      <c r="R789" s="81" t="e">
        <f t="shared" si="105"/>
        <v>#N/A</v>
      </c>
      <c r="S789" s="81">
        <f t="shared" si="100"/>
        <v>0</v>
      </c>
      <c r="T789" s="78" t="e">
        <f>+VLOOKUP($E789,db!$B$26:$C$30,2,FALSE)</f>
        <v>#N/A</v>
      </c>
      <c r="U789" s="78">
        <f t="shared" si="102"/>
        <v>0</v>
      </c>
      <c r="V789" s="89">
        <f t="shared" si="103"/>
        <v>0</v>
      </c>
      <c r="W789" s="77"/>
      <c r="X789" s="77"/>
      <c r="Y789" s="77"/>
    </row>
    <row r="790" spans="1:25" s="80" customFormat="1" ht="16" thickBot="1">
      <c r="A790" s="1"/>
      <c r="B790" s="28">
        <f t="shared" si="104"/>
        <v>544</v>
      </c>
      <c r="C790" s="28"/>
      <c r="D790" s="29"/>
      <c r="E790" s="28"/>
      <c r="F790" s="28"/>
      <c r="G790" s="28"/>
      <c r="H790" s="137"/>
      <c r="I790" s="28"/>
      <c r="J790" s="28"/>
      <c r="K790" s="28"/>
      <c r="L790" s="30"/>
      <c r="M790" s="31" t="str">
        <f t="shared" si="101"/>
        <v/>
      </c>
      <c r="N790" s="30"/>
      <c r="O790" s="77"/>
      <c r="P790" s="81">
        <f t="shared" si="98"/>
        <v>0</v>
      </c>
      <c r="Q790" s="81">
        <f t="shared" si="99"/>
        <v>0</v>
      </c>
      <c r="R790" s="81" t="e">
        <f t="shared" si="105"/>
        <v>#N/A</v>
      </c>
      <c r="S790" s="81">
        <f t="shared" si="100"/>
        <v>0</v>
      </c>
      <c r="T790" s="78" t="e">
        <f>+VLOOKUP($E790,db!$B$26:$C$30,2,FALSE)</f>
        <v>#N/A</v>
      </c>
      <c r="U790" s="78">
        <f t="shared" si="102"/>
        <v>0</v>
      </c>
      <c r="V790" s="89">
        <f t="shared" si="103"/>
        <v>0</v>
      </c>
      <c r="W790" s="77"/>
      <c r="X790" s="77"/>
      <c r="Y790" s="77"/>
    </row>
    <row r="791" spans="1:25" s="80" customFormat="1" ht="16" thickBot="1">
      <c r="A791" s="1"/>
      <c r="B791" s="26">
        <f t="shared" si="104"/>
        <v>545</v>
      </c>
      <c r="C791" s="26"/>
      <c r="D791" s="27"/>
      <c r="E791" s="26"/>
      <c r="F791" s="26"/>
      <c r="G791" s="26"/>
      <c r="H791" s="136"/>
      <c r="I791" s="26"/>
      <c r="J791" s="26"/>
      <c r="K791" s="26"/>
      <c r="L791" s="32"/>
      <c r="M791" s="33" t="str">
        <f t="shared" si="101"/>
        <v/>
      </c>
      <c r="N791" s="32"/>
      <c r="O791" s="77"/>
      <c r="P791" s="81">
        <f t="shared" si="98"/>
        <v>0</v>
      </c>
      <c r="Q791" s="81">
        <f t="shared" si="99"/>
        <v>0</v>
      </c>
      <c r="R791" s="81" t="e">
        <f t="shared" si="105"/>
        <v>#N/A</v>
      </c>
      <c r="S791" s="81">
        <f t="shared" si="100"/>
        <v>0</v>
      </c>
      <c r="T791" s="78" t="e">
        <f>+VLOOKUP($E791,db!$B$26:$C$30,2,FALSE)</f>
        <v>#N/A</v>
      </c>
      <c r="U791" s="78">
        <f t="shared" si="102"/>
        <v>0</v>
      </c>
      <c r="V791" s="89">
        <f t="shared" si="103"/>
        <v>0</v>
      </c>
      <c r="W791" s="77"/>
      <c r="X791" s="77"/>
      <c r="Y791" s="77"/>
    </row>
    <row r="792" spans="1:25" s="80" customFormat="1" ht="16" thickBot="1">
      <c r="A792" s="1"/>
      <c r="B792" s="28">
        <f t="shared" si="104"/>
        <v>546</v>
      </c>
      <c r="C792" s="28"/>
      <c r="D792" s="29"/>
      <c r="E792" s="28"/>
      <c r="F792" s="28"/>
      <c r="G792" s="28"/>
      <c r="H792" s="137"/>
      <c r="I792" s="28"/>
      <c r="J792" s="28"/>
      <c r="K792" s="28"/>
      <c r="L792" s="30"/>
      <c r="M792" s="31" t="str">
        <f t="shared" si="101"/>
        <v/>
      </c>
      <c r="N792" s="30"/>
      <c r="O792" s="77"/>
      <c r="P792" s="81">
        <f t="shared" si="98"/>
        <v>0</v>
      </c>
      <c r="Q792" s="81">
        <f t="shared" si="99"/>
        <v>0</v>
      </c>
      <c r="R792" s="81" t="e">
        <f t="shared" si="105"/>
        <v>#N/A</v>
      </c>
      <c r="S792" s="81">
        <f t="shared" si="100"/>
        <v>0</v>
      </c>
      <c r="T792" s="78" t="e">
        <f>+VLOOKUP($E792,db!$B$26:$C$30,2,FALSE)</f>
        <v>#N/A</v>
      </c>
      <c r="U792" s="78">
        <f t="shared" si="102"/>
        <v>0</v>
      </c>
      <c r="V792" s="89">
        <f t="shared" si="103"/>
        <v>0</v>
      </c>
      <c r="W792" s="77"/>
      <c r="X792" s="77"/>
      <c r="Y792" s="77"/>
    </row>
    <row r="793" spans="1:25" s="80" customFormat="1" ht="16" thickBot="1">
      <c r="A793" s="1"/>
      <c r="B793" s="26">
        <f t="shared" si="104"/>
        <v>547</v>
      </c>
      <c r="C793" s="26"/>
      <c r="D793" s="27"/>
      <c r="E793" s="26"/>
      <c r="F793" s="26"/>
      <c r="G793" s="26"/>
      <c r="H793" s="136"/>
      <c r="I793" s="26"/>
      <c r="J793" s="26"/>
      <c r="K793" s="26"/>
      <c r="L793" s="32"/>
      <c r="M793" s="33" t="str">
        <f t="shared" si="101"/>
        <v/>
      </c>
      <c r="N793" s="32"/>
      <c r="O793" s="77"/>
      <c r="P793" s="81">
        <f t="shared" si="98"/>
        <v>0</v>
      </c>
      <c r="Q793" s="81">
        <f t="shared" si="99"/>
        <v>0</v>
      </c>
      <c r="R793" s="81" t="e">
        <f t="shared" si="105"/>
        <v>#N/A</v>
      </c>
      <c r="S793" s="81">
        <f t="shared" si="100"/>
        <v>0</v>
      </c>
      <c r="T793" s="78" t="e">
        <f>+VLOOKUP($E793,db!$B$26:$C$30,2,FALSE)</f>
        <v>#N/A</v>
      </c>
      <c r="U793" s="78">
        <f t="shared" si="102"/>
        <v>0</v>
      </c>
      <c r="V793" s="89">
        <f t="shared" si="103"/>
        <v>0</v>
      </c>
      <c r="W793" s="77"/>
      <c r="X793" s="77"/>
      <c r="Y793" s="77"/>
    </row>
    <row r="794" spans="1:25" s="80" customFormat="1" ht="16" thickBot="1">
      <c r="A794" s="1"/>
      <c r="B794" s="28">
        <f t="shared" si="104"/>
        <v>548</v>
      </c>
      <c r="C794" s="28"/>
      <c r="D794" s="29"/>
      <c r="E794" s="28"/>
      <c r="F794" s="28"/>
      <c r="G794" s="28"/>
      <c r="H794" s="137"/>
      <c r="I794" s="28"/>
      <c r="J794" s="28"/>
      <c r="K794" s="28"/>
      <c r="L794" s="30"/>
      <c r="M794" s="31" t="str">
        <f t="shared" si="101"/>
        <v/>
      </c>
      <c r="N794" s="30"/>
      <c r="O794" s="77"/>
      <c r="P794" s="81">
        <f t="shared" si="98"/>
        <v>0</v>
      </c>
      <c r="Q794" s="81">
        <f t="shared" si="99"/>
        <v>0</v>
      </c>
      <c r="R794" s="81" t="e">
        <f t="shared" si="105"/>
        <v>#N/A</v>
      </c>
      <c r="S794" s="81">
        <f t="shared" si="100"/>
        <v>0</v>
      </c>
      <c r="T794" s="78" t="e">
        <f>+VLOOKUP($E794,db!$B$26:$C$30,2,FALSE)</f>
        <v>#N/A</v>
      </c>
      <c r="U794" s="78">
        <f t="shared" si="102"/>
        <v>0</v>
      </c>
      <c r="V794" s="89">
        <f t="shared" si="103"/>
        <v>0</v>
      </c>
      <c r="W794" s="77"/>
      <c r="X794" s="77"/>
      <c r="Y794" s="77"/>
    </row>
    <row r="795" spans="1:25" s="80" customFormat="1" ht="16" thickBot="1">
      <c r="A795" s="1"/>
      <c r="B795" s="26">
        <f t="shared" si="104"/>
        <v>549</v>
      </c>
      <c r="C795" s="26"/>
      <c r="D795" s="27"/>
      <c r="E795" s="26"/>
      <c r="F795" s="26"/>
      <c r="G795" s="26"/>
      <c r="H795" s="136"/>
      <c r="I795" s="26"/>
      <c r="J795" s="26"/>
      <c r="K795" s="26"/>
      <c r="L795" s="32"/>
      <c r="M795" s="33" t="str">
        <f t="shared" si="101"/>
        <v/>
      </c>
      <c r="N795" s="32"/>
      <c r="O795" s="77"/>
      <c r="P795" s="81">
        <f t="shared" si="98"/>
        <v>0</v>
      </c>
      <c r="Q795" s="81">
        <f t="shared" si="99"/>
        <v>0</v>
      </c>
      <c r="R795" s="81" t="e">
        <f t="shared" si="105"/>
        <v>#N/A</v>
      </c>
      <c r="S795" s="81">
        <f t="shared" si="100"/>
        <v>0</v>
      </c>
      <c r="T795" s="78" t="e">
        <f>+VLOOKUP($E795,db!$B$26:$C$30,2,FALSE)</f>
        <v>#N/A</v>
      </c>
      <c r="U795" s="78">
        <f t="shared" si="102"/>
        <v>0</v>
      </c>
      <c r="V795" s="89">
        <f t="shared" si="103"/>
        <v>0</v>
      </c>
      <c r="W795" s="77"/>
      <c r="X795" s="77"/>
      <c r="Y795" s="77"/>
    </row>
    <row r="796" spans="1:25" s="80" customFormat="1" ht="16" thickBot="1">
      <c r="A796" s="1"/>
      <c r="B796" s="28">
        <f t="shared" si="104"/>
        <v>550</v>
      </c>
      <c r="C796" s="28"/>
      <c r="D796" s="29"/>
      <c r="E796" s="28"/>
      <c r="F796" s="28"/>
      <c r="G796" s="28"/>
      <c r="H796" s="137"/>
      <c r="I796" s="28"/>
      <c r="J796" s="28"/>
      <c r="K796" s="28"/>
      <c r="L796" s="30"/>
      <c r="M796" s="31" t="str">
        <f t="shared" si="101"/>
        <v/>
      </c>
      <c r="N796" s="30"/>
      <c r="O796" s="77"/>
      <c r="P796" s="81">
        <f t="shared" si="98"/>
        <v>0</v>
      </c>
      <c r="Q796" s="81">
        <f t="shared" si="99"/>
        <v>0</v>
      </c>
      <c r="R796" s="81" t="e">
        <f t="shared" si="105"/>
        <v>#N/A</v>
      </c>
      <c r="S796" s="81">
        <f t="shared" si="100"/>
        <v>0</v>
      </c>
      <c r="T796" s="78" t="e">
        <f>+VLOOKUP($E796,db!$B$26:$C$30,2,FALSE)</f>
        <v>#N/A</v>
      </c>
      <c r="U796" s="78">
        <f t="shared" si="102"/>
        <v>0</v>
      </c>
      <c r="V796" s="89">
        <f t="shared" si="103"/>
        <v>0</v>
      </c>
      <c r="W796" s="77"/>
      <c r="X796" s="77"/>
      <c r="Y796" s="77"/>
    </row>
    <row r="797" spans="1:25" s="80" customFormat="1" ht="16" thickBot="1">
      <c r="A797" s="1"/>
      <c r="B797" s="26">
        <f t="shared" si="104"/>
        <v>551</v>
      </c>
      <c r="C797" s="26"/>
      <c r="D797" s="27"/>
      <c r="E797" s="26"/>
      <c r="F797" s="26"/>
      <c r="G797" s="26"/>
      <c r="H797" s="136"/>
      <c r="I797" s="26"/>
      <c r="J797" s="26"/>
      <c r="K797" s="26"/>
      <c r="L797" s="32"/>
      <c r="M797" s="33" t="str">
        <f t="shared" si="101"/>
        <v/>
      </c>
      <c r="N797" s="32"/>
      <c r="O797" s="77"/>
      <c r="P797" s="81">
        <f t="shared" si="98"/>
        <v>0</v>
      </c>
      <c r="Q797" s="81">
        <f t="shared" si="99"/>
        <v>0</v>
      </c>
      <c r="R797" s="81" t="e">
        <f t="shared" si="105"/>
        <v>#N/A</v>
      </c>
      <c r="S797" s="81">
        <f t="shared" si="100"/>
        <v>0</v>
      </c>
      <c r="T797" s="78" t="e">
        <f>+VLOOKUP($E797,db!$B$26:$C$30,2,FALSE)</f>
        <v>#N/A</v>
      </c>
      <c r="U797" s="78">
        <f t="shared" si="102"/>
        <v>0</v>
      </c>
      <c r="V797" s="89">
        <f t="shared" si="103"/>
        <v>0</v>
      </c>
      <c r="W797" s="77"/>
      <c r="X797" s="77"/>
      <c r="Y797" s="77"/>
    </row>
    <row r="798" spans="1:25" s="80" customFormat="1" ht="16" thickBot="1">
      <c r="A798" s="1"/>
      <c r="B798" s="28">
        <f t="shared" si="104"/>
        <v>552</v>
      </c>
      <c r="C798" s="28"/>
      <c r="D798" s="29"/>
      <c r="E798" s="28"/>
      <c r="F798" s="28"/>
      <c r="G798" s="28"/>
      <c r="H798" s="137"/>
      <c r="I798" s="28"/>
      <c r="J798" s="28"/>
      <c r="K798" s="28"/>
      <c r="L798" s="30"/>
      <c r="M798" s="31" t="str">
        <f t="shared" si="101"/>
        <v/>
      </c>
      <c r="N798" s="30"/>
      <c r="O798" s="77"/>
      <c r="P798" s="81">
        <f t="shared" si="98"/>
        <v>0</v>
      </c>
      <c r="Q798" s="81">
        <f t="shared" si="99"/>
        <v>0</v>
      </c>
      <c r="R798" s="81" t="e">
        <f t="shared" si="105"/>
        <v>#N/A</v>
      </c>
      <c r="S798" s="81">
        <f t="shared" si="100"/>
        <v>0</v>
      </c>
      <c r="T798" s="78" t="e">
        <f>+VLOOKUP($E798,db!$B$26:$C$30,2,FALSE)</f>
        <v>#N/A</v>
      </c>
      <c r="U798" s="78">
        <f t="shared" si="102"/>
        <v>0</v>
      </c>
      <c r="V798" s="89">
        <f t="shared" si="103"/>
        <v>0</v>
      </c>
      <c r="W798" s="77"/>
      <c r="X798" s="77"/>
      <c r="Y798" s="77"/>
    </row>
    <row r="799" spans="1:25" s="80" customFormat="1" ht="16" thickBot="1">
      <c r="A799" s="1"/>
      <c r="B799" s="26">
        <f t="shared" si="104"/>
        <v>553</v>
      </c>
      <c r="C799" s="26"/>
      <c r="D799" s="27"/>
      <c r="E799" s="26"/>
      <c r="F799" s="26"/>
      <c r="G799" s="26"/>
      <c r="H799" s="136"/>
      <c r="I799" s="26"/>
      <c r="J799" s="26"/>
      <c r="K799" s="26"/>
      <c r="L799" s="32"/>
      <c r="M799" s="33" t="str">
        <f t="shared" si="101"/>
        <v/>
      </c>
      <c r="N799" s="32"/>
      <c r="O799" s="77"/>
      <c r="P799" s="81">
        <f t="shared" si="98"/>
        <v>0</v>
      </c>
      <c r="Q799" s="81">
        <f t="shared" si="99"/>
        <v>0</v>
      </c>
      <c r="R799" s="81" t="e">
        <f t="shared" si="105"/>
        <v>#N/A</v>
      </c>
      <c r="S799" s="81">
        <f t="shared" si="100"/>
        <v>0</v>
      </c>
      <c r="T799" s="78" t="e">
        <f>+VLOOKUP($E799,db!$B$26:$C$30,2,FALSE)</f>
        <v>#N/A</v>
      </c>
      <c r="U799" s="78">
        <f t="shared" si="102"/>
        <v>0</v>
      </c>
      <c r="V799" s="89">
        <f t="shared" si="103"/>
        <v>0</v>
      </c>
      <c r="W799" s="77"/>
      <c r="X799" s="77"/>
      <c r="Y799" s="77"/>
    </row>
    <row r="800" spans="1:25" s="80" customFormat="1" ht="16" thickBot="1">
      <c r="A800" s="1"/>
      <c r="B800" s="28">
        <f t="shared" si="104"/>
        <v>554</v>
      </c>
      <c r="C800" s="28"/>
      <c r="D800" s="29"/>
      <c r="E800" s="28"/>
      <c r="F800" s="28"/>
      <c r="G800" s="28"/>
      <c r="H800" s="137"/>
      <c r="I800" s="28"/>
      <c r="J800" s="28"/>
      <c r="K800" s="28"/>
      <c r="L800" s="30"/>
      <c r="M800" s="31" t="str">
        <f t="shared" si="101"/>
        <v/>
      </c>
      <c r="N800" s="30"/>
      <c r="O800" s="77"/>
      <c r="P800" s="81">
        <f t="shared" si="98"/>
        <v>0</v>
      </c>
      <c r="Q800" s="81">
        <f t="shared" si="99"/>
        <v>0</v>
      </c>
      <c r="R800" s="81" t="e">
        <f t="shared" si="105"/>
        <v>#N/A</v>
      </c>
      <c r="S800" s="81">
        <f t="shared" si="100"/>
        <v>0</v>
      </c>
      <c r="T800" s="78" t="e">
        <f>+VLOOKUP($E800,db!$B$26:$C$30,2,FALSE)</f>
        <v>#N/A</v>
      </c>
      <c r="U800" s="78">
        <f t="shared" si="102"/>
        <v>0</v>
      </c>
      <c r="V800" s="89">
        <f t="shared" si="103"/>
        <v>0</v>
      </c>
      <c r="W800" s="77"/>
      <c r="X800" s="77"/>
      <c r="Y800" s="77"/>
    </row>
    <row r="801" spans="1:25" s="80" customFormat="1" ht="16" thickBot="1">
      <c r="A801" s="1"/>
      <c r="B801" s="26">
        <f t="shared" si="104"/>
        <v>555</v>
      </c>
      <c r="C801" s="26"/>
      <c r="D801" s="27"/>
      <c r="E801" s="26"/>
      <c r="F801" s="26"/>
      <c r="G801" s="26"/>
      <c r="H801" s="136"/>
      <c r="I801" s="26"/>
      <c r="J801" s="26"/>
      <c r="K801" s="26"/>
      <c r="L801" s="32"/>
      <c r="M801" s="33" t="str">
        <f t="shared" si="101"/>
        <v/>
      </c>
      <c r="N801" s="32"/>
      <c r="O801" s="77"/>
      <c r="P801" s="81">
        <f t="shared" si="98"/>
        <v>0</v>
      </c>
      <c r="Q801" s="81">
        <f t="shared" si="99"/>
        <v>0</v>
      </c>
      <c r="R801" s="81" t="e">
        <f t="shared" si="105"/>
        <v>#N/A</v>
      </c>
      <c r="S801" s="81">
        <f t="shared" si="100"/>
        <v>0</v>
      </c>
      <c r="T801" s="78" t="e">
        <f>+VLOOKUP($E801,db!$B$26:$C$30,2,FALSE)</f>
        <v>#N/A</v>
      </c>
      <c r="U801" s="78">
        <f t="shared" si="102"/>
        <v>0</v>
      </c>
      <c r="V801" s="89">
        <f t="shared" si="103"/>
        <v>0</v>
      </c>
      <c r="W801" s="77"/>
      <c r="X801" s="77"/>
      <c r="Y801" s="77"/>
    </row>
    <row r="802" spans="1:25" s="80" customFormat="1" ht="16" thickBot="1">
      <c r="A802" s="1"/>
      <c r="B802" s="28">
        <f t="shared" si="104"/>
        <v>556</v>
      </c>
      <c r="C802" s="28"/>
      <c r="D802" s="29"/>
      <c r="E802" s="28"/>
      <c r="F802" s="28"/>
      <c r="G802" s="28"/>
      <c r="H802" s="137"/>
      <c r="I802" s="28"/>
      <c r="J802" s="28"/>
      <c r="K802" s="28"/>
      <c r="L802" s="30"/>
      <c r="M802" s="31" t="str">
        <f t="shared" si="101"/>
        <v/>
      </c>
      <c r="N802" s="30"/>
      <c r="O802" s="77"/>
      <c r="P802" s="81">
        <f t="shared" si="98"/>
        <v>0</v>
      </c>
      <c r="Q802" s="81">
        <f t="shared" si="99"/>
        <v>0</v>
      </c>
      <c r="R802" s="81" t="e">
        <f t="shared" si="105"/>
        <v>#N/A</v>
      </c>
      <c r="S802" s="81">
        <f t="shared" si="100"/>
        <v>0</v>
      </c>
      <c r="T802" s="78" t="e">
        <f>+VLOOKUP($E802,db!$B$26:$C$30,2,FALSE)</f>
        <v>#N/A</v>
      </c>
      <c r="U802" s="78">
        <f t="shared" si="102"/>
        <v>0</v>
      </c>
      <c r="V802" s="89">
        <f t="shared" si="103"/>
        <v>0</v>
      </c>
      <c r="W802" s="77"/>
      <c r="X802" s="77"/>
      <c r="Y802" s="77"/>
    </row>
    <row r="803" spans="1:25" s="80" customFormat="1" ht="16" thickBot="1">
      <c r="A803" s="1"/>
      <c r="B803" s="26">
        <f t="shared" si="104"/>
        <v>557</v>
      </c>
      <c r="C803" s="26"/>
      <c r="D803" s="27"/>
      <c r="E803" s="26"/>
      <c r="F803" s="26"/>
      <c r="G803" s="26"/>
      <c r="H803" s="136"/>
      <c r="I803" s="26"/>
      <c r="J803" s="26"/>
      <c r="K803" s="26"/>
      <c r="L803" s="32"/>
      <c r="M803" s="33" t="str">
        <f t="shared" si="101"/>
        <v/>
      </c>
      <c r="N803" s="32"/>
      <c r="O803" s="77"/>
      <c r="P803" s="81">
        <f t="shared" si="98"/>
        <v>0</v>
      </c>
      <c r="Q803" s="81">
        <f t="shared" si="99"/>
        <v>0</v>
      </c>
      <c r="R803" s="81" t="e">
        <f t="shared" si="105"/>
        <v>#N/A</v>
      </c>
      <c r="S803" s="81">
        <f t="shared" si="100"/>
        <v>0</v>
      </c>
      <c r="T803" s="78" t="e">
        <f>+VLOOKUP($E803,db!$B$26:$C$30,2,FALSE)</f>
        <v>#N/A</v>
      </c>
      <c r="U803" s="78">
        <f t="shared" si="102"/>
        <v>0</v>
      </c>
      <c r="V803" s="89">
        <f t="shared" si="103"/>
        <v>0</v>
      </c>
      <c r="W803" s="77"/>
      <c r="X803" s="77"/>
      <c r="Y803" s="77"/>
    </row>
    <row r="804" spans="1:25" s="80" customFormat="1" ht="16" thickBot="1">
      <c r="A804" s="1"/>
      <c r="B804" s="28">
        <f t="shared" si="104"/>
        <v>558</v>
      </c>
      <c r="C804" s="28"/>
      <c r="D804" s="29"/>
      <c r="E804" s="28"/>
      <c r="F804" s="28"/>
      <c r="G804" s="28"/>
      <c r="H804" s="137"/>
      <c r="I804" s="28"/>
      <c r="J804" s="28"/>
      <c r="K804" s="28"/>
      <c r="L804" s="30"/>
      <c r="M804" s="31" t="str">
        <f t="shared" si="101"/>
        <v/>
      </c>
      <c r="N804" s="30"/>
      <c r="O804" s="77"/>
      <c r="P804" s="81">
        <f t="shared" si="98"/>
        <v>0</v>
      </c>
      <c r="Q804" s="81">
        <f t="shared" si="99"/>
        <v>0</v>
      </c>
      <c r="R804" s="81" t="e">
        <f t="shared" si="105"/>
        <v>#N/A</v>
      </c>
      <c r="S804" s="81">
        <f t="shared" si="100"/>
        <v>0</v>
      </c>
      <c r="T804" s="78" t="e">
        <f>+VLOOKUP($E804,db!$B$26:$C$30,2,FALSE)</f>
        <v>#N/A</v>
      </c>
      <c r="U804" s="78">
        <f t="shared" si="102"/>
        <v>0</v>
      </c>
      <c r="V804" s="89">
        <f t="shared" si="103"/>
        <v>0</v>
      </c>
      <c r="W804" s="77"/>
      <c r="X804" s="77"/>
      <c r="Y804" s="77"/>
    </row>
    <row r="805" spans="1:25" s="80" customFormat="1" ht="16" thickBot="1">
      <c r="A805" s="1"/>
      <c r="B805" s="26">
        <f t="shared" si="104"/>
        <v>559</v>
      </c>
      <c r="C805" s="26"/>
      <c r="D805" s="27"/>
      <c r="E805" s="26"/>
      <c r="F805" s="26"/>
      <c r="G805" s="26"/>
      <c r="H805" s="136"/>
      <c r="I805" s="26"/>
      <c r="J805" s="26"/>
      <c r="K805" s="26"/>
      <c r="L805" s="32"/>
      <c r="M805" s="33" t="str">
        <f t="shared" si="101"/>
        <v/>
      </c>
      <c r="N805" s="32"/>
      <c r="O805" s="77"/>
      <c r="P805" s="81">
        <f t="shared" si="98"/>
        <v>0</v>
      </c>
      <c r="Q805" s="81">
        <f t="shared" si="99"/>
        <v>0</v>
      </c>
      <c r="R805" s="81" t="e">
        <f t="shared" si="105"/>
        <v>#N/A</v>
      </c>
      <c r="S805" s="81">
        <f t="shared" si="100"/>
        <v>0</v>
      </c>
      <c r="T805" s="78" t="e">
        <f>+VLOOKUP($E805,db!$B$26:$C$30,2,FALSE)</f>
        <v>#N/A</v>
      </c>
      <c r="U805" s="78">
        <f t="shared" si="102"/>
        <v>0</v>
      </c>
      <c r="V805" s="89">
        <f t="shared" si="103"/>
        <v>0</v>
      </c>
      <c r="W805" s="77"/>
      <c r="X805" s="77"/>
      <c r="Y805" s="77"/>
    </row>
    <row r="806" spans="1:25" s="80" customFormat="1" ht="16" thickBot="1">
      <c r="A806" s="1"/>
      <c r="B806" s="28">
        <f t="shared" si="104"/>
        <v>560</v>
      </c>
      <c r="C806" s="28"/>
      <c r="D806" s="29"/>
      <c r="E806" s="28"/>
      <c r="F806" s="28"/>
      <c r="G806" s="28"/>
      <c r="H806" s="137"/>
      <c r="I806" s="28"/>
      <c r="J806" s="28"/>
      <c r="K806" s="28"/>
      <c r="L806" s="30"/>
      <c r="M806" s="31" t="str">
        <f t="shared" si="101"/>
        <v/>
      </c>
      <c r="N806" s="30"/>
      <c r="O806" s="77"/>
      <c r="P806" s="81">
        <f t="shared" si="98"/>
        <v>0</v>
      </c>
      <c r="Q806" s="81">
        <f t="shared" si="99"/>
        <v>0</v>
      </c>
      <c r="R806" s="81" t="e">
        <f t="shared" si="105"/>
        <v>#N/A</v>
      </c>
      <c r="S806" s="81">
        <f t="shared" si="100"/>
        <v>0</v>
      </c>
      <c r="T806" s="78" t="e">
        <f>+VLOOKUP($E806,db!$B$26:$C$30,2,FALSE)</f>
        <v>#N/A</v>
      </c>
      <c r="U806" s="78">
        <f t="shared" si="102"/>
        <v>0</v>
      </c>
      <c r="V806" s="89">
        <f t="shared" si="103"/>
        <v>0</v>
      </c>
      <c r="W806" s="77"/>
      <c r="X806" s="77"/>
      <c r="Y806" s="77"/>
    </row>
    <row r="807" spans="1:25" s="80" customFormat="1" ht="16" thickBot="1">
      <c r="A807" s="1"/>
      <c r="B807" s="26">
        <f t="shared" si="104"/>
        <v>561</v>
      </c>
      <c r="C807" s="26"/>
      <c r="D807" s="27"/>
      <c r="E807" s="26"/>
      <c r="F807" s="26"/>
      <c r="G807" s="26"/>
      <c r="H807" s="136"/>
      <c r="I807" s="26"/>
      <c r="J807" s="26"/>
      <c r="K807" s="26"/>
      <c r="L807" s="32"/>
      <c r="M807" s="33" t="str">
        <f t="shared" si="101"/>
        <v/>
      </c>
      <c r="N807" s="32"/>
      <c r="O807" s="77"/>
      <c r="P807" s="81">
        <f t="shared" si="98"/>
        <v>0</v>
      </c>
      <c r="Q807" s="81">
        <f t="shared" si="99"/>
        <v>0</v>
      </c>
      <c r="R807" s="81" t="e">
        <f t="shared" si="105"/>
        <v>#N/A</v>
      </c>
      <c r="S807" s="81">
        <f t="shared" si="100"/>
        <v>0</v>
      </c>
      <c r="T807" s="78" t="e">
        <f>+VLOOKUP($E807,db!$B$26:$C$30,2,FALSE)</f>
        <v>#N/A</v>
      </c>
      <c r="U807" s="78">
        <f t="shared" si="102"/>
        <v>0</v>
      </c>
      <c r="V807" s="89">
        <f t="shared" si="103"/>
        <v>0</v>
      </c>
      <c r="W807" s="77"/>
      <c r="X807" s="77"/>
      <c r="Y807" s="77"/>
    </row>
    <row r="808" spans="1:25" s="80" customFormat="1" ht="16" thickBot="1">
      <c r="A808" s="1"/>
      <c r="B808" s="28">
        <f t="shared" si="104"/>
        <v>562</v>
      </c>
      <c r="C808" s="28"/>
      <c r="D808" s="29"/>
      <c r="E808" s="28"/>
      <c r="F808" s="28"/>
      <c r="G808" s="28"/>
      <c r="H808" s="137"/>
      <c r="I808" s="28"/>
      <c r="J808" s="28"/>
      <c r="K808" s="28"/>
      <c r="L808" s="30"/>
      <c r="M808" s="31" t="str">
        <f t="shared" si="101"/>
        <v/>
      </c>
      <c r="N808" s="30"/>
      <c r="O808" s="77"/>
      <c r="P808" s="81">
        <f t="shared" si="98"/>
        <v>0</v>
      </c>
      <c r="Q808" s="81">
        <f t="shared" si="99"/>
        <v>0</v>
      </c>
      <c r="R808" s="81" t="e">
        <f t="shared" si="105"/>
        <v>#N/A</v>
      </c>
      <c r="S808" s="81">
        <f t="shared" si="100"/>
        <v>0</v>
      </c>
      <c r="T808" s="78" t="e">
        <f>+VLOOKUP($E808,db!$B$26:$C$30,2,FALSE)</f>
        <v>#N/A</v>
      </c>
      <c r="U808" s="78">
        <f t="shared" si="102"/>
        <v>0</v>
      </c>
      <c r="V808" s="89">
        <f t="shared" si="103"/>
        <v>0</v>
      </c>
      <c r="W808" s="77"/>
      <c r="X808" s="77"/>
      <c r="Y808" s="77"/>
    </row>
    <row r="809" spans="1:25" s="80" customFormat="1" ht="16" thickBot="1">
      <c r="A809" s="1"/>
      <c r="B809" s="26">
        <f t="shared" si="104"/>
        <v>563</v>
      </c>
      <c r="C809" s="26"/>
      <c r="D809" s="27"/>
      <c r="E809" s="26"/>
      <c r="F809" s="26"/>
      <c r="G809" s="26"/>
      <c r="H809" s="136"/>
      <c r="I809" s="26"/>
      <c r="J809" s="26"/>
      <c r="K809" s="26"/>
      <c r="L809" s="32"/>
      <c r="M809" s="33" t="str">
        <f t="shared" si="101"/>
        <v/>
      </c>
      <c r="N809" s="32"/>
      <c r="O809" s="77"/>
      <c r="P809" s="81">
        <f t="shared" si="98"/>
        <v>0</v>
      </c>
      <c r="Q809" s="81">
        <f t="shared" si="99"/>
        <v>0</v>
      </c>
      <c r="R809" s="81" t="e">
        <f t="shared" si="105"/>
        <v>#N/A</v>
      </c>
      <c r="S809" s="81">
        <f t="shared" si="100"/>
        <v>0</v>
      </c>
      <c r="T809" s="78" t="e">
        <f>+VLOOKUP($E809,db!$B$26:$C$30,2,FALSE)</f>
        <v>#N/A</v>
      </c>
      <c r="U809" s="78">
        <f t="shared" si="102"/>
        <v>0</v>
      </c>
      <c r="V809" s="89">
        <f t="shared" si="103"/>
        <v>0</v>
      </c>
      <c r="W809" s="77"/>
      <c r="X809" s="77"/>
      <c r="Y809" s="77"/>
    </row>
    <row r="810" spans="1:25" s="80" customFormat="1" ht="16" thickBot="1">
      <c r="A810" s="1"/>
      <c r="B810" s="28">
        <f t="shared" si="104"/>
        <v>564</v>
      </c>
      <c r="C810" s="28"/>
      <c r="D810" s="29"/>
      <c r="E810" s="28"/>
      <c r="F810" s="28"/>
      <c r="G810" s="28"/>
      <c r="H810" s="137"/>
      <c r="I810" s="28"/>
      <c r="J810" s="28"/>
      <c r="K810" s="28"/>
      <c r="L810" s="30"/>
      <c r="M810" s="31" t="str">
        <f t="shared" si="101"/>
        <v/>
      </c>
      <c r="N810" s="30"/>
      <c r="O810" s="77"/>
      <c r="P810" s="81">
        <f t="shared" si="98"/>
        <v>0</v>
      </c>
      <c r="Q810" s="81">
        <f t="shared" si="99"/>
        <v>0</v>
      </c>
      <c r="R810" s="81" t="e">
        <f t="shared" si="105"/>
        <v>#N/A</v>
      </c>
      <c r="S810" s="81">
        <f t="shared" si="100"/>
        <v>0</v>
      </c>
      <c r="T810" s="78" t="e">
        <f>+VLOOKUP($E810,db!$B$26:$C$30,2,FALSE)</f>
        <v>#N/A</v>
      </c>
      <c r="U810" s="78">
        <f t="shared" si="102"/>
        <v>0</v>
      </c>
      <c r="V810" s="89">
        <f t="shared" si="103"/>
        <v>0</v>
      </c>
      <c r="W810" s="77"/>
      <c r="X810" s="77"/>
      <c r="Y810" s="77"/>
    </row>
    <row r="811" spans="1:25" s="80" customFormat="1" ht="16" thickBot="1">
      <c r="A811" s="1"/>
      <c r="B811" s="26">
        <f t="shared" si="104"/>
        <v>565</v>
      </c>
      <c r="C811" s="26"/>
      <c r="D811" s="27"/>
      <c r="E811" s="26"/>
      <c r="F811" s="26"/>
      <c r="G811" s="26"/>
      <c r="H811" s="136"/>
      <c r="I811" s="26"/>
      <c r="J811" s="26"/>
      <c r="K811" s="26"/>
      <c r="L811" s="32"/>
      <c r="M811" s="33" t="str">
        <f t="shared" si="101"/>
        <v/>
      </c>
      <c r="N811" s="32"/>
      <c r="O811" s="77"/>
      <c r="P811" s="81">
        <f t="shared" si="98"/>
        <v>0</v>
      </c>
      <c r="Q811" s="81">
        <f t="shared" si="99"/>
        <v>0</v>
      </c>
      <c r="R811" s="81" t="e">
        <f t="shared" si="105"/>
        <v>#N/A</v>
      </c>
      <c r="S811" s="81">
        <f t="shared" si="100"/>
        <v>0</v>
      </c>
      <c r="T811" s="78" t="e">
        <f>+VLOOKUP($E811,db!$B$26:$C$30,2,FALSE)</f>
        <v>#N/A</v>
      </c>
      <c r="U811" s="78">
        <f t="shared" si="102"/>
        <v>0</v>
      </c>
      <c r="V811" s="89">
        <f t="shared" si="103"/>
        <v>0</v>
      </c>
      <c r="W811" s="77"/>
      <c r="X811" s="77"/>
      <c r="Y811" s="77"/>
    </row>
    <row r="812" spans="1:25" s="80" customFormat="1" ht="16" thickBot="1">
      <c r="A812" s="1"/>
      <c r="B812" s="28">
        <f t="shared" si="104"/>
        <v>566</v>
      </c>
      <c r="C812" s="28"/>
      <c r="D812" s="29"/>
      <c r="E812" s="28"/>
      <c r="F812" s="28"/>
      <c r="G812" s="28"/>
      <c r="H812" s="137"/>
      <c r="I812" s="28"/>
      <c r="J812" s="28"/>
      <c r="K812" s="28"/>
      <c r="L812" s="30"/>
      <c r="M812" s="31" t="str">
        <f t="shared" si="101"/>
        <v/>
      </c>
      <c r="N812" s="30"/>
      <c r="O812" s="77"/>
      <c r="P812" s="81">
        <f t="shared" si="98"/>
        <v>0</v>
      </c>
      <c r="Q812" s="81">
        <f t="shared" si="99"/>
        <v>0</v>
      </c>
      <c r="R812" s="81" t="e">
        <f t="shared" si="105"/>
        <v>#N/A</v>
      </c>
      <c r="S812" s="81">
        <f t="shared" si="100"/>
        <v>0</v>
      </c>
      <c r="T812" s="78" t="e">
        <f>+VLOOKUP($E812,db!$B$26:$C$30,2,FALSE)</f>
        <v>#N/A</v>
      </c>
      <c r="U812" s="78">
        <f t="shared" si="102"/>
        <v>0</v>
      </c>
      <c r="V812" s="89">
        <f t="shared" si="103"/>
        <v>0</v>
      </c>
      <c r="W812" s="77"/>
      <c r="X812" s="77"/>
      <c r="Y812" s="77"/>
    </row>
    <row r="813" spans="1:25" s="80" customFormat="1" ht="16" thickBot="1">
      <c r="A813" s="1"/>
      <c r="B813" s="26">
        <f t="shared" si="104"/>
        <v>567</v>
      </c>
      <c r="C813" s="26"/>
      <c r="D813" s="27"/>
      <c r="E813" s="26"/>
      <c r="F813" s="26"/>
      <c r="G813" s="26"/>
      <c r="H813" s="136"/>
      <c r="I813" s="26"/>
      <c r="J813" s="26"/>
      <c r="K813" s="26"/>
      <c r="L813" s="32"/>
      <c r="M813" s="33" t="str">
        <f t="shared" si="101"/>
        <v/>
      </c>
      <c r="N813" s="32"/>
      <c r="O813" s="77"/>
      <c r="P813" s="81">
        <f t="shared" si="98"/>
        <v>0</v>
      </c>
      <c r="Q813" s="81">
        <f t="shared" si="99"/>
        <v>0</v>
      </c>
      <c r="R813" s="81" t="e">
        <f t="shared" si="105"/>
        <v>#N/A</v>
      </c>
      <c r="S813" s="81">
        <f t="shared" si="100"/>
        <v>0</v>
      </c>
      <c r="T813" s="78" t="e">
        <f>+VLOOKUP($E813,db!$B$26:$C$30,2,FALSE)</f>
        <v>#N/A</v>
      </c>
      <c r="U813" s="78">
        <f t="shared" si="102"/>
        <v>0</v>
      </c>
      <c r="V813" s="89">
        <f t="shared" si="103"/>
        <v>0</v>
      </c>
      <c r="W813" s="77"/>
      <c r="X813" s="77"/>
      <c r="Y813" s="77"/>
    </row>
    <row r="814" spans="1:25" s="80" customFormat="1" ht="16" thickBot="1">
      <c r="A814" s="1"/>
      <c r="B814" s="28">
        <f t="shared" si="104"/>
        <v>568</v>
      </c>
      <c r="C814" s="28"/>
      <c r="D814" s="29"/>
      <c r="E814" s="28"/>
      <c r="F814" s="28"/>
      <c r="G814" s="28"/>
      <c r="H814" s="137"/>
      <c r="I814" s="28"/>
      <c r="J814" s="28"/>
      <c r="K814" s="28"/>
      <c r="L814" s="30"/>
      <c r="M814" s="31" t="str">
        <f t="shared" si="101"/>
        <v/>
      </c>
      <c r="N814" s="30"/>
      <c r="O814" s="77"/>
      <c r="P814" s="81">
        <f t="shared" si="98"/>
        <v>0</v>
      </c>
      <c r="Q814" s="81">
        <f t="shared" si="99"/>
        <v>0</v>
      </c>
      <c r="R814" s="81" t="e">
        <f t="shared" si="105"/>
        <v>#N/A</v>
      </c>
      <c r="S814" s="81">
        <f t="shared" si="100"/>
        <v>0</v>
      </c>
      <c r="T814" s="78" t="e">
        <f>+VLOOKUP($E814,db!$B$26:$C$30,2,FALSE)</f>
        <v>#N/A</v>
      </c>
      <c r="U814" s="78">
        <f t="shared" si="102"/>
        <v>0</v>
      </c>
      <c r="V814" s="89">
        <f t="shared" si="103"/>
        <v>0</v>
      </c>
      <c r="W814" s="77"/>
      <c r="X814" s="77"/>
      <c r="Y814" s="77"/>
    </row>
    <row r="815" spans="1:25" s="80" customFormat="1" ht="16" thickBot="1">
      <c r="A815" s="1"/>
      <c r="B815" s="26">
        <f t="shared" si="104"/>
        <v>569</v>
      </c>
      <c r="C815" s="26"/>
      <c r="D815" s="27"/>
      <c r="E815" s="26"/>
      <c r="F815" s="26"/>
      <c r="G815" s="26"/>
      <c r="H815" s="136"/>
      <c r="I815" s="26"/>
      <c r="J815" s="26"/>
      <c r="K815" s="26"/>
      <c r="L815" s="32"/>
      <c r="M815" s="33" t="str">
        <f t="shared" si="101"/>
        <v/>
      </c>
      <c r="N815" s="32"/>
      <c r="O815" s="77"/>
      <c r="P815" s="81">
        <f t="shared" si="98"/>
        <v>0</v>
      </c>
      <c r="Q815" s="81">
        <f t="shared" si="99"/>
        <v>0</v>
      </c>
      <c r="R815" s="81" t="e">
        <f t="shared" si="105"/>
        <v>#N/A</v>
      </c>
      <c r="S815" s="81">
        <f t="shared" si="100"/>
        <v>0</v>
      </c>
      <c r="T815" s="78" t="e">
        <f>+VLOOKUP($E815,db!$B$26:$C$30,2,FALSE)</f>
        <v>#N/A</v>
      </c>
      <c r="U815" s="78">
        <f t="shared" si="102"/>
        <v>0</v>
      </c>
      <c r="V815" s="89">
        <f t="shared" si="103"/>
        <v>0</v>
      </c>
      <c r="W815" s="77"/>
      <c r="X815" s="77"/>
      <c r="Y815" s="77"/>
    </row>
    <row r="816" spans="1:25" s="80" customFormat="1" ht="16" thickBot="1">
      <c r="A816" s="1"/>
      <c r="B816" s="28">
        <f t="shared" si="104"/>
        <v>570</v>
      </c>
      <c r="C816" s="28"/>
      <c r="D816" s="29"/>
      <c r="E816" s="28"/>
      <c r="F816" s="28"/>
      <c r="G816" s="28"/>
      <c r="H816" s="137"/>
      <c r="I816" s="28"/>
      <c r="J816" s="28"/>
      <c r="K816" s="28"/>
      <c r="L816" s="30"/>
      <c r="M816" s="31" t="str">
        <f t="shared" si="101"/>
        <v/>
      </c>
      <c r="N816" s="30"/>
      <c r="O816" s="77"/>
      <c r="P816" s="81">
        <f t="shared" si="98"/>
        <v>0</v>
      </c>
      <c r="Q816" s="81">
        <f t="shared" si="99"/>
        <v>0</v>
      </c>
      <c r="R816" s="81" t="e">
        <f t="shared" si="105"/>
        <v>#N/A</v>
      </c>
      <c r="S816" s="81">
        <f t="shared" si="100"/>
        <v>0</v>
      </c>
      <c r="T816" s="78" t="e">
        <f>+VLOOKUP($E816,db!$B$26:$C$30,2,FALSE)</f>
        <v>#N/A</v>
      </c>
      <c r="U816" s="78">
        <f t="shared" si="102"/>
        <v>0</v>
      </c>
      <c r="V816" s="89">
        <f t="shared" si="103"/>
        <v>0</v>
      </c>
      <c r="W816" s="77"/>
      <c r="X816" s="77"/>
      <c r="Y816" s="77"/>
    </row>
    <row r="817" spans="1:25" s="80" customFormat="1" ht="16" thickBot="1">
      <c r="A817" s="1"/>
      <c r="B817" s="26">
        <f t="shared" si="104"/>
        <v>571</v>
      </c>
      <c r="C817" s="26"/>
      <c r="D817" s="27"/>
      <c r="E817" s="26"/>
      <c r="F817" s="26"/>
      <c r="G817" s="26"/>
      <c r="H817" s="136"/>
      <c r="I817" s="26"/>
      <c r="J817" s="26"/>
      <c r="K817" s="26"/>
      <c r="L817" s="32"/>
      <c r="M817" s="33" t="str">
        <f t="shared" si="101"/>
        <v/>
      </c>
      <c r="N817" s="32"/>
      <c r="O817" s="77"/>
      <c r="P817" s="81">
        <f t="shared" si="98"/>
        <v>0</v>
      </c>
      <c r="Q817" s="81">
        <f t="shared" si="99"/>
        <v>0</v>
      </c>
      <c r="R817" s="81" t="e">
        <f t="shared" si="105"/>
        <v>#N/A</v>
      </c>
      <c r="S817" s="81">
        <f t="shared" si="100"/>
        <v>0</v>
      </c>
      <c r="T817" s="78" t="e">
        <f>+VLOOKUP($E817,db!$B$26:$C$30,2,FALSE)</f>
        <v>#N/A</v>
      </c>
      <c r="U817" s="78">
        <f t="shared" si="102"/>
        <v>0</v>
      </c>
      <c r="V817" s="89">
        <f t="shared" si="103"/>
        <v>0</v>
      </c>
      <c r="W817" s="77"/>
      <c r="X817" s="77"/>
      <c r="Y817" s="77"/>
    </row>
    <row r="818" spans="1:25" s="80" customFormat="1" ht="16" thickBot="1">
      <c r="A818" s="1"/>
      <c r="B818" s="28">
        <f t="shared" si="104"/>
        <v>572</v>
      </c>
      <c r="C818" s="28"/>
      <c r="D818" s="29"/>
      <c r="E818" s="28"/>
      <c r="F818" s="28"/>
      <c r="G818" s="28"/>
      <c r="H818" s="137"/>
      <c r="I818" s="28"/>
      <c r="J818" s="28"/>
      <c r="K818" s="28"/>
      <c r="L818" s="30"/>
      <c r="M818" s="31" t="str">
        <f t="shared" si="101"/>
        <v/>
      </c>
      <c r="N818" s="30"/>
      <c r="O818" s="77"/>
      <c r="P818" s="81">
        <f t="shared" si="98"/>
        <v>0</v>
      </c>
      <c r="Q818" s="81">
        <f t="shared" si="99"/>
        <v>0</v>
      </c>
      <c r="R818" s="81" t="e">
        <f t="shared" si="105"/>
        <v>#N/A</v>
      </c>
      <c r="S818" s="81">
        <f t="shared" si="100"/>
        <v>0</v>
      </c>
      <c r="T818" s="78" t="e">
        <f>+VLOOKUP($E818,db!$B$26:$C$30,2,FALSE)</f>
        <v>#N/A</v>
      </c>
      <c r="U818" s="78">
        <f t="shared" si="102"/>
        <v>0</v>
      </c>
      <c r="V818" s="89">
        <f t="shared" si="103"/>
        <v>0</v>
      </c>
      <c r="W818" s="77"/>
      <c r="X818" s="77"/>
      <c r="Y818" s="77"/>
    </row>
    <row r="819" spans="1:25" s="80" customFormat="1" ht="16" thickBot="1">
      <c r="A819" s="1"/>
      <c r="B819" s="26">
        <f t="shared" si="104"/>
        <v>573</v>
      </c>
      <c r="C819" s="26"/>
      <c r="D819" s="27"/>
      <c r="E819" s="26"/>
      <c r="F819" s="26"/>
      <c r="G819" s="26"/>
      <c r="H819" s="136"/>
      <c r="I819" s="26"/>
      <c r="J819" s="26"/>
      <c r="K819" s="26"/>
      <c r="L819" s="32"/>
      <c r="M819" s="33" t="str">
        <f t="shared" si="101"/>
        <v/>
      </c>
      <c r="N819" s="32"/>
      <c r="O819" s="77"/>
      <c r="P819" s="81">
        <f t="shared" si="98"/>
        <v>0</v>
      </c>
      <c r="Q819" s="81">
        <f t="shared" si="99"/>
        <v>0</v>
      </c>
      <c r="R819" s="81" t="e">
        <f t="shared" si="105"/>
        <v>#N/A</v>
      </c>
      <c r="S819" s="81">
        <f t="shared" si="100"/>
        <v>0</v>
      </c>
      <c r="T819" s="78" t="e">
        <f>+VLOOKUP($E819,db!$B$26:$C$30,2,FALSE)</f>
        <v>#N/A</v>
      </c>
      <c r="U819" s="78">
        <f t="shared" si="102"/>
        <v>0</v>
      </c>
      <c r="V819" s="89">
        <f t="shared" si="103"/>
        <v>0</v>
      </c>
      <c r="W819" s="77"/>
      <c r="X819" s="77"/>
      <c r="Y819" s="77"/>
    </row>
    <row r="820" spans="1:25" s="80" customFormat="1" ht="16" thickBot="1">
      <c r="A820" s="1"/>
      <c r="B820" s="28">
        <f t="shared" si="104"/>
        <v>574</v>
      </c>
      <c r="C820" s="28"/>
      <c r="D820" s="29"/>
      <c r="E820" s="28"/>
      <c r="F820" s="28"/>
      <c r="G820" s="28"/>
      <c r="H820" s="137"/>
      <c r="I820" s="28"/>
      <c r="J820" s="28"/>
      <c r="K820" s="28"/>
      <c r="L820" s="30"/>
      <c r="M820" s="31" t="str">
        <f t="shared" si="101"/>
        <v/>
      </c>
      <c r="N820" s="30"/>
      <c r="O820" s="77"/>
      <c r="P820" s="81">
        <f t="shared" si="98"/>
        <v>0</v>
      </c>
      <c r="Q820" s="81">
        <f t="shared" si="99"/>
        <v>0</v>
      </c>
      <c r="R820" s="81" t="e">
        <f t="shared" si="105"/>
        <v>#N/A</v>
      </c>
      <c r="S820" s="81">
        <f t="shared" si="100"/>
        <v>0</v>
      </c>
      <c r="T820" s="78" t="e">
        <f>+VLOOKUP($E820,db!$B$26:$C$30,2,FALSE)</f>
        <v>#N/A</v>
      </c>
      <c r="U820" s="78">
        <f t="shared" si="102"/>
        <v>0</v>
      </c>
      <c r="V820" s="89">
        <f t="shared" si="103"/>
        <v>0</v>
      </c>
      <c r="W820" s="77"/>
      <c r="X820" s="77"/>
      <c r="Y820" s="77"/>
    </row>
    <row r="821" spans="1:25" s="80" customFormat="1" ht="16" thickBot="1">
      <c r="A821" s="1"/>
      <c r="B821" s="26">
        <f t="shared" si="104"/>
        <v>575</v>
      </c>
      <c r="C821" s="26"/>
      <c r="D821" s="27"/>
      <c r="E821" s="26"/>
      <c r="F821" s="26"/>
      <c r="G821" s="26"/>
      <c r="H821" s="136"/>
      <c r="I821" s="26"/>
      <c r="J821" s="26"/>
      <c r="K821" s="26"/>
      <c r="L821" s="32"/>
      <c r="M821" s="33" t="str">
        <f t="shared" si="101"/>
        <v/>
      </c>
      <c r="N821" s="32"/>
      <c r="O821" s="77"/>
      <c r="P821" s="81">
        <f t="shared" si="98"/>
        <v>0</v>
      </c>
      <c r="Q821" s="81">
        <f t="shared" si="99"/>
        <v>0</v>
      </c>
      <c r="R821" s="81" t="e">
        <f t="shared" si="105"/>
        <v>#N/A</v>
      </c>
      <c r="S821" s="81">
        <f t="shared" si="100"/>
        <v>0</v>
      </c>
      <c r="T821" s="78" t="e">
        <f>+VLOOKUP($E821,db!$B$26:$C$30,2,FALSE)</f>
        <v>#N/A</v>
      </c>
      <c r="U821" s="78">
        <f t="shared" si="102"/>
        <v>0</v>
      </c>
      <c r="V821" s="89">
        <f t="shared" si="103"/>
        <v>0</v>
      </c>
      <c r="W821" s="77"/>
      <c r="X821" s="77"/>
      <c r="Y821" s="77"/>
    </row>
    <row r="822" spans="1:25" s="80" customFormat="1" ht="16" thickBot="1">
      <c r="A822" s="1"/>
      <c r="B822" s="28">
        <f t="shared" si="104"/>
        <v>576</v>
      </c>
      <c r="C822" s="28"/>
      <c r="D822" s="29"/>
      <c r="E822" s="28"/>
      <c r="F822" s="28"/>
      <c r="G822" s="28"/>
      <c r="H822" s="137"/>
      <c r="I822" s="28"/>
      <c r="J822" s="28"/>
      <c r="K822" s="28"/>
      <c r="L822" s="30"/>
      <c r="M822" s="31" t="str">
        <f t="shared" si="101"/>
        <v/>
      </c>
      <c r="N822" s="30"/>
      <c r="O822" s="77"/>
      <c r="P822" s="81">
        <f t="shared" si="98"/>
        <v>0</v>
      </c>
      <c r="Q822" s="81">
        <f t="shared" si="99"/>
        <v>0</v>
      </c>
      <c r="R822" s="81" t="e">
        <f t="shared" si="105"/>
        <v>#N/A</v>
      </c>
      <c r="S822" s="81">
        <f t="shared" si="100"/>
        <v>0</v>
      </c>
      <c r="T822" s="78" t="e">
        <f>+VLOOKUP($E822,db!$B$26:$C$30,2,FALSE)</f>
        <v>#N/A</v>
      </c>
      <c r="U822" s="78">
        <f t="shared" si="102"/>
        <v>0</v>
      </c>
      <c r="V822" s="89">
        <f t="shared" si="103"/>
        <v>0</v>
      </c>
      <c r="W822" s="77"/>
      <c r="X822" s="77"/>
      <c r="Y822" s="77"/>
    </row>
    <row r="823" spans="1:25" s="80" customFormat="1" ht="16" thickBot="1">
      <c r="A823" s="1"/>
      <c r="B823" s="26">
        <f t="shared" si="104"/>
        <v>577</v>
      </c>
      <c r="C823" s="26"/>
      <c r="D823" s="27"/>
      <c r="E823" s="26"/>
      <c r="F823" s="26"/>
      <c r="G823" s="26"/>
      <c r="H823" s="136"/>
      <c r="I823" s="26"/>
      <c r="J823" s="26"/>
      <c r="K823" s="26"/>
      <c r="L823" s="32"/>
      <c r="M823" s="33" t="str">
        <f t="shared" si="101"/>
        <v/>
      </c>
      <c r="N823" s="32"/>
      <c r="O823" s="77"/>
      <c r="P823" s="81">
        <f t="shared" si="98"/>
        <v>0</v>
      </c>
      <c r="Q823" s="81">
        <f t="shared" si="99"/>
        <v>0</v>
      </c>
      <c r="R823" s="81" t="e">
        <f t="shared" si="105"/>
        <v>#N/A</v>
      </c>
      <c r="S823" s="81">
        <f t="shared" si="100"/>
        <v>0</v>
      </c>
      <c r="T823" s="78" t="e">
        <f>+VLOOKUP($E823,db!$B$26:$C$30,2,FALSE)</f>
        <v>#N/A</v>
      </c>
      <c r="U823" s="78">
        <f t="shared" si="102"/>
        <v>0</v>
      </c>
      <c r="V823" s="89">
        <f t="shared" si="103"/>
        <v>0</v>
      </c>
      <c r="W823" s="77"/>
      <c r="X823" s="77"/>
      <c r="Y823" s="77"/>
    </row>
    <row r="824" spans="1:25" s="80" customFormat="1" ht="16" thickBot="1">
      <c r="A824" s="1"/>
      <c r="B824" s="28">
        <f t="shared" si="104"/>
        <v>578</v>
      </c>
      <c r="C824" s="28"/>
      <c r="D824" s="29"/>
      <c r="E824" s="28"/>
      <c r="F824" s="28"/>
      <c r="G824" s="28"/>
      <c r="H824" s="137"/>
      <c r="I824" s="28"/>
      <c r="J824" s="28"/>
      <c r="K824" s="28"/>
      <c r="L824" s="30"/>
      <c r="M824" s="31" t="str">
        <f t="shared" si="101"/>
        <v/>
      </c>
      <c r="N824" s="30"/>
      <c r="O824" s="77"/>
      <c r="P824" s="81">
        <f t="shared" si="98"/>
        <v>0</v>
      </c>
      <c r="Q824" s="81">
        <f t="shared" si="99"/>
        <v>0</v>
      </c>
      <c r="R824" s="81" t="e">
        <f t="shared" si="105"/>
        <v>#N/A</v>
      </c>
      <c r="S824" s="81">
        <f t="shared" si="100"/>
        <v>0</v>
      </c>
      <c r="T824" s="78" t="e">
        <f>+VLOOKUP($E824,db!$B$26:$C$30,2,FALSE)</f>
        <v>#N/A</v>
      </c>
      <c r="U824" s="78">
        <f t="shared" si="102"/>
        <v>0</v>
      </c>
      <c r="V824" s="89">
        <f t="shared" si="103"/>
        <v>0</v>
      </c>
      <c r="W824" s="77"/>
      <c r="X824" s="77"/>
      <c r="Y824" s="77"/>
    </row>
    <row r="825" spans="1:25" s="80" customFormat="1" ht="16" thickBot="1">
      <c r="A825" s="1"/>
      <c r="B825" s="26">
        <f t="shared" si="104"/>
        <v>579</v>
      </c>
      <c r="C825" s="26"/>
      <c r="D825" s="27"/>
      <c r="E825" s="26"/>
      <c r="F825" s="26"/>
      <c r="G825" s="26"/>
      <c r="H825" s="136"/>
      <c r="I825" s="26"/>
      <c r="J825" s="26"/>
      <c r="K825" s="26"/>
      <c r="L825" s="32"/>
      <c r="M825" s="33" t="str">
        <f t="shared" si="101"/>
        <v/>
      </c>
      <c r="N825" s="32"/>
      <c r="O825" s="77"/>
      <c r="P825" s="81">
        <f t="shared" si="98"/>
        <v>0</v>
      </c>
      <c r="Q825" s="81">
        <f t="shared" si="99"/>
        <v>0</v>
      </c>
      <c r="R825" s="81" t="e">
        <f t="shared" si="105"/>
        <v>#N/A</v>
      </c>
      <c r="S825" s="81">
        <f t="shared" si="100"/>
        <v>0</v>
      </c>
      <c r="T825" s="78" t="e">
        <f>+VLOOKUP($E825,db!$B$26:$C$30,2,FALSE)</f>
        <v>#N/A</v>
      </c>
      <c r="U825" s="78">
        <f t="shared" si="102"/>
        <v>0</v>
      </c>
      <c r="V825" s="89">
        <f t="shared" si="103"/>
        <v>0</v>
      </c>
      <c r="W825" s="77"/>
      <c r="X825" s="77"/>
      <c r="Y825" s="77"/>
    </row>
    <row r="826" spans="1:25" s="80" customFormat="1" ht="16" thickBot="1">
      <c r="A826" s="1"/>
      <c r="B826" s="28">
        <f t="shared" si="104"/>
        <v>580</v>
      </c>
      <c r="C826" s="28"/>
      <c r="D826" s="29"/>
      <c r="E826" s="28"/>
      <c r="F826" s="28"/>
      <c r="G826" s="28"/>
      <c r="H826" s="137"/>
      <c r="I826" s="28"/>
      <c r="J826" s="28"/>
      <c r="K826" s="28"/>
      <c r="L826" s="30"/>
      <c r="M826" s="31" t="str">
        <f t="shared" si="101"/>
        <v/>
      </c>
      <c r="N826" s="30"/>
      <c r="O826" s="77"/>
      <c r="P826" s="81">
        <f t="shared" si="98"/>
        <v>0</v>
      </c>
      <c r="Q826" s="81">
        <f t="shared" si="99"/>
        <v>0</v>
      </c>
      <c r="R826" s="81" t="e">
        <f t="shared" si="105"/>
        <v>#N/A</v>
      </c>
      <c r="S826" s="81">
        <f t="shared" si="100"/>
        <v>0</v>
      </c>
      <c r="T826" s="78" t="e">
        <f>+VLOOKUP($E826,db!$B$26:$C$30,2,FALSE)</f>
        <v>#N/A</v>
      </c>
      <c r="U826" s="78">
        <f t="shared" si="102"/>
        <v>0</v>
      </c>
      <c r="V826" s="89">
        <f t="shared" si="103"/>
        <v>0</v>
      </c>
      <c r="W826" s="77"/>
      <c r="X826" s="77"/>
      <c r="Y826" s="77"/>
    </row>
    <row r="827" spans="1:25" s="80" customFormat="1" ht="16" thickBot="1">
      <c r="A827" s="1"/>
      <c r="B827" s="26">
        <f t="shared" si="104"/>
        <v>581</v>
      </c>
      <c r="C827" s="26"/>
      <c r="D827" s="27"/>
      <c r="E827" s="26"/>
      <c r="F827" s="26"/>
      <c r="G827" s="26"/>
      <c r="H827" s="136"/>
      <c r="I827" s="26"/>
      <c r="J827" s="26"/>
      <c r="K827" s="26"/>
      <c r="L827" s="32"/>
      <c r="M827" s="33" t="str">
        <f t="shared" si="101"/>
        <v/>
      </c>
      <c r="N827" s="32"/>
      <c r="O827" s="77"/>
      <c r="P827" s="81">
        <f t="shared" si="98"/>
        <v>0</v>
      </c>
      <c r="Q827" s="81">
        <f t="shared" si="99"/>
        <v>0</v>
      </c>
      <c r="R827" s="81" t="e">
        <f t="shared" si="105"/>
        <v>#N/A</v>
      </c>
      <c r="S827" s="81">
        <f t="shared" si="100"/>
        <v>0</v>
      </c>
      <c r="T827" s="78" t="e">
        <f>+VLOOKUP($E827,db!$B$26:$C$30,2,FALSE)</f>
        <v>#N/A</v>
      </c>
      <c r="U827" s="78">
        <f t="shared" si="102"/>
        <v>0</v>
      </c>
      <c r="V827" s="89">
        <f t="shared" si="103"/>
        <v>0</v>
      </c>
      <c r="W827" s="77"/>
      <c r="X827" s="77"/>
      <c r="Y827" s="77"/>
    </row>
    <row r="828" spans="1:25" s="80" customFormat="1" ht="16" thickBot="1">
      <c r="A828" s="1"/>
      <c r="B828" s="28">
        <f t="shared" si="104"/>
        <v>582</v>
      </c>
      <c r="C828" s="28"/>
      <c r="D828" s="29"/>
      <c r="E828" s="28"/>
      <c r="F828" s="28"/>
      <c r="G828" s="28"/>
      <c r="H828" s="137"/>
      <c r="I828" s="28"/>
      <c r="J828" s="28"/>
      <c r="K828" s="28"/>
      <c r="L828" s="30"/>
      <c r="M828" s="31" t="str">
        <f t="shared" si="101"/>
        <v/>
      </c>
      <c r="N828" s="30"/>
      <c r="O828" s="77"/>
      <c r="P828" s="81">
        <f t="shared" si="98"/>
        <v>0</v>
      </c>
      <c r="Q828" s="81">
        <f t="shared" si="99"/>
        <v>0</v>
      </c>
      <c r="R828" s="81" t="e">
        <f t="shared" si="105"/>
        <v>#N/A</v>
      </c>
      <c r="S828" s="81">
        <f t="shared" si="100"/>
        <v>0</v>
      </c>
      <c r="T828" s="78" t="e">
        <f>+VLOOKUP($E828,db!$B$26:$C$30,2,FALSE)</f>
        <v>#N/A</v>
      </c>
      <c r="U828" s="78">
        <f t="shared" si="102"/>
        <v>0</v>
      </c>
      <c r="V828" s="89">
        <f t="shared" si="103"/>
        <v>0</v>
      </c>
      <c r="W828" s="77"/>
      <c r="X828" s="77"/>
      <c r="Y828" s="77"/>
    </row>
    <row r="829" spans="1:25" s="80" customFormat="1" ht="16" thickBot="1">
      <c r="A829" s="1"/>
      <c r="B829" s="26">
        <f t="shared" si="104"/>
        <v>583</v>
      </c>
      <c r="C829" s="26"/>
      <c r="D829" s="27"/>
      <c r="E829" s="26"/>
      <c r="F829" s="26"/>
      <c r="G829" s="26"/>
      <c r="H829" s="136"/>
      <c r="I829" s="26"/>
      <c r="J829" s="26"/>
      <c r="K829" s="26"/>
      <c r="L829" s="32"/>
      <c r="M829" s="33" t="str">
        <f t="shared" si="101"/>
        <v/>
      </c>
      <c r="N829" s="32"/>
      <c r="O829" s="77"/>
      <c r="P829" s="81">
        <f t="shared" si="98"/>
        <v>0</v>
      </c>
      <c r="Q829" s="81">
        <f t="shared" si="99"/>
        <v>0</v>
      </c>
      <c r="R829" s="81" t="e">
        <f t="shared" si="105"/>
        <v>#N/A</v>
      </c>
      <c r="S829" s="81">
        <f t="shared" si="100"/>
        <v>0</v>
      </c>
      <c r="T829" s="78" t="e">
        <f>+VLOOKUP($E829,db!$B$26:$C$30,2,FALSE)</f>
        <v>#N/A</v>
      </c>
      <c r="U829" s="78">
        <f t="shared" si="102"/>
        <v>0</v>
      </c>
      <c r="V829" s="89">
        <f t="shared" si="103"/>
        <v>0</v>
      </c>
      <c r="W829" s="77"/>
      <c r="X829" s="77"/>
      <c r="Y829" s="77"/>
    </row>
    <row r="830" spans="1:25" s="80" customFormat="1" ht="16" thickBot="1">
      <c r="A830" s="1"/>
      <c r="B830" s="28">
        <f t="shared" si="104"/>
        <v>584</v>
      </c>
      <c r="C830" s="28"/>
      <c r="D830" s="29"/>
      <c r="E830" s="28"/>
      <c r="F830" s="28"/>
      <c r="G830" s="28"/>
      <c r="H830" s="137"/>
      <c r="I830" s="28"/>
      <c r="J830" s="28"/>
      <c r="K830" s="28"/>
      <c r="L830" s="30"/>
      <c r="M830" s="31" t="str">
        <f t="shared" si="101"/>
        <v/>
      </c>
      <c r="N830" s="30"/>
      <c r="O830" s="77"/>
      <c r="P830" s="81">
        <f t="shared" si="98"/>
        <v>0</v>
      </c>
      <c r="Q830" s="81">
        <f t="shared" si="99"/>
        <v>0</v>
      </c>
      <c r="R830" s="81" t="e">
        <f t="shared" si="105"/>
        <v>#N/A</v>
      </c>
      <c r="S830" s="81">
        <f t="shared" si="100"/>
        <v>0</v>
      </c>
      <c r="T830" s="78" t="e">
        <f>+VLOOKUP($E830,db!$B$26:$C$30,2,FALSE)</f>
        <v>#N/A</v>
      </c>
      <c r="U830" s="78">
        <f t="shared" si="102"/>
        <v>0</v>
      </c>
      <c r="V830" s="89">
        <f t="shared" si="103"/>
        <v>0</v>
      </c>
      <c r="W830" s="77"/>
      <c r="X830" s="77"/>
      <c r="Y830" s="77"/>
    </row>
    <row r="831" spans="1:25" s="80" customFormat="1" ht="16" thickBot="1">
      <c r="A831" s="1"/>
      <c r="B831" s="26">
        <f t="shared" si="104"/>
        <v>585</v>
      </c>
      <c r="C831" s="26"/>
      <c r="D831" s="27"/>
      <c r="E831" s="26"/>
      <c r="F831" s="26"/>
      <c r="G831" s="26"/>
      <c r="H831" s="136"/>
      <c r="I831" s="26"/>
      <c r="J831" s="26"/>
      <c r="K831" s="26"/>
      <c r="L831" s="32"/>
      <c r="M831" s="33" t="str">
        <f t="shared" si="101"/>
        <v/>
      </c>
      <c r="N831" s="32"/>
      <c r="O831" s="77"/>
      <c r="P831" s="81">
        <f t="shared" si="98"/>
        <v>0</v>
      </c>
      <c r="Q831" s="81">
        <f t="shared" si="99"/>
        <v>0</v>
      </c>
      <c r="R831" s="81" t="e">
        <f t="shared" si="105"/>
        <v>#N/A</v>
      </c>
      <c r="S831" s="81">
        <f t="shared" si="100"/>
        <v>0</v>
      </c>
      <c r="T831" s="78" t="e">
        <f>+VLOOKUP($E831,db!$B$26:$C$30,2,FALSE)</f>
        <v>#N/A</v>
      </c>
      <c r="U831" s="78">
        <f t="shared" si="102"/>
        <v>0</v>
      </c>
      <c r="V831" s="89">
        <f t="shared" si="103"/>
        <v>0</v>
      </c>
      <c r="W831" s="77"/>
      <c r="X831" s="77"/>
      <c r="Y831" s="77"/>
    </row>
    <row r="832" spans="1:25" s="80" customFormat="1" ht="16" thickBot="1">
      <c r="A832" s="1"/>
      <c r="B832" s="28">
        <f t="shared" si="104"/>
        <v>586</v>
      </c>
      <c r="C832" s="28"/>
      <c r="D832" s="29"/>
      <c r="E832" s="28"/>
      <c r="F832" s="28"/>
      <c r="G832" s="28"/>
      <c r="H832" s="137"/>
      <c r="I832" s="28"/>
      <c r="J832" s="28"/>
      <c r="K832" s="28"/>
      <c r="L832" s="30"/>
      <c r="M832" s="31" t="str">
        <f t="shared" si="101"/>
        <v/>
      </c>
      <c r="N832" s="30"/>
      <c r="O832" s="77"/>
      <c r="P832" s="81">
        <f t="shared" si="98"/>
        <v>0</v>
      </c>
      <c r="Q832" s="81">
        <f t="shared" si="99"/>
        <v>0</v>
      </c>
      <c r="R832" s="81" t="e">
        <f t="shared" si="105"/>
        <v>#N/A</v>
      </c>
      <c r="S832" s="81">
        <f t="shared" si="100"/>
        <v>0</v>
      </c>
      <c r="T832" s="78" t="e">
        <f>+VLOOKUP($E832,db!$B$26:$C$30,2,FALSE)</f>
        <v>#N/A</v>
      </c>
      <c r="U832" s="78">
        <f t="shared" si="102"/>
        <v>0</v>
      </c>
      <c r="V832" s="89">
        <f t="shared" si="103"/>
        <v>0</v>
      </c>
      <c r="W832" s="77"/>
      <c r="X832" s="77"/>
      <c r="Y832" s="77"/>
    </row>
    <row r="833" spans="1:25" s="80" customFormat="1" ht="16" thickBot="1">
      <c r="A833" s="1"/>
      <c r="B833" s="26">
        <f t="shared" si="104"/>
        <v>587</v>
      </c>
      <c r="C833" s="26"/>
      <c r="D833" s="27"/>
      <c r="E833" s="26"/>
      <c r="F833" s="26"/>
      <c r="G833" s="26"/>
      <c r="H833" s="136"/>
      <c r="I833" s="26"/>
      <c r="J833" s="26"/>
      <c r="K833" s="26"/>
      <c r="L833" s="32"/>
      <c r="M833" s="33" t="str">
        <f t="shared" si="101"/>
        <v/>
      </c>
      <c r="N833" s="32"/>
      <c r="O833" s="77"/>
      <c r="P833" s="81">
        <f t="shared" si="98"/>
        <v>0</v>
      </c>
      <c r="Q833" s="81">
        <f t="shared" si="99"/>
        <v>0</v>
      </c>
      <c r="R833" s="81" t="e">
        <f t="shared" si="105"/>
        <v>#N/A</v>
      </c>
      <c r="S833" s="81">
        <f t="shared" si="100"/>
        <v>0</v>
      </c>
      <c r="T833" s="78" t="e">
        <f>+VLOOKUP($E833,db!$B$26:$C$30,2,FALSE)</f>
        <v>#N/A</v>
      </c>
      <c r="U833" s="78">
        <f t="shared" si="102"/>
        <v>0</v>
      </c>
      <c r="V833" s="89">
        <f t="shared" si="103"/>
        <v>0</v>
      </c>
      <c r="W833" s="77"/>
      <c r="X833" s="77"/>
      <c r="Y833" s="77"/>
    </row>
    <row r="834" spans="1:25" s="80" customFormat="1" ht="16" thickBot="1">
      <c r="A834" s="1"/>
      <c r="B834" s="28">
        <f t="shared" si="104"/>
        <v>588</v>
      </c>
      <c r="C834" s="28"/>
      <c r="D834" s="29"/>
      <c r="E834" s="28"/>
      <c r="F834" s="28"/>
      <c r="G834" s="28"/>
      <c r="H834" s="137"/>
      <c r="I834" s="28"/>
      <c r="J834" s="28"/>
      <c r="K834" s="28"/>
      <c r="L834" s="30"/>
      <c r="M834" s="31" t="str">
        <f t="shared" si="101"/>
        <v/>
      </c>
      <c r="N834" s="30"/>
      <c r="O834" s="77"/>
      <c r="P834" s="81">
        <f t="shared" si="98"/>
        <v>0</v>
      </c>
      <c r="Q834" s="81">
        <f t="shared" si="99"/>
        <v>0</v>
      </c>
      <c r="R834" s="81" t="e">
        <f t="shared" si="105"/>
        <v>#N/A</v>
      </c>
      <c r="S834" s="81">
        <f t="shared" si="100"/>
        <v>0</v>
      </c>
      <c r="T834" s="78" t="e">
        <f>+VLOOKUP($E834,db!$B$26:$C$30,2,FALSE)</f>
        <v>#N/A</v>
      </c>
      <c r="U834" s="78">
        <f t="shared" si="102"/>
        <v>0</v>
      </c>
      <c r="V834" s="89">
        <f t="shared" si="103"/>
        <v>0</v>
      </c>
      <c r="W834" s="77"/>
      <c r="X834" s="77"/>
      <c r="Y834" s="77"/>
    </row>
    <row r="835" spans="1:25" s="80" customFormat="1" ht="16" thickBot="1">
      <c r="A835" s="1"/>
      <c r="B835" s="26">
        <f t="shared" si="104"/>
        <v>589</v>
      </c>
      <c r="C835" s="26"/>
      <c r="D835" s="27"/>
      <c r="E835" s="26"/>
      <c r="F835" s="26"/>
      <c r="G835" s="26"/>
      <c r="H835" s="136"/>
      <c r="I835" s="26"/>
      <c r="J835" s="26"/>
      <c r="K835" s="26"/>
      <c r="L835" s="32"/>
      <c r="M835" s="33" t="str">
        <f t="shared" si="101"/>
        <v/>
      </c>
      <c r="N835" s="32"/>
      <c r="O835" s="77"/>
      <c r="P835" s="81">
        <f t="shared" si="98"/>
        <v>0</v>
      </c>
      <c r="Q835" s="81">
        <f t="shared" si="99"/>
        <v>0</v>
      </c>
      <c r="R835" s="81" t="e">
        <f t="shared" si="105"/>
        <v>#N/A</v>
      </c>
      <c r="S835" s="81">
        <f t="shared" si="100"/>
        <v>0</v>
      </c>
      <c r="T835" s="78" t="e">
        <f>+VLOOKUP($E835,db!$B$26:$C$30,2,FALSE)</f>
        <v>#N/A</v>
      </c>
      <c r="U835" s="78">
        <f t="shared" si="102"/>
        <v>0</v>
      </c>
      <c r="V835" s="89">
        <f t="shared" si="103"/>
        <v>0</v>
      </c>
      <c r="W835" s="77"/>
      <c r="X835" s="77"/>
      <c r="Y835" s="77"/>
    </row>
    <row r="836" spans="1:25" s="80" customFormat="1" ht="16" thickBot="1">
      <c r="A836" s="1"/>
      <c r="B836" s="28">
        <f t="shared" si="104"/>
        <v>590</v>
      </c>
      <c r="C836" s="28"/>
      <c r="D836" s="29"/>
      <c r="E836" s="28"/>
      <c r="F836" s="28"/>
      <c r="G836" s="28"/>
      <c r="H836" s="137"/>
      <c r="I836" s="28"/>
      <c r="J836" s="28"/>
      <c r="K836" s="28"/>
      <c r="L836" s="30"/>
      <c r="M836" s="31" t="str">
        <f t="shared" si="101"/>
        <v/>
      </c>
      <c r="N836" s="30"/>
      <c r="O836" s="77"/>
      <c r="P836" s="81">
        <f t="shared" si="98"/>
        <v>0</v>
      </c>
      <c r="Q836" s="81">
        <f t="shared" si="99"/>
        <v>0</v>
      </c>
      <c r="R836" s="81" t="e">
        <f t="shared" si="105"/>
        <v>#N/A</v>
      </c>
      <c r="S836" s="81">
        <f t="shared" si="100"/>
        <v>0</v>
      </c>
      <c r="T836" s="78" t="e">
        <f>+VLOOKUP($E836,db!$B$26:$C$30,2,FALSE)</f>
        <v>#N/A</v>
      </c>
      <c r="U836" s="78">
        <f t="shared" si="102"/>
        <v>0</v>
      </c>
      <c r="V836" s="89">
        <f t="shared" si="103"/>
        <v>0</v>
      </c>
      <c r="W836" s="77"/>
      <c r="X836" s="77"/>
      <c r="Y836" s="77"/>
    </row>
    <row r="837" spans="1:25" s="80" customFormat="1" ht="16" thickBot="1">
      <c r="A837" s="1"/>
      <c r="B837" s="26">
        <f t="shared" si="104"/>
        <v>591</v>
      </c>
      <c r="C837" s="26"/>
      <c r="D837" s="27"/>
      <c r="E837" s="26"/>
      <c r="F837" s="26"/>
      <c r="G837" s="26"/>
      <c r="H837" s="136"/>
      <c r="I837" s="26"/>
      <c r="J837" s="26"/>
      <c r="K837" s="26"/>
      <c r="L837" s="32"/>
      <c r="M837" s="33" t="str">
        <f t="shared" si="101"/>
        <v/>
      </c>
      <c r="N837" s="32"/>
      <c r="O837" s="77"/>
      <c r="P837" s="81">
        <f t="shared" ref="P837:P900" si="106">IF(M837=1,1,0)</f>
        <v>0</v>
      </c>
      <c r="Q837" s="81">
        <f t="shared" ref="Q837:Q900" si="107">IF(ISBLANK(E837),0,IF(P837=0,1,0))</f>
        <v>0</v>
      </c>
      <c r="R837" s="81" t="e">
        <f t="shared" si="105"/>
        <v>#N/A</v>
      </c>
      <c r="S837" s="81">
        <f t="shared" ref="S837:S900" si="108">IF(OR(G837="Process of Elim. (50 /50)",G837="Guess (No Confidence)"),1,0)</f>
        <v>0</v>
      </c>
      <c r="T837" s="78" t="e">
        <f>+VLOOKUP($E837,db!$B$26:$C$30,2,FALSE)</f>
        <v>#N/A</v>
      </c>
      <c r="U837" s="78">
        <f t="shared" si="102"/>
        <v>0</v>
      </c>
      <c r="V837" s="89">
        <f t="shared" si="103"/>
        <v>0</v>
      </c>
      <c r="W837" s="77"/>
      <c r="X837" s="77"/>
      <c r="Y837" s="77"/>
    </row>
    <row r="838" spans="1:25" s="80" customFormat="1" ht="16" thickBot="1">
      <c r="A838" s="1"/>
      <c r="B838" s="28">
        <f t="shared" si="104"/>
        <v>592</v>
      </c>
      <c r="C838" s="28"/>
      <c r="D838" s="29"/>
      <c r="E838" s="28"/>
      <c r="F838" s="28"/>
      <c r="G838" s="28"/>
      <c r="H838" s="137"/>
      <c r="I838" s="28"/>
      <c r="J838" s="28"/>
      <c r="K838" s="28"/>
      <c r="L838" s="30"/>
      <c r="M838" s="31" t="str">
        <f t="shared" ref="M838:M901" si="109">IF(ISBLANK(F838),"",IF(F838=L838,1,0))</f>
        <v/>
      </c>
      <c r="N838" s="30"/>
      <c r="O838" s="77"/>
      <c r="P838" s="81">
        <f t="shared" si="106"/>
        <v>0</v>
      </c>
      <c r="Q838" s="81">
        <f t="shared" si="107"/>
        <v>0</v>
      </c>
      <c r="R838" s="81" t="e">
        <f t="shared" si="105"/>
        <v>#N/A</v>
      </c>
      <c r="S838" s="81">
        <f t="shared" si="108"/>
        <v>0</v>
      </c>
      <c r="T838" s="78" t="e">
        <f>+VLOOKUP($E838,db!$B$26:$C$30,2,FALSE)</f>
        <v>#N/A</v>
      </c>
      <c r="U838" s="78">
        <f t="shared" ref="U838:U901" si="110">IF($A$3=0,0,IF(Q838=1,1,IF(R838=1,2,IF(S838=1,3,0))))</f>
        <v>0</v>
      </c>
      <c r="V838" s="89">
        <f t="shared" ref="V838:V901" si="111">H838</f>
        <v>0</v>
      </c>
      <c r="W838" s="77"/>
      <c r="X838" s="77"/>
      <c r="Y838" s="77"/>
    </row>
    <row r="839" spans="1:25" s="80" customFormat="1" ht="16" thickBot="1">
      <c r="A839" s="1"/>
      <c r="B839" s="26">
        <f t="shared" ref="B839:B902" si="112">+B838+1</f>
        <v>593</v>
      </c>
      <c r="C839" s="26"/>
      <c r="D839" s="27"/>
      <c r="E839" s="26"/>
      <c r="F839" s="26"/>
      <c r="G839" s="26"/>
      <c r="H839" s="136"/>
      <c r="I839" s="26"/>
      <c r="J839" s="26"/>
      <c r="K839" s="26"/>
      <c r="L839" s="32"/>
      <c r="M839" s="33" t="str">
        <f t="shared" si="109"/>
        <v/>
      </c>
      <c r="N839" s="32"/>
      <c r="O839" s="77"/>
      <c r="P839" s="81">
        <f t="shared" si="106"/>
        <v>0</v>
      </c>
      <c r="Q839" s="81">
        <f t="shared" si="107"/>
        <v>0</v>
      </c>
      <c r="R839" s="81" t="e">
        <f t="shared" si="105"/>
        <v>#N/A</v>
      </c>
      <c r="S839" s="81">
        <f t="shared" si="108"/>
        <v>0</v>
      </c>
      <c r="T839" s="78" t="e">
        <f>+VLOOKUP($E839,db!$B$26:$C$30,2,FALSE)</f>
        <v>#N/A</v>
      </c>
      <c r="U839" s="78">
        <f t="shared" si="110"/>
        <v>0</v>
      </c>
      <c r="V839" s="89">
        <f t="shared" si="111"/>
        <v>0</v>
      </c>
      <c r="W839" s="77"/>
      <c r="X839" s="77"/>
      <c r="Y839" s="77"/>
    </row>
    <row r="840" spans="1:25" s="80" customFormat="1" ht="16" thickBot="1">
      <c r="A840" s="1"/>
      <c r="B840" s="28">
        <f t="shared" si="112"/>
        <v>594</v>
      </c>
      <c r="C840" s="28"/>
      <c r="D840" s="29"/>
      <c r="E840" s="28"/>
      <c r="F840" s="28"/>
      <c r="G840" s="28"/>
      <c r="H840" s="137"/>
      <c r="I840" s="28"/>
      <c r="J840" s="28"/>
      <c r="K840" s="28"/>
      <c r="L840" s="30"/>
      <c r="M840" s="31" t="str">
        <f t="shared" si="109"/>
        <v/>
      </c>
      <c r="N840" s="30"/>
      <c r="O840" s="77"/>
      <c r="P840" s="81">
        <f t="shared" si="106"/>
        <v>0</v>
      </c>
      <c r="Q840" s="81">
        <f t="shared" si="107"/>
        <v>0</v>
      </c>
      <c r="R840" s="81" t="e">
        <f t="shared" si="105"/>
        <v>#N/A</v>
      </c>
      <c r="S840" s="81">
        <f t="shared" si="108"/>
        <v>0</v>
      </c>
      <c r="T840" s="78" t="e">
        <f>+VLOOKUP($E840,db!$B$26:$C$30,2,FALSE)</f>
        <v>#N/A</v>
      </c>
      <c r="U840" s="78">
        <f t="shared" si="110"/>
        <v>0</v>
      </c>
      <c r="V840" s="89">
        <f t="shared" si="111"/>
        <v>0</v>
      </c>
      <c r="W840" s="77"/>
      <c r="X840" s="77"/>
      <c r="Y840" s="77"/>
    </row>
    <row r="841" spans="1:25" s="80" customFormat="1" ht="16" thickBot="1">
      <c r="A841" s="1"/>
      <c r="B841" s="26">
        <f t="shared" si="112"/>
        <v>595</v>
      </c>
      <c r="C841" s="26"/>
      <c r="D841" s="27"/>
      <c r="E841" s="26"/>
      <c r="F841" s="26"/>
      <c r="G841" s="26"/>
      <c r="H841" s="136"/>
      <c r="I841" s="26"/>
      <c r="J841" s="26"/>
      <c r="K841" s="26"/>
      <c r="L841" s="32"/>
      <c r="M841" s="33" t="str">
        <f t="shared" si="109"/>
        <v/>
      </c>
      <c r="N841" s="32"/>
      <c r="O841" s="77"/>
      <c r="P841" s="81">
        <f t="shared" si="106"/>
        <v>0</v>
      </c>
      <c r="Q841" s="81">
        <f t="shared" si="107"/>
        <v>0</v>
      </c>
      <c r="R841" s="81" t="e">
        <f t="shared" si="105"/>
        <v>#N/A</v>
      </c>
      <c r="S841" s="81">
        <f t="shared" si="108"/>
        <v>0</v>
      </c>
      <c r="T841" s="78" t="e">
        <f>+VLOOKUP($E841,db!$B$26:$C$30,2,FALSE)</f>
        <v>#N/A</v>
      </c>
      <c r="U841" s="78">
        <f t="shared" si="110"/>
        <v>0</v>
      </c>
      <c r="V841" s="89">
        <f t="shared" si="111"/>
        <v>0</v>
      </c>
      <c r="W841" s="77"/>
      <c r="X841" s="77"/>
      <c r="Y841" s="77"/>
    </row>
    <row r="842" spans="1:25" s="80" customFormat="1" ht="16" thickBot="1">
      <c r="A842" s="1"/>
      <c r="B842" s="28">
        <f t="shared" si="112"/>
        <v>596</v>
      </c>
      <c r="C842" s="28"/>
      <c r="D842" s="29"/>
      <c r="E842" s="28"/>
      <c r="F842" s="28"/>
      <c r="G842" s="28"/>
      <c r="H842" s="137"/>
      <c r="I842" s="28"/>
      <c r="J842" s="28"/>
      <c r="K842" s="28"/>
      <c r="L842" s="30"/>
      <c r="M842" s="31" t="str">
        <f t="shared" si="109"/>
        <v/>
      </c>
      <c r="N842" s="30"/>
      <c r="O842" s="77"/>
      <c r="P842" s="81">
        <f t="shared" si="106"/>
        <v>0</v>
      </c>
      <c r="Q842" s="81">
        <f t="shared" si="107"/>
        <v>0</v>
      </c>
      <c r="R842" s="81" t="e">
        <f t="shared" si="105"/>
        <v>#N/A</v>
      </c>
      <c r="S842" s="81">
        <f t="shared" si="108"/>
        <v>0</v>
      </c>
      <c r="T842" s="78" t="e">
        <f>+VLOOKUP($E842,db!$B$26:$C$30,2,FALSE)</f>
        <v>#N/A</v>
      </c>
      <c r="U842" s="78">
        <f t="shared" si="110"/>
        <v>0</v>
      </c>
      <c r="V842" s="89">
        <f t="shared" si="111"/>
        <v>0</v>
      </c>
      <c r="W842" s="77"/>
      <c r="X842" s="77"/>
      <c r="Y842" s="77"/>
    </row>
    <row r="843" spans="1:25" s="80" customFormat="1" ht="16" thickBot="1">
      <c r="A843" s="1"/>
      <c r="B843" s="26">
        <f t="shared" si="112"/>
        <v>597</v>
      </c>
      <c r="C843" s="26"/>
      <c r="D843" s="27"/>
      <c r="E843" s="26"/>
      <c r="F843" s="26"/>
      <c r="G843" s="26"/>
      <c r="H843" s="136"/>
      <c r="I843" s="26"/>
      <c r="J843" s="26"/>
      <c r="K843" s="26"/>
      <c r="L843" s="32"/>
      <c r="M843" s="33" t="str">
        <f t="shared" si="109"/>
        <v/>
      </c>
      <c r="N843" s="32"/>
      <c r="O843" s="77"/>
      <c r="P843" s="81">
        <f t="shared" si="106"/>
        <v>0</v>
      </c>
      <c r="Q843" s="81">
        <f t="shared" si="107"/>
        <v>0</v>
      </c>
      <c r="R843" s="81" t="e">
        <f t="shared" si="105"/>
        <v>#N/A</v>
      </c>
      <c r="S843" s="81">
        <f t="shared" si="108"/>
        <v>0</v>
      </c>
      <c r="T843" s="78" t="e">
        <f>+VLOOKUP($E843,db!$B$26:$C$30,2,FALSE)</f>
        <v>#N/A</v>
      </c>
      <c r="U843" s="78">
        <f t="shared" si="110"/>
        <v>0</v>
      </c>
      <c r="V843" s="89">
        <f t="shared" si="111"/>
        <v>0</v>
      </c>
      <c r="W843" s="77"/>
      <c r="X843" s="77"/>
      <c r="Y843" s="77"/>
    </row>
    <row r="844" spans="1:25" s="80" customFormat="1" ht="16" thickBot="1">
      <c r="A844" s="1"/>
      <c r="B844" s="28">
        <f t="shared" si="112"/>
        <v>598</v>
      </c>
      <c r="C844" s="28"/>
      <c r="D844" s="29"/>
      <c r="E844" s="28"/>
      <c r="F844" s="28"/>
      <c r="G844" s="28"/>
      <c r="H844" s="137"/>
      <c r="I844" s="28"/>
      <c r="J844" s="28"/>
      <c r="K844" s="28"/>
      <c r="L844" s="30"/>
      <c r="M844" s="31" t="str">
        <f t="shared" si="109"/>
        <v/>
      </c>
      <c r="N844" s="30"/>
      <c r="O844" s="77"/>
      <c r="P844" s="81">
        <f t="shared" si="106"/>
        <v>0</v>
      </c>
      <c r="Q844" s="81">
        <f t="shared" si="107"/>
        <v>0</v>
      </c>
      <c r="R844" s="81" t="e">
        <f t="shared" si="105"/>
        <v>#N/A</v>
      </c>
      <c r="S844" s="81">
        <f t="shared" si="108"/>
        <v>0</v>
      </c>
      <c r="T844" s="78" t="e">
        <f>+VLOOKUP($E844,db!$B$26:$C$30,2,FALSE)</f>
        <v>#N/A</v>
      </c>
      <c r="U844" s="78">
        <f t="shared" si="110"/>
        <v>0</v>
      </c>
      <c r="V844" s="89">
        <f t="shared" si="111"/>
        <v>0</v>
      </c>
      <c r="W844" s="77"/>
      <c r="X844" s="77"/>
      <c r="Y844" s="77"/>
    </row>
    <row r="845" spans="1:25" s="80" customFormat="1" ht="16" thickBot="1">
      <c r="A845" s="1"/>
      <c r="B845" s="26">
        <f t="shared" si="112"/>
        <v>599</v>
      </c>
      <c r="C845" s="26"/>
      <c r="D845" s="27"/>
      <c r="E845" s="26"/>
      <c r="F845" s="26"/>
      <c r="G845" s="26"/>
      <c r="H845" s="136"/>
      <c r="I845" s="26"/>
      <c r="J845" s="26"/>
      <c r="K845" s="26"/>
      <c r="L845" s="32"/>
      <c r="M845" s="33" t="str">
        <f t="shared" si="109"/>
        <v/>
      </c>
      <c r="N845" s="32"/>
      <c r="O845" s="77"/>
      <c r="P845" s="81">
        <f t="shared" si="106"/>
        <v>0</v>
      </c>
      <c r="Q845" s="81">
        <f t="shared" si="107"/>
        <v>0</v>
      </c>
      <c r="R845" s="81" t="e">
        <f t="shared" si="105"/>
        <v>#N/A</v>
      </c>
      <c r="S845" s="81">
        <f t="shared" si="108"/>
        <v>0</v>
      </c>
      <c r="T845" s="78" t="e">
        <f>+VLOOKUP($E845,db!$B$26:$C$30,2,FALSE)</f>
        <v>#N/A</v>
      </c>
      <c r="U845" s="78">
        <f t="shared" si="110"/>
        <v>0</v>
      </c>
      <c r="V845" s="89">
        <f t="shared" si="111"/>
        <v>0</v>
      </c>
      <c r="W845" s="77"/>
      <c r="X845" s="77"/>
      <c r="Y845" s="77"/>
    </row>
    <row r="846" spans="1:25" s="80" customFormat="1" ht="16" thickBot="1">
      <c r="A846" s="1"/>
      <c r="B846" s="28">
        <f t="shared" si="112"/>
        <v>600</v>
      </c>
      <c r="C846" s="28"/>
      <c r="D846" s="29"/>
      <c r="E846" s="28"/>
      <c r="F846" s="28"/>
      <c r="G846" s="28"/>
      <c r="H846" s="137"/>
      <c r="I846" s="28"/>
      <c r="J846" s="28"/>
      <c r="K846" s="28"/>
      <c r="L846" s="30"/>
      <c r="M846" s="31" t="str">
        <f t="shared" si="109"/>
        <v/>
      </c>
      <c r="N846" s="30"/>
      <c r="O846" s="77"/>
      <c r="P846" s="81">
        <f t="shared" si="106"/>
        <v>0</v>
      </c>
      <c r="Q846" s="81">
        <f t="shared" si="107"/>
        <v>0</v>
      </c>
      <c r="R846" s="81" t="e">
        <f t="shared" si="105"/>
        <v>#N/A</v>
      </c>
      <c r="S846" s="81">
        <f t="shared" si="108"/>
        <v>0</v>
      </c>
      <c r="T846" s="78" t="e">
        <f>+VLOOKUP($E846,db!$B$26:$C$30,2,FALSE)</f>
        <v>#N/A</v>
      </c>
      <c r="U846" s="78">
        <f t="shared" si="110"/>
        <v>0</v>
      </c>
      <c r="V846" s="89">
        <f t="shared" si="111"/>
        <v>0</v>
      </c>
      <c r="W846" s="77"/>
      <c r="X846" s="77"/>
      <c r="Y846" s="77"/>
    </row>
    <row r="847" spans="1:25" s="80" customFormat="1" ht="16" thickBot="1">
      <c r="A847" s="1"/>
      <c r="B847" s="26">
        <f t="shared" si="112"/>
        <v>601</v>
      </c>
      <c r="C847" s="26"/>
      <c r="D847" s="27"/>
      <c r="E847" s="26"/>
      <c r="F847" s="26"/>
      <c r="G847" s="26"/>
      <c r="H847" s="136"/>
      <c r="I847" s="26"/>
      <c r="J847" s="26"/>
      <c r="K847" s="26"/>
      <c r="L847" s="32"/>
      <c r="M847" s="33" t="str">
        <f t="shared" si="109"/>
        <v/>
      </c>
      <c r="N847" s="32"/>
      <c r="O847" s="77"/>
      <c r="P847" s="81">
        <f t="shared" si="106"/>
        <v>0</v>
      </c>
      <c r="Q847" s="81">
        <f t="shared" si="107"/>
        <v>0</v>
      </c>
      <c r="R847" s="81" t="e">
        <f t="shared" si="105"/>
        <v>#N/A</v>
      </c>
      <c r="S847" s="81">
        <f t="shared" si="108"/>
        <v>0</v>
      </c>
      <c r="T847" s="78" t="e">
        <f>+VLOOKUP($E847,db!$B$26:$C$30,2,FALSE)</f>
        <v>#N/A</v>
      </c>
      <c r="U847" s="78">
        <f t="shared" si="110"/>
        <v>0</v>
      </c>
      <c r="V847" s="89">
        <f t="shared" si="111"/>
        <v>0</v>
      </c>
      <c r="W847" s="77"/>
      <c r="X847" s="77"/>
      <c r="Y847" s="77"/>
    </row>
    <row r="848" spans="1:25" s="80" customFormat="1" ht="16" thickBot="1">
      <c r="A848" s="1"/>
      <c r="B848" s="28">
        <f t="shared" si="112"/>
        <v>602</v>
      </c>
      <c r="C848" s="28"/>
      <c r="D848" s="29"/>
      <c r="E848" s="28"/>
      <c r="F848" s="28"/>
      <c r="G848" s="28"/>
      <c r="H848" s="137"/>
      <c r="I848" s="28"/>
      <c r="J848" s="28"/>
      <c r="K848" s="28"/>
      <c r="L848" s="30"/>
      <c r="M848" s="31" t="str">
        <f t="shared" si="109"/>
        <v/>
      </c>
      <c r="N848" s="30"/>
      <c r="O848" s="77"/>
      <c r="P848" s="81">
        <f t="shared" si="106"/>
        <v>0</v>
      </c>
      <c r="Q848" s="81">
        <f t="shared" si="107"/>
        <v>0</v>
      </c>
      <c r="R848" s="81" t="e">
        <f t="shared" si="105"/>
        <v>#N/A</v>
      </c>
      <c r="S848" s="81">
        <f t="shared" si="108"/>
        <v>0</v>
      </c>
      <c r="T848" s="78" t="e">
        <f>+VLOOKUP($E848,db!$B$26:$C$30,2,FALSE)</f>
        <v>#N/A</v>
      </c>
      <c r="U848" s="78">
        <f t="shared" si="110"/>
        <v>0</v>
      </c>
      <c r="V848" s="89">
        <f t="shared" si="111"/>
        <v>0</v>
      </c>
      <c r="W848" s="77"/>
      <c r="X848" s="77"/>
      <c r="Y848" s="77"/>
    </row>
    <row r="849" spans="1:25" s="80" customFormat="1" ht="16" thickBot="1">
      <c r="A849" s="1"/>
      <c r="B849" s="26">
        <f t="shared" si="112"/>
        <v>603</v>
      </c>
      <c r="C849" s="26"/>
      <c r="D849" s="27"/>
      <c r="E849" s="26"/>
      <c r="F849" s="26"/>
      <c r="G849" s="26"/>
      <c r="H849" s="136"/>
      <c r="I849" s="26"/>
      <c r="J849" s="26"/>
      <c r="K849" s="26"/>
      <c r="L849" s="32"/>
      <c r="M849" s="33" t="str">
        <f t="shared" si="109"/>
        <v/>
      </c>
      <c r="N849" s="32"/>
      <c r="O849" s="77"/>
      <c r="P849" s="81">
        <f t="shared" si="106"/>
        <v>0</v>
      </c>
      <c r="Q849" s="81">
        <f t="shared" si="107"/>
        <v>0</v>
      </c>
      <c r="R849" s="81" t="e">
        <f t="shared" ref="R849:R912" si="113">IF(H849&gt;T849,1,0)</f>
        <v>#N/A</v>
      </c>
      <c r="S849" s="81">
        <f t="shared" si="108"/>
        <v>0</v>
      </c>
      <c r="T849" s="78" t="e">
        <f>+VLOOKUP($E849,db!$B$26:$C$30,2,FALSE)</f>
        <v>#N/A</v>
      </c>
      <c r="U849" s="78">
        <f t="shared" si="110"/>
        <v>0</v>
      </c>
      <c r="V849" s="89">
        <f t="shared" si="111"/>
        <v>0</v>
      </c>
      <c r="W849" s="77"/>
      <c r="X849" s="77"/>
      <c r="Y849" s="77"/>
    </row>
    <row r="850" spans="1:25" s="80" customFormat="1" ht="16" thickBot="1">
      <c r="A850" s="1"/>
      <c r="B850" s="28">
        <f t="shared" si="112"/>
        <v>604</v>
      </c>
      <c r="C850" s="28"/>
      <c r="D850" s="29"/>
      <c r="E850" s="28"/>
      <c r="F850" s="28"/>
      <c r="G850" s="28"/>
      <c r="H850" s="137"/>
      <c r="I850" s="28"/>
      <c r="J850" s="28"/>
      <c r="K850" s="28"/>
      <c r="L850" s="30"/>
      <c r="M850" s="31" t="str">
        <f t="shared" si="109"/>
        <v/>
      </c>
      <c r="N850" s="30"/>
      <c r="O850" s="77"/>
      <c r="P850" s="81">
        <f t="shared" si="106"/>
        <v>0</v>
      </c>
      <c r="Q850" s="81">
        <f t="shared" si="107"/>
        <v>0</v>
      </c>
      <c r="R850" s="81" t="e">
        <f t="shared" si="113"/>
        <v>#N/A</v>
      </c>
      <c r="S850" s="81">
        <f t="shared" si="108"/>
        <v>0</v>
      </c>
      <c r="T850" s="78" t="e">
        <f>+VLOOKUP($E850,db!$B$26:$C$30,2,FALSE)</f>
        <v>#N/A</v>
      </c>
      <c r="U850" s="78">
        <f t="shared" si="110"/>
        <v>0</v>
      </c>
      <c r="V850" s="89">
        <f t="shared" si="111"/>
        <v>0</v>
      </c>
      <c r="W850" s="77"/>
      <c r="X850" s="77"/>
      <c r="Y850" s="77"/>
    </row>
    <row r="851" spans="1:25" s="80" customFormat="1" ht="16" thickBot="1">
      <c r="A851" s="1"/>
      <c r="B851" s="26">
        <f t="shared" si="112"/>
        <v>605</v>
      </c>
      <c r="C851" s="26"/>
      <c r="D851" s="27"/>
      <c r="E851" s="26"/>
      <c r="F851" s="26"/>
      <c r="G851" s="26"/>
      <c r="H851" s="136"/>
      <c r="I851" s="26"/>
      <c r="J851" s="26"/>
      <c r="K851" s="26"/>
      <c r="L851" s="32"/>
      <c r="M851" s="33" t="str">
        <f t="shared" si="109"/>
        <v/>
      </c>
      <c r="N851" s="32"/>
      <c r="O851" s="77"/>
      <c r="P851" s="81">
        <f t="shared" si="106"/>
        <v>0</v>
      </c>
      <c r="Q851" s="81">
        <f t="shared" si="107"/>
        <v>0</v>
      </c>
      <c r="R851" s="81" t="e">
        <f t="shared" si="113"/>
        <v>#N/A</v>
      </c>
      <c r="S851" s="81">
        <f t="shared" si="108"/>
        <v>0</v>
      </c>
      <c r="T851" s="78" t="e">
        <f>+VLOOKUP($E851,db!$B$26:$C$30,2,FALSE)</f>
        <v>#N/A</v>
      </c>
      <c r="U851" s="78">
        <f t="shared" si="110"/>
        <v>0</v>
      </c>
      <c r="V851" s="89">
        <f t="shared" si="111"/>
        <v>0</v>
      </c>
      <c r="W851" s="77"/>
      <c r="X851" s="77"/>
      <c r="Y851" s="77"/>
    </row>
    <row r="852" spans="1:25" s="80" customFormat="1" ht="16" thickBot="1">
      <c r="A852" s="1"/>
      <c r="B852" s="28">
        <f t="shared" si="112"/>
        <v>606</v>
      </c>
      <c r="C852" s="28"/>
      <c r="D852" s="29"/>
      <c r="E852" s="28"/>
      <c r="F852" s="28"/>
      <c r="G852" s="28"/>
      <c r="H852" s="137"/>
      <c r="I852" s="28"/>
      <c r="J852" s="28"/>
      <c r="K852" s="28"/>
      <c r="L852" s="30"/>
      <c r="M852" s="31" t="str">
        <f t="shared" si="109"/>
        <v/>
      </c>
      <c r="N852" s="30"/>
      <c r="O852" s="77"/>
      <c r="P852" s="81">
        <f t="shared" si="106"/>
        <v>0</v>
      </c>
      <c r="Q852" s="81">
        <f t="shared" si="107"/>
        <v>0</v>
      </c>
      <c r="R852" s="81" t="e">
        <f t="shared" si="113"/>
        <v>#N/A</v>
      </c>
      <c r="S852" s="81">
        <f t="shared" si="108"/>
        <v>0</v>
      </c>
      <c r="T852" s="78" t="e">
        <f>+VLOOKUP($E852,db!$B$26:$C$30,2,FALSE)</f>
        <v>#N/A</v>
      </c>
      <c r="U852" s="78">
        <f t="shared" si="110"/>
        <v>0</v>
      </c>
      <c r="V852" s="89">
        <f t="shared" si="111"/>
        <v>0</v>
      </c>
      <c r="W852" s="77"/>
      <c r="X852" s="77"/>
      <c r="Y852" s="77"/>
    </row>
    <row r="853" spans="1:25" s="80" customFormat="1" ht="16" thickBot="1">
      <c r="A853" s="1"/>
      <c r="B853" s="26">
        <f t="shared" si="112"/>
        <v>607</v>
      </c>
      <c r="C853" s="26"/>
      <c r="D853" s="27"/>
      <c r="E853" s="26"/>
      <c r="F853" s="26"/>
      <c r="G853" s="26"/>
      <c r="H853" s="136"/>
      <c r="I853" s="26"/>
      <c r="J853" s="26"/>
      <c r="K853" s="26"/>
      <c r="L853" s="32"/>
      <c r="M853" s="33" t="str">
        <f t="shared" si="109"/>
        <v/>
      </c>
      <c r="N853" s="32"/>
      <c r="O853" s="77"/>
      <c r="P853" s="81">
        <f t="shared" si="106"/>
        <v>0</v>
      </c>
      <c r="Q853" s="81">
        <f t="shared" si="107"/>
        <v>0</v>
      </c>
      <c r="R853" s="81" t="e">
        <f t="shared" si="113"/>
        <v>#N/A</v>
      </c>
      <c r="S853" s="81">
        <f t="shared" si="108"/>
        <v>0</v>
      </c>
      <c r="T853" s="78" t="e">
        <f>+VLOOKUP($E853,db!$B$26:$C$30,2,FALSE)</f>
        <v>#N/A</v>
      </c>
      <c r="U853" s="78">
        <f t="shared" si="110"/>
        <v>0</v>
      </c>
      <c r="V853" s="89">
        <f t="shared" si="111"/>
        <v>0</v>
      </c>
      <c r="W853" s="77"/>
      <c r="X853" s="77"/>
      <c r="Y853" s="77"/>
    </row>
    <row r="854" spans="1:25" s="80" customFormat="1" ht="16" thickBot="1">
      <c r="A854" s="1"/>
      <c r="B854" s="28">
        <f t="shared" si="112"/>
        <v>608</v>
      </c>
      <c r="C854" s="28"/>
      <c r="D854" s="29"/>
      <c r="E854" s="28"/>
      <c r="F854" s="28"/>
      <c r="G854" s="28"/>
      <c r="H854" s="137"/>
      <c r="I854" s="28"/>
      <c r="J854" s="28"/>
      <c r="K854" s="28"/>
      <c r="L854" s="30"/>
      <c r="M854" s="31" t="str">
        <f t="shared" si="109"/>
        <v/>
      </c>
      <c r="N854" s="30"/>
      <c r="O854" s="77"/>
      <c r="P854" s="81">
        <f t="shared" si="106"/>
        <v>0</v>
      </c>
      <c r="Q854" s="81">
        <f t="shared" si="107"/>
        <v>0</v>
      </c>
      <c r="R854" s="81" t="e">
        <f t="shared" si="113"/>
        <v>#N/A</v>
      </c>
      <c r="S854" s="81">
        <f t="shared" si="108"/>
        <v>0</v>
      </c>
      <c r="T854" s="78" t="e">
        <f>+VLOOKUP($E854,db!$B$26:$C$30,2,FALSE)</f>
        <v>#N/A</v>
      </c>
      <c r="U854" s="78">
        <f t="shared" si="110"/>
        <v>0</v>
      </c>
      <c r="V854" s="89">
        <f t="shared" si="111"/>
        <v>0</v>
      </c>
      <c r="W854" s="77"/>
      <c r="X854" s="77"/>
      <c r="Y854" s="77"/>
    </row>
    <row r="855" spans="1:25" s="80" customFormat="1" ht="16" thickBot="1">
      <c r="A855" s="1"/>
      <c r="B855" s="26">
        <f t="shared" si="112"/>
        <v>609</v>
      </c>
      <c r="C855" s="26"/>
      <c r="D855" s="27"/>
      <c r="E855" s="26"/>
      <c r="F855" s="26"/>
      <c r="G855" s="26"/>
      <c r="H855" s="136"/>
      <c r="I855" s="26"/>
      <c r="J855" s="26"/>
      <c r="K855" s="26"/>
      <c r="L855" s="32"/>
      <c r="M855" s="33" t="str">
        <f t="shared" si="109"/>
        <v/>
      </c>
      <c r="N855" s="32"/>
      <c r="O855" s="77"/>
      <c r="P855" s="81">
        <f t="shared" si="106"/>
        <v>0</v>
      </c>
      <c r="Q855" s="81">
        <f t="shared" si="107"/>
        <v>0</v>
      </c>
      <c r="R855" s="81" t="e">
        <f t="shared" si="113"/>
        <v>#N/A</v>
      </c>
      <c r="S855" s="81">
        <f t="shared" si="108"/>
        <v>0</v>
      </c>
      <c r="T855" s="78" t="e">
        <f>+VLOOKUP($E855,db!$B$26:$C$30,2,FALSE)</f>
        <v>#N/A</v>
      </c>
      <c r="U855" s="78">
        <f t="shared" si="110"/>
        <v>0</v>
      </c>
      <c r="V855" s="89">
        <f t="shared" si="111"/>
        <v>0</v>
      </c>
      <c r="W855" s="77"/>
      <c r="X855" s="77"/>
      <c r="Y855" s="77"/>
    </row>
    <row r="856" spans="1:25" s="80" customFormat="1" ht="16" thickBot="1">
      <c r="A856" s="1"/>
      <c r="B856" s="28">
        <f t="shared" si="112"/>
        <v>610</v>
      </c>
      <c r="C856" s="28"/>
      <c r="D856" s="29"/>
      <c r="E856" s="28"/>
      <c r="F856" s="28"/>
      <c r="G856" s="28"/>
      <c r="H856" s="137"/>
      <c r="I856" s="28"/>
      <c r="J856" s="28"/>
      <c r="K856" s="28"/>
      <c r="L856" s="30"/>
      <c r="M856" s="31" t="str">
        <f t="shared" si="109"/>
        <v/>
      </c>
      <c r="N856" s="30"/>
      <c r="O856" s="77"/>
      <c r="P856" s="81">
        <f t="shared" si="106"/>
        <v>0</v>
      </c>
      <c r="Q856" s="81">
        <f t="shared" si="107"/>
        <v>0</v>
      </c>
      <c r="R856" s="81" t="e">
        <f t="shared" si="113"/>
        <v>#N/A</v>
      </c>
      <c r="S856" s="81">
        <f t="shared" si="108"/>
        <v>0</v>
      </c>
      <c r="T856" s="78" t="e">
        <f>+VLOOKUP($E856,db!$B$26:$C$30,2,FALSE)</f>
        <v>#N/A</v>
      </c>
      <c r="U856" s="78">
        <f t="shared" si="110"/>
        <v>0</v>
      </c>
      <c r="V856" s="89">
        <f t="shared" si="111"/>
        <v>0</v>
      </c>
      <c r="W856" s="77"/>
      <c r="X856" s="77"/>
      <c r="Y856" s="77"/>
    </row>
    <row r="857" spans="1:25" s="80" customFormat="1" ht="16" thickBot="1">
      <c r="A857" s="1"/>
      <c r="B857" s="26">
        <f t="shared" si="112"/>
        <v>611</v>
      </c>
      <c r="C857" s="26"/>
      <c r="D857" s="27"/>
      <c r="E857" s="26"/>
      <c r="F857" s="26"/>
      <c r="G857" s="26"/>
      <c r="H857" s="136"/>
      <c r="I857" s="26"/>
      <c r="J857" s="26"/>
      <c r="K857" s="26"/>
      <c r="L857" s="32"/>
      <c r="M857" s="33" t="str">
        <f t="shared" si="109"/>
        <v/>
      </c>
      <c r="N857" s="32"/>
      <c r="O857" s="77"/>
      <c r="P857" s="81">
        <f t="shared" si="106"/>
        <v>0</v>
      </c>
      <c r="Q857" s="81">
        <f t="shared" si="107"/>
        <v>0</v>
      </c>
      <c r="R857" s="81" t="e">
        <f t="shared" si="113"/>
        <v>#N/A</v>
      </c>
      <c r="S857" s="81">
        <f t="shared" si="108"/>
        <v>0</v>
      </c>
      <c r="T857" s="78" t="e">
        <f>+VLOOKUP($E857,db!$B$26:$C$30,2,FALSE)</f>
        <v>#N/A</v>
      </c>
      <c r="U857" s="78">
        <f t="shared" si="110"/>
        <v>0</v>
      </c>
      <c r="V857" s="89">
        <f t="shared" si="111"/>
        <v>0</v>
      </c>
      <c r="W857" s="77"/>
      <c r="X857" s="77"/>
      <c r="Y857" s="77"/>
    </row>
    <row r="858" spans="1:25" s="80" customFormat="1" ht="16" thickBot="1">
      <c r="A858" s="1"/>
      <c r="B858" s="28">
        <f t="shared" si="112"/>
        <v>612</v>
      </c>
      <c r="C858" s="28"/>
      <c r="D858" s="29"/>
      <c r="E858" s="28"/>
      <c r="F858" s="28"/>
      <c r="G858" s="28"/>
      <c r="H858" s="137"/>
      <c r="I858" s="28"/>
      <c r="J858" s="28"/>
      <c r="K858" s="28"/>
      <c r="L858" s="30"/>
      <c r="M858" s="31" t="str">
        <f t="shared" si="109"/>
        <v/>
      </c>
      <c r="N858" s="30"/>
      <c r="O858" s="77"/>
      <c r="P858" s="81">
        <f t="shared" si="106"/>
        <v>0</v>
      </c>
      <c r="Q858" s="81">
        <f t="shared" si="107"/>
        <v>0</v>
      </c>
      <c r="R858" s="81" t="e">
        <f t="shared" si="113"/>
        <v>#N/A</v>
      </c>
      <c r="S858" s="81">
        <f t="shared" si="108"/>
        <v>0</v>
      </c>
      <c r="T858" s="78" t="e">
        <f>+VLOOKUP($E858,db!$B$26:$C$30,2,FALSE)</f>
        <v>#N/A</v>
      </c>
      <c r="U858" s="78">
        <f t="shared" si="110"/>
        <v>0</v>
      </c>
      <c r="V858" s="89">
        <f t="shared" si="111"/>
        <v>0</v>
      </c>
      <c r="W858" s="77"/>
      <c r="X858" s="77"/>
      <c r="Y858" s="77"/>
    </row>
    <row r="859" spans="1:25" s="80" customFormat="1" ht="16" thickBot="1">
      <c r="A859" s="1"/>
      <c r="B859" s="26">
        <f t="shared" si="112"/>
        <v>613</v>
      </c>
      <c r="C859" s="26"/>
      <c r="D859" s="27"/>
      <c r="E859" s="26"/>
      <c r="F859" s="26"/>
      <c r="G859" s="26"/>
      <c r="H859" s="136"/>
      <c r="I859" s="26"/>
      <c r="J859" s="26"/>
      <c r="K859" s="26"/>
      <c r="L859" s="32"/>
      <c r="M859" s="33" t="str">
        <f t="shared" si="109"/>
        <v/>
      </c>
      <c r="N859" s="32"/>
      <c r="O859" s="77"/>
      <c r="P859" s="81">
        <f t="shared" si="106"/>
        <v>0</v>
      </c>
      <c r="Q859" s="81">
        <f t="shared" si="107"/>
        <v>0</v>
      </c>
      <c r="R859" s="81" t="e">
        <f t="shared" si="113"/>
        <v>#N/A</v>
      </c>
      <c r="S859" s="81">
        <f t="shared" si="108"/>
        <v>0</v>
      </c>
      <c r="T859" s="78" t="e">
        <f>+VLOOKUP($E859,db!$B$26:$C$30,2,FALSE)</f>
        <v>#N/A</v>
      </c>
      <c r="U859" s="78">
        <f t="shared" si="110"/>
        <v>0</v>
      </c>
      <c r="V859" s="89">
        <f t="shared" si="111"/>
        <v>0</v>
      </c>
      <c r="W859" s="77"/>
      <c r="X859" s="77"/>
      <c r="Y859" s="77"/>
    </row>
    <row r="860" spans="1:25" s="80" customFormat="1" ht="16" thickBot="1">
      <c r="A860" s="1"/>
      <c r="B860" s="28">
        <f t="shared" si="112"/>
        <v>614</v>
      </c>
      <c r="C860" s="28"/>
      <c r="D860" s="29"/>
      <c r="E860" s="28"/>
      <c r="F860" s="28"/>
      <c r="G860" s="28"/>
      <c r="H860" s="137"/>
      <c r="I860" s="28"/>
      <c r="J860" s="28"/>
      <c r="K860" s="28"/>
      <c r="L860" s="30"/>
      <c r="M860" s="31" t="str">
        <f t="shared" si="109"/>
        <v/>
      </c>
      <c r="N860" s="30"/>
      <c r="O860" s="77"/>
      <c r="P860" s="81">
        <f t="shared" si="106"/>
        <v>0</v>
      </c>
      <c r="Q860" s="81">
        <f t="shared" si="107"/>
        <v>0</v>
      </c>
      <c r="R860" s="81" t="e">
        <f t="shared" si="113"/>
        <v>#N/A</v>
      </c>
      <c r="S860" s="81">
        <f t="shared" si="108"/>
        <v>0</v>
      </c>
      <c r="T860" s="78" t="e">
        <f>+VLOOKUP($E860,db!$B$26:$C$30,2,FALSE)</f>
        <v>#N/A</v>
      </c>
      <c r="U860" s="78">
        <f t="shared" si="110"/>
        <v>0</v>
      </c>
      <c r="V860" s="89">
        <f t="shared" si="111"/>
        <v>0</v>
      </c>
      <c r="W860" s="77"/>
      <c r="X860" s="77"/>
      <c r="Y860" s="77"/>
    </row>
    <row r="861" spans="1:25" s="80" customFormat="1" ht="16" thickBot="1">
      <c r="A861" s="1"/>
      <c r="B861" s="26">
        <f t="shared" si="112"/>
        <v>615</v>
      </c>
      <c r="C861" s="26"/>
      <c r="D861" s="27"/>
      <c r="E861" s="26"/>
      <c r="F861" s="26"/>
      <c r="G861" s="26"/>
      <c r="H861" s="136"/>
      <c r="I861" s="26"/>
      <c r="J861" s="26"/>
      <c r="K861" s="26"/>
      <c r="L861" s="32"/>
      <c r="M861" s="33" t="str">
        <f t="shared" si="109"/>
        <v/>
      </c>
      <c r="N861" s="32"/>
      <c r="O861" s="77"/>
      <c r="P861" s="81">
        <f t="shared" si="106"/>
        <v>0</v>
      </c>
      <c r="Q861" s="81">
        <f t="shared" si="107"/>
        <v>0</v>
      </c>
      <c r="R861" s="81" t="e">
        <f t="shared" si="113"/>
        <v>#N/A</v>
      </c>
      <c r="S861" s="81">
        <f t="shared" si="108"/>
        <v>0</v>
      </c>
      <c r="T861" s="78" t="e">
        <f>+VLOOKUP($E861,db!$B$26:$C$30,2,FALSE)</f>
        <v>#N/A</v>
      </c>
      <c r="U861" s="78">
        <f t="shared" si="110"/>
        <v>0</v>
      </c>
      <c r="V861" s="89">
        <f t="shared" si="111"/>
        <v>0</v>
      </c>
      <c r="W861" s="77"/>
      <c r="X861" s="77"/>
      <c r="Y861" s="77"/>
    </row>
    <row r="862" spans="1:25" s="80" customFormat="1" ht="16" thickBot="1">
      <c r="A862" s="1"/>
      <c r="B862" s="28">
        <f t="shared" si="112"/>
        <v>616</v>
      </c>
      <c r="C862" s="28"/>
      <c r="D862" s="29"/>
      <c r="E862" s="28"/>
      <c r="F862" s="28"/>
      <c r="G862" s="28"/>
      <c r="H862" s="137"/>
      <c r="I862" s="28"/>
      <c r="J862" s="28"/>
      <c r="K862" s="28"/>
      <c r="L862" s="30"/>
      <c r="M862" s="31" t="str">
        <f t="shared" si="109"/>
        <v/>
      </c>
      <c r="N862" s="30"/>
      <c r="O862" s="77"/>
      <c r="P862" s="81">
        <f t="shared" si="106"/>
        <v>0</v>
      </c>
      <c r="Q862" s="81">
        <f t="shared" si="107"/>
        <v>0</v>
      </c>
      <c r="R862" s="81" t="e">
        <f t="shared" si="113"/>
        <v>#N/A</v>
      </c>
      <c r="S862" s="81">
        <f t="shared" si="108"/>
        <v>0</v>
      </c>
      <c r="T862" s="78" t="e">
        <f>+VLOOKUP($E862,db!$B$26:$C$30,2,FALSE)</f>
        <v>#N/A</v>
      </c>
      <c r="U862" s="78">
        <f t="shared" si="110"/>
        <v>0</v>
      </c>
      <c r="V862" s="89">
        <f t="shared" si="111"/>
        <v>0</v>
      </c>
      <c r="W862" s="77"/>
      <c r="X862" s="77"/>
      <c r="Y862" s="77"/>
    </row>
    <row r="863" spans="1:25" s="80" customFormat="1" ht="16" thickBot="1">
      <c r="A863" s="1"/>
      <c r="B863" s="26">
        <f t="shared" si="112"/>
        <v>617</v>
      </c>
      <c r="C863" s="26"/>
      <c r="D863" s="27"/>
      <c r="E863" s="26"/>
      <c r="F863" s="26"/>
      <c r="G863" s="26"/>
      <c r="H863" s="136"/>
      <c r="I863" s="26"/>
      <c r="J863" s="26"/>
      <c r="K863" s="26"/>
      <c r="L863" s="32"/>
      <c r="M863" s="33" t="str">
        <f t="shared" si="109"/>
        <v/>
      </c>
      <c r="N863" s="32"/>
      <c r="O863" s="77"/>
      <c r="P863" s="81">
        <f t="shared" si="106"/>
        <v>0</v>
      </c>
      <c r="Q863" s="81">
        <f t="shared" si="107"/>
        <v>0</v>
      </c>
      <c r="R863" s="81" t="e">
        <f t="shared" si="113"/>
        <v>#N/A</v>
      </c>
      <c r="S863" s="81">
        <f t="shared" si="108"/>
        <v>0</v>
      </c>
      <c r="T863" s="78" t="e">
        <f>+VLOOKUP($E863,db!$B$26:$C$30,2,FALSE)</f>
        <v>#N/A</v>
      </c>
      <c r="U863" s="78">
        <f t="shared" si="110"/>
        <v>0</v>
      </c>
      <c r="V863" s="89">
        <f t="shared" si="111"/>
        <v>0</v>
      </c>
      <c r="W863" s="77"/>
      <c r="X863" s="77"/>
      <c r="Y863" s="77"/>
    </row>
    <row r="864" spans="1:25" s="80" customFormat="1" ht="16" thickBot="1">
      <c r="A864" s="1"/>
      <c r="B864" s="28">
        <f t="shared" si="112"/>
        <v>618</v>
      </c>
      <c r="C864" s="28"/>
      <c r="D864" s="29"/>
      <c r="E864" s="28"/>
      <c r="F864" s="28"/>
      <c r="G864" s="28"/>
      <c r="H864" s="137"/>
      <c r="I864" s="28"/>
      <c r="J864" s="28"/>
      <c r="K864" s="28"/>
      <c r="L864" s="30"/>
      <c r="M864" s="31" t="str">
        <f t="shared" si="109"/>
        <v/>
      </c>
      <c r="N864" s="30"/>
      <c r="O864" s="77"/>
      <c r="P864" s="81">
        <f t="shared" si="106"/>
        <v>0</v>
      </c>
      <c r="Q864" s="81">
        <f t="shared" si="107"/>
        <v>0</v>
      </c>
      <c r="R864" s="81" t="e">
        <f t="shared" si="113"/>
        <v>#N/A</v>
      </c>
      <c r="S864" s="81">
        <f t="shared" si="108"/>
        <v>0</v>
      </c>
      <c r="T864" s="78" t="e">
        <f>+VLOOKUP($E864,db!$B$26:$C$30,2,FALSE)</f>
        <v>#N/A</v>
      </c>
      <c r="U864" s="78">
        <f t="shared" si="110"/>
        <v>0</v>
      </c>
      <c r="V864" s="89">
        <f t="shared" si="111"/>
        <v>0</v>
      </c>
      <c r="W864" s="77"/>
      <c r="X864" s="77"/>
      <c r="Y864" s="77"/>
    </row>
    <row r="865" spans="1:25" s="80" customFormat="1" ht="16" thickBot="1">
      <c r="A865" s="1"/>
      <c r="B865" s="26">
        <f t="shared" si="112"/>
        <v>619</v>
      </c>
      <c r="C865" s="26"/>
      <c r="D865" s="27"/>
      <c r="E865" s="26"/>
      <c r="F865" s="26"/>
      <c r="G865" s="26"/>
      <c r="H865" s="136"/>
      <c r="I865" s="26"/>
      <c r="J865" s="26"/>
      <c r="K865" s="26"/>
      <c r="L865" s="32"/>
      <c r="M865" s="33" t="str">
        <f t="shared" si="109"/>
        <v/>
      </c>
      <c r="N865" s="32"/>
      <c r="O865" s="77"/>
      <c r="P865" s="81">
        <f t="shared" si="106"/>
        <v>0</v>
      </c>
      <c r="Q865" s="81">
        <f t="shared" si="107"/>
        <v>0</v>
      </c>
      <c r="R865" s="81" t="e">
        <f t="shared" si="113"/>
        <v>#N/A</v>
      </c>
      <c r="S865" s="81">
        <f t="shared" si="108"/>
        <v>0</v>
      </c>
      <c r="T865" s="78" t="e">
        <f>+VLOOKUP($E865,db!$B$26:$C$30,2,FALSE)</f>
        <v>#N/A</v>
      </c>
      <c r="U865" s="78">
        <f t="shared" si="110"/>
        <v>0</v>
      </c>
      <c r="V865" s="89">
        <f t="shared" si="111"/>
        <v>0</v>
      </c>
      <c r="W865" s="77"/>
      <c r="X865" s="77"/>
      <c r="Y865" s="77"/>
    </row>
    <row r="866" spans="1:25" s="80" customFormat="1" ht="16" thickBot="1">
      <c r="A866" s="1"/>
      <c r="B866" s="28">
        <f t="shared" si="112"/>
        <v>620</v>
      </c>
      <c r="C866" s="28"/>
      <c r="D866" s="29"/>
      <c r="E866" s="28"/>
      <c r="F866" s="28"/>
      <c r="G866" s="28"/>
      <c r="H866" s="137"/>
      <c r="I866" s="28"/>
      <c r="J866" s="28"/>
      <c r="K866" s="28"/>
      <c r="L866" s="30"/>
      <c r="M866" s="31" t="str">
        <f t="shared" si="109"/>
        <v/>
      </c>
      <c r="N866" s="30"/>
      <c r="O866" s="77"/>
      <c r="P866" s="81">
        <f t="shared" si="106"/>
        <v>0</v>
      </c>
      <c r="Q866" s="81">
        <f t="shared" si="107"/>
        <v>0</v>
      </c>
      <c r="R866" s="81" t="e">
        <f t="shared" si="113"/>
        <v>#N/A</v>
      </c>
      <c r="S866" s="81">
        <f t="shared" si="108"/>
        <v>0</v>
      </c>
      <c r="T866" s="78" t="e">
        <f>+VLOOKUP($E866,db!$B$26:$C$30,2,FALSE)</f>
        <v>#N/A</v>
      </c>
      <c r="U866" s="78">
        <f t="shared" si="110"/>
        <v>0</v>
      </c>
      <c r="V866" s="89">
        <f t="shared" si="111"/>
        <v>0</v>
      </c>
      <c r="W866" s="77"/>
      <c r="X866" s="77"/>
      <c r="Y866" s="77"/>
    </row>
    <row r="867" spans="1:25" s="80" customFormat="1" ht="16" thickBot="1">
      <c r="A867" s="1"/>
      <c r="B867" s="26">
        <f t="shared" si="112"/>
        <v>621</v>
      </c>
      <c r="C867" s="26"/>
      <c r="D867" s="27"/>
      <c r="E867" s="26"/>
      <c r="F867" s="26"/>
      <c r="G867" s="26"/>
      <c r="H867" s="136"/>
      <c r="I867" s="26"/>
      <c r="J867" s="26"/>
      <c r="K867" s="26"/>
      <c r="L867" s="32"/>
      <c r="M867" s="33" t="str">
        <f t="shared" si="109"/>
        <v/>
      </c>
      <c r="N867" s="32"/>
      <c r="O867" s="77"/>
      <c r="P867" s="81">
        <f t="shared" si="106"/>
        <v>0</v>
      </c>
      <c r="Q867" s="81">
        <f t="shared" si="107"/>
        <v>0</v>
      </c>
      <c r="R867" s="81" t="e">
        <f t="shared" si="113"/>
        <v>#N/A</v>
      </c>
      <c r="S867" s="81">
        <f t="shared" si="108"/>
        <v>0</v>
      </c>
      <c r="T867" s="78" t="e">
        <f>+VLOOKUP($E867,db!$B$26:$C$30,2,FALSE)</f>
        <v>#N/A</v>
      </c>
      <c r="U867" s="78">
        <f t="shared" si="110"/>
        <v>0</v>
      </c>
      <c r="V867" s="89">
        <f t="shared" si="111"/>
        <v>0</v>
      </c>
      <c r="W867" s="77"/>
      <c r="X867" s="77"/>
      <c r="Y867" s="77"/>
    </row>
    <row r="868" spans="1:25" s="80" customFormat="1" ht="16" thickBot="1">
      <c r="A868" s="1"/>
      <c r="B868" s="28">
        <f t="shared" si="112"/>
        <v>622</v>
      </c>
      <c r="C868" s="28"/>
      <c r="D868" s="29"/>
      <c r="E868" s="28"/>
      <c r="F868" s="28"/>
      <c r="G868" s="28"/>
      <c r="H868" s="137"/>
      <c r="I868" s="28"/>
      <c r="J868" s="28"/>
      <c r="K868" s="28"/>
      <c r="L868" s="30"/>
      <c r="M868" s="31" t="str">
        <f t="shared" si="109"/>
        <v/>
      </c>
      <c r="N868" s="30"/>
      <c r="O868" s="77"/>
      <c r="P868" s="81">
        <f t="shared" si="106"/>
        <v>0</v>
      </c>
      <c r="Q868" s="81">
        <f t="shared" si="107"/>
        <v>0</v>
      </c>
      <c r="R868" s="81" t="e">
        <f t="shared" si="113"/>
        <v>#N/A</v>
      </c>
      <c r="S868" s="81">
        <f t="shared" si="108"/>
        <v>0</v>
      </c>
      <c r="T868" s="78" t="e">
        <f>+VLOOKUP($E868,db!$B$26:$C$30,2,FALSE)</f>
        <v>#N/A</v>
      </c>
      <c r="U868" s="78">
        <f t="shared" si="110"/>
        <v>0</v>
      </c>
      <c r="V868" s="89">
        <f t="shared" si="111"/>
        <v>0</v>
      </c>
      <c r="W868" s="77"/>
      <c r="X868" s="77"/>
      <c r="Y868" s="77"/>
    </row>
    <row r="869" spans="1:25" s="80" customFormat="1" ht="16" thickBot="1">
      <c r="A869" s="1"/>
      <c r="B869" s="26">
        <f t="shared" si="112"/>
        <v>623</v>
      </c>
      <c r="C869" s="26"/>
      <c r="D869" s="27"/>
      <c r="E869" s="26"/>
      <c r="F869" s="26"/>
      <c r="G869" s="26"/>
      <c r="H869" s="136"/>
      <c r="I869" s="26"/>
      <c r="J869" s="26"/>
      <c r="K869" s="26"/>
      <c r="L869" s="32"/>
      <c r="M869" s="33" t="str">
        <f t="shared" si="109"/>
        <v/>
      </c>
      <c r="N869" s="32"/>
      <c r="O869" s="77"/>
      <c r="P869" s="81">
        <f t="shared" si="106"/>
        <v>0</v>
      </c>
      <c r="Q869" s="81">
        <f t="shared" si="107"/>
        <v>0</v>
      </c>
      <c r="R869" s="81" t="e">
        <f t="shared" si="113"/>
        <v>#N/A</v>
      </c>
      <c r="S869" s="81">
        <f t="shared" si="108"/>
        <v>0</v>
      </c>
      <c r="T869" s="78" t="e">
        <f>+VLOOKUP($E869,db!$B$26:$C$30,2,FALSE)</f>
        <v>#N/A</v>
      </c>
      <c r="U869" s="78">
        <f t="shared" si="110"/>
        <v>0</v>
      </c>
      <c r="V869" s="89">
        <f t="shared" si="111"/>
        <v>0</v>
      </c>
      <c r="W869" s="77"/>
      <c r="X869" s="77"/>
      <c r="Y869" s="77"/>
    </row>
    <row r="870" spans="1:25" s="80" customFormat="1" ht="16" thickBot="1">
      <c r="A870" s="1"/>
      <c r="B870" s="28">
        <f t="shared" si="112"/>
        <v>624</v>
      </c>
      <c r="C870" s="28"/>
      <c r="D870" s="29"/>
      <c r="E870" s="28"/>
      <c r="F870" s="28"/>
      <c r="G870" s="28"/>
      <c r="H870" s="137"/>
      <c r="I870" s="28"/>
      <c r="J870" s="28"/>
      <c r="K870" s="28"/>
      <c r="L870" s="30"/>
      <c r="M870" s="31" t="str">
        <f t="shared" si="109"/>
        <v/>
      </c>
      <c r="N870" s="30"/>
      <c r="O870" s="77"/>
      <c r="P870" s="81">
        <f t="shared" si="106"/>
        <v>0</v>
      </c>
      <c r="Q870" s="81">
        <f t="shared" si="107"/>
        <v>0</v>
      </c>
      <c r="R870" s="81" t="e">
        <f t="shared" si="113"/>
        <v>#N/A</v>
      </c>
      <c r="S870" s="81">
        <f t="shared" si="108"/>
        <v>0</v>
      </c>
      <c r="T870" s="78" t="e">
        <f>+VLOOKUP($E870,db!$B$26:$C$30,2,FALSE)</f>
        <v>#N/A</v>
      </c>
      <c r="U870" s="78">
        <f t="shared" si="110"/>
        <v>0</v>
      </c>
      <c r="V870" s="89">
        <f t="shared" si="111"/>
        <v>0</v>
      </c>
      <c r="W870" s="77"/>
      <c r="X870" s="77"/>
      <c r="Y870" s="77"/>
    </row>
    <row r="871" spans="1:25" s="80" customFormat="1" ht="16" thickBot="1">
      <c r="A871" s="1"/>
      <c r="B871" s="26">
        <f t="shared" si="112"/>
        <v>625</v>
      </c>
      <c r="C871" s="26"/>
      <c r="D871" s="27"/>
      <c r="E871" s="26"/>
      <c r="F871" s="26"/>
      <c r="G871" s="26"/>
      <c r="H871" s="136"/>
      <c r="I871" s="26"/>
      <c r="J871" s="26"/>
      <c r="K871" s="26"/>
      <c r="L871" s="32"/>
      <c r="M871" s="33" t="str">
        <f t="shared" si="109"/>
        <v/>
      </c>
      <c r="N871" s="32"/>
      <c r="O871" s="77"/>
      <c r="P871" s="81">
        <f t="shared" si="106"/>
        <v>0</v>
      </c>
      <c r="Q871" s="81">
        <f t="shared" si="107"/>
        <v>0</v>
      </c>
      <c r="R871" s="81" t="e">
        <f t="shared" si="113"/>
        <v>#N/A</v>
      </c>
      <c r="S871" s="81">
        <f t="shared" si="108"/>
        <v>0</v>
      </c>
      <c r="T871" s="78" t="e">
        <f>+VLOOKUP($E871,db!$B$26:$C$30,2,FALSE)</f>
        <v>#N/A</v>
      </c>
      <c r="U871" s="78">
        <f t="shared" si="110"/>
        <v>0</v>
      </c>
      <c r="V871" s="89">
        <f t="shared" si="111"/>
        <v>0</v>
      </c>
      <c r="W871" s="77"/>
      <c r="X871" s="77"/>
      <c r="Y871" s="77"/>
    </row>
    <row r="872" spans="1:25" s="80" customFormat="1" ht="16" thickBot="1">
      <c r="A872" s="1"/>
      <c r="B872" s="28">
        <f t="shared" si="112"/>
        <v>626</v>
      </c>
      <c r="C872" s="28"/>
      <c r="D872" s="29"/>
      <c r="E872" s="28"/>
      <c r="F872" s="28"/>
      <c r="G872" s="28"/>
      <c r="H872" s="137"/>
      <c r="I872" s="28"/>
      <c r="J872" s="28"/>
      <c r="K872" s="28"/>
      <c r="L872" s="30"/>
      <c r="M872" s="31" t="str">
        <f t="shared" si="109"/>
        <v/>
      </c>
      <c r="N872" s="30"/>
      <c r="O872" s="77"/>
      <c r="P872" s="81">
        <f t="shared" si="106"/>
        <v>0</v>
      </c>
      <c r="Q872" s="81">
        <f t="shared" si="107"/>
        <v>0</v>
      </c>
      <c r="R872" s="81" t="e">
        <f t="shared" si="113"/>
        <v>#N/A</v>
      </c>
      <c r="S872" s="81">
        <f t="shared" si="108"/>
        <v>0</v>
      </c>
      <c r="T872" s="78" t="e">
        <f>+VLOOKUP($E872,db!$B$26:$C$30,2,FALSE)</f>
        <v>#N/A</v>
      </c>
      <c r="U872" s="78">
        <f t="shared" si="110"/>
        <v>0</v>
      </c>
      <c r="V872" s="89">
        <f t="shared" si="111"/>
        <v>0</v>
      </c>
      <c r="W872" s="77"/>
      <c r="X872" s="77"/>
      <c r="Y872" s="77"/>
    </row>
    <row r="873" spans="1:25" s="80" customFormat="1" ht="16" thickBot="1">
      <c r="A873" s="1"/>
      <c r="B873" s="26">
        <f t="shared" si="112"/>
        <v>627</v>
      </c>
      <c r="C873" s="26"/>
      <c r="D873" s="27"/>
      <c r="E873" s="26"/>
      <c r="F873" s="26"/>
      <c r="G873" s="26"/>
      <c r="H873" s="136"/>
      <c r="I873" s="26"/>
      <c r="J873" s="26"/>
      <c r="K873" s="26"/>
      <c r="L873" s="32"/>
      <c r="M873" s="33" t="str">
        <f t="shared" si="109"/>
        <v/>
      </c>
      <c r="N873" s="32"/>
      <c r="O873" s="77"/>
      <c r="P873" s="81">
        <f t="shared" si="106"/>
        <v>0</v>
      </c>
      <c r="Q873" s="81">
        <f t="shared" si="107"/>
        <v>0</v>
      </c>
      <c r="R873" s="81" t="e">
        <f t="shared" si="113"/>
        <v>#N/A</v>
      </c>
      <c r="S873" s="81">
        <f t="shared" si="108"/>
        <v>0</v>
      </c>
      <c r="T873" s="78" t="e">
        <f>+VLOOKUP($E873,db!$B$26:$C$30,2,FALSE)</f>
        <v>#N/A</v>
      </c>
      <c r="U873" s="78">
        <f t="shared" si="110"/>
        <v>0</v>
      </c>
      <c r="V873" s="89">
        <f t="shared" si="111"/>
        <v>0</v>
      </c>
      <c r="W873" s="77"/>
      <c r="X873" s="77"/>
      <c r="Y873" s="77"/>
    </row>
    <row r="874" spans="1:25" s="80" customFormat="1" ht="16" thickBot="1">
      <c r="A874" s="1"/>
      <c r="B874" s="28">
        <f t="shared" si="112"/>
        <v>628</v>
      </c>
      <c r="C874" s="28"/>
      <c r="D874" s="29"/>
      <c r="E874" s="28"/>
      <c r="F874" s="28"/>
      <c r="G874" s="28"/>
      <c r="H874" s="137"/>
      <c r="I874" s="28"/>
      <c r="J874" s="28"/>
      <c r="K874" s="28"/>
      <c r="L874" s="30"/>
      <c r="M874" s="31" t="str">
        <f t="shared" si="109"/>
        <v/>
      </c>
      <c r="N874" s="30"/>
      <c r="O874" s="77"/>
      <c r="P874" s="81">
        <f t="shared" si="106"/>
        <v>0</v>
      </c>
      <c r="Q874" s="81">
        <f t="shared" si="107"/>
        <v>0</v>
      </c>
      <c r="R874" s="81" t="e">
        <f t="shared" si="113"/>
        <v>#N/A</v>
      </c>
      <c r="S874" s="81">
        <f t="shared" si="108"/>
        <v>0</v>
      </c>
      <c r="T874" s="78" t="e">
        <f>+VLOOKUP($E874,db!$B$26:$C$30,2,FALSE)</f>
        <v>#N/A</v>
      </c>
      <c r="U874" s="78">
        <f t="shared" si="110"/>
        <v>0</v>
      </c>
      <c r="V874" s="89">
        <f t="shared" si="111"/>
        <v>0</v>
      </c>
      <c r="W874" s="77"/>
      <c r="X874" s="77"/>
      <c r="Y874" s="77"/>
    </row>
    <row r="875" spans="1:25" s="80" customFormat="1" ht="16" thickBot="1">
      <c r="A875" s="1"/>
      <c r="B875" s="26">
        <f t="shared" si="112"/>
        <v>629</v>
      </c>
      <c r="C875" s="26"/>
      <c r="D875" s="27"/>
      <c r="E875" s="26"/>
      <c r="F875" s="26"/>
      <c r="G875" s="26"/>
      <c r="H875" s="136"/>
      <c r="I875" s="26"/>
      <c r="J875" s="26"/>
      <c r="K875" s="26"/>
      <c r="L875" s="32"/>
      <c r="M875" s="33" t="str">
        <f t="shared" si="109"/>
        <v/>
      </c>
      <c r="N875" s="32"/>
      <c r="O875" s="77"/>
      <c r="P875" s="81">
        <f t="shared" si="106"/>
        <v>0</v>
      </c>
      <c r="Q875" s="81">
        <f t="shared" si="107"/>
        <v>0</v>
      </c>
      <c r="R875" s="81" t="e">
        <f t="shared" si="113"/>
        <v>#N/A</v>
      </c>
      <c r="S875" s="81">
        <f t="shared" si="108"/>
        <v>0</v>
      </c>
      <c r="T875" s="78" t="e">
        <f>+VLOOKUP($E875,db!$B$26:$C$30,2,FALSE)</f>
        <v>#N/A</v>
      </c>
      <c r="U875" s="78">
        <f t="shared" si="110"/>
        <v>0</v>
      </c>
      <c r="V875" s="89">
        <f t="shared" si="111"/>
        <v>0</v>
      </c>
      <c r="W875" s="77"/>
      <c r="X875" s="77"/>
      <c r="Y875" s="77"/>
    </row>
    <row r="876" spans="1:25" s="80" customFormat="1" ht="16" thickBot="1">
      <c r="A876" s="1"/>
      <c r="B876" s="28">
        <f t="shared" si="112"/>
        <v>630</v>
      </c>
      <c r="C876" s="28"/>
      <c r="D876" s="29"/>
      <c r="E876" s="28"/>
      <c r="F876" s="28"/>
      <c r="G876" s="28"/>
      <c r="H876" s="137"/>
      <c r="I876" s="28"/>
      <c r="J876" s="28"/>
      <c r="K876" s="28"/>
      <c r="L876" s="30"/>
      <c r="M876" s="31" t="str">
        <f t="shared" si="109"/>
        <v/>
      </c>
      <c r="N876" s="30"/>
      <c r="O876" s="77"/>
      <c r="P876" s="81">
        <f t="shared" si="106"/>
        <v>0</v>
      </c>
      <c r="Q876" s="81">
        <f t="shared" si="107"/>
        <v>0</v>
      </c>
      <c r="R876" s="81" t="e">
        <f t="shared" si="113"/>
        <v>#N/A</v>
      </c>
      <c r="S876" s="81">
        <f t="shared" si="108"/>
        <v>0</v>
      </c>
      <c r="T876" s="78" t="e">
        <f>+VLOOKUP($E876,db!$B$26:$C$30,2,FALSE)</f>
        <v>#N/A</v>
      </c>
      <c r="U876" s="78">
        <f t="shared" si="110"/>
        <v>0</v>
      </c>
      <c r="V876" s="89">
        <f t="shared" si="111"/>
        <v>0</v>
      </c>
      <c r="W876" s="77"/>
      <c r="X876" s="77"/>
      <c r="Y876" s="77"/>
    </row>
    <row r="877" spans="1:25" s="80" customFormat="1" ht="16" thickBot="1">
      <c r="A877" s="1"/>
      <c r="B877" s="26">
        <f t="shared" si="112"/>
        <v>631</v>
      </c>
      <c r="C877" s="26"/>
      <c r="D877" s="27"/>
      <c r="E877" s="26"/>
      <c r="F877" s="26"/>
      <c r="G877" s="26"/>
      <c r="H877" s="136"/>
      <c r="I877" s="26"/>
      <c r="J877" s="26"/>
      <c r="K877" s="26"/>
      <c r="L877" s="32"/>
      <c r="M877" s="33" t="str">
        <f t="shared" si="109"/>
        <v/>
      </c>
      <c r="N877" s="32"/>
      <c r="O877" s="77"/>
      <c r="P877" s="81">
        <f t="shared" si="106"/>
        <v>0</v>
      </c>
      <c r="Q877" s="81">
        <f t="shared" si="107"/>
        <v>0</v>
      </c>
      <c r="R877" s="81" t="e">
        <f t="shared" si="113"/>
        <v>#N/A</v>
      </c>
      <c r="S877" s="81">
        <f t="shared" si="108"/>
        <v>0</v>
      </c>
      <c r="T877" s="78" t="e">
        <f>+VLOOKUP($E877,db!$B$26:$C$30,2,FALSE)</f>
        <v>#N/A</v>
      </c>
      <c r="U877" s="78">
        <f t="shared" si="110"/>
        <v>0</v>
      </c>
      <c r="V877" s="89">
        <f t="shared" si="111"/>
        <v>0</v>
      </c>
      <c r="W877" s="77"/>
      <c r="X877" s="77"/>
      <c r="Y877" s="77"/>
    </row>
    <row r="878" spans="1:25" s="80" customFormat="1" ht="16" thickBot="1">
      <c r="A878" s="1"/>
      <c r="B878" s="28">
        <f t="shared" si="112"/>
        <v>632</v>
      </c>
      <c r="C878" s="28"/>
      <c r="D878" s="29"/>
      <c r="E878" s="28"/>
      <c r="F878" s="28"/>
      <c r="G878" s="28"/>
      <c r="H878" s="137"/>
      <c r="I878" s="28"/>
      <c r="J878" s="28"/>
      <c r="K878" s="28"/>
      <c r="L878" s="30"/>
      <c r="M878" s="31" t="str">
        <f t="shared" si="109"/>
        <v/>
      </c>
      <c r="N878" s="30"/>
      <c r="O878" s="77"/>
      <c r="P878" s="81">
        <f t="shared" si="106"/>
        <v>0</v>
      </c>
      <c r="Q878" s="81">
        <f t="shared" si="107"/>
        <v>0</v>
      </c>
      <c r="R878" s="81" t="e">
        <f t="shared" si="113"/>
        <v>#N/A</v>
      </c>
      <c r="S878" s="81">
        <f t="shared" si="108"/>
        <v>0</v>
      </c>
      <c r="T878" s="78" t="e">
        <f>+VLOOKUP($E878,db!$B$26:$C$30,2,FALSE)</f>
        <v>#N/A</v>
      </c>
      <c r="U878" s="78">
        <f t="shared" si="110"/>
        <v>0</v>
      </c>
      <c r="V878" s="89">
        <f t="shared" si="111"/>
        <v>0</v>
      </c>
      <c r="W878" s="77"/>
      <c r="X878" s="77"/>
      <c r="Y878" s="77"/>
    </row>
    <row r="879" spans="1:25" s="80" customFormat="1" ht="16" thickBot="1">
      <c r="A879" s="1"/>
      <c r="B879" s="26">
        <f t="shared" si="112"/>
        <v>633</v>
      </c>
      <c r="C879" s="26"/>
      <c r="D879" s="27"/>
      <c r="E879" s="26"/>
      <c r="F879" s="26"/>
      <c r="G879" s="26"/>
      <c r="H879" s="136"/>
      <c r="I879" s="26"/>
      <c r="J879" s="26"/>
      <c r="K879" s="26"/>
      <c r="L879" s="32"/>
      <c r="M879" s="33" t="str">
        <f t="shared" si="109"/>
        <v/>
      </c>
      <c r="N879" s="32"/>
      <c r="O879" s="77"/>
      <c r="P879" s="81">
        <f t="shared" si="106"/>
        <v>0</v>
      </c>
      <c r="Q879" s="81">
        <f t="shared" si="107"/>
        <v>0</v>
      </c>
      <c r="R879" s="81" t="e">
        <f t="shared" si="113"/>
        <v>#N/A</v>
      </c>
      <c r="S879" s="81">
        <f t="shared" si="108"/>
        <v>0</v>
      </c>
      <c r="T879" s="78" t="e">
        <f>+VLOOKUP($E879,db!$B$26:$C$30,2,FALSE)</f>
        <v>#N/A</v>
      </c>
      <c r="U879" s="78">
        <f t="shared" si="110"/>
        <v>0</v>
      </c>
      <c r="V879" s="89">
        <f t="shared" si="111"/>
        <v>0</v>
      </c>
      <c r="W879" s="77"/>
      <c r="X879" s="77"/>
      <c r="Y879" s="77"/>
    </row>
    <row r="880" spans="1:25" s="80" customFormat="1" ht="16" thickBot="1">
      <c r="A880" s="1"/>
      <c r="B880" s="28">
        <f t="shared" si="112"/>
        <v>634</v>
      </c>
      <c r="C880" s="28"/>
      <c r="D880" s="29"/>
      <c r="E880" s="28"/>
      <c r="F880" s="28"/>
      <c r="G880" s="28"/>
      <c r="H880" s="137"/>
      <c r="I880" s="28"/>
      <c r="J880" s="28"/>
      <c r="K880" s="28"/>
      <c r="L880" s="30"/>
      <c r="M880" s="31" t="str">
        <f t="shared" si="109"/>
        <v/>
      </c>
      <c r="N880" s="30"/>
      <c r="O880" s="77"/>
      <c r="P880" s="81">
        <f t="shared" si="106"/>
        <v>0</v>
      </c>
      <c r="Q880" s="81">
        <f t="shared" si="107"/>
        <v>0</v>
      </c>
      <c r="R880" s="81" t="e">
        <f t="shared" si="113"/>
        <v>#N/A</v>
      </c>
      <c r="S880" s="81">
        <f t="shared" si="108"/>
        <v>0</v>
      </c>
      <c r="T880" s="78" t="e">
        <f>+VLOOKUP($E880,db!$B$26:$C$30,2,FALSE)</f>
        <v>#N/A</v>
      </c>
      <c r="U880" s="78">
        <f t="shared" si="110"/>
        <v>0</v>
      </c>
      <c r="V880" s="89">
        <f t="shared" si="111"/>
        <v>0</v>
      </c>
      <c r="W880" s="77"/>
      <c r="X880" s="77"/>
      <c r="Y880" s="77"/>
    </row>
    <row r="881" spans="1:25" s="80" customFormat="1" ht="16" thickBot="1">
      <c r="A881" s="1"/>
      <c r="B881" s="26">
        <f t="shared" si="112"/>
        <v>635</v>
      </c>
      <c r="C881" s="26"/>
      <c r="D881" s="27"/>
      <c r="E881" s="26"/>
      <c r="F881" s="26"/>
      <c r="G881" s="26"/>
      <c r="H881" s="136"/>
      <c r="I881" s="26"/>
      <c r="J881" s="26"/>
      <c r="K881" s="26"/>
      <c r="L881" s="32"/>
      <c r="M881" s="33" t="str">
        <f t="shared" si="109"/>
        <v/>
      </c>
      <c r="N881" s="32"/>
      <c r="O881" s="77"/>
      <c r="P881" s="81">
        <f t="shared" si="106"/>
        <v>0</v>
      </c>
      <c r="Q881" s="81">
        <f t="shared" si="107"/>
        <v>0</v>
      </c>
      <c r="R881" s="81" t="e">
        <f t="shared" si="113"/>
        <v>#N/A</v>
      </c>
      <c r="S881" s="81">
        <f t="shared" si="108"/>
        <v>0</v>
      </c>
      <c r="T881" s="78" t="e">
        <f>+VLOOKUP($E881,db!$B$26:$C$30,2,FALSE)</f>
        <v>#N/A</v>
      </c>
      <c r="U881" s="78">
        <f t="shared" si="110"/>
        <v>0</v>
      </c>
      <c r="V881" s="89">
        <f t="shared" si="111"/>
        <v>0</v>
      </c>
      <c r="W881" s="77"/>
      <c r="X881" s="77"/>
      <c r="Y881" s="77"/>
    </row>
    <row r="882" spans="1:25" s="80" customFormat="1" ht="16" thickBot="1">
      <c r="A882" s="1"/>
      <c r="B882" s="28">
        <f t="shared" si="112"/>
        <v>636</v>
      </c>
      <c r="C882" s="28"/>
      <c r="D882" s="29"/>
      <c r="E882" s="28"/>
      <c r="F882" s="28"/>
      <c r="G882" s="28"/>
      <c r="H882" s="137"/>
      <c r="I882" s="28"/>
      <c r="J882" s="28"/>
      <c r="K882" s="28"/>
      <c r="L882" s="30"/>
      <c r="M882" s="31" t="str">
        <f t="shared" si="109"/>
        <v/>
      </c>
      <c r="N882" s="30"/>
      <c r="O882" s="77"/>
      <c r="P882" s="81">
        <f t="shared" si="106"/>
        <v>0</v>
      </c>
      <c r="Q882" s="81">
        <f t="shared" si="107"/>
        <v>0</v>
      </c>
      <c r="R882" s="81" t="e">
        <f t="shared" si="113"/>
        <v>#N/A</v>
      </c>
      <c r="S882" s="81">
        <f t="shared" si="108"/>
        <v>0</v>
      </c>
      <c r="T882" s="78" t="e">
        <f>+VLOOKUP($E882,db!$B$26:$C$30,2,FALSE)</f>
        <v>#N/A</v>
      </c>
      <c r="U882" s="78">
        <f t="shared" si="110"/>
        <v>0</v>
      </c>
      <c r="V882" s="89">
        <f t="shared" si="111"/>
        <v>0</v>
      </c>
      <c r="W882" s="77"/>
      <c r="X882" s="77"/>
      <c r="Y882" s="77"/>
    </row>
    <row r="883" spans="1:25" s="80" customFormat="1" ht="16" thickBot="1">
      <c r="A883" s="1"/>
      <c r="B883" s="26">
        <f t="shared" si="112"/>
        <v>637</v>
      </c>
      <c r="C883" s="26"/>
      <c r="D883" s="27"/>
      <c r="E883" s="26"/>
      <c r="F883" s="26"/>
      <c r="G883" s="26"/>
      <c r="H883" s="136"/>
      <c r="I883" s="26"/>
      <c r="J883" s="26"/>
      <c r="K883" s="26"/>
      <c r="L883" s="32"/>
      <c r="M883" s="33" t="str">
        <f t="shared" si="109"/>
        <v/>
      </c>
      <c r="N883" s="32"/>
      <c r="O883" s="77"/>
      <c r="P883" s="81">
        <f t="shared" si="106"/>
        <v>0</v>
      </c>
      <c r="Q883" s="81">
        <f t="shared" si="107"/>
        <v>0</v>
      </c>
      <c r="R883" s="81" t="e">
        <f t="shared" si="113"/>
        <v>#N/A</v>
      </c>
      <c r="S883" s="81">
        <f t="shared" si="108"/>
        <v>0</v>
      </c>
      <c r="T883" s="78" t="e">
        <f>+VLOOKUP($E883,db!$B$26:$C$30,2,FALSE)</f>
        <v>#N/A</v>
      </c>
      <c r="U883" s="78">
        <f t="shared" si="110"/>
        <v>0</v>
      </c>
      <c r="V883" s="89">
        <f t="shared" si="111"/>
        <v>0</v>
      </c>
      <c r="W883" s="77"/>
      <c r="X883" s="77"/>
      <c r="Y883" s="77"/>
    </row>
    <row r="884" spans="1:25" s="80" customFormat="1" ht="16" thickBot="1">
      <c r="A884" s="1"/>
      <c r="B884" s="28">
        <f t="shared" si="112"/>
        <v>638</v>
      </c>
      <c r="C884" s="28"/>
      <c r="D884" s="29"/>
      <c r="E884" s="28"/>
      <c r="F884" s="28"/>
      <c r="G884" s="28"/>
      <c r="H884" s="137"/>
      <c r="I884" s="28"/>
      <c r="J884" s="28"/>
      <c r="K884" s="28"/>
      <c r="L884" s="30"/>
      <c r="M884" s="31" t="str">
        <f t="shared" si="109"/>
        <v/>
      </c>
      <c r="N884" s="30"/>
      <c r="O884" s="77"/>
      <c r="P884" s="81">
        <f t="shared" si="106"/>
        <v>0</v>
      </c>
      <c r="Q884" s="81">
        <f t="shared" si="107"/>
        <v>0</v>
      </c>
      <c r="R884" s="81" t="e">
        <f t="shared" si="113"/>
        <v>#N/A</v>
      </c>
      <c r="S884" s="81">
        <f t="shared" si="108"/>
        <v>0</v>
      </c>
      <c r="T884" s="78" t="e">
        <f>+VLOOKUP($E884,db!$B$26:$C$30,2,FALSE)</f>
        <v>#N/A</v>
      </c>
      <c r="U884" s="78">
        <f t="shared" si="110"/>
        <v>0</v>
      </c>
      <c r="V884" s="89">
        <f t="shared" si="111"/>
        <v>0</v>
      </c>
      <c r="W884" s="77"/>
      <c r="X884" s="77"/>
      <c r="Y884" s="77"/>
    </row>
    <row r="885" spans="1:25" s="80" customFormat="1" ht="16" thickBot="1">
      <c r="A885" s="1"/>
      <c r="B885" s="26">
        <f t="shared" si="112"/>
        <v>639</v>
      </c>
      <c r="C885" s="26"/>
      <c r="D885" s="27"/>
      <c r="E885" s="26"/>
      <c r="F885" s="26"/>
      <c r="G885" s="26"/>
      <c r="H885" s="136"/>
      <c r="I885" s="26"/>
      <c r="J885" s="26"/>
      <c r="K885" s="26"/>
      <c r="L885" s="32"/>
      <c r="M885" s="33" t="str">
        <f t="shared" si="109"/>
        <v/>
      </c>
      <c r="N885" s="32"/>
      <c r="O885" s="77"/>
      <c r="P885" s="81">
        <f t="shared" si="106"/>
        <v>0</v>
      </c>
      <c r="Q885" s="81">
        <f t="shared" si="107"/>
        <v>0</v>
      </c>
      <c r="R885" s="81" t="e">
        <f t="shared" si="113"/>
        <v>#N/A</v>
      </c>
      <c r="S885" s="81">
        <f t="shared" si="108"/>
        <v>0</v>
      </c>
      <c r="T885" s="78" t="e">
        <f>+VLOOKUP($E885,db!$B$26:$C$30,2,FALSE)</f>
        <v>#N/A</v>
      </c>
      <c r="U885" s="78">
        <f t="shared" si="110"/>
        <v>0</v>
      </c>
      <c r="V885" s="89">
        <f t="shared" si="111"/>
        <v>0</v>
      </c>
      <c r="W885" s="77"/>
      <c r="X885" s="77"/>
      <c r="Y885" s="77"/>
    </row>
    <row r="886" spans="1:25" s="80" customFormat="1" ht="16" thickBot="1">
      <c r="A886" s="1"/>
      <c r="B886" s="28">
        <f t="shared" si="112"/>
        <v>640</v>
      </c>
      <c r="C886" s="28"/>
      <c r="D886" s="29"/>
      <c r="E886" s="28"/>
      <c r="F886" s="28"/>
      <c r="G886" s="28"/>
      <c r="H886" s="137"/>
      <c r="I886" s="28"/>
      <c r="J886" s="28"/>
      <c r="K886" s="28"/>
      <c r="L886" s="30"/>
      <c r="M886" s="31" t="str">
        <f t="shared" si="109"/>
        <v/>
      </c>
      <c r="N886" s="30"/>
      <c r="O886" s="77"/>
      <c r="P886" s="81">
        <f t="shared" si="106"/>
        <v>0</v>
      </c>
      <c r="Q886" s="81">
        <f t="shared" si="107"/>
        <v>0</v>
      </c>
      <c r="R886" s="81" t="e">
        <f t="shared" si="113"/>
        <v>#N/A</v>
      </c>
      <c r="S886" s="81">
        <f t="shared" si="108"/>
        <v>0</v>
      </c>
      <c r="T886" s="78" t="e">
        <f>+VLOOKUP($E886,db!$B$26:$C$30,2,FALSE)</f>
        <v>#N/A</v>
      </c>
      <c r="U886" s="78">
        <f t="shared" si="110"/>
        <v>0</v>
      </c>
      <c r="V886" s="89">
        <f t="shared" si="111"/>
        <v>0</v>
      </c>
      <c r="W886" s="77"/>
      <c r="X886" s="77"/>
      <c r="Y886" s="77"/>
    </row>
    <row r="887" spans="1:25" s="80" customFormat="1" ht="16" thickBot="1">
      <c r="A887" s="1"/>
      <c r="B887" s="26">
        <f t="shared" si="112"/>
        <v>641</v>
      </c>
      <c r="C887" s="26"/>
      <c r="D887" s="27"/>
      <c r="E887" s="26"/>
      <c r="F887" s="26"/>
      <c r="G887" s="26"/>
      <c r="H887" s="136"/>
      <c r="I887" s="26"/>
      <c r="J887" s="26"/>
      <c r="K887" s="26"/>
      <c r="L887" s="32"/>
      <c r="M887" s="33" t="str">
        <f t="shared" si="109"/>
        <v/>
      </c>
      <c r="N887" s="32"/>
      <c r="O887" s="77"/>
      <c r="P887" s="81">
        <f t="shared" si="106"/>
        <v>0</v>
      </c>
      <c r="Q887" s="81">
        <f t="shared" si="107"/>
        <v>0</v>
      </c>
      <c r="R887" s="81" t="e">
        <f t="shared" si="113"/>
        <v>#N/A</v>
      </c>
      <c r="S887" s="81">
        <f t="shared" si="108"/>
        <v>0</v>
      </c>
      <c r="T887" s="78" t="e">
        <f>+VLOOKUP($E887,db!$B$26:$C$30,2,FALSE)</f>
        <v>#N/A</v>
      </c>
      <c r="U887" s="78">
        <f t="shared" si="110"/>
        <v>0</v>
      </c>
      <c r="V887" s="89">
        <f t="shared" si="111"/>
        <v>0</v>
      </c>
      <c r="W887" s="77"/>
      <c r="X887" s="77"/>
      <c r="Y887" s="77"/>
    </row>
    <row r="888" spans="1:25" s="80" customFormat="1" ht="16" thickBot="1">
      <c r="A888" s="1"/>
      <c r="B888" s="28">
        <f t="shared" si="112"/>
        <v>642</v>
      </c>
      <c r="C888" s="28"/>
      <c r="D888" s="29"/>
      <c r="E888" s="28"/>
      <c r="F888" s="28"/>
      <c r="G888" s="28"/>
      <c r="H888" s="137"/>
      <c r="I888" s="28"/>
      <c r="J888" s="28"/>
      <c r="K888" s="28"/>
      <c r="L888" s="30"/>
      <c r="M888" s="31" t="str">
        <f t="shared" si="109"/>
        <v/>
      </c>
      <c r="N888" s="30"/>
      <c r="O888" s="77"/>
      <c r="P888" s="81">
        <f t="shared" si="106"/>
        <v>0</v>
      </c>
      <c r="Q888" s="81">
        <f t="shared" si="107"/>
        <v>0</v>
      </c>
      <c r="R888" s="81" t="e">
        <f t="shared" si="113"/>
        <v>#N/A</v>
      </c>
      <c r="S888" s="81">
        <f t="shared" si="108"/>
        <v>0</v>
      </c>
      <c r="T888" s="78" t="e">
        <f>+VLOOKUP($E888,db!$B$26:$C$30,2,FALSE)</f>
        <v>#N/A</v>
      </c>
      <c r="U888" s="78">
        <f t="shared" si="110"/>
        <v>0</v>
      </c>
      <c r="V888" s="89">
        <f t="shared" si="111"/>
        <v>0</v>
      </c>
      <c r="W888" s="77"/>
      <c r="X888" s="77"/>
      <c r="Y888" s="77"/>
    </row>
    <row r="889" spans="1:25" s="80" customFormat="1" ht="16" thickBot="1">
      <c r="A889" s="1"/>
      <c r="B889" s="26">
        <f t="shared" si="112"/>
        <v>643</v>
      </c>
      <c r="C889" s="26"/>
      <c r="D889" s="27"/>
      <c r="E889" s="26"/>
      <c r="F889" s="26"/>
      <c r="G889" s="26"/>
      <c r="H889" s="136"/>
      <c r="I889" s="26"/>
      <c r="J889" s="26"/>
      <c r="K889" s="26"/>
      <c r="L889" s="32"/>
      <c r="M889" s="33" t="str">
        <f t="shared" si="109"/>
        <v/>
      </c>
      <c r="N889" s="32"/>
      <c r="O889" s="77"/>
      <c r="P889" s="81">
        <f t="shared" si="106"/>
        <v>0</v>
      </c>
      <c r="Q889" s="81">
        <f t="shared" si="107"/>
        <v>0</v>
      </c>
      <c r="R889" s="81" t="e">
        <f t="shared" si="113"/>
        <v>#N/A</v>
      </c>
      <c r="S889" s="81">
        <f t="shared" si="108"/>
        <v>0</v>
      </c>
      <c r="T889" s="78" t="e">
        <f>+VLOOKUP($E889,db!$B$26:$C$30,2,FALSE)</f>
        <v>#N/A</v>
      </c>
      <c r="U889" s="78">
        <f t="shared" si="110"/>
        <v>0</v>
      </c>
      <c r="V889" s="89">
        <f t="shared" si="111"/>
        <v>0</v>
      </c>
      <c r="W889" s="77"/>
      <c r="X889" s="77"/>
      <c r="Y889" s="77"/>
    </row>
    <row r="890" spans="1:25" s="80" customFormat="1" ht="16" thickBot="1">
      <c r="A890" s="1"/>
      <c r="B890" s="28">
        <f t="shared" si="112"/>
        <v>644</v>
      </c>
      <c r="C890" s="28"/>
      <c r="D890" s="29"/>
      <c r="E890" s="28"/>
      <c r="F890" s="28"/>
      <c r="G890" s="28"/>
      <c r="H890" s="137"/>
      <c r="I890" s="28"/>
      <c r="J890" s="28"/>
      <c r="K890" s="28"/>
      <c r="L890" s="30"/>
      <c r="M890" s="31" t="str">
        <f t="shared" si="109"/>
        <v/>
      </c>
      <c r="N890" s="30"/>
      <c r="O890" s="77"/>
      <c r="P890" s="81">
        <f t="shared" si="106"/>
        <v>0</v>
      </c>
      <c r="Q890" s="81">
        <f t="shared" si="107"/>
        <v>0</v>
      </c>
      <c r="R890" s="81" t="e">
        <f t="shared" si="113"/>
        <v>#N/A</v>
      </c>
      <c r="S890" s="81">
        <f t="shared" si="108"/>
        <v>0</v>
      </c>
      <c r="T890" s="78" t="e">
        <f>+VLOOKUP($E890,db!$B$26:$C$30,2,FALSE)</f>
        <v>#N/A</v>
      </c>
      <c r="U890" s="78">
        <f t="shared" si="110"/>
        <v>0</v>
      </c>
      <c r="V890" s="89">
        <f t="shared" si="111"/>
        <v>0</v>
      </c>
      <c r="W890" s="77"/>
      <c r="X890" s="77"/>
      <c r="Y890" s="77"/>
    </row>
    <row r="891" spans="1:25" s="80" customFormat="1" ht="16" thickBot="1">
      <c r="A891" s="1"/>
      <c r="B891" s="26">
        <f t="shared" si="112"/>
        <v>645</v>
      </c>
      <c r="C891" s="26"/>
      <c r="D891" s="27"/>
      <c r="E891" s="26"/>
      <c r="F891" s="26"/>
      <c r="G891" s="26"/>
      <c r="H891" s="136"/>
      <c r="I891" s="26"/>
      <c r="J891" s="26"/>
      <c r="K891" s="26"/>
      <c r="L891" s="32"/>
      <c r="M891" s="33" t="str">
        <f t="shared" si="109"/>
        <v/>
      </c>
      <c r="N891" s="32"/>
      <c r="O891" s="77"/>
      <c r="P891" s="81">
        <f t="shared" si="106"/>
        <v>0</v>
      </c>
      <c r="Q891" s="81">
        <f t="shared" si="107"/>
        <v>0</v>
      </c>
      <c r="R891" s="81" t="e">
        <f t="shared" si="113"/>
        <v>#N/A</v>
      </c>
      <c r="S891" s="81">
        <f t="shared" si="108"/>
        <v>0</v>
      </c>
      <c r="T891" s="78" t="e">
        <f>+VLOOKUP($E891,db!$B$26:$C$30,2,FALSE)</f>
        <v>#N/A</v>
      </c>
      <c r="U891" s="78">
        <f t="shared" si="110"/>
        <v>0</v>
      </c>
      <c r="V891" s="89">
        <f t="shared" si="111"/>
        <v>0</v>
      </c>
      <c r="W891" s="77"/>
      <c r="X891" s="77"/>
      <c r="Y891" s="77"/>
    </row>
    <row r="892" spans="1:25" s="80" customFormat="1" ht="16" thickBot="1">
      <c r="A892" s="1"/>
      <c r="B892" s="28">
        <f t="shared" si="112"/>
        <v>646</v>
      </c>
      <c r="C892" s="28"/>
      <c r="D892" s="29"/>
      <c r="E892" s="28"/>
      <c r="F892" s="28"/>
      <c r="G892" s="28"/>
      <c r="H892" s="137"/>
      <c r="I892" s="28"/>
      <c r="J892" s="28"/>
      <c r="K892" s="28"/>
      <c r="L892" s="30"/>
      <c r="M892" s="31" t="str">
        <f t="shared" si="109"/>
        <v/>
      </c>
      <c r="N892" s="30"/>
      <c r="O892" s="77"/>
      <c r="P892" s="81">
        <f t="shared" si="106"/>
        <v>0</v>
      </c>
      <c r="Q892" s="81">
        <f t="shared" si="107"/>
        <v>0</v>
      </c>
      <c r="R892" s="81" t="e">
        <f t="shared" si="113"/>
        <v>#N/A</v>
      </c>
      <c r="S892" s="81">
        <f t="shared" si="108"/>
        <v>0</v>
      </c>
      <c r="T892" s="78" t="e">
        <f>+VLOOKUP($E892,db!$B$26:$C$30,2,FALSE)</f>
        <v>#N/A</v>
      </c>
      <c r="U892" s="78">
        <f t="shared" si="110"/>
        <v>0</v>
      </c>
      <c r="V892" s="89">
        <f t="shared" si="111"/>
        <v>0</v>
      </c>
      <c r="W892" s="77"/>
      <c r="X892" s="77"/>
      <c r="Y892" s="77"/>
    </row>
    <row r="893" spans="1:25" s="80" customFormat="1" ht="16" thickBot="1">
      <c r="A893" s="1"/>
      <c r="B893" s="26">
        <f t="shared" si="112"/>
        <v>647</v>
      </c>
      <c r="C893" s="26"/>
      <c r="D893" s="27"/>
      <c r="E893" s="26"/>
      <c r="F893" s="26"/>
      <c r="G893" s="26"/>
      <c r="H893" s="136"/>
      <c r="I893" s="26"/>
      <c r="J893" s="26"/>
      <c r="K893" s="26"/>
      <c r="L893" s="32"/>
      <c r="M893" s="33" t="str">
        <f t="shared" si="109"/>
        <v/>
      </c>
      <c r="N893" s="32"/>
      <c r="O893" s="77"/>
      <c r="P893" s="81">
        <f t="shared" si="106"/>
        <v>0</v>
      </c>
      <c r="Q893" s="81">
        <f t="shared" si="107"/>
        <v>0</v>
      </c>
      <c r="R893" s="81" t="e">
        <f t="shared" si="113"/>
        <v>#N/A</v>
      </c>
      <c r="S893" s="81">
        <f t="shared" si="108"/>
        <v>0</v>
      </c>
      <c r="T893" s="78" t="e">
        <f>+VLOOKUP($E893,db!$B$26:$C$30,2,FALSE)</f>
        <v>#N/A</v>
      </c>
      <c r="U893" s="78">
        <f t="shared" si="110"/>
        <v>0</v>
      </c>
      <c r="V893" s="89">
        <f t="shared" si="111"/>
        <v>0</v>
      </c>
      <c r="W893" s="77"/>
      <c r="X893" s="77"/>
      <c r="Y893" s="77"/>
    </row>
    <row r="894" spans="1:25" s="80" customFormat="1" ht="16" thickBot="1">
      <c r="A894" s="1"/>
      <c r="B894" s="28">
        <f t="shared" si="112"/>
        <v>648</v>
      </c>
      <c r="C894" s="28"/>
      <c r="D894" s="29"/>
      <c r="E894" s="28"/>
      <c r="F894" s="28"/>
      <c r="G894" s="28"/>
      <c r="H894" s="137"/>
      <c r="I894" s="28"/>
      <c r="J894" s="28"/>
      <c r="K894" s="28"/>
      <c r="L894" s="30"/>
      <c r="M894" s="31" t="str">
        <f t="shared" si="109"/>
        <v/>
      </c>
      <c r="N894" s="30"/>
      <c r="O894" s="77"/>
      <c r="P894" s="81">
        <f t="shared" si="106"/>
        <v>0</v>
      </c>
      <c r="Q894" s="81">
        <f t="shared" si="107"/>
        <v>0</v>
      </c>
      <c r="R894" s="81" t="e">
        <f t="shared" si="113"/>
        <v>#N/A</v>
      </c>
      <c r="S894" s="81">
        <f t="shared" si="108"/>
        <v>0</v>
      </c>
      <c r="T894" s="78" t="e">
        <f>+VLOOKUP($E894,db!$B$26:$C$30,2,FALSE)</f>
        <v>#N/A</v>
      </c>
      <c r="U894" s="78">
        <f t="shared" si="110"/>
        <v>0</v>
      </c>
      <c r="V894" s="89">
        <f t="shared" si="111"/>
        <v>0</v>
      </c>
      <c r="W894" s="77"/>
      <c r="X894" s="77"/>
      <c r="Y894" s="77"/>
    </row>
    <row r="895" spans="1:25" s="80" customFormat="1" ht="16" thickBot="1">
      <c r="A895" s="1"/>
      <c r="B895" s="26">
        <f t="shared" si="112"/>
        <v>649</v>
      </c>
      <c r="C895" s="26"/>
      <c r="D895" s="27"/>
      <c r="E895" s="26"/>
      <c r="F895" s="26"/>
      <c r="G895" s="26"/>
      <c r="H895" s="136"/>
      <c r="I895" s="26"/>
      <c r="J895" s="26"/>
      <c r="K895" s="26"/>
      <c r="L895" s="32"/>
      <c r="M895" s="33" t="str">
        <f t="shared" si="109"/>
        <v/>
      </c>
      <c r="N895" s="32"/>
      <c r="O895" s="77"/>
      <c r="P895" s="81">
        <f t="shared" si="106"/>
        <v>0</v>
      </c>
      <c r="Q895" s="81">
        <f t="shared" si="107"/>
        <v>0</v>
      </c>
      <c r="R895" s="81" t="e">
        <f t="shared" si="113"/>
        <v>#N/A</v>
      </c>
      <c r="S895" s="81">
        <f t="shared" si="108"/>
        <v>0</v>
      </c>
      <c r="T895" s="78" t="e">
        <f>+VLOOKUP($E895,db!$B$26:$C$30,2,FALSE)</f>
        <v>#N/A</v>
      </c>
      <c r="U895" s="78">
        <f t="shared" si="110"/>
        <v>0</v>
      </c>
      <c r="V895" s="89">
        <f t="shared" si="111"/>
        <v>0</v>
      </c>
      <c r="W895" s="77"/>
      <c r="X895" s="77"/>
      <c r="Y895" s="77"/>
    </row>
    <row r="896" spans="1:25" s="80" customFormat="1" ht="16" thickBot="1">
      <c r="A896" s="1"/>
      <c r="B896" s="28">
        <f t="shared" si="112"/>
        <v>650</v>
      </c>
      <c r="C896" s="28"/>
      <c r="D896" s="29"/>
      <c r="E896" s="28"/>
      <c r="F896" s="28"/>
      <c r="G896" s="28"/>
      <c r="H896" s="137"/>
      <c r="I896" s="28"/>
      <c r="J896" s="28"/>
      <c r="K896" s="28"/>
      <c r="L896" s="30"/>
      <c r="M896" s="31" t="str">
        <f t="shared" si="109"/>
        <v/>
      </c>
      <c r="N896" s="30"/>
      <c r="O896" s="77"/>
      <c r="P896" s="81">
        <f t="shared" si="106"/>
        <v>0</v>
      </c>
      <c r="Q896" s="81">
        <f t="shared" si="107"/>
        <v>0</v>
      </c>
      <c r="R896" s="81" t="e">
        <f t="shared" si="113"/>
        <v>#N/A</v>
      </c>
      <c r="S896" s="81">
        <f t="shared" si="108"/>
        <v>0</v>
      </c>
      <c r="T896" s="78" t="e">
        <f>+VLOOKUP($E896,db!$B$26:$C$30,2,FALSE)</f>
        <v>#N/A</v>
      </c>
      <c r="U896" s="78">
        <f t="shared" si="110"/>
        <v>0</v>
      </c>
      <c r="V896" s="89">
        <f t="shared" si="111"/>
        <v>0</v>
      </c>
      <c r="W896" s="77"/>
      <c r="X896" s="77"/>
      <c r="Y896" s="77"/>
    </row>
    <row r="897" spans="1:25" s="80" customFormat="1" ht="16" thickBot="1">
      <c r="A897" s="1"/>
      <c r="B897" s="26">
        <f t="shared" si="112"/>
        <v>651</v>
      </c>
      <c r="C897" s="26"/>
      <c r="D897" s="27"/>
      <c r="E897" s="26"/>
      <c r="F897" s="26"/>
      <c r="G897" s="26"/>
      <c r="H897" s="136"/>
      <c r="I897" s="26"/>
      <c r="J897" s="26"/>
      <c r="K897" s="26"/>
      <c r="L897" s="32"/>
      <c r="M897" s="33" t="str">
        <f t="shared" si="109"/>
        <v/>
      </c>
      <c r="N897" s="32"/>
      <c r="O897" s="77"/>
      <c r="P897" s="81">
        <f t="shared" si="106"/>
        <v>0</v>
      </c>
      <c r="Q897" s="81">
        <f t="shared" si="107"/>
        <v>0</v>
      </c>
      <c r="R897" s="81" t="e">
        <f t="shared" si="113"/>
        <v>#N/A</v>
      </c>
      <c r="S897" s="81">
        <f t="shared" si="108"/>
        <v>0</v>
      </c>
      <c r="T897" s="78" t="e">
        <f>+VLOOKUP($E897,db!$B$26:$C$30,2,FALSE)</f>
        <v>#N/A</v>
      </c>
      <c r="U897" s="78">
        <f t="shared" si="110"/>
        <v>0</v>
      </c>
      <c r="V897" s="89">
        <f t="shared" si="111"/>
        <v>0</v>
      </c>
      <c r="W897" s="77"/>
      <c r="X897" s="77"/>
      <c r="Y897" s="77"/>
    </row>
    <row r="898" spans="1:25" s="80" customFormat="1" ht="16" thickBot="1">
      <c r="A898" s="1"/>
      <c r="B898" s="28">
        <f t="shared" si="112"/>
        <v>652</v>
      </c>
      <c r="C898" s="28"/>
      <c r="D898" s="29"/>
      <c r="E898" s="28"/>
      <c r="F898" s="28"/>
      <c r="G898" s="28"/>
      <c r="H898" s="137"/>
      <c r="I898" s="28"/>
      <c r="J898" s="28"/>
      <c r="K898" s="28"/>
      <c r="L898" s="30"/>
      <c r="M898" s="31" t="str">
        <f t="shared" si="109"/>
        <v/>
      </c>
      <c r="N898" s="30"/>
      <c r="O898" s="77"/>
      <c r="P898" s="81">
        <f t="shared" si="106"/>
        <v>0</v>
      </c>
      <c r="Q898" s="81">
        <f t="shared" si="107"/>
        <v>0</v>
      </c>
      <c r="R898" s="81" t="e">
        <f t="shared" si="113"/>
        <v>#N/A</v>
      </c>
      <c r="S898" s="81">
        <f t="shared" si="108"/>
        <v>0</v>
      </c>
      <c r="T898" s="78" t="e">
        <f>+VLOOKUP($E898,db!$B$26:$C$30,2,FALSE)</f>
        <v>#N/A</v>
      </c>
      <c r="U898" s="78">
        <f t="shared" si="110"/>
        <v>0</v>
      </c>
      <c r="V898" s="89">
        <f t="shared" si="111"/>
        <v>0</v>
      </c>
      <c r="W898" s="77"/>
      <c r="X898" s="77"/>
      <c r="Y898" s="77"/>
    </row>
    <row r="899" spans="1:25" s="80" customFormat="1" ht="16" thickBot="1">
      <c r="A899" s="1"/>
      <c r="B899" s="26">
        <f t="shared" si="112"/>
        <v>653</v>
      </c>
      <c r="C899" s="26"/>
      <c r="D899" s="27"/>
      <c r="E899" s="26"/>
      <c r="F899" s="26"/>
      <c r="G899" s="26"/>
      <c r="H899" s="136"/>
      <c r="I899" s="26"/>
      <c r="J899" s="26"/>
      <c r="K899" s="26"/>
      <c r="L899" s="32"/>
      <c r="M899" s="33" t="str">
        <f t="shared" si="109"/>
        <v/>
      </c>
      <c r="N899" s="32"/>
      <c r="O899" s="77"/>
      <c r="P899" s="81">
        <f t="shared" si="106"/>
        <v>0</v>
      </c>
      <c r="Q899" s="81">
        <f t="shared" si="107"/>
        <v>0</v>
      </c>
      <c r="R899" s="81" t="e">
        <f t="shared" si="113"/>
        <v>#N/A</v>
      </c>
      <c r="S899" s="81">
        <f t="shared" si="108"/>
        <v>0</v>
      </c>
      <c r="T899" s="78" t="e">
        <f>+VLOOKUP($E899,db!$B$26:$C$30,2,FALSE)</f>
        <v>#N/A</v>
      </c>
      <c r="U899" s="78">
        <f t="shared" si="110"/>
        <v>0</v>
      </c>
      <c r="V899" s="89">
        <f t="shared" si="111"/>
        <v>0</v>
      </c>
      <c r="W899" s="77"/>
      <c r="X899" s="77"/>
      <c r="Y899" s="77"/>
    </row>
    <row r="900" spans="1:25" s="80" customFormat="1" ht="16" thickBot="1">
      <c r="A900" s="1"/>
      <c r="B900" s="28">
        <f t="shared" si="112"/>
        <v>654</v>
      </c>
      <c r="C900" s="28"/>
      <c r="D900" s="29"/>
      <c r="E900" s="28"/>
      <c r="F900" s="28"/>
      <c r="G900" s="28"/>
      <c r="H900" s="137"/>
      <c r="I900" s="28"/>
      <c r="J900" s="28"/>
      <c r="K900" s="28"/>
      <c r="L900" s="30"/>
      <c r="M900" s="31" t="str">
        <f t="shared" si="109"/>
        <v/>
      </c>
      <c r="N900" s="30"/>
      <c r="O900" s="77"/>
      <c r="P900" s="81">
        <f t="shared" si="106"/>
        <v>0</v>
      </c>
      <c r="Q900" s="81">
        <f t="shared" si="107"/>
        <v>0</v>
      </c>
      <c r="R900" s="81" t="e">
        <f t="shared" si="113"/>
        <v>#N/A</v>
      </c>
      <c r="S900" s="81">
        <f t="shared" si="108"/>
        <v>0</v>
      </c>
      <c r="T900" s="78" t="e">
        <f>+VLOOKUP($E900,db!$B$26:$C$30,2,FALSE)</f>
        <v>#N/A</v>
      </c>
      <c r="U900" s="78">
        <f t="shared" si="110"/>
        <v>0</v>
      </c>
      <c r="V900" s="89">
        <f t="shared" si="111"/>
        <v>0</v>
      </c>
      <c r="W900" s="77"/>
      <c r="X900" s="77"/>
      <c r="Y900" s="77"/>
    </row>
    <row r="901" spans="1:25" s="80" customFormat="1" ht="16" thickBot="1">
      <c r="A901" s="1"/>
      <c r="B901" s="26">
        <f t="shared" si="112"/>
        <v>655</v>
      </c>
      <c r="C901" s="26"/>
      <c r="D901" s="27"/>
      <c r="E901" s="26"/>
      <c r="F901" s="26"/>
      <c r="G901" s="26"/>
      <c r="H901" s="136"/>
      <c r="I901" s="26"/>
      <c r="J901" s="26"/>
      <c r="K901" s="26"/>
      <c r="L901" s="32"/>
      <c r="M901" s="33" t="str">
        <f t="shared" si="109"/>
        <v/>
      </c>
      <c r="N901" s="32"/>
      <c r="O901" s="77"/>
      <c r="P901" s="81">
        <f t="shared" ref="P901:P964" si="114">IF(M901=1,1,0)</f>
        <v>0</v>
      </c>
      <c r="Q901" s="81">
        <f t="shared" ref="Q901:Q964" si="115">IF(ISBLANK(E901),0,IF(P901=0,1,0))</f>
        <v>0</v>
      </c>
      <c r="R901" s="81" t="e">
        <f t="shared" si="113"/>
        <v>#N/A</v>
      </c>
      <c r="S901" s="81">
        <f t="shared" ref="S901:S964" si="116">IF(OR(G901="Process of Elim. (50 /50)",G901="Guess (No Confidence)"),1,0)</f>
        <v>0</v>
      </c>
      <c r="T901" s="78" t="e">
        <f>+VLOOKUP($E901,db!$B$26:$C$30,2,FALSE)</f>
        <v>#N/A</v>
      </c>
      <c r="U901" s="78">
        <f t="shared" si="110"/>
        <v>0</v>
      </c>
      <c r="V901" s="89">
        <f t="shared" si="111"/>
        <v>0</v>
      </c>
      <c r="W901" s="77"/>
      <c r="X901" s="77"/>
      <c r="Y901" s="77"/>
    </row>
    <row r="902" spans="1:25" s="80" customFormat="1" ht="16" thickBot="1">
      <c r="A902" s="1"/>
      <c r="B902" s="28">
        <f t="shared" si="112"/>
        <v>656</v>
      </c>
      <c r="C902" s="28"/>
      <c r="D902" s="29"/>
      <c r="E902" s="28"/>
      <c r="F902" s="28"/>
      <c r="G902" s="28"/>
      <c r="H902" s="137"/>
      <c r="I902" s="28"/>
      <c r="J902" s="28"/>
      <c r="K902" s="28"/>
      <c r="L902" s="30"/>
      <c r="M902" s="31" t="str">
        <f t="shared" ref="M902:M965" si="117">IF(ISBLANK(F902),"",IF(F902=L902,1,0))</f>
        <v/>
      </c>
      <c r="N902" s="30"/>
      <c r="O902" s="77"/>
      <c r="P902" s="81">
        <f t="shared" si="114"/>
        <v>0</v>
      </c>
      <c r="Q902" s="81">
        <f t="shared" si="115"/>
        <v>0</v>
      </c>
      <c r="R902" s="81" t="e">
        <f t="shared" si="113"/>
        <v>#N/A</v>
      </c>
      <c r="S902" s="81">
        <f t="shared" si="116"/>
        <v>0</v>
      </c>
      <c r="T902" s="78" t="e">
        <f>+VLOOKUP($E902,db!$B$26:$C$30,2,FALSE)</f>
        <v>#N/A</v>
      </c>
      <c r="U902" s="78">
        <f t="shared" ref="U902:U965" si="118">IF($A$3=0,0,IF(Q902=1,1,IF(R902=1,2,IF(S902=1,3,0))))</f>
        <v>0</v>
      </c>
      <c r="V902" s="89">
        <f t="shared" ref="V902:V965" si="119">H902</f>
        <v>0</v>
      </c>
      <c r="W902" s="77"/>
      <c r="X902" s="77"/>
      <c r="Y902" s="77"/>
    </row>
    <row r="903" spans="1:25" s="80" customFormat="1" ht="16" thickBot="1">
      <c r="A903" s="1"/>
      <c r="B903" s="26">
        <f t="shared" ref="B903:B966" si="120">+B902+1</f>
        <v>657</v>
      </c>
      <c r="C903" s="26"/>
      <c r="D903" s="27"/>
      <c r="E903" s="26"/>
      <c r="F903" s="26"/>
      <c r="G903" s="26"/>
      <c r="H903" s="136"/>
      <c r="I903" s="26"/>
      <c r="J903" s="26"/>
      <c r="K903" s="26"/>
      <c r="L903" s="32"/>
      <c r="M903" s="33" t="str">
        <f t="shared" si="117"/>
        <v/>
      </c>
      <c r="N903" s="32"/>
      <c r="O903" s="77"/>
      <c r="P903" s="81">
        <f t="shared" si="114"/>
        <v>0</v>
      </c>
      <c r="Q903" s="81">
        <f t="shared" si="115"/>
        <v>0</v>
      </c>
      <c r="R903" s="81" t="e">
        <f t="shared" si="113"/>
        <v>#N/A</v>
      </c>
      <c r="S903" s="81">
        <f t="shared" si="116"/>
        <v>0</v>
      </c>
      <c r="T903" s="78" t="e">
        <f>+VLOOKUP($E903,db!$B$26:$C$30,2,FALSE)</f>
        <v>#N/A</v>
      </c>
      <c r="U903" s="78">
        <f t="shared" si="118"/>
        <v>0</v>
      </c>
      <c r="V903" s="89">
        <f t="shared" si="119"/>
        <v>0</v>
      </c>
      <c r="W903" s="77"/>
      <c r="X903" s="77"/>
      <c r="Y903" s="77"/>
    </row>
    <row r="904" spans="1:25" s="80" customFormat="1" ht="16" thickBot="1">
      <c r="A904" s="1"/>
      <c r="B904" s="28">
        <f t="shared" si="120"/>
        <v>658</v>
      </c>
      <c r="C904" s="28"/>
      <c r="D904" s="29"/>
      <c r="E904" s="28"/>
      <c r="F904" s="28"/>
      <c r="G904" s="28"/>
      <c r="H904" s="137"/>
      <c r="I904" s="28"/>
      <c r="J904" s="28"/>
      <c r="K904" s="28"/>
      <c r="L904" s="30"/>
      <c r="M904" s="31" t="str">
        <f t="shared" si="117"/>
        <v/>
      </c>
      <c r="N904" s="30"/>
      <c r="O904" s="77"/>
      <c r="P904" s="81">
        <f t="shared" si="114"/>
        <v>0</v>
      </c>
      <c r="Q904" s="81">
        <f t="shared" si="115"/>
        <v>0</v>
      </c>
      <c r="R904" s="81" t="e">
        <f t="shared" si="113"/>
        <v>#N/A</v>
      </c>
      <c r="S904" s="81">
        <f t="shared" si="116"/>
        <v>0</v>
      </c>
      <c r="T904" s="78" t="e">
        <f>+VLOOKUP($E904,db!$B$26:$C$30,2,FALSE)</f>
        <v>#N/A</v>
      </c>
      <c r="U904" s="78">
        <f t="shared" si="118"/>
        <v>0</v>
      </c>
      <c r="V904" s="89">
        <f t="shared" si="119"/>
        <v>0</v>
      </c>
      <c r="W904" s="77"/>
      <c r="X904" s="77"/>
      <c r="Y904" s="77"/>
    </row>
    <row r="905" spans="1:25" s="80" customFormat="1" ht="16" thickBot="1">
      <c r="A905" s="1"/>
      <c r="B905" s="26">
        <f t="shared" si="120"/>
        <v>659</v>
      </c>
      <c r="C905" s="26"/>
      <c r="D905" s="27"/>
      <c r="E905" s="26"/>
      <c r="F905" s="26"/>
      <c r="G905" s="26"/>
      <c r="H905" s="136"/>
      <c r="I905" s="26"/>
      <c r="J905" s="26"/>
      <c r="K905" s="26"/>
      <c r="L905" s="32"/>
      <c r="M905" s="33" t="str">
        <f t="shared" si="117"/>
        <v/>
      </c>
      <c r="N905" s="32"/>
      <c r="O905" s="77"/>
      <c r="P905" s="81">
        <f t="shared" si="114"/>
        <v>0</v>
      </c>
      <c r="Q905" s="81">
        <f t="shared" si="115"/>
        <v>0</v>
      </c>
      <c r="R905" s="81" t="e">
        <f t="shared" si="113"/>
        <v>#N/A</v>
      </c>
      <c r="S905" s="81">
        <f t="shared" si="116"/>
        <v>0</v>
      </c>
      <c r="T905" s="78" t="e">
        <f>+VLOOKUP($E905,db!$B$26:$C$30,2,FALSE)</f>
        <v>#N/A</v>
      </c>
      <c r="U905" s="78">
        <f t="shared" si="118"/>
        <v>0</v>
      </c>
      <c r="V905" s="89">
        <f t="shared" si="119"/>
        <v>0</v>
      </c>
      <c r="W905" s="77"/>
      <c r="X905" s="77"/>
      <c r="Y905" s="77"/>
    </row>
    <row r="906" spans="1:25" s="80" customFormat="1" ht="16" thickBot="1">
      <c r="A906" s="1"/>
      <c r="B906" s="28">
        <f t="shared" si="120"/>
        <v>660</v>
      </c>
      <c r="C906" s="28"/>
      <c r="D906" s="29"/>
      <c r="E906" s="28"/>
      <c r="F906" s="28"/>
      <c r="G906" s="28"/>
      <c r="H906" s="137"/>
      <c r="I906" s="28"/>
      <c r="J906" s="28"/>
      <c r="K906" s="28"/>
      <c r="L906" s="30"/>
      <c r="M906" s="31" t="str">
        <f t="shared" si="117"/>
        <v/>
      </c>
      <c r="N906" s="30"/>
      <c r="O906" s="77"/>
      <c r="P906" s="81">
        <f t="shared" si="114"/>
        <v>0</v>
      </c>
      <c r="Q906" s="81">
        <f t="shared" si="115"/>
        <v>0</v>
      </c>
      <c r="R906" s="81" t="e">
        <f t="shared" si="113"/>
        <v>#N/A</v>
      </c>
      <c r="S906" s="81">
        <f t="shared" si="116"/>
        <v>0</v>
      </c>
      <c r="T906" s="78" t="e">
        <f>+VLOOKUP($E906,db!$B$26:$C$30,2,FALSE)</f>
        <v>#N/A</v>
      </c>
      <c r="U906" s="78">
        <f t="shared" si="118"/>
        <v>0</v>
      </c>
      <c r="V906" s="89">
        <f t="shared" si="119"/>
        <v>0</v>
      </c>
      <c r="W906" s="77"/>
      <c r="X906" s="77"/>
      <c r="Y906" s="77"/>
    </row>
    <row r="907" spans="1:25" s="80" customFormat="1" ht="16" thickBot="1">
      <c r="A907" s="1"/>
      <c r="B907" s="26">
        <f t="shared" si="120"/>
        <v>661</v>
      </c>
      <c r="C907" s="26"/>
      <c r="D907" s="27"/>
      <c r="E907" s="26"/>
      <c r="F907" s="26"/>
      <c r="G907" s="26"/>
      <c r="H907" s="136"/>
      <c r="I907" s="26"/>
      <c r="J907" s="26"/>
      <c r="K907" s="26"/>
      <c r="L907" s="32"/>
      <c r="M907" s="33" t="str">
        <f t="shared" si="117"/>
        <v/>
      </c>
      <c r="N907" s="32"/>
      <c r="O907" s="77"/>
      <c r="P907" s="81">
        <f t="shared" si="114"/>
        <v>0</v>
      </c>
      <c r="Q907" s="81">
        <f t="shared" si="115"/>
        <v>0</v>
      </c>
      <c r="R907" s="81" t="e">
        <f t="shared" si="113"/>
        <v>#N/A</v>
      </c>
      <c r="S907" s="81">
        <f t="shared" si="116"/>
        <v>0</v>
      </c>
      <c r="T907" s="78" t="e">
        <f>+VLOOKUP($E907,db!$B$26:$C$30,2,FALSE)</f>
        <v>#N/A</v>
      </c>
      <c r="U907" s="78">
        <f t="shared" si="118"/>
        <v>0</v>
      </c>
      <c r="V907" s="89">
        <f t="shared" si="119"/>
        <v>0</v>
      </c>
      <c r="W907" s="77"/>
      <c r="X907" s="77"/>
      <c r="Y907" s="77"/>
    </row>
    <row r="908" spans="1:25" s="80" customFormat="1" ht="16" thickBot="1">
      <c r="A908" s="1"/>
      <c r="B908" s="28">
        <f t="shared" si="120"/>
        <v>662</v>
      </c>
      <c r="C908" s="28"/>
      <c r="D908" s="29"/>
      <c r="E908" s="28"/>
      <c r="F908" s="28"/>
      <c r="G908" s="28"/>
      <c r="H908" s="137"/>
      <c r="I908" s="28"/>
      <c r="J908" s="28"/>
      <c r="K908" s="28"/>
      <c r="L908" s="30"/>
      <c r="M908" s="31" t="str">
        <f t="shared" si="117"/>
        <v/>
      </c>
      <c r="N908" s="30"/>
      <c r="O908" s="77"/>
      <c r="P908" s="81">
        <f t="shared" si="114"/>
        <v>0</v>
      </c>
      <c r="Q908" s="81">
        <f t="shared" si="115"/>
        <v>0</v>
      </c>
      <c r="R908" s="81" t="e">
        <f t="shared" si="113"/>
        <v>#N/A</v>
      </c>
      <c r="S908" s="81">
        <f t="shared" si="116"/>
        <v>0</v>
      </c>
      <c r="T908" s="78" t="e">
        <f>+VLOOKUP($E908,db!$B$26:$C$30,2,FALSE)</f>
        <v>#N/A</v>
      </c>
      <c r="U908" s="78">
        <f t="shared" si="118"/>
        <v>0</v>
      </c>
      <c r="V908" s="89">
        <f t="shared" si="119"/>
        <v>0</v>
      </c>
      <c r="W908" s="77"/>
      <c r="X908" s="77"/>
      <c r="Y908" s="77"/>
    </row>
    <row r="909" spans="1:25" s="80" customFormat="1" ht="16" thickBot="1">
      <c r="A909" s="1"/>
      <c r="B909" s="26">
        <f t="shared" si="120"/>
        <v>663</v>
      </c>
      <c r="C909" s="26"/>
      <c r="D909" s="27"/>
      <c r="E909" s="26"/>
      <c r="F909" s="26"/>
      <c r="G909" s="26"/>
      <c r="H909" s="136"/>
      <c r="I909" s="26"/>
      <c r="J909" s="26"/>
      <c r="K909" s="26"/>
      <c r="L909" s="32"/>
      <c r="M909" s="33" t="str">
        <f t="shared" si="117"/>
        <v/>
      </c>
      <c r="N909" s="32"/>
      <c r="O909" s="77"/>
      <c r="P909" s="81">
        <f t="shared" si="114"/>
        <v>0</v>
      </c>
      <c r="Q909" s="81">
        <f t="shared" si="115"/>
        <v>0</v>
      </c>
      <c r="R909" s="81" t="e">
        <f t="shared" si="113"/>
        <v>#N/A</v>
      </c>
      <c r="S909" s="81">
        <f t="shared" si="116"/>
        <v>0</v>
      </c>
      <c r="T909" s="78" t="e">
        <f>+VLOOKUP($E909,db!$B$26:$C$30,2,FALSE)</f>
        <v>#N/A</v>
      </c>
      <c r="U909" s="78">
        <f t="shared" si="118"/>
        <v>0</v>
      </c>
      <c r="V909" s="89">
        <f t="shared" si="119"/>
        <v>0</v>
      </c>
      <c r="W909" s="77"/>
      <c r="X909" s="77"/>
      <c r="Y909" s="77"/>
    </row>
    <row r="910" spans="1:25" s="80" customFormat="1" ht="16" thickBot="1">
      <c r="A910" s="1"/>
      <c r="B910" s="28">
        <f t="shared" si="120"/>
        <v>664</v>
      </c>
      <c r="C910" s="28"/>
      <c r="D910" s="29"/>
      <c r="E910" s="28"/>
      <c r="F910" s="28"/>
      <c r="G910" s="28"/>
      <c r="H910" s="137"/>
      <c r="I910" s="28"/>
      <c r="J910" s="28"/>
      <c r="K910" s="28"/>
      <c r="L910" s="30"/>
      <c r="M910" s="31" t="str">
        <f t="shared" si="117"/>
        <v/>
      </c>
      <c r="N910" s="30"/>
      <c r="O910" s="77"/>
      <c r="P910" s="81">
        <f t="shared" si="114"/>
        <v>0</v>
      </c>
      <c r="Q910" s="81">
        <f t="shared" si="115"/>
        <v>0</v>
      </c>
      <c r="R910" s="81" t="e">
        <f t="shared" si="113"/>
        <v>#N/A</v>
      </c>
      <c r="S910" s="81">
        <f t="shared" si="116"/>
        <v>0</v>
      </c>
      <c r="T910" s="78" t="e">
        <f>+VLOOKUP($E910,db!$B$26:$C$30,2,FALSE)</f>
        <v>#N/A</v>
      </c>
      <c r="U910" s="78">
        <f t="shared" si="118"/>
        <v>0</v>
      </c>
      <c r="V910" s="89">
        <f t="shared" si="119"/>
        <v>0</v>
      </c>
      <c r="W910" s="77"/>
      <c r="X910" s="77"/>
      <c r="Y910" s="77"/>
    </row>
    <row r="911" spans="1:25" s="80" customFormat="1" ht="16" thickBot="1">
      <c r="A911" s="1"/>
      <c r="B911" s="26">
        <f t="shared" si="120"/>
        <v>665</v>
      </c>
      <c r="C911" s="26"/>
      <c r="D911" s="27"/>
      <c r="E911" s="26"/>
      <c r="F911" s="26"/>
      <c r="G911" s="26"/>
      <c r="H911" s="136"/>
      <c r="I911" s="26"/>
      <c r="J911" s="26"/>
      <c r="K911" s="26"/>
      <c r="L911" s="32"/>
      <c r="M911" s="33" t="str">
        <f t="shared" si="117"/>
        <v/>
      </c>
      <c r="N911" s="32"/>
      <c r="O911" s="77"/>
      <c r="P911" s="81">
        <f t="shared" si="114"/>
        <v>0</v>
      </c>
      <c r="Q911" s="81">
        <f t="shared" si="115"/>
        <v>0</v>
      </c>
      <c r="R911" s="81" t="e">
        <f t="shared" si="113"/>
        <v>#N/A</v>
      </c>
      <c r="S911" s="81">
        <f t="shared" si="116"/>
        <v>0</v>
      </c>
      <c r="T911" s="78" t="e">
        <f>+VLOOKUP($E911,db!$B$26:$C$30,2,FALSE)</f>
        <v>#N/A</v>
      </c>
      <c r="U911" s="78">
        <f t="shared" si="118"/>
        <v>0</v>
      </c>
      <c r="V911" s="89">
        <f t="shared" si="119"/>
        <v>0</v>
      </c>
      <c r="W911" s="77"/>
      <c r="X911" s="77"/>
      <c r="Y911" s="77"/>
    </row>
    <row r="912" spans="1:25" s="80" customFormat="1" ht="16" thickBot="1">
      <c r="A912" s="1"/>
      <c r="B912" s="28">
        <f t="shared" si="120"/>
        <v>666</v>
      </c>
      <c r="C912" s="28"/>
      <c r="D912" s="29"/>
      <c r="E912" s="28"/>
      <c r="F912" s="28"/>
      <c r="G912" s="28"/>
      <c r="H912" s="137"/>
      <c r="I912" s="28"/>
      <c r="J912" s="28"/>
      <c r="K912" s="28"/>
      <c r="L912" s="30"/>
      <c r="M912" s="31" t="str">
        <f t="shared" si="117"/>
        <v/>
      </c>
      <c r="N912" s="30"/>
      <c r="O912" s="77"/>
      <c r="P912" s="81">
        <f t="shared" si="114"/>
        <v>0</v>
      </c>
      <c r="Q912" s="81">
        <f t="shared" si="115"/>
        <v>0</v>
      </c>
      <c r="R912" s="81" t="e">
        <f t="shared" si="113"/>
        <v>#N/A</v>
      </c>
      <c r="S912" s="81">
        <f t="shared" si="116"/>
        <v>0</v>
      </c>
      <c r="T912" s="78" t="e">
        <f>+VLOOKUP($E912,db!$B$26:$C$30,2,FALSE)</f>
        <v>#N/A</v>
      </c>
      <c r="U912" s="78">
        <f t="shared" si="118"/>
        <v>0</v>
      </c>
      <c r="V912" s="89">
        <f t="shared" si="119"/>
        <v>0</v>
      </c>
      <c r="W912" s="77"/>
      <c r="X912" s="77"/>
      <c r="Y912" s="77"/>
    </row>
    <row r="913" spans="1:25" s="80" customFormat="1" ht="16" thickBot="1">
      <c r="A913" s="1"/>
      <c r="B913" s="26">
        <f t="shared" si="120"/>
        <v>667</v>
      </c>
      <c r="C913" s="26"/>
      <c r="D913" s="27"/>
      <c r="E913" s="26"/>
      <c r="F913" s="26"/>
      <c r="G913" s="26"/>
      <c r="H913" s="136"/>
      <c r="I913" s="26"/>
      <c r="J913" s="26"/>
      <c r="K913" s="26"/>
      <c r="L913" s="32"/>
      <c r="M913" s="33" t="str">
        <f t="shared" si="117"/>
        <v/>
      </c>
      <c r="N913" s="32"/>
      <c r="O913" s="77"/>
      <c r="P913" s="81">
        <f t="shared" si="114"/>
        <v>0</v>
      </c>
      <c r="Q913" s="81">
        <f t="shared" si="115"/>
        <v>0</v>
      </c>
      <c r="R913" s="81" t="e">
        <f t="shared" ref="R913:R976" si="121">IF(H913&gt;T913,1,0)</f>
        <v>#N/A</v>
      </c>
      <c r="S913" s="81">
        <f t="shared" si="116"/>
        <v>0</v>
      </c>
      <c r="T913" s="78" t="e">
        <f>+VLOOKUP($E913,db!$B$26:$C$30,2,FALSE)</f>
        <v>#N/A</v>
      </c>
      <c r="U913" s="78">
        <f t="shared" si="118"/>
        <v>0</v>
      </c>
      <c r="V913" s="89">
        <f t="shared" si="119"/>
        <v>0</v>
      </c>
      <c r="W913" s="77"/>
      <c r="X913" s="77"/>
      <c r="Y913" s="77"/>
    </row>
    <row r="914" spans="1:25" s="80" customFormat="1" ht="16" thickBot="1">
      <c r="A914" s="1"/>
      <c r="B914" s="28">
        <f t="shared" si="120"/>
        <v>668</v>
      </c>
      <c r="C914" s="28"/>
      <c r="D914" s="29"/>
      <c r="E914" s="28"/>
      <c r="F914" s="28"/>
      <c r="G914" s="28"/>
      <c r="H914" s="137"/>
      <c r="I914" s="28"/>
      <c r="J914" s="28"/>
      <c r="K914" s="28"/>
      <c r="L914" s="30"/>
      <c r="M914" s="31" t="str">
        <f t="shared" si="117"/>
        <v/>
      </c>
      <c r="N914" s="30"/>
      <c r="O914" s="77"/>
      <c r="P914" s="81">
        <f t="shared" si="114"/>
        <v>0</v>
      </c>
      <c r="Q914" s="81">
        <f t="shared" si="115"/>
        <v>0</v>
      </c>
      <c r="R914" s="81" t="e">
        <f t="shared" si="121"/>
        <v>#N/A</v>
      </c>
      <c r="S914" s="81">
        <f t="shared" si="116"/>
        <v>0</v>
      </c>
      <c r="T914" s="78" t="e">
        <f>+VLOOKUP($E914,db!$B$26:$C$30,2,FALSE)</f>
        <v>#N/A</v>
      </c>
      <c r="U914" s="78">
        <f t="shared" si="118"/>
        <v>0</v>
      </c>
      <c r="V914" s="89">
        <f t="shared" si="119"/>
        <v>0</v>
      </c>
      <c r="W914" s="77"/>
      <c r="X914" s="77"/>
      <c r="Y914" s="77"/>
    </row>
    <row r="915" spans="1:25" s="80" customFormat="1" ht="16" thickBot="1">
      <c r="A915" s="1"/>
      <c r="B915" s="26">
        <f t="shared" si="120"/>
        <v>669</v>
      </c>
      <c r="C915" s="26"/>
      <c r="D915" s="27"/>
      <c r="E915" s="26"/>
      <c r="F915" s="26"/>
      <c r="G915" s="26"/>
      <c r="H915" s="136"/>
      <c r="I915" s="26"/>
      <c r="J915" s="26"/>
      <c r="K915" s="26"/>
      <c r="L915" s="32"/>
      <c r="M915" s="33" t="str">
        <f t="shared" si="117"/>
        <v/>
      </c>
      <c r="N915" s="32"/>
      <c r="O915" s="77"/>
      <c r="P915" s="81">
        <f t="shared" si="114"/>
        <v>0</v>
      </c>
      <c r="Q915" s="81">
        <f t="shared" si="115"/>
        <v>0</v>
      </c>
      <c r="R915" s="81" t="e">
        <f t="shared" si="121"/>
        <v>#N/A</v>
      </c>
      <c r="S915" s="81">
        <f t="shared" si="116"/>
        <v>0</v>
      </c>
      <c r="T915" s="78" t="e">
        <f>+VLOOKUP($E915,db!$B$26:$C$30,2,FALSE)</f>
        <v>#N/A</v>
      </c>
      <c r="U915" s="78">
        <f t="shared" si="118"/>
        <v>0</v>
      </c>
      <c r="V915" s="89">
        <f t="shared" si="119"/>
        <v>0</v>
      </c>
      <c r="W915" s="77"/>
      <c r="X915" s="77"/>
      <c r="Y915" s="77"/>
    </row>
    <row r="916" spans="1:25" s="80" customFormat="1" ht="16" thickBot="1">
      <c r="A916" s="1"/>
      <c r="B916" s="28">
        <f t="shared" si="120"/>
        <v>670</v>
      </c>
      <c r="C916" s="28"/>
      <c r="D916" s="29"/>
      <c r="E916" s="28"/>
      <c r="F916" s="28"/>
      <c r="G916" s="28"/>
      <c r="H916" s="137"/>
      <c r="I916" s="28"/>
      <c r="J916" s="28"/>
      <c r="K916" s="28"/>
      <c r="L916" s="30"/>
      <c r="M916" s="31" t="str">
        <f t="shared" si="117"/>
        <v/>
      </c>
      <c r="N916" s="30"/>
      <c r="O916" s="77"/>
      <c r="P916" s="81">
        <f t="shared" si="114"/>
        <v>0</v>
      </c>
      <c r="Q916" s="81">
        <f t="shared" si="115"/>
        <v>0</v>
      </c>
      <c r="R916" s="81" t="e">
        <f t="shared" si="121"/>
        <v>#N/A</v>
      </c>
      <c r="S916" s="81">
        <f t="shared" si="116"/>
        <v>0</v>
      </c>
      <c r="T916" s="78" t="e">
        <f>+VLOOKUP($E916,db!$B$26:$C$30,2,FALSE)</f>
        <v>#N/A</v>
      </c>
      <c r="U916" s="78">
        <f t="shared" si="118"/>
        <v>0</v>
      </c>
      <c r="V916" s="89">
        <f t="shared" si="119"/>
        <v>0</v>
      </c>
      <c r="W916" s="77"/>
      <c r="X916" s="77"/>
      <c r="Y916" s="77"/>
    </row>
    <row r="917" spans="1:25" s="80" customFormat="1" ht="16" thickBot="1">
      <c r="A917" s="1"/>
      <c r="B917" s="26">
        <f t="shared" si="120"/>
        <v>671</v>
      </c>
      <c r="C917" s="26"/>
      <c r="D917" s="27"/>
      <c r="E917" s="26"/>
      <c r="F917" s="26"/>
      <c r="G917" s="26"/>
      <c r="H917" s="136"/>
      <c r="I917" s="26"/>
      <c r="J917" s="26"/>
      <c r="K917" s="26"/>
      <c r="L917" s="32"/>
      <c r="M917" s="33" t="str">
        <f t="shared" si="117"/>
        <v/>
      </c>
      <c r="N917" s="32"/>
      <c r="O917" s="77"/>
      <c r="P917" s="81">
        <f t="shared" si="114"/>
        <v>0</v>
      </c>
      <c r="Q917" s="81">
        <f t="shared" si="115"/>
        <v>0</v>
      </c>
      <c r="R917" s="81" t="e">
        <f t="shared" si="121"/>
        <v>#N/A</v>
      </c>
      <c r="S917" s="81">
        <f t="shared" si="116"/>
        <v>0</v>
      </c>
      <c r="T917" s="78" t="e">
        <f>+VLOOKUP($E917,db!$B$26:$C$30,2,FALSE)</f>
        <v>#N/A</v>
      </c>
      <c r="U917" s="78">
        <f t="shared" si="118"/>
        <v>0</v>
      </c>
      <c r="V917" s="89">
        <f t="shared" si="119"/>
        <v>0</v>
      </c>
      <c r="W917" s="77"/>
      <c r="X917" s="77"/>
      <c r="Y917" s="77"/>
    </row>
    <row r="918" spans="1:25" s="80" customFormat="1" ht="16" thickBot="1">
      <c r="A918" s="1"/>
      <c r="B918" s="28">
        <f t="shared" si="120"/>
        <v>672</v>
      </c>
      <c r="C918" s="28"/>
      <c r="D918" s="29"/>
      <c r="E918" s="28"/>
      <c r="F918" s="28"/>
      <c r="G918" s="28"/>
      <c r="H918" s="137"/>
      <c r="I918" s="28"/>
      <c r="J918" s="28"/>
      <c r="K918" s="28"/>
      <c r="L918" s="30"/>
      <c r="M918" s="31" t="str">
        <f t="shared" si="117"/>
        <v/>
      </c>
      <c r="N918" s="30"/>
      <c r="O918" s="77"/>
      <c r="P918" s="81">
        <f t="shared" si="114"/>
        <v>0</v>
      </c>
      <c r="Q918" s="81">
        <f t="shared" si="115"/>
        <v>0</v>
      </c>
      <c r="R918" s="81" t="e">
        <f t="shared" si="121"/>
        <v>#N/A</v>
      </c>
      <c r="S918" s="81">
        <f t="shared" si="116"/>
        <v>0</v>
      </c>
      <c r="T918" s="78" t="e">
        <f>+VLOOKUP($E918,db!$B$26:$C$30,2,FALSE)</f>
        <v>#N/A</v>
      </c>
      <c r="U918" s="78">
        <f t="shared" si="118"/>
        <v>0</v>
      </c>
      <c r="V918" s="89">
        <f t="shared" si="119"/>
        <v>0</v>
      </c>
      <c r="W918" s="77"/>
      <c r="X918" s="77"/>
      <c r="Y918" s="77"/>
    </row>
    <row r="919" spans="1:25" s="80" customFormat="1" ht="16" thickBot="1">
      <c r="A919" s="1"/>
      <c r="B919" s="26">
        <f t="shared" si="120"/>
        <v>673</v>
      </c>
      <c r="C919" s="26"/>
      <c r="D919" s="27"/>
      <c r="E919" s="26"/>
      <c r="F919" s="26"/>
      <c r="G919" s="26"/>
      <c r="H919" s="136"/>
      <c r="I919" s="26"/>
      <c r="J919" s="26"/>
      <c r="K919" s="26"/>
      <c r="L919" s="32"/>
      <c r="M919" s="33" t="str">
        <f t="shared" si="117"/>
        <v/>
      </c>
      <c r="N919" s="32"/>
      <c r="O919" s="77"/>
      <c r="P919" s="81">
        <f t="shared" si="114"/>
        <v>0</v>
      </c>
      <c r="Q919" s="81">
        <f t="shared" si="115"/>
        <v>0</v>
      </c>
      <c r="R919" s="81" t="e">
        <f t="shared" si="121"/>
        <v>#N/A</v>
      </c>
      <c r="S919" s="81">
        <f t="shared" si="116"/>
        <v>0</v>
      </c>
      <c r="T919" s="78" t="e">
        <f>+VLOOKUP($E919,db!$B$26:$C$30,2,FALSE)</f>
        <v>#N/A</v>
      </c>
      <c r="U919" s="78">
        <f t="shared" si="118"/>
        <v>0</v>
      </c>
      <c r="V919" s="89">
        <f t="shared" si="119"/>
        <v>0</v>
      </c>
      <c r="W919" s="77"/>
      <c r="X919" s="77"/>
      <c r="Y919" s="77"/>
    </row>
    <row r="920" spans="1:25" s="80" customFormat="1" ht="16" thickBot="1">
      <c r="A920" s="1"/>
      <c r="B920" s="28">
        <f t="shared" si="120"/>
        <v>674</v>
      </c>
      <c r="C920" s="28"/>
      <c r="D920" s="29"/>
      <c r="E920" s="28"/>
      <c r="F920" s="28"/>
      <c r="G920" s="28"/>
      <c r="H920" s="137"/>
      <c r="I920" s="28"/>
      <c r="J920" s="28"/>
      <c r="K920" s="28"/>
      <c r="L920" s="30"/>
      <c r="M920" s="31" t="str">
        <f t="shared" si="117"/>
        <v/>
      </c>
      <c r="N920" s="30"/>
      <c r="O920" s="77"/>
      <c r="P920" s="81">
        <f t="shared" si="114"/>
        <v>0</v>
      </c>
      <c r="Q920" s="81">
        <f t="shared" si="115"/>
        <v>0</v>
      </c>
      <c r="R920" s="81" t="e">
        <f t="shared" si="121"/>
        <v>#N/A</v>
      </c>
      <c r="S920" s="81">
        <f t="shared" si="116"/>
        <v>0</v>
      </c>
      <c r="T920" s="78" t="e">
        <f>+VLOOKUP($E920,db!$B$26:$C$30,2,FALSE)</f>
        <v>#N/A</v>
      </c>
      <c r="U920" s="78">
        <f t="shared" si="118"/>
        <v>0</v>
      </c>
      <c r="V920" s="89">
        <f t="shared" si="119"/>
        <v>0</v>
      </c>
      <c r="W920" s="77"/>
      <c r="X920" s="77"/>
      <c r="Y920" s="77"/>
    </row>
    <row r="921" spans="1:25" s="80" customFormat="1" ht="16" thickBot="1">
      <c r="A921" s="1"/>
      <c r="B921" s="26">
        <f t="shared" si="120"/>
        <v>675</v>
      </c>
      <c r="C921" s="26"/>
      <c r="D921" s="27"/>
      <c r="E921" s="26"/>
      <c r="F921" s="26"/>
      <c r="G921" s="26"/>
      <c r="H921" s="136"/>
      <c r="I921" s="26"/>
      <c r="J921" s="26"/>
      <c r="K921" s="26"/>
      <c r="L921" s="32"/>
      <c r="M921" s="33" t="str">
        <f t="shared" si="117"/>
        <v/>
      </c>
      <c r="N921" s="32"/>
      <c r="O921" s="77"/>
      <c r="P921" s="81">
        <f t="shared" si="114"/>
        <v>0</v>
      </c>
      <c r="Q921" s="81">
        <f t="shared" si="115"/>
        <v>0</v>
      </c>
      <c r="R921" s="81" t="e">
        <f t="shared" si="121"/>
        <v>#N/A</v>
      </c>
      <c r="S921" s="81">
        <f t="shared" si="116"/>
        <v>0</v>
      </c>
      <c r="T921" s="78" t="e">
        <f>+VLOOKUP($E921,db!$B$26:$C$30,2,FALSE)</f>
        <v>#N/A</v>
      </c>
      <c r="U921" s="78">
        <f t="shared" si="118"/>
        <v>0</v>
      </c>
      <c r="V921" s="89">
        <f t="shared" si="119"/>
        <v>0</v>
      </c>
      <c r="W921" s="77"/>
      <c r="X921" s="77"/>
      <c r="Y921" s="77"/>
    </row>
    <row r="922" spans="1:25" s="80" customFormat="1" ht="16" thickBot="1">
      <c r="A922" s="1"/>
      <c r="B922" s="28">
        <f t="shared" si="120"/>
        <v>676</v>
      </c>
      <c r="C922" s="28"/>
      <c r="D922" s="29"/>
      <c r="E922" s="28"/>
      <c r="F922" s="28"/>
      <c r="G922" s="28"/>
      <c r="H922" s="137"/>
      <c r="I922" s="28"/>
      <c r="J922" s="28"/>
      <c r="K922" s="28"/>
      <c r="L922" s="30"/>
      <c r="M922" s="31" t="str">
        <f t="shared" si="117"/>
        <v/>
      </c>
      <c r="N922" s="30"/>
      <c r="O922" s="77"/>
      <c r="P922" s="81">
        <f t="shared" si="114"/>
        <v>0</v>
      </c>
      <c r="Q922" s="81">
        <f t="shared" si="115"/>
        <v>0</v>
      </c>
      <c r="R922" s="81" t="e">
        <f t="shared" si="121"/>
        <v>#N/A</v>
      </c>
      <c r="S922" s="81">
        <f t="shared" si="116"/>
        <v>0</v>
      </c>
      <c r="T922" s="78" t="e">
        <f>+VLOOKUP($E922,db!$B$26:$C$30,2,FALSE)</f>
        <v>#N/A</v>
      </c>
      <c r="U922" s="78">
        <f t="shared" si="118"/>
        <v>0</v>
      </c>
      <c r="V922" s="89">
        <f t="shared" si="119"/>
        <v>0</v>
      </c>
      <c r="W922" s="77"/>
      <c r="X922" s="77"/>
      <c r="Y922" s="77"/>
    </row>
    <row r="923" spans="1:25" s="80" customFormat="1" ht="16" thickBot="1">
      <c r="A923" s="1"/>
      <c r="B923" s="26">
        <f t="shared" si="120"/>
        <v>677</v>
      </c>
      <c r="C923" s="26"/>
      <c r="D923" s="27"/>
      <c r="E923" s="26"/>
      <c r="F923" s="26"/>
      <c r="G923" s="26"/>
      <c r="H923" s="136"/>
      <c r="I923" s="26"/>
      <c r="J923" s="26"/>
      <c r="K923" s="26"/>
      <c r="L923" s="32"/>
      <c r="M923" s="33" t="str">
        <f t="shared" si="117"/>
        <v/>
      </c>
      <c r="N923" s="32"/>
      <c r="O923" s="77"/>
      <c r="P923" s="81">
        <f t="shared" si="114"/>
        <v>0</v>
      </c>
      <c r="Q923" s="81">
        <f t="shared" si="115"/>
        <v>0</v>
      </c>
      <c r="R923" s="81" t="e">
        <f t="shared" si="121"/>
        <v>#N/A</v>
      </c>
      <c r="S923" s="81">
        <f t="shared" si="116"/>
        <v>0</v>
      </c>
      <c r="T923" s="78" t="e">
        <f>+VLOOKUP($E923,db!$B$26:$C$30,2,FALSE)</f>
        <v>#N/A</v>
      </c>
      <c r="U923" s="78">
        <f t="shared" si="118"/>
        <v>0</v>
      </c>
      <c r="V923" s="89">
        <f t="shared" si="119"/>
        <v>0</v>
      </c>
      <c r="W923" s="77"/>
      <c r="X923" s="77"/>
      <c r="Y923" s="77"/>
    </row>
    <row r="924" spans="1:25" s="80" customFormat="1" ht="16" thickBot="1">
      <c r="A924" s="1"/>
      <c r="B924" s="28">
        <f t="shared" si="120"/>
        <v>678</v>
      </c>
      <c r="C924" s="28"/>
      <c r="D924" s="29"/>
      <c r="E924" s="28"/>
      <c r="F924" s="28"/>
      <c r="G924" s="28"/>
      <c r="H924" s="137"/>
      <c r="I924" s="28"/>
      <c r="J924" s="28"/>
      <c r="K924" s="28"/>
      <c r="L924" s="30"/>
      <c r="M924" s="31" t="str">
        <f t="shared" si="117"/>
        <v/>
      </c>
      <c r="N924" s="30"/>
      <c r="O924" s="77"/>
      <c r="P924" s="81">
        <f t="shared" si="114"/>
        <v>0</v>
      </c>
      <c r="Q924" s="81">
        <f t="shared" si="115"/>
        <v>0</v>
      </c>
      <c r="R924" s="81" t="e">
        <f t="shared" si="121"/>
        <v>#N/A</v>
      </c>
      <c r="S924" s="81">
        <f t="shared" si="116"/>
        <v>0</v>
      </c>
      <c r="T924" s="78" t="e">
        <f>+VLOOKUP($E924,db!$B$26:$C$30,2,FALSE)</f>
        <v>#N/A</v>
      </c>
      <c r="U924" s="78">
        <f t="shared" si="118"/>
        <v>0</v>
      </c>
      <c r="V924" s="89">
        <f t="shared" si="119"/>
        <v>0</v>
      </c>
      <c r="W924" s="77"/>
      <c r="X924" s="77"/>
      <c r="Y924" s="77"/>
    </row>
    <row r="925" spans="1:25" s="80" customFormat="1" ht="16" thickBot="1">
      <c r="A925" s="1"/>
      <c r="B925" s="26">
        <f t="shared" si="120"/>
        <v>679</v>
      </c>
      <c r="C925" s="26"/>
      <c r="D925" s="27"/>
      <c r="E925" s="26"/>
      <c r="F925" s="26"/>
      <c r="G925" s="26"/>
      <c r="H925" s="136"/>
      <c r="I925" s="26"/>
      <c r="J925" s="26"/>
      <c r="K925" s="26"/>
      <c r="L925" s="32"/>
      <c r="M925" s="33" t="str">
        <f t="shared" si="117"/>
        <v/>
      </c>
      <c r="N925" s="32"/>
      <c r="O925" s="77"/>
      <c r="P925" s="81">
        <f t="shared" si="114"/>
        <v>0</v>
      </c>
      <c r="Q925" s="81">
        <f t="shared" si="115"/>
        <v>0</v>
      </c>
      <c r="R925" s="81" t="e">
        <f t="shared" si="121"/>
        <v>#N/A</v>
      </c>
      <c r="S925" s="81">
        <f t="shared" si="116"/>
        <v>0</v>
      </c>
      <c r="T925" s="78" t="e">
        <f>+VLOOKUP($E925,db!$B$26:$C$30,2,FALSE)</f>
        <v>#N/A</v>
      </c>
      <c r="U925" s="78">
        <f t="shared" si="118"/>
        <v>0</v>
      </c>
      <c r="V925" s="89">
        <f t="shared" si="119"/>
        <v>0</v>
      </c>
      <c r="W925" s="77"/>
      <c r="X925" s="77"/>
      <c r="Y925" s="77"/>
    </row>
    <row r="926" spans="1:25" s="80" customFormat="1" ht="16" thickBot="1">
      <c r="A926" s="1"/>
      <c r="B926" s="28">
        <f t="shared" si="120"/>
        <v>680</v>
      </c>
      <c r="C926" s="28"/>
      <c r="D926" s="29"/>
      <c r="E926" s="28"/>
      <c r="F926" s="28"/>
      <c r="G926" s="28"/>
      <c r="H926" s="137"/>
      <c r="I926" s="28"/>
      <c r="J926" s="28"/>
      <c r="K926" s="28"/>
      <c r="L926" s="30"/>
      <c r="M926" s="31" t="str">
        <f t="shared" si="117"/>
        <v/>
      </c>
      <c r="N926" s="30"/>
      <c r="O926" s="77"/>
      <c r="P926" s="81">
        <f t="shared" si="114"/>
        <v>0</v>
      </c>
      <c r="Q926" s="81">
        <f t="shared" si="115"/>
        <v>0</v>
      </c>
      <c r="R926" s="81" t="e">
        <f t="shared" si="121"/>
        <v>#N/A</v>
      </c>
      <c r="S926" s="81">
        <f t="shared" si="116"/>
        <v>0</v>
      </c>
      <c r="T926" s="78" t="e">
        <f>+VLOOKUP($E926,db!$B$26:$C$30,2,FALSE)</f>
        <v>#N/A</v>
      </c>
      <c r="U926" s="78">
        <f t="shared" si="118"/>
        <v>0</v>
      </c>
      <c r="V926" s="89">
        <f t="shared" si="119"/>
        <v>0</v>
      </c>
      <c r="W926" s="77"/>
      <c r="X926" s="77"/>
      <c r="Y926" s="77"/>
    </row>
    <row r="927" spans="1:25" s="80" customFormat="1" ht="16" thickBot="1">
      <c r="A927" s="1"/>
      <c r="B927" s="26">
        <f t="shared" si="120"/>
        <v>681</v>
      </c>
      <c r="C927" s="26"/>
      <c r="D927" s="27"/>
      <c r="E927" s="26"/>
      <c r="F927" s="26"/>
      <c r="G927" s="26"/>
      <c r="H927" s="136"/>
      <c r="I927" s="26"/>
      <c r="J927" s="26"/>
      <c r="K927" s="26"/>
      <c r="L927" s="32"/>
      <c r="M927" s="33" t="str">
        <f t="shared" si="117"/>
        <v/>
      </c>
      <c r="N927" s="32"/>
      <c r="O927" s="77"/>
      <c r="P927" s="81">
        <f t="shared" si="114"/>
        <v>0</v>
      </c>
      <c r="Q927" s="81">
        <f t="shared" si="115"/>
        <v>0</v>
      </c>
      <c r="R927" s="81" t="e">
        <f t="shared" si="121"/>
        <v>#N/A</v>
      </c>
      <c r="S927" s="81">
        <f t="shared" si="116"/>
        <v>0</v>
      </c>
      <c r="T927" s="78" t="e">
        <f>+VLOOKUP($E927,db!$B$26:$C$30,2,FALSE)</f>
        <v>#N/A</v>
      </c>
      <c r="U927" s="78">
        <f t="shared" si="118"/>
        <v>0</v>
      </c>
      <c r="V927" s="89">
        <f t="shared" si="119"/>
        <v>0</v>
      </c>
      <c r="W927" s="77"/>
      <c r="X927" s="77"/>
      <c r="Y927" s="77"/>
    </row>
    <row r="928" spans="1:25" s="80" customFormat="1" ht="16" thickBot="1">
      <c r="A928" s="1"/>
      <c r="B928" s="28">
        <f t="shared" si="120"/>
        <v>682</v>
      </c>
      <c r="C928" s="28"/>
      <c r="D928" s="29"/>
      <c r="E928" s="28"/>
      <c r="F928" s="28"/>
      <c r="G928" s="28"/>
      <c r="H928" s="137"/>
      <c r="I928" s="28"/>
      <c r="J928" s="28"/>
      <c r="K928" s="28"/>
      <c r="L928" s="30"/>
      <c r="M928" s="31" t="str">
        <f t="shared" si="117"/>
        <v/>
      </c>
      <c r="N928" s="30"/>
      <c r="O928" s="77"/>
      <c r="P928" s="81">
        <f t="shared" si="114"/>
        <v>0</v>
      </c>
      <c r="Q928" s="81">
        <f t="shared" si="115"/>
        <v>0</v>
      </c>
      <c r="R928" s="81" t="e">
        <f t="shared" si="121"/>
        <v>#N/A</v>
      </c>
      <c r="S928" s="81">
        <f t="shared" si="116"/>
        <v>0</v>
      </c>
      <c r="T928" s="78" t="e">
        <f>+VLOOKUP($E928,db!$B$26:$C$30,2,FALSE)</f>
        <v>#N/A</v>
      </c>
      <c r="U928" s="78">
        <f t="shared" si="118"/>
        <v>0</v>
      </c>
      <c r="V928" s="89">
        <f t="shared" si="119"/>
        <v>0</v>
      </c>
      <c r="W928" s="77"/>
      <c r="X928" s="77"/>
      <c r="Y928" s="77"/>
    </row>
    <row r="929" spans="1:25" s="80" customFormat="1" ht="16" thickBot="1">
      <c r="A929" s="1"/>
      <c r="B929" s="26">
        <f t="shared" si="120"/>
        <v>683</v>
      </c>
      <c r="C929" s="26"/>
      <c r="D929" s="27"/>
      <c r="E929" s="26"/>
      <c r="F929" s="26"/>
      <c r="G929" s="26"/>
      <c r="H929" s="136"/>
      <c r="I929" s="26"/>
      <c r="J929" s="26"/>
      <c r="K929" s="26"/>
      <c r="L929" s="32"/>
      <c r="M929" s="33" t="str">
        <f t="shared" si="117"/>
        <v/>
      </c>
      <c r="N929" s="32"/>
      <c r="O929" s="77"/>
      <c r="P929" s="81">
        <f t="shared" si="114"/>
        <v>0</v>
      </c>
      <c r="Q929" s="81">
        <f t="shared" si="115"/>
        <v>0</v>
      </c>
      <c r="R929" s="81" t="e">
        <f t="shared" si="121"/>
        <v>#N/A</v>
      </c>
      <c r="S929" s="81">
        <f t="shared" si="116"/>
        <v>0</v>
      </c>
      <c r="T929" s="78" t="e">
        <f>+VLOOKUP($E929,db!$B$26:$C$30,2,FALSE)</f>
        <v>#N/A</v>
      </c>
      <c r="U929" s="78">
        <f t="shared" si="118"/>
        <v>0</v>
      </c>
      <c r="V929" s="89">
        <f t="shared" si="119"/>
        <v>0</v>
      </c>
      <c r="W929" s="77"/>
      <c r="X929" s="77"/>
      <c r="Y929" s="77"/>
    </row>
    <row r="930" spans="1:25" s="80" customFormat="1" ht="16" thickBot="1">
      <c r="A930" s="1"/>
      <c r="B930" s="28">
        <f t="shared" si="120"/>
        <v>684</v>
      </c>
      <c r="C930" s="28"/>
      <c r="D930" s="29"/>
      <c r="E930" s="28"/>
      <c r="F930" s="28"/>
      <c r="G930" s="28"/>
      <c r="H930" s="137"/>
      <c r="I930" s="28"/>
      <c r="J930" s="28"/>
      <c r="K930" s="28"/>
      <c r="L930" s="30"/>
      <c r="M930" s="31" t="str">
        <f t="shared" si="117"/>
        <v/>
      </c>
      <c r="N930" s="30"/>
      <c r="O930" s="77"/>
      <c r="P930" s="81">
        <f t="shared" si="114"/>
        <v>0</v>
      </c>
      <c r="Q930" s="81">
        <f t="shared" si="115"/>
        <v>0</v>
      </c>
      <c r="R930" s="81" t="e">
        <f t="shared" si="121"/>
        <v>#N/A</v>
      </c>
      <c r="S930" s="81">
        <f t="shared" si="116"/>
        <v>0</v>
      </c>
      <c r="T930" s="78" t="e">
        <f>+VLOOKUP($E930,db!$B$26:$C$30,2,FALSE)</f>
        <v>#N/A</v>
      </c>
      <c r="U930" s="78">
        <f t="shared" si="118"/>
        <v>0</v>
      </c>
      <c r="V930" s="89">
        <f t="shared" si="119"/>
        <v>0</v>
      </c>
      <c r="W930" s="77"/>
      <c r="X930" s="77"/>
      <c r="Y930" s="77"/>
    </row>
    <row r="931" spans="1:25" s="80" customFormat="1" ht="16" thickBot="1">
      <c r="A931" s="1"/>
      <c r="B931" s="26">
        <f t="shared" si="120"/>
        <v>685</v>
      </c>
      <c r="C931" s="26"/>
      <c r="D931" s="27"/>
      <c r="E931" s="26"/>
      <c r="F931" s="26"/>
      <c r="G931" s="26"/>
      <c r="H931" s="136"/>
      <c r="I931" s="26"/>
      <c r="J931" s="26"/>
      <c r="K931" s="26"/>
      <c r="L931" s="32"/>
      <c r="M931" s="33" t="str">
        <f t="shared" si="117"/>
        <v/>
      </c>
      <c r="N931" s="32"/>
      <c r="O931" s="77"/>
      <c r="P931" s="81">
        <f t="shared" si="114"/>
        <v>0</v>
      </c>
      <c r="Q931" s="81">
        <f t="shared" si="115"/>
        <v>0</v>
      </c>
      <c r="R931" s="81" t="e">
        <f t="shared" si="121"/>
        <v>#N/A</v>
      </c>
      <c r="S931" s="81">
        <f t="shared" si="116"/>
        <v>0</v>
      </c>
      <c r="T931" s="78" t="e">
        <f>+VLOOKUP($E931,db!$B$26:$C$30,2,FALSE)</f>
        <v>#N/A</v>
      </c>
      <c r="U931" s="78">
        <f t="shared" si="118"/>
        <v>0</v>
      </c>
      <c r="V931" s="89">
        <f t="shared" si="119"/>
        <v>0</v>
      </c>
      <c r="W931" s="77"/>
      <c r="X931" s="77"/>
      <c r="Y931" s="77"/>
    </row>
    <row r="932" spans="1:25" s="80" customFormat="1" ht="16" thickBot="1">
      <c r="A932" s="1"/>
      <c r="B932" s="28">
        <f t="shared" si="120"/>
        <v>686</v>
      </c>
      <c r="C932" s="28"/>
      <c r="D932" s="29"/>
      <c r="E932" s="28"/>
      <c r="F932" s="28"/>
      <c r="G932" s="28"/>
      <c r="H932" s="137"/>
      <c r="I932" s="28"/>
      <c r="J932" s="28"/>
      <c r="K932" s="28"/>
      <c r="L932" s="30"/>
      <c r="M932" s="31" t="str">
        <f t="shared" si="117"/>
        <v/>
      </c>
      <c r="N932" s="30"/>
      <c r="O932" s="77"/>
      <c r="P932" s="81">
        <f t="shared" si="114"/>
        <v>0</v>
      </c>
      <c r="Q932" s="81">
        <f t="shared" si="115"/>
        <v>0</v>
      </c>
      <c r="R932" s="81" t="e">
        <f t="shared" si="121"/>
        <v>#N/A</v>
      </c>
      <c r="S932" s="81">
        <f t="shared" si="116"/>
        <v>0</v>
      </c>
      <c r="T932" s="78" t="e">
        <f>+VLOOKUP($E932,db!$B$26:$C$30,2,FALSE)</f>
        <v>#N/A</v>
      </c>
      <c r="U932" s="78">
        <f t="shared" si="118"/>
        <v>0</v>
      </c>
      <c r="V932" s="89">
        <f t="shared" si="119"/>
        <v>0</v>
      </c>
      <c r="W932" s="77"/>
      <c r="X932" s="77"/>
      <c r="Y932" s="77"/>
    </row>
    <row r="933" spans="1:25" s="80" customFormat="1" ht="16" thickBot="1">
      <c r="A933" s="1"/>
      <c r="B933" s="26">
        <f t="shared" si="120"/>
        <v>687</v>
      </c>
      <c r="C933" s="26"/>
      <c r="D933" s="27"/>
      <c r="E933" s="26"/>
      <c r="F933" s="26"/>
      <c r="G933" s="26"/>
      <c r="H933" s="136"/>
      <c r="I933" s="26"/>
      <c r="J933" s="26"/>
      <c r="K933" s="26"/>
      <c r="L933" s="32"/>
      <c r="M933" s="33" t="str">
        <f t="shared" si="117"/>
        <v/>
      </c>
      <c r="N933" s="32"/>
      <c r="O933" s="77"/>
      <c r="P933" s="81">
        <f t="shared" si="114"/>
        <v>0</v>
      </c>
      <c r="Q933" s="81">
        <f t="shared" si="115"/>
        <v>0</v>
      </c>
      <c r="R933" s="81" t="e">
        <f t="shared" si="121"/>
        <v>#N/A</v>
      </c>
      <c r="S933" s="81">
        <f t="shared" si="116"/>
        <v>0</v>
      </c>
      <c r="T933" s="78" t="e">
        <f>+VLOOKUP($E933,db!$B$26:$C$30,2,FALSE)</f>
        <v>#N/A</v>
      </c>
      <c r="U933" s="78">
        <f t="shared" si="118"/>
        <v>0</v>
      </c>
      <c r="V933" s="89">
        <f t="shared" si="119"/>
        <v>0</v>
      </c>
      <c r="W933" s="77"/>
      <c r="X933" s="77"/>
      <c r="Y933" s="77"/>
    </row>
    <row r="934" spans="1:25" s="80" customFormat="1" ht="16" thickBot="1">
      <c r="A934" s="1"/>
      <c r="B934" s="28">
        <f t="shared" si="120"/>
        <v>688</v>
      </c>
      <c r="C934" s="28"/>
      <c r="D934" s="29"/>
      <c r="E934" s="28"/>
      <c r="F934" s="28"/>
      <c r="G934" s="28"/>
      <c r="H934" s="137"/>
      <c r="I934" s="28"/>
      <c r="J934" s="28"/>
      <c r="K934" s="28"/>
      <c r="L934" s="30"/>
      <c r="M934" s="31" t="str">
        <f t="shared" si="117"/>
        <v/>
      </c>
      <c r="N934" s="30"/>
      <c r="O934" s="77"/>
      <c r="P934" s="81">
        <f t="shared" si="114"/>
        <v>0</v>
      </c>
      <c r="Q934" s="81">
        <f t="shared" si="115"/>
        <v>0</v>
      </c>
      <c r="R934" s="81" t="e">
        <f t="shared" si="121"/>
        <v>#N/A</v>
      </c>
      <c r="S934" s="81">
        <f t="shared" si="116"/>
        <v>0</v>
      </c>
      <c r="T934" s="78" t="e">
        <f>+VLOOKUP($E934,db!$B$26:$C$30,2,FALSE)</f>
        <v>#N/A</v>
      </c>
      <c r="U934" s="78">
        <f t="shared" si="118"/>
        <v>0</v>
      </c>
      <c r="V934" s="89">
        <f t="shared" si="119"/>
        <v>0</v>
      </c>
      <c r="W934" s="77"/>
      <c r="X934" s="77"/>
      <c r="Y934" s="77"/>
    </row>
    <row r="935" spans="1:25" s="80" customFormat="1" ht="16" thickBot="1">
      <c r="A935" s="1"/>
      <c r="B935" s="26">
        <f t="shared" si="120"/>
        <v>689</v>
      </c>
      <c r="C935" s="26"/>
      <c r="D935" s="27"/>
      <c r="E935" s="26"/>
      <c r="F935" s="26"/>
      <c r="G935" s="26"/>
      <c r="H935" s="136"/>
      <c r="I935" s="26"/>
      <c r="J935" s="26"/>
      <c r="K935" s="26"/>
      <c r="L935" s="32"/>
      <c r="M935" s="33" t="str">
        <f t="shared" si="117"/>
        <v/>
      </c>
      <c r="N935" s="32"/>
      <c r="O935" s="77"/>
      <c r="P935" s="81">
        <f t="shared" si="114"/>
        <v>0</v>
      </c>
      <c r="Q935" s="81">
        <f t="shared" si="115"/>
        <v>0</v>
      </c>
      <c r="R935" s="81" t="e">
        <f t="shared" si="121"/>
        <v>#N/A</v>
      </c>
      <c r="S935" s="81">
        <f t="shared" si="116"/>
        <v>0</v>
      </c>
      <c r="T935" s="78" t="e">
        <f>+VLOOKUP($E935,db!$B$26:$C$30,2,FALSE)</f>
        <v>#N/A</v>
      </c>
      <c r="U935" s="78">
        <f t="shared" si="118"/>
        <v>0</v>
      </c>
      <c r="V935" s="89">
        <f t="shared" si="119"/>
        <v>0</v>
      </c>
      <c r="W935" s="77"/>
      <c r="X935" s="77"/>
      <c r="Y935" s="77"/>
    </row>
    <row r="936" spans="1:25" s="80" customFormat="1" ht="16" thickBot="1">
      <c r="A936" s="1"/>
      <c r="B936" s="28">
        <f t="shared" si="120"/>
        <v>690</v>
      </c>
      <c r="C936" s="28"/>
      <c r="D936" s="29"/>
      <c r="E936" s="28"/>
      <c r="F936" s="28"/>
      <c r="G936" s="28"/>
      <c r="H936" s="137"/>
      <c r="I936" s="28"/>
      <c r="J936" s="28"/>
      <c r="K936" s="28"/>
      <c r="L936" s="30"/>
      <c r="M936" s="31" t="str">
        <f t="shared" si="117"/>
        <v/>
      </c>
      <c r="N936" s="30"/>
      <c r="O936" s="77"/>
      <c r="P936" s="81">
        <f t="shared" si="114"/>
        <v>0</v>
      </c>
      <c r="Q936" s="81">
        <f t="shared" si="115"/>
        <v>0</v>
      </c>
      <c r="R936" s="81" t="e">
        <f t="shared" si="121"/>
        <v>#N/A</v>
      </c>
      <c r="S936" s="81">
        <f t="shared" si="116"/>
        <v>0</v>
      </c>
      <c r="T936" s="78" t="e">
        <f>+VLOOKUP($E936,db!$B$26:$C$30,2,FALSE)</f>
        <v>#N/A</v>
      </c>
      <c r="U936" s="78">
        <f t="shared" si="118"/>
        <v>0</v>
      </c>
      <c r="V936" s="89">
        <f t="shared" si="119"/>
        <v>0</v>
      </c>
      <c r="W936" s="77"/>
      <c r="X936" s="77"/>
      <c r="Y936" s="77"/>
    </row>
    <row r="937" spans="1:25" s="80" customFormat="1" ht="16" thickBot="1">
      <c r="A937" s="1"/>
      <c r="B937" s="26">
        <f t="shared" si="120"/>
        <v>691</v>
      </c>
      <c r="C937" s="26"/>
      <c r="D937" s="27"/>
      <c r="E937" s="26"/>
      <c r="F937" s="26"/>
      <c r="G937" s="26"/>
      <c r="H937" s="136"/>
      <c r="I937" s="26"/>
      <c r="J937" s="26"/>
      <c r="K937" s="26"/>
      <c r="L937" s="32"/>
      <c r="M937" s="33" t="str">
        <f t="shared" si="117"/>
        <v/>
      </c>
      <c r="N937" s="32"/>
      <c r="O937" s="77"/>
      <c r="P937" s="81">
        <f t="shared" si="114"/>
        <v>0</v>
      </c>
      <c r="Q937" s="81">
        <f t="shared" si="115"/>
        <v>0</v>
      </c>
      <c r="R937" s="81" t="e">
        <f t="shared" si="121"/>
        <v>#N/A</v>
      </c>
      <c r="S937" s="81">
        <f t="shared" si="116"/>
        <v>0</v>
      </c>
      <c r="T937" s="78" t="e">
        <f>+VLOOKUP($E937,db!$B$26:$C$30,2,FALSE)</f>
        <v>#N/A</v>
      </c>
      <c r="U937" s="78">
        <f t="shared" si="118"/>
        <v>0</v>
      </c>
      <c r="V937" s="89">
        <f t="shared" si="119"/>
        <v>0</v>
      </c>
      <c r="W937" s="77"/>
      <c r="X937" s="77"/>
      <c r="Y937" s="77"/>
    </row>
    <row r="938" spans="1:25" s="80" customFormat="1" ht="16" thickBot="1">
      <c r="A938" s="1"/>
      <c r="B938" s="28">
        <f t="shared" si="120"/>
        <v>692</v>
      </c>
      <c r="C938" s="28"/>
      <c r="D938" s="29"/>
      <c r="E938" s="28"/>
      <c r="F938" s="28"/>
      <c r="G938" s="28"/>
      <c r="H938" s="137"/>
      <c r="I938" s="28"/>
      <c r="J938" s="28"/>
      <c r="K938" s="28"/>
      <c r="L938" s="30"/>
      <c r="M938" s="31" t="str">
        <f t="shared" si="117"/>
        <v/>
      </c>
      <c r="N938" s="30"/>
      <c r="O938" s="77"/>
      <c r="P938" s="81">
        <f t="shared" si="114"/>
        <v>0</v>
      </c>
      <c r="Q938" s="81">
        <f t="shared" si="115"/>
        <v>0</v>
      </c>
      <c r="R938" s="81" t="e">
        <f t="shared" si="121"/>
        <v>#N/A</v>
      </c>
      <c r="S938" s="81">
        <f t="shared" si="116"/>
        <v>0</v>
      </c>
      <c r="T938" s="78" t="e">
        <f>+VLOOKUP($E938,db!$B$26:$C$30,2,FALSE)</f>
        <v>#N/A</v>
      </c>
      <c r="U938" s="78">
        <f t="shared" si="118"/>
        <v>0</v>
      </c>
      <c r="V938" s="89">
        <f t="shared" si="119"/>
        <v>0</v>
      </c>
      <c r="W938" s="77"/>
      <c r="X938" s="77"/>
      <c r="Y938" s="77"/>
    </row>
    <row r="939" spans="1:25" s="80" customFormat="1" ht="16" thickBot="1">
      <c r="A939" s="1"/>
      <c r="B939" s="26">
        <f t="shared" si="120"/>
        <v>693</v>
      </c>
      <c r="C939" s="26"/>
      <c r="D939" s="27"/>
      <c r="E939" s="26"/>
      <c r="F939" s="26"/>
      <c r="G939" s="26"/>
      <c r="H939" s="136"/>
      <c r="I939" s="26"/>
      <c r="J939" s="26"/>
      <c r="K939" s="26"/>
      <c r="L939" s="32"/>
      <c r="M939" s="33" t="str">
        <f t="shared" si="117"/>
        <v/>
      </c>
      <c r="N939" s="32"/>
      <c r="O939" s="77"/>
      <c r="P939" s="81">
        <f t="shared" si="114"/>
        <v>0</v>
      </c>
      <c r="Q939" s="81">
        <f t="shared" si="115"/>
        <v>0</v>
      </c>
      <c r="R939" s="81" t="e">
        <f t="shared" si="121"/>
        <v>#N/A</v>
      </c>
      <c r="S939" s="81">
        <f t="shared" si="116"/>
        <v>0</v>
      </c>
      <c r="T939" s="78" t="e">
        <f>+VLOOKUP($E939,db!$B$26:$C$30,2,FALSE)</f>
        <v>#N/A</v>
      </c>
      <c r="U939" s="78">
        <f t="shared" si="118"/>
        <v>0</v>
      </c>
      <c r="V939" s="89">
        <f t="shared" si="119"/>
        <v>0</v>
      </c>
      <c r="W939" s="77"/>
      <c r="X939" s="77"/>
      <c r="Y939" s="77"/>
    </row>
    <row r="940" spans="1:25" s="80" customFormat="1" ht="16" thickBot="1">
      <c r="A940" s="1"/>
      <c r="B940" s="28">
        <f t="shared" si="120"/>
        <v>694</v>
      </c>
      <c r="C940" s="28"/>
      <c r="D940" s="29"/>
      <c r="E940" s="28"/>
      <c r="F940" s="28"/>
      <c r="G940" s="28"/>
      <c r="H940" s="137"/>
      <c r="I940" s="28"/>
      <c r="J940" s="28"/>
      <c r="K940" s="28"/>
      <c r="L940" s="30"/>
      <c r="M940" s="31" t="str">
        <f t="shared" si="117"/>
        <v/>
      </c>
      <c r="N940" s="30"/>
      <c r="O940" s="77"/>
      <c r="P940" s="81">
        <f t="shared" si="114"/>
        <v>0</v>
      </c>
      <c r="Q940" s="81">
        <f t="shared" si="115"/>
        <v>0</v>
      </c>
      <c r="R940" s="81" t="e">
        <f t="shared" si="121"/>
        <v>#N/A</v>
      </c>
      <c r="S940" s="81">
        <f t="shared" si="116"/>
        <v>0</v>
      </c>
      <c r="T940" s="78" t="e">
        <f>+VLOOKUP($E940,db!$B$26:$C$30,2,FALSE)</f>
        <v>#N/A</v>
      </c>
      <c r="U940" s="78">
        <f t="shared" si="118"/>
        <v>0</v>
      </c>
      <c r="V940" s="89">
        <f t="shared" si="119"/>
        <v>0</v>
      </c>
      <c r="W940" s="77"/>
      <c r="X940" s="77"/>
      <c r="Y940" s="77"/>
    </row>
    <row r="941" spans="1:25" s="80" customFormat="1" ht="16" thickBot="1">
      <c r="A941" s="1"/>
      <c r="B941" s="26">
        <f t="shared" si="120"/>
        <v>695</v>
      </c>
      <c r="C941" s="26"/>
      <c r="D941" s="27"/>
      <c r="E941" s="26"/>
      <c r="F941" s="26"/>
      <c r="G941" s="26"/>
      <c r="H941" s="136"/>
      <c r="I941" s="26"/>
      <c r="J941" s="26"/>
      <c r="K941" s="26"/>
      <c r="L941" s="32"/>
      <c r="M941" s="33" t="str">
        <f t="shared" si="117"/>
        <v/>
      </c>
      <c r="N941" s="32"/>
      <c r="O941" s="77"/>
      <c r="P941" s="81">
        <f t="shared" si="114"/>
        <v>0</v>
      </c>
      <c r="Q941" s="81">
        <f t="shared" si="115"/>
        <v>0</v>
      </c>
      <c r="R941" s="81" t="e">
        <f t="shared" si="121"/>
        <v>#N/A</v>
      </c>
      <c r="S941" s="81">
        <f t="shared" si="116"/>
        <v>0</v>
      </c>
      <c r="T941" s="78" t="e">
        <f>+VLOOKUP($E941,db!$B$26:$C$30,2,FALSE)</f>
        <v>#N/A</v>
      </c>
      <c r="U941" s="78">
        <f t="shared" si="118"/>
        <v>0</v>
      </c>
      <c r="V941" s="89">
        <f t="shared" si="119"/>
        <v>0</v>
      </c>
      <c r="W941" s="77"/>
      <c r="X941" s="77"/>
      <c r="Y941" s="77"/>
    </row>
    <row r="942" spans="1:25" s="80" customFormat="1" ht="16" thickBot="1">
      <c r="A942" s="1"/>
      <c r="B942" s="28">
        <f t="shared" si="120"/>
        <v>696</v>
      </c>
      <c r="C942" s="28"/>
      <c r="D942" s="29"/>
      <c r="E942" s="28"/>
      <c r="F942" s="28"/>
      <c r="G942" s="28"/>
      <c r="H942" s="137"/>
      <c r="I942" s="28"/>
      <c r="J942" s="28"/>
      <c r="K942" s="28"/>
      <c r="L942" s="30"/>
      <c r="M942" s="31" t="str">
        <f t="shared" si="117"/>
        <v/>
      </c>
      <c r="N942" s="30"/>
      <c r="O942" s="77"/>
      <c r="P942" s="81">
        <f t="shared" si="114"/>
        <v>0</v>
      </c>
      <c r="Q942" s="81">
        <f t="shared" si="115"/>
        <v>0</v>
      </c>
      <c r="R942" s="81" t="e">
        <f t="shared" si="121"/>
        <v>#N/A</v>
      </c>
      <c r="S942" s="81">
        <f t="shared" si="116"/>
        <v>0</v>
      </c>
      <c r="T942" s="78" t="e">
        <f>+VLOOKUP($E942,db!$B$26:$C$30,2,FALSE)</f>
        <v>#N/A</v>
      </c>
      <c r="U942" s="78">
        <f t="shared" si="118"/>
        <v>0</v>
      </c>
      <c r="V942" s="89">
        <f t="shared" si="119"/>
        <v>0</v>
      </c>
      <c r="W942" s="77"/>
      <c r="X942" s="77"/>
      <c r="Y942" s="77"/>
    </row>
    <row r="943" spans="1:25" s="80" customFormat="1" ht="16" thickBot="1">
      <c r="A943" s="1"/>
      <c r="B943" s="26">
        <f t="shared" si="120"/>
        <v>697</v>
      </c>
      <c r="C943" s="26"/>
      <c r="D943" s="27"/>
      <c r="E943" s="26"/>
      <c r="F943" s="26"/>
      <c r="G943" s="26"/>
      <c r="H943" s="136"/>
      <c r="I943" s="26"/>
      <c r="J943" s="26"/>
      <c r="K943" s="26"/>
      <c r="L943" s="32"/>
      <c r="M943" s="33" t="str">
        <f t="shared" si="117"/>
        <v/>
      </c>
      <c r="N943" s="32"/>
      <c r="O943" s="77"/>
      <c r="P943" s="81">
        <f t="shared" si="114"/>
        <v>0</v>
      </c>
      <c r="Q943" s="81">
        <f t="shared" si="115"/>
        <v>0</v>
      </c>
      <c r="R943" s="81" t="e">
        <f t="shared" si="121"/>
        <v>#N/A</v>
      </c>
      <c r="S943" s="81">
        <f t="shared" si="116"/>
        <v>0</v>
      </c>
      <c r="T943" s="78" t="e">
        <f>+VLOOKUP($E943,db!$B$26:$C$30,2,FALSE)</f>
        <v>#N/A</v>
      </c>
      <c r="U943" s="78">
        <f t="shared" si="118"/>
        <v>0</v>
      </c>
      <c r="V943" s="89">
        <f t="shared" si="119"/>
        <v>0</v>
      </c>
      <c r="W943" s="77"/>
      <c r="X943" s="77"/>
      <c r="Y943" s="77"/>
    </row>
    <row r="944" spans="1:25" s="80" customFormat="1" ht="16" thickBot="1">
      <c r="A944" s="1"/>
      <c r="B944" s="28">
        <f t="shared" si="120"/>
        <v>698</v>
      </c>
      <c r="C944" s="28"/>
      <c r="D944" s="29"/>
      <c r="E944" s="28"/>
      <c r="F944" s="28"/>
      <c r="G944" s="28"/>
      <c r="H944" s="137"/>
      <c r="I944" s="28"/>
      <c r="J944" s="28"/>
      <c r="K944" s="28"/>
      <c r="L944" s="30"/>
      <c r="M944" s="31" t="str">
        <f t="shared" si="117"/>
        <v/>
      </c>
      <c r="N944" s="30"/>
      <c r="O944" s="77"/>
      <c r="P944" s="81">
        <f t="shared" si="114"/>
        <v>0</v>
      </c>
      <c r="Q944" s="81">
        <f t="shared" si="115"/>
        <v>0</v>
      </c>
      <c r="R944" s="81" t="e">
        <f t="shared" si="121"/>
        <v>#N/A</v>
      </c>
      <c r="S944" s="81">
        <f t="shared" si="116"/>
        <v>0</v>
      </c>
      <c r="T944" s="78" t="e">
        <f>+VLOOKUP($E944,db!$B$26:$C$30,2,FALSE)</f>
        <v>#N/A</v>
      </c>
      <c r="U944" s="78">
        <f t="shared" si="118"/>
        <v>0</v>
      </c>
      <c r="V944" s="89">
        <f t="shared" si="119"/>
        <v>0</v>
      </c>
      <c r="W944" s="77"/>
      <c r="X944" s="77"/>
      <c r="Y944" s="77"/>
    </row>
    <row r="945" spans="1:25" s="80" customFormat="1" ht="16" thickBot="1">
      <c r="A945" s="1"/>
      <c r="B945" s="26">
        <f t="shared" si="120"/>
        <v>699</v>
      </c>
      <c r="C945" s="26"/>
      <c r="D945" s="27"/>
      <c r="E945" s="26"/>
      <c r="F945" s="26"/>
      <c r="G945" s="26"/>
      <c r="H945" s="136"/>
      <c r="I945" s="26"/>
      <c r="J945" s="26"/>
      <c r="K945" s="26"/>
      <c r="L945" s="32"/>
      <c r="M945" s="33" t="str">
        <f t="shared" si="117"/>
        <v/>
      </c>
      <c r="N945" s="32"/>
      <c r="O945" s="77"/>
      <c r="P945" s="81">
        <f t="shared" si="114"/>
        <v>0</v>
      </c>
      <c r="Q945" s="81">
        <f t="shared" si="115"/>
        <v>0</v>
      </c>
      <c r="R945" s="81" t="e">
        <f t="shared" si="121"/>
        <v>#N/A</v>
      </c>
      <c r="S945" s="81">
        <f t="shared" si="116"/>
        <v>0</v>
      </c>
      <c r="T945" s="78" t="e">
        <f>+VLOOKUP($E945,db!$B$26:$C$30,2,FALSE)</f>
        <v>#N/A</v>
      </c>
      <c r="U945" s="78">
        <f t="shared" si="118"/>
        <v>0</v>
      </c>
      <c r="V945" s="89">
        <f t="shared" si="119"/>
        <v>0</v>
      </c>
      <c r="W945" s="77"/>
      <c r="X945" s="77"/>
      <c r="Y945" s="77"/>
    </row>
    <row r="946" spans="1:25" s="80" customFormat="1" ht="16" thickBot="1">
      <c r="A946" s="1"/>
      <c r="B946" s="28">
        <f t="shared" si="120"/>
        <v>700</v>
      </c>
      <c r="C946" s="28"/>
      <c r="D946" s="29"/>
      <c r="E946" s="28"/>
      <c r="F946" s="28"/>
      <c r="G946" s="28"/>
      <c r="H946" s="137"/>
      <c r="I946" s="28"/>
      <c r="J946" s="28"/>
      <c r="K946" s="28"/>
      <c r="L946" s="30"/>
      <c r="M946" s="31" t="str">
        <f t="shared" si="117"/>
        <v/>
      </c>
      <c r="N946" s="30"/>
      <c r="O946" s="77"/>
      <c r="P946" s="81">
        <f t="shared" si="114"/>
        <v>0</v>
      </c>
      <c r="Q946" s="81">
        <f t="shared" si="115"/>
        <v>0</v>
      </c>
      <c r="R946" s="81" t="e">
        <f t="shared" si="121"/>
        <v>#N/A</v>
      </c>
      <c r="S946" s="81">
        <f t="shared" si="116"/>
        <v>0</v>
      </c>
      <c r="T946" s="78" t="e">
        <f>+VLOOKUP($E946,db!$B$26:$C$30,2,FALSE)</f>
        <v>#N/A</v>
      </c>
      <c r="U946" s="78">
        <f t="shared" si="118"/>
        <v>0</v>
      </c>
      <c r="V946" s="89">
        <f t="shared" si="119"/>
        <v>0</v>
      </c>
      <c r="W946" s="77"/>
      <c r="X946" s="77"/>
      <c r="Y946" s="77"/>
    </row>
    <row r="947" spans="1:25" s="80" customFormat="1" ht="16" thickBot="1">
      <c r="A947" s="1"/>
      <c r="B947" s="26">
        <f t="shared" si="120"/>
        <v>701</v>
      </c>
      <c r="C947" s="26"/>
      <c r="D947" s="27"/>
      <c r="E947" s="26"/>
      <c r="F947" s="26"/>
      <c r="G947" s="26"/>
      <c r="H947" s="136"/>
      <c r="I947" s="26"/>
      <c r="J947" s="26"/>
      <c r="K947" s="26"/>
      <c r="L947" s="32"/>
      <c r="M947" s="33" t="str">
        <f t="shared" si="117"/>
        <v/>
      </c>
      <c r="N947" s="32"/>
      <c r="O947" s="77"/>
      <c r="P947" s="81">
        <f t="shared" si="114"/>
        <v>0</v>
      </c>
      <c r="Q947" s="81">
        <f t="shared" si="115"/>
        <v>0</v>
      </c>
      <c r="R947" s="81" t="e">
        <f t="shared" si="121"/>
        <v>#N/A</v>
      </c>
      <c r="S947" s="81">
        <f t="shared" si="116"/>
        <v>0</v>
      </c>
      <c r="T947" s="78" t="e">
        <f>+VLOOKUP($E947,db!$B$26:$C$30,2,FALSE)</f>
        <v>#N/A</v>
      </c>
      <c r="U947" s="78">
        <f t="shared" si="118"/>
        <v>0</v>
      </c>
      <c r="V947" s="89">
        <f t="shared" si="119"/>
        <v>0</v>
      </c>
      <c r="W947" s="77"/>
      <c r="X947" s="77"/>
      <c r="Y947" s="77"/>
    </row>
    <row r="948" spans="1:25" s="80" customFormat="1" ht="16" thickBot="1">
      <c r="A948" s="1"/>
      <c r="B948" s="28">
        <f t="shared" si="120"/>
        <v>702</v>
      </c>
      <c r="C948" s="28"/>
      <c r="D948" s="29"/>
      <c r="E948" s="28"/>
      <c r="F948" s="28"/>
      <c r="G948" s="28"/>
      <c r="H948" s="137"/>
      <c r="I948" s="28"/>
      <c r="J948" s="28"/>
      <c r="K948" s="28"/>
      <c r="L948" s="30"/>
      <c r="M948" s="31" t="str">
        <f t="shared" si="117"/>
        <v/>
      </c>
      <c r="N948" s="30"/>
      <c r="O948" s="77"/>
      <c r="P948" s="81">
        <f t="shared" si="114"/>
        <v>0</v>
      </c>
      <c r="Q948" s="81">
        <f t="shared" si="115"/>
        <v>0</v>
      </c>
      <c r="R948" s="81" t="e">
        <f t="shared" si="121"/>
        <v>#N/A</v>
      </c>
      <c r="S948" s="81">
        <f t="shared" si="116"/>
        <v>0</v>
      </c>
      <c r="T948" s="78" t="e">
        <f>+VLOOKUP($E948,db!$B$26:$C$30,2,FALSE)</f>
        <v>#N/A</v>
      </c>
      <c r="U948" s="78">
        <f t="shared" si="118"/>
        <v>0</v>
      </c>
      <c r="V948" s="89">
        <f t="shared" si="119"/>
        <v>0</v>
      </c>
      <c r="W948" s="77"/>
      <c r="X948" s="77"/>
      <c r="Y948" s="77"/>
    </row>
    <row r="949" spans="1:25" s="80" customFormat="1" ht="16" thickBot="1">
      <c r="A949" s="1"/>
      <c r="B949" s="26">
        <f t="shared" si="120"/>
        <v>703</v>
      </c>
      <c r="C949" s="26"/>
      <c r="D949" s="27"/>
      <c r="E949" s="26"/>
      <c r="F949" s="26"/>
      <c r="G949" s="26"/>
      <c r="H949" s="136"/>
      <c r="I949" s="26"/>
      <c r="J949" s="26"/>
      <c r="K949" s="26"/>
      <c r="L949" s="32"/>
      <c r="M949" s="33" t="str">
        <f t="shared" si="117"/>
        <v/>
      </c>
      <c r="N949" s="32"/>
      <c r="O949" s="77"/>
      <c r="P949" s="81">
        <f t="shared" si="114"/>
        <v>0</v>
      </c>
      <c r="Q949" s="81">
        <f t="shared" si="115"/>
        <v>0</v>
      </c>
      <c r="R949" s="81" t="e">
        <f t="shared" si="121"/>
        <v>#N/A</v>
      </c>
      <c r="S949" s="81">
        <f t="shared" si="116"/>
        <v>0</v>
      </c>
      <c r="T949" s="78" t="e">
        <f>+VLOOKUP($E949,db!$B$26:$C$30,2,FALSE)</f>
        <v>#N/A</v>
      </c>
      <c r="U949" s="78">
        <f t="shared" si="118"/>
        <v>0</v>
      </c>
      <c r="V949" s="89">
        <f t="shared" si="119"/>
        <v>0</v>
      </c>
      <c r="W949" s="77"/>
      <c r="X949" s="77"/>
      <c r="Y949" s="77"/>
    </row>
    <row r="950" spans="1:25" s="80" customFormat="1" ht="16" thickBot="1">
      <c r="A950" s="1"/>
      <c r="B950" s="28">
        <f t="shared" si="120"/>
        <v>704</v>
      </c>
      <c r="C950" s="28"/>
      <c r="D950" s="29"/>
      <c r="E950" s="28"/>
      <c r="F950" s="28"/>
      <c r="G950" s="28"/>
      <c r="H950" s="137"/>
      <c r="I950" s="28"/>
      <c r="J950" s="28"/>
      <c r="K950" s="28"/>
      <c r="L950" s="30"/>
      <c r="M950" s="31" t="str">
        <f t="shared" si="117"/>
        <v/>
      </c>
      <c r="N950" s="30"/>
      <c r="O950" s="77"/>
      <c r="P950" s="81">
        <f t="shared" si="114"/>
        <v>0</v>
      </c>
      <c r="Q950" s="81">
        <f t="shared" si="115"/>
        <v>0</v>
      </c>
      <c r="R950" s="81" t="e">
        <f t="shared" si="121"/>
        <v>#N/A</v>
      </c>
      <c r="S950" s="81">
        <f t="shared" si="116"/>
        <v>0</v>
      </c>
      <c r="T950" s="78" t="e">
        <f>+VLOOKUP($E950,db!$B$26:$C$30,2,FALSE)</f>
        <v>#N/A</v>
      </c>
      <c r="U950" s="78">
        <f t="shared" si="118"/>
        <v>0</v>
      </c>
      <c r="V950" s="89">
        <f t="shared" si="119"/>
        <v>0</v>
      </c>
      <c r="W950" s="77"/>
      <c r="X950" s="77"/>
      <c r="Y950" s="77"/>
    </row>
    <row r="951" spans="1:25" s="80" customFormat="1" ht="16" thickBot="1">
      <c r="A951" s="1"/>
      <c r="B951" s="26">
        <f t="shared" si="120"/>
        <v>705</v>
      </c>
      <c r="C951" s="26"/>
      <c r="D951" s="27"/>
      <c r="E951" s="26"/>
      <c r="F951" s="26"/>
      <c r="G951" s="26"/>
      <c r="H951" s="136"/>
      <c r="I951" s="26"/>
      <c r="J951" s="26"/>
      <c r="K951" s="26"/>
      <c r="L951" s="32"/>
      <c r="M951" s="33" t="str">
        <f t="shared" si="117"/>
        <v/>
      </c>
      <c r="N951" s="32"/>
      <c r="O951" s="77"/>
      <c r="P951" s="81">
        <f t="shared" si="114"/>
        <v>0</v>
      </c>
      <c r="Q951" s="81">
        <f t="shared" si="115"/>
        <v>0</v>
      </c>
      <c r="R951" s="81" t="e">
        <f t="shared" si="121"/>
        <v>#N/A</v>
      </c>
      <c r="S951" s="81">
        <f t="shared" si="116"/>
        <v>0</v>
      </c>
      <c r="T951" s="78" t="e">
        <f>+VLOOKUP($E951,db!$B$26:$C$30,2,FALSE)</f>
        <v>#N/A</v>
      </c>
      <c r="U951" s="78">
        <f t="shared" si="118"/>
        <v>0</v>
      </c>
      <c r="V951" s="89">
        <f t="shared" si="119"/>
        <v>0</v>
      </c>
      <c r="W951" s="77"/>
      <c r="X951" s="77"/>
      <c r="Y951" s="77"/>
    </row>
    <row r="952" spans="1:25" s="80" customFormat="1" ht="16" thickBot="1">
      <c r="A952" s="1"/>
      <c r="B952" s="28">
        <f t="shared" si="120"/>
        <v>706</v>
      </c>
      <c r="C952" s="28"/>
      <c r="D952" s="29"/>
      <c r="E952" s="28"/>
      <c r="F952" s="28"/>
      <c r="G952" s="28"/>
      <c r="H952" s="137"/>
      <c r="I952" s="28"/>
      <c r="J952" s="28"/>
      <c r="K952" s="28"/>
      <c r="L952" s="30"/>
      <c r="M952" s="31" t="str">
        <f t="shared" si="117"/>
        <v/>
      </c>
      <c r="N952" s="30"/>
      <c r="O952" s="77"/>
      <c r="P952" s="81">
        <f t="shared" si="114"/>
        <v>0</v>
      </c>
      <c r="Q952" s="81">
        <f t="shared" si="115"/>
        <v>0</v>
      </c>
      <c r="R952" s="81" t="e">
        <f t="shared" si="121"/>
        <v>#N/A</v>
      </c>
      <c r="S952" s="81">
        <f t="shared" si="116"/>
        <v>0</v>
      </c>
      <c r="T952" s="78" t="e">
        <f>+VLOOKUP($E952,db!$B$26:$C$30,2,FALSE)</f>
        <v>#N/A</v>
      </c>
      <c r="U952" s="78">
        <f t="shared" si="118"/>
        <v>0</v>
      </c>
      <c r="V952" s="89">
        <f t="shared" si="119"/>
        <v>0</v>
      </c>
      <c r="W952" s="77"/>
      <c r="X952" s="77"/>
      <c r="Y952" s="77"/>
    </row>
    <row r="953" spans="1:25" s="80" customFormat="1" ht="16" thickBot="1">
      <c r="A953" s="1"/>
      <c r="B953" s="26">
        <f t="shared" si="120"/>
        <v>707</v>
      </c>
      <c r="C953" s="26"/>
      <c r="D953" s="27"/>
      <c r="E953" s="26"/>
      <c r="F953" s="26"/>
      <c r="G953" s="26"/>
      <c r="H953" s="136"/>
      <c r="I953" s="26"/>
      <c r="J953" s="26"/>
      <c r="K953" s="26"/>
      <c r="L953" s="32"/>
      <c r="M953" s="33" t="str">
        <f t="shared" si="117"/>
        <v/>
      </c>
      <c r="N953" s="32"/>
      <c r="O953" s="77"/>
      <c r="P953" s="81">
        <f t="shared" si="114"/>
        <v>0</v>
      </c>
      <c r="Q953" s="81">
        <f t="shared" si="115"/>
        <v>0</v>
      </c>
      <c r="R953" s="81" t="e">
        <f t="shared" si="121"/>
        <v>#N/A</v>
      </c>
      <c r="S953" s="81">
        <f t="shared" si="116"/>
        <v>0</v>
      </c>
      <c r="T953" s="78" t="e">
        <f>+VLOOKUP($E953,db!$B$26:$C$30,2,FALSE)</f>
        <v>#N/A</v>
      </c>
      <c r="U953" s="78">
        <f t="shared" si="118"/>
        <v>0</v>
      </c>
      <c r="V953" s="89">
        <f t="shared" si="119"/>
        <v>0</v>
      </c>
      <c r="W953" s="77"/>
      <c r="X953" s="77"/>
      <c r="Y953" s="77"/>
    </row>
    <row r="954" spans="1:25" s="80" customFormat="1" ht="16" thickBot="1">
      <c r="A954" s="1"/>
      <c r="B954" s="28">
        <f t="shared" si="120"/>
        <v>708</v>
      </c>
      <c r="C954" s="28"/>
      <c r="D954" s="29"/>
      <c r="E954" s="28"/>
      <c r="F954" s="28"/>
      <c r="G954" s="28"/>
      <c r="H954" s="137"/>
      <c r="I954" s="28"/>
      <c r="J954" s="28"/>
      <c r="K954" s="28"/>
      <c r="L954" s="30"/>
      <c r="M954" s="31" t="str">
        <f t="shared" si="117"/>
        <v/>
      </c>
      <c r="N954" s="30"/>
      <c r="O954" s="77"/>
      <c r="P954" s="81">
        <f t="shared" si="114"/>
        <v>0</v>
      </c>
      <c r="Q954" s="81">
        <f t="shared" si="115"/>
        <v>0</v>
      </c>
      <c r="R954" s="81" t="e">
        <f t="shared" si="121"/>
        <v>#N/A</v>
      </c>
      <c r="S954" s="81">
        <f t="shared" si="116"/>
        <v>0</v>
      </c>
      <c r="T954" s="78" t="e">
        <f>+VLOOKUP($E954,db!$B$26:$C$30,2,FALSE)</f>
        <v>#N/A</v>
      </c>
      <c r="U954" s="78">
        <f t="shared" si="118"/>
        <v>0</v>
      </c>
      <c r="V954" s="89">
        <f t="shared" si="119"/>
        <v>0</v>
      </c>
      <c r="W954" s="77"/>
      <c r="X954" s="77"/>
      <c r="Y954" s="77"/>
    </row>
    <row r="955" spans="1:25" s="80" customFormat="1" ht="16" thickBot="1">
      <c r="A955" s="1"/>
      <c r="B955" s="26">
        <f t="shared" si="120"/>
        <v>709</v>
      </c>
      <c r="C955" s="26"/>
      <c r="D955" s="27"/>
      <c r="E955" s="26"/>
      <c r="F955" s="26"/>
      <c r="G955" s="26"/>
      <c r="H955" s="136"/>
      <c r="I955" s="26"/>
      <c r="J955" s="26"/>
      <c r="K955" s="26"/>
      <c r="L955" s="32"/>
      <c r="M955" s="33" t="str">
        <f t="shared" si="117"/>
        <v/>
      </c>
      <c r="N955" s="32"/>
      <c r="O955" s="77"/>
      <c r="P955" s="81">
        <f t="shared" si="114"/>
        <v>0</v>
      </c>
      <c r="Q955" s="81">
        <f t="shared" si="115"/>
        <v>0</v>
      </c>
      <c r="R955" s="81" t="e">
        <f t="shared" si="121"/>
        <v>#N/A</v>
      </c>
      <c r="S955" s="81">
        <f t="shared" si="116"/>
        <v>0</v>
      </c>
      <c r="T955" s="78" t="e">
        <f>+VLOOKUP($E955,db!$B$26:$C$30,2,FALSE)</f>
        <v>#N/A</v>
      </c>
      <c r="U955" s="78">
        <f t="shared" si="118"/>
        <v>0</v>
      </c>
      <c r="V955" s="89">
        <f t="shared" si="119"/>
        <v>0</v>
      </c>
      <c r="W955" s="77"/>
      <c r="X955" s="77"/>
      <c r="Y955" s="77"/>
    </row>
    <row r="956" spans="1:25" s="80" customFormat="1" ht="16" thickBot="1">
      <c r="A956" s="1"/>
      <c r="B956" s="28">
        <f t="shared" si="120"/>
        <v>710</v>
      </c>
      <c r="C956" s="28"/>
      <c r="D956" s="29"/>
      <c r="E956" s="28"/>
      <c r="F956" s="28"/>
      <c r="G956" s="28"/>
      <c r="H956" s="137"/>
      <c r="I956" s="28"/>
      <c r="J956" s="28"/>
      <c r="K956" s="28"/>
      <c r="L956" s="30"/>
      <c r="M956" s="31" t="str">
        <f t="shared" si="117"/>
        <v/>
      </c>
      <c r="N956" s="30"/>
      <c r="O956" s="77"/>
      <c r="P956" s="81">
        <f t="shared" si="114"/>
        <v>0</v>
      </c>
      <c r="Q956" s="81">
        <f t="shared" si="115"/>
        <v>0</v>
      </c>
      <c r="R956" s="81" t="e">
        <f t="shared" si="121"/>
        <v>#N/A</v>
      </c>
      <c r="S956" s="81">
        <f t="shared" si="116"/>
        <v>0</v>
      </c>
      <c r="T956" s="78" t="e">
        <f>+VLOOKUP($E956,db!$B$26:$C$30,2,FALSE)</f>
        <v>#N/A</v>
      </c>
      <c r="U956" s="78">
        <f t="shared" si="118"/>
        <v>0</v>
      </c>
      <c r="V956" s="89">
        <f t="shared" si="119"/>
        <v>0</v>
      </c>
      <c r="W956" s="77"/>
      <c r="X956" s="77"/>
      <c r="Y956" s="77"/>
    </row>
    <row r="957" spans="1:25" s="80" customFormat="1" ht="16" thickBot="1">
      <c r="A957" s="1"/>
      <c r="B957" s="26">
        <f t="shared" si="120"/>
        <v>711</v>
      </c>
      <c r="C957" s="26"/>
      <c r="D957" s="27"/>
      <c r="E957" s="26"/>
      <c r="F957" s="26"/>
      <c r="G957" s="26"/>
      <c r="H957" s="136"/>
      <c r="I957" s="26"/>
      <c r="J957" s="26"/>
      <c r="K957" s="26"/>
      <c r="L957" s="32"/>
      <c r="M957" s="33" t="str">
        <f t="shared" si="117"/>
        <v/>
      </c>
      <c r="N957" s="32"/>
      <c r="O957" s="77"/>
      <c r="P957" s="81">
        <f t="shared" si="114"/>
        <v>0</v>
      </c>
      <c r="Q957" s="81">
        <f t="shared" si="115"/>
        <v>0</v>
      </c>
      <c r="R957" s="81" t="e">
        <f t="shared" si="121"/>
        <v>#N/A</v>
      </c>
      <c r="S957" s="81">
        <f t="shared" si="116"/>
        <v>0</v>
      </c>
      <c r="T957" s="78" t="e">
        <f>+VLOOKUP($E957,db!$B$26:$C$30,2,FALSE)</f>
        <v>#N/A</v>
      </c>
      <c r="U957" s="78">
        <f t="shared" si="118"/>
        <v>0</v>
      </c>
      <c r="V957" s="89">
        <f t="shared" si="119"/>
        <v>0</v>
      </c>
      <c r="W957" s="77"/>
      <c r="X957" s="77"/>
      <c r="Y957" s="77"/>
    </row>
    <row r="958" spans="1:25" s="80" customFormat="1" ht="16" thickBot="1">
      <c r="A958" s="1"/>
      <c r="B958" s="28">
        <f t="shared" si="120"/>
        <v>712</v>
      </c>
      <c r="C958" s="28"/>
      <c r="D958" s="29"/>
      <c r="E958" s="28"/>
      <c r="F958" s="28"/>
      <c r="G958" s="28"/>
      <c r="H958" s="137"/>
      <c r="I958" s="28"/>
      <c r="J958" s="28"/>
      <c r="K958" s="28"/>
      <c r="L958" s="30"/>
      <c r="M958" s="31" t="str">
        <f t="shared" si="117"/>
        <v/>
      </c>
      <c r="N958" s="30"/>
      <c r="O958" s="77"/>
      <c r="P958" s="81">
        <f t="shared" si="114"/>
        <v>0</v>
      </c>
      <c r="Q958" s="81">
        <f t="shared" si="115"/>
        <v>0</v>
      </c>
      <c r="R958" s="81" t="e">
        <f t="shared" si="121"/>
        <v>#N/A</v>
      </c>
      <c r="S958" s="81">
        <f t="shared" si="116"/>
        <v>0</v>
      </c>
      <c r="T958" s="78" t="e">
        <f>+VLOOKUP($E958,db!$B$26:$C$30,2,FALSE)</f>
        <v>#N/A</v>
      </c>
      <c r="U958" s="78">
        <f t="shared" si="118"/>
        <v>0</v>
      </c>
      <c r="V958" s="89">
        <f t="shared" si="119"/>
        <v>0</v>
      </c>
      <c r="W958" s="77"/>
      <c r="X958" s="77"/>
      <c r="Y958" s="77"/>
    </row>
    <row r="959" spans="1:25" s="80" customFormat="1" ht="16" thickBot="1">
      <c r="A959" s="1"/>
      <c r="B959" s="26">
        <f t="shared" si="120"/>
        <v>713</v>
      </c>
      <c r="C959" s="26"/>
      <c r="D959" s="27"/>
      <c r="E959" s="26"/>
      <c r="F959" s="26"/>
      <c r="G959" s="26"/>
      <c r="H959" s="136"/>
      <c r="I959" s="26"/>
      <c r="J959" s="26"/>
      <c r="K959" s="26"/>
      <c r="L959" s="32"/>
      <c r="M959" s="33" t="str">
        <f t="shared" si="117"/>
        <v/>
      </c>
      <c r="N959" s="32"/>
      <c r="O959" s="77"/>
      <c r="P959" s="81">
        <f t="shared" si="114"/>
        <v>0</v>
      </c>
      <c r="Q959" s="81">
        <f t="shared" si="115"/>
        <v>0</v>
      </c>
      <c r="R959" s="81" t="e">
        <f t="shared" si="121"/>
        <v>#N/A</v>
      </c>
      <c r="S959" s="81">
        <f t="shared" si="116"/>
        <v>0</v>
      </c>
      <c r="T959" s="78" t="e">
        <f>+VLOOKUP($E959,db!$B$26:$C$30,2,FALSE)</f>
        <v>#N/A</v>
      </c>
      <c r="U959" s="78">
        <f t="shared" si="118"/>
        <v>0</v>
      </c>
      <c r="V959" s="89">
        <f t="shared" si="119"/>
        <v>0</v>
      </c>
      <c r="W959" s="77"/>
      <c r="X959" s="77"/>
      <c r="Y959" s="77"/>
    </row>
    <row r="960" spans="1:25" s="80" customFormat="1" ht="16" thickBot="1">
      <c r="A960" s="1"/>
      <c r="B960" s="28">
        <f t="shared" si="120"/>
        <v>714</v>
      </c>
      <c r="C960" s="28"/>
      <c r="D960" s="29"/>
      <c r="E960" s="28"/>
      <c r="F960" s="28"/>
      <c r="G960" s="28"/>
      <c r="H960" s="137"/>
      <c r="I960" s="28"/>
      <c r="J960" s="28"/>
      <c r="K960" s="28"/>
      <c r="L960" s="30"/>
      <c r="M960" s="31" t="str">
        <f t="shared" si="117"/>
        <v/>
      </c>
      <c r="N960" s="30"/>
      <c r="O960" s="77"/>
      <c r="P960" s="81">
        <f t="shared" si="114"/>
        <v>0</v>
      </c>
      <c r="Q960" s="81">
        <f t="shared" si="115"/>
        <v>0</v>
      </c>
      <c r="R960" s="81" t="e">
        <f t="shared" si="121"/>
        <v>#N/A</v>
      </c>
      <c r="S960" s="81">
        <f t="shared" si="116"/>
        <v>0</v>
      </c>
      <c r="T960" s="78" t="e">
        <f>+VLOOKUP($E960,db!$B$26:$C$30,2,FALSE)</f>
        <v>#N/A</v>
      </c>
      <c r="U960" s="78">
        <f t="shared" si="118"/>
        <v>0</v>
      </c>
      <c r="V960" s="89">
        <f t="shared" si="119"/>
        <v>0</v>
      </c>
      <c r="W960" s="77"/>
      <c r="X960" s="77"/>
      <c r="Y960" s="77"/>
    </row>
    <row r="961" spans="1:25" s="80" customFormat="1" ht="16" thickBot="1">
      <c r="A961" s="1"/>
      <c r="B961" s="26">
        <f t="shared" si="120"/>
        <v>715</v>
      </c>
      <c r="C961" s="26"/>
      <c r="D961" s="27"/>
      <c r="E961" s="26"/>
      <c r="F961" s="26"/>
      <c r="G961" s="26"/>
      <c r="H961" s="136"/>
      <c r="I961" s="26"/>
      <c r="J961" s="26"/>
      <c r="K961" s="26"/>
      <c r="L961" s="32"/>
      <c r="M961" s="33" t="str">
        <f t="shared" si="117"/>
        <v/>
      </c>
      <c r="N961" s="32"/>
      <c r="O961" s="77"/>
      <c r="P961" s="81">
        <f t="shared" si="114"/>
        <v>0</v>
      </c>
      <c r="Q961" s="81">
        <f t="shared" si="115"/>
        <v>0</v>
      </c>
      <c r="R961" s="81" t="e">
        <f t="shared" si="121"/>
        <v>#N/A</v>
      </c>
      <c r="S961" s="81">
        <f t="shared" si="116"/>
        <v>0</v>
      </c>
      <c r="T961" s="78" t="e">
        <f>+VLOOKUP($E961,db!$B$26:$C$30,2,FALSE)</f>
        <v>#N/A</v>
      </c>
      <c r="U961" s="78">
        <f t="shared" si="118"/>
        <v>0</v>
      </c>
      <c r="V961" s="89">
        <f t="shared" si="119"/>
        <v>0</v>
      </c>
      <c r="W961" s="77"/>
      <c r="X961" s="77"/>
      <c r="Y961" s="77"/>
    </row>
    <row r="962" spans="1:25" s="80" customFormat="1" ht="16" thickBot="1">
      <c r="A962" s="1"/>
      <c r="B962" s="28">
        <f t="shared" si="120"/>
        <v>716</v>
      </c>
      <c r="C962" s="28"/>
      <c r="D962" s="29"/>
      <c r="E962" s="28"/>
      <c r="F962" s="28"/>
      <c r="G962" s="28"/>
      <c r="H962" s="137"/>
      <c r="I962" s="28"/>
      <c r="J962" s="28"/>
      <c r="K962" s="28"/>
      <c r="L962" s="30"/>
      <c r="M962" s="31" t="str">
        <f t="shared" si="117"/>
        <v/>
      </c>
      <c r="N962" s="30"/>
      <c r="O962" s="77"/>
      <c r="P962" s="81">
        <f t="shared" si="114"/>
        <v>0</v>
      </c>
      <c r="Q962" s="81">
        <f t="shared" si="115"/>
        <v>0</v>
      </c>
      <c r="R962" s="81" t="e">
        <f t="shared" si="121"/>
        <v>#N/A</v>
      </c>
      <c r="S962" s="81">
        <f t="shared" si="116"/>
        <v>0</v>
      </c>
      <c r="T962" s="78" t="e">
        <f>+VLOOKUP($E962,db!$B$26:$C$30,2,FALSE)</f>
        <v>#N/A</v>
      </c>
      <c r="U962" s="78">
        <f t="shared" si="118"/>
        <v>0</v>
      </c>
      <c r="V962" s="89">
        <f t="shared" si="119"/>
        <v>0</v>
      </c>
      <c r="W962" s="77"/>
      <c r="X962" s="77"/>
      <c r="Y962" s="77"/>
    </row>
    <row r="963" spans="1:25" s="80" customFormat="1" ht="16" thickBot="1">
      <c r="A963" s="1"/>
      <c r="B963" s="26">
        <f t="shared" si="120"/>
        <v>717</v>
      </c>
      <c r="C963" s="26"/>
      <c r="D963" s="27"/>
      <c r="E963" s="26"/>
      <c r="F963" s="26"/>
      <c r="G963" s="26"/>
      <c r="H963" s="136"/>
      <c r="I963" s="26"/>
      <c r="J963" s="26"/>
      <c r="K963" s="26"/>
      <c r="L963" s="32"/>
      <c r="M963" s="33" t="str">
        <f t="shared" si="117"/>
        <v/>
      </c>
      <c r="N963" s="32"/>
      <c r="O963" s="77"/>
      <c r="P963" s="81">
        <f t="shared" si="114"/>
        <v>0</v>
      </c>
      <c r="Q963" s="81">
        <f t="shared" si="115"/>
        <v>0</v>
      </c>
      <c r="R963" s="81" t="e">
        <f t="shared" si="121"/>
        <v>#N/A</v>
      </c>
      <c r="S963" s="81">
        <f t="shared" si="116"/>
        <v>0</v>
      </c>
      <c r="T963" s="78" t="e">
        <f>+VLOOKUP($E963,db!$B$26:$C$30,2,FALSE)</f>
        <v>#N/A</v>
      </c>
      <c r="U963" s="78">
        <f t="shared" si="118"/>
        <v>0</v>
      </c>
      <c r="V963" s="89">
        <f t="shared" si="119"/>
        <v>0</v>
      </c>
      <c r="W963" s="77"/>
      <c r="X963" s="77"/>
      <c r="Y963" s="77"/>
    </row>
    <row r="964" spans="1:25" s="80" customFormat="1" ht="16" thickBot="1">
      <c r="A964" s="1"/>
      <c r="B964" s="28">
        <f t="shared" si="120"/>
        <v>718</v>
      </c>
      <c r="C964" s="28"/>
      <c r="D964" s="29"/>
      <c r="E964" s="28"/>
      <c r="F964" s="28"/>
      <c r="G964" s="28"/>
      <c r="H964" s="137"/>
      <c r="I964" s="28"/>
      <c r="J964" s="28"/>
      <c r="K964" s="28"/>
      <c r="L964" s="30"/>
      <c r="M964" s="31" t="str">
        <f t="shared" si="117"/>
        <v/>
      </c>
      <c r="N964" s="30"/>
      <c r="O964" s="77"/>
      <c r="P964" s="81">
        <f t="shared" si="114"/>
        <v>0</v>
      </c>
      <c r="Q964" s="81">
        <f t="shared" si="115"/>
        <v>0</v>
      </c>
      <c r="R964" s="81" t="e">
        <f t="shared" si="121"/>
        <v>#N/A</v>
      </c>
      <c r="S964" s="81">
        <f t="shared" si="116"/>
        <v>0</v>
      </c>
      <c r="T964" s="78" t="e">
        <f>+VLOOKUP($E964,db!$B$26:$C$30,2,FALSE)</f>
        <v>#N/A</v>
      </c>
      <c r="U964" s="78">
        <f t="shared" si="118"/>
        <v>0</v>
      </c>
      <c r="V964" s="89">
        <f t="shared" si="119"/>
        <v>0</v>
      </c>
      <c r="W964" s="77"/>
      <c r="X964" s="77"/>
      <c r="Y964" s="77"/>
    </row>
    <row r="965" spans="1:25" s="80" customFormat="1" ht="16" thickBot="1">
      <c r="A965" s="1"/>
      <c r="B965" s="26">
        <f t="shared" si="120"/>
        <v>719</v>
      </c>
      <c r="C965" s="26"/>
      <c r="D965" s="27"/>
      <c r="E965" s="26"/>
      <c r="F965" s="26"/>
      <c r="G965" s="26"/>
      <c r="H965" s="136"/>
      <c r="I965" s="26"/>
      <c r="J965" s="26"/>
      <c r="K965" s="26"/>
      <c r="L965" s="32"/>
      <c r="M965" s="33" t="str">
        <f t="shared" si="117"/>
        <v/>
      </c>
      <c r="N965" s="32"/>
      <c r="O965" s="77"/>
      <c r="P965" s="81">
        <f t="shared" ref="P965:P1004" si="122">IF(M965=1,1,0)</f>
        <v>0</v>
      </c>
      <c r="Q965" s="81">
        <f t="shared" ref="Q965:Q1004" si="123">IF(ISBLANK(E965),0,IF(P965=0,1,0))</f>
        <v>0</v>
      </c>
      <c r="R965" s="81" t="e">
        <f t="shared" si="121"/>
        <v>#N/A</v>
      </c>
      <c r="S965" s="81">
        <f t="shared" ref="S965:S1004" si="124">IF(OR(G965="Process of Elim. (50 /50)",G965="Guess (No Confidence)"),1,0)</f>
        <v>0</v>
      </c>
      <c r="T965" s="78" t="e">
        <f>+VLOOKUP($E965,db!$B$26:$C$30,2,FALSE)</f>
        <v>#N/A</v>
      </c>
      <c r="U965" s="78">
        <f t="shared" si="118"/>
        <v>0</v>
      </c>
      <c r="V965" s="89">
        <f t="shared" si="119"/>
        <v>0</v>
      </c>
      <c r="W965" s="77"/>
      <c r="X965" s="77"/>
      <c r="Y965" s="77"/>
    </row>
    <row r="966" spans="1:25" s="80" customFormat="1" ht="16" thickBot="1">
      <c r="A966" s="1"/>
      <c r="B966" s="28">
        <f t="shared" si="120"/>
        <v>720</v>
      </c>
      <c r="C966" s="28"/>
      <c r="D966" s="29"/>
      <c r="E966" s="28"/>
      <c r="F966" s="28"/>
      <c r="G966" s="28"/>
      <c r="H966" s="137"/>
      <c r="I966" s="28"/>
      <c r="J966" s="28"/>
      <c r="K966" s="28"/>
      <c r="L966" s="30"/>
      <c r="M966" s="31" t="str">
        <f t="shared" ref="M966:M1003" si="125">IF(ISBLANK(F966),"",IF(F966=L966,1,0))</f>
        <v/>
      </c>
      <c r="N966" s="30"/>
      <c r="O966" s="77"/>
      <c r="P966" s="81">
        <f t="shared" si="122"/>
        <v>0</v>
      </c>
      <c r="Q966" s="81">
        <f t="shared" si="123"/>
        <v>0</v>
      </c>
      <c r="R966" s="81" t="e">
        <f t="shared" si="121"/>
        <v>#N/A</v>
      </c>
      <c r="S966" s="81">
        <f t="shared" si="124"/>
        <v>0</v>
      </c>
      <c r="T966" s="78" t="e">
        <f>+VLOOKUP($E966,db!$B$26:$C$30,2,FALSE)</f>
        <v>#N/A</v>
      </c>
      <c r="U966" s="78">
        <f t="shared" ref="U966:U1004" si="126">IF($A$3=0,0,IF(Q966=1,1,IF(R966=1,2,IF(S966=1,3,0))))</f>
        <v>0</v>
      </c>
      <c r="V966" s="89">
        <f t="shared" ref="V966:V1004" si="127">H966</f>
        <v>0</v>
      </c>
      <c r="W966" s="77"/>
      <c r="X966" s="77"/>
      <c r="Y966" s="77"/>
    </row>
    <row r="967" spans="1:25" s="80" customFormat="1" ht="16" thickBot="1">
      <c r="A967" s="1"/>
      <c r="B967" s="26">
        <f t="shared" ref="B967:B1004" si="128">+B966+1</f>
        <v>721</v>
      </c>
      <c r="C967" s="26"/>
      <c r="D967" s="27"/>
      <c r="E967" s="26"/>
      <c r="F967" s="26"/>
      <c r="G967" s="26"/>
      <c r="H967" s="136"/>
      <c r="I967" s="26"/>
      <c r="J967" s="26"/>
      <c r="K967" s="26"/>
      <c r="L967" s="32"/>
      <c r="M967" s="33" t="str">
        <f t="shared" si="125"/>
        <v/>
      </c>
      <c r="N967" s="32"/>
      <c r="O967" s="77"/>
      <c r="P967" s="81">
        <f t="shared" si="122"/>
        <v>0</v>
      </c>
      <c r="Q967" s="81">
        <f t="shared" si="123"/>
        <v>0</v>
      </c>
      <c r="R967" s="81" t="e">
        <f t="shared" si="121"/>
        <v>#N/A</v>
      </c>
      <c r="S967" s="81">
        <f t="shared" si="124"/>
        <v>0</v>
      </c>
      <c r="T967" s="78" t="e">
        <f>+VLOOKUP($E967,db!$B$26:$C$30,2,FALSE)</f>
        <v>#N/A</v>
      </c>
      <c r="U967" s="78">
        <f t="shared" si="126"/>
        <v>0</v>
      </c>
      <c r="V967" s="89">
        <f t="shared" si="127"/>
        <v>0</v>
      </c>
      <c r="W967" s="77"/>
      <c r="X967" s="77"/>
      <c r="Y967" s="77"/>
    </row>
    <row r="968" spans="1:25" s="80" customFormat="1" ht="16" thickBot="1">
      <c r="A968" s="1"/>
      <c r="B968" s="28">
        <f t="shared" si="128"/>
        <v>722</v>
      </c>
      <c r="C968" s="28"/>
      <c r="D968" s="29"/>
      <c r="E968" s="28"/>
      <c r="F968" s="28"/>
      <c r="G968" s="28"/>
      <c r="H968" s="137"/>
      <c r="I968" s="28"/>
      <c r="J968" s="28"/>
      <c r="K968" s="28"/>
      <c r="L968" s="30"/>
      <c r="M968" s="31" t="str">
        <f t="shared" si="125"/>
        <v/>
      </c>
      <c r="N968" s="30"/>
      <c r="O968" s="77"/>
      <c r="P968" s="81">
        <f t="shared" si="122"/>
        <v>0</v>
      </c>
      <c r="Q968" s="81">
        <f t="shared" si="123"/>
        <v>0</v>
      </c>
      <c r="R968" s="81" t="e">
        <f t="shared" si="121"/>
        <v>#N/A</v>
      </c>
      <c r="S968" s="81">
        <f t="shared" si="124"/>
        <v>0</v>
      </c>
      <c r="T968" s="78" t="e">
        <f>+VLOOKUP($E968,db!$B$26:$C$30,2,FALSE)</f>
        <v>#N/A</v>
      </c>
      <c r="U968" s="78">
        <f t="shared" si="126"/>
        <v>0</v>
      </c>
      <c r="V968" s="89">
        <f t="shared" si="127"/>
        <v>0</v>
      </c>
      <c r="W968" s="77"/>
      <c r="X968" s="77"/>
      <c r="Y968" s="77"/>
    </row>
    <row r="969" spans="1:25" s="80" customFormat="1" ht="16" thickBot="1">
      <c r="A969" s="1"/>
      <c r="B969" s="26">
        <f t="shared" si="128"/>
        <v>723</v>
      </c>
      <c r="C969" s="26"/>
      <c r="D969" s="27"/>
      <c r="E969" s="26"/>
      <c r="F969" s="26"/>
      <c r="G969" s="26"/>
      <c r="H969" s="136"/>
      <c r="I969" s="26"/>
      <c r="J969" s="26"/>
      <c r="K969" s="26"/>
      <c r="L969" s="32"/>
      <c r="M969" s="33" t="str">
        <f t="shared" si="125"/>
        <v/>
      </c>
      <c r="N969" s="32"/>
      <c r="O969" s="77"/>
      <c r="P969" s="81">
        <f t="shared" si="122"/>
        <v>0</v>
      </c>
      <c r="Q969" s="81">
        <f t="shared" si="123"/>
        <v>0</v>
      </c>
      <c r="R969" s="81" t="e">
        <f t="shared" si="121"/>
        <v>#N/A</v>
      </c>
      <c r="S969" s="81">
        <f t="shared" si="124"/>
        <v>0</v>
      </c>
      <c r="T969" s="78" t="e">
        <f>+VLOOKUP($E969,db!$B$26:$C$30,2,FALSE)</f>
        <v>#N/A</v>
      </c>
      <c r="U969" s="78">
        <f t="shared" si="126"/>
        <v>0</v>
      </c>
      <c r="V969" s="89">
        <f t="shared" si="127"/>
        <v>0</v>
      </c>
      <c r="W969" s="77"/>
      <c r="X969" s="77"/>
      <c r="Y969" s="77"/>
    </row>
    <row r="970" spans="1:25" s="80" customFormat="1" ht="16" thickBot="1">
      <c r="A970" s="1"/>
      <c r="B970" s="28">
        <f t="shared" si="128"/>
        <v>724</v>
      </c>
      <c r="C970" s="28"/>
      <c r="D970" s="29"/>
      <c r="E970" s="28"/>
      <c r="F970" s="28"/>
      <c r="G970" s="28"/>
      <c r="H970" s="137"/>
      <c r="I970" s="28"/>
      <c r="J970" s="28"/>
      <c r="K970" s="28"/>
      <c r="L970" s="30"/>
      <c r="M970" s="31" t="str">
        <f t="shared" si="125"/>
        <v/>
      </c>
      <c r="N970" s="30"/>
      <c r="O970" s="77"/>
      <c r="P970" s="81">
        <f t="shared" si="122"/>
        <v>0</v>
      </c>
      <c r="Q970" s="81">
        <f t="shared" si="123"/>
        <v>0</v>
      </c>
      <c r="R970" s="81" t="e">
        <f t="shared" si="121"/>
        <v>#N/A</v>
      </c>
      <c r="S970" s="81">
        <f t="shared" si="124"/>
        <v>0</v>
      </c>
      <c r="T970" s="78" t="e">
        <f>+VLOOKUP($E970,db!$B$26:$C$30,2,FALSE)</f>
        <v>#N/A</v>
      </c>
      <c r="U970" s="78">
        <f t="shared" si="126"/>
        <v>0</v>
      </c>
      <c r="V970" s="89">
        <f t="shared" si="127"/>
        <v>0</v>
      </c>
      <c r="W970" s="77"/>
      <c r="X970" s="77"/>
      <c r="Y970" s="77"/>
    </row>
    <row r="971" spans="1:25" s="80" customFormat="1" ht="16" thickBot="1">
      <c r="A971" s="1"/>
      <c r="B971" s="26">
        <f t="shared" si="128"/>
        <v>725</v>
      </c>
      <c r="C971" s="26"/>
      <c r="D971" s="27"/>
      <c r="E971" s="26"/>
      <c r="F971" s="26"/>
      <c r="G971" s="26"/>
      <c r="H971" s="136"/>
      <c r="I971" s="26"/>
      <c r="J971" s="26"/>
      <c r="K971" s="26"/>
      <c r="L971" s="32"/>
      <c r="M971" s="33" t="str">
        <f t="shared" si="125"/>
        <v/>
      </c>
      <c r="N971" s="32"/>
      <c r="O971" s="77"/>
      <c r="P971" s="81">
        <f t="shared" si="122"/>
        <v>0</v>
      </c>
      <c r="Q971" s="81">
        <f t="shared" si="123"/>
        <v>0</v>
      </c>
      <c r="R971" s="81" t="e">
        <f t="shared" si="121"/>
        <v>#N/A</v>
      </c>
      <c r="S971" s="81">
        <f t="shared" si="124"/>
        <v>0</v>
      </c>
      <c r="T971" s="78" t="e">
        <f>+VLOOKUP($E971,db!$B$26:$C$30,2,FALSE)</f>
        <v>#N/A</v>
      </c>
      <c r="U971" s="78">
        <f t="shared" si="126"/>
        <v>0</v>
      </c>
      <c r="V971" s="89">
        <f t="shared" si="127"/>
        <v>0</v>
      </c>
      <c r="W971" s="77"/>
      <c r="X971" s="77"/>
      <c r="Y971" s="77"/>
    </row>
    <row r="972" spans="1:25" s="80" customFormat="1" ht="16" thickBot="1">
      <c r="A972" s="1"/>
      <c r="B972" s="28">
        <f t="shared" si="128"/>
        <v>726</v>
      </c>
      <c r="C972" s="28"/>
      <c r="D972" s="29"/>
      <c r="E972" s="28"/>
      <c r="F972" s="28"/>
      <c r="G972" s="28"/>
      <c r="H972" s="137"/>
      <c r="I972" s="28"/>
      <c r="J972" s="28"/>
      <c r="K972" s="28"/>
      <c r="L972" s="30"/>
      <c r="M972" s="31" t="str">
        <f t="shared" si="125"/>
        <v/>
      </c>
      <c r="N972" s="30"/>
      <c r="O972" s="77"/>
      <c r="P972" s="81">
        <f t="shared" si="122"/>
        <v>0</v>
      </c>
      <c r="Q972" s="81">
        <f t="shared" si="123"/>
        <v>0</v>
      </c>
      <c r="R972" s="81" t="e">
        <f t="shared" si="121"/>
        <v>#N/A</v>
      </c>
      <c r="S972" s="81">
        <f t="shared" si="124"/>
        <v>0</v>
      </c>
      <c r="T972" s="78" t="e">
        <f>+VLOOKUP($E972,db!$B$26:$C$30,2,FALSE)</f>
        <v>#N/A</v>
      </c>
      <c r="U972" s="78">
        <f t="shared" si="126"/>
        <v>0</v>
      </c>
      <c r="V972" s="89">
        <f t="shared" si="127"/>
        <v>0</v>
      </c>
      <c r="W972" s="77"/>
      <c r="X972" s="77"/>
      <c r="Y972" s="77"/>
    </row>
    <row r="973" spans="1:25" s="80" customFormat="1" ht="16" thickBot="1">
      <c r="A973" s="1"/>
      <c r="B973" s="26">
        <f t="shared" si="128"/>
        <v>727</v>
      </c>
      <c r="C973" s="26"/>
      <c r="D973" s="27"/>
      <c r="E973" s="26"/>
      <c r="F973" s="26"/>
      <c r="G973" s="26"/>
      <c r="H973" s="136"/>
      <c r="I973" s="26"/>
      <c r="J973" s="26"/>
      <c r="K973" s="26"/>
      <c r="L973" s="32"/>
      <c r="M973" s="33" t="str">
        <f t="shared" si="125"/>
        <v/>
      </c>
      <c r="N973" s="32"/>
      <c r="O973" s="77"/>
      <c r="P973" s="81">
        <f t="shared" si="122"/>
        <v>0</v>
      </c>
      <c r="Q973" s="81">
        <f t="shared" si="123"/>
        <v>0</v>
      </c>
      <c r="R973" s="81" t="e">
        <f t="shared" si="121"/>
        <v>#N/A</v>
      </c>
      <c r="S973" s="81">
        <f t="shared" si="124"/>
        <v>0</v>
      </c>
      <c r="T973" s="78" t="e">
        <f>+VLOOKUP($E973,db!$B$26:$C$30,2,FALSE)</f>
        <v>#N/A</v>
      </c>
      <c r="U973" s="78">
        <f t="shared" si="126"/>
        <v>0</v>
      </c>
      <c r="V973" s="89">
        <f t="shared" si="127"/>
        <v>0</v>
      </c>
      <c r="W973" s="77"/>
      <c r="X973" s="77"/>
      <c r="Y973" s="77"/>
    </row>
    <row r="974" spans="1:25" s="80" customFormat="1" ht="16" thickBot="1">
      <c r="A974" s="1"/>
      <c r="B974" s="28">
        <f t="shared" si="128"/>
        <v>728</v>
      </c>
      <c r="C974" s="28"/>
      <c r="D974" s="29"/>
      <c r="E974" s="28"/>
      <c r="F974" s="28"/>
      <c r="G974" s="28"/>
      <c r="H974" s="137"/>
      <c r="I974" s="28"/>
      <c r="J974" s="28"/>
      <c r="K974" s="28"/>
      <c r="L974" s="30"/>
      <c r="M974" s="31" t="str">
        <f t="shared" si="125"/>
        <v/>
      </c>
      <c r="N974" s="30"/>
      <c r="O974" s="77"/>
      <c r="P974" s="81">
        <f t="shared" si="122"/>
        <v>0</v>
      </c>
      <c r="Q974" s="81">
        <f t="shared" si="123"/>
        <v>0</v>
      </c>
      <c r="R974" s="81" t="e">
        <f t="shared" si="121"/>
        <v>#N/A</v>
      </c>
      <c r="S974" s="81">
        <f t="shared" si="124"/>
        <v>0</v>
      </c>
      <c r="T974" s="78" t="e">
        <f>+VLOOKUP($E974,db!$B$26:$C$30,2,FALSE)</f>
        <v>#N/A</v>
      </c>
      <c r="U974" s="78">
        <f t="shared" si="126"/>
        <v>0</v>
      </c>
      <c r="V974" s="89">
        <f t="shared" si="127"/>
        <v>0</v>
      </c>
      <c r="W974" s="77"/>
      <c r="X974" s="77"/>
      <c r="Y974" s="77"/>
    </row>
    <row r="975" spans="1:25" s="80" customFormat="1" ht="16" thickBot="1">
      <c r="A975" s="1"/>
      <c r="B975" s="26">
        <f t="shared" si="128"/>
        <v>729</v>
      </c>
      <c r="C975" s="26"/>
      <c r="D975" s="27"/>
      <c r="E975" s="26"/>
      <c r="F975" s="26"/>
      <c r="G975" s="26"/>
      <c r="H975" s="136"/>
      <c r="I975" s="26"/>
      <c r="J975" s="26"/>
      <c r="K975" s="26"/>
      <c r="L975" s="32"/>
      <c r="M975" s="33" t="str">
        <f t="shared" si="125"/>
        <v/>
      </c>
      <c r="N975" s="32"/>
      <c r="O975" s="77"/>
      <c r="P975" s="81">
        <f t="shared" si="122"/>
        <v>0</v>
      </c>
      <c r="Q975" s="81">
        <f t="shared" si="123"/>
        <v>0</v>
      </c>
      <c r="R975" s="81" t="e">
        <f t="shared" si="121"/>
        <v>#N/A</v>
      </c>
      <c r="S975" s="81">
        <f t="shared" si="124"/>
        <v>0</v>
      </c>
      <c r="T975" s="78" t="e">
        <f>+VLOOKUP($E975,db!$B$26:$C$30,2,FALSE)</f>
        <v>#N/A</v>
      </c>
      <c r="U975" s="78">
        <f t="shared" si="126"/>
        <v>0</v>
      </c>
      <c r="V975" s="89">
        <f t="shared" si="127"/>
        <v>0</v>
      </c>
      <c r="W975" s="77"/>
      <c r="X975" s="77"/>
      <c r="Y975" s="77"/>
    </row>
    <row r="976" spans="1:25" s="80" customFormat="1" ht="16" thickBot="1">
      <c r="A976" s="1"/>
      <c r="B976" s="28">
        <f t="shared" si="128"/>
        <v>730</v>
      </c>
      <c r="C976" s="28"/>
      <c r="D976" s="29"/>
      <c r="E976" s="28"/>
      <c r="F976" s="28"/>
      <c r="G976" s="28"/>
      <c r="H976" s="137"/>
      <c r="I976" s="28"/>
      <c r="J976" s="28"/>
      <c r="K976" s="28"/>
      <c r="L976" s="30"/>
      <c r="M976" s="31" t="str">
        <f t="shared" si="125"/>
        <v/>
      </c>
      <c r="N976" s="30"/>
      <c r="O976" s="77"/>
      <c r="P976" s="81">
        <f t="shared" si="122"/>
        <v>0</v>
      </c>
      <c r="Q976" s="81">
        <f t="shared" si="123"/>
        <v>0</v>
      </c>
      <c r="R976" s="81" t="e">
        <f t="shared" si="121"/>
        <v>#N/A</v>
      </c>
      <c r="S976" s="81">
        <f t="shared" si="124"/>
        <v>0</v>
      </c>
      <c r="T976" s="78" t="e">
        <f>+VLOOKUP($E976,db!$B$26:$C$30,2,FALSE)</f>
        <v>#N/A</v>
      </c>
      <c r="U976" s="78">
        <f t="shared" si="126"/>
        <v>0</v>
      </c>
      <c r="V976" s="89">
        <f t="shared" si="127"/>
        <v>0</v>
      </c>
      <c r="W976" s="77"/>
      <c r="X976" s="77"/>
      <c r="Y976" s="77"/>
    </row>
    <row r="977" spans="1:25" s="80" customFormat="1" ht="16" thickBot="1">
      <c r="A977" s="1"/>
      <c r="B977" s="26">
        <f t="shared" si="128"/>
        <v>731</v>
      </c>
      <c r="C977" s="26"/>
      <c r="D977" s="27"/>
      <c r="E977" s="26"/>
      <c r="F977" s="26"/>
      <c r="G977" s="26"/>
      <c r="H977" s="136"/>
      <c r="I977" s="26"/>
      <c r="J977" s="26"/>
      <c r="K977" s="26"/>
      <c r="L977" s="32"/>
      <c r="M977" s="33" t="str">
        <f t="shared" si="125"/>
        <v/>
      </c>
      <c r="N977" s="32"/>
      <c r="O977" s="77"/>
      <c r="P977" s="81">
        <f t="shared" si="122"/>
        <v>0</v>
      </c>
      <c r="Q977" s="81">
        <f t="shared" si="123"/>
        <v>0</v>
      </c>
      <c r="R977" s="81" t="e">
        <f t="shared" ref="R977:R1004" si="129">IF(H977&gt;T977,1,0)</f>
        <v>#N/A</v>
      </c>
      <c r="S977" s="81">
        <f t="shared" si="124"/>
        <v>0</v>
      </c>
      <c r="T977" s="78" t="e">
        <f>+VLOOKUP($E977,db!$B$26:$C$30,2,FALSE)</f>
        <v>#N/A</v>
      </c>
      <c r="U977" s="78">
        <f t="shared" si="126"/>
        <v>0</v>
      </c>
      <c r="V977" s="89">
        <f t="shared" si="127"/>
        <v>0</v>
      </c>
      <c r="W977" s="77"/>
      <c r="X977" s="77"/>
      <c r="Y977" s="77"/>
    </row>
    <row r="978" spans="1:25" s="80" customFormat="1" ht="16" thickBot="1">
      <c r="A978" s="1"/>
      <c r="B978" s="28">
        <f t="shared" si="128"/>
        <v>732</v>
      </c>
      <c r="C978" s="28"/>
      <c r="D978" s="29"/>
      <c r="E978" s="28"/>
      <c r="F978" s="28"/>
      <c r="G978" s="28"/>
      <c r="H978" s="137"/>
      <c r="I978" s="28"/>
      <c r="J978" s="28"/>
      <c r="K978" s="28"/>
      <c r="L978" s="30"/>
      <c r="M978" s="31" t="str">
        <f t="shared" si="125"/>
        <v/>
      </c>
      <c r="N978" s="30"/>
      <c r="O978" s="77"/>
      <c r="P978" s="81">
        <f t="shared" si="122"/>
        <v>0</v>
      </c>
      <c r="Q978" s="81">
        <f t="shared" si="123"/>
        <v>0</v>
      </c>
      <c r="R978" s="81" t="e">
        <f t="shared" si="129"/>
        <v>#N/A</v>
      </c>
      <c r="S978" s="81">
        <f t="shared" si="124"/>
        <v>0</v>
      </c>
      <c r="T978" s="78" t="e">
        <f>+VLOOKUP($E978,db!$B$26:$C$30,2,FALSE)</f>
        <v>#N/A</v>
      </c>
      <c r="U978" s="78">
        <f t="shared" si="126"/>
        <v>0</v>
      </c>
      <c r="V978" s="89">
        <f t="shared" si="127"/>
        <v>0</v>
      </c>
      <c r="W978" s="77"/>
      <c r="X978" s="77"/>
      <c r="Y978" s="77"/>
    </row>
    <row r="979" spans="1:25" s="80" customFormat="1" ht="16" thickBot="1">
      <c r="A979" s="1"/>
      <c r="B979" s="26">
        <f t="shared" si="128"/>
        <v>733</v>
      </c>
      <c r="C979" s="26"/>
      <c r="D979" s="27"/>
      <c r="E979" s="26"/>
      <c r="F979" s="26"/>
      <c r="G979" s="26"/>
      <c r="H979" s="136"/>
      <c r="I979" s="26"/>
      <c r="J979" s="26"/>
      <c r="K979" s="26"/>
      <c r="L979" s="32"/>
      <c r="M979" s="33" t="str">
        <f t="shared" si="125"/>
        <v/>
      </c>
      <c r="N979" s="32"/>
      <c r="O979" s="77"/>
      <c r="P979" s="81">
        <f t="shared" si="122"/>
        <v>0</v>
      </c>
      <c r="Q979" s="81">
        <f t="shared" si="123"/>
        <v>0</v>
      </c>
      <c r="R979" s="81" t="e">
        <f t="shared" si="129"/>
        <v>#N/A</v>
      </c>
      <c r="S979" s="81">
        <f t="shared" si="124"/>
        <v>0</v>
      </c>
      <c r="T979" s="78" t="e">
        <f>+VLOOKUP($E979,db!$B$26:$C$30,2,FALSE)</f>
        <v>#N/A</v>
      </c>
      <c r="U979" s="78">
        <f t="shared" si="126"/>
        <v>0</v>
      </c>
      <c r="V979" s="89">
        <f t="shared" si="127"/>
        <v>0</v>
      </c>
      <c r="W979" s="77"/>
      <c r="X979" s="77"/>
      <c r="Y979" s="77"/>
    </row>
    <row r="980" spans="1:25" s="80" customFormat="1" ht="16" thickBot="1">
      <c r="A980" s="1"/>
      <c r="B980" s="28">
        <f t="shared" si="128"/>
        <v>734</v>
      </c>
      <c r="C980" s="28"/>
      <c r="D980" s="29"/>
      <c r="E980" s="28"/>
      <c r="F980" s="28"/>
      <c r="G980" s="28"/>
      <c r="H980" s="137"/>
      <c r="I980" s="28"/>
      <c r="J980" s="28"/>
      <c r="K980" s="28"/>
      <c r="L980" s="30"/>
      <c r="M980" s="31" t="str">
        <f t="shared" si="125"/>
        <v/>
      </c>
      <c r="N980" s="30"/>
      <c r="O980" s="77"/>
      <c r="P980" s="81">
        <f t="shared" si="122"/>
        <v>0</v>
      </c>
      <c r="Q980" s="81">
        <f t="shared" si="123"/>
        <v>0</v>
      </c>
      <c r="R980" s="81" t="e">
        <f t="shared" si="129"/>
        <v>#N/A</v>
      </c>
      <c r="S980" s="81">
        <f t="shared" si="124"/>
        <v>0</v>
      </c>
      <c r="T980" s="78" t="e">
        <f>+VLOOKUP($E980,db!$B$26:$C$30,2,FALSE)</f>
        <v>#N/A</v>
      </c>
      <c r="U980" s="78">
        <f t="shared" si="126"/>
        <v>0</v>
      </c>
      <c r="V980" s="89">
        <f t="shared" si="127"/>
        <v>0</v>
      </c>
      <c r="W980" s="77"/>
      <c r="X980" s="77"/>
      <c r="Y980" s="77"/>
    </row>
    <row r="981" spans="1:25" s="80" customFormat="1" ht="16" thickBot="1">
      <c r="A981" s="1"/>
      <c r="B981" s="26">
        <f t="shared" si="128"/>
        <v>735</v>
      </c>
      <c r="C981" s="26"/>
      <c r="D981" s="27"/>
      <c r="E981" s="26"/>
      <c r="F981" s="26"/>
      <c r="G981" s="26"/>
      <c r="H981" s="136"/>
      <c r="I981" s="26"/>
      <c r="J981" s="26"/>
      <c r="K981" s="26"/>
      <c r="L981" s="32"/>
      <c r="M981" s="33" t="str">
        <f t="shared" si="125"/>
        <v/>
      </c>
      <c r="N981" s="32"/>
      <c r="O981" s="77"/>
      <c r="P981" s="81">
        <f t="shared" si="122"/>
        <v>0</v>
      </c>
      <c r="Q981" s="81">
        <f t="shared" si="123"/>
        <v>0</v>
      </c>
      <c r="R981" s="81" t="e">
        <f t="shared" si="129"/>
        <v>#N/A</v>
      </c>
      <c r="S981" s="81">
        <f t="shared" si="124"/>
        <v>0</v>
      </c>
      <c r="T981" s="78" t="e">
        <f>+VLOOKUP($E981,db!$B$26:$C$30,2,FALSE)</f>
        <v>#N/A</v>
      </c>
      <c r="U981" s="78">
        <f t="shared" si="126"/>
        <v>0</v>
      </c>
      <c r="V981" s="89">
        <f t="shared" si="127"/>
        <v>0</v>
      </c>
      <c r="W981" s="77"/>
      <c r="X981" s="77"/>
      <c r="Y981" s="77"/>
    </row>
    <row r="982" spans="1:25" s="80" customFormat="1" ht="16" thickBot="1">
      <c r="A982" s="1"/>
      <c r="B982" s="28">
        <f t="shared" si="128"/>
        <v>736</v>
      </c>
      <c r="C982" s="28"/>
      <c r="D982" s="29"/>
      <c r="E982" s="28"/>
      <c r="F982" s="28"/>
      <c r="G982" s="28"/>
      <c r="H982" s="137"/>
      <c r="I982" s="28"/>
      <c r="J982" s="28"/>
      <c r="K982" s="28"/>
      <c r="L982" s="30"/>
      <c r="M982" s="31" t="str">
        <f t="shared" si="125"/>
        <v/>
      </c>
      <c r="N982" s="30"/>
      <c r="O982" s="77"/>
      <c r="P982" s="81">
        <f t="shared" si="122"/>
        <v>0</v>
      </c>
      <c r="Q982" s="81">
        <f t="shared" si="123"/>
        <v>0</v>
      </c>
      <c r="R982" s="81" t="e">
        <f t="shared" si="129"/>
        <v>#N/A</v>
      </c>
      <c r="S982" s="81">
        <f t="shared" si="124"/>
        <v>0</v>
      </c>
      <c r="T982" s="78" t="e">
        <f>+VLOOKUP($E982,db!$B$26:$C$30,2,FALSE)</f>
        <v>#N/A</v>
      </c>
      <c r="U982" s="78">
        <f t="shared" si="126"/>
        <v>0</v>
      </c>
      <c r="V982" s="89">
        <f t="shared" si="127"/>
        <v>0</v>
      </c>
      <c r="W982" s="77"/>
      <c r="X982" s="77"/>
      <c r="Y982" s="77"/>
    </row>
    <row r="983" spans="1:25" s="80" customFormat="1" ht="16" thickBot="1">
      <c r="A983" s="1"/>
      <c r="B983" s="26">
        <f t="shared" si="128"/>
        <v>737</v>
      </c>
      <c r="C983" s="26"/>
      <c r="D983" s="27"/>
      <c r="E983" s="26"/>
      <c r="F983" s="26"/>
      <c r="G983" s="26"/>
      <c r="H983" s="136"/>
      <c r="I983" s="26"/>
      <c r="J983" s="26"/>
      <c r="K983" s="26"/>
      <c r="L983" s="32"/>
      <c r="M983" s="33" t="str">
        <f t="shared" si="125"/>
        <v/>
      </c>
      <c r="N983" s="32"/>
      <c r="O983" s="77"/>
      <c r="P983" s="81">
        <f t="shared" si="122"/>
        <v>0</v>
      </c>
      <c r="Q983" s="81">
        <f t="shared" si="123"/>
        <v>0</v>
      </c>
      <c r="R983" s="81" t="e">
        <f t="shared" si="129"/>
        <v>#N/A</v>
      </c>
      <c r="S983" s="81">
        <f t="shared" si="124"/>
        <v>0</v>
      </c>
      <c r="T983" s="78" t="e">
        <f>+VLOOKUP($E983,db!$B$26:$C$30,2,FALSE)</f>
        <v>#N/A</v>
      </c>
      <c r="U983" s="78">
        <f t="shared" si="126"/>
        <v>0</v>
      </c>
      <c r="V983" s="89">
        <f t="shared" si="127"/>
        <v>0</v>
      </c>
      <c r="W983" s="77"/>
      <c r="X983" s="77"/>
      <c r="Y983" s="77"/>
    </row>
    <row r="984" spans="1:25" s="80" customFormat="1" ht="16" thickBot="1">
      <c r="A984" s="1"/>
      <c r="B984" s="28">
        <f t="shared" si="128"/>
        <v>738</v>
      </c>
      <c r="C984" s="28"/>
      <c r="D984" s="29"/>
      <c r="E984" s="28"/>
      <c r="F984" s="28"/>
      <c r="G984" s="28"/>
      <c r="H984" s="137"/>
      <c r="I984" s="28"/>
      <c r="J984" s="28"/>
      <c r="K984" s="28"/>
      <c r="L984" s="30"/>
      <c r="M984" s="31" t="str">
        <f t="shared" si="125"/>
        <v/>
      </c>
      <c r="N984" s="30"/>
      <c r="O984" s="77"/>
      <c r="P984" s="81">
        <f t="shared" si="122"/>
        <v>0</v>
      </c>
      <c r="Q984" s="81">
        <f t="shared" si="123"/>
        <v>0</v>
      </c>
      <c r="R984" s="81" t="e">
        <f t="shared" si="129"/>
        <v>#N/A</v>
      </c>
      <c r="S984" s="81">
        <f t="shared" si="124"/>
        <v>0</v>
      </c>
      <c r="T984" s="78" t="e">
        <f>+VLOOKUP($E984,db!$B$26:$C$30,2,FALSE)</f>
        <v>#N/A</v>
      </c>
      <c r="U984" s="78">
        <f t="shared" si="126"/>
        <v>0</v>
      </c>
      <c r="V984" s="89">
        <f t="shared" si="127"/>
        <v>0</v>
      </c>
      <c r="W984" s="77"/>
      <c r="X984" s="77"/>
      <c r="Y984" s="77"/>
    </row>
    <row r="985" spans="1:25" s="80" customFormat="1" ht="16" thickBot="1">
      <c r="A985" s="1"/>
      <c r="B985" s="26">
        <f t="shared" si="128"/>
        <v>739</v>
      </c>
      <c r="C985" s="26"/>
      <c r="D985" s="27"/>
      <c r="E985" s="26"/>
      <c r="F985" s="26"/>
      <c r="G985" s="26"/>
      <c r="H985" s="136"/>
      <c r="I985" s="26"/>
      <c r="J985" s="26"/>
      <c r="K985" s="26"/>
      <c r="L985" s="32"/>
      <c r="M985" s="33" t="str">
        <f t="shared" si="125"/>
        <v/>
      </c>
      <c r="N985" s="32"/>
      <c r="O985" s="77"/>
      <c r="P985" s="81">
        <f t="shared" si="122"/>
        <v>0</v>
      </c>
      <c r="Q985" s="81">
        <f t="shared" si="123"/>
        <v>0</v>
      </c>
      <c r="R985" s="81" t="e">
        <f t="shared" si="129"/>
        <v>#N/A</v>
      </c>
      <c r="S985" s="81">
        <f t="shared" si="124"/>
        <v>0</v>
      </c>
      <c r="T985" s="78" t="e">
        <f>+VLOOKUP($E985,db!$B$26:$C$30,2,FALSE)</f>
        <v>#N/A</v>
      </c>
      <c r="U985" s="78">
        <f t="shared" si="126"/>
        <v>0</v>
      </c>
      <c r="V985" s="89">
        <f t="shared" si="127"/>
        <v>0</v>
      </c>
      <c r="W985" s="77"/>
      <c r="X985" s="77"/>
      <c r="Y985" s="77"/>
    </row>
    <row r="986" spans="1:25" s="80" customFormat="1" ht="16" thickBot="1">
      <c r="A986" s="1"/>
      <c r="B986" s="28">
        <f t="shared" si="128"/>
        <v>740</v>
      </c>
      <c r="C986" s="28"/>
      <c r="D986" s="29"/>
      <c r="E986" s="28"/>
      <c r="F986" s="28"/>
      <c r="G986" s="28"/>
      <c r="H986" s="137"/>
      <c r="I986" s="28"/>
      <c r="J986" s="28"/>
      <c r="K986" s="28"/>
      <c r="L986" s="30"/>
      <c r="M986" s="31" t="str">
        <f t="shared" si="125"/>
        <v/>
      </c>
      <c r="N986" s="30"/>
      <c r="O986" s="77"/>
      <c r="P986" s="81">
        <f t="shared" si="122"/>
        <v>0</v>
      </c>
      <c r="Q986" s="81">
        <f t="shared" si="123"/>
        <v>0</v>
      </c>
      <c r="R986" s="81" t="e">
        <f t="shared" si="129"/>
        <v>#N/A</v>
      </c>
      <c r="S986" s="81">
        <f t="shared" si="124"/>
        <v>0</v>
      </c>
      <c r="T986" s="78" t="e">
        <f>+VLOOKUP($E986,db!$B$26:$C$30,2,FALSE)</f>
        <v>#N/A</v>
      </c>
      <c r="U986" s="78">
        <f t="shared" si="126"/>
        <v>0</v>
      </c>
      <c r="V986" s="89">
        <f t="shared" si="127"/>
        <v>0</v>
      </c>
      <c r="W986" s="77"/>
      <c r="X986" s="77"/>
      <c r="Y986" s="77"/>
    </row>
    <row r="987" spans="1:25" s="80" customFormat="1" ht="16" thickBot="1">
      <c r="A987" s="1"/>
      <c r="B987" s="26">
        <f t="shared" si="128"/>
        <v>741</v>
      </c>
      <c r="C987" s="26"/>
      <c r="D987" s="27"/>
      <c r="E987" s="26"/>
      <c r="F987" s="26"/>
      <c r="G987" s="26"/>
      <c r="H987" s="136"/>
      <c r="I987" s="26"/>
      <c r="J987" s="26"/>
      <c r="K987" s="26"/>
      <c r="L987" s="32"/>
      <c r="M987" s="33" t="str">
        <f t="shared" si="125"/>
        <v/>
      </c>
      <c r="N987" s="32"/>
      <c r="O987" s="77"/>
      <c r="P987" s="81">
        <f t="shared" si="122"/>
        <v>0</v>
      </c>
      <c r="Q987" s="81">
        <f t="shared" si="123"/>
        <v>0</v>
      </c>
      <c r="R987" s="81" t="e">
        <f t="shared" si="129"/>
        <v>#N/A</v>
      </c>
      <c r="S987" s="81">
        <f t="shared" si="124"/>
        <v>0</v>
      </c>
      <c r="T987" s="78" t="e">
        <f>+VLOOKUP($E987,db!$B$26:$C$30,2,FALSE)</f>
        <v>#N/A</v>
      </c>
      <c r="U987" s="78">
        <f t="shared" si="126"/>
        <v>0</v>
      </c>
      <c r="V987" s="89">
        <f t="shared" si="127"/>
        <v>0</v>
      </c>
      <c r="W987" s="77"/>
      <c r="X987" s="77"/>
      <c r="Y987" s="77"/>
    </row>
    <row r="988" spans="1:25" s="80" customFormat="1" ht="16" thickBot="1">
      <c r="A988" s="1"/>
      <c r="B988" s="28">
        <f t="shared" si="128"/>
        <v>742</v>
      </c>
      <c r="C988" s="28"/>
      <c r="D988" s="29"/>
      <c r="E988" s="28"/>
      <c r="F988" s="28"/>
      <c r="G988" s="28"/>
      <c r="H988" s="137"/>
      <c r="I988" s="28"/>
      <c r="J988" s="28"/>
      <c r="K988" s="28"/>
      <c r="L988" s="30"/>
      <c r="M988" s="31" t="str">
        <f t="shared" si="125"/>
        <v/>
      </c>
      <c r="N988" s="30"/>
      <c r="O988" s="77"/>
      <c r="P988" s="81">
        <f t="shared" si="122"/>
        <v>0</v>
      </c>
      <c r="Q988" s="81">
        <f t="shared" si="123"/>
        <v>0</v>
      </c>
      <c r="R988" s="81" t="e">
        <f t="shared" si="129"/>
        <v>#N/A</v>
      </c>
      <c r="S988" s="81">
        <f t="shared" si="124"/>
        <v>0</v>
      </c>
      <c r="T988" s="78" t="e">
        <f>+VLOOKUP($E988,db!$B$26:$C$30,2,FALSE)</f>
        <v>#N/A</v>
      </c>
      <c r="U988" s="78">
        <f t="shared" si="126"/>
        <v>0</v>
      </c>
      <c r="V988" s="89">
        <f t="shared" si="127"/>
        <v>0</v>
      </c>
      <c r="W988" s="77"/>
      <c r="X988" s="77"/>
      <c r="Y988" s="77"/>
    </row>
    <row r="989" spans="1:25" s="80" customFormat="1" ht="16" thickBot="1">
      <c r="A989" s="1"/>
      <c r="B989" s="26">
        <f t="shared" si="128"/>
        <v>743</v>
      </c>
      <c r="C989" s="26"/>
      <c r="D989" s="27"/>
      <c r="E989" s="26"/>
      <c r="F989" s="26"/>
      <c r="G989" s="26"/>
      <c r="H989" s="136"/>
      <c r="I989" s="26"/>
      <c r="J989" s="26"/>
      <c r="K989" s="26"/>
      <c r="L989" s="32"/>
      <c r="M989" s="33" t="str">
        <f t="shared" si="125"/>
        <v/>
      </c>
      <c r="N989" s="32"/>
      <c r="O989" s="77"/>
      <c r="P989" s="81">
        <f t="shared" si="122"/>
        <v>0</v>
      </c>
      <c r="Q989" s="81">
        <f t="shared" si="123"/>
        <v>0</v>
      </c>
      <c r="R989" s="81" t="e">
        <f t="shared" si="129"/>
        <v>#N/A</v>
      </c>
      <c r="S989" s="81">
        <f t="shared" si="124"/>
        <v>0</v>
      </c>
      <c r="T989" s="78" t="e">
        <f>+VLOOKUP($E989,db!$B$26:$C$30,2,FALSE)</f>
        <v>#N/A</v>
      </c>
      <c r="U989" s="78">
        <f t="shared" si="126"/>
        <v>0</v>
      </c>
      <c r="V989" s="89">
        <f t="shared" si="127"/>
        <v>0</v>
      </c>
      <c r="W989" s="77"/>
      <c r="X989" s="77"/>
      <c r="Y989" s="77"/>
    </row>
    <row r="990" spans="1:25" s="80" customFormat="1" ht="16" thickBot="1">
      <c r="A990" s="1"/>
      <c r="B990" s="28">
        <f t="shared" si="128"/>
        <v>744</v>
      </c>
      <c r="C990" s="28"/>
      <c r="D990" s="29"/>
      <c r="E990" s="28"/>
      <c r="F990" s="28"/>
      <c r="G990" s="28"/>
      <c r="H990" s="137"/>
      <c r="I990" s="28"/>
      <c r="J990" s="28"/>
      <c r="K990" s="28"/>
      <c r="L990" s="30"/>
      <c r="M990" s="31" t="str">
        <f t="shared" si="125"/>
        <v/>
      </c>
      <c r="N990" s="30"/>
      <c r="O990" s="77"/>
      <c r="P990" s="81">
        <f t="shared" si="122"/>
        <v>0</v>
      </c>
      <c r="Q990" s="81">
        <f t="shared" si="123"/>
        <v>0</v>
      </c>
      <c r="R990" s="81" t="e">
        <f t="shared" si="129"/>
        <v>#N/A</v>
      </c>
      <c r="S990" s="81">
        <f t="shared" si="124"/>
        <v>0</v>
      </c>
      <c r="T990" s="78" t="e">
        <f>+VLOOKUP($E990,db!$B$26:$C$30,2,FALSE)</f>
        <v>#N/A</v>
      </c>
      <c r="U990" s="78">
        <f t="shared" si="126"/>
        <v>0</v>
      </c>
      <c r="V990" s="89">
        <f t="shared" si="127"/>
        <v>0</v>
      </c>
      <c r="W990" s="77"/>
      <c r="X990" s="77"/>
      <c r="Y990" s="77"/>
    </row>
    <row r="991" spans="1:25" s="80" customFormat="1" ht="16" thickBot="1">
      <c r="A991" s="1"/>
      <c r="B991" s="26">
        <f t="shared" si="128"/>
        <v>745</v>
      </c>
      <c r="C991" s="26"/>
      <c r="D991" s="27"/>
      <c r="E991" s="26"/>
      <c r="F991" s="26"/>
      <c r="G991" s="26"/>
      <c r="H991" s="136"/>
      <c r="I991" s="26"/>
      <c r="J991" s="26"/>
      <c r="K991" s="26"/>
      <c r="L991" s="32"/>
      <c r="M991" s="33" t="str">
        <f t="shared" si="125"/>
        <v/>
      </c>
      <c r="N991" s="32"/>
      <c r="O991" s="77"/>
      <c r="P991" s="81">
        <f t="shared" si="122"/>
        <v>0</v>
      </c>
      <c r="Q991" s="81">
        <f t="shared" si="123"/>
        <v>0</v>
      </c>
      <c r="R991" s="81" t="e">
        <f t="shared" si="129"/>
        <v>#N/A</v>
      </c>
      <c r="S991" s="81">
        <f t="shared" si="124"/>
        <v>0</v>
      </c>
      <c r="T991" s="78" t="e">
        <f>+VLOOKUP($E991,db!$B$26:$C$30,2,FALSE)</f>
        <v>#N/A</v>
      </c>
      <c r="U991" s="78">
        <f t="shared" si="126"/>
        <v>0</v>
      </c>
      <c r="V991" s="89">
        <f t="shared" si="127"/>
        <v>0</v>
      </c>
      <c r="W991" s="77"/>
      <c r="X991" s="77"/>
      <c r="Y991" s="77"/>
    </row>
    <row r="992" spans="1:25" s="80" customFormat="1" ht="16" thickBot="1">
      <c r="A992" s="1"/>
      <c r="B992" s="28">
        <f t="shared" si="128"/>
        <v>746</v>
      </c>
      <c r="C992" s="28"/>
      <c r="D992" s="29"/>
      <c r="E992" s="28"/>
      <c r="F992" s="28"/>
      <c r="G992" s="28"/>
      <c r="H992" s="137"/>
      <c r="I992" s="28"/>
      <c r="J992" s="28"/>
      <c r="K992" s="28"/>
      <c r="L992" s="30"/>
      <c r="M992" s="31" t="str">
        <f t="shared" si="125"/>
        <v/>
      </c>
      <c r="N992" s="30"/>
      <c r="O992" s="77"/>
      <c r="P992" s="81">
        <f t="shared" si="122"/>
        <v>0</v>
      </c>
      <c r="Q992" s="81">
        <f t="shared" si="123"/>
        <v>0</v>
      </c>
      <c r="R992" s="81" t="e">
        <f t="shared" si="129"/>
        <v>#N/A</v>
      </c>
      <c r="S992" s="81">
        <f t="shared" si="124"/>
        <v>0</v>
      </c>
      <c r="T992" s="78" t="e">
        <f>+VLOOKUP($E992,db!$B$26:$C$30,2,FALSE)</f>
        <v>#N/A</v>
      </c>
      <c r="U992" s="78">
        <f t="shared" si="126"/>
        <v>0</v>
      </c>
      <c r="V992" s="89">
        <f t="shared" si="127"/>
        <v>0</v>
      </c>
      <c r="W992" s="77"/>
      <c r="X992" s="77"/>
      <c r="Y992" s="77"/>
    </row>
    <row r="993" spans="1:25" s="80" customFormat="1" ht="16" thickBot="1">
      <c r="A993" s="1"/>
      <c r="B993" s="26">
        <f t="shared" si="128"/>
        <v>747</v>
      </c>
      <c r="C993" s="26"/>
      <c r="D993" s="27"/>
      <c r="E993" s="26"/>
      <c r="F993" s="26"/>
      <c r="G993" s="26"/>
      <c r="H993" s="136"/>
      <c r="I993" s="26"/>
      <c r="J993" s="26"/>
      <c r="K993" s="26"/>
      <c r="L993" s="32"/>
      <c r="M993" s="33" t="str">
        <f t="shared" si="125"/>
        <v/>
      </c>
      <c r="N993" s="32"/>
      <c r="O993" s="77"/>
      <c r="P993" s="81">
        <f t="shared" si="122"/>
        <v>0</v>
      </c>
      <c r="Q993" s="81">
        <f t="shared" si="123"/>
        <v>0</v>
      </c>
      <c r="R993" s="81" t="e">
        <f t="shared" si="129"/>
        <v>#N/A</v>
      </c>
      <c r="S993" s="81">
        <f t="shared" si="124"/>
        <v>0</v>
      </c>
      <c r="T993" s="78" t="e">
        <f>+VLOOKUP($E993,db!$B$26:$C$30,2,FALSE)</f>
        <v>#N/A</v>
      </c>
      <c r="U993" s="78">
        <f t="shared" si="126"/>
        <v>0</v>
      </c>
      <c r="V993" s="89">
        <f t="shared" si="127"/>
        <v>0</v>
      </c>
      <c r="W993" s="77"/>
      <c r="X993" s="77"/>
      <c r="Y993" s="77"/>
    </row>
    <row r="994" spans="1:25" s="80" customFormat="1" ht="16" thickBot="1">
      <c r="A994" s="1"/>
      <c r="B994" s="28">
        <f t="shared" si="128"/>
        <v>748</v>
      </c>
      <c r="C994" s="28"/>
      <c r="D994" s="29"/>
      <c r="E994" s="28"/>
      <c r="F994" s="28"/>
      <c r="G994" s="28"/>
      <c r="H994" s="137"/>
      <c r="I994" s="28"/>
      <c r="J994" s="28"/>
      <c r="K994" s="28"/>
      <c r="L994" s="30"/>
      <c r="M994" s="31" t="str">
        <f t="shared" si="125"/>
        <v/>
      </c>
      <c r="N994" s="30"/>
      <c r="O994" s="77"/>
      <c r="P994" s="81">
        <f t="shared" si="122"/>
        <v>0</v>
      </c>
      <c r="Q994" s="81">
        <f t="shared" si="123"/>
        <v>0</v>
      </c>
      <c r="R994" s="81" t="e">
        <f t="shared" si="129"/>
        <v>#N/A</v>
      </c>
      <c r="S994" s="81">
        <f t="shared" si="124"/>
        <v>0</v>
      </c>
      <c r="T994" s="78" t="e">
        <f>+VLOOKUP($E994,db!$B$26:$C$30,2,FALSE)</f>
        <v>#N/A</v>
      </c>
      <c r="U994" s="78">
        <f t="shared" si="126"/>
        <v>0</v>
      </c>
      <c r="V994" s="89">
        <f t="shared" si="127"/>
        <v>0</v>
      </c>
      <c r="W994" s="77"/>
      <c r="X994" s="77"/>
      <c r="Y994" s="77"/>
    </row>
    <row r="995" spans="1:25" s="80" customFormat="1" ht="16" thickBot="1">
      <c r="A995" s="1"/>
      <c r="B995" s="26">
        <f t="shared" si="128"/>
        <v>749</v>
      </c>
      <c r="C995" s="26"/>
      <c r="D995" s="27"/>
      <c r="E995" s="26"/>
      <c r="F995" s="26"/>
      <c r="G995" s="26"/>
      <c r="H995" s="136"/>
      <c r="I995" s="26"/>
      <c r="J995" s="26"/>
      <c r="K995" s="26"/>
      <c r="L995" s="32"/>
      <c r="M995" s="33" t="str">
        <f t="shared" si="125"/>
        <v/>
      </c>
      <c r="N995" s="32"/>
      <c r="O995" s="77"/>
      <c r="P995" s="81">
        <f t="shared" si="122"/>
        <v>0</v>
      </c>
      <c r="Q995" s="81">
        <f t="shared" si="123"/>
        <v>0</v>
      </c>
      <c r="R995" s="81" t="e">
        <f t="shared" si="129"/>
        <v>#N/A</v>
      </c>
      <c r="S995" s="81">
        <f t="shared" si="124"/>
        <v>0</v>
      </c>
      <c r="T995" s="78" t="e">
        <f>+VLOOKUP($E995,db!$B$26:$C$30,2,FALSE)</f>
        <v>#N/A</v>
      </c>
      <c r="U995" s="78">
        <f t="shared" si="126"/>
        <v>0</v>
      </c>
      <c r="V995" s="89">
        <f t="shared" si="127"/>
        <v>0</v>
      </c>
      <c r="W995" s="77"/>
      <c r="X995" s="77"/>
      <c r="Y995" s="77"/>
    </row>
    <row r="996" spans="1:25" s="80" customFormat="1" ht="16" thickBot="1">
      <c r="A996" s="1"/>
      <c r="B996" s="28">
        <f t="shared" si="128"/>
        <v>750</v>
      </c>
      <c r="C996" s="28"/>
      <c r="D996" s="29"/>
      <c r="E996" s="28"/>
      <c r="F996" s="28"/>
      <c r="G996" s="28"/>
      <c r="H996" s="137"/>
      <c r="I996" s="28"/>
      <c r="J996" s="28"/>
      <c r="K996" s="28"/>
      <c r="L996" s="30"/>
      <c r="M996" s="31" t="str">
        <f t="shared" si="125"/>
        <v/>
      </c>
      <c r="N996" s="30"/>
      <c r="O996" s="77"/>
      <c r="P996" s="81">
        <f t="shared" si="122"/>
        <v>0</v>
      </c>
      <c r="Q996" s="81">
        <f t="shared" si="123"/>
        <v>0</v>
      </c>
      <c r="R996" s="81" t="e">
        <f t="shared" si="129"/>
        <v>#N/A</v>
      </c>
      <c r="S996" s="81">
        <f t="shared" si="124"/>
        <v>0</v>
      </c>
      <c r="T996" s="78" t="e">
        <f>+VLOOKUP($E996,db!$B$26:$C$30,2,FALSE)</f>
        <v>#N/A</v>
      </c>
      <c r="U996" s="78">
        <f t="shared" si="126"/>
        <v>0</v>
      </c>
      <c r="V996" s="89">
        <f t="shared" si="127"/>
        <v>0</v>
      </c>
      <c r="W996" s="77"/>
      <c r="X996" s="77"/>
      <c r="Y996" s="77"/>
    </row>
    <row r="997" spans="1:25" s="80" customFormat="1" ht="16" thickBot="1">
      <c r="A997" s="1"/>
      <c r="B997" s="26">
        <f t="shared" si="128"/>
        <v>751</v>
      </c>
      <c r="C997" s="26"/>
      <c r="D997" s="27"/>
      <c r="E997" s="26"/>
      <c r="F997" s="26"/>
      <c r="G997" s="26"/>
      <c r="H997" s="136"/>
      <c r="I997" s="26"/>
      <c r="J997" s="26"/>
      <c r="K997" s="26"/>
      <c r="L997" s="32"/>
      <c r="M997" s="33" t="str">
        <f t="shared" si="125"/>
        <v/>
      </c>
      <c r="N997" s="32"/>
      <c r="O997" s="77"/>
      <c r="P997" s="81">
        <f t="shared" si="122"/>
        <v>0</v>
      </c>
      <c r="Q997" s="81">
        <f t="shared" si="123"/>
        <v>0</v>
      </c>
      <c r="R997" s="81" t="e">
        <f t="shared" si="129"/>
        <v>#N/A</v>
      </c>
      <c r="S997" s="81">
        <f t="shared" si="124"/>
        <v>0</v>
      </c>
      <c r="T997" s="78" t="e">
        <f>+VLOOKUP($E997,db!$B$26:$C$30,2,FALSE)</f>
        <v>#N/A</v>
      </c>
      <c r="U997" s="78">
        <f t="shared" si="126"/>
        <v>0</v>
      </c>
      <c r="V997" s="89">
        <f t="shared" si="127"/>
        <v>0</v>
      </c>
      <c r="W997" s="77"/>
      <c r="X997" s="77"/>
      <c r="Y997" s="77"/>
    </row>
    <row r="998" spans="1:25" s="80" customFormat="1" ht="16" thickBot="1">
      <c r="A998" s="1"/>
      <c r="B998" s="28">
        <f t="shared" si="128"/>
        <v>752</v>
      </c>
      <c r="C998" s="28"/>
      <c r="D998" s="29"/>
      <c r="E998" s="28"/>
      <c r="F998" s="28"/>
      <c r="G998" s="28"/>
      <c r="H998" s="137"/>
      <c r="I998" s="28"/>
      <c r="J998" s="28"/>
      <c r="K998" s="28"/>
      <c r="L998" s="30"/>
      <c r="M998" s="31" t="str">
        <f t="shared" si="125"/>
        <v/>
      </c>
      <c r="N998" s="30"/>
      <c r="O998" s="77"/>
      <c r="P998" s="81">
        <f t="shared" si="122"/>
        <v>0</v>
      </c>
      <c r="Q998" s="81">
        <f t="shared" si="123"/>
        <v>0</v>
      </c>
      <c r="R998" s="81" t="e">
        <f t="shared" si="129"/>
        <v>#N/A</v>
      </c>
      <c r="S998" s="81">
        <f t="shared" si="124"/>
        <v>0</v>
      </c>
      <c r="T998" s="78" t="e">
        <f>+VLOOKUP($E998,db!$B$26:$C$30,2,FALSE)</f>
        <v>#N/A</v>
      </c>
      <c r="U998" s="78">
        <f t="shared" si="126"/>
        <v>0</v>
      </c>
      <c r="V998" s="89">
        <f t="shared" si="127"/>
        <v>0</v>
      </c>
      <c r="W998" s="77"/>
      <c r="X998" s="77"/>
      <c r="Y998" s="77"/>
    </row>
    <row r="999" spans="1:25" s="80" customFormat="1" ht="16" thickBot="1">
      <c r="A999" s="1"/>
      <c r="B999" s="26">
        <f t="shared" si="128"/>
        <v>753</v>
      </c>
      <c r="C999" s="26"/>
      <c r="D999" s="27"/>
      <c r="E999" s="26"/>
      <c r="F999" s="26"/>
      <c r="G999" s="26"/>
      <c r="H999" s="136"/>
      <c r="I999" s="26"/>
      <c r="J999" s="26"/>
      <c r="K999" s="26"/>
      <c r="L999" s="32"/>
      <c r="M999" s="33" t="str">
        <f t="shared" si="125"/>
        <v/>
      </c>
      <c r="N999" s="32"/>
      <c r="O999" s="77"/>
      <c r="P999" s="81">
        <f t="shared" si="122"/>
        <v>0</v>
      </c>
      <c r="Q999" s="81">
        <f t="shared" si="123"/>
        <v>0</v>
      </c>
      <c r="R999" s="81" t="e">
        <f t="shared" si="129"/>
        <v>#N/A</v>
      </c>
      <c r="S999" s="81">
        <f t="shared" si="124"/>
        <v>0</v>
      </c>
      <c r="T999" s="78" t="e">
        <f>+VLOOKUP($E999,db!$B$26:$C$30,2,FALSE)</f>
        <v>#N/A</v>
      </c>
      <c r="U999" s="78">
        <f t="shared" si="126"/>
        <v>0</v>
      </c>
      <c r="V999" s="89">
        <f t="shared" si="127"/>
        <v>0</v>
      </c>
      <c r="W999" s="77"/>
      <c r="X999" s="77"/>
      <c r="Y999" s="77"/>
    </row>
    <row r="1000" spans="1:25" s="80" customFormat="1" ht="16" thickBot="1">
      <c r="A1000" s="1"/>
      <c r="B1000" s="28">
        <f t="shared" si="128"/>
        <v>754</v>
      </c>
      <c r="C1000" s="28"/>
      <c r="D1000" s="29"/>
      <c r="E1000" s="28"/>
      <c r="F1000" s="28"/>
      <c r="G1000" s="28"/>
      <c r="H1000" s="137"/>
      <c r="I1000" s="28"/>
      <c r="J1000" s="28"/>
      <c r="K1000" s="28"/>
      <c r="L1000" s="30"/>
      <c r="M1000" s="31" t="str">
        <f t="shared" si="125"/>
        <v/>
      </c>
      <c r="N1000" s="30"/>
      <c r="O1000" s="77"/>
      <c r="P1000" s="81">
        <f t="shared" si="122"/>
        <v>0</v>
      </c>
      <c r="Q1000" s="81">
        <f t="shared" si="123"/>
        <v>0</v>
      </c>
      <c r="R1000" s="81" t="e">
        <f t="shared" si="129"/>
        <v>#N/A</v>
      </c>
      <c r="S1000" s="81">
        <f t="shared" si="124"/>
        <v>0</v>
      </c>
      <c r="T1000" s="78" t="e">
        <f>+VLOOKUP($E1000,db!$B$26:$C$30,2,FALSE)</f>
        <v>#N/A</v>
      </c>
      <c r="U1000" s="78">
        <f t="shared" si="126"/>
        <v>0</v>
      </c>
      <c r="V1000" s="89">
        <f t="shared" si="127"/>
        <v>0</v>
      </c>
      <c r="W1000" s="77"/>
      <c r="X1000" s="77"/>
      <c r="Y1000" s="77"/>
    </row>
    <row r="1001" spans="1:25" s="80" customFormat="1" ht="16" thickBot="1">
      <c r="A1001" s="1"/>
      <c r="B1001" s="26">
        <f t="shared" si="128"/>
        <v>755</v>
      </c>
      <c r="C1001" s="26"/>
      <c r="D1001" s="27"/>
      <c r="E1001" s="26"/>
      <c r="F1001" s="26"/>
      <c r="G1001" s="26"/>
      <c r="H1001" s="136"/>
      <c r="I1001" s="26"/>
      <c r="J1001" s="26"/>
      <c r="K1001" s="26"/>
      <c r="L1001" s="32"/>
      <c r="M1001" s="33" t="str">
        <f t="shared" si="125"/>
        <v/>
      </c>
      <c r="N1001" s="32"/>
      <c r="O1001" s="77"/>
      <c r="P1001" s="81">
        <f t="shared" si="122"/>
        <v>0</v>
      </c>
      <c r="Q1001" s="81">
        <f t="shared" si="123"/>
        <v>0</v>
      </c>
      <c r="R1001" s="81" t="e">
        <f t="shared" si="129"/>
        <v>#N/A</v>
      </c>
      <c r="S1001" s="81">
        <f t="shared" si="124"/>
        <v>0</v>
      </c>
      <c r="T1001" s="78" t="e">
        <f>+VLOOKUP($E1001,db!$B$26:$C$30,2,FALSE)</f>
        <v>#N/A</v>
      </c>
      <c r="U1001" s="78">
        <f t="shared" si="126"/>
        <v>0</v>
      </c>
      <c r="V1001" s="89">
        <f t="shared" si="127"/>
        <v>0</v>
      </c>
      <c r="W1001" s="77"/>
      <c r="X1001" s="77"/>
      <c r="Y1001" s="77"/>
    </row>
    <row r="1002" spans="1:25" s="80" customFormat="1" ht="16" thickBot="1">
      <c r="A1002" s="1"/>
      <c r="B1002" s="28">
        <f t="shared" si="128"/>
        <v>756</v>
      </c>
      <c r="C1002" s="28"/>
      <c r="D1002" s="29"/>
      <c r="E1002" s="28"/>
      <c r="F1002" s="28"/>
      <c r="G1002" s="28"/>
      <c r="H1002" s="137"/>
      <c r="I1002" s="28"/>
      <c r="J1002" s="28"/>
      <c r="K1002" s="28"/>
      <c r="L1002" s="30"/>
      <c r="M1002" s="31" t="str">
        <f t="shared" si="125"/>
        <v/>
      </c>
      <c r="N1002" s="30"/>
      <c r="O1002" s="77"/>
      <c r="P1002" s="81">
        <f t="shared" si="122"/>
        <v>0</v>
      </c>
      <c r="Q1002" s="81">
        <f t="shared" si="123"/>
        <v>0</v>
      </c>
      <c r="R1002" s="81" t="e">
        <f t="shared" si="129"/>
        <v>#N/A</v>
      </c>
      <c r="S1002" s="81">
        <f t="shared" si="124"/>
        <v>0</v>
      </c>
      <c r="T1002" s="78" t="e">
        <f>+VLOOKUP($E1002,db!$B$26:$C$30,2,FALSE)</f>
        <v>#N/A</v>
      </c>
      <c r="U1002" s="78">
        <f t="shared" si="126"/>
        <v>0</v>
      </c>
      <c r="V1002" s="89">
        <f t="shared" si="127"/>
        <v>0</v>
      </c>
      <c r="W1002" s="77"/>
      <c r="X1002" s="77"/>
      <c r="Y1002" s="77"/>
    </row>
    <row r="1003" spans="1:25" s="80" customFormat="1" ht="16" thickBot="1">
      <c r="A1003" s="1"/>
      <c r="B1003" s="26">
        <f t="shared" si="128"/>
        <v>757</v>
      </c>
      <c r="C1003" s="26"/>
      <c r="D1003" s="27"/>
      <c r="E1003" s="26"/>
      <c r="F1003" s="26"/>
      <c r="G1003" s="26"/>
      <c r="H1003" s="136"/>
      <c r="I1003" s="26"/>
      <c r="J1003" s="26"/>
      <c r="K1003" s="26"/>
      <c r="L1003" s="32"/>
      <c r="M1003" s="33" t="str">
        <f t="shared" si="125"/>
        <v/>
      </c>
      <c r="N1003" s="32"/>
      <c r="O1003" s="77"/>
      <c r="P1003" s="81">
        <f t="shared" si="122"/>
        <v>0</v>
      </c>
      <c r="Q1003" s="81">
        <f t="shared" si="123"/>
        <v>0</v>
      </c>
      <c r="R1003" s="81" t="e">
        <f t="shared" si="129"/>
        <v>#N/A</v>
      </c>
      <c r="S1003" s="81">
        <f t="shared" si="124"/>
        <v>0</v>
      </c>
      <c r="T1003" s="78" t="e">
        <f>+VLOOKUP($E1003,db!$B$26:$C$30,2,FALSE)</f>
        <v>#N/A</v>
      </c>
      <c r="U1003" s="78">
        <f t="shared" si="126"/>
        <v>0</v>
      </c>
      <c r="V1003" s="89">
        <f t="shared" si="127"/>
        <v>0</v>
      </c>
      <c r="W1003" s="77"/>
      <c r="X1003" s="77"/>
      <c r="Y1003" s="77"/>
    </row>
    <row r="1004" spans="1:25" s="80" customFormat="1" ht="16" thickBot="1">
      <c r="A1004" s="1"/>
      <c r="B1004" s="28">
        <f t="shared" si="128"/>
        <v>758</v>
      </c>
      <c r="C1004" s="28"/>
      <c r="D1004" s="29"/>
      <c r="E1004" s="28"/>
      <c r="F1004" s="28"/>
      <c r="G1004" s="28"/>
      <c r="H1004" s="137"/>
      <c r="I1004" s="28"/>
      <c r="J1004" s="28"/>
      <c r="K1004" s="28"/>
      <c r="L1004" s="30"/>
      <c r="M1004" s="31"/>
      <c r="N1004" s="30"/>
      <c r="O1004" s="77"/>
      <c r="P1004" s="81">
        <f t="shared" si="122"/>
        <v>0</v>
      </c>
      <c r="Q1004" s="81">
        <f t="shared" si="123"/>
        <v>0</v>
      </c>
      <c r="R1004" s="81" t="e">
        <f t="shared" si="129"/>
        <v>#N/A</v>
      </c>
      <c r="S1004" s="81">
        <f t="shared" si="124"/>
        <v>0</v>
      </c>
      <c r="T1004" s="78" t="e">
        <f>+VLOOKUP($E1004,db!$B$26:$C$30,2,FALSE)</f>
        <v>#N/A</v>
      </c>
      <c r="U1004" s="78">
        <f t="shared" si="126"/>
        <v>0</v>
      </c>
      <c r="V1004" s="89">
        <f t="shared" si="127"/>
        <v>0</v>
      </c>
      <c r="W1004" s="77"/>
      <c r="X1004" s="77"/>
      <c r="Y1004" s="77"/>
    </row>
    <row r="1005" spans="1:25" s="80" customFormat="1">
      <c r="A1005" s="1"/>
      <c r="B1005" s="1"/>
      <c r="C1005" s="1"/>
      <c r="D1005" s="1"/>
      <c r="E1005" s="1"/>
      <c r="F1005" s="1"/>
      <c r="G1005" s="1"/>
      <c r="H1005" s="58"/>
      <c r="I1005" s="1"/>
      <c r="J1005" s="1"/>
      <c r="K1005" s="1"/>
      <c r="L1005"/>
      <c r="M1005" s="1"/>
      <c r="N1005" s="1"/>
      <c r="V1005" s="90"/>
    </row>
    <row r="1006" spans="1:25" s="80" customFormat="1">
      <c r="A1006" s="1"/>
      <c r="B1006" s="1"/>
      <c r="C1006" s="1"/>
      <c r="D1006" s="1"/>
      <c r="E1006" s="1"/>
      <c r="F1006" s="1"/>
      <c r="G1006" s="1"/>
      <c r="H1006" s="58"/>
      <c r="I1006" s="1"/>
      <c r="J1006" s="1"/>
      <c r="K1006" s="1"/>
      <c r="L1006"/>
      <c r="M1006" s="1"/>
      <c r="N1006" s="1"/>
      <c r="V1006" s="90"/>
    </row>
    <row r="1007" spans="1:25" s="80" customFormat="1">
      <c r="A1007" s="1"/>
      <c r="B1007" s="1"/>
      <c r="C1007" s="1"/>
      <c r="D1007" s="1"/>
      <c r="E1007" s="1"/>
      <c r="F1007" s="1"/>
      <c r="G1007" s="1"/>
      <c r="H1007" s="58"/>
      <c r="I1007" s="1"/>
      <c r="J1007" s="1"/>
      <c r="K1007" s="1"/>
      <c r="L1007"/>
      <c r="M1007" s="1"/>
      <c r="N1007" s="1"/>
      <c r="V1007" s="90"/>
    </row>
    <row r="1008" spans="1:25" s="80" customFormat="1">
      <c r="A1008" s="1"/>
      <c r="B1008" s="1"/>
      <c r="C1008" s="1"/>
      <c r="D1008" s="1"/>
      <c r="E1008" s="1"/>
      <c r="F1008" s="1"/>
      <c r="G1008" s="1"/>
      <c r="H1008" s="58"/>
      <c r="I1008" s="1"/>
      <c r="J1008" s="1"/>
      <c r="K1008" s="1"/>
      <c r="L1008"/>
      <c r="M1008" s="1"/>
      <c r="N1008" s="1"/>
      <c r="V1008" s="90"/>
    </row>
    <row r="1009" spans="1:22" s="80" customFormat="1">
      <c r="A1009" s="1"/>
      <c r="B1009" s="1"/>
      <c r="C1009" s="1"/>
      <c r="D1009" s="1"/>
      <c r="E1009" s="1"/>
      <c r="F1009" s="1"/>
      <c r="G1009" s="1"/>
      <c r="H1009" s="58"/>
      <c r="I1009" s="1"/>
      <c r="J1009" s="1"/>
      <c r="K1009" s="1"/>
      <c r="L1009"/>
      <c r="M1009" s="1"/>
      <c r="N1009" s="1"/>
      <c r="V1009" s="90"/>
    </row>
    <row r="1010" spans="1:22" s="80" customFormat="1">
      <c r="A1010" s="1"/>
      <c r="B1010" s="1"/>
      <c r="C1010" s="1"/>
      <c r="D1010" s="1"/>
      <c r="E1010" s="1"/>
      <c r="F1010" s="1"/>
      <c r="G1010" s="1"/>
      <c r="H1010" s="58"/>
      <c r="I1010" s="1"/>
      <c r="J1010" s="1"/>
      <c r="K1010" s="1"/>
      <c r="L1010"/>
      <c r="M1010" s="1"/>
      <c r="N1010" s="1"/>
      <c r="V1010" s="90"/>
    </row>
    <row r="1011" spans="1:22" s="80" customFormat="1">
      <c r="A1011" s="1"/>
      <c r="B1011" s="1"/>
      <c r="C1011" s="1"/>
      <c r="D1011" s="1"/>
      <c r="E1011" s="1"/>
      <c r="F1011" s="1"/>
      <c r="G1011" s="1"/>
      <c r="H1011" s="58"/>
      <c r="I1011" s="1"/>
      <c r="J1011" s="1"/>
      <c r="K1011" s="1"/>
      <c r="L1011"/>
      <c r="M1011" s="1"/>
      <c r="N1011" s="1"/>
      <c r="V1011" s="90"/>
    </row>
    <row r="1012" spans="1:22" s="80" customFormat="1">
      <c r="A1012" s="1"/>
      <c r="B1012" s="1"/>
      <c r="C1012" s="1"/>
      <c r="D1012" s="1"/>
      <c r="E1012" s="1"/>
      <c r="F1012" s="1"/>
      <c r="G1012" s="1"/>
      <c r="H1012" s="58"/>
      <c r="I1012" s="1"/>
      <c r="J1012" s="1"/>
      <c r="K1012" s="1"/>
      <c r="L1012"/>
      <c r="M1012" s="1"/>
      <c r="N1012" s="1"/>
      <c r="V1012" s="90"/>
    </row>
    <row r="1013" spans="1:22" s="80" customFormat="1">
      <c r="A1013" s="1"/>
      <c r="B1013" s="1"/>
      <c r="C1013" s="1"/>
      <c r="D1013" s="1"/>
      <c r="E1013" s="1"/>
      <c r="F1013" s="1"/>
      <c r="G1013" s="1"/>
      <c r="H1013" s="58"/>
      <c r="I1013" s="1"/>
      <c r="J1013" s="1"/>
      <c r="K1013" s="1"/>
      <c r="L1013"/>
      <c r="M1013" s="1"/>
      <c r="N1013" s="1"/>
      <c r="V1013" s="90"/>
    </row>
    <row r="1014" spans="1:22" s="80" customFormat="1">
      <c r="A1014" s="1"/>
      <c r="B1014" s="1"/>
      <c r="C1014" s="1"/>
      <c r="D1014" s="1"/>
      <c r="E1014" s="1"/>
      <c r="F1014" s="1"/>
      <c r="G1014" s="1"/>
      <c r="H1014" s="58"/>
      <c r="I1014" s="1"/>
      <c r="J1014" s="1"/>
      <c r="K1014" s="1"/>
      <c r="L1014"/>
      <c r="M1014" s="1"/>
      <c r="N1014" s="1"/>
      <c r="V1014" s="90"/>
    </row>
    <row r="1015" spans="1:22" s="80" customFormat="1">
      <c r="A1015" s="1"/>
      <c r="B1015" s="1"/>
      <c r="C1015" s="1"/>
      <c r="D1015" s="1"/>
      <c r="E1015" s="1"/>
      <c r="F1015" s="1"/>
      <c r="G1015" s="1"/>
      <c r="H1015" s="58"/>
      <c r="I1015" s="1"/>
      <c r="J1015" s="1"/>
      <c r="K1015" s="1"/>
      <c r="L1015"/>
      <c r="M1015" s="1"/>
      <c r="N1015" s="1"/>
      <c r="V1015" s="90"/>
    </row>
    <row r="1016" spans="1:22" s="80" customFormat="1">
      <c r="A1016" s="1"/>
      <c r="B1016" s="1"/>
      <c r="C1016" s="1"/>
      <c r="D1016" s="1"/>
      <c r="E1016" s="1"/>
      <c r="F1016" s="1"/>
      <c r="G1016" s="1"/>
      <c r="H1016" s="58"/>
      <c r="I1016" s="1"/>
      <c r="J1016" s="1"/>
      <c r="K1016" s="1"/>
      <c r="L1016"/>
      <c r="M1016" s="1"/>
      <c r="N1016" s="1"/>
      <c r="V1016" s="90"/>
    </row>
    <row r="1017" spans="1:22" s="80" customFormat="1">
      <c r="A1017" s="1"/>
      <c r="B1017" s="1"/>
      <c r="C1017" s="1"/>
      <c r="D1017" s="1"/>
      <c r="E1017" s="1"/>
      <c r="F1017" s="1"/>
      <c r="G1017" s="1"/>
      <c r="H1017" s="58"/>
      <c r="I1017" s="1"/>
      <c r="J1017" s="1"/>
      <c r="K1017" s="1"/>
      <c r="L1017"/>
      <c r="M1017" s="1"/>
      <c r="N1017" s="1"/>
      <c r="V1017" s="90"/>
    </row>
    <row r="1018" spans="1:22" s="80" customFormat="1">
      <c r="A1018" s="1"/>
      <c r="B1018" s="1"/>
      <c r="C1018" s="1"/>
      <c r="D1018" s="1"/>
      <c r="E1018" s="1"/>
      <c r="F1018" s="1"/>
      <c r="G1018" s="1"/>
      <c r="H1018" s="58"/>
      <c r="I1018" s="1"/>
      <c r="J1018" s="1"/>
      <c r="K1018" s="1"/>
      <c r="L1018"/>
      <c r="M1018" s="1"/>
      <c r="N1018" s="1"/>
      <c r="V1018" s="90"/>
    </row>
    <row r="1019" spans="1:22" s="80" customFormat="1">
      <c r="A1019" s="1"/>
      <c r="B1019" s="1"/>
      <c r="C1019" s="1"/>
      <c r="D1019" s="1"/>
      <c r="E1019" s="1"/>
      <c r="F1019" s="1"/>
      <c r="G1019" s="1"/>
      <c r="H1019" s="58"/>
      <c r="I1019" s="1"/>
      <c r="J1019" s="1"/>
      <c r="K1019" s="1"/>
      <c r="L1019"/>
      <c r="M1019" s="1"/>
      <c r="N1019" s="1"/>
      <c r="V1019" s="90"/>
    </row>
    <row r="1020" spans="1:22" s="80" customFormat="1">
      <c r="A1020" s="1"/>
      <c r="B1020" s="1"/>
      <c r="C1020" s="1"/>
      <c r="D1020" s="1"/>
      <c r="E1020" s="1"/>
      <c r="F1020" s="1"/>
      <c r="G1020" s="1"/>
      <c r="H1020" s="58"/>
      <c r="I1020" s="1"/>
      <c r="J1020" s="1"/>
      <c r="K1020" s="1"/>
      <c r="L1020"/>
      <c r="M1020" s="1"/>
      <c r="N1020" s="1"/>
      <c r="V1020" s="90"/>
    </row>
    <row r="1021" spans="1:22" s="80" customFormat="1">
      <c r="A1021" s="1"/>
      <c r="B1021" s="1"/>
      <c r="C1021" s="1"/>
      <c r="D1021" s="1"/>
      <c r="E1021" s="1"/>
      <c r="F1021" s="1"/>
      <c r="G1021" s="1"/>
      <c r="H1021" s="58"/>
      <c r="I1021" s="1"/>
      <c r="J1021" s="1"/>
      <c r="K1021" s="1"/>
      <c r="L1021"/>
      <c r="M1021" s="1"/>
      <c r="N1021" s="1"/>
      <c r="V1021" s="90"/>
    </row>
    <row r="1022" spans="1:22" s="80" customFormat="1">
      <c r="A1022" s="1"/>
      <c r="B1022" s="1"/>
      <c r="C1022" s="1"/>
      <c r="D1022" s="1"/>
      <c r="E1022" s="1"/>
      <c r="F1022" s="1"/>
      <c r="G1022" s="1"/>
      <c r="H1022" s="58"/>
      <c r="I1022" s="1"/>
      <c r="J1022" s="1"/>
      <c r="K1022" s="1"/>
      <c r="L1022"/>
      <c r="M1022" s="1"/>
      <c r="N1022" s="1"/>
      <c r="V1022" s="90"/>
    </row>
    <row r="1023" spans="1:22" s="80" customFormat="1">
      <c r="A1023" s="1"/>
      <c r="B1023" s="1"/>
      <c r="C1023" s="1"/>
      <c r="D1023" s="1"/>
      <c r="E1023" s="1"/>
      <c r="F1023" s="1"/>
      <c r="G1023" s="1"/>
      <c r="H1023" s="58"/>
      <c r="I1023" s="1"/>
      <c r="J1023" s="1"/>
      <c r="K1023" s="1"/>
      <c r="L1023"/>
      <c r="M1023" s="1"/>
      <c r="N1023" s="1"/>
      <c r="V1023" s="90"/>
    </row>
    <row r="1024" spans="1:22" s="80" customFormat="1">
      <c r="A1024" s="1"/>
      <c r="B1024" s="1"/>
      <c r="C1024" s="1"/>
      <c r="D1024" s="1"/>
      <c r="E1024" s="1"/>
      <c r="F1024" s="1"/>
      <c r="G1024" s="1"/>
      <c r="H1024" s="58"/>
      <c r="I1024" s="1"/>
      <c r="J1024" s="1"/>
      <c r="K1024" s="1"/>
      <c r="L1024"/>
      <c r="M1024" s="1"/>
      <c r="N1024" s="1"/>
      <c r="V1024" s="90"/>
    </row>
    <row r="1025" spans="1:22" s="80" customFormat="1">
      <c r="A1025" s="1"/>
      <c r="B1025" s="1"/>
      <c r="C1025" s="1"/>
      <c r="D1025" s="1"/>
      <c r="E1025" s="1"/>
      <c r="F1025" s="1"/>
      <c r="G1025" s="1"/>
      <c r="H1025" s="58"/>
      <c r="I1025" s="1"/>
      <c r="J1025" s="1"/>
      <c r="K1025" s="1"/>
      <c r="L1025"/>
      <c r="M1025" s="1"/>
      <c r="N1025" s="1"/>
      <c r="V1025" s="90"/>
    </row>
    <row r="1026" spans="1:22" s="80" customFormat="1">
      <c r="A1026" s="1"/>
      <c r="B1026" s="1"/>
      <c r="C1026" s="1"/>
      <c r="D1026" s="1"/>
      <c r="E1026" s="1"/>
      <c r="F1026" s="1"/>
      <c r="G1026" s="1"/>
      <c r="H1026" s="58"/>
      <c r="I1026" s="1"/>
      <c r="J1026" s="1"/>
      <c r="K1026" s="1"/>
      <c r="L1026"/>
      <c r="M1026" s="1"/>
      <c r="N1026" s="1"/>
      <c r="V1026" s="90"/>
    </row>
    <row r="1027" spans="1:22" s="80" customFormat="1">
      <c r="A1027" s="1"/>
      <c r="B1027" s="1"/>
      <c r="C1027" s="1"/>
      <c r="D1027" s="1"/>
      <c r="E1027" s="1"/>
      <c r="F1027" s="1"/>
      <c r="G1027" s="1"/>
      <c r="H1027" s="58"/>
      <c r="I1027" s="1"/>
      <c r="J1027" s="1"/>
      <c r="K1027" s="1"/>
      <c r="L1027"/>
      <c r="M1027" s="1"/>
      <c r="N1027" s="1"/>
      <c r="V1027" s="90"/>
    </row>
    <row r="1028" spans="1:22" s="80" customFormat="1">
      <c r="A1028" s="1"/>
      <c r="B1028" s="1"/>
      <c r="C1028" s="1"/>
      <c r="D1028" s="1"/>
      <c r="E1028" s="1"/>
      <c r="F1028" s="1"/>
      <c r="G1028" s="1"/>
      <c r="H1028" s="58"/>
      <c r="I1028" s="1"/>
      <c r="J1028" s="1"/>
      <c r="K1028" s="1"/>
      <c r="L1028"/>
      <c r="M1028" s="1"/>
      <c r="N1028" s="1"/>
      <c r="V1028" s="90"/>
    </row>
    <row r="1029" spans="1:22" s="80" customFormat="1">
      <c r="A1029" s="1"/>
      <c r="B1029" s="1"/>
      <c r="C1029" s="1"/>
      <c r="D1029" s="1"/>
      <c r="E1029" s="1"/>
      <c r="F1029" s="1"/>
      <c r="G1029" s="1"/>
      <c r="H1029" s="58"/>
      <c r="I1029" s="1"/>
      <c r="J1029" s="1"/>
      <c r="K1029" s="1"/>
      <c r="L1029"/>
      <c r="M1029" s="1"/>
      <c r="N1029" s="1"/>
      <c r="V1029" s="90"/>
    </row>
    <row r="1030" spans="1:22" s="80" customFormat="1">
      <c r="A1030" s="1"/>
      <c r="B1030" s="1"/>
      <c r="C1030" s="1"/>
      <c r="D1030" s="1"/>
      <c r="E1030" s="1"/>
      <c r="F1030" s="1"/>
      <c r="G1030" s="1"/>
      <c r="H1030" s="58"/>
      <c r="I1030" s="1"/>
      <c r="J1030" s="1"/>
      <c r="K1030" s="1"/>
      <c r="L1030"/>
      <c r="M1030" s="1"/>
      <c r="N1030" s="1"/>
      <c r="V1030" s="90"/>
    </row>
    <row r="1031" spans="1:22" s="80" customFormat="1">
      <c r="A1031" s="1"/>
      <c r="B1031" s="1"/>
      <c r="C1031" s="1"/>
      <c r="D1031" s="1"/>
      <c r="E1031" s="1"/>
      <c r="F1031" s="1"/>
      <c r="G1031" s="1"/>
      <c r="H1031" s="58"/>
      <c r="I1031" s="1"/>
      <c r="J1031" s="1"/>
      <c r="K1031" s="1"/>
      <c r="L1031"/>
      <c r="M1031" s="1"/>
      <c r="N1031" s="1"/>
      <c r="V1031" s="90"/>
    </row>
    <row r="1032" spans="1:22" s="80" customFormat="1">
      <c r="A1032" s="1"/>
      <c r="B1032" s="1"/>
      <c r="C1032" s="1"/>
      <c r="D1032" s="1"/>
      <c r="E1032" s="1"/>
      <c r="F1032" s="1"/>
      <c r="G1032" s="1"/>
      <c r="H1032" s="58"/>
      <c r="I1032" s="1"/>
      <c r="J1032" s="1"/>
      <c r="K1032" s="1"/>
      <c r="L1032"/>
      <c r="M1032" s="1"/>
      <c r="N1032" s="1"/>
      <c r="V1032" s="90"/>
    </row>
    <row r="1033" spans="1:22" s="80" customFormat="1">
      <c r="A1033" s="1"/>
      <c r="B1033" s="1"/>
      <c r="C1033" s="1"/>
      <c r="D1033" s="1"/>
      <c r="E1033" s="1"/>
      <c r="F1033" s="1"/>
      <c r="G1033" s="1"/>
      <c r="H1033" s="58"/>
      <c r="I1033" s="1"/>
      <c r="J1033" s="1"/>
      <c r="K1033" s="1"/>
      <c r="L1033"/>
      <c r="M1033" s="1"/>
      <c r="N1033" s="1"/>
      <c r="V1033" s="90"/>
    </row>
    <row r="1034" spans="1:22" s="80" customFormat="1">
      <c r="A1034" s="1"/>
      <c r="B1034" s="1"/>
      <c r="C1034" s="1"/>
      <c r="D1034" s="1"/>
      <c r="E1034" s="1"/>
      <c r="F1034" s="1"/>
      <c r="G1034" s="1"/>
      <c r="H1034" s="58"/>
      <c r="I1034" s="1"/>
      <c r="J1034" s="1"/>
      <c r="K1034" s="1"/>
      <c r="L1034"/>
      <c r="M1034" s="1"/>
      <c r="N1034" s="1"/>
      <c r="V1034" s="90"/>
    </row>
    <row r="1035" spans="1:22" s="80" customFormat="1">
      <c r="A1035" s="1"/>
      <c r="B1035" s="1"/>
      <c r="C1035" s="1"/>
      <c r="D1035" s="1"/>
      <c r="E1035" s="1"/>
      <c r="F1035" s="1"/>
      <c r="G1035" s="1"/>
      <c r="H1035" s="58"/>
      <c r="I1035" s="1"/>
      <c r="J1035" s="1"/>
      <c r="K1035" s="1"/>
      <c r="L1035"/>
      <c r="M1035" s="1"/>
      <c r="N1035" s="1"/>
      <c r="V1035" s="90"/>
    </row>
    <row r="1036" spans="1:22" s="80" customFormat="1">
      <c r="A1036" s="1"/>
      <c r="B1036" s="1"/>
      <c r="C1036" s="1"/>
      <c r="D1036" s="1"/>
      <c r="E1036" s="1"/>
      <c r="F1036" s="1"/>
      <c r="G1036" s="1"/>
      <c r="H1036" s="58"/>
      <c r="I1036" s="1"/>
      <c r="J1036" s="1"/>
      <c r="K1036" s="1"/>
      <c r="L1036"/>
      <c r="M1036" s="1"/>
      <c r="N1036" s="1"/>
      <c r="V1036" s="90"/>
    </row>
    <row r="1037" spans="1:22" s="80" customFormat="1">
      <c r="A1037" s="1"/>
      <c r="B1037" s="1"/>
      <c r="C1037" s="1"/>
      <c r="D1037" s="1"/>
      <c r="E1037" s="1"/>
      <c r="F1037" s="1"/>
      <c r="G1037" s="1"/>
      <c r="H1037" s="58"/>
      <c r="I1037" s="1"/>
      <c r="J1037" s="1"/>
      <c r="K1037" s="1"/>
      <c r="L1037"/>
      <c r="M1037" s="1"/>
      <c r="N1037" s="1"/>
      <c r="V1037" s="90"/>
    </row>
    <row r="1038" spans="1:22" s="80" customFormat="1">
      <c r="A1038" s="1"/>
      <c r="B1038" s="1"/>
      <c r="C1038" s="1"/>
      <c r="D1038" s="1"/>
      <c r="E1038" s="1"/>
      <c r="F1038" s="1"/>
      <c r="G1038" s="1"/>
      <c r="H1038" s="58"/>
      <c r="I1038" s="1"/>
      <c r="J1038" s="1"/>
      <c r="K1038" s="1"/>
      <c r="L1038"/>
      <c r="M1038" s="1"/>
      <c r="N1038" s="1"/>
      <c r="V1038" s="90"/>
    </row>
    <row r="1039" spans="1:22" s="80" customFormat="1">
      <c r="A1039" s="1"/>
      <c r="B1039" s="1"/>
      <c r="C1039" s="1"/>
      <c r="D1039" s="1"/>
      <c r="E1039" s="1"/>
      <c r="F1039" s="1"/>
      <c r="G1039" s="1"/>
      <c r="H1039" s="58"/>
      <c r="I1039" s="1"/>
      <c r="J1039" s="1"/>
      <c r="K1039" s="1"/>
      <c r="L1039"/>
      <c r="M1039" s="1"/>
      <c r="N1039" s="1"/>
      <c r="V1039" s="90"/>
    </row>
    <row r="1040" spans="1:22" s="80" customFormat="1">
      <c r="A1040" s="1"/>
      <c r="B1040" s="1"/>
      <c r="C1040" s="1"/>
      <c r="D1040" s="1"/>
      <c r="E1040" s="1"/>
      <c r="F1040" s="1"/>
      <c r="G1040" s="1"/>
      <c r="H1040" s="58"/>
      <c r="I1040" s="1"/>
      <c r="J1040" s="1"/>
      <c r="K1040" s="1"/>
      <c r="L1040"/>
      <c r="M1040" s="1"/>
      <c r="N1040" s="1"/>
      <c r="V1040" s="90"/>
    </row>
    <row r="1041" spans="1:22" s="80" customFormat="1">
      <c r="A1041" s="1"/>
      <c r="B1041" s="1"/>
      <c r="C1041" s="1"/>
      <c r="D1041" s="1"/>
      <c r="E1041" s="1"/>
      <c r="F1041" s="1"/>
      <c r="G1041" s="1"/>
      <c r="H1041" s="58"/>
      <c r="I1041" s="1"/>
      <c r="J1041" s="1"/>
      <c r="K1041" s="1"/>
      <c r="L1041"/>
      <c r="M1041" s="1"/>
      <c r="N1041" s="1"/>
      <c r="V1041" s="90"/>
    </row>
    <row r="1042" spans="1:22" s="80" customFormat="1">
      <c r="A1042" s="1"/>
      <c r="B1042" s="1"/>
      <c r="C1042" s="1"/>
      <c r="D1042" s="1"/>
      <c r="E1042" s="1"/>
      <c r="F1042" s="1"/>
      <c r="G1042" s="1"/>
      <c r="H1042" s="58"/>
      <c r="I1042" s="1"/>
      <c r="J1042" s="1"/>
      <c r="K1042" s="1"/>
      <c r="L1042"/>
      <c r="M1042" s="1"/>
      <c r="N1042" s="1"/>
      <c r="V1042" s="90"/>
    </row>
    <row r="1043" spans="1:22" s="80" customFormat="1">
      <c r="A1043" s="1"/>
      <c r="B1043" s="1"/>
      <c r="C1043" s="1"/>
      <c r="D1043" s="1"/>
      <c r="E1043" s="1"/>
      <c r="F1043" s="1"/>
      <c r="G1043" s="1"/>
      <c r="H1043" s="58"/>
      <c r="I1043" s="1"/>
      <c r="J1043" s="1"/>
      <c r="K1043" s="1"/>
      <c r="L1043"/>
      <c r="M1043" s="1"/>
      <c r="N1043" s="1"/>
      <c r="V1043" s="90"/>
    </row>
    <row r="1044" spans="1:22" s="80" customFormat="1">
      <c r="A1044" s="1"/>
      <c r="B1044" s="1"/>
      <c r="C1044" s="1"/>
      <c r="D1044" s="1"/>
      <c r="E1044" s="1"/>
      <c r="F1044" s="1"/>
      <c r="G1044" s="1"/>
      <c r="H1044" s="58"/>
      <c r="I1044" s="1"/>
      <c r="J1044" s="1"/>
      <c r="K1044" s="1"/>
      <c r="L1044"/>
      <c r="M1044" s="1"/>
      <c r="N1044" s="1"/>
      <c r="V1044" s="90"/>
    </row>
    <row r="1045" spans="1:22" s="80" customFormat="1">
      <c r="A1045" s="1"/>
      <c r="B1045" s="1"/>
      <c r="C1045" s="1"/>
      <c r="D1045" s="1"/>
      <c r="E1045" s="1"/>
      <c r="F1045" s="1"/>
      <c r="G1045" s="1"/>
      <c r="H1045" s="58"/>
      <c r="I1045" s="1"/>
      <c r="J1045" s="1"/>
      <c r="K1045" s="1"/>
      <c r="L1045"/>
      <c r="M1045" s="1"/>
      <c r="N1045" s="1"/>
      <c r="V1045" s="90"/>
    </row>
    <row r="1046" spans="1:22" s="80" customFormat="1">
      <c r="A1046" s="1"/>
      <c r="B1046" s="1"/>
      <c r="C1046" s="1"/>
      <c r="D1046" s="1"/>
      <c r="E1046" s="1"/>
      <c r="F1046" s="1"/>
      <c r="G1046" s="1"/>
      <c r="H1046" s="58"/>
      <c r="I1046" s="1"/>
      <c r="J1046" s="1"/>
      <c r="K1046" s="1"/>
      <c r="L1046"/>
      <c r="M1046" s="1"/>
      <c r="N1046" s="1"/>
      <c r="V1046" s="90"/>
    </row>
    <row r="1047" spans="1:22" s="80" customFormat="1">
      <c r="A1047" s="1"/>
      <c r="B1047" s="1"/>
      <c r="C1047" s="1"/>
      <c r="D1047" s="1"/>
      <c r="E1047" s="1"/>
      <c r="F1047" s="1"/>
      <c r="G1047" s="1"/>
      <c r="H1047" s="58"/>
      <c r="I1047" s="1"/>
      <c r="J1047" s="1"/>
      <c r="K1047" s="1"/>
      <c r="L1047"/>
      <c r="M1047" s="1"/>
      <c r="N1047" s="1"/>
      <c r="V1047" s="90"/>
    </row>
    <row r="1048" spans="1:22" s="80" customFormat="1">
      <c r="A1048" s="1"/>
      <c r="B1048" s="1"/>
      <c r="C1048" s="1"/>
      <c r="D1048" s="1"/>
      <c r="E1048" s="1"/>
      <c r="F1048" s="1"/>
      <c r="G1048" s="1"/>
      <c r="H1048" s="58"/>
      <c r="I1048" s="1"/>
      <c r="J1048" s="1"/>
      <c r="K1048" s="1"/>
      <c r="L1048"/>
      <c r="M1048" s="1"/>
      <c r="N1048" s="1"/>
      <c r="V1048" s="90"/>
    </row>
    <row r="1049" spans="1:22" s="80" customFormat="1">
      <c r="A1049" s="1"/>
      <c r="B1049" s="1"/>
      <c r="C1049" s="1"/>
      <c r="D1049" s="1"/>
      <c r="E1049" s="1"/>
      <c r="F1049" s="1"/>
      <c r="G1049" s="1"/>
      <c r="H1049" s="58"/>
      <c r="I1049" s="1"/>
      <c r="J1049" s="1"/>
      <c r="K1049" s="1"/>
      <c r="L1049"/>
      <c r="M1049" s="1"/>
      <c r="N1049" s="1"/>
      <c r="V1049" s="90"/>
    </row>
    <row r="1050" spans="1:22" s="80" customFormat="1">
      <c r="A1050" s="1"/>
      <c r="B1050" s="1"/>
      <c r="C1050" s="1"/>
      <c r="D1050" s="1"/>
      <c r="E1050" s="1"/>
      <c r="F1050" s="1"/>
      <c r="G1050" s="1"/>
      <c r="H1050" s="58"/>
      <c r="I1050" s="1"/>
      <c r="J1050" s="1"/>
      <c r="K1050" s="1"/>
      <c r="L1050"/>
      <c r="M1050" s="1"/>
      <c r="N1050" s="1"/>
      <c r="V1050" s="90"/>
    </row>
    <row r="1051" spans="1:22" s="80" customFormat="1">
      <c r="A1051" s="1"/>
      <c r="B1051" s="1"/>
      <c r="C1051" s="1"/>
      <c r="D1051" s="1"/>
      <c r="E1051" s="1"/>
      <c r="F1051" s="1"/>
      <c r="G1051" s="1"/>
      <c r="H1051" s="58"/>
      <c r="I1051" s="1"/>
      <c r="J1051" s="1"/>
      <c r="K1051" s="1"/>
      <c r="L1051"/>
      <c r="M1051" s="1"/>
      <c r="N1051" s="1"/>
      <c r="V1051" s="90"/>
    </row>
    <row r="1052" spans="1:22" s="80" customFormat="1">
      <c r="A1052" s="1"/>
      <c r="B1052" s="1"/>
      <c r="C1052" s="1"/>
      <c r="D1052" s="1"/>
      <c r="E1052" s="1"/>
      <c r="F1052" s="1"/>
      <c r="G1052" s="1"/>
      <c r="H1052" s="58"/>
      <c r="I1052" s="1"/>
      <c r="J1052" s="1"/>
      <c r="K1052" s="1"/>
      <c r="L1052"/>
      <c r="M1052" s="1"/>
      <c r="N1052" s="1"/>
      <c r="V1052" s="90"/>
    </row>
    <row r="1053" spans="1:22" s="80" customFormat="1">
      <c r="A1053" s="1"/>
      <c r="B1053" s="1"/>
      <c r="C1053" s="1"/>
      <c r="D1053" s="1"/>
      <c r="E1053" s="1"/>
      <c r="F1053" s="1"/>
      <c r="G1053" s="1"/>
      <c r="H1053" s="58"/>
      <c r="I1053" s="1"/>
      <c r="J1053" s="1"/>
      <c r="K1053" s="1"/>
      <c r="L1053"/>
      <c r="M1053" s="1"/>
      <c r="N1053" s="1"/>
      <c r="V1053" s="90"/>
    </row>
    <row r="1054" spans="1:22" s="80" customFormat="1">
      <c r="A1054" s="1"/>
      <c r="B1054" s="1"/>
      <c r="C1054" s="1"/>
      <c r="D1054" s="1"/>
      <c r="E1054" s="1"/>
      <c r="F1054" s="1"/>
      <c r="G1054" s="1"/>
      <c r="H1054" s="58"/>
      <c r="I1054" s="1"/>
      <c r="J1054" s="1"/>
      <c r="K1054" s="1"/>
      <c r="L1054"/>
      <c r="M1054" s="1"/>
      <c r="N1054" s="1"/>
      <c r="V1054" s="90"/>
    </row>
    <row r="1055" spans="1:22" s="80" customFormat="1">
      <c r="A1055" s="1"/>
      <c r="B1055" s="1"/>
      <c r="C1055" s="1"/>
      <c r="D1055" s="1"/>
      <c r="E1055" s="1"/>
      <c r="F1055" s="1"/>
      <c r="G1055" s="1"/>
      <c r="H1055" s="58"/>
      <c r="I1055" s="1"/>
      <c r="J1055" s="1"/>
      <c r="K1055" s="1"/>
      <c r="L1055"/>
      <c r="M1055" s="1"/>
      <c r="N1055" s="1"/>
      <c r="V1055" s="90"/>
    </row>
    <row r="1056" spans="1:22" s="80" customFormat="1">
      <c r="A1056" s="1"/>
      <c r="B1056" s="1"/>
      <c r="C1056" s="1"/>
      <c r="D1056" s="1"/>
      <c r="E1056" s="1"/>
      <c r="F1056" s="1"/>
      <c r="G1056" s="1"/>
      <c r="H1056" s="58"/>
      <c r="I1056" s="1"/>
      <c r="J1056" s="1"/>
      <c r="K1056" s="1"/>
      <c r="L1056"/>
      <c r="M1056" s="1"/>
      <c r="N1056" s="1"/>
      <c r="V1056" s="90"/>
    </row>
    <row r="1057" spans="1:22" s="80" customFormat="1">
      <c r="A1057" s="1"/>
      <c r="B1057" s="1"/>
      <c r="C1057" s="1"/>
      <c r="D1057" s="1"/>
      <c r="E1057" s="1"/>
      <c r="F1057" s="1"/>
      <c r="G1057" s="1"/>
      <c r="H1057" s="58"/>
      <c r="I1057" s="1"/>
      <c r="J1057" s="1"/>
      <c r="K1057" s="1"/>
      <c r="L1057"/>
      <c r="M1057" s="1"/>
      <c r="N1057" s="1"/>
      <c r="V1057" s="90"/>
    </row>
    <row r="1058" spans="1:22" s="80" customFormat="1">
      <c r="A1058" s="1"/>
      <c r="B1058" s="1"/>
      <c r="C1058" s="1"/>
      <c r="D1058" s="1"/>
      <c r="E1058" s="1"/>
      <c r="F1058" s="1"/>
      <c r="G1058" s="1"/>
      <c r="H1058" s="58"/>
      <c r="I1058" s="1"/>
      <c r="J1058" s="1"/>
      <c r="K1058" s="1"/>
      <c r="L1058"/>
      <c r="M1058" s="1"/>
      <c r="N1058" s="1"/>
      <c r="V1058" s="90"/>
    </row>
    <row r="1059" spans="1:22" s="80" customFormat="1">
      <c r="A1059" s="1"/>
      <c r="B1059" s="1"/>
      <c r="C1059" s="1"/>
      <c r="D1059" s="1"/>
      <c r="E1059" s="1"/>
      <c r="F1059" s="1"/>
      <c r="G1059" s="1"/>
      <c r="H1059" s="58"/>
      <c r="I1059" s="1"/>
      <c r="J1059" s="1"/>
      <c r="K1059" s="1"/>
      <c r="L1059"/>
      <c r="M1059" s="1"/>
      <c r="N1059" s="1"/>
      <c r="V1059" s="90"/>
    </row>
    <row r="1060" spans="1:22" s="80" customFormat="1">
      <c r="A1060" s="1"/>
      <c r="B1060" s="1"/>
      <c r="C1060" s="1"/>
      <c r="D1060" s="1"/>
      <c r="E1060" s="1"/>
      <c r="F1060" s="1"/>
      <c r="G1060" s="1"/>
      <c r="H1060" s="58"/>
      <c r="I1060" s="1"/>
      <c r="J1060" s="1"/>
      <c r="K1060" s="1"/>
      <c r="L1060"/>
      <c r="M1060" s="1"/>
      <c r="N1060" s="1"/>
      <c r="V1060" s="90"/>
    </row>
    <row r="1061" spans="1:22" s="80" customFormat="1">
      <c r="A1061" s="1"/>
      <c r="B1061" s="1"/>
      <c r="C1061" s="1"/>
      <c r="D1061" s="1"/>
      <c r="E1061" s="1"/>
      <c r="F1061" s="1"/>
      <c r="G1061" s="1"/>
      <c r="H1061" s="58"/>
      <c r="I1061" s="1"/>
      <c r="J1061" s="1"/>
      <c r="K1061" s="1"/>
      <c r="L1061"/>
      <c r="M1061" s="1"/>
      <c r="N1061" s="1"/>
      <c r="V1061" s="90"/>
    </row>
    <row r="1062" spans="1:22" s="80" customFormat="1">
      <c r="A1062" s="1"/>
      <c r="B1062" s="1"/>
      <c r="C1062" s="1"/>
      <c r="D1062" s="1"/>
      <c r="E1062" s="1"/>
      <c r="F1062" s="1"/>
      <c r="G1062" s="1"/>
      <c r="H1062" s="58"/>
      <c r="I1062" s="1"/>
      <c r="J1062" s="1"/>
      <c r="K1062" s="1"/>
      <c r="L1062"/>
      <c r="M1062" s="1"/>
      <c r="N1062" s="1"/>
      <c r="V1062" s="90"/>
    </row>
    <row r="1063" spans="1:22" s="80" customFormat="1">
      <c r="A1063" s="1"/>
      <c r="B1063" s="1"/>
      <c r="C1063" s="1"/>
      <c r="D1063" s="1"/>
      <c r="E1063" s="1"/>
      <c r="F1063" s="1"/>
      <c r="G1063" s="1"/>
      <c r="H1063" s="58"/>
      <c r="I1063" s="1"/>
      <c r="J1063" s="1"/>
      <c r="K1063" s="1"/>
      <c r="L1063"/>
      <c r="M1063" s="1"/>
      <c r="N1063" s="1"/>
      <c r="V1063" s="90"/>
    </row>
    <row r="1064" spans="1:22" s="80" customFormat="1">
      <c r="A1064" s="1"/>
      <c r="B1064" s="1"/>
      <c r="C1064" s="1"/>
      <c r="D1064" s="1"/>
      <c r="E1064" s="1"/>
      <c r="F1064" s="1"/>
      <c r="G1064" s="1"/>
      <c r="H1064" s="58"/>
      <c r="I1064" s="1"/>
      <c r="J1064" s="1"/>
      <c r="K1064" s="1"/>
      <c r="L1064"/>
      <c r="M1064" s="1"/>
      <c r="N1064" s="1"/>
      <c r="V1064" s="90"/>
    </row>
    <row r="1065" spans="1:22" s="80" customFormat="1">
      <c r="A1065" s="1"/>
      <c r="B1065" s="1"/>
      <c r="C1065" s="1"/>
      <c r="D1065" s="1"/>
      <c r="E1065" s="1"/>
      <c r="F1065" s="1"/>
      <c r="G1065" s="1"/>
      <c r="H1065" s="58"/>
      <c r="I1065" s="1"/>
      <c r="J1065" s="1"/>
      <c r="K1065" s="1"/>
      <c r="L1065"/>
      <c r="M1065" s="1"/>
      <c r="N1065" s="1"/>
      <c r="V1065" s="90"/>
    </row>
    <row r="1066" spans="1:22" s="80" customFormat="1">
      <c r="A1066" s="1"/>
      <c r="B1066" s="1"/>
      <c r="C1066" s="1"/>
      <c r="D1066" s="1"/>
      <c r="E1066" s="1"/>
      <c r="F1066" s="1"/>
      <c r="G1066" s="1"/>
      <c r="H1066" s="58"/>
      <c r="I1066" s="1"/>
      <c r="J1066" s="1"/>
      <c r="K1066" s="1"/>
      <c r="L1066"/>
      <c r="M1066" s="1"/>
      <c r="N1066" s="1"/>
      <c r="V1066" s="90"/>
    </row>
    <row r="1067" spans="1:22" s="80" customFormat="1">
      <c r="A1067" s="1"/>
      <c r="B1067" s="1"/>
      <c r="C1067" s="1"/>
      <c r="D1067" s="1"/>
      <c r="E1067" s="1"/>
      <c r="F1067" s="1"/>
      <c r="G1067" s="1"/>
      <c r="H1067" s="58"/>
      <c r="I1067" s="1"/>
      <c r="J1067" s="1"/>
      <c r="K1067" s="1"/>
      <c r="L1067"/>
      <c r="M1067" s="1"/>
      <c r="N1067" s="1"/>
      <c r="V1067" s="90"/>
    </row>
    <row r="1068" spans="1:22" s="80" customFormat="1">
      <c r="A1068" s="1"/>
      <c r="B1068" s="1"/>
      <c r="C1068" s="1"/>
      <c r="D1068" s="1"/>
      <c r="E1068" s="1"/>
      <c r="F1068" s="1"/>
      <c r="G1068" s="1"/>
      <c r="H1068" s="58"/>
      <c r="I1068" s="1"/>
      <c r="J1068" s="1"/>
      <c r="K1068" s="1"/>
      <c r="L1068"/>
      <c r="M1068" s="1"/>
      <c r="N1068" s="1"/>
      <c r="V1068" s="90"/>
    </row>
    <row r="1069" spans="1:22" s="80" customFormat="1">
      <c r="A1069" s="1"/>
      <c r="B1069" s="1"/>
      <c r="C1069" s="1"/>
      <c r="D1069" s="1"/>
      <c r="E1069" s="1"/>
      <c r="F1069" s="1"/>
      <c r="G1069" s="1"/>
      <c r="H1069" s="58"/>
      <c r="I1069" s="1"/>
      <c r="J1069" s="1"/>
      <c r="K1069" s="1"/>
      <c r="L1069"/>
      <c r="M1069" s="1"/>
      <c r="N1069" s="1"/>
      <c r="V1069" s="90"/>
    </row>
    <row r="1070" spans="1:22" s="80" customFormat="1">
      <c r="A1070" s="1"/>
      <c r="B1070" s="1"/>
      <c r="C1070" s="1"/>
      <c r="D1070" s="1"/>
      <c r="E1070" s="1"/>
      <c r="F1070" s="1"/>
      <c r="G1070" s="1"/>
      <c r="H1070" s="58"/>
      <c r="I1070" s="1"/>
      <c r="J1070" s="1"/>
      <c r="K1070" s="1"/>
      <c r="L1070"/>
      <c r="M1070" s="1"/>
      <c r="N1070" s="1"/>
      <c r="V1070" s="90"/>
    </row>
    <row r="1071" spans="1:22" s="80" customFormat="1">
      <c r="A1071" s="1"/>
      <c r="B1071" s="1"/>
      <c r="C1071" s="1"/>
      <c r="D1071" s="1"/>
      <c r="E1071" s="1"/>
      <c r="F1071" s="1"/>
      <c r="G1071" s="1"/>
      <c r="H1071" s="58"/>
      <c r="I1071" s="1"/>
      <c r="J1071" s="1"/>
      <c r="K1071" s="1"/>
      <c r="L1071"/>
      <c r="M1071" s="1"/>
      <c r="N1071" s="1"/>
      <c r="V1071" s="90"/>
    </row>
    <row r="1072" spans="1:22" s="80" customFormat="1">
      <c r="A1072" s="1"/>
      <c r="B1072" s="1"/>
      <c r="C1072" s="1"/>
      <c r="D1072" s="1"/>
      <c r="E1072" s="1"/>
      <c r="F1072" s="1"/>
      <c r="G1072" s="1"/>
      <c r="H1072" s="58"/>
      <c r="I1072" s="1"/>
      <c r="J1072" s="1"/>
      <c r="K1072" s="1"/>
      <c r="L1072"/>
      <c r="M1072" s="1"/>
      <c r="N1072" s="1"/>
      <c r="V1072" s="90"/>
    </row>
    <row r="1073" spans="1:22" s="80" customFormat="1">
      <c r="A1073" s="1"/>
      <c r="B1073" s="1"/>
      <c r="C1073" s="1"/>
      <c r="D1073" s="1"/>
      <c r="E1073" s="1"/>
      <c r="F1073" s="1"/>
      <c r="G1073" s="1"/>
      <c r="H1073" s="58"/>
      <c r="I1073" s="1"/>
      <c r="J1073" s="1"/>
      <c r="K1073" s="1"/>
      <c r="L1073"/>
      <c r="M1073" s="1"/>
      <c r="N1073" s="1"/>
      <c r="V1073" s="90"/>
    </row>
    <row r="1074" spans="1:22" s="80" customFormat="1">
      <c r="A1074" s="1"/>
      <c r="B1074" s="1"/>
      <c r="C1074" s="1"/>
      <c r="D1074" s="1"/>
      <c r="E1074" s="1"/>
      <c r="F1074" s="1"/>
      <c r="G1074" s="1"/>
      <c r="H1074" s="58"/>
      <c r="I1074" s="1"/>
      <c r="J1074" s="1"/>
      <c r="K1074" s="1"/>
      <c r="L1074"/>
      <c r="M1074" s="1"/>
      <c r="N1074" s="1"/>
      <c r="V1074" s="90"/>
    </row>
    <row r="1075" spans="1:22" s="80" customFormat="1">
      <c r="A1075" s="1"/>
      <c r="B1075" s="1"/>
      <c r="C1075" s="1"/>
      <c r="D1075" s="1"/>
      <c r="E1075" s="1"/>
      <c r="F1075" s="1"/>
      <c r="G1075" s="1"/>
      <c r="H1075" s="58"/>
      <c r="I1075" s="1"/>
      <c r="J1075" s="1"/>
      <c r="K1075" s="1"/>
      <c r="L1075"/>
      <c r="M1075" s="1"/>
      <c r="N1075" s="1"/>
      <c r="V1075" s="90"/>
    </row>
    <row r="1076" spans="1:22" s="80" customFormat="1">
      <c r="A1076" s="1"/>
      <c r="B1076" s="1"/>
      <c r="C1076" s="1"/>
      <c r="D1076" s="1"/>
      <c r="E1076" s="1"/>
      <c r="F1076" s="1"/>
      <c r="G1076" s="1"/>
      <c r="H1076" s="58"/>
      <c r="I1076" s="1"/>
      <c r="J1076" s="1"/>
      <c r="K1076" s="1"/>
      <c r="L1076"/>
      <c r="M1076" s="1"/>
      <c r="N1076" s="1"/>
      <c r="V1076" s="90"/>
    </row>
    <row r="1077" spans="1:22" s="80" customFormat="1">
      <c r="A1077" s="1"/>
      <c r="B1077" s="1"/>
      <c r="C1077" s="1"/>
      <c r="D1077" s="1"/>
      <c r="E1077" s="1"/>
      <c r="F1077" s="1"/>
      <c r="G1077" s="1"/>
      <c r="H1077" s="58"/>
      <c r="I1077" s="1"/>
      <c r="J1077" s="1"/>
      <c r="K1077" s="1"/>
      <c r="L1077"/>
      <c r="M1077" s="1"/>
      <c r="N1077" s="1"/>
      <c r="V1077" s="90"/>
    </row>
    <row r="1078" spans="1:22" s="80" customFormat="1">
      <c r="A1078" s="1"/>
      <c r="B1078" s="1"/>
      <c r="C1078" s="1"/>
      <c r="D1078" s="1"/>
      <c r="E1078" s="1"/>
      <c r="F1078" s="1"/>
      <c r="G1078" s="1"/>
      <c r="H1078" s="58"/>
      <c r="I1078" s="1"/>
      <c r="J1078" s="1"/>
      <c r="K1078" s="1"/>
      <c r="L1078"/>
      <c r="M1078" s="1"/>
      <c r="N1078" s="1"/>
      <c r="V1078" s="90"/>
    </row>
    <row r="1079" spans="1:22" s="80" customFormat="1">
      <c r="A1079" s="1"/>
      <c r="B1079" s="1"/>
      <c r="C1079" s="1"/>
      <c r="D1079" s="1"/>
      <c r="E1079" s="1"/>
      <c r="F1079" s="1"/>
      <c r="G1079" s="1"/>
      <c r="H1079" s="58"/>
      <c r="I1079" s="1"/>
      <c r="J1079" s="1"/>
      <c r="K1079" s="1"/>
      <c r="L1079"/>
      <c r="M1079" s="1"/>
      <c r="N1079" s="1"/>
      <c r="V1079" s="90"/>
    </row>
    <row r="1080" spans="1:22" s="80" customFormat="1">
      <c r="A1080" s="1"/>
      <c r="B1080" s="1"/>
      <c r="C1080" s="1"/>
      <c r="D1080" s="1"/>
      <c r="E1080" s="1"/>
      <c r="F1080" s="1"/>
      <c r="G1080" s="1"/>
      <c r="H1080" s="58"/>
      <c r="I1080" s="1"/>
      <c r="J1080" s="1"/>
      <c r="K1080" s="1"/>
      <c r="L1080"/>
      <c r="M1080" s="1"/>
      <c r="N1080" s="1"/>
      <c r="V1080" s="90"/>
    </row>
    <row r="1081" spans="1:22" s="80" customFormat="1">
      <c r="A1081" s="1"/>
      <c r="B1081" s="1"/>
      <c r="C1081" s="1"/>
      <c r="D1081" s="1"/>
      <c r="E1081" s="1"/>
      <c r="F1081" s="1"/>
      <c r="G1081" s="1"/>
      <c r="H1081" s="58"/>
      <c r="I1081" s="1"/>
      <c r="J1081" s="1"/>
      <c r="K1081" s="1"/>
      <c r="L1081"/>
      <c r="M1081" s="1"/>
      <c r="N1081" s="1"/>
      <c r="V1081" s="90"/>
    </row>
    <row r="1082" spans="1:22" s="80" customFormat="1">
      <c r="A1082" s="1"/>
      <c r="B1082" s="1"/>
      <c r="C1082" s="1"/>
      <c r="D1082" s="1"/>
      <c r="E1082" s="1"/>
      <c r="F1082" s="1"/>
      <c r="G1082" s="1"/>
      <c r="H1082" s="58"/>
      <c r="I1082" s="1"/>
      <c r="J1082" s="1"/>
      <c r="K1082" s="1"/>
      <c r="L1082"/>
      <c r="M1082" s="1"/>
      <c r="N1082" s="1"/>
      <c r="V1082" s="90"/>
    </row>
    <row r="1083" spans="1:22" s="80" customFormat="1">
      <c r="A1083" s="1"/>
      <c r="B1083" s="1"/>
      <c r="C1083" s="1"/>
      <c r="D1083" s="1"/>
      <c r="E1083" s="1"/>
      <c r="F1083" s="1"/>
      <c r="G1083" s="1"/>
      <c r="H1083" s="58"/>
      <c r="I1083" s="1"/>
      <c r="J1083" s="1"/>
      <c r="K1083" s="1"/>
      <c r="L1083"/>
      <c r="M1083" s="1"/>
      <c r="N1083" s="1"/>
      <c r="V1083" s="90"/>
    </row>
    <row r="1084" spans="1:22" s="80" customFormat="1">
      <c r="A1084" s="1"/>
      <c r="B1084" s="1"/>
      <c r="C1084" s="1"/>
      <c r="D1084" s="1"/>
      <c r="E1084" s="1"/>
      <c r="F1084" s="1"/>
      <c r="G1084" s="1"/>
      <c r="H1084" s="58"/>
      <c r="I1084" s="1"/>
      <c r="J1084" s="1"/>
      <c r="K1084" s="1"/>
      <c r="L1084"/>
      <c r="M1084" s="1"/>
      <c r="N1084" s="1"/>
      <c r="V1084" s="90"/>
    </row>
    <row r="1085" spans="1:22" s="80" customFormat="1">
      <c r="A1085" s="1"/>
      <c r="B1085" s="1"/>
      <c r="C1085" s="1"/>
      <c r="D1085" s="1"/>
      <c r="E1085" s="1"/>
      <c r="F1085" s="1"/>
      <c r="G1085" s="1"/>
      <c r="H1085" s="58"/>
      <c r="I1085" s="1"/>
      <c r="J1085" s="1"/>
      <c r="K1085" s="1"/>
      <c r="L1085"/>
      <c r="M1085" s="1"/>
      <c r="N1085" s="1"/>
      <c r="V1085" s="90"/>
    </row>
    <row r="1086" spans="1:22" s="80" customFormat="1">
      <c r="A1086" s="1"/>
      <c r="B1086" s="1"/>
      <c r="C1086" s="1"/>
      <c r="D1086" s="1"/>
      <c r="E1086" s="1"/>
      <c r="F1086" s="1"/>
      <c r="G1086" s="1"/>
      <c r="H1086" s="58"/>
      <c r="I1086" s="1"/>
      <c r="J1086" s="1"/>
      <c r="K1086" s="1"/>
      <c r="L1086"/>
      <c r="M1086" s="1"/>
      <c r="N1086" s="1"/>
      <c r="V1086" s="90"/>
    </row>
    <row r="1087" spans="1:22" s="80" customFormat="1">
      <c r="A1087" s="1"/>
      <c r="B1087" s="1"/>
      <c r="C1087" s="1"/>
      <c r="D1087" s="1"/>
      <c r="E1087" s="1"/>
      <c r="F1087" s="1"/>
      <c r="G1087" s="1"/>
      <c r="H1087" s="58"/>
      <c r="I1087" s="1"/>
      <c r="J1087" s="1"/>
      <c r="K1087" s="1"/>
      <c r="L1087"/>
      <c r="M1087" s="1"/>
      <c r="N1087" s="1"/>
      <c r="V1087" s="90"/>
    </row>
    <row r="1088" spans="1:22" s="80" customFormat="1">
      <c r="A1088" s="1"/>
      <c r="B1088" s="1"/>
      <c r="C1088" s="1"/>
      <c r="D1088" s="1"/>
      <c r="E1088" s="1"/>
      <c r="F1088" s="1"/>
      <c r="G1088" s="1"/>
      <c r="H1088" s="58"/>
      <c r="I1088" s="1"/>
      <c r="J1088" s="1"/>
      <c r="K1088" s="1"/>
      <c r="L1088"/>
      <c r="M1088" s="1"/>
      <c r="N1088" s="1"/>
      <c r="V1088" s="90"/>
    </row>
    <row r="1089" spans="1:22" s="80" customFormat="1">
      <c r="A1089" s="1"/>
      <c r="B1089" s="1"/>
      <c r="C1089" s="1"/>
      <c r="D1089" s="1"/>
      <c r="E1089" s="1"/>
      <c r="F1089" s="1"/>
      <c r="G1089" s="1"/>
      <c r="H1089" s="58"/>
      <c r="I1089" s="1"/>
      <c r="J1089" s="1"/>
      <c r="K1089" s="1"/>
      <c r="L1089"/>
      <c r="M1089" s="1"/>
      <c r="N1089" s="1"/>
      <c r="V1089" s="90"/>
    </row>
    <row r="1090" spans="1:22" s="80" customFormat="1">
      <c r="A1090" s="1"/>
      <c r="B1090" s="1"/>
      <c r="C1090" s="1"/>
      <c r="D1090" s="1"/>
      <c r="E1090" s="1"/>
      <c r="F1090" s="1"/>
      <c r="G1090" s="1"/>
      <c r="H1090" s="58"/>
      <c r="I1090" s="1"/>
      <c r="J1090" s="1"/>
      <c r="K1090" s="1"/>
      <c r="L1090"/>
      <c r="M1090" s="1"/>
      <c r="N1090" s="1"/>
      <c r="V1090" s="90"/>
    </row>
    <row r="1091" spans="1:22" s="80" customFormat="1">
      <c r="A1091" s="1"/>
      <c r="B1091" s="1"/>
      <c r="C1091" s="1"/>
      <c r="D1091" s="1"/>
      <c r="E1091" s="1"/>
      <c r="F1091" s="1"/>
      <c r="G1091" s="1"/>
      <c r="H1091" s="58"/>
      <c r="I1091" s="1"/>
      <c r="J1091" s="1"/>
      <c r="K1091" s="1"/>
      <c r="L1091"/>
      <c r="M1091" s="1"/>
      <c r="N1091" s="1"/>
      <c r="V1091" s="90"/>
    </row>
    <row r="1092" spans="1:22" s="80" customFormat="1">
      <c r="A1092" s="1"/>
      <c r="B1092" s="1"/>
      <c r="C1092" s="1"/>
      <c r="D1092" s="1"/>
      <c r="E1092" s="1"/>
      <c r="F1092" s="1"/>
      <c r="G1092" s="1"/>
      <c r="H1092" s="58"/>
      <c r="I1092" s="1"/>
      <c r="J1092" s="1"/>
      <c r="K1092" s="1"/>
      <c r="L1092"/>
      <c r="M1092" s="1"/>
      <c r="N1092" s="1"/>
      <c r="V1092" s="90"/>
    </row>
    <row r="1093" spans="1:22" s="80" customFormat="1">
      <c r="A1093" s="1"/>
      <c r="B1093" s="1"/>
      <c r="C1093" s="1"/>
      <c r="D1093" s="1"/>
      <c r="E1093" s="1"/>
      <c r="F1093" s="1"/>
      <c r="G1093" s="1"/>
      <c r="H1093" s="58"/>
      <c r="I1093" s="1"/>
      <c r="J1093" s="1"/>
      <c r="K1093" s="1"/>
      <c r="L1093"/>
      <c r="M1093" s="1"/>
      <c r="N1093" s="1"/>
      <c r="V1093" s="90"/>
    </row>
    <row r="1094" spans="1:22" s="80" customFormat="1">
      <c r="A1094" s="1"/>
      <c r="B1094" s="1"/>
      <c r="C1094" s="1"/>
      <c r="D1094" s="1"/>
      <c r="E1094" s="1"/>
      <c r="F1094" s="1"/>
      <c r="G1094" s="1"/>
      <c r="H1094" s="58"/>
      <c r="I1094" s="1"/>
      <c r="J1094" s="1"/>
      <c r="K1094" s="1"/>
      <c r="L1094"/>
      <c r="M1094" s="1"/>
      <c r="N1094" s="1"/>
      <c r="V1094" s="90"/>
    </row>
    <row r="1095" spans="1:22" s="80" customFormat="1">
      <c r="A1095" s="1"/>
      <c r="B1095" s="1"/>
      <c r="C1095" s="1"/>
      <c r="D1095" s="1"/>
      <c r="E1095" s="1"/>
      <c r="F1095" s="1"/>
      <c r="G1095" s="1"/>
      <c r="H1095" s="58"/>
      <c r="I1095" s="1"/>
      <c r="J1095" s="1"/>
      <c r="K1095" s="1"/>
      <c r="L1095"/>
      <c r="M1095" s="1"/>
      <c r="N1095" s="1"/>
      <c r="V1095" s="90"/>
    </row>
    <row r="1096" spans="1:22" s="80" customFormat="1">
      <c r="A1096" s="1"/>
      <c r="B1096" s="1"/>
      <c r="C1096" s="1"/>
      <c r="D1096" s="1"/>
      <c r="E1096" s="1"/>
      <c r="F1096" s="1"/>
      <c r="G1096" s="1"/>
      <c r="H1096" s="58"/>
      <c r="I1096" s="1"/>
      <c r="J1096" s="1"/>
      <c r="K1096" s="1"/>
      <c r="L1096"/>
      <c r="M1096" s="1"/>
      <c r="N1096" s="1"/>
      <c r="V1096" s="90"/>
    </row>
    <row r="1097" spans="1:22" s="80" customFormat="1">
      <c r="A1097" s="1"/>
      <c r="B1097" s="1"/>
      <c r="C1097" s="1"/>
      <c r="D1097" s="1"/>
      <c r="E1097" s="1"/>
      <c r="F1097" s="1"/>
      <c r="G1097" s="1"/>
      <c r="H1097" s="58"/>
      <c r="I1097" s="1"/>
      <c r="J1097" s="1"/>
      <c r="K1097" s="1"/>
      <c r="L1097"/>
      <c r="M1097" s="1"/>
      <c r="N1097" s="1"/>
      <c r="V1097" s="90"/>
    </row>
    <row r="1098" spans="1:22" s="80" customFormat="1">
      <c r="A1098" s="1"/>
      <c r="B1098" s="1"/>
      <c r="C1098" s="1"/>
      <c r="D1098" s="1"/>
      <c r="E1098" s="1"/>
      <c r="F1098" s="1"/>
      <c r="G1098" s="1"/>
      <c r="H1098" s="58"/>
      <c r="I1098" s="1"/>
      <c r="J1098" s="1"/>
      <c r="K1098" s="1"/>
      <c r="L1098"/>
      <c r="M1098" s="1"/>
      <c r="N1098" s="1"/>
      <c r="V1098" s="90"/>
    </row>
    <row r="1099" spans="1:22" s="80" customFormat="1">
      <c r="A1099" s="1"/>
      <c r="B1099" s="1"/>
      <c r="C1099" s="1"/>
      <c r="D1099" s="1"/>
      <c r="E1099" s="1"/>
      <c r="F1099" s="1"/>
      <c r="G1099" s="1"/>
      <c r="H1099" s="58"/>
      <c r="I1099" s="1"/>
      <c r="J1099" s="1"/>
      <c r="K1099" s="1"/>
      <c r="L1099"/>
      <c r="M1099" s="1"/>
      <c r="N1099" s="1"/>
      <c r="V1099" s="90"/>
    </row>
    <row r="1100" spans="1:22" s="80" customFormat="1">
      <c r="A1100" s="1"/>
      <c r="B1100" s="1"/>
      <c r="C1100" s="1"/>
      <c r="D1100" s="1"/>
      <c r="E1100" s="1"/>
      <c r="F1100" s="1"/>
      <c r="G1100" s="1"/>
      <c r="H1100" s="58"/>
      <c r="I1100" s="1"/>
      <c r="J1100" s="1"/>
      <c r="K1100" s="1"/>
      <c r="L1100"/>
      <c r="M1100" s="1"/>
      <c r="N1100" s="1"/>
      <c r="V1100" s="90"/>
    </row>
    <row r="1101" spans="1:22" s="80" customFormat="1">
      <c r="A1101" s="1"/>
      <c r="B1101" s="1"/>
      <c r="C1101" s="1"/>
      <c r="D1101" s="1"/>
      <c r="E1101" s="1"/>
      <c r="F1101" s="1"/>
      <c r="G1101" s="1"/>
      <c r="H1101" s="58"/>
      <c r="I1101" s="1"/>
      <c r="J1101" s="1"/>
      <c r="K1101" s="1"/>
      <c r="L1101"/>
      <c r="M1101" s="1"/>
      <c r="N1101" s="1"/>
      <c r="V1101" s="90"/>
    </row>
    <row r="1102" spans="1:22" s="80" customFormat="1">
      <c r="A1102" s="1"/>
      <c r="B1102" s="1"/>
      <c r="C1102" s="1"/>
      <c r="D1102" s="1"/>
      <c r="E1102" s="1"/>
      <c r="F1102" s="1"/>
      <c r="G1102" s="1"/>
      <c r="H1102" s="58"/>
      <c r="I1102" s="1"/>
      <c r="J1102" s="1"/>
      <c r="K1102" s="1"/>
      <c r="L1102"/>
      <c r="M1102" s="1"/>
      <c r="N1102" s="1"/>
      <c r="V1102" s="90"/>
    </row>
    <row r="1103" spans="1:22" s="80" customFormat="1">
      <c r="A1103" s="1"/>
      <c r="B1103" s="1"/>
      <c r="C1103" s="1"/>
      <c r="D1103" s="1"/>
      <c r="E1103" s="1"/>
      <c r="F1103" s="1"/>
      <c r="G1103" s="1"/>
      <c r="H1103" s="58"/>
      <c r="I1103" s="1"/>
      <c r="J1103" s="1"/>
      <c r="K1103" s="1"/>
      <c r="L1103"/>
      <c r="M1103" s="1"/>
      <c r="N1103" s="1"/>
      <c r="V1103" s="90"/>
    </row>
    <row r="1104" spans="1:22" s="80" customFormat="1">
      <c r="A1104" s="1"/>
      <c r="B1104" s="1"/>
      <c r="C1104" s="1"/>
      <c r="D1104" s="1"/>
      <c r="E1104" s="1"/>
      <c r="F1104" s="1"/>
      <c r="G1104" s="1"/>
      <c r="H1104" s="58"/>
      <c r="I1104" s="1"/>
      <c r="J1104" s="1"/>
      <c r="K1104" s="1"/>
      <c r="L1104"/>
      <c r="M1104" s="1"/>
      <c r="N1104" s="1"/>
      <c r="V1104" s="90"/>
    </row>
    <row r="1105" spans="1:22" s="80" customFormat="1">
      <c r="A1105" s="1"/>
      <c r="B1105" s="1"/>
      <c r="C1105" s="1"/>
      <c r="D1105" s="1"/>
      <c r="E1105" s="1"/>
      <c r="F1105" s="1"/>
      <c r="G1105" s="1"/>
      <c r="H1105" s="58"/>
      <c r="I1105" s="1"/>
      <c r="J1105" s="1"/>
      <c r="K1105" s="1"/>
      <c r="L1105"/>
      <c r="M1105" s="1"/>
      <c r="N1105" s="1"/>
      <c r="V1105" s="90"/>
    </row>
    <row r="1106" spans="1:22" s="80" customFormat="1">
      <c r="A1106" s="1"/>
      <c r="B1106" s="1"/>
      <c r="C1106" s="1"/>
      <c r="D1106" s="1"/>
      <c r="E1106" s="1"/>
      <c r="F1106" s="1"/>
      <c r="G1106" s="1"/>
      <c r="H1106" s="58"/>
      <c r="I1106" s="1"/>
      <c r="J1106" s="1"/>
      <c r="K1106" s="1"/>
      <c r="L1106"/>
      <c r="M1106" s="1"/>
      <c r="N1106" s="1"/>
      <c r="V1106" s="90"/>
    </row>
    <row r="1107" spans="1:22" s="80" customFormat="1">
      <c r="A1107" s="1"/>
      <c r="B1107" s="1"/>
      <c r="C1107" s="1"/>
      <c r="D1107" s="1"/>
      <c r="E1107" s="1"/>
      <c r="F1107" s="1"/>
      <c r="G1107" s="1"/>
      <c r="H1107" s="58"/>
      <c r="I1107" s="1"/>
      <c r="J1107" s="1"/>
      <c r="K1107" s="1"/>
      <c r="L1107"/>
      <c r="M1107" s="1"/>
      <c r="N1107" s="1"/>
      <c r="V1107" s="90"/>
    </row>
    <row r="1108" spans="1:22" s="80" customFormat="1">
      <c r="A1108" s="1"/>
      <c r="B1108" s="1"/>
      <c r="C1108" s="1"/>
      <c r="D1108" s="1"/>
      <c r="E1108" s="1"/>
      <c r="F1108" s="1"/>
      <c r="G1108" s="1"/>
      <c r="H1108" s="58"/>
      <c r="I1108" s="1"/>
      <c r="J1108" s="1"/>
      <c r="K1108" s="1"/>
      <c r="L1108"/>
      <c r="M1108" s="1"/>
      <c r="N1108" s="1"/>
      <c r="V1108" s="90"/>
    </row>
    <row r="1109" spans="1:22" s="80" customFormat="1">
      <c r="A1109" s="1"/>
      <c r="B1109" s="1"/>
      <c r="C1109" s="1"/>
      <c r="D1109" s="1"/>
      <c r="E1109" s="1"/>
      <c r="F1109" s="1"/>
      <c r="G1109" s="1"/>
      <c r="H1109" s="58"/>
      <c r="I1109" s="1"/>
      <c r="J1109" s="1"/>
      <c r="K1109" s="1"/>
      <c r="L1109"/>
      <c r="M1109" s="1"/>
      <c r="N1109" s="1"/>
      <c r="V1109" s="90"/>
    </row>
    <row r="1110" spans="1:22" s="80" customFormat="1">
      <c r="A1110" s="1"/>
      <c r="B1110" s="1"/>
      <c r="C1110" s="1"/>
      <c r="D1110" s="1"/>
      <c r="E1110" s="1"/>
      <c r="F1110" s="1"/>
      <c r="G1110" s="1"/>
      <c r="H1110" s="58"/>
      <c r="I1110" s="1"/>
      <c r="J1110" s="1"/>
      <c r="K1110" s="1"/>
      <c r="L1110"/>
      <c r="M1110" s="1"/>
      <c r="N1110" s="1"/>
      <c r="V1110" s="90"/>
    </row>
    <row r="1111" spans="1:22" s="80" customFormat="1">
      <c r="A1111" s="1"/>
      <c r="B1111" s="1"/>
      <c r="C1111" s="1"/>
      <c r="D1111" s="1"/>
      <c r="E1111" s="1"/>
      <c r="F1111" s="1"/>
      <c r="G1111" s="1"/>
      <c r="H1111" s="58"/>
      <c r="I1111" s="1"/>
      <c r="J1111" s="1"/>
      <c r="K1111" s="1"/>
      <c r="L1111"/>
      <c r="M1111" s="1"/>
      <c r="N1111" s="1"/>
      <c r="V1111" s="90"/>
    </row>
    <row r="1112" spans="1:22" s="80" customFormat="1">
      <c r="A1112" s="1"/>
      <c r="B1112" s="1"/>
      <c r="C1112" s="1"/>
      <c r="D1112" s="1"/>
      <c r="E1112" s="1"/>
      <c r="F1112" s="1"/>
      <c r="G1112" s="1"/>
      <c r="H1112" s="58"/>
      <c r="I1112" s="1"/>
      <c r="J1112" s="1"/>
      <c r="K1112" s="1"/>
      <c r="L1112"/>
      <c r="M1112" s="1"/>
      <c r="N1112" s="1"/>
      <c r="V1112" s="90"/>
    </row>
    <row r="1113" spans="1:22" s="80" customFormat="1">
      <c r="A1113" s="1"/>
      <c r="B1113" s="1"/>
      <c r="C1113" s="1"/>
      <c r="D1113" s="1"/>
      <c r="E1113" s="1"/>
      <c r="F1113" s="1"/>
      <c r="G1113" s="1"/>
      <c r="H1113" s="58"/>
      <c r="I1113" s="1"/>
      <c r="J1113" s="1"/>
      <c r="K1113" s="1"/>
      <c r="L1113"/>
      <c r="M1113" s="1"/>
      <c r="N1113" s="1"/>
      <c r="V1113" s="90"/>
    </row>
    <row r="1114" spans="1:22" s="80" customFormat="1">
      <c r="A1114" s="1"/>
      <c r="B1114" s="1"/>
      <c r="C1114" s="1"/>
      <c r="D1114" s="1"/>
      <c r="E1114" s="1"/>
      <c r="F1114" s="1"/>
      <c r="G1114" s="1"/>
      <c r="H1114" s="58"/>
      <c r="I1114" s="1"/>
      <c r="J1114" s="1"/>
      <c r="K1114" s="1"/>
      <c r="L1114"/>
      <c r="M1114" s="1"/>
      <c r="N1114" s="1"/>
      <c r="V1114" s="90"/>
    </row>
    <row r="1115" spans="1:22" s="80" customFormat="1">
      <c r="A1115" s="1"/>
      <c r="B1115" s="1"/>
      <c r="C1115" s="1"/>
      <c r="D1115" s="1"/>
      <c r="E1115" s="1"/>
      <c r="F1115" s="1"/>
      <c r="G1115" s="1"/>
      <c r="H1115" s="58"/>
      <c r="I1115" s="1"/>
      <c r="J1115" s="1"/>
      <c r="K1115" s="1"/>
      <c r="L1115"/>
      <c r="M1115" s="1"/>
      <c r="N1115" s="1"/>
      <c r="V1115" s="90"/>
    </row>
    <row r="1116" spans="1:22" s="80" customFormat="1">
      <c r="A1116" s="1"/>
      <c r="B1116" s="1"/>
      <c r="C1116" s="1"/>
      <c r="D1116" s="1"/>
      <c r="E1116" s="1"/>
      <c r="F1116" s="1"/>
      <c r="G1116" s="1"/>
      <c r="H1116" s="58"/>
      <c r="I1116" s="1"/>
      <c r="J1116" s="1"/>
      <c r="K1116" s="1"/>
      <c r="L1116"/>
      <c r="M1116" s="1"/>
      <c r="N1116" s="1"/>
      <c r="V1116" s="90"/>
    </row>
    <row r="1117" spans="1:22" s="80" customFormat="1">
      <c r="A1117" s="1"/>
      <c r="B1117" s="1"/>
      <c r="C1117" s="1"/>
      <c r="D1117" s="1"/>
      <c r="E1117" s="1"/>
      <c r="F1117" s="1"/>
      <c r="G1117" s="1"/>
      <c r="H1117" s="58"/>
      <c r="I1117" s="1"/>
      <c r="J1117" s="1"/>
      <c r="K1117" s="1"/>
      <c r="L1117"/>
      <c r="M1117" s="1"/>
      <c r="N1117" s="1"/>
      <c r="V1117" s="90"/>
    </row>
    <row r="1118" spans="1:22" s="80" customFormat="1">
      <c r="A1118" s="1"/>
      <c r="B1118" s="1"/>
      <c r="C1118" s="1"/>
      <c r="D1118" s="1"/>
      <c r="E1118" s="1"/>
      <c r="F1118" s="1"/>
      <c r="G1118" s="1"/>
      <c r="H1118" s="58"/>
      <c r="I1118" s="1"/>
      <c r="J1118" s="1"/>
      <c r="K1118" s="1"/>
      <c r="L1118"/>
      <c r="M1118" s="1"/>
      <c r="N1118" s="1"/>
      <c r="V1118" s="90"/>
    </row>
    <row r="1119" spans="1:22" s="80" customFormat="1">
      <c r="A1119" s="1"/>
      <c r="B1119" s="1"/>
      <c r="C1119" s="1"/>
      <c r="D1119" s="1"/>
      <c r="E1119" s="1"/>
      <c r="F1119" s="1"/>
      <c r="G1119" s="1"/>
      <c r="H1119" s="58"/>
      <c r="I1119" s="1"/>
      <c r="J1119" s="1"/>
      <c r="K1119" s="1"/>
      <c r="L1119"/>
      <c r="M1119" s="1"/>
      <c r="N1119" s="1"/>
      <c r="V1119" s="90"/>
    </row>
    <row r="1120" spans="1:22" s="80" customFormat="1">
      <c r="A1120" s="1"/>
      <c r="B1120" s="1"/>
      <c r="C1120" s="1"/>
      <c r="D1120" s="1"/>
      <c r="E1120" s="1"/>
      <c r="F1120" s="1"/>
      <c r="G1120" s="1"/>
      <c r="H1120" s="58"/>
      <c r="I1120" s="1"/>
      <c r="J1120" s="1"/>
      <c r="K1120" s="1"/>
      <c r="L1120"/>
      <c r="M1120" s="1"/>
      <c r="N1120" s="1"/>
      <c r="V1120" s="90"/>
    </row>
    <row r="1121" spans="1:22" s="80" customFormat="1">
      <c r="A1121" s="1"/>
      <c r="B1121" s="1"/>
      <c r="C1121" s="1"/>
      <c r="D1121" s="1"/>
      <c r="E1121" s="1"/>
      <c r="F1121" s="1"/>
      <c r="G1121" s="1"/>
      <c r="H1121" s="58"/>
      <c r="I1121" s="1"/>
      <c r="J1121" s="1"/>
      <c r="K1121" s="1"/>
      <c r="L1121"/>
      <c r="M1121" s="1"/>
      <c r="N1121" s="1"/>
      <c r="V1121" s="90"/>
    </row>
    <row r="1122" spans="1:22" s="80" customFormat="1">
      <c r="A1122" s="1"/>
      <c r="B1122" s="1"/>
      <c r="C1122" s="1"/>
      <c r="D1122" s="1"/>
      <c r="E1122" s="1"/>
      <c r="F1122" s="1"/>
      <c r="G1122" s="1"/>
      <c r="H1122" s="58"/>
      <c r="I1122" s="1"/>
      <c r="J1122" s="1"/>
      <c r="K1122" s="1"/>
      <c r="L1122"/>
      <c r="M1122" s="1"/>
      <c r="N1122" s="1"/>
      <c r="V1122" s="90"/>
    </row>
    <row r="1123" spans="1:22" s="80" customFormat="1">
      <c r="A1123" s="1"/>
      <c r="B1123" s="1"/>
      <c r="C1123" s="1"/>
      <c r="D1123" s="1"/>
      <c r="E1123" s="1"/>
      <c r="F1123" s="1"/>
      <c r="G1123" s="1"/>
      <c r="H1123" s="58"/>
      <c r="I1123" s="1"/>
      <c r="J1123" s="1"/>
      <c r="K1123" s="1"/>
      <c r="L1123"/>
      <c r="M1123" s="1"/>
      <c r="N1123" s="1"/>
      <c r="V1123" s="90"/>
    </row>
    <row r="1124" spans="1:22" s="80" customFormat="1">
      <c r="A1124" s="1"/>
      <c r="B1124" s="1"/>
      <c r="C1124" s="1"/>
      <c r="D1124" s="1"/>
      <c r="E1124" s="1"/>
      <c r="F1124" s="1"/>
      <c r="G1124" s="1"/>
      <c r="H1124" s="58"/>
      <c r="I1124" s="1"/>
      <c r="J1124" s="1"/>
      <c r="K1124" s="1"/>
      <c r="L1124"/>
      <c r="M1124" s="1"/>
      <c r="N1124" s="1"/>
      <c r="V1124" s="90"/>
    </row>
    <row r="1125" spans="1:22" s="80" customFormat="1">
      <c r="A1125" s="1"/>
      <c r="B1125" s="1"/>
      <c r="C1125" s="1"/>
      <c r="D1125" s="1"/>
      <c r="E1125" s="1"/>
      <c r="F1125" s="1"/>
      <c r="G1125" s="1"/>
      <c r="H1125" s="58"/>
      <c r="I1125" s="1"/>
      <c r="J1125" s="1"/>
      <c r="K1125" s="1"/>
      <c r="L1125"/>
      <c r="M1125" s="1"/>
      <c r="N1125" s="1"/>
      <c r="V1125" s="90"/>
    </row>
    <row r="1126" spans="1:22" s="80" customFormat="1">
      <c r="A1126" s="1"/>
      <c r="B1126" s="1"/>
      <c r="C1126" s="1"/>
      <c r="D1126" s="1"/>
      <c r="E1126" s="1"/>
      <c r="F1126" s="1"/>
      <c r="G1126" s="1"/>
      <c r="H1126" s="58"/>
      <c r="I1126" s="1"/>
      <c r="J1126" s="1"/>
      <c r="K1126" s="1"/>
      <c r="L1126"/>
      <c r="M1126" s="1"/>
      <c r="N1126" s="1"/>
      <c r="V1126" s="90"/>
    </row>
    <row r="1127" spans="1:22" s="80" customFormat="1">
      <c r="A1127" s="1"/>
      <c r="B1127" s="1"/>
      <c r="C1127" s="1"/>
      <c r="D1127" s="1"/>
      <c r="E1127" s="1"/>
      <c r="F1127" s="1"/>
      <c r="G1127" s="1"/>
      <c r="H1127" s="58"/>
      <c r="I1127" s="1"/>
      <c r="J1127" s="1"/>
      <c r="K1127" s="1"/>
      <c r="L1127"/>
      <c r="M1127" s="1"/>
      <c r="N1127" s="1"/>
      <c r="V1127" s="90"/>
    </row>
    <row r="1128" spans="1:22" s="80" customFormat="1">
      <c r="A1128" s="1"/>
      <c r="B1128" s="1"/>
      <c r="C1128" s="1"/>
      <c r="D1128" s="1"/>
      <c r="E1128" s="1"/>
      <c r="F1128" s="1"/>
      <c r="G1128" s="1"/>
      <c r="H1128" s="58"/>
      <c r="I1128" s="1"/>
      <c r="J1128" s="1"/>
      <c r="K1128" s="1"/>
      <c r="L1128"/>
      <c r="M1128" s="1"/>
      <c r="N1128" s="1"/>
      <c r="V1128" s="90"/>
    </row>
    <row r="1129" spans="1:22" s="80" customFormat="1">
      <c r="A1129" s="1"/>
      <c r="B1129" s="1"/>
      <c r="C1129" s="1"/>
      <c r="D1129" s="1"/>
      <c r="E1129" s="1"/>
      <c r="F1129" s="1"/>
      <c r="G1129" s="1"/>
      <c r="H1129" s="58"/>
      <c r="I1129" s="1"/>
      <c r="J1129" s="1"/>
      <c r="K1129" s="1"/>
      <c r="L1129"/>
      <c r="M1129" s="1"/>
      <c r="N1129" s="1"/>
      <c r="V1129" s="90"/>
    </row>
    <row r="1130" spans="1:22" s="80" customFormat="1">
      <c r="A1130" s="1"/>
      <c r="B1130" s="1"/>
      <c r="C1130" s="1"/>
      <c r="D1130" s="1"/>
      <c r="E1130" s="1"/>
      <c r="F1130" s="1"/>
      <c r="G1130" s="1"/>
      <c r="H1130" s="58"/>
      <c r="I1130" s="1"/>
      <c r="J1130" s="1"/>
      <c r="K1130" s="1"/>
      <c r="L1130"/>
      <c r="M1130" s="1"/>
      <c r="N1130" s="1"/>
      <c r="V1130" s="90"/>
    </row>
    <row r="1131" spans="1:22" s="80" customFormat="1">
      <c r="A1131" s="1"/>
      <c r="B1131" s="1"/>
      <c r="C1131" s="1"/>
      <c r="D1131" s="1"/>
      <c r="E1131" s="1"/>
      <c r="F1131" s="1"/>
      <c r="G1131" s="1"/>
      <c r="H1131" s="58"/>
      <c r="I1131" s="1"/>
      <c r="J1131" s="1"/>
      <c r="K1131" s="1"/>
      <c r="L1131"/>
      <c r="M1131" s="1"/>
      <c r="N1131" s="1"/>
      <c r="V1131" s="90"/>
    </row>
    <row r="1132" spans="1:22" s="80" customFormat="1">
      <c r="A1132" s="1"/>
      <c r="B1132" s="1"/>
      <c r="C1132" s="1"/>
      <c r="D1132" s="1"/>
      <c r="E1132" s="1"/>
      <c r="F1132" s="1"/>
      <c r="G1132" s="1"/>
      <c r="H1132" s="58"/>
      <c r="I1132" s="1"/>
      <c r="J1132" s="1"/>
      <c r="K1132" s="1"/>
      <c r="L1132"/>
      <c r="M1132" s="1"/>
      <c r="N1132" s="1"/>
      <c r="V1132" s="90"/>
    </row>
    <row r="1133" spans="1:22" s="80" customFormat="1">
      <c r="A1133" s="1"/>
      <c r="B1133" s="1"/>
      <c r="C1133" s="1"/>
      <c r="D1133" s="1"/>
      <c r="E1133" s="1"/>
      <c r="F1133" s="1"/>
      <c r="G1133" s="1"/>
      <c r="H1133" s="58"/>
      <c r="I1133" s="1"/>
      <c r="J1133" s="1"/>
      <c r="K1133" s="1"/>
      <c r="L1133"/>
      <c r="M1133" s="1"/>
      <c r="N1133" s="1"/>
      <c r="V1133" s="90"/>
    </row>
    <row r="1134" spans="1:22" s="80" customFormat="1">
      <c r="A1134" s="1"/>
      <c r="B1134" s="1"/>
      <c r="C1134" s="1"/>
      <c r="D1134" s="1"/>
      <c r="E1134" s="1"/>
      <c r="F1134" s="1"/>
      <c r="G1134" s="1"/>
      <c r="H1134" s="58"/>
      <c r="I1134" s="1"/>
      <c r="J1134" s="1"/>
      <c r="K1134" s="1"/>
      <c r="L1134"/>
      <c r="M1134" s="1"/>
      <c r="N1134" s="1"/>
      <c r="V1134" s="90"/>
    </row>
    <row r="1135" spans="1:22" s="80" customFormat="1">
      <c r="A1135" s="1"/>
      <c r="B1135" s="1"/>
      <c r="C1135" s="1"/>
      <c r="D1135" s="1"/>
      <c r="E1135" s="1"/>
      <c r="F1135" s="1"/>
      <c r="G1135" s="1"/>
      <c r="H1135" s="58"/>
      <c r="I1135" s="1"/>
      <c r="J1135" s="1"/>
      <c r="K1135" s="1"/>
      <c r="L1135"/>
      <c r="M1135" s="1"/>
      <c r="N1135" s="1"/>
      <c r="V1135" s="90"/>
    </row>
    <row r="1136" spans="1:22" s="80" customFormat="1">
      <c r="A1136" s="1"/>
      <c r="B1136" s="1"/>
      <c r="C1136" s="1"/>
      <c r="D1136" s="1"/>
      <c r="E1136" s="1"/>
      <c r="F1136" s="1"/>
      <c r="G1136" s="1"/>
      <c r="H1136" s="58"/>
      <c r="I1136" s="1"/>
      <c r="J1136" s="1"/>
      <c r="K1136" s="1"/>
      <c r="L1136"/>
      <c r="M1136" s="1"/>
      <c r="N1136" s="1"/>
      <c r="V1136" s="90"/>
    </row>
    <row r="1137" spans="1:22" s="80" customFormat="1">
      <c r="A1137" s="1"/>
      <c r="B1137" s="1"/>
      <c r="C1137" s="1"/>
      <c r="D1137" s="1"/>
      <c r="E1137" s="1"/>
      <c r="F1137" s="1"/>
      <c r="G1137" s="1"/>
      <c r="H1137" s="58"/>
      <c r="I1137" s="1"/>
      <c r="J1137" s="1"/>
      <c r="K1137" s="1"/>
      <c r="L1137"/>
      <c r="M1137" s="1"/>
      <c r="N1137" s="1"/>
      <c r="V1137" s="90"/>
    </row>
    <row r="1138" spans="1:22" s="80" customFormat="1">
      <c r="A1138" s="1"/>
      <c r="B1138" s="1"/>
      <c r="C1138" s="1"/>
      <c r="D1138" s="1"/>
      <c r="E1138" s="1"/>
      <c r="F1138" s="1"/>
      <c r="G1138" s="1"/>
      <c r="H1138" s="58"/>
      <c r="I1138" s="1"/>
      <c r="J1138" s="1"/>
      <c r="K1138" s="1"/>
      <c r="L1138"/>
      <c r="M1138" s="1"/>
      <c r="N1138" s="1"/>
      <c r="V1138" s="90"/>
    </row>
    <row r="1139" spans="1:22" s="80" customFormat="1">
      <c r="A1139" s="1"/>
      <c r="B1139" s="1"/>
      <c r="C1139" s="1"/>
      <c r="D1139" s="1"/>
      <c r="E1139" s="1"/>
      <c r="F1139" s="1"/>
      <c r="G1139" s="1"/>
      <c r="H1139" s="58"/>
      <c r="I1139" s="1"/>
      <c r="J1139" s="1"/>
      <c r="K1139" s="1"/>
      <c r="L1139"/>
      <c r="M1139" s="1"/>
      <c r="N1139" s="1"/>
      <c r="V1139" s="90"/>
    </row>
    <row r="1140" spans="1:22" s="80" customFormat="1">
      <c r="A1140" s="1"/>
      <c r="B1140" s="1"/>
      <c r="C1140" s="1"/>
      <c r="D1140" s="1"/>
      <c r="E1140" s="1"/>
      <c r="F1140" s="1"/>
      <c r="G1140" s="1"/>
      <c r="H1140" s="58"/>
      <c r="I1140" s="1"/>
      <c r="J1140" s="1"/>
      <c r="K1140" s="1"/>
      <c r="L1140"/>
      <c r="M1140" s="1"/>
      <c r="N1140" s="1"/>
      <c r="V1140" s="90"/>
    </row>
    <row r="1141" spans="1:22" s="80" customFormat="1">
      <c r="A1141" s="1"/>
      <c r="B1141" s="1"/>
      <c r="C1141" s="1"/>
      <c r="D1141" s="1"/>
      <c r="E1141" s="1"/>
      <c r="F1141" s="1"/>
      <c r="G1141" s="1"/>
      <c r="H1141" s="58"/>
      <c r="I1141" s="1"/>
      <c r="J1141" s="1"/>
      <c r="K1141" s="1"/>
      <c r="L1141"/>
      <c r="M1141" s="1"/>
      <c r="N1141" s="1"/>
      <c r="V1141" s="90"/>
    </row>
    <row r="1142" spans="1:22" s="80" customFormat="1">
      <c r="A1142" s="1"/>
      <c r="B1142" s="1"/>
      <c r="C1142" s="1"/>
      <c r="D1142" s="1"/>
      <c r="E1142" s="1"/>
      <c r="F1142" s="1"/>
      <c r="G1142" s="1"/>
      <c r="H1142" s="58"/>
      <c r="I1142" s="1"/>
      <c r="J1142" s="1"/>
      <c r="K1142" s="1"/>
      <c r="L1142"/>
      <c r="M1142" s="1"/>
      <c r="N1142" s="1"/>
      <c r="V1142" s="90"/>
    </row>
    <row r="1143" spans="1:22" s="80" customFormat="1">
      <c r="A1143" s="1"/>
      <c r="B1143" s="1"/>
      <c r="C1143" s="1"/>
      <c r="D1143" s="1"/>
      <c r="E1143" s="1"/>
      <c r="F1143" s="1"/>
      <c r="G1143" s="1"/>
      <c r="H1143" s="58"/>
      <c r="I1143" s="1"/>
      <c r="J1143" s="1"/>
      <c r="K1143" s="1"/>
      <c r="L1143"/>
      <c r="M1143" s="1"/>
      <c r="N1143" s="1"/>
      <c r="V1143" s="90"/>
    </row>
    <row r="1144" spans="1:22" s="80" customFormat="1">
      <c r="A1144" s="1"/>
      <c r="B1144" s="1"/>
      <c r="C1144" s="1"/>
      <c r="D1144" s="1"/>
      <c r="E1144" s="1"/>
      <c r="F1144" s="1"/>
      <c r="G1144" s="1"/>
      <c r="H1144" s="58"/>
      <c r="I1144" s="1"/>
      <c r="J1144" s="1"/>
      <c r="K1144" s="1"/>
      <c r="L1144"/>
      <c r="M1144" s="1"/>
      <c r="N1144" s="1"/>
      <c r="V1144" s="90"/>
    </row>
    <row r="1145" spans="1:22" s="80" customFormat="1">
      <c r="A1145" s="1"/>
      <c r="B1145" s="1"/>
      <c r="C1145" s="1"/>
      <c r="D1145" s="1"/>
      <c r="E1145" s="1"/>
      <c r="F1145" s="1"/>
      <c r="G1145" s="1"/>
      <c r="H1145" s="58"/>
      <c r="I1145" s="1"/>
      <c r="J1145" s="1"/>
      <c r="K1145" s="1"/>
      <c r="L1145"/>
      <c r="M1145" s="1"/>
      <c r="N1145" s="1"/>
      <c r="V1145" s="90"/>
    </row>
    <row r="1146" spans="1:22" s="80" customFormat="1">
      <c r="A1146" s="1"/>
      <c r="B1146" s="1"/>
      <c r="C1146" s="1"/>
      <c r="D1146" s="1"/>
      <c r="E1146" s="1"/>
      <c r="F1146" s="1"/>
      <c r="G1146" s="1"/>
      <c r="H1146" s="58"/>
      <c r="I1146" s="1"/>
      <c r="J1146" s="1"/>
      <c r="K1146" s="1"/>
      <c r="L1146"/>
      <c r="M1146" s="1"/>
      <c r="N1146" s="1"/>
      <c r="V1146" s="90"/>
    </row>
    <row r="1147" spans="1:22" s="80" customFormat="1">
      <c r="A1147" s="1"/>
      <c r="B1147" s="1"/>
      <c r="C1147" s="1"/>
      <c r="D1147" s="1"/>
      <c r="E1147" s="1"/>
      <c r="F1147" s="1"/>
      <c r="G1147" s="1"/>
      <c r="H1147" s="58"/>
      <c r="I1147" s="1"/>
      <c r="J1147" s="1"/>
      <c r="K1147" s="1"/>
      <c r="L1147"/>
      <c r="M1147" s="1"/>
      <c r="N1147" s="1"/>
      <c r="V1147" s="90"/>
    </row>
    <row r="1148" spans="1:22" s="80" customFormat="1">
      <c r="A1148" s="1"/>
      <c r="B1148" s="1"/>
      <c r="C1148" s="1"/>
      <c r="D1148" s="1"/>
      <c r="E1148" s="1"/>
      <c r="F1148" s="1"/>
      <c r="G1148" s="1"/>
      <c r="H1148" s="58"/>
      <c r="I1148" s="1"/>
      <c r="J1148" s="1"/>
      <c r="K1148" s="1"/>
      <c r="L1148"/>
      <c r="M1148" s="1"/>
      <c r="N1148" s="1"/>
      <c r="V1148" s="90"/>
    </row>
    <row r="1149" spans="1:22" s="80" customFormat="1">
      <c r="A1149" s="1"/>
      <c r="B1149" s="1"/>
      <c r="C1149" s="1"/>
      <c r="D1149" s="1"/>
      <c r="E1149" s="1"/>
      <c r="F1149" s="1"/>
      <c r="G1149" s="1"/>
      <c r="H1149" s="58"/>
      <c r="I1149" s="1"/>
      <c r="J1149" s="1"/>
      <c r="K1149" s="1"/>
      <c r="L1149"/>
      <c r="M1149" s="1"/>
      <c r="N1149" s="1"/>
      <c r="V1149" s="90"/>
    </row>
    <row r="1150" spans="1:22" s="80" customFormat="1">
      <c r="A1150" s="1"/>
      <c r="B1150" s="1"/>
      <c r="C1150" s="1"/>
      <c r="D1150" s="1"/>
      <c r="E1150" s="1"/>
      <c r="F1150" s="1"/>
      <c r="G1150" s="1"/>
      <c r="H1150" s="58"/>
      <c r="I1150" s="1"/>
      <c r="J1150" s="1"/>
      <c r="K1150" s="1"/>
      <c r="L1150"/>
      <c r="M1150" s="1"/>
      <c r="N1150" s="1"/>
      <c r="V1150" s="90"/>
    </row>
    <row r="1151" spans="1:22" s="80" customFormat="1">
      <c r="A1151" s="1"/>
      <c r="B1151" s="1"/>
      <c r="C1151" s="1"/>
      <c r="D1151" s="1"/>
      <c r="E1151" s="1"/>
      <c r="F1151" s="1"/>
      <c r="G1151" s="1"/>
      <c r="H1151" s="58"/>
      <c r="I1151" s="1"/>
      <c r="J1151" s="1"/>
      <c r="K1151" s="1"/>
      <c r="L1151"/>
      <c r="M1151" s="1"/>
      <c r="N1151" s="1"/>
      <c r="V1151" s="90"/>
    </row>
    <row r="1152" spans="1:22" s="80" customFormat="1">
      <c r="A1152" s="1"/>
      <c r="B1152" s="1"/>
      <c r="C1152" s="1"/>
      <c r="D1152" s="1"/>
      <c r="E1152" s="1"/>
      <c r="F1152" s="1"/>
      <c r="G1152" s="1"/>
      <c r="H1152" s="58"/>
      <c r="I1152" s="1"/>
      <c r="J1152" s="1"/>
      <c r="K1152" s="1"/>
      <c r="L1152"/>
      <c r="M1152" s="1"/>
      <c r="N1152" s="1"/>
      <c r="V1152" s="90"/>
    </row>
    <row r="1153" spans="1:22" s="80" customFormat="1">
      <c r="A1153" s="1"/>
      <c r="B1153" s="1"/>
      <c r="C1153" s="1"/>
      <c r="D1153" s="1"/>
      <c r="E1153" s="1"/>
      <c r="F1153" s="1"/>
      <c r="G1153" s="1"/>
      <c r="H1153" s="58"/>
      <c r="I1153" s="1"/>
      <c r="J1153" s="1"/>
      <c r="K1153" s="1"/>
      <c r="L1153"/>
      <c r="M1153" s="1"/>
      <c r="N1153" s="1"/>
      <c r="V1153" s="90"/>
    </row>
    <row r="1154" spans="1:22" s="80" customFormat="1">
      <c r="A1154" s="1"/>
      <c r="B1154" s="1"/>
      <c r="C1154" s="1"/>
      <c r="D1154" s="1"/>
      <c r="E1154" s="1"/>
      <c r="F1154" s="1"/>
      <c r="G1154" s="1"/>
      <c r="H1154" s="58"/>
      <c r="I1154" s="1"/>
      <c r="J1154" s="1"/>
      <c r="K1154" s="1"/>
      <c r="L1154"/>
      <c r="M1154" s="1"/>
      <c r="N1154" s="1"/>
      <c r="V1154" s="90"/>
    </row>
    <row r="1155" spans="1:22" s="80" customFormat="1">
      <c r="A1155" s="1"/>
      <c r="B1155" s="1"/>
      <c r="C1155" s="1"/>
      <c r="D1155" s="1"/>
      <c r="E1155" s="1"/>
      <c r="F1155" s="1"/>
      <c r="G1155" s="1"/>
      <c r="H1155" s="58"/>
      <c r="I1155" s="1"/>
      <c r="J1155" s="1"/>
      <c r="K1155" s="1"/>
      <c r="L1155"/>
      <c r="M1155" s="1"/>
      <c r="N1155" s="1"/>
      <c r="V1155" s="90"/>
    </row>
    <row r="1156" spans="1:22" s="80" customFormat="1">
      <c r="A1156" s="1"/>
      <c r="B1156" s="1"/>
      <c r="C1156" s="1"/>
      <c r="D1156" s="1"/>
      <c r="E1156" s="1"/>
      <c r="F1156" s="1"/>
      <c r="G1156" s="1"/>
      <c r="H1156" s="58"/>
      <c r="I1156" s="1"/>
      <c r="J1156" s="1"/>
      <c r="K1156" s="1"/>
      <c r="L1156"/>
      <c r="M1156" s="1"/>
      <c r="N1156" s="1"/>
      <c r="V1156" s="90"/>
    </row>
    <row r="1157" spans="1:22" s="80" customFormat="1">
      <c r="A1157" s="1"/>
      <c r="B1157" s="1"/>
      <c r="C1157" s="1"/>
      <c r="D1157" s="1"/>
      <c r="E1157" s="1"/>
      <c r="F1157" s="1"/>
      <c r="G1157" s="1"/>
      <c r="H1157" s="58"/>
      <c r="I1157" s="1"/>
      <c r="J1157" s="1"/>
      <c r="K1157" s="1"/>
      <c r="L1157"/>
      <c r="M1157" s="1"/>
      <c r="N1157" s="1"/>
      <c r="V1157" s="90"/>
    </row>
    <row r="1158" spans="1:22" s="80" customFormat="1">
      <c r="A1158" s="1"/>
      <c r="B1158" s="1"/>
      <c r="C1158" s="1"/>
      <c r="D1158" s="1"/>
      <c r="E1158" s="1"/>
      <c r="F1158" s="1"/>
      <c r="G1158" s="1"/>
      <c r="H1158" s="58"/>
      <c r="I1158" s="1"/>
      <c r="J1158" s="1"/>
      <c r="K1158" s="1"/>
      <c r="L1158"/>
      <c r="M1158" s="1"/>
      <c r="N1158" s="1"/>
      <c r="V1158" s="90"/>
    </row>
    <row r="1159" spans="1:22" s="80" customFormat="1">
      <c r="A1159" s="1"/>
      <c r="B1159" s="1"/>
      <c r="C1159" s="1"/>
      <c r="D1159" s="1"/>
      <c r="E1159" s="1"/>
      <c r="F1159" s="1"/>
      <c r="G1159" s="1"/>
      <c r="H1159" s="58"/>
      <c r="I1159" s="1"/>
      <c r="J1159" s="1"/>
      <c r="K1159" s="1"/>
      <c r="L1159"/>
      <c r="M1159" s="1"/>
      <c r="N1159" s="1"/>
      <c r="V1159" s="90"/>
    </row>
    <row r="1160" spans="1:22" s="80" customFormat="1">
      <c r="A1160" s="1"/>
      <c r="B1160" s="1"/>
      <c r="C1160" s="1"/>
      <c r="D1160" s="1"/>
      <c r="E1160" s="1"/>
      <c r="F1160" s="1"/>
      <c r="G1160" s="1"/>
      <c r="H1160" s="58"/>
      <c r="I1160" s="1"/>
      <c r="J1160" s="1"/>
      <c r="K1160" s="1"/>
      <c r="L1160"/>
      <c r="M1160" s="1"/>
      <c r="N1160" s="1"/>
      <c r="V1160" s="90"/>
    </row>
    <row r="1161" spans="1:22" s="80" customFormat="1">
      <c r="A1161" s="1"/>
      <c r="B1161" s="1"/>
      <c r="C1161" s="1"/>
      <c r="D1161" s="1"/>
      <c r="E1161" s="1"/>
      <c r="F1161" s="1"/>
      <c r="G1161" s="1"/>
      <c r="H1161" s="58"/>
      <c r="I1161" s="1"/>
      <c r="J1161" s="1"/>
      <c r="K1161" s="1"/>
      <c r="L1161"/>
      <c r="M1161" s="1"/>
      <c r="N1161" s="1"/>
      <c r="V1161" s="90"/>
    </row>
    <row r="1162" spans="1:22" s="80" customFormat="1">
      <c r="A1162" s="1"/>
      <c r="B1162" s="1"/>
      <c r="C1162" s="1"/>
      <c r="D1162" s="1"/>
      <c r="E1162" s="1"/>
      <c r="F1162" s="1"/>
      <c r="G1162" s="1"/>
      <c r="H1162" s="58"/>
      <c r="I1162" s="1"/>
      <c r="J1162" s="1"/>
      <c r="K1162" s="1"/>
      <c r="L1162"/>
      <c r="M1162" s="1"/>
      <c r="N1162" s="1"/>
      <c r="V1162" s="90"/>
    </row>
    <row r="1163" spans="1:22" s="80" customFormat="1">
      <c r="A1163" s="1"/>
      <c r="B1163" s="1"/>
      <c r="C1163" s="1"/>
      <c r="D1163" s="1"/>
      <c r="E1163" s="1"/>
      <c r="F1163" s="1"/>
      <c r="G1163" s="1"/>
      <c r="H1163" s="58"/>
      <c r="I1163" s="1"/>
      <c r="J1163" s="1"/>
      <c r="K1163" s="1"/>
      <c r="L1163"/>
      <c r="M1163" s="1"/>
      <c r="N1163" s="1"/>
      <c r="V1163" s="90"/>
    </row>
    <row r="1164" spans="1:22" s="80" customFormat="1">
      <c r="A1164" s="1"/>
      <c r="B1164" s="1"/>
      <c r="C1164" s="1"/>
      <c r="D1164" s="1"/>
      <c r="E1164" s="1"/>
      <c r="F1164" s="1"/>
      <c r="G1164" s="1"/>
      <c r="H1164" s="58"/>
      <c r="I1164" s="1"/>
      <c r="J1164" s="1"/>
      <c r="K1164" s="1"/>
      <c r="L1164"/>
      <c r="M1164" s="1"/>
      <c r="N1164" s="1"/>
      <c r="V1164" s="90"/>
    </row>
    <row r="1165" spans="1:22" s="80" customFormat="1">
      <c r="A1165" s="1"/>
      <c r="B1165" s="1"/>
      <c r="C1165" s="1"/>
      <c r="D1165" s="1"/>
      <c r="E1165" s="1"/>
      <c r="F1165" s="1"/>
      <c r="G1165" s="1"/>
      <c r="H1165" s="58"/>
      <c r="I1165" s="1"/>
      <c r="J1165" s="1"/>
      <c r="K1165" s="1"/>
      <c r="L1165"/>
      <c r="M1165" s="1"/>
      <c r="N1165" s="1"/>
      <c r="V1165" s="90"/>
    </row>
    <row r="1166" spans="1:22" s="80" customFormat="1">
      <c r="A1166" s="1"/>
      <c r="B1166" s="1"/>
      <c r="C1166" s="1"/>
      <c r="D1166" s="1"/>
      <c r="E1166" s="1"/>
      <c r="F1166" s="1"/>
      <c r="G1166" s="1"/>
      <c r="H1166" s="58"/>
      <c r="I1166" s="1"/>
      <c r="J1166" s="1"/>
      <c r="K1166" s="1"/>
      <c r="L1166"/>
      <c r="M1166" s="1"/>
      <c r="N1166" s="1"/>
      <c r="V1166" s="90"/>
    </row>
    <row r="1167" spans="1:22" s="80" customFormat="1">
      <c r="A1167" s="1"/>
      <c r="B1167" s="1"/>
      <c r="C1167" s="1"/>
      <c r="D1167" s="1"/>
      <c r="E1167" s="1"/>
      <c r="F1167" s="1"/>
      <c r="G1167" s="1"/>
      <c r="H1167" s="58"/>
      <c r="I1167" s="1"/>
      <c r="J1167" s="1"/>
      <c r="K1167" s="1"/>
      <c r="L1167"/>
      <c r="M1167" s="1"/>
      <c r="N1167" s="1"/>
      <c r="V1167" s="90"/>
    </row>
    <row r="1168" spans="1:22" s="80" customFormat="1">
      <c r="A1168" s="1"/>
      <c r="B1168" s="1"/>
      <c r="C1168" s="1"/>
      <c r="D1168" s="1"/>
      <c r="E1168" s="1"/>
      <c r="F1168" s="1"/>
      <c r="G1168" s="1"/>
      <c r="H1168" s="58"/>
      <c r="I1168" s="1"/>
      <c r="J1168" s="1"/>
      <c r="K1168" s="1"/>
      <c r="L1168"/>
      <c r="M1168" s="1"/>
      <c r="N1168" s="1"/>
      <c r="V1168" s="90"/>
    </row>
    <row r="1169" spans="1:22" s="80" customFormat="1">
      <c r="A1169" s="1"/>
      <c r="B1169" s="1"/>
      <c r="C1169" s="1"/>
      <c r="D1169" s="1"/>
      <c r="E1169" s="1"/>
      <c r="F1169" s="1"/>
      <c r="G1169" s="1"/>
      <c r="H1169" s="58"/>
      <c r="I1169" s="1"/>
      <c r="J1169" s="1"/>
      <c r="K1169" s="1"/>
      <c r="L1169"/>
      <c r="M1169" s="1"/>
      <c r="N1169" s="1"/>
      <c r="V1169" s="90"/>
    </row>
    <row r="1170" spans="1:22" s="80" customFormat="1">
      <c r="A1170" s="1"/>
      <c r="B1170" s="1"/>
      <c r="C1170" s="1"/>
      <c r="D1170" s="1"/>
      <c r="E1170" s="1"/>
      <c r="F1170" s="1"/>
      <c r="G1170" s="1"/>
      <c r="H1170" s="58"/>
      <c r="I1170" s="1"/>
      <c r="J1170" s="1"/>
      <c r="K1170" s="1"/>
      <c r="L1170"/>
      <c r="M1170" s="1"/>
      <c r="N1170" s="1"/>
      <c r="V1170" s="90"/>
    </row>
    <row r="1171" spans="1:22" s="80" customFormat="1">
      <c r="A1171" s="1"/>
      <c r="B1171" s="1"/>
      <c r="C1171" s="1"/>
      <c r="D1171" s="1"/>
      <c r="E1171" s="1"/>
      <c r="F1171" s="1"/>
      <c r="G1171" s="1"/>
      <c r="H1171" s="58"/>
      <c r="I1171" s="1"/>
      <c r="J1171" s="1"/>
      <c r="K1171" s="1"/>
      <c r="L1171"/>
      <c r="M1171" s="1"/>
      <c r="N1171" s="1"/>
      <c r="V1171" s="90"/>
    </row>
    <row r="1172" spans="1:22" s="80" customFormat="1">
      <c r="A1172" s="1"/>
      <c r="B1172" s="1"/>
      <c r="C1172" s="1"/>
      <c r="D1172" s="1"/>
      <c r="E1172" s="1"/>
      <c r="F1172" s="1"/>
      <c r="G1172" s="1"/>
      <c r="H1172" s="58"/>
      <c r="I1172" s="1"/>
      <c r="J1172" s="1"/>
      <c r="K1172" s="1"/>
      <c r="L1172"/>
      <c r="M1172" s="1"/>
      <c r="N1172" s="1"/>
      <c r="V1172" s="90"/>
    </row>
    <row r="1173" spans="1:22" s="80" customFormat="1">
      <c r="A1173" s="1"/>
      <c r="B1173" s="1"/>
      <c r="C1173" s="1"/>
      <c r="D1173" s="1"/>
      <c r="E1173" s="1"/>
      <c r="F1173" s="1"/>
      <c r="G1173" s="1"/>
      <c r="H1173" s="58"/>
      <c r="I1173" s="1"/>
      <c r="J1173" s="1"/>
      <c r="K1173" s="1"/>
      <c r="L1173"/>
      <c r="M1173" s="1"/>
      <c r="N1173" s="1"/>
      <c r="V1173" s="90"/>
    </row>
    <row r="1174" spans="1:22" s="80" customFormat="1">
      <c r="A1174" s="1"/>
      <c r="B1174" s="1"/>
      <c r="C1174" s="1"/>
      <c r="D1174" s="1"/>
      <c r="E1174" s="1"/>
      <c r="F1174" s="1"/>
      <c r="G1174" s="1"/>
      <c r="H1174" s="58"/>
      <c r="I1174" s="1"/>
      <c r="J1174" s="1"/>
      <c r="K1174" s="1"/>
      <c r="L1174"/>
      <c r="M1174" s="1"/>
      <c r="N1174" s="1"/>
      <c r="V1174" s="90"/>
    </row>
    <row r="1175" spans="1:22" s="80" customFormat="1">
      <c r="A1175" s="1"/>
      <c r="B1175" s="1"/>
      <c r="C1175" s="1"/>
      <c r="D1175" s="1"/>
      <c r="E1175" s="1"/>
      <c r="F1175" s="1"/>
      <c r="G1175" s="1"/>
      <c r="H1175" s="58"/>
      <c r="I1175" s="1"/>
      <c r="J1175" s="1"/>
      <c r="K1175" s="1"/>
      <c r="L1175"/>
      <c r="M1175" s="1"/>
      <c r="N1175" s="1"/>
      <c r="V1175" s="90"/>
    </row>
    <row r="1176" spans="1:22" s="80" customFormat="1">
      <c r="A1176" s="1"/>
      <c r="B1176" s="1"/>
      <c r="C1176" s="1"/>
      <c r="D1176" s="1"/>
      <c r="E1176" s="1"/>
      <c r="F1176" s="1"/>
      <c r="G1176" s="1"/>
      <c r="H1176" s="58"/>
      <c r="I1176" s="1"/>
      <c r="J1176" s="1"/>
      <c r="K1176" s="1"/>
      <c r="L1176"/>
      <c r="M1176" s="1"/>
      <c r="N1176" s="1"/>
      <c r="V1176" s="90"/>
    </row>
    <row r="1177" spans="1:22" s="80" customFormat="1">
      <c r="A1177" s="1"/>
      <c r="B1177" s="1"/>
      <c r="C1177" s="1"/>
      <c r="D1177" s="1"/>
      <c r="E1177" s="1"/>
      <c r="F1177" s="1"/>
      <c r="G1177" s="1"/>
      <c r="H1177" s="58"/>
      <c r="I1177" s="1"/>
      <c r="J1177" s="1"/>
      <c r="K1177" s="1"/>
      <c r="L1177"/>
      <c r="M1177" s="1"/>
      <c r="N1177" s="1"/>
      <c r="V1177" s="90"/>
    </row>
    <row r="1178" spans="1:22" s="80" customFormat="1">
      <c r="A1178" s="1"/>
      <c r="B1178" s="1"/>
      <c r="C1178" s="1"/>
      <c r="D1178" s="1"/>
      <c r="E1178" s="1"/>
      <c r="F1178" s="1"/>
      <c r="G1178" s="1"/>
      <c r="H1178" s="58"/>
      <c r="I1178" s="1"/>
      <c r="J1178" s="1"/>
      <c r="K1178" s="1"/>
      <c r="L1178"/>
      <c r="M1178" s="1"/>
      <c r="N1178" s="1"/>
      <c r="V1178" s="90"/>
    </row>
    <row r="1179" spans="1:22" s="80" customFormat="1">
      <c r="A1179" s="1"/>
      <c r="B1179" s="1"/>
      <c r="C1179" s="1"/>
      <c r="D1179" s="1"/>
      <c r="E1179" s="1"/>
      <c r="F1179" s="1"/>
      <c r="G1179" s="1"/>
      <c r="H1179" s="58"/>
      <c r="I1179" s="1"/>
      <c r="J1179" s="1"/>
      <c r="K1179" s="1"/>
      <c r="L1179"/>
      <c r="M1179" s="1"/>
      <c r="N1179" s="1"/>
      <c r="V1179" s="90"/>
    </row>
    <row r="1180" spans="1:22" s="80" customFormat="1">
      <c r="A1180" s="1"/>
      <c r="B1180" s="1"/>
      <c r="C1180" s="1"/>
      <c r="D1180" s="1"/>
      <c r="E1180" s="1"/>
      <c r="F1180" s="1"/>
      <c r="G1180" s="1"/>
      <c r="H1180" s="58"/>
      <c r="I1180" s="1"/>
      <c r="J1180" s="1"/>
      <c r="K1180" s="1"/>
      <c r="L1180"/>
      <c r="M1180" s="1"/>
      <c r="N1180" s="1"/>
      <c r="V1180" s="90"/>
    </row>
    <row r="1181" spans="1:22" s="80" customFormat="1">
      <c r="A1181" s="1"/>
      <c r="B1181" s="1"/>
      <c r="C1181" s="1"/>
      <c r="D1181" s="1"/>
      <c r="E1181" s="1"/>
      <c r="F1181" s="1"/>
      <c r="G1181" s="1"/>
      <c r="H1181" s="58"/>
      <c r="I1181" s="1"/>
      <c r="J1181" s="1"/>
      <c r="K1181" s="1"/>
      <c r="L1181"/>
      <c r="M1181" s="1"/>
      <c r="N1181" s="1"/>
      <c r="V1181" s="90"/>
    </row>
    <row r="1182" spans="1:22" s="80" customFormat="1">
      <c r="A1182" s="1"/>
      <c r="B1182" s="1"/>
      <c r="C1182" s="1"/>
      <c r="D1182" s="1"/>
      <c r="E1182" s="1"/>
      <c r="F1182" s="1"/>
      <c r="G1182" s="1"/>
      <c r="H1182" s="58"/>
      <c r="I1182" s="1"/>
      <c r="J1182" s="1"/>
      <c r="K1182" s="1"/>
      <c r="L1182"/>
      <c r="M1182" s="1"/>
      <c r="N1182" s="1"/>
      <c r="V1182" s="90"/>
    </row>
    <row r="1183" spans="1:22" s="80" customFormat="1">
      <c r="A1183" s="1"/>
      <c r="B1183" s="1"/>
      <c r="C1183" s="1"/>
      <c r="D1183" s="1"/>
      <c r="E1183" s="1"/>
      <c r="F1183" s="1"/>
      <c r="G1183" s="1"/>
      <c r="H1183" s="58"/>
      <c r="I1183" s="1"/>
      <c r="J1183" s="1"/>
      <c r="K1183" s="1"/>
      <c r="L1183"/>
      <c r="M1183" s="1"/>
      <c r="N1183" s="1"/>
      <c r="V1183" s="90"/>
    </row>
    <row r="1184" spans="1:22" s="80" customFormat="1">
      <c r="A1184" s="1"/>
      <c r="B1184" s="1"/>
      <c r="C1184" s="1"/>
      <c r="D1184" s="1"/>
      <c r="E1184" s="1"/>
      <c r="F1184" s="1"/>
      <c r="G1184" s="1"/>
      <c r="H1184" s="58"/>
      <c r="I1184" s="1"/>
      <c r="J1184" s="1"/>
      <c r="K1184" s="1"/>
      <c r="L1184"/>
      <c r="M1184" s="1"/>
      <c r="N1184" s="1"/>
      <c r="V1184" s="90"/>
    </row>
    <row r="1185" spans="1:22" s="80" customFormat="1">
      <c r="A1185" s="1"/>
      <c r="B1185" s="1"/>
      <c r="C1185" s="1"/>
      <c r="D1185" s="1"/>
      <c r="E1185" s="1"/>
      <c r="F1185" s="1"/>
      <c r="G1185" s="1"/>
      <c r="H1185" s="58"/>
      <c r="I1185" s="1"/>
      <c r="J1185" s="1"/>
      <c r="K1185" s="1"/>
      <c r="L1185"/>
      <c r="M1185" s="1"/>
      <c r="N1185" s="1"/>
      <c r="V1185" s="90"/>
    </row>
    <row r="1186" spans="1:22" s="80" customFormat="1">
      <c r="A1186" s="1"/>
      <c r="B1186" s="1"/>
      <c r="C1186" s="1"/>
      <c r="D1186" s="1"/>
      <c r="E1186" s="1"/>
      <c r="F1186" s="1"/>
      <c r="G1186" s="1"/>
      <c r="H1186" s="58"/>
      <c r="I1186" s="1"/>
      <c r="J1186" s="1"/>
      <c r="K1186" s="1"/>
      <c r="L1186"/>
      <c r="M1186" s="1"/>
      <c r="N1186" s="1"/>
      <c r="V1186" s="90"/>
    </row>
    <row r="1187" spans="1:22" s="80" customFormat="1">
      <c r="A1187" s="1"/>
      <c r="B1187" s="1"/>
      <c r="C1187" s="1"/>
      <c r="D1187" s="1"/>
      <c r="E1187" s="1"/>
      <c r="F1187" s="1"/>
      <c r="G1187" s="1"/>
      <c r="H1187" s="58"/>
      <c r="I1187" s="1"/>
      <c r="J1187" s="1"/>
      <c r="K1187" s="1"/>
      <c r="L1187"/>
      <c r="M1187" s="1"/>
      <c r="N1187" s="1"/>
      <c r="V1187" s="90"/>
    </row>
    <row r="1188" spans="1:22" s="80" customFormat="1">
      <c r="A1188" s="1"/>
      <c r="B1188" s="1"/>
      <c r="C1188" s="1"/>
      <c r="D1188" s="1"/>
      <c r="E1188" s="1"/>
      <c r="F1188" s="1"/>
      <c r="G1188" s="1"/>
      <c r="H1188" s="58"/>
      <c r="I1188" s="1"/>
      <c r="J1188" s="1"/>
      <c r="K1188" s="1"/>
      <c r="L1188"/>
      <c r="M1188" s="1"/>
      <c r="N1188" s="1"/>
      <c r="V1188" s="90"/>
    </row>
    <row r="1189" spans="1:22" s="80" customFormat="1">
      <c r="A1189" s="1"/>
      <c r="B1189" s="1"/>
      <c r="C1189" s="1"/>
      <c r="D1189" s="1"/>
      <c r="E1189" s="1"/>
      <c r="F1189" s="1"/>
      <c r="G1189" s="1"/>
      <c r="H1189" s="58"/>
      <c r="I1189" s="1"/>
      <c r="J1189" s="1"/>
      <c r="K1189" s="1"/>
      <c r="L1189"/>
      <c r="M1189" s="1"/>
      <c r="N1189" s="1"/>
      <c r="V1189" s="90"/>
    </row>
    <row r="1190" spans="1:22" s="80" customFormat="1">
      <c r="A1190" s="1"/>
      <c r="B1190" s="1"/>
      <c r="C1190" s="1"/>
      <c r="D1190" s="1"/>
      <c r="E1190" s="1"/>
      <c r="F1190" s="1"/>
      <c r="G1190" s="1"/>
      <c r="H1190" s="58"/>
      <c r="I1190" s="1"/>
      <c r="J1190" s="1"/>
      <c r="K1190" s="1"/>
      <c r="L1190"/>
      <c r="M1190" s="1"/>
      <c r="N1190" s="1"/>
      <c r="V1190" s="90"/>
    </row>
    <row r="1191" spans="1:22" s="80" customFormat="1">
      <c r="A1191" s="1"/>
      <c r="B1191" s="1"/>
      <c r="C1191" s="1"/>
      <c r="D1191" s="1"/>
      <c r="E1191" s="1"/>
      <c r="F1191" s="1"/>
      <c r="G1191" s="1"/>
      <c r="H1191" s="58"/>
      <c r="I1191" s="1"/>
      <c r="J1191" s="1"/>
      <c r="K1191" s="1"/>
      <c r="L1191"/>
      <c r="M1191" s="1"/>
      <c r="N1191" s="1"/>
      <c r="V1191" s="90"/>
    </row>
    <row r="1192" spans="1:22" s="80" customFormat="1">
      <c r="A1192" s="1"/>
      <c r="B1192" s="1"/>
      <c r="C1192" s="1"/>
      <c r="D1192" s="1"/>
      <c r="E1192" s="1"/>
      <c r="F1192" s="1"/>
      <c r="G1192" s="1"/>
      <c r="H1192" s="58"/>
      <c r="I1192" s="1"/>
      <c r="J1192" s="1"/>
      <c r="K1192" s="1"/>
      <c r="L1192"/>
      <c r="M1192" s="1"/>
      <c r="N1192" s="1"/>
      <c r="V1192" s="90"/>
    </row>
    <row r="1193" spans="1:22" s="80" customFormat="1">
      <c r="A1193" s="1"/>
      <c r="B1193" s="1"/>
      <c r="C1193" s="1"/>
      <c r="D1193" s="1"/>
      <c r="E1193" s="1"/>
      <c r="F1193" s="1"/>
      <c r="G1193" s="1"/>
      <c r="H1193" s="58"/>
      <c r="I1193" s="1"/>
      <c r="J1193" s="1"/>
      <c r="K1193" s="1"/>
      <c r="L1193"/>
      <c r="M1193" s="1"/>
      <c r="N1193" s="1"/>
      <c r="V1193" s="90"/>
    </row>
    <row r="1194" spans="1:22" s="80" customFormat="1">
      <c r="A1194" s="1"/>
      <c r="B1194" s="1"/>
      <c r="C1194" s="1"/>
      <c r="D1194" s="1"/>
      <c r="E1194" s="1"/>
      <c r="F1194" s="1"/>
      <c r="G1194" s="1"/>
      <c r="H1194" s="58"/>
      <c r="I1194" s="1"/>
      <c r="J1194" s="1"/>
      <c r="K1194" s="1"/>
      <c r="L1194"/>
      <c r="M1194" s="1"/>
      <c r="N1194" s="1"/>
      <c r="V1194" s="90"/>
    </row>
    <row r="1195" spans="1:22" s="80" customFormat="1">
      <c r="A1195" s="1"/>
      <c r="B1195" s="1"/>
      <c r="C1195" s="1"/>
      <c r="D1195" s="1"/>
      <c r="E1195" s="1"/>
      <c r="F1195" s="1"/>
      <c r="G1195" s="1"/>
      <c r="H1195" s="58"/>
      <c r="I1195" s="1"/>
      <c r="J1195" s="1"/>
      <c r="K1195" s="1"/>
      <c r="L1195"/>
      <c r="M1195" s="1"/>
      <c r="N1195" s="1"/>
      <c r="V1195" s="90"/>
    </row>
    <row r="1196" spans="1:22" s="80" customFormat="1">
      <c r="A1196" s="1"/>
      <c r="B1196" s="1"/>
      <c r="C1196" s="1"/>
      <c r="D1196" s="1"/>
      <c r="E1196" s="1"/>
      <c r="F1196" s="1"/>
      <c r="G1196" s="1"/>
      <c r="H1196" s="58"/>
      <c r="I1196" s="1"/>
      <c r="J1196" s="1"/>
      <c r="K1196" s="1"/>
      <c r="L1196"/>
      <c r="M1196" s="1"/>
      <c r="N1196" s="1"/>
      <c r="V1196" s="90"/>
    </row>
    <row r="1197" spans="1:22" s="80" customFormat="1">
      <c r="A1197" s="1"/>
      <c r="B1197" s="1"/>
      <c r="C1197" s="1"/>
      <c r="D1197" s="1"/>
      <c r="E1197" s="1"/>
      <c r="F1197" s="1"/>
      <c r="G1197" s="1"/>
      <c r="H1197" s="58"/>
      <c r="I1197" s="1"/>
      <c r="J1197" s="1"/>
      <c r="K1197" s="1"/>
      <c r="L1197"/>
      <c r="M1197" s="1"/>
      <c r="N1197" s="1"/>
      <c r="V1197" s="90"/>
    </row>
    <row r="1198" spans="1:22" s="80" customFormat="1">
      <c r="A1198" s="1"/>
      <c r="B1198" s="1"/>
      <c r="C1198" s="1"/>
      <c r="D1198" s="1"/>
      <c r="E1198" s="1"/>
      <c r="F1198" s="1"/>
      <c r="G1198" s="1"/>
      <c r="H1198" s="58"/>
      <c r="I1198" s="1"/>
      <c r="J1198" s="1"/>
      <c r="K1198" s="1"/>
      <c r="L1198"/>
      <c r="M1198" s="1"/>
      <c r="N1198" s="1"/>
      <c r="V1198" s="90"/>
    </row>
    <row r="1199" spans="1:22" s="80" customFormat="1">
      <c r="A1199" s="1"/>
      <c r="B1199" s="1"/>
      <c r="C1199" s="1"/>
      <c r="D1199" s="1"/>
      <c r="E1199" s="1"/>
      <c r="F1199" s="1"/>
      <c r="G1199" s="1"/>
      <c r="H1199" s="58"/>
      <c r="I1199" s="1"/>
      <c r="J1199" s="1"/>
      <c r="K1199" s="1"/>
      <c r="L1199"/>
      <c r="M1199" s="1"/>
      <c r="N1199" s="1"/>
      <c r="V1199" s="90"/>
    </row>
    <row r="1200" spans="1:22" s="80" customFormat="1">
      <c r="A1200" s="1"/>
      <c r="B1200" s="1"/>
      <c r="C1200" s="1"/>
      <c r="D1200" s="1"/>
      <c r="E1200" s="1"/>
      <c r="F1200" s="1"/>
      <c r="G1200" s="1"/>
      <c r="H1200" s="58"/>
      <c r="I1200" s="1"/>
      <c r="J1200" s="1"/>
      <c r="K1200" s="1"/>
      <c r="L1200"/>
      <c r="M1200" s="1"/>
      <c r="N1200" s="1"/>
      <c r="V1200" s="90"/>
    </row>
    <row r="1201" spans="1:22" s="80" customFormat="1">
      <c r="A1201" s="1"/>
      <c r="B1201" s="1"/>
      <c r="C1201" s="1"/>
      <c r="D1201" s="1"/>
      <c r="E1201" s="1"/>
      <c r="F1201" s="1"/>
      <c r="G1201" s="1"/>
      <c r="H1201" s="58"/>
      <c r="I1201" s="1"/>
      <c r="J1201" s="1"/>
      <c r="K1201" s="1"/>
      <c r="L1201"/>
      <c r="M1201" s="1"/>
      <c r="N1201" s="1"/>
      <c r="V1201" s="90"/>
    </row>
    <row r="1202" spans="1:22" s="80" customFormat="1">
      <c r="A1202" s="1"/>
      <c r="B1202" s="1"/>
      <c r="C1202" s="1"/>
      <c r="D1202" s="1"/>
      <c r="E1202" s="1"/>
      <c r="F1202" s="1"/>
      <c r="G1202" s="1"/>
      <c r="H1202" s="58"/>
      <c r="I1202" s="1"/>
      <c r="J1202" s="1"/>
      <c r="K1202" s="1"/>
      <c r="L1202"/>
      <c r="M1202" s="1"/>
      <c r="N1202" s="1"/>
      <c r="V1202" s="90"/>
    </row>
    <row r="1203" spans="1:22" s="80" customFormat="1">
      <c r="A1203" s="1"/>
      <c r="B1203" s="1"/>
      <c r="C1203" s="1"/>
      <c r="D1203" s="1"/>
      <c r="E1203" s="1"/>
      <c r="F1203" s="1"/>
      <c r="G1203" s="1"/>
      <c r="H1203" s="58"/>
      <c r="I1203" s="1"/>
      <c r="J1203" s="1"/>
      <c r="K1203" s="1"/>
      <c r="L1203"/>
      <c r="M1203" s="1"/>
      <c r="N1203" s="1"/>
      <c r="V1203" s="90"/>
    </row>
    <row r="1204" spans="1:22" s="80" customFormat="1">
      <c r="A1204" s="1"/>
      <c r="B1204" s="1"/>
      <c r="C1204" s="1"/>
      <c r="D1204" s="1"/>
      <c r="E1204" s="1"/>
      <c r="F1204" s="1"/>
      <c r="G1204" s="1"/>
      <c r="H1204" s="58"/>
      <c r="I1204" s="1"/>
      <c r="J1204" s="1"/>
      <c r="K1204" s="1"/>
      <c r="L1204"/>
      <c r="M1204" s="1"/>
      <c r="N1204" s="1"/>
      <c r="V1204" s="90"/>
    </row>
    <row r="1205" spans="1:22" s="80" customFormat="1">
      <c r="A1205" s="1"/>
      <c r="B1205" s="1"/>
      <c r="C1205" s="1"/>
      <c r="D1205" s="1"/>
      <c r="E1205" s="1"/>
      <c r="F1205" s="1"/>
      <c r="G1205" s="1"/>
      <c r="H1205" s="58"/>
      <c r="I1205" s="1"/>
      <c r="J1205" s="1"/>
      <c r="K1205" s="1"/>
      <c r="L1205"/>
      <c r="M1205" s="1"/>
      <c r="N1205" s="1"/>
      <c r="V1205" s="90"/>
    </row>
    <row r="1206" spans="1:22" s="80" customFormat="1">
      <c r="A1206" s="1"/>
      <c r="B1206" s="1"/>
      <c r="C1206" s="1"/>
      <c r="D1206" s="1"/>
      <c r="E1206" s="1"/>
      <c r="F1206" s="1"/>
      <c r="G1206" s="1"/>
      <c r="H1206" s="58"/>
      <c r="I1206" s="1"/>
      <c r="J1206" s="1"/>
      <c r="K1206" s="1"/>
      <c r="L1206"/>
      <c r="M1206" s="1"/>
      <c r="N1206" s="1"/>
      <c r="V1206" s="90"/>
    </row>
    <row r="1207" spans="1:22" s="80" customFormat="1">
      <c r="A1207" s="1"/>
      <c r="B1207" s="1"/>
      <c r="C1207" s="1"/>
      <c r="D1207" s="1"/>
      <c r="E1207" s="1"/>
      <c r="F1207" s="1"/>
      <c r="G1207" s="1"/>
      <c r="H1207" s="58"/>
      <c r="I1207" s="1"/>
      <c r="J1207" s="1"/>
      <c r="K1207" s="1"/>
      <c r="L1207"/>
      <c r="M1207" s="1"/>
      <c r="N1207" s="1"/>
      <c r="V1207" s="90"/>
    </row>
    <row r="1208" spans="1:22" s="80" customFormat="1">
      <c r="A1208" s="1"/>
      <c r="B1208" s="1"/>
      <c r="C1208" s="1"/>
      <c r="D1208" s="1"/>
      <c r="E1208" s="1"/>
      <c r="F1208" s="1"/>
      <c r="G1208" s="1"/>
      <c r="H1208" s="58"/>
      <c r="I1208" s="1"/>
      <c r="J1208" s="1"/>
      <c r="K1208" s="1"/>
      <c r="L1208"/>
      <c r="M1208" s="1"/>
      <c r="N1208" s="1"/>
      <c r="V1208" s="90"/>
    </row>
    <row r="1209" spans="1:22" s="80" customFormat="1">
      <c r="A1209" s="1"/>
      <c r="B1209" s="1"/>
      <c r="C1209" s="1"/>
      <c r="D1209" s="1"/>
      <c r="E1209" s="1"/>
      <c r="F1209" s="1"/>
      <c r="G1209" s="1"/>
      <c r="H1209" s="58"/>
      <c r="I1209" s="1"/>
      <c r="J1209" s="1"/>
      <c r="K1209" s="1"/>
      <c r="L1209"/>
      <c r="M1209" s="1"/>
      <c r="N1209" s="1"/>
      <c r="V1209" s="90"/>
    </row>
    <row r="1210" spans="1:22" s="80" customFormat="1">
      <c r="A1210" s="1"/>
      <c r="B1210" s="1"/>
      <c r="C1210" s="1"/>
      <c r="D1210" s="1"/>
      <c r="E1210" s="1"/>
      <c r="F1210" s="1"/>
      <c r="G1210" s="1"/>
      <c r="H1210" s="58"/>
      <c r="I1210" s="1"/>
      <c r="J1210" s="1"/>
      <c r="K1210" s="1"/>
      <c r="L1210"/>
      <c r="M1210" s="1"/>
      <c r="N1210" s="1"/>
      <c r="V1210" s="90"/>
    </row>
    <row r="1211" spans="1:22" s="80" customFormat="1">
      <c r="A1211" s="1"/>
      <c r="B1211" s="1"/>
      <c r="C1211" s="1"/>
      <c r="D1211" s="1"/>
      <c r="E1211" s="1"/>
      <c r="F1211" s="1"/>
      <c r="G1211" s="1"/>
      <c r="H1211" s="58"/>
      <c r="I1211" s="1"/>
      <c r="J1211" s="1"/>
      <c r="K1211" s="1"/>
      <c r="L1211"/>
      <c r="M1211" s="1"/>
      <c r="N1211" s="1"/>
      <c r="V1211" s="90"/>
    </row>
    <row r="1212" spans="1:22" s="80" customFormat="1">
      <c r="A1212" s="1"/>
      <c r="B1212" s="1"/>
      <c r="C1212" s="1"/>
      <c r="D1212" s="1"/>
      <c r="E1212" s="1"/>
      <c r="F1212" s="1"/>
      <c r="G1212" s="1"/>
      <c r="H1212" s="58"/>
      <c r="I1212" s="1"/>
      <c r="J1212" s="1"/>
      <c r="K1212" s="1"/>
      <c r="L1212"/>
      <c r="M1212" s="1"/>
      <c r="N1212" s="1"/>
      <c r="V1212" s="90"/>
    </row>
    <row r="1213" spans="1:22" s="80" customFormat="1">
      <c r="A1213" s="1"/>
      <c r="B1213" s="1"/>
      <c r="C1213" s="1"/>
      <c r="D1213" s="1"/>
      <c r="E1213" s="1"/>
      <c r="F1213" s="1"/>
      <c r="G1213" s="1"/>
      <c r="H1213" s="58"/>
      <c r="I1213" s="1"/>
      <c r="J1213" s="1"/>
      <c r="K1213" s="1"/>
      <c r="L1213"/>
      <c r="M1213" s="1"/>
      <c r="N1213" s="1"/>
      <c r="V1213" s="90"/>
    </row>
    <row r="1214" spans="1:22" s="80" customFormat="1">
      <c r="A1214" s="1"/>
      <c r="B1214" s="1"/>
      <c r="C1214" s="1"/>
      <c r="D1214" s="1"/>
      <c r="E1214" s="1"/>
      <c r="F1214" s="1"/>
      <c r="G1214" s="1"/>
      <c r="H1214" s="58"/>
      <c r="I1214" s="1"/>
      <c r="J1214" s="1"/>
      <c r="K1214" s="1"/>
      <c r="L1214"/>
      <c r="M1214" s="1"/>
      <c r="N1214" s="1"/>
      <c r="V1214" s="90"/>
    </row>
    <row r="1215" spans="1:22" s="80" customFormat="1">
      <c r="A1215" s="1"/>
      <c r="B1215" s="1"/>
      <c r="C1215" s="1"/>
      <c r="D1215" s="1"/>
      <c r="E1215" s="1"/>
      <c r="F1215" s="1"/>
      <c r="G1215" s="1"/>
      <c r="H1215" s="58"/>
      <c r="I1215" s="1"/>
      <c r="J1215" s="1"/>
      <c r="K1215" s="1"/>
      <c r="L1215"/>
      <c r="M1215" s="1"/>
      <c r="N1215" s="1"/>
      <c r="V1215" s="90"/>
    </row>
    <row r="1216" spans="1:22" s="80" customFormat="1">
      <c r="A1216" s="1"/>
      <c r="B1216" s="1"/>
      <c r="C1216" s="1"/>
      <c r="D1216" s="1"/>
      <c r="E1216" s="1"/>
      <c r="F1216" s="1"/>
      <c r="G1216" s="1"/>
      <c r="H1216" s="58"/>
      <c r="I1216" s="1"/>
      <c r="J1216" s="1"/>
      <c r="K1216" s="1"/>
      <c r="L1216"/>
      <c r="M1216" s="1"/>
      <c r="N1216" s="1"/>
      <c r="V1216" s="90"/>
    </row>
    <row r="1217" spans="1:22" s="80" customFormat="1">
      <c r="A1217" s="1"/>
      <c r="B1217" s="1"/>
      <c r="C1217" s="1"/>
      <c r="D1217" s="1"/>
      <c r="E1217" s="1"/>
      <c r="F1217" s="1"/>
      <c r="G1217" s="1"/>
      <c r="H1217" s="58"/>
      <c r="I1217" s="1"/>
      <c r="J1217" s="1"/>
      <c r="K1217" s="1"/>
      <c r="L1217"/>
      <c r="M1217" s="1"/>
      <c r="N1217" s="1"/>
      <c r="V1217" s="90"/>
    </row>
    <row r="1218" spans="1:22" s="80" customFormat="1">
      <c r="A1218" s="1"/>
      <c r="B1218" s="1"/>
      <c r="C1218" s="1"/>
      <c r="D1218" s="1"/>
      <c r="E1218" s="1"/>
      <c r="F1218" s="1"/>
      <c r="G1218" s="1"/>
      <c r="H1218" s="58"/>
      <c r="I1218" s="1"/>
      <c r="J1218" s="1"/>
      <c r="K1218" s="1"/>
      <c r="L1218"/>
      <c r="M1218" s="1"/>
      <c r="N1218" s="1"/>
      <c r="V1218" s="90"/>
    </row>
    <row r="1219" spans="1:22" s="80" customFormat="1">
      <c r="A1219" s="1"/>
      <c r="B1219" s="1"/>
      <c r="C1219" s="1"/>
      <c r="D1219" s="1"/>
      <c r="E1219" s="1"/>
      <c r="F1219" s="1"/>
      <c r="G1219" s="1"/>
      <c r="H1219" s="58"/>
      <c r="I1219" s="1"/>
      <c r="J1219" s="1"/>
      <c r="K1219" s="1"/>
      <c r="L1219"/>
      <c r="M1219" s="1"/>
      <c r="N1219" s="1"/>
      <c r="V1219" s="90"/>
    </row>
    <row r="1220" spans="1:22" s="80" customFormat="1">
      <c r="A1220" s="1"/>
      <c r="B1220" s="1"/>
      <c r="C1220" s="1"/>
      <c r="D1220" s="1"/>
      <c r="E1220" s="1"/>
      <c r="F1220" s="1"/>
      <c r="G1220" s="1"/>
      <c r="H1220" s="58"/>
      <c r="I1220" s="1"/>
      <c r="J1220" s="1"/>
      <c r="K1220" s="1"/>
      <c r="L1220"/>
      <c r="M1220" s="1"/>
      <c r="N1220" s="1"/>
      <c r="V1220" s="90"/>
    </row>
    <row r="1221" spans="1:22" s="80" customFormat="1">
      <c r="A1221" s="1"/>
      <c r="B1221" s="1"/>
      <c r="C1221" s="1"/>
      <c r="D1221" s="1"/>
      <c r="E1221" s="1"/>
      <c r="F1221" s="1"/>
      <c r="G1221" s="1"/>
      <c r="H1221" s="58"/>
      <c r="I1221" s="1"/>
      <c r="J1221" s="1"/>
      <c r="K1221" s="1"/>
      <c r="L1221"/>
      <c r="M1221" s="1"/>
      <c r="N1221" s="1"/>
      <c r="V1221" s="90"/>
    </row>
    <row r="1222" spans="1:22" s="80" customFormat="1">
      <c r="A1222" s="1"/>
      <c r="B1222" s="1"/>
      <c r="C1222" s="1"/>
      <c r="D1222" s="1"/>
      <c r="E1222" s="1"/>
      <c r="F1222" s="1"/>
      <c r="G1222" s="1"/>
      <c r="H1222" s="58"/>
      <c r="I1222" s="1"/>
      <c r="J1222" s="1"/>
      <c r="K1222" s="1"/>
      <c r="L1222"/>
      <c r="M1222" s="1"/>
      <c r="N1222" s="1"/>
      <c r="V1222" s="90"/>
    </row>
    <row r="1223" spans="1:22" s="80" customFormat="1">
      <c r="A1223" s="1"/>
      <c r="B1223" s="1"/>
      <c r="C1223" s="1"/>
      <c r="D1223" s="1"/>
      <c r="E1223" s="1"/>
      <c r="F1223" s="1"/>
      <c r="G1223" s="1"/>
      <c r="H1223" s="58"/>
      <c r="I1223" s="1"/>
      <c r="J1223" s="1"/>
      <c r="K1223" s="1"/>
      <c r="L1223"/>
      <c r="M1223" s="1"/>
      <c r="N1223" s="1"/>
      <c r="V1223" s="90"/>
    </row>
    <row r="1224" spans="1:22" s="80" customFormat="1">
      <c r="A1224" s="1"/>
      <c r="B1224" s="1"/>
      <c r="C1224" s="1"/>
      <c r="D1224" s="1"/>
      <c r="E1224" s="1"/>
      <c r="F1224" s="1"/>
      <c r="G1224" s="1"/>
      <c r="H1224" s="58"/>
      <c r="I1224" s="1"/>
      <c r="J1224" s="1"/>
      <c r="K1224" s="1"/>
      <c r="L1224"/>
      <c r="M1224" s="1"/>
      <c r="N1224" s="1"/>
      <c r="V1224" s="90"/>
    </row>
    <row r="1225" spans="1:22" s="80" customFormat="1">
      <c r="A1225" s="1"/>
      <c r="B1225" s="1"/>
      <c r="C1225" s="1"/>
      <c r="D1225" s="1"/>
      <c r="E1225" s="1"/>
      <c r="F1225" s="1"/>
      <c r="G1225" s="1"/>
      <c r="H1225" s="58"/>
      <c r="I1225" s="1"/>
      <c r="J1225" s="1"/>
      <c r="K1225" s="1"/>
      <c r="L1225"/>
      <c r="M1225" s="1"/>
      <c r="N1225" s="1"/>
      <c r="V1225" s="90"/>
    </row>
    <row r="1226" spans="1:22" s="80" customFormat="1">
      <c r="A1226" s="1"/>
      <c r="B1226" s="1"/>
      <c r="C1226" s="1"/>
      <c r="D1226" s="1"/>
      <c r="E1226" s="1"/>
      <c r="F1226" s="1"/>
      <c r="G1226" s="1"/>
      <c r="H1226" s="58"/>
      <c r="I1226" s="1"/>
      <c r="J1226" s="1"/>
      <c r="K1226" s="1"/>
      <c r="L1226"/>
      <c r="M1226" s="1"/>
      <c r="N1226" s="1"/>
      <c r="V1226" s="90"/>
    </row>
    <row r="1227" spans="1:22" s="80" customFormat="1">
      <c r="A1227" s="1"/>
      <c r="B1227" s="1"/>
      <c r="C1227" s="1"/>
      <c r="D1227" s="1"/>
      <c r="E1227" s="1"/>
      <c r="F1227" s="1"/>
      <c r="G1227" s="1"/>
      <c r="H1227" s="58"/>
      <c r="I1227" s="1"/>
      <c r="J1227" s="1"/>
      <c r="K1227" s="1"/>
      <c r="L1227"/>
      <c r="M1227" s="1"/>
      <c r="N1227" s="1"/>
      <c r="V1227" s="90"/>
    </row>
    <row r="1228" spans="1:22" s="80" customFormat="1">
      <c r="A1228" s="1"/>
      <c r="B1228" s="1"/>
      <c r="C1228" s="1"/>
      <c r="D1228" s="1"/>
      <c r="E1228" s="1"/>
      <c r="F1228" s="1"/>
      <c r="G1228" s="1"/>
      <c r="H1228" s="58"/>
      <c r="I1228" s="1"/>
      <c r="J1228" s="1"/>
      <c r="K1228" s="1"/>
      <c r="L1228"/>
      <c r="M1228" s="1"/>
      <c r="N1228" s="1"/>
      <c r="V1228" s="90"/>
    </row>
    <row r="1229" spans="1:22" s="80" customFormat="1">
      <c r="A1229" s="1"/>
      <c r="B1229" s="1"/>
      <c r="C1229" s="1"/>
      <c r="D1229" s="1"/>
      <c r="E1229" s="1"/>
      <c r="F1229" s="1"/>
      <c r="G1229" s="1"/>
      <c r="H1229" s="58"/>
      <c r="I1229" s="1"/>
      <c r="J1229" s="1"/>
      <c r="K1229" s="1"/>
      <c r="L1229"/>
      <c r="M1229" s="1"/>
      <c r="N1229" s="1"/>
      <c r="V1229" s="90"/>
    </row>
    <row r="1230" spans="1:22" s="80" customFormat="1">
      <c r="A1230" s="1"/>
      <c r="B1230" s="1"/>
      <c r="C1230" s="1"/>
      <c r="D1230" s="1"/>
      <c r="E1230" s="1"/>
      <c r="F1230" s="1"/>
      <c r="G1230" s="1"/>
      <c r="H1230" s="58"/>
      <c r="I1230" s="1"/>
      <c r="J1230" s="1"/>
      <c r="K1230" s="1"/>
      <c r="L1230"/>
      <c r="M1230" s="1"/>
      <c r="N1230" s="1"/>
      <c r="V1230" s="90"/>
    </row>
    <row r="1231" spans="1:22" s="80" customFormat="1">
      <c r="A1231" s="1"/>
      <c r="B1231" s="1"/>
      <c r="C1231" s="1"/>
      <c r="D1231" s="1"/>
      <c r="E1231" s="1"/>
      <c r="F1231" s="1"/>
      <c r="G1231" s="1"/>
      <c r="H1231" s="58"/>
      <c r="I1231" s="1"/>
      <c r="J1231" s="1"/>
      <c r="K1231" s="1"/>
      <c r="L1231"/>
      <c r="M1231" s="1"/>
      <c r="N1231" s="1"/>
      <c r="V1231" s="90"/>
    </row>
    <row r="1232" spans="1:22" s="80" customFormat="1">
      <c r="A1232" s="1"/>
      <c r="B1232" s="1"/>
      <c r="C1232" s="1"/>
      <c r="D1232" s="1"/>
      <c r="E1232" s="1"/>
      <c r="F1232" s="1"/>
      <c r="G1232" s="1"/>
      <c r="H1232" s="58"/>
      <c r="I1232" s="1"/>
      <c r="J1232" s="1"/>
      <c r="K1232" s="1"/>
      <c r="L1232"/>
      <c r="M1232" s="1"/>
      <c r="N1232" s="1"/>
      <c r="V1232" s="90"/>
    </row>
    <row r="1233" spans="1:22" s="80" customFormat="1">
      <c r="A1233" s="1"/>
      <c r="B1233" s="1"/>
      <c r="C1233" s="1"/>
      <c r="D1233" s="1"/>
      <c r="E1233" s="1"/>
      <c r="F1233" s="1"/>
      <c r="G1233" s="1"/>
      <c r="H1233" s="58"/>
      <c r="I1233" s="1"/>
      <c r="J1233" s="1"/>
      <c r="K1233" s="1"/>
      <c r="L1233"/>
      <c r="M1233" s="1"/>
      <c r="N1233" s="1"/>
      <c r="V1233" s="90"/>
    </row>
    <row r="1234" spans="1:22" s="80" customFormat="1">
      <c r="A1234" s="1"/>
      <c r="B1234" s="1"/>
      <c r="C1234" s="1"/>
      <c r="D1234" s="1"/>
      <c r="E1234" s="1"/>
      <c r="F1234" s="1"/>
      <c r="G1234" s="1"/>
      <c r="H1234" s="58"/>
      <c r="I1234" s="1"/>
      <c r="J1234" s="1"/>
      <c r="K1234" s="1"/>
      <c r="L1234"/>
      <c r="M1234" s="1"/>
      <c r="N1234" s="1"/>
      <c r="V1234" s="90"/>
    </row>
    <row r="1235" spans="1:22" s="80" customFormat="1">
      <c r="A1235" s="1"/>
      <c r="B1235" s="1"/>
      <c r="C1235" s="1"/>
      <c r="D1235" s="1"/>
      <c r="E1235" s="1"/>
      <c r="F1235" s="1"/>
      <c r="G1235" s="1"/>
      <c r="H1235" s="58"/>
      <c r="I1235" s="1"/>
      <c r="J1235" s="1"/>
      <c r="K1235" s="1"/>
      <c r="L1235"/>
      <c r="M1235" s="1"/>
      <c r="N1235" s="1"/>
      <c r="V1235" s="90"/>
    </row>
    <row r="1236" spans="1:22" s="80" customFormat="1">
      <c r="A1236" s="1"/>
      <c r="B1236" s="1"/>
      <c r="C1236" s="1"/>
      <c r="D1236" s="1"/>
      <c r="E1236" s="1"/>
      <c r="F1236" s="1"/>
      <c r="G1236" s="1"/>
      <c r="H1236" s="58"/>
      <c r="I1236" s="1"/>
      <c r="J1236" s="1"/>
      <c r="K1236" s="1"/>
      <c r="L1236"/>
      <c r="M1236" s="1"/>
      <c r="N1236" s="1"/>
      <c r="V1236" s="90"/>
    </row>
    <row r="1237" spans="1:22" s="80" customFormat="1">
      <c r="A1237" s="1"/>
      <c r="B1237" s="1"/>
      <c r="C1237" s="1"/>
      <c r="D1237" s="1"/>
      <c r="E1237" s="1"/>
      <c r="F1237" s="1"/>
      <c r="G1237" s="1"/>
      <c r="H1237" s="58"/>
      <c r="I1237" s="1"/>
      <c r="J1237" s="1"/>
      <c r="K1237" s="1"/>
      <c r="L1237"/>
      <c r="M1237" s="1"/>
      <c r="N1237" s="1"/>
      <c r="V1237" s="90"/>
    </row>
    <row r="1238" spans="1:22" s="80" customFormat="1">
      <c r="A1238" s="1"/>
      <c r="B1238" s="1"/>
      <c r="C1238" s="1"/>
      <c r="D1238" s="1"/>
      <c r="E1238" s="1"/>
      <c r="F1238" s="1"/>
      <c r="G1238" s="1"/>
      <c r="H1238" s="58"/>
      <c r="I1238" s="1"/>
      <c r="J1238" s="1"/>
      <c r="K1238" s="1"/>
      <c r="L1238"/>
      <c r="M1238" s="1"/>
      <c r="N1238" s="1"/>
      <c r="V1238" s="90"/>
    </row>
    <row r="1239" spans="1:22" s="80" customFormat="1">
      <c r="A1239" s="1"/>
      <c r="B1239" s="1"/>
      <c r="C1239" s="1"/>
      <c r="D1239" s="1"/>
      <c r="E1239" s="1"/>
      <c r="F1239" s="1"/>
      <c r="G1239" s="1"/>
      <c r="H1239" s="58"/>
      <c r="I1239" s="1"/>
      <c r="J1239" s="1"/>
      <c r="K1239" s="1"/>
      <c r="L1239"/>
      <c r="M1239" s="1"/>
      <c r="N1239" s="1"/>
      <c r="V1239" s="90"/>
    </row>
    <row r="1240" spans="1:22" s="80" customFormat="1">
      <c r="A1240" s="1"/>
      <c r="B1240" s="1"/>
      <c r="C1240" s="1"/>
      <c r="D1240" s="1"/>
      <c r="E1240" s="1"/>
      <c r="F1240" s="1"/>
      <c r="G1240" s="1"/>
      <c r="H1240" s="58"/>
      <c r="I1240" s="1"/>
      <c r="J1240" s="1"/>
      <c r="K1240" s="1"/>
      <c r="L1240"/>
      <c r="M1240" s="1"/>
      <c r="N1240" s="1"/>
      <c r="V1240" s="90"/>
    </row>
    <row r="1241" spans="1:22" s="80" customFormat="1">
      <c r="A1241" s="1"/>
      <c r="B1241" s="1"/>
      <c r="C1241" s="1"/>
      <c r="D1241" s="1"/>
      <c r="E1241" s="1"/>
      <c r="F1241" s="1"/>
      <c r="G1241" s="1"/>
      <c r="H1241" s="58"/>
      <c r="I1241" s="1"/>
      <c r="J1241" s="1"/>
      <c r="K1241" s="1"/>
      <c r="L1241"/>
      <c r="M1241" s="1"/>
      <c r="N1241" s="1"/>
      <c r="V1241" s="90"/>
    </row>
    <row r="1242" spans="1:22" s="80" customFormat="1">
      <c r="A1242" s="1"/>
      <c r="B1242" s="1"/>
      <c r="C1242" s="1"/>
      <c r="D1242" s="1"/>
      <c r="E1242" s="1"/>
      <c r="F1242" s="1"/>
      <c r="G1242" s="1"/>
      <c r="H1242" s="58"/>
      <c r="I1242" s="1"/>
      <c r="J1242" s="1"/>
      <c r="K1242" s="1"/>
      <c r="L1242"/>
      <c r="M1242" s="1"/>
      <c r="N1242" s="1"/>
      <c r="V1242" s="90"/>
    </row>
    <row r="1243" spans="1:22" s="80" customFormat="1">
      <c r="A1243" s="1"/>
      <c r="B1243" s="1"/>
      <c r="C1243" s="1"/>
      <c r="D1243" s="1"/>
      <c r="E1243" s="1"/>
      <c r="F1243" s="1"/>
      <c r="G1243" s="1"/>
      <c r="H1243" s="58"/>
      <c r="I1243" s="1"/>
      <c r="J1243" s="1"/>
      <c r="K1243" s="1"/>
      <c r="L1243"/>
      <c r="M1243" s="1"/>
      <c r="N1243" s="1"/>
      <c r="V1243" s="90"/>
    </row>
    <row r="1244" spans="1:22" s="80" customFormat="1">
      <c r="A1244" s="1"/>
      <c r="B1244" s="1"/>
      <c r="C1244" s="1"/>
      <c r="D1244" s="1"/>
      <c r="E1244" s="1"/>
      <c r="F1244" s="1"/>
      <c r="G1244" s="1"/>
      <c r="H1244" s="58"/>
      <c r="I1244" s="1"/>
      <c r="J1244" s="1"/>
      <c r="K1244" s="1"/>
      <c r="L1244"/>
      <c r="M1244" s="1"/>
      <c r="N1244" s="1"/>
      <c r="V1244" s="90"/>
    </row>
    <row r="1245" spans="1:22" s="80" customFormat="1">
      <c r="A1245" s="1"/>
      <c r="B1245" s="1"/>
      <c r="C1245" s="1"/>
      <c r="D1245" s="1"/>
      <c r="E1245" s="1"/>
      <c r="F1245" s="1"/>
      <c r="G1245" s="1"/>
      <c r="H1245" s="58"/>
      <c r="I1245" s="1"/>
      <c r="J1245" s="1"/>
      <c r="K1245" s="1"/>
      <c r="L1245"/>
      <c r="M1245" s="1"/>
      <c r="N1245" s="1"/>
      <c r="V1245" s="90"/>
    </row>
    <row r="1246" spans="1:22" s="80" customFormat="1">
      <c r="A1246" s="1"/>
      <c r="B1246" s="1"/>
      <c r="C1246" s="1"/>
      <c r="D1246" s="1"/>
      <c r="E1246" s="1"/>
      <c r="F1246" s="1"/>
      <c r="G1246" s="1"/>
      <c r="H1246" s="58"/>
      <c r="I1246" s="1"/>
      <c r="J1246" s="1"/>
      <c r="K1246" s="1"/>
      <c r="L1246"/>
      <c r="M1246" s="1"/>
      <c r="N1246" s="1"/>
      <c r="V1246" s="90"/>
    </row>
    <row r="1247" spans="1:22" s="80" customFormat="1">
      <c r="A1247" s="1"/>
      <c r="B1247" s="1"/>
      <c r="C1247" s="1"/>
      <c r="D1247" s="1"/>
      <c r="E1247" s="1"/>
      <c r="F1247" s="1"/>
      <c r="G1247" s="1"/>
      <c r="H1247" s="58"/>
      <c r="I1247" s="1"/>
      <c r="J1247" s="1"/>
      <c r="K1247" s="1"/>
      <c r="L1247"/>
      <c r="M1247" s="1"/>
      <c r="N1247" s="1"/>
      <c r="V1247" s="90"/>
    </row>
    <row r="1248" spans="1:22" s="80" customFormat="1">
      <c r="A1248" s="1"/>
      <c r="B1248" s="1"/>
      <c r="C1248" s="1"/>
      <c r="D1248" s="1"/>
      <c r="E1248" s="1"/>
      <c r="F1248" s="1"/>
      <c r="G1248" s="1"/>
      <c r="H1248" s="58"/>
      <c r="I1248" s="1"/>
      <c r="J1248" s="1"/>
      <c r="K1248" s="1"/>
      <c r="L1248"/>
      <c r="M1248" s="1"/>
      <c r="N1248" s="1"/>
      <c r="V1248" s="90"/>
    </row>
    <row r="1249" spans="1:22" s="80" customFormat="1">
      <c r="A1249" s="1"/>
      <c r="B1249" s="1"/>
      <c r="C1249" s="1"/>
      <c r="D1249" s="1"/>
      <c r="E1249" s="1"/>
      <c r="F1249" s="1"/>
      <c r="G1249" s="1"/>
      <c r="H1249" s="58"/>
      <c r="I1249" s="1"/>
      <c r="J1249" s="1"/>
      <c r="K1249" s="1"/>
      <c r="L1249"/>
      <c r="M1249" s="1"/>
      <c r="N1249" s="1"/>
      <c r="V1249" s="90"/>
    </row>
    <row r="1250" spans="1:22" s="80" customFormat="1">
      <c r="A1250" s="1"/>
      <c r="B1250" s="1"/>
      <c r="C1250" s="1"/>
      <c r="D1250" s="1"/>
      <c r="E1250" s="1"/>
      <c r="F1250" s="1"/>
      <c r="G1250" s="1"/>
      <c r="H1250" s="58"/>
      <c r="I1250" s="1"/>
      <c r="J1250" s="1"/>
      <c r="K1250" s="1"/>
      <c r="L1250"/>
      <c r="M1250" s="1"/>
      <c r="N1250" s="1"/>
      <c r="V1250" s="90"/>
    </row>
    <row r="1251" spans="1:22" s="80" customFormat="1">
      <c r="A1251" s="1"/>
      <c r="B1251" s="1"/>
      <c r="C1251" s="1"/>
      <c r="D1251" s="1"/>
      <c r="E1251" s="1"/>
      <c r="F1251" s="1"/>
      <c r="G1251" s="1"/>
      <c r="H1251" s="58"/>
      <c r="I1251" s="1"/>
      <c r="J1251" s="1"/>
      <c r="K1251" s="1"/>
      <c r="L1251"/>
      <c r="M1251" s="1"/>
      <c r="N1251" s="1"/>
      <c r="V1251" s="90"/>
    </row>
    <row r="1252" spans="1:22" s="80" customFormat="1">
      <c r="A1252" s="1"/>
      <c r="B1252" s="1"/>
      <c r="C1252" s="1"/>
      <c r="D1252" s="1"/>
      <c r="E1252" s="1"/>
      <c r="F1252" s="1"/>
      <c r="G1252" s="1"/>
      <c r="H1252" s="58"/>
      <c r="I1252" s="1"/>
      <c r="J1252" s="1"/>
      <c r="K1252" s="1"/>
      <c r="L1252"/>
      <c r="M1252" s="1"/>
      <c r="N1252" s="1"/>
      <c r="V1252" s="90"/>
    </row>
    <row r="1253" spans="1:22" s="80" customFormat="1">
      <c r="A1253" s="1"/>
      <c r="B1253" s="1"/>
      <c r="C1253" s="1"/>
      <c r="D1253" s="1"/>
      <c r="E1253" s="1"/>
      <c r="F1253" s="1"/>
      <c r="G1253" s="1"/>
      <c r="H1253" s="58"/>
      <c r="I1253" s="1"/>
      <c r="J1253" s="1"/>
      <c r="K1253" s="1"/>
      <c r="L1253"/>
      <c r="M1253" s="1"/>
      <c r="N1253" s="1"/>
      <c r="V1253" s="90"/>
    </row>
    <row r="1254" spans="1:22" s="80" customFormat="1">
      <c r="A1254" s="1"/>
      <c r="B1254" s="1"/>
      <c r="C1254" s="1"/>
      <c r="D1254" s="1"/>
      <c r="E1254" s="1"/>
      <c r="F1254" s="1"/>
      <c r="G1254" s="1"/>
      <c r="H1254" s="58"/>
      <c r="I1254" s="1"/>
      <c r="J1254" s="1"/>
      <c r="K1254" s="1"/>
      <c r="L1254"/>
      <c r="M1254" s="1"/>
      <c r="N1254" s="1"/>
      <c r="V1254" s="90"/>
    </row>
    <row r="1255" spans="1:22" s="80" customFormat="1">
      <c r="A1255" s="1"/>
      <c r="B1255" s="1"/>
      <c r="C1255" s="1"/>
      <c r="D1255" s="1"/>
      <c r="E1255" s="1"/>
      <c r="F1255" s="1"/>
      <c r="G1255" s="1"/>
      <c r="H1255" s="58"/>
      <c r="I1255" s="1"/>
      <c r="J1255" s="1"/>
      <c r="K1255" s="1"/>
      <c r="L1255"/>
      <c r="M1255" s="1"/>
      <c r="N1255" s="1"/>
      <c r="V1255" s="90"/>
    </row>
    <row r="1256" spans="1:22" s="80" customFormat="1">
      <c r="A1256" s="1"/>
      <c r="B1256" s="1"/>
      <c r="C1256" s="1"/>
      <c r="D1256" s="1"/>
      <c r="E1256" s="1"/>
      <c r="F1256" s="1"/>
      <c r="G1256" s="1"/>
      <c r="H1256" s="58"/>
      <c r="I1256" s="1"/>
      <c r="J1256" s="1"/>
      <c r="K1256" s="1"/>
      <c r="L1256"/>
      <c r="M1256" s="1"/>
      <c r="N1256" s="1"/>
      <c r="V1256" s="90"/>
    </row>
    <row r="1257" spans="1:22" s="80" customFormat="1">
      <c r="A1257" s="1"/>
      <c r="B1257" s="1"/>
      <c r="C1257" s="1"/>
      <c r="D1257" s="1"/>
      <c r="E1257" s="1"/>
      <c r="F1257" s="1"/>
      <c r="G1257" s="1"/>
      <c r="H1257" s="58"/>
      <c r="I1257" s="1"/>
      <c r="J1257" s="1"/>
      <c r="K1257" s="1"/>
      <c r="L1257"/>
      <c r="M1257" s="1"/>
      <c r="N1257" s="1"/>
      <c r="V1257" s="90"/>
    </row>
    <row r="1258" spans="1:22" s="80" customFormat="1">
      <c r="A1258" s="1"/>
      <c r="B1258" s="1"/>
      <c r="C1258" s="1"/>
      <c r="D1258" s="1"/>
      <c r="E1258" s="1"/>
      <c r="F1258" s="1"/>
      <c r="G1258" s="1"/>
      <c r="H1258" s="58"/>
      <c r="I1258" s="1"/>
      <c r="J1258" s="1"/>
      <c r="K1258" s="1"/>
      <c r="L1258"/>
      <c r="M1258" s="1"/>
      <c r="N1258" s="1"/>
      <c r="V1258" s="90"/>
    </row>
    <row r="1259" spans="1:22" s="80" customFormat="1">
      <c r="A1259" s="1"/>
      <c r="B1259" s="1"/>
      <c r="C1259" s="1"/>
      <c r="D1259" s="1"/>
      <c r="E1259" s="1"/>
      <c r="F1259" s="1"/>
      <c r="G1259" s="1"/>
      <c r="H1259" s="58"/>
      <c r="I1259" s="1"/>
      <c r="J1259" s="1"/>
      <c r="K1259" s="1"/>
      <c r="L1259"/>
      <c r="M1259" s="1"/>
      <c r="N1259" s="1"/>
      <c r="V1259" s="90"/>
    </row>
    <row r="1260" spans="1:22" s="80" customFormat="1">
      <c r="A1260" s="1"/>
      <c r="B1260" s="1"/>
      <c r="C1260" s="1"/>
      <c r="D1260" s="1"/>
      <c r="E1260" s="1"/>
      <c r="F1260" s="1"/>
      <c r="G1260" s="1"/>
      <c r="H1260" s="58"/>
      <c r="I1260" s="1"/>
      <c r="J1260" s="1"/>
      <c r="K1260" s="1"/>
      <c r="L1260"/>
      <c r="M1260" s="1"/>
      <c r="N1260" s="1"/>
      <c r="V1260" s="90"/>
    </row>
    <row r="1261" spans="1:22" s="80" customFormat="1">
      <c r="A1261" s="1"/>
      <c r="B1261" s="1"/>
      <c r="C1261" s="1"/>
      <c r="D1261" s="1"/>
      <c r="E1261" s="1"/>
      <c r="F1261" s="1"/>
      <c r="G1261" s="1"/>
      <c r="H1261" s="58"/>
      <c r="I1261" s="1"/>
      <c r="J1261" s="1"/>
      <c r="K1261" s="1"/>
      <c r="L1261"/>
      <c r="M1261" s="1"/>
      <c r="N1261" s="1"/>
      <c r="V1261" s="90"/>
    </row>
    <row r="1262" spans="1:22" s="80" customFormat="1">
      <c r="A1262" s="1"/>
      <c r="B1262" s="1"/>
      <c r="C1262" s="1"/>
      <c r="D1262" s="1"/>
      <c r="E1262" s="1"/>
      <c r="F1262" s="1"/>
      <c r="G1262" s="1"/>
      <c r="H1262" s="58"/>
      <c r="I1262" s="1"/>
      <c r="J1262" s="1"/>
      <c r="K1262" s="1"/>
      <c r="L1262"/>
      <c r="M1262" s="1"/>
      <c r="N1262" s="1"/>
      <c r="V1262" s="90"/>
    </row>
    <row r="1263" spans="1:22" s="80" customFormat="1">
      <c r="A1263" s="1"/>
      <c r="B1263" s="1"/>
      <c r="C1263" s="1"/>
      <c r="D1263" s="1"/>
      <c r="E1263" s="1"/>
      <c r="F1263" s="1"/>
      <c r="G1263" s="1"/>
      <c r="H1263" s="58"/>
      <c r="I1263" s="1"/>
      <c r="J1263" s="1"/>
      <c r="K1263" s="1"/>
      <c r="L1263"/>
      <c r="M1263" s="1"/>
      <c r="N1263" s="1"/>
      <c r="V1263" s="90"/>
    </row>
    <row r="1264" spans="1:22" s="80" customFormat="1">
      <c r="A1264" s="1"/>
      <c r="B1264" s="1"/>
      <c r="C1264" s="1"/>
      <c r="D1264" s="1"/>
      <c r="E1264" s="1"/>
      <c r="F1264" s="1"/>
      <c r="G1264" s="1"/>
      <c r="H1264" s="58"/>
      <c r="I1264" s="1"/>
      <c r="J1264" s="1"/>
      <c r="K1264" s="1"/>
      <c r="L1264"/>
      <c r="M1264" s="1"/>
      <c r="N1264" s="1"/>
      <c r="V1264" s="90"/>
    </row>
    <row r="1265" spans="1:22" s="80" customFormat="1">
      <c r="A1265" s="1"/>
      <c r="B1265" s="1"/>
      <c r="C1265" s="1"/>
      <c r="D1265" s="1"/>
      <c r="E1265" s="1"/>
      <c r="F1265" s="1"/>
      <c r="G1265" s="1"/>
      <c r="H1265" s="58"/>
      <c r="I1265" s="1"/>
      <c r="J1265" s="1"/>
      <c r="K1265" s="1"/>
      <c r="L1265"/>
      <c r="M1265" s="1"/>
      <c r="N1265" s="1"/>
      <c r="V1265" s="90"/>
    </row>
    <row r="1266" spans="1:22" s="80" customFormat="1">
      <c r="A1266" s="1"/>
      <c r="B1266" s="1"/>
      <c r="C1266" s="1"/>
      <c r="D1266" s="1"/>
      <c r="E1266" s="1"/>
      <c r="F1266" s="1"/>
      <c r="G1266" s="1"/>
      <c r="H1266" s="58"/>
      <c r="I1266" s="1"/>
      <c r="J1266" s="1"/>
      <c r="K1266" s="1"/>
      <c r="L1266"/>
      <c r="M1266" s="1"/>
      <c r="N1266" s="1"/>
      <c r="V1266" s="90"/>
    </row>
    <row r="1267" spans="1:22" s="80" customFormat="1">
      <c r="A1267" s="1"/>
      <c r="B1267" s="1"/>
      <c r="C1267" s="1"/>
      <c r="D1267" s="1"/>
      <c r="E1267" s="1"/>
      <c r="F1267" s="1"/>
      <c r="G1267" s="1"/>
      <c r="H1267" s="58"/>
      <c r="I1267" s="1"/>
      <c r="J1267" s="1"/>
      <c r="K1267" s="1"/>
      <c r="L1267"/>
      <c r="M1267" s="1"/>
      <c r="N1267" s="1"/>
      <c r="V1267" s="90"/>
    </row>
    <row r="1268" spans="1:22" s="80" customFormat="1">
      <c r="A1268" s="1"/>
      <c r="B1268" s="1"/>
      <c r="C1268" s="1"/>
      <c r="D1268" s="1"/>
      <c r="E1268" s="1"/>
      <c r="F1268" s="1"/>
      <c r="G1268" s="1"/>
      <c r="H1268" s="58"/>
      <c r="I1268" s="1"/>
      <c r="J1268" s="1"/>
      <c r="K1268" s="1"/>
      <c r="L1268"/>
      <c r="M1268" s="1"/>
      <c r="N1268" s="1"/>
      <c r="V1268" s="90"/>
    </row>
    <row r="1269" spans="1:22" s="80" customFormat="1">
      <c r="A1269" s="1"/>
      <c r="B1269" s="1"/>
      <c r="C1269" s="1"/>
      <c r="D1269" s="1"/>
      <c r="E1269" s="1"/>
      <c r="F1269" s="1"/>
      <c r="G1269" s="1"/>
      <c r="H1269" s="58"/>
      <c r="I1269" s="1"/>
      <c r="J1269" s="1"/>
      <c r="K1269" s="1"/>
      <c r="L1269"/>
      <c r="M1269" s="1"/>
      <c r="N1269" s="1"/>
      <c r="V1269" s="90"/>
    </row>
    <row r="1270" spans="1:22" s="80" customFormat="1">
      <c r="A1270" s="1"/>
      <c r="B1270" s="1"/>
      <c r="C1270" s="1"/>
      <c r="D1270" s="1"/>
      <c r="E1270" s="1"/>
      <c r="F1270" s="1"/>
      <c r="G1270" s="1"/>
      <c r="H1270" s="58"/>
      <c r="I1270" s="1"/>
      <c r="J1270" s="1"/>
      <c r="K1270" s="1"/>
      <c r="L1270"/>
      <c r="M1270" s="1"/>
      <c r="N1270" s="1"/>
      <c r="V1270" s="90"/>
    </row>
    <row r="1271" spans="1:22" s="80" customFormat="1">
      <c r="A1271" s="1"/>
      <c r="B1271" s="1"/>
      <c r="C1271" s="1"/>
      <c r="D1271" s="1"/>
      <c r="E1271" s="1"/>
      <c r="F1271" s="1"/>
      <c r="G1271" s="1"/>
      <c r="H1271" s="58"/>
      <c r="I1271" s="1"/>
      <c r="J1271" s="1"/>
      <c r="K1271" s="1"/>
      <c r="L1271"/>
      <c r="M1271" s="1"/>
      <c r="N1271" s="1"/>
      <c r="V1271" s="90"/>
    </row>
    <row r="1272" spans="1:22" s="80" customFormat="1">
      <c r="A1272" s="1"/>
      <c r="B1272" s="1"/>
      <c r="C1272" s="1"/>
      <c r="D1272" s="1"/>
      <c r="E1272" s="1"/>
      <c r="F1272" s="1"/>
      <c r="G1272" s="1"/>
      <c r="H1272" s="58"/>
      <c r="I1272" s="1"/>
      <c r="J1272" s="1"/>
      <c r="K1272" s="1"/>
      <c r="L1272"/>
      <c r="M1272" s="1"/>
      <c r="N1272" s="1"/>
      <c r="V1272" s="90"/>
    </row>
    <row r="1273" spans="1:22" s="80" customFormat="1">
      <c r="A1273" s="1"/>
      <c r="B1273" s="1"/>
      <c r="C1273" s="1"/>
      <c r="D1273" s="1"/>
      <c r="E1273" s="1"/>
      <c r="F1273" s="1"/>
      <c r="G1273" s="1"/>
      <c r="H1273" s="58"/>
      <c r="I1273" s="1"/>
      <c r="J1273" s="1"/>
      <c r="K1273" s="1"/>
      <c r="L1273"/>
      <c r="M1273" s="1"/>
      <c r="N1273" s="1"/>
      <c r="V1273" s="90"/>
    </row>
    <row r="1274" spans="1:22" s="80" customFormat="1">
      <c r="A1274" s="1"/>
      <c r="B1274" s="1"/>
      <c r="C1274" s="1"/>
      <c r="D1274" s="1"/>
      <c r="E1274" s="1"/>
      <c r="F1274" s="1"/>
      <c r="G1274" s="1"/>
      <c r="H1274" s="58"/>
      <c r="I1274" s="1"/>
      <c r="J1274" s="1"/>
      <c r="K1274" s="1"/>
      <c r="L1274"/>
      <c r="M1274" s="1"/>
      <c r="N1274" s="1"/>
      <c r="V1274" s="90"/>
    </row>
    <row r="1275" spans="1:22" s="80" customFormat="1">
      <c r="A1275" s="1"/>
      <c r="B1275" s="1"/>
      <c r="C1275" s="1"/>
      <c r="D1275" s="1"/>
      <c r="E1275" s="1"/>
      <c r="F1275" s="1"/>
      <c r="G1275" s="1"/>
      <c r="H1275" s="58"/>
      <c r="I1275" s="1"/>
      <c r="J1275" s="1"/>
      <c r="K1275" s="1"/>
      <c r="L1275"/>
      <c r="M1275" s="1"/>
      <c r="N1275" s="1"/>
      <c r="V1275" s="90"/>
    </row>
    <row r="1276" spans="1:22" s="80" customFormat="1">
      <c r="A1276" s="1"/>
      <c r="B1276" s="1"/>
      <c r="C1276" s="1"/>
      <c r="D1276" s="1"/>
      <c r="E1276" s="1"/>
      <c r="F1276" s="1"/>
      <c r="G1276" s="1"/>
      <c r="H1276" s="58"/>
      <c r="I1276" s="1"/>
      <c r="J1276" s="1"/>
      <c r="K1276" s="1"/>
      <c r="L1276"/>
      <c r="M1276" s="1"/>
      <c r="N1276" s="1"/>
      <c r="V1276" s="90"/>
    </row>
    <row r="1277" spans="1:22" s="80" customFormat="1">
      <c r="A1277" s="1"/>
      <c r="B1277" s="1"/>
      <c r="C1277" s="1"/>
      <c r="D1277" s="1"/>
      <c r="E1277" s="1"/>
      <c r="F1277" s="1"/>
      <c r="G1277" s="1"/>
      <c r="H1277" s="58"/>
      <c r="I1277" s="1"/>
      <c r="J1277" s="1"/>
      <c r="K1277" s="1"/>
      <c r="L1277"/>
      <c r="M1277" s="1"/>
      <c r="N1277" s="1"/>
      <c r="V1277" s="90"/>
    </row>
    <row r="1278" spans="1:22" s="80" customFormat="1">
      <c r="A1278" s="1"/>
      <c r="B1278" s="1"/>
      <c r="C1278" s="1"/>
      <c r="D1278" s="1"/>
      <c r="E1278" s="1"/>
      <c r="F1278" s="1"/>
      <c r="G1278" s="1"/>
      <c r="H1278" s="58"/>
      <c r="I1278" s="1"/>
      <c r="J1278" s="1"/>
      <c r="K1278" s="1"/>
      <c r="L1278"/>
      <c r="M1278" s="1"/>
      <c r="N1278" s="1"/>
      <c r="V1278" s="90"/>
    </row>
    <row r="1279" spans="1:22" s="80" customFormat="1">
      <c r="A1279" s="1"/>
      <c r="B1279" s="1"/>
      <c r="C1279" s="1"/>
      <c r="D1279" s="1"/>
      <c r="E1279" s="1"/>
      <c r="F1279" s="1"/>
      <c r="G1279" s="1"/>
      <c r="H1279" s="58"/>
      <c r="I1279" s="1"/>
      <c r="J1279" s="1"/>
      <c r="K1279" s="1"/>
      <c r="L1279"/>
      <c r="M1279" s="1"/>
      <c r="N1279" s="1"/>
      <c r="V1279" s="90"/>
    </row>
    <row r="1280" spans="1:22" s="80" customFormat="1">
      <c r="A1280" s="1"/>
      <c r="B1280" s="1"/>
      <c r="C1280" s="1"/>
      <c r="D1280" s="1"/>
      <c r="E1280" s="1"/>
      <c r="F1280" s="1"/>
      <c r="G1280" s="1"/>
      <c r="H1280" s="58"/>
      <c r="I1280" s="1"/>
      <c r="J1280" s="1"/>
      <c r="K1280" s="1"/>
      <c r="L1280"/>
      <c r="M1280" s="1"/>
      <c r="N1280" s="1"/>
      <c r="V1280" s="90"/>
    </row>
    <row r="1281" spans="1:22" s="80" customFormat="1">
      <c r="A1281" s="1"/>
      <c r="B1281" s="1"/>
      <c r="C1281" s="1"/>
      <c r="D1281" s="1"/>
      <c r="E1281" s="1"/>
      <c r="F1281" s="1"/>
      <c r="G1281" s="1"/>
      <c r="H1281" s="58"/>
      <c r="I1281" s="1"/>
      <c r="J1281" s="1"/>
      <c r="K1281" s="1"/>
      <c r="L1281"/>
      <c r="M1281" s="1"/>
      <c r="N1281" s="1"/>
      <c r="V1281" s="90"/>
    </row>
    <row r="1282" spans="1:22" s="80" customFormat="1">
      <c r="A1282" s="1"/>
      <c r="B1282" s="1"/>
      <c r="C1282" s="1"/>
      <c r="D1282" s="1"/>
      <c r="E1282" s="1"/>
      <c r="F1282" s="1"/>
      <c r="G1282" s="1"/>
      <c r="H1282" s="58"/>
      <c r="I1282" s="1"/>
      <c r="J1282" s="1"/>
      <c r="K1282" s="1"/>
      <c r="L1282"/>
      <c r="M1282" s="1"/>
      <c r="N1282" s="1"/>
      <c r="V1282" s="90"/>
    </row>
    <row r="1283" spans="1:22" s="80" customFormat="1">
      <c r="A1283" s="1"/>
      <c r="B1283" s="1"/>
      <c r="C1283" s="1"/>
      <c r="D1283" s="1"/>
      <c r="E1283" s="1"/>
      <c r="F1283" s="1"/>
      <c r="G1283" s="1"/>
      <c r="H1283" s="58"/>
      <c r="I1283" s="1"/>
      <c r="J1283" s="1"/>
      <c r="K1283" s="1"/>
      <c r="L1283"/>
      <c r="M1283" s="1"/>
      <c r="N1283" s="1"/>
      <c r="V1283" s="90"/>
    </row>
    <row r="1284" spans="1:22" s="80" customFormat="1">
      <c r="A1284" s="1"/>
      <c r="B1284" s="1"/>
      <c r="C1284" s="1"/>
      <c r="D1284" s="1"/>
      <c r="E1284" s="1"/>
      <c r="F1284" s="1"/>
      <c r="G1284" s="1"/>
      <c r="H1284" s="58"/>
      <c r="I1284" s="1"/>
      <c r="J1284" s="1"/>
      <c r="K1284" s="1"/>
      <c r="L1284"/>
      <c r="M1284" s="1"/>
      <c r="N1284" s="1"/>
      <c r="V1284" s="90"/>
    </row>
    <row r="1285" spans="1:22" s="80" customFormat="1">
      <c r="A1285" s="1"/>
      <c r="B1285" s="1"/>
      <c r="C1285" s="1"/>
      <c r="D1285" s="1"/>
      <c r="E1285" s="1"/>
      <c r="F1285" s="1"/>
      <c r="G1285" s="1"/>
      <c r="H1285" s="58"/>
      <c r="I1285" s="1"/>
      <c r="J1285" s="1"/>
      <c r="K1285" s="1"/>
      <c r="L1285"/>
      <c r="M1285" s="1"/>
      <c r="N1285" s="1"/>
      <c r="V1285" s="90"/>
    </row>
    <row r="1286" spans="1:22" s="80" customFormat="1">
      <c r="A1286" s="1"/>
      <c r="B1286" s="1"/>
      <c r="C1286" s="1"/>
      <c r="D1286" s="1"/>
      <c r="E1286" s="1"/>
      <c r="F1286" s="1"/>
      <c r="G1286" s="1"/>
      <c r="H1286" s="58"/>
      <c r="I1286" s="1"/>
      <c r="J1286" s="1"/>
      <c r="K1286" s="1"/>
      <c r="L1286"/>
      <c r="M1286" s="1"/>
      <c r="N1286" s="1"/>
      <c r="V1286" s="90"/>
    </row>
    <row r="1287" spans="1:22" s="80" customFormat="1">
      <c r="A1287" s="1"/>
      <c r="B1287" s="1"/>
      <c r="C1287" s="1"/>
      <c r="D1287" s="1"/>
      <c r="E1287" s="1"/>
      <c r="F1287" s="1"/>
      <c r="G1287" s="1"/>
      <c r="H1287" s="58"/>
      <c r="I1287" s="1"/>
      <c r="J1287" s="1"/>
      <c r="K1287" s="1"/>
      <c r="L1287"/>
      <c r="M1287" s="1"/>
      <c r="N1287" s="1"/>
      <c r="V1287" s="90"/>
    </row>
    <row r="1288" spans="1:22" s="80" customFormat="1">
      <c r="A1288" s="1"/>
      <c r="B1288" s="1"/>
      <c r="C1288" s="1"/>
      <c r="D1288" s="1"/>
      <c r="E1288" s="1"/>
      <c r="F1288" s="1"/>
      <c r="G1288" s="1"/>
      <c r="H1288" s="58"/>
      <c r="I1288" s="1"/>
      <c r="J1288" s="1"/>
      <c r="K1288" s="1"/>
      <c r="L1288"/>
      <c r="M1288" s="1"/>
      <c r="N1288" s="1"/>
      <c r="V1288" s="90"/>
    </row>
    <row r="1289" spans="1:22" s="80" customFormat="1">
      <c r="A1289" s="1"/>
      <c r="B1289" s="1"/>
      <c r="C1289" s="1"/>
      <c r="D1289" s="1"/>
      <c r="E1289" s="1"/>
      <c r="F1289" s="1"/>
      <c r="G1289" s="1"/>
      <c r="H1289" s="58"/>
      <c r="I1289" s="1"/>
      <c r="J1289" s="1"/>
      <c r="K1289" s="1"/>
      <c r="L1289"/>
      <c r="M1289" s="1"/>
      <c r="N1289" s="1"/>
      <c r="V1289" s="90"/>
    </row>
    <row r="1290" spans="1:22" s="80" customFormat="1">
      <c r="A1290" s="1"/>
      <c r="B1290" s="1"/>
      <c r="C1290" s="1"/>
      <c r="D1290" s="1"/>
      <c r="E1290" s="1"/>
      <c r="F1290" s="1"/>
      <c r="G1290" s="1"/>
      <c r="H1290" s="58"/>
      <c r="I1290" s="1"/>
      <c r="J1290" s="1"/>
      <c r="K1290" s="1"/>
      <c r="L1290"/>
      <c r="M1290" s="1"/>
      <c r="N1290" s="1"/>
      <c r="V1290" s="90"/>
    </row>
    <row r="1291" spans="1:22" s="80" customFormat="1">
      <c r="A1291" s="1"/>
      <c r="B1291" s="1"/>
      <c r="C1291" s="1"/>
      <c r="D1291" s="1"/>
      <c r="E1291" s="1"/>
      <c r="F1291" s="1"/>
      <c r="G1291" s="1"/>
      <c r="H1291" s="58"/>
      <c r="I1291" s="1"/>
      <c r="J1291" s="1"/>
      <c r="K1291" s="1"/>
      <c r="L1291"/>
      <c r="M1291" s="1"/>
      <c r="N1291" s="1"/>
      <c r="V1291" s="90"/>
    </row>
    <row r="1292" spans="1:22" s="80" customFormat="1">
      <c r="A1292" s="1"/>
      <c r="B1292" s="1"/>
      <c r="C1292" s="1"/>
      <c r="D1292" s="1"/>
      <c r="E1292" s="1"/>
      <c r="F1292" s="1"/>
      <c r="G1292" s="1"/>
      <c r="H1292" s="58"/>
      <c r="I1292" s="1"/>
      <c r="J1292" s="1"/>
      <c r="K1292" s="1"/>
      <c r="L1292"/>
      <c r="M1292" s="1"/>
      <c r="N1292" s="1"/>
      <c r="V1292" s="90"/>
    </row>
    <row r="1293" spans="1:22" s="80" customFormat="1">
      <c r="A1293" s="1"/>
      <c r="B1293" s="1"/>
      <c r="C1293" s="1"/>
      <c r="D1293" s="1"/>
      <c r="E1293" s="1"/>
      <c r="F1293" s="1"/>
      <c r="G1293" s="1"/>
      <c r="H1293" s="58"/>
      <c r="I1293" s="1"/>
      <c r="J1293" s="1"/>
      <c r="K1293" s="1"/>
      <c r="L1293"/>
      <c r="M1293" s="1"/>
      <c r="N1293" s="1"/>
      <c r="V1293" s="90"/>
    </row>
    <row r="1294" spans="1:22" s="80" customFormat="1">
      <c r="A1294" s="1"/>
      <c r="B1294" s="1"/>
      <c r="C1294" s="1"/>
      <c r="D1294" s="1"/>
      <c r="E1294" s="1"/>
      <c r="F1294" s="1"/>
      <c r="G1294" s="1"/>
      <c r="H1294" s="58"/>
      <c r="I1294" s="1"/>
      <c r="J1294" s="1"/>
      <c r="K1294" s="1"/>
      <c r="L1294"/>
      <c r="M1294" s="1"/>
      <c r="N1294" s="1"/>
      <c r="V1294" s="90"/>
    </row>
    <row r="1295" spans="1:22" s="80" customFormat="1">
      <c r="A1295" s="1"/>
      <c r="B1295" s="1"/>
      <c r="C1295" s="1"/>
      <c r="D1295" s="1"/>
      <c r="E1295" s="1"/>
      <c r="F1295" s="1"/>
      <c r="G1295" s="1"/>
      <c r="H1295" s="58"/>
      <c r="I1295" s="1"/>
      <c r="J1295" s="1"/>
      <c r="K1295" s="1"/>
      <c r="L1295"/>
      <c r="M1295" s="1"/>
      <c r="N1295" s="1"/>
      <c r="V1295" s="90"/>
    </row>
    <row r="1296" spans="1:22" s="80" customFormat="1">
      <c r="A1296" s="1"/>
      <c r="B1296" s="1"/>
      <c r="C1296" s="1"/>
      <c r="D1296" s="1"/>
      <c r="E1296" s="1"/>
      <c r="F1296" s="1"/>
      <c r="G1296" s="1"/>
      <c r="H1296" s="58"/>
      <c r="I1296" s="1"/>
      <c r="J1296" s="1"/>
      <c r="K1296" s="1"/>
      <c r="L1296"/>
      <c r="M1296" s="1"/>
      <c r="N1296" s="1"/>
      <c r="V1296" s="90"/>
    </row>
    <row r="1297" spans="1:22" s="80" customFormat="1">
      <c r="A1297" s="1"/>
      <c r="B1297" s="1"/>
      <c r="C1297" s="1"/>
      <c r="D1297" s="1"/>
      <c r="E1297" s="1"/>
      <c r="F1297" s="1"/>
      <c r="G1297" s="1"/>
      <c r="H1297" s="58"/>
      <c r="I1297" s="1"/>
      <c r="J1297" s="1"/>
      <c r="K1297" s="1"/>
      <c r="L1297"/>
      <c r="M1297" s="1"/>
      <c r="N1297" s="1"/>
      <c r="V1297" s="90"/>
    </row>
    <row r="1298" spans="1:22" s="80" customFormat="1">
      <c r="A1298" s="1"/>
      <c r="B1298" s="1"/>
      <c r="C1298" s="1"/>
      <c r="D1298" s="1"/>
      <c r="E1298" s="1"/>
      <c r="F1298" s="1"/>
      <c r="G1298" s="1"/>
      <c r="H1298" s="58"/>
      <c r="I1298" s="1"/>
      <c r="J1298" s="1"/>
      <c r="K1298" s="1"/>
      <c r="L1298"/>
      <c r="M1298" s="1"/>
      <c r="N1298" s="1"/>
      <c r="V1298" s="90"/>
    </row>
    <row r="1299" spans="1:22" s="80" customFormat="1">
      <c r="A1299" s="1"/>
      <c r="B1299" s="1"/>
      <c r="C1299" s="1"/>
      <c r="D1299" s="1"/>
      <c r="E1299" s="1"/>
      <c r="F1299" s="1"/>
      <c r="G1299" s="1"/>
      <c r="H1299" s="58"/>
      <c r="I1299" s="1"/>
      <c r="J1299" s="1"/>
      <c r="K1299" s="1"/>
      <c r="L1299"/>
      <c r="M1299" s="1"/>
      <c r="N1299" s="1"/>
      <c r="V1299" s="90"/>
    </row>
    <row r="1300" spans="1:22" s="80" customFormat="1">
      <c r="A1300" s="1"/>
      <c r="B1300" s="1"/>
      <c r="C1300" s="1"/>
      <c r="D1300" s="1"/>
      <c r="E1300" s="1"/>
      <c r="F1300" s="1"/>
      <c r="G1300" s="1"/>
      <c r="H1300" s="58"/>
      <c r="I1300" s="1"/>
      <c r="J1300" s="1"/>
      <c r="K1300" s="1"/>
      <c r="L1300"/>
      <c r="M1300" s="1"/>
      <c r="N1300" s="1"/>
      <c r="V1300" s="90"/>
    </row>
    <row r="1301" spans="1:22" s="80" customFormat="1">
      <c r="A1301" s="1"/>
      <c r="B1301" s="1"/>
      <c r="C1301" s="1"/>
      <c r="D1301" s="1"/>
      <c r="E1301" s="1"/>
      <c r="F1301" s="1"/>
      <c r="G1301" s="1"/>
      <c r="H1301" s="58"/>
      <c r="I1301" s="1"/>
      <c r="J1301" s="1"/>
      <c r="K1301" s="1"/>
      <c r="L1301"/>
      <c r="M1301" s="1"/>
      <c r="N1301" s="1"/>
      <c r="V1301" s="90"/>
    </row>
    <row r="1302" spans="1:22" s="80" customFormat="1">
      <c r="A1302" s="1"/>
      <c r="B1302" s="1"/>
      <c r="C1302" s="1"/>
      <c r="D1302" s="1"/>
      <c r="E1302" s="1"/>
      <c r="F1302" s="1"/>
      <c r="G1302" s="1"/>
      <c r="H1302" s="58"/>
      <c r="I1302" s="1"/>
      <c r="J1302" s="1"/>
      <c r="K1302" s="1"/>
      <c r="L1302"/>
      <c r="M1302" s="1"/>
      <c r="N1302" s="1"/>
      <c r="V1302" s="90"/>
    </row>
    <row r="1303" spans="1:22" s="80" customFormat="1">
      <c r="A1303" s="1"/>
      <c r="B1303" s="1"/>
      <c r="C1303" s="1"/>
      <c r="D1303" s="1"/>
      <c r="E1303" s="1"/>
      <c r="F1303" s="1"/>
      <c r="G1303" s="1"/>
      <c r="H1303" s="58"/>
      <c r="I1303" s="1"/>
      <c r="J1303" s="1"/>
      <c r="K1303" s="1"/>
      <c r="L1303"/>
      <c r="M1303" s="1"/>
      <c r="N1303" s="1"/>
      <c r="V1303" s="90"/>
    </row>
    <row r="1304" spans="1:22" s="80" customFormat="1">
      <c r="A1304" s="1"/>
      <c r="B1304" s="1"/>
      <c r="C1304" s="1"/>
      <c r="D1304" s="1"/>
      <c r="E1304" s="1"/>
      <c r="F1304" s="1"/>
      <c r="G1304" s="1"/>
      <c r="H1304" s="58"/>
      <c r="I1304" s="1"/>
      <c r="J1304" s="1"/>
      <c r="K1304" s="1"/>
      <c r="L1304"/>
      <c r="M1304" s="1"/>
      <c r="N1304" s="1"/>
      <c r="V1304" s="90"/>
    </row>
    <row r="1305" spans="1:22" s="80" customFormat="1">
      <c r="A1305" s="1"/>
      <c r="B1305" s="1"/>
      <c r="C1305" s="1"/>
      <c r="D1305" s="1"/>
      <c r="E1305" s="1"/>
      <c r="F1305" s="1"/>
      <c r="G1305" s="1"/>
      <c r="H1305" s="58"/>
      <c r="I1305" s="1"/>
      <c r="J1305" s="1"/>
      <c r="K1305" s="1"/>
      <c r="L1305"/>
      <c r="M1305" s="1"/>
      <c r="N1305" s="1"/>
      <c r="V1305" s="90"/>
    </row>
    <row r="1306" spans="1:22" s="80" customFormat="1">
      <c r="A1306" s="1"/>
      <c r="B1306" s="1"/>
      <c r="C1306" s="1"/>
      <c r="D1306" s="1"/>
      <c r="E1306" s="1"/>
      <c r="F1306" s="1"/>
      <c r="G1306" s="1"/>
      <c r="H1306" s="58"/>
      <c r="I1306" s="1"/>
      <c r="J1306" s="1"/>
      <c r="K1306" s="1"/>
      <c r="L1306"/>
      <c r="M1306" s="1"/>
      <c r="N1306" s="1"/>
      <c r="V1306" s="90"/>
    </row>
    <row r="1307" spans="1:22" s="80" customFormat="1">
      <c r="A1307" s="1"/>
      <c r="B1307" s="1"/>
      <c r="C1307" s="1"/>
      <c r="D1307" s="1"/>
      <c r="E1307" s="1"/>
      <c r="F1307" s="1"/>
      <c r="G1307" s="1"/>
      <c r="H1307" s="58"/>
      <c r="I1307" s="1"/>
      <c r="J1307" s="1"/>
      <c r="K1307" s="1"/>
      <c r="L1307"/>
      <c r="M1307" s="1"/>
      <c r="N1307" s="1"/>
      <c r="V1307" s="90"/>
    </row>
    <row r="1308" spans="1:22" s="80" customFormat="1">
      <c r="A1308" s="1"/>
      <c r="B1308" s="1"/>
      <c r="C1308" s="1"/>
      <c r="D1308" s="1"/>
      <c r="E1308" s="1"/>
      <c r="F1308" s="1"/>
      <c r="G1308" s="1"/>
      <c r="H1308" s="58"/>
      <c r="I1308" s="1"/>
      <c r="J1308" s="1"/>
      <c r="K1308" s="1"/>
      <c r="L1308"/>
      <c r="M1308" s="1"/>
      <c r="N1308" s="1"/>
      <c r="V1308" s="90"/>
    </row>
    <row r="1309" spans="1:22" s="80" customFormat="1">
      <c r="A1309" s="1"/>
      <c r="B1309" s="1"/>
      <c r="C1309" s="1"/>
      <c r="D1309" s="1"/>
      <c r="E1309" s="1"/>
      <c r="F1309" s="1"/>
      <c r="G1309" s="1"/>
      <c r="H1309" s="58"/>
      <c r="I1309" s="1"/>
      <c r="J1309" s="1"/>
      <c r="K1309" s="1"/>
      <c r="L1309"/>
      <c r="M1309" s="1"/>
      <c r="N1309" s="1"/>
      <c r="V1309" s="90"/>
    </row>
    <row r="1310" spans="1:22" s="80" customFormat="1">
      <c r="A1310" s="1"/>
      <c r="B1310" s="1"/>
      <c r="C1310" s="1"/>
      <c r="D1310" s="1"/>
      <c r="E1310" s="1"/>
      <c r="F1310" s="1"/>
      <c r="G1310" s="1"/>
      <c r="H1310" s="58"/>
      <c r="I1310" s="1"/>
      <c r="J1310" s="1"/>
      <c r="K1310" s="1"/>
      <c r="L1310"/>
      <c r="M1310" s="1"/>
      <c r="N1310" s="1"/>
      <c r="V1310" s="90"/>
    </row>
    <row r="1311" spans="1:22" s="80" customFormat="1">
      <c r="A1311" s="1"/>
      <c r="B1311" s="1"/>
      <c r="C1311" s="1"/>
      <c r="D1311" s="1"/>
      <c r="E1311" s="1"/>
      <c r="F1311" s="1"/>
      <c r="G1311" s="1"/>
      <c r="H1311" s="58"/>
      <c r="I1311" s="1"/>
      <c r="J1311" s="1"/>
      <c r="K1311" s="1"/>
      <c r="L1311"/>
      <c r="M1311" s="1"/>
      <c r="N1311" s="1"/>
      <c r="V1311" s="90"/>
    </row>
    <row r="1312" spans="1:22" s="80" customFormat="1">
      <c r="A1312" s="1"/>
      <c r="B1312" s="1"/>
      <c r="C1312" s="1"/>
      <c r="D1312" s="1"/>
      <c r="E1312" s="1"/>
      <c r="F1312" s="1"/>
      <c r="G1312" s="1"/>
      <c r="H1312" s="58"/>
      <c r="I1312" s="1"/>
      <c r="J1312" s="1"/>
      <c r="K1312" s="1"/>
      <c r="L1312"/>
      <c r="M1312" s="1"/>
      <c r="N1312" s="1"/>
      <c r="V1312" s="90"/>
    </row>
    <row r="1313" spans="1:22" s="80" customFormat="1">
      <c r="A1313" s="1"/>
      <c r="B1313" s="1"/>
      <c r="C1313" s="1"/>
      <c r="D1313" s="1"/>
      <c r="E1313" s="1"/>
      <c r="F1313" s="1"/>
      <c r="G1313" s="1"/>
      <c r="H1313" s="58"/>
      <c r="I1313" s="1"/>
      <c r="J1313" s="1"/>
      <c r="K1313" s="1"/>
      <c r="L1313"/>
      <c r="M1313" s="1"/>
      <c r="N1313" s="1"/>
      <c r="V1313" s="90"/>
    </row>
    <row r="1314" spans="1:22" s="80" customFormat="1">
      <c r="A1314" s="1"/>
      <c r="B1314" s="1"/>
      <c r="C1314" s="1"/>
      <c r="D1314" s="1"/>
      <c r="E1314" s="1"/>
      <c r="F1314" s="1"/>
      <c r="G1314" s="1"/>
      <c r="H1314" s="58"/>
      <c r="I1314" s="1"/>
      <c r="J1314" s="1"/>
      <c r="K1314" s="1"/>
      <c r="L1314"/>
      <c r="M1314" s="1"/>
      <c r="N1314" s="1"/>
      <c r="V1314" s="90"/>
    </row>
    <row r="1315" spans="1:22" s="80" customFormat="1">
      <c r="A1315" s="1"/>
      <c r="B1315" s="1"/>
      <c r="C1315" s="1"/>
      <c r="D1315" s="1"/>
      <c r="E1315" s="1"/>
      <c r="F1315" s="1"/>
      <c r="G1315" s="1"/>
      <c r="H1315" s="58"/>
      <c r="I1315" s="1"/>
      <c r="J1315" s="1"/>
      <c r="K1315" s="1"/>
      <c r="L1315"/>
      <c r="M1315" s="1"/>
      <c r="N1315" s="1"/>
      <c r="V1315" s="90"/>
    </row>
    <row r="1316" spans="1:22" s="80" customFormat="1">
      <c r="A1316" s="1"/>
      <c r="B1316" s="1"/>
      <c r="C1316" s="1"/>
      <c r="D1316" s="1"/>
      <c r="E1316" s="1"/>
      <c r="F1316" s="1"/>
      <c r="G1316" s="1"/>
      <c r="H1316" s="58"/>
      <c r="I1316" s="1"/>
      <c r="J1316" s="1"/>
      <c r="K1316" s="1"/>
      <c r="L1316"/>
      <c r="M1316" s="1"/>
      <c r="N1316" s="1"/>
      <c r="V1316" s="90"/>
    </row>
    <row r="1317" spans="1:22" s="80" customFormat="1">
      <c r="A1317" s="1"/>
      <c r="B1317" s="1"/>
      <c r="C1317" s="1"/>
      <c r="D1317" s="1"/>
      <c r="E1317" s="1"/>
      <c r="F1317" s="1"/>
      <c r="G1317" s="1"/>
      <c r="H1317" s="58"/>
      <c r="I1317" s="1"/>
      <c r="J1317" s="1"/>
      <c r="K1317" s="1"/>
      <c r="L1317"/>
      <c r="M1317" s="1"/>
      <c r="N1317" s="1"/>
      <c r="V1317" s="90"/>
    </row>
    <row r="1318" spans="1:22" s="80" customFormat="1">
      <c r="A1318" s="1"/>
      <c r="B1318" s="1"/>
      <c r="C1318" s="1"/>
      <c r="D1318" s="1"/>
      <c r="E1318" s="1"/>
      <c r="F1318" s="1"/>
      <c r="G1318" s="1"/>
      <c r="H1318" s="58"/>
      <c r="I1318" s="1"/>
      <c r="J1318" s="1"/>
      <c r="K1318" s="1"/>
      <c r="L1318"/>
      <c r="M1318" s="1"/>
      <c r="N1318" s="1"/>
      <c r="V1318" s="90"/>
    </row>
    <row r="1319" spans="1:22" s="80" customFormat="1">
      <c r="A1319" s="1"/>
      <c r="B1319" s="1"/>
      <c r="C1319" s="1"/>
      <c r="D1319" s="1"/>
      <c r="E1319" s="1"/>
      <c r="F1319" s="1"/>
      <c r="G1319" s="1"/>
      <c r="H1319" s="58"/>
      <c r="I1319" s="1"/>
      <c r="J1319" s="1"/>
      <c r="K1319" s="1"/>
      <c r="L1319"/>
      <c r="M1319" s="1"/>
      <c r="N1319" s="1"/>
      <c r="V1319" s="90"/>
    </row>
    <row r="1320" spans="1:22" s="80" customFormat="1">
      <c r="A1320" s="1"/>
      <c r="B1320" s="1"/>
      <c r="C1320" s="1"/>
      <c r="D1320" s="1"/>
      <c r="E1320" s="1"/>
      <c r="F1320" s="1"/>
      <c r="G1320" s="1"/>
      <c r="H1320" s="58"/>
      <c r="I1320" s="1"/>
      <c r="J1320" s="1"/>
      <c r="K1320" s="1"/>
      <c r="L1320"/>
      <c r="M1320" s="1"/>
      <c r="N1320" s="1"/>
      <c r="V1320" s="90"/>
    </row>
    <row r="1321" spans="1:22" s="80" customFormat="1">
      <c r="A1321" s="1"/>
      <c r="B1321" s="1"/>
      <c r="C1321" s="1"/>
      <c r="D1321" s="1"/>
      <c r="E1321" s="1"/>
      <c r="F1321" s="1"/>
      <c r="G1321" s="1"/>
      <c r="H1321" s="58"/>
      <c r="I1321" s="1"/>
      <c r="J1321" s="1"/>
      <c r="K1321" s="1"/>
      <c r="L1321"/>
      <c r="M1321" s="1"/>
      <c r="N1321" s="1"/>
      <c r="V1321" s="90"/>
    </row>
    <row r="1322" spans="1:22" s="80" customFormat="1">
      <c r="A1322" s="1"/>
      <c r="B1322" s="1"/>
      <c r="C1322" s="1"/>
      <c r="D1322" s="1"/>
      <c r="E1322" s="1"/>
      <c r="F1322" s="1"/>
      <c r="G1322" s="1"/>
      <c r="H1322" s="58"/>
      <c r="I1322" s="1"/>
      <c r="J1322" s="1"/>
      <c r="K1322" s="1"/>
      <c r="L1322"/>
      <c r="M1322" s="1"/>
      <c r="N1322" s="1"/>
      <c r="V1322" s="90"/>
    </row>
    <row r="1323" spans="1:22" s="80" customFormat="1">
      <c r="A1323" s="1"/>
      <c r="B1323" s="1"/>
      <c r="C1323" s="1"/>
      <c r="D1323" s="1"/>
      <c r="E1323" s="1"/>
      <c r="F1323" s="1"/>
      <c r="G1323" s="1"/>
      <c r="H1323" s="58"/>
      <c r="I1323" s="1"/>
      <c r="J1323" s="1"/>
      <c r="K1323" s="1"/>
      <c r="L1323"/>
      <c r="M1323" s="1"/>
      <c r="N1323" s="1"/>
      <c r="V1323" s="90"/>
    </row>
    <row r="1324" spans="1:22" s="80" customFormat="1">
      <c r="A1324" s="1"/>
      <c r="B1324" s="1"/>
      <c r="C1324" s="1"/>
      <c r="D1324" s="1"/>
      <c r="E1324" s="1"/>
      <c r="F1324" s="1"/>
      <c r="G1324" s="1"/>
      <c r="H1324" s="58"/>
      <c r="I1324" s="1"/>
      <c r="J1324" s="1"/>
      <c r="K1324" s="1"/>
      <c r="L1324"/>
      <c r="M1324" s="1"/>
      <c r="N1324" s="1"/>
      <c r="V1324" s="90"/>
    </row>
    <row r="1325" spans="1:22" s="80" customFormat="1">
      <c r="A1325" s="1"/>
      <c r="B1325" s="1"/>
      <c r="C1325" s="1"/>
      <c r="D1325" s="1"/>
      <c r="E1325" s="1"/>
      <c r="F1325" s="1"/>
      <c r="G1325" s="1"/>
      <c r="H1325" s="58"/>
      <c r="I1325" s="1"/>
      <c r="J1325" s="1"/>
      <c r="K1325" s="1"/>
      <c r="L1325"/>
      <c r="M1325" s="1"/>
      <c r="N1325" s="1"/>
      <c r="V1325" s="90"/>
    </row>
    <row r="1326" spans="1:22" s="80" customFormat="1">
      <c r="A1326" s="1"/>
      <c r="B1326" s="1"/>
      <c r="C1326" s="1"/>
      <c r="D1326" s="1"/>
      <c r="E1326" s="1"/>
      <c r="F1326" s="1"/>
      <c r="G1326" s="1"/>
      <c r="H1326" s="58"/>
      <c r="I1326" s="1"/>
      <c r="J1326" s="1"/>
      <c r="K1326" s="1"/>
      <c r="L1326"/>
      <c r="M1326" s="1"/>
      <c r="N1326" s="1"/>
      <c r="V1326" s="90"/>
    </row>
    <row r="1327" spans="1:22" s="80" customFormat="1">
      <c r="A1327" s="1"/>
      <c r="B1327" s="1"/>
      <c r="C1327" s="1"/>
      <c r="D1327" s="1"/>
      <c r="E1327" s="1"/>
      <c r="F1327" s="1"/>
      <c r="G1327" s="1"/>
      <c r="H1327" s="58"/>
      <c r="I1327" s="1"/>
      <c r="J1327" s="1"/>
      <c r="K1327" s="1"/>
      <c r="L1327"/>
      <c r="M1327" s="1"/>
      <c r="N1327" s="1"/>
      <c r="V1327" s="90"/>
    </row>
    <row r="1328" spans="1:22" s="80" customFormat="1">
      <c r="A1328" s="1"/>
      <c r="B1328" s="1"/>
      <c r="C1328" s="1"/>
      <c r="D1328" s="1"/>
      <c r="E1328" s="1"/>
      <c r="F1328" s="1"/>
      <c r="G1328" s="1"/>
      <c r="H1328" s="58"/>
      <c r="I1328" s="1"/>
      <c r="J1328" s="1"/>
      <c r="K1328" s="1"/>
      <c r="L1328"/>
      <c r="M1328" s="1"/>
      <c r="N1328" s="1"/>
      <c r="V1328" s="90"/>
    </row>
    <row r="1329" spans="1:22" s="80" customFormat="1">
      <c r="A1329" s="1"/>
      <c r="B1329" s="1"/>
      <c r="C1329" s="1"/>
      <c r="D1329" s="1"/>
      <c r="E1329" s="1"/>
      <c r="F1329" s="1"/>
      <c r="G1329" s="1"/>
      <c r="H1329" s="58"/>
      <c r="I1329" s="1"/>
      <c r="J1329" s="1"/>
      <c r="K1329" s="1"/>
      <c r="L1329"/>
      <c r="M1329" s="1"/>
      <c r="N1329" s="1"/>
      <c r="V1329" s="90"/>
    </row>
    <row r="1330" spans="1:22" s="80" customFormat="1">
      <c r="A1330" s="1"/>
      <c r="B1330" s="1"/>
      <c r="C1330" s="1"/>
      <c r="D1330" s="1"/>
      <c r="E1330" s="1"/>
      <c r="F1330" s="1"/>
      <c r="G1330" s="1"/>
      <c r="H1330" s="58"/>
      <c r="I1330" s="1"/>
      <c r="J1330" s="1"/>
      <c r="K1330" s="1"/>
      <c r="L1330"/>
      <c r="M1330" s="1"/>
      <c r="N1330" s="1"/>
      <c r="V1330" s="90"/>
    </row>
    <row r="1331" spans="1:22" s="80" customFormat="1">
      <c r="A1331" s="1"/>
      <c r="B1331" s="1"/>
      <c r="C1331" s="1"/>
      <c r="D1331" s="1"/>
      <c r="E1331" s="1"/>
      <c r="F1331" s="1"/>
      <c r="G1331" s="1"/>
      <c r="H1331" s="58"/>
      <c r="I1331" s="1"/>
      <c r="J1331" s="1"/>
      <c r="K1331" s="1"/>
      <c r="L1331"/>
      <c r="M1331" s="1"/>
      <c r="N1331" s="1"/>
      <c r="V1331" s="90"/>
    </row>
    <row r="1332" spans="1:22" s="80" customFormat="1">
      <c r="A1332" s="1"/>
      <c r="B1332" s="1"/>
      <c r="C1332" s="1"/>
      <c r="D1332" s="1"/>
      <c r="E1332" s="1"/>
      <c r="F1332" s="1"/>
      <c r="G1332" s="1"/>
      <c r="H1332" s="58"/>
      <c r="I1332" s="1"/>
      <c r="J1332" s="1"/>
      <c r="K1332" s="1"/>
      <c r="L1332"/>
      <c r="M1332" s="1"/>
      <c r="N1332" s="1"/>
      <c r="V1332" s="90"/>
    </row>
    <row r="1333" spans="1:22" s="80" customFormat="1">
      <c r="A1333" s="1"/>
      <c r="B1333" s="1"/>
      <c r="C1333" s="1"/>
      <c r="D1333" s="1"/>
      <c r="E1333" s="1"/>
      <c r="F1333" s="1"/>
      <c r="G1333" s="1"/>
      <c r="H1333" s="58"/>
      <c r="I1333" s="1"/>
      <c r="J1333" s="1"/>
      <c r="K1333" s="1"/>
      <c r="L1333"/>
      <c r="M1333" s="1"/>
      <c r="N1333" s="1"/>
      <c r="V1333" s="90"/>
    </row>
    <row r="1334" spans="1:22" s="80" customFormat="1">
      <c r="A1334" s="1"/>
      <c r="B1334" s="1"/>
      <c r="C1334" s="1"/>
      <c r="D1334" s="1"/>
      <c r="E1334" s="1"/>
      <c r="F1334" s="1"/>
      <c r="G1334" s="1"/>
      <c r="H1334" s="58"/>
      <c r="I1334" s="1"/>
      <c r="J1334" s="1"/>
      <c r="K1334" s="1"/>
      <c r="L1334"/>
      <c r="M1334" s="1"/>
      <c r="N1334" s="1"/>
      <c r="V1334" s="90"/>
    </row>
    <row r="1335" spans="1:22" s="80" customFormat="1">
      <c r="A1335" s="1"/>
      <c r="B1335" s="1"/>
      <c r="C1335" s="1"/>
      <c r="D1335" s="1"/>
      <c r="E1335" s="1"/>
      <c r="F1335" s="1"/>
      <c r="G1335" s="1"/>
      <c r="H1335" s="58"/>
      <c r="I1335" s="1"/>
      <c r="J1335" s="1"/>
      <c r="K1335" s="1"/>
      <c r="L1335"/>
      <c r="M1335" s="1"/>
      <c r="N1335" s="1"/>
      <c r="V1335" s="90"/>
    </row>
    <row r="1336" spans="1:22" s="80" customFormat="1">
      <c r="A1336" s="1"/>
      <c r="B1336" s="1"/>
      <c r="C1336" s="1"/>
      <c r="D1336" s="1"/>
      <c r="E1336" s="1"/>
      <c r="F1336" s="1"/>
      <c r="G1336" s="1"/>
      <c r="H1336" s="58"/>
      <c r="I1336" s="1"/>
      <c r="J1336" s="1"/>
      <c r="K1336" s="1"/>
      <c r="L1336"/>
      <c r="M1336" s="1"/>
      <c r="N1336" s="1"/>
      <c r="V1336" s="90"/>
    </row>
    <row r="1337" spans="1:22" s="80" customFormat="1">
      <c r="A1337" s="1"/>
      <c r="B1337" s="1"/>
      <c r="C1337" s="1"/>
      <c r="D1337" s="1"/>
      <c r="E1337" s="1"/>
      <c r="F1337" s="1"/>
      <c r="G1337" s="1"/>
      <c r="H1337" s="58"/>
      <c r="I1337" s="1"/>
      <c r="J1337" s="1"/>
      <c r="K1337" s="1"/>
      <c r="L1337"/>
      <c r="M1337" s="1"/>
      <c r="N1337" s="1"/>
      <c r="V1337" s="90"/>
    </row>
    <row r="1338" spans="1:22" s="80" customFormat="1">
      <c r="A1338" s="1"/>
      <c r="B1338" s="1"/>
      <c r="C1338" s="1"/>
      <c r="D1338" s="1"/>
      <c r="E1338" s="1"/>
      <c r="F1338" s="1"/>
      <c r="G1338" s="1"/>
      <c r="H1338" s="58"/>
      <c r="I1338" s="1"/>
      <c r="J1338" s="1"/>
      <c r="K1338" s="1"/>
      <c r="L1338"/>
      <c r="M1338" s="1"/>
      <c r="N1338" s="1"/>
      <c r="V1338" s="90"/>
    </row>
    <row r="1339" spans="1:22" s="80" customFormat="1">
      <c r="A1339" s="1"/>
      <c r="B1339" s="1"/>
      <c r="C1339" s="1"/>
      <c r="D1339" s="1"/>
      <c r="E1339" s="1"/>
      <c r="F1339" s="1"/>
      <c r="G1339" s="1"/>
      <c r="H1339" s="58"/>
      <c r="I1339" s="1"/>
      <c r="J1339" s="1"/>
      <c r="K1339" s="1"/>
      <c r="L1339"/>
      <c r="M1339" s="1"/>
      <c r="N1339" s="1"/>
      <c r="V1339" s="90"/>
    </row>
    <row r="1340" spans="1:22" s="80" customFormat="1">
      <c r="A1340" s="1"/>
      <c r="B1340" s="1"/>
      <c r="C1340" s="1"/>
      <c r="D1340" s="1"/>
      <c r="E1340" s="1"/>
      <c r="F1340" s="1"/>
      <c r="G1340" s="1"/>
      <c r="H1340" s="58"/>
      <c r="I1340" s="1"/>
      <c r="J1340" s="1"/>
      <c r="K1340" s="1"/>
      <c r="L1340"/>
      <c r="M1340" s="1"/>
      <c r="N1340" s="1"/>
      <c r="V1340" s="90"/>
    </row>
    <row r="1341" spans="1:22" s="80" customFormat="1">
      <c r="A1341" s="1"/>
      <c r="B1341" s="1"/>
      <c r="C1341" s="1"/>
      <c r="D1341" s="1"/>
      <c r="E1341" s="1"/>
      <c r="F1341" s="1"/>
      <c r="G1341" s="1"/>
      <c r="H1341" s="58"/>
      <c r="I1341" s="1"/>
      <c r="J1341" s="1"/>
      <c r="K1341" s="1"/>
      <c r="L1341"/>
      <c r="M1341" s="1"/>
      <c r="N1341" s="1"/>
      <c r="V1341" s="90"/>
    </row>
    <row r="1342" spans="1:22" s="80" customFormat="1">
      <c r="A1342" s="1"/>
      <c r="B1342" s="1"/>
      <c r="C1342" s="1"/>
      <c r="D1342" s="1"/>
      <c r="E1342" s="1"/>
      <c r="F1342" s="1"/>
      <c r="G1342" s="1"/>
      <c r="H1342" s="58"/>
      <c r="I1342" s="1"/>
      <c r="J1342" s="1"/>
      <c r="K1342" s="1"/>
      <c r="L1342"/>
      <c r="M1342" s="1"/>
      <c r="N1342" s="1"/>
      <c r="V1342" s="90"/>
    </row>
    <row r="1343" spans="1:22" s="80" customFormat="1">
      <c r="A1343" s="1"/>
      <c r="B1343" s="1"/>
      <c r="C1343" s="1"/>
      <c r="D1343" s="1"/>
      <c r="E1343" s="1"/>
      <c r="F1343" s="1"/>
      <c r="G1343" s="1"/>
      <c r="H1343" s="58"/>
      <c r="I1343" s="1"/>
      <c r="J1343" s="1"/>
      <c r="K1343" s="1"/>
      <c r="L1343"/>
      <c r="M1343" s="1"/>
      <c r="N1343" s="1"/>
      <c r="V1343" s="90"/>
    </row>
    <row r="1344" spans="1:22" s="80" customFormat="1">
      <c r="A1344" s="1"/>
      <c r="B1344" s="1"/>
      <c r="C1344" s="1"/>
      <c r="D1344" s="1"/>
      <c r="E1344" s="1"/>
      <c r="F1344" s="1"/>
      <c r="G1344" s="1"/>
      <c r="H1344" s="58"/>
      <c r="I1344" s="1"/>
      <c r="J1344" s="1"/>
      <c r="K1344" s="1"/>
      <c r="L1344"/>
      <c r="M1344" s="1"/>
      <c r="N1344" s="1"/>
      <c r="V1344" s="90"/>
    </row>
    <row r="1345" spans="1:22" s="80" customFormat="1">
      <c r="A1345" s="1"/>
      <c r="B1345" s="1"/>
      <c r="C1345" s="1"/>
      <c r="D1345" s="1"/>
      <c r="E1345" s="1"/>
      <c r="F1345" s="1"/>
      <c r="G1345" s="1"/>
      <c r="H1345" s="58"/>
      <c r="I1345" s="1"/>
      <c r="J1345" s="1"/>
      <c r="K1345" s="1"/>
      <c r="L1345"/>
      <c r="M1345" s="1"/>
      <c r="N1345" s="1"/>
      <c r="V1345" s="90"/>
    </row>
    <row r="1346" spans="1:22" s="80" customFormat="1">
      <c r="A1346" s="1"/>
      <c r="B1346" s="1"/>
      <c r="C1346" s="1"/>
      <c r="D1346" s="1"/>
      <c r="E1346" s="1"/>
      <c r="F1346" s="1"/>
      <c r="G1346" s="1"/>
      <c r="H1346" s="58"/>
      <c r="I1346" s="1"/>
      <c r="J1346" s="1"/>
      <c r="K1346" s="1"/>
      <c r="L1346"/>
      <c r="M1346" s="1"/>
      <c r="N1346" s="1"/>
      <c r="V1346" s="90"/>
    </row>
    <row r="1347" spans="1:22" s="80" customFormat="1">
      <c r="A1347" s="1"/>
      <c r="B1347" s="1"/>
      <c r="C1347" s="1"/>
      <c r="D1347" s="1"/>
      <c r="E1347" s="1"/>
      <c r="F1347" s="1"/>
      <c r="G1347" s="1"/>
      <c r="H1347" s="58"/>
      <c r="I1347" s="1"/>
      <c r="J1347" s="1"/>
      <c r="K1347" s="1"/>
      <c r="L1347"/>
      <c r="M1347" s="1"/>
      <c r="N1347" s="1"/>
      <c r="V1347" s="90"/>
    </row>
    <row r="1348" spans="1:22" s="80" customFormat="1">
      <c r="A1348" s="1"/>
      <c r="B1348" s="1"/>
      <c r="C1348" s="1"/>
      <c r="D1348" s="1"/>
      <c r="E1348" s="1"/>
      <c r="F1348" s="1"/>
      <c r="G1348" s="1"/>
      <c r="H1348" s="58"/>
      <c r="I1348" s="1"/>
      <c r="J1348" s="1"/>
      <c r="K1348" s="1"/>
      <c r="L1348"/>
      <c r="M1348" s="1"/>
      <c r="N1348" s="1"/>
      <c r="V1348" s="90"/>
    </row>
    <row r="1349" spans="1:22" s="80" customFormat="1">
      <c r="A1349" s="1"/>
      <c r="B1349" s="1"/>
      <c r="C1349" s="1"/>
      <c r="D1349" s="1"/>
      <c r="E1349" s="1"/>
      <c r="F1349" s="1"/>
      <c r="G1349" s="1"/>
      <c r="H1349" s="58"/>
      <c r="I1349" s="1"/>
      <c r="J1349" s="1"/>
      <c r="K1349" s="1"/>
      <c r="L1349"/>
      <c r="M1349" s="1"/>
      <c r="N1349" s="1"/>
      <c r="V1349" s="90"/>
    </row>
    <row r="1350" spans="1:22" s="80" customFormat="1">
      <c r="A1350" s="1"/>
      <c r="B1350" s="1"/>
      <c r="C1350" s="1"/>
      <c r="D1350" s="1"/>
      <c r="E1350" s="1"/>
      <c r="F1350" s="1"/>
      <c r="G1350" s="1"/>
      <c r="H1350" s="58"/>
      <c r="I1350" s="1"/>
      <c r="J1350" s="1"/>
      <c r="K1350" s="1"/>
      <c r="L1350"/>
      <c r="M1350" s="1"/>
      <c r="N1350" s="1"/>
      <c r="V1350" s="90"/>
    </row>
    <row r="1351" spans="1:22" s="80" customFormat="1">
      <c r="A1351" s="1"/>
      <c r="B1351" s="1"/>
      <c r="C1351" s="1"/>
      <c r="D1351" s="1"/>
      <c r="E1351" s="1"/>
      <c r="F1351" s="1"/>
      <c r="G1351" s="1"/>
      <c r="H1351" s="58"/>
      <c r="I1351" s="1"/>
      <c r="J1351" s="1"/>
      <c r="K1351" s="1"/>
      <c r="L1351"/>
      <c r="M1351" s="1"/>
      <c r="N1351" s="1"/>
      <c r="V1351" s="90"/>
    </row>
    <row r="1352" spans="1:22" s="80" customFormat="1">
      <c r="A1352" s="1"/>
      <c r="B1352" s="1"/>
      <c r="C1352" s="1"/>
      <c r="D1352" s="1"/>
      <c r="E1352" s="1"/>
      <c r="F1352" s="1"/>
      <c r="G1352" s="1"/>
      <c r="H1352" s="58"/>
      <c r="I1352" s="1"/>
      <c r="J1352" s="1"/>
      <c r="K1352" s="1"/>
      <c r="L1352"/>
      <c r="M1352" s="1"/>
      <c r="N1352" s="1"/>
      <c r="V1352" s="90"/>
    </row>
    <row r="1353" spans="1:22" s="80" customFormat="1">
      <c r="A1353" s="1"/>
      <c r="B1353" s="1"/>
      <c r="C1353" s="1"/>
      <c r="D1353" s="1"/>
      <c r="E1353" s="1"/>
      <c r="F1353" s="1"/>
      <c r="G1353" s="1"/>
      <c r="H1353" s="58"/>
      <c r="I1353" s="1"/>
      <c r="J1353" s="1"/>
      <c r="K1353" s="1"/>
      <c r="L1353"/>
      <c r="M1353" s="1"/>
      <c r="N1353" s="1"/>
      <c r="V1353" s="90"/>
    </row>
    <row r="1354" spans="1:22" s="80" customFormat="1">
      <c r="A1354" s="1"/>
      <c r="B1354" s="1"/>
      <c r="C1354" s="1"/>
      <c r="D1354" s="1"/>
      <c r="E1354" s="1"/>
      <c r="F1354" s="1"/>
      <c r="G1354" s="1"/>
      <c r="H1354" s="58"/>
      <c r="I1354" s="1"/>
      <c r="J1354" s="1"/>
      <c r="K1354" s="1"/>
      <c r="L1354"/>
      <c r="M1354" s="1"/>
      <c r="N1354" s="1"/>
      <c r="V1354" s="90"/>
    </row>
    <row r="1355" spans="1:22" s="80" customFormat="1">
      <c r="A1355" s="1"/>
      <c r="B1355" s="1"/>
      <c r="C1355" s="1"/>
      <c r="D1355" s="1"/>
      <c r="E1355" s="1"/>
      <c r="F1355" s="1"/>
      <c r="G1355" s="1"/>
      <c r="H1355" s="58"/>
      <c r="I1355" s="1"/>
      <c r="J1355" s="1"/>
      <c r="K1355" s="1"/>
      <c r="L1355"/>
      <c r="M1355" s="1"/>
      <c r="N1355" s="1"/>
      <c r="V1355" s="90"/>
    </row>
    <row r="1356" spans="1:22" s="80" customFormat="1">
      <c r="A1356" s="1"/>
      <c r="B1356" s="1"/>
      <c r="C1356" s="1"/>
      <c r="D1356" s="1"/>
      <c r="E1356" s="1"/>
      <c r="F1356" s="1"/>
      <c r="G1356" s="1"/>
      <c r="H1356" s="58"/>
      <c r="I1356" s="1"/>
      <c r="J1356" s="1"/>
      <c r="K1356" s="1"/>
      <c r="L1356"/>
      <c r="M1356" s="1"/>
      <c r="N1356" s="1"/>
      <c r="V1356" s="90"/>
    </row>
    <row r="1357" spans="1:22" s="80" customFormat="1">
      <c r="A1357" s="1"/>
      <c r="B1357" s="1"/>
      <c r="C1357" s="1"/>
      <c r="D1357" s="1"/>
      <c r="E1357" s="1"/>
      <c r="F1357" s="1"/>
      <c r="G1357" s="1"/>
      <c r="H1357" s="58"/>
      <c r="I1357" s="1"/>
      <c r="J1357" s="1"/>
      <c r="K1357" s="1"/>
      <c r="L1357"/>
      <c r="M1357" s="1"/>
      <c r="N1357" s="1"/>
      <c r="V1357" s="90"/>
    </row>
    <row r="1358" spans="1:22" s="80" customFormat="1">
      <c r="A1358" s="1"/>
      <c r="B1358" s="1"/>
      <c r="C1358" s="1"/>
      <c r="D1358" s="1"/>
      <c r="E1358" s="1"/>
      <c r="F1358" s="1"/>
      <c r="G1358" s="1"/>
      <c r="H1358" s="58"/>
      <c r="I1358" s="1"/>
      <c r="J1358" s="1"/>
      <c r="K1358" s="1"/>
      <c r="L1358"/>
      <c r="M1358" s="1"/>
      <c r="N1358" s="1"/>
      <c r="V1358" s="90"/>
    </row>
    <row r="1359" spans="1:22" s="80" customFormat="1">
      <c r="A1359" s="1"/>
      <c r="B1359" s="1"/>
      <c r="C1359" s="1"/>
      <c r="D1359" s="1"/>
      <c r="E1359" s="1"/>
      <c r="F1359" s="1"/>
      <c r="G1359" s="1"/>
      <c r="H1359" s="58"/>
      <c r="I1359" s="1"/>
      <c r="J1359" s="1"/>
      <c r="K1359" s="1"/>
      <c r="L1359"/>
      <c r="M1359" s="1"/>
      <c r="N1359" s="1"/>
      <c r="V1359" s="90"/>
    </row>
    <row r="1360" spans="1:22" s="80" customFormat="1">
      <c r="A1360" s="1"/>
      <c r="B1360" s="1"/>
      <c r="C1360" s="1"/>
      <c r="D1360" s="1"/>
      <c r="E1360" s="1"/>
      <c r="F1360" s="1"/>
      <c r="G1360" s="1"/>
      <c r="H1360" s="58"/>
      <c r="I1360" s="1"/>
      <c r="J1360" s="1"/>
      <c r="K1360" s="1"/>
      <c r="L1360"/>
      <c r="M1360" s="1"/>
      <c r="N1360" s="1"/>
      <c r="V1360" s="90"/>
    </row>
    <row r="1361" spans="1:22" s="80" customFormat="1">
      <c r="A1361" s="1"/>
      <c r="B1361" s="1"/>
      <c r="C1361" s="1"/>
      <c r="D1361" s="1"/>
      <c r="E1361" s="1"/>
      <c r="F1361" s="1"/>
      <c r="G1361" s="1"/>
      <c r="H1361" s="58"/>
      <c r="I1361" s="1"/>
      <c r="J1361" s="1"/>
      <c r="K1361" s="1"/>
      <c r="L1361"/>
      <c r="M1361" s="1"/>
      <c r="N1361" s="1"/>
      <c r="V1361" s="90"/>
    </row>
    <row r="1362" spans="1:22" s="80" customFormat="1">
      <c r="A1362" s="1"/>
      <c r="B1362" s="1"/>
      <c r="C1362" s="1"/>
      <c r="D1362" s="1"/>
      <c r="E1362" s="1"/>
      <c r="F1362" s="1"/>
      <c r="G1362" s="1"/>
      <c r="H1362" s="58"/>
      <c r="I1362" s="1"/>
      <c r="J1362" s="1"/>
      <c r="K1362" s="1"/>
      <c r="L1362"/>
      <c r="M1362" s="1"/>
      <c r="N1362" s="1"/>
      <c r="V1362" s="90"/>
    </row>
    <row r="1363" spans="1:22" s="80" customFormat="1">
      <c r="A1363" s="1"/>
      <c r="B1363" s="1"/>
      <c r="C1363" s="1"/>
      <c r="D1363" s="1"/>
      <c r="E1363" s="1"/>
      <c r="F1363" s="1"/>
      <c r="G1363" s="1"/>
      <c r="H1363" s="58"/>
      <c r="I1363" s="1"/>
      <c r="J1363" s="1"/>
      <c r="K1363" s="1"/>
      <c r="L1363"/>
      <c r="M1363" s="1"/>
      <c r="N1363" s="1"/>
      <c r="V1363" s="90"/>
    </row>
    <row r="1364" spans="1:22" s="80" customFormat="1">
      <c r="A1364" s="1"/>
      <c r="B1364" s="1"/>
      <c r="C1364" s="1"/>
      <c r="D1364" s="1"/>
      <c r="E1364" s="1"/>
      <c r="F1364" s="1"/>
      <c r="G1364" s="1"/>
      <c r="H1364" s="58"/>
      <c r="I1364" s="1"/>
      <c r="J1364" s="1"/>
      <c r="K1364" s="1"/>
      <c r="L1364"/>
      <c r="M1364" s="1"/>
      <c r="N1364" s="1"/>
      <c r="V1364" s="90"/>
    </row>
    <row r="1365" spans="1:22" s="80" customFormat="1">
      <c r="A1365" s="1"/>
      <c r="B1365" s="1"/>
      <c r="C1365" s="1"/>
      <c r="D1365" s="1"/>
      <c r="E1365" s="1"/>
      <c r="F1365" s="1"/>
      <c r="G1365" s="1"/>
      <c r="H1365" s="58"/>
      <c r="I1365" s="1"/>
      <c r="J1365" s="1"/>
      <c r="K1365" s="1"/>
      <c r="L1365"/>
      <c r="M1365" s="1"/>
      <c r="N1365" s="1"/>
      <c r="V1365" s="90"/>
    </row>
    <row r="1366" spans="1:22" s="80" customFormat="1">
      <c r="A1366" s="1"/>
      <c r="B1366" s="1"/>
      <c r="C1366" s="1"/>
      <c r="D1366" s="1"/>
      <c r="E1366" s="1"/>
      <c r="F1366" s="1"/>
      <c r="G1366" s="1"/>
      <c r="H1366" s="58"/>
      <c r="I1366" s="1"/>
      <c r="J1366" s="1"/>
      <c r="K1366" s="1"/>
      <c r="L1366"/>
      <c r="M1366" s="1"/>
      <c r="N1366" s="1"/>
      <c r="V1366" s="90"/>
    </row>
    <row r="1367" spans="1:22" s="80" customFormat="1">
      <c r="A1367" s="1"/>
      <c r="B1367" s="1"/>
      <c r="C1367" s="1"/>
      <c r="D1367" s="1"/>
      <c r="E1367" s="1"/>
      <c r="F1367" s="1"/>
      <c r="G1367" s="1"/>
      <c r="H1367" s="58"/>
      <c r="I1367" s="1"/>
      <c r="J1367" s="1"/>
      <c r="K1367" s="1"/>
      <c r="L1367"/>
      <c r="M1367" s="1"/>
      <c r="N1367" s="1"/>
      <c r="V1367" s="90"/>
    </row>
    <row r="1368" spans="1:22" s="80" customFormat="1">
      <c r="A1368" s="1"/>
      <c r="B1368" s="1"/>
      <c r="C1368" s="1"/>
      <c r="D1368" s="1"/>
      <c r="E1368" s="1"/>
      <c r="F1368" s="1"/>
      <c r="G1368" s="1"/>
      <c r="H1368" s="58"/>
      <c r="I1368" s="1"/>
      <c r="J1368" s="1"/>
      <c r="K1368" s="1"/>
      <c r="L1368"/>
      <c r="M1368" s="1"/>
      <c r="N1368" s="1"/>
      <c r="V1368" s="90"/>
    </row>
    <row r="1369" spans="1:22" s="80" customFormat="1">
      <c r="A1369" s="1"/>
      <c r="B1369" s="1"/>
      <c r="C1369" s="1"/>
      <c r="D1369" s="1"/>
      <c r="E1369" s="1"/>
      <c r="F1369" s="1"/>
      <c r="G1369" s="1"/>
      <c r="H1369" s="58"/>
      <c r="I1369" s="1"/>
      <c r="J1369" s="1"/>
      <c r="K1369" s="1"/>
      <c r="L1369"/>
      <c r="M1369" s="1"/>
      <c r="N1369" s="1"/>
      <c r="V1369" s="90"/>
    </row>
    <row r="1370" spans="1:22" s="80" customFormat="1">
      <c r="A1370" s="1"/>
      <c r="B1370" s="1"/>
      <c r="C1370" s="1"/>
      <c r="D1370" s="1"/>
      <c r="E1370" s="1"/>
      <c r="F1370" s="1"/>
      <c r="G1370" s="1"/>
      <c r="H1370" s="58"/>
      <c r="I1370" s="1"/>
      <c r="J1370" s="1"/>
      <c r="K1370" s="1"/>
      <c r="L1370"/>
      <c r="M1370" s="1"/>
      <c r="N1370" s="1"/>
      <c r="V1370" s="90"/>
    </row>
    <row r="1371" spans="1:22" s="80" customFormat="1">
      <c r="A1371" s="1"/>
      <c r="B1371" s="1"/>
      <c r="C1371" s="1"/>
      <c r="D1371" s="1"/>
      <c r="E1371" s="1"/>
      <c r="F1371" s="1"/>
      <c r="G1371" s="1"/>
      <c r="H1371" s="58"/>
      <c r="I1371" s="1"/>
      <c r="J1371" s="1"/>
      <c r="K1371" s="1"/>
      <c r="L1371"/>
      <c r="M1371" s="1"/>
      <c r="N1371" s="1"/>
      <c r="V1371" s="90"/>
    </row>
    <row r="1372" spans="1:22" s="80" customFormat="1">
      <c r="A1372" s="1"/>
      <c r="B1372" s="1"/>
      <c r="C1372" s="1"/>
      <c r="D1372" s="1"/>
      <c r="E1372" s="1"/>
      <c r="F1372" s="1"/>
      <c r="G1372" s="1"/>
      <c r="H1372" s="58"/>
      <c r="I1372" s="1"/>
      <c r="J1372" s="1"/>
      <c r="K1372" s="1"/>
      <c r="L1372"/>
      <c r="M1372" s="1"/>
      <c r="N1372" s="1"/>
      <c r="V1372" s="90"/>
    </row>
    <row r="1373" spans="1:22" s="80" customFormat="1">
      <c r="A1373" s="1"/>
      <c r="B1373" s="1"/>
      <c r="C1373" s="1"/>
      <c r="D1373" s="1"/>
      <c r="E1373" s="1"/>
      <c r="F1373" s="1"/>
      <c r="G1373" s="1"/>
      <c r="H1373" s="58"/>
      <c r="I1373" s="1"/>
      <c r="J1373" s="1"/>
      <c r="K1373" s="1"/>
      <c r="L1373"/>
      <c r="M1373" s="1"/>
      <c r="N1373" s="1"/>
      <c r="V1373" s="90"/>
    </row>
    <row r="1374" spans="1:22" s="80" customFormat="1">
      <c r="A1374" s="1"/>
      <c r="B1374" s="1"/>
      <c r="C1374" s="1"/>
      <c r="D1374" s="1"/>
      <c r="E1374" s="1"/>
      <c r="F1374" s="1"/>
      <c r="G1374" s="1"/>
      <c r="H1374" s="58"/>
      <c r="I1374" s="1"/>
      <c r="J1374" s="1"/>
      <c r="K1374" s="1"/>
      <c r="L1374"/>
      <c r="M1374" s="1"/>
      <c r="N1374" s="1"/>
      <c r="V1374" s="90"/>
    </row>
    <row r="1375" spans="1:22" s="80" customFormat="1">
      <c r="A1375" s="1"/>
      <c r="B1375" s="1"/>
      <c r="C1375" s="1"/>
      <c r="D1375" s="1"/>
      <c r="E1375" s="1"/>
      <c r="F1375" s="1"/>
      <c r="G1375" s="1"/>
      <c r="H1375" s="58"/>
      <c r="I1375" s="1"/>
      <c r="J1375" s="1"/>
      <c r="K1375" s="1"/>
      <c r="L1375"/>
      <c r="M1375" s="1"/>
      <c r="N1375" s="1"/>
      <c r="V1375" s="90"/>
    </row>
    <row r="1376" spans="1:22" s="80" customFormat="1">
      <c r="A1376" s="1"/>
      <c r="B1376" s="1"/>
      <c r="C1376" s="1"/>
      <c r="D1376" s="1"/>
      <c r="E1376" s="1"/>
      <c r="F1376" s="1"/>
      <c r="G1376" s="1"/>
      <c r="H1376" s="58"/>
      <c r="I1376" s="1"/>
      <c r="J1376" s="1"/>
      <c r="K1376" s="1"/>
      <c r="L1376"/>
      <c r="M1376" s="1"/>
      <c r="N1376" s="1"/>
      <c r="V1376" s="90"/>
    </row>
    <row r="1377" spans="1:22" s="80" customFormat="1">
      <c r="A1377" s="1"/>
      <c r="B1377" s="1"/>
      <c r="C1377" s="1"/>
      <c r="D1377" s="1"/>
      <c r="E1377" s="1"/>
      <c r="F1377" s="1"/>
      <c r="G1377" s="1"/>
      <c r="H1377" s="58"/>
      <c r="I1377" s="1"/>
      <c r="J1377" s="1"/>
      <c r="K1377" s="1"/>
      <c r="L1377"/>
      <c r="M1377" s="1"/>
      <c r="N1377" s="1"/>
      <c r="V1377" s="90"/>
    </row>
    <row r="1378" spans="1:22" s="80" customFormat="1">
      <c r="A1378" s="1"/>
      <c r="B1378" s="1"/>
      <c r="C1378" s="1"/>
      <c r="D1378" s="1"/>
      <c r="E1378" s="1"/>
      <c r="F1378" s="1"/>
      <c r="G1378" s="1"/>
      <c r="H1378" s="58"/>
      <c r="I1378" s="1"/>
      <c r="J1378" s="1"/>
      <c r="K1378" s="1"/>
      <c r="L1378"/>
      <c r="M1378" s="1"/>
      <c r="N1378" s="1"/>
      <c r="V1378" s="90"/>
    </row>
    <row r="1379" spans="1:22" s="80" customFormat="1">
      <c r="A1379" s="1"/>
      <c r="B1379" s="1"/>
      <c r="C1379" s="1"/>
      <c r="D1379" s="1"/>
      <c r="E1379" s="1"/>
      <c r="F1379" s="1"/>
      <c r="G1379" s="1"/>
      <c r="H1379" s="58"/>
      <c r="I1379" s="1"/>
      <c r="J1379" s="1"/>
      <c r="K1379" s="1"/>
      <c r="L1379"/>
      <c r="M1379" s="1"/>
      <c r="N1379" s="1"/>
      <c r="V1379" s="90"/>
    </row>
    <row r="1380" spans="1:22" s="80" customFormat="1">
      <c r="A1380" s="1"/>
      <c r="B1380" s="1"/>
      <c r="C1380" s="1"/>
      <c r="D1380" s="1"/>
      <c r="E1380" s="1"/>
      <c r="F1380" s="1"/>
      <c r="G1380" s="1"/>
      <c r="H1380" s="58"/>
      <c r="I1380" s="1"/>
      <c r="J1380" s="1"/>
      <c r="K1380" s="1"/>
      <c r="L1380"/>
      <c r="M1380" s="1"/>
      <c r="N1380" s="1"/>
      <c r="V1380" s="90"/>
    </row>
    <row r="1381" spans="1:22" s="80" customFormat="1">
      <c r="A1381" s="1"/>
      <c r="B1381" s="1"/>
      <c r="C1381" s="1"/>
      <c r="D1381" s="1"/>
      <c r="E1381" s="1"/>
      <c r="F1381" s="1"/>
      <c r="G1381" s="1"/>
      <c r="H1381" s="58"/>
      <c r="I1381" s="1"/>
      <c r="J1381" s="1"/>
      <c r="K1381" s="1"/>
      <c r="L1381"/>
      <c r="M1381" s="1"/>
      <c r="N1381" s="1"/>
      <c r="V1381" s="90"/>
    </row>
    <row r="1382" spans="1:22" s="80" customFormat="1">
      <c r="A1382" s="1"/>
      <c r="B1382" s="1"/>
      <c r="C1382" s="1"/>
      <c r="D1382" s="1"/>
      <c r="E1382" s="1"/>
      <c r="F1382" s="1"/>
      <c r="G1382" s="1"/>
      <c r="H1382" s="58"/>
      <c r="I1382" s="1"/>
      <c r="J1382" s="1"/>
      <c r="K1382" s="1"/>
      <c r="L1382"/>
      <c r="M1382" s="1"/>
      <c r="N1382" s="1"/>
      <c r="V1382" s="90"/>
    </row>
    <row r="1383" spans="1:22" s="80" customFormat="1">
      <c r="A1383" s="1"/>
      <c r="B1383" s="1"/>
      <c r="C1383" s="1"/>
      <c r="D1383" s="1"/>
      <c r="E1383" s="1"/>
      <c r="F1383" s="1"/>
      <c r="G1383" s="1"/>
      <c r="H1383" s="58"/>
      <c r="I1383" s="1"/>
      <c r="J1383" s="1"/>
      <c r="K1383" s="1"/>
      <c r="L1383"/>
      <c r="M1383" s="1"/>
      <c r="N1383" s="1"/>
      <c r="V1383" s="90"/>
    </row>
    <row r="1384" spans="1:22" s="80" customFormat="1">
      <c r="A1384" s="1"/>
      <c r="B1384" s="1"/>
      <c r="C1384" s="1"/>
      <c r="D1384" s="1"/>
      <c r="E1384" s="1"/>
      <c r="F1384" s="1"/>
      <c r="G1384" s="1"/>
      <c r="H1384" s="58"/>
      <c r="I1384" s="1"/>
      <c r="J1384" s="1"/>
      <c r="K1384" s="1"/>
      <c r="L1384"/>
      <c r="M1384" s="1"/>
      <c r="N1384" s="1"/>
      <c r="V1384" s="90"/>
    </row>
    <row r="1385" spans="1:22" s="80" customFormat="1">
      <c r="A1385" s="1"/>
      <c r="B1385" s="1"/>
      <c r="C1385" s="1"/>
      <c r="D1385" s="1"/>
      <c r="E1385" s="1"/>
      <c r="F1385" s="1"/>
      <c r="G1385" s="1"/>
      <c r="H1385" s="58"/>
      <c r="I1385" s="1"/>
      <c r="J1385" s="1"/>
      <c r="K1385" s="1"/>
      <c r="L1385"/>
      <c r="M1385" s="1"/>
      <c r="N1385" s="1"/>
      <c r="V1385" s="90"/>
    </row>
    <row r="1386" spans="1:22" s="80" customFormat="1">
      <c r="A1386" s="1"/>
      <c r="B1386" s="1"/>
      <c r="C1386" s="1"/>
      <c r="D1386" s="1"/>
      <c r="E1386" s="1"/>
      <c r="F1386" s="1"/>
      <c r="G1386" s="1"/>
      <c r="H1386" s="58"/>
      <c r="I1386" s="1"/>
      <c r="J1386" s="1"/>
      <c r="K1386" s="1"/>
      <c r="L1386"/>
      <c r="M1386" s="1"/>
      <c r="N1386" s="1"/>
      <c r="V1386" s="90"/>
    </row>
    <row r="1387" spans="1:22" s="80" customFormat="1">
      <c r="A1387" s="1"/>
      <c r="B1387" s="1"/>
      <c r="C1387" s="1"/>
      <c r="D1387" s="1"/>
      <c r="E1387" s="1"/>
      <c r="F1387" s="1"/>
      <c r="G1387" s="1"/>
      <c r="H1387" s="58"/>
      <c r="I1387" s="1"/>
      <c r="J1387" s="1"/>
      <c r="K1387" s="1"/>
      <c r="L1387"/>
      <c r="M1387" s="1"/>
      <c r="N1387" s="1"/>
      <c r="V1387" s="90"/>
    </row>
    <row r="1388" spans="1:22" s="80" customFormat="1">
      <c r="A1388" s="1"/>
      <c r="B1388" s="1"/>
      <c r="C1388" s="1"/>
      <c r="D1388" s="1"/>
      <c r="E1388" s="1"/>
      <c r="F1388" s="1"/>
      <c r="G1388" s="1"/>
      <c r="H1388" s="58"/>
      <c r="I1388" s="1"/>
      <c r="J1388" s="1"/>
      <c r="K1388" s="1"/>
      <c r="L1388"/>
      <c r="M1388" s="1"/>
      <c r="N1388" s="1"/>
      <c r="V1388" s="90"/>
    </row>
    <row r="1389" spans="1:22" s="80" customFormat="1">
      <c r="A1389" s="1"/>
      <c r="B1389" s="1"/>
      <c r="C1389" s="1"/>
      <c r="D1389" s="1"/>
      <c r="E1389" s="1"/>
      <c r="F1389" s="1"/>
      <c r="G1389" s="1"/>
      <c r="H1389" s="58"/>
      <c r="I1389" s="1"/>
      <c r="J1389" s="1"/>
      <c r="K1389" s="1"/>
      <c r="L1389"/>
      <c r="M1389" s="1"/>
      <c r="N1389" s="1"/>
      <c r="V1389" s="90"/>
    </row>
    <row r="1390" spans="1:22" s="80" customFormat="1">
      <c r="A1390" s="1"/>
      <c r="B1390" s="1"/>
      <c r="C1390" s="1"/>
      <c r="D1390" s="1"/>
      <c r="E1390" s="1"/>
      <c r="F1390" s="1"/>
      <c r="G1390" s="1"/>
      <c r="H1390" s="58"/>
      <c r="I1390" s="1"/>
      <c r="J1390" s="1"/>
      <c r="K1390" s="1"/>
      <c r="L1390"/>
      <c r="M1390" s="1"/>
      <c r="N1390" s="1"/>
      <c r="V1390" s="90"/>
    </row>
    <row r="1391" spans="1:22" s="80" customFormat="1">
      <c r="A1391" s="1"/>
      <c r="B1391" s="1"/>
      <c r="C1391" s="1"/>
      <c r="D1391" s="1"/>
      <c r="E1391" s="1"/>
      <c r="F1391" s="1"/>
      <c r="G1391" s="1"/>
      <c r="H1391" s="58"/>
      <c r="I1391" s="1"/>
      <c r="J1391" s="1"/>
      <c r="K1391" s="1"/>
      <c r="L1391"/>
      <c r="M1391" s="1"/>
      <c r="N1391" s="1"/>
      <c r="V1391" s="90"/>
    </row>
    <row r="1392" spans="1:22" s="80" customFormat="1">
      <c r="A1392" s="1"/>
      <c r="B1392" s="1"/>
      <c r="C1392" s="1"/>
      <c r="D1392" s="1"/>
      <c r="E1392" s="1"/>
      <c r="F1392" s="1"/>
      <c r="G1392" s="1"/>
      <c r="H1392" s="58"/>
      <c r="I1392" s="1"/>
      <c r="J1392" s="1"/>
      <c r="K1392" s="1"/>
      <c r="L1392"/>
      <c r="M1392" s="1"/>
      <c r="N1392" s="1"/>
      <c r="V1392" s="90"/>
    </row>
    <row r="1393" spans="1:22" s="80" customFormat="1">
      <c r="A1393" s="1"/>
      <c r="B1393" s="1"/>
      <c r="C1393" s="1"/>
      <c r="D1393" s="1"/>
      <c r="E1393" s="1"/>
      <c r="F1393" s="1"/>
      <c r="G1393" s="1"/>
      <c r="H1393" s="58"/>
      <c r="I1393" s="1"/>
      <c r="J1393" s="1"/>
      <c r="K1393" s="1"/>
      <c r="L1393"/>
      <c r="M1393" s="1"/>
      <c r="N1393" s="1"/>
      <c r="V1393" s="90"/>
    </row>
    <row r="1394" spans="1:22" s="80" customFormat="1">
      <c r="A1394" s="1"/>
      <c r="B1394" s="1"/>
      <c r="C1394" s="1"/>
      <c r="D1394" s="1"/>
      <c r="E1394" s="1"/>
      <c r="F1394" s="1"/>
      <c r="G1394" s="1"/>
      <c r="H1394" s="58"/>
      <c r="I1394" s="1"/>
      <c r="J1394" s="1"/>
      <c r="K1394" s="1"/>
      <c r="L1394"/>
      <c r="M1394" s="1"/>
      <c r="N1394" s="1"/>
      <c r="V1394" s="90"/>
    </row>
    <row r="1395" spans="1:22" s="80" customFormat="1">
      <c r="A1395" s="1"/>
      <c r="B1395" s="1"/>
      <c r="C1395" s="1"/>
      <c r="D1395" s="1"/>
      <c r="E1395" s="1"/>
      <c r="F1395" s="1"/>
      <c r="G1395" s="1"/>
      <c r="H1395" s="58"/>
      <c r="I1395" s="1"/>
      <c r="J1395" s="1"/>
      <c r="K1395" s="1"/>
      <c r="L1395"/>
      <c r="M1395" s="1"/>
      <c r="N1395" s="1"/>
      <c r="V1395" s="90"/>
    </row>
    <row r="1396" spans="1:22" s="80" customFormat="1">
      <c r="A1396" s="1"/>
      <c r="B1396" s="1"/>
      <c r="C1396" s="1"/>
      <c r="D1396" s="1"/>
      <c r="E1396" s="1"/>
      <c r="F1396" s="1"/>
      <c r="G1396" s="1"/>
      <c r="H1396" s="58"/>
      <c r="I1396" s="1"/>
      <c r="J1396" s="1"/>
      <c r="K1396" s="1"/>
      <c r="L1396"/>
      <c r="M1396" s="1"/>
      <c r="N1396" s="1"/>
      <c r="V1396" s="90"/>
    </row>
    <row r="1397" spans="1:22" s="80" customFormat="1">
      <c r="A1397" s="1"/>
      <c r="B1397" s="1"/>
      <c r="C1397" s="1"/>
      <c r="D1397" s="1"/>
      <c r="E1397" s="1"/>
      <c r="F1397" s="1"/>
      <c r="G1397" s="1"/>
      <c r="H1397" s="58"/>
      <c r="I1397" s="1"/>
      <c r="J1397" s="1"/>
      <c r="K1397" s="1"/>
      <c r="L1397"/>
      <c r="M1397" s="1"/>
      <c r="N1397" s="1"/>
      <c r="V1397" s="90"/>
    </row>
    <row r="1398" spans="1:22" s="80" customFormat="1">
      <c r="A1398" s="1"/>
      <c r="B1398" s="1"/>
      <c r="C1398" s="1"/>
      <c r="D1398" s="1"/>
      <c r="E1398" s="1"/>
      <c r="F1398" s="1"/>
      <c r="G1398" s="1"/>
      <c r="H1398" s="58"/>
      <c r="I1398" s="1"/>
      <c r="J1398" s="1"/>
      <c r="K1398" s="1"/>
      <c r="L1398"/>
      <c r="M1398" s="1"/>
      <c r="N1398" s="1"/>
      <c r="V1398" s="90"/>
    </row>
    <row r="1399" spans="1:22" s="80" customFormat="1">
      <c r="A1399" s="1"/>
      <c r="B1399" s="1"/>
      <c r="C1399" s="1"/>
      <c r="D1399" s="1"/>
      <c r="E1399" s="1"/>
      <c r="F1399" s="1"/>
      <c r="G1399" s="1"/>
      <c r="H1399" s="58"/>
      <c r="I1399" s="1"/>
      <c r="J1399" s="1"/>
      <c r="K1399" s="1"/>
      <c r="L1399"/>
      <c r="M1399" s="1"/>
      <c r="N1399" s="1"/>
      <c r="V1399" s="90"/>
    </row>
    <row r="1400" spans="1:22" s="80" customFormat="1">
      <c r="A1400" s="1"/>
      <c r="B1400" s="1"/>
      <c r="C1400" s="1"/>
      <c r="D1400" s="1"/>
      <c r="E1400" s="1"/>
      <c r="F1400" s="1"/>
      <c r="G1400" s="1"/>
      <c r="H1400" s="58"/>
      <c r="I1400" s="1"/>
      <c r="J1400" s="1"/>
      <c r="K1400" s="1"/>
      <c r="L1400"/>
      <c r="M1400" s="1"/>
      <c r="N1400" s="1"/>
      <c r="V1400" s="90"/>
    </row>
    <row r="1401" spans="1:22" s="80" customFormat="1">
      <c r="A1401" s="1"/>
      <c r="B1401" s="1"/>
      <c r="C1401" s="1"/>
      <c r="D1401" s="1"/>
      <c r="E1401" s="1"/>
      <c r="F1401" s="1"/>
      <c r="G1401" s="1"/>
      <c r="H1401" s="58"/>
      <c r="I1401" s="1"/>
      <c r="J1401" s="1"/>
      <c r="K1401" s="1"/>
      <c r="L1401"/>
      <c r="M1401" s="1"/>
      <c r="N1401" s="1"/>
      <c r="V1401" s="90"/>
    </row>
    <row r="1402" spans="1:22" s="80" customFormat="1">
      <c r="A1402" s="1"/>
      <c r="B1402" s="1"/>
      <c r="C1402" s="1"/>
      <c r="D1402" s="1"/>
      <c r="E1402" s="1"/>
      <c r="F1402" s="1"/>
      <c r="G1402" s="1"/>
      <c r="H1402" s="58"/>
      <c r="I1402" s="1"/>
      <c r="J1402" s="1"/>
      <c r="K1402" s="1"/>
      <c r="L1402"/>
      <c r="M1402" s="1"/>
      <c r="N1402" s="1"/>
      <c r="V1402" s="90"/>
    </row>
    <row r="1403" spans="1:22" s="80" customFormat="1">
      <c r="A1403" s="1"/>
      <c r="B1403" s="1"/>
      <c r="C1403" s="1"/>
      <c r="D1403" s="1"/>
      <c r="E1403" s="1"/>
      <c r="F1403" s="1"/>
      <c r="G1403" s="1"/>
      <c r="H1403" s="58"/>
      <c r="I1403" s="1"/>
      <c r="J1403" s="1"/>
      <c r="K1403" s="1"/>
      <c r="L1403"/>
      <c r="M1403" s="1"/>
      <c r="N1403" s="1"/>
      <c r="V1403" s="90"/>
    </row>
    <row r="1404" spans="1:22" s="80" customFormat="1">
      <c r="A1404" s="1"/>
      <c r="B1404" s="1"/>
      <c r="C1404" s="1"/>
      <c r="D1404" s="1"/>
      <c r="E1404" s="1"/>
      <c r="F1404" s="1"/>
      <c r="G1404" s="1"/>
      <c r="H1404" s="58"/>
      <c r="I1404" s="1"/>
      <c r="J1404" s="1"/>
      <c r="K1404" s="1"/>
      <c r="L1404"/>
      <c r="M1404" s="1"/>
      <c r="N1404" s="1"/>
      <c r="V1404" s="90"/>
    </row>
    <row r="1405" spans="1:22" s="80" customFormat="1">
      <c r="A1405" s="1"/>
      <c r="B1405" s="1"/>
      <c r="C1405" s="1"/>
      <c r="D1405" s="1"/>
      <c r="E1405" s="1"/>
      <c r="F1405" s="1"/>
      <c r="G1405" s="1"/>
      <c r="H1405" s="58"/>
      <c r="I1405" s="1"/>
      <c r="J1405" s="1"/>
      <c r="K1405" s="1"/>
      <c r="L1405"/>
      <c r="M1405" s="1"/>
      <c r="N1405" s="1"/>
      <c r="V1405" s="90"/>
    </row>
    <row r="1406" spans="1:22" s="80" customFormat="1">
      <c r="A1406" s="1"/>
      <c r="B1406" s="1"/>
      <c r="C1406" s="1"/>
      <c r="D1406" s="1"/>
      <c r="E1406" s="1"/>
      <c r="F1406" s="1"/>
      <c r="G1406" s="1"/>
      <c r="H1406" s="58"/>
      <c r="I1406" s="1"/>
      <c r="J1406" s="1"/>
      <c r="K1406" s="1"/>
      <c r="L1406"/>
      <c r="M1406" s="1"/>
      <c r="N1406" s="1"/>
      <c r="V1406" s="90"/>
    </row>
    <row r="1407" spans="1:22" s="80" customFormat="1">
      <c r="A1407" s="1"/>
      <c r="B1407" s="1"/>
      <c r="C1407" s="1"/>
      <c r="D1407" s="1"/>
      <c r="E1407" s="1"/>
      <c r="F1407" s="1"/>
      <c r="G1407" s="1"/>
      <c r="H1407" s="58"/>
      <c r="I1407" s="1"/>
      <c r="J1407" s="1"/>
      <c r="K1407" s="1"/>
      <c r="L1407"/>
      <c r="M1407" s="1"/>
      <c r="N1407" s="1"/>
      <c r="V1407" s="90"/>
    </row>
    <row r="1408" spans="1:22" s="80" customFormat="1">
      <c r="A1408" s="1"/>
      <c r="B1408" s="1"/>
      <c r="C1408" s="1"/>
      <c r="D1408" s="1"/>
      <c r="E1408" s="1"/>
      <c r="F1408" s="1"/>
      <c r="G1408" s="1"/>
      <c r="H1408" s="58"/>
      <c r="I1408" s="1"/>
      <c r="J1408" s="1"/>
      <c r="K1408" s="1"/>
      <c r="L1408"/>
      <c r="M1408" s="1"/>
      <c r="N1408" s="1"/>
      <c r="V1408" s="90"/>
    </row>
    <row r="1409" spans="1:22" s="80" customFormat="1">
      <c r="A1409" s="1"/>
      <c r="B1409" s="1"/>
      <c r="C1409" s="1"/>
      <c r="D1409" s="1"/>
      <c r="E1409" s="1"/>
      <c r="F1409" s="1"/>
      <c r="G1409" s="1"/>
      <c r="H1409" s="58"/>
      <c r="I1409" s="1"/>
      <c r="J1409" s="1"/>
      <c r="K1409" s="1"/>
      <c r="L1409"/>
      <c r="M1409" s="1"/>
      <c r="N1409" s="1"/>
      <c r="V1409" s="90"/>
    </row>
    <row r="1410" spans="1:22" s="80" customFormat="1">
      <c r="A1410" s="1"/>
      <c r="B1410" s="1"/>
      <c r="C1410" s="1"/>
      <c r="D1410" s="1"/>
      <c r="E1410" s="1"/>
      <c r="F1410" s="1"/>
      <c r="G1410" s="1"/>
      <c r="H1410" s="58"/>
      <c r="I1410" s="1"/>
      <c r="J1410" s="1"/>
      <c r="K1410" s="1"/>
      <c r="L1410"/>
      <c r="M1410" s="1"/>
      <c r="N1410" s="1"/>
      <c r="V1410" s="90"/>
    </row>
    <row r="1411" spans="1:22" s="80" customFormat="1">
      <c r="A1411" s="1"/>
      <c r="B1411" s="1"/>
      <c r="C1411" s="1"/>
      <c r="D1411" s="1"/>
      <c r="E1411" s="1"/>
      <c r="F1411" s="1"/>
      <c r="G1411" s="1"/>
      <c r="H1411" s="58"/>
      <c r="I1411" s="1"/>
      <c r="J1411" s="1"/>
      <c r="K1411" s="1"/>
      <c r="L1411"/>
      <c r="M1411" s="1"/>
      <c r="N1411" s="1"/>
      <c r="V1411" s="90"/>
    </row>
    <row r="1412" spans="1:22" s="80" customFormat="1">
      <c r="A1412" s="1"/>
      <c r="B1412" s="1"/>
      <c r="C1412" s="1"/>
      <c r="D1412" s="1"/>
      <c r="E1412" s="1"/>
      <c r="F1412" s="1"/>
      <c r="G1412" s="1"/>
      <c r="H1412" s="58"/>
      <c r="I1412" s="1"/>
      <c r="J1412" s="1"/>
      <c r="K1412" s="1"/>
      <c r="L1412"/>
      <c r="M1412" s="1"/>
      <c r="N1412" s="1"/>
      <c r="V1412" s="90"/>
    </row>
    <row r="1413" spans="1:22" s="80" customFormat="1">
      <c r="A1413" s="1"/>
      <c r="B1413" s="1"/>
      <c r="C1413" s="1"/>
      <c r="D1413" s="1"/>
      <c r="E1413" s="1"/>
      <c r="F1413" s="1"/>
      <c r="G1413" s="1"/>
      <c r="H1413" s="58"/>
      <c r="I1413" s="1"/>
      <c r="J1413" s="1"/>
      <c r="K1413" s="1"/>
      <c r="L1413"/>
      <c r="M1413" s="1"/>
      <c r="N1413" s="1"/>
      <c r="V1413" s="90"/>
    </row>
    <row r="1414" spans="1:22" s="80" customFormat="1">
      <c r="A1414" s="1"/>
      <c r="B1414" s="1"/>
      <c r="C1414" s="1"/>
      <c r="D1414" s="1"/>
      <c r="E1414" s="1"/>
      <c r="F1414" s="1"/>
      <c r="G1414" s="1"/>
      <c r="H1414" s="58"/>
      <c r="I1414" s="1"/>
      <c r="J1414" s="1"/>
      <c r="K1414" s="1"/>
      <c r="L1414"/>
      <c r="M1414" s="1"/>
      <c r="N1414" s="1"/>
      <c r="V1414" s="90"/>
    </row>
    <row r="1415" spans="1:22" s="80" customFormat="1">
      <c r="A1415" s="1"/>
      <c r="B1415" s="1"/>
      <c r="C1415" s="1"/>
      <c r="D1415" s="1"/>
      <c r="E1415" s="1"/>
      <c r="F1415" s="1"/>
      <c r="G1415" s="1"/>
      <c r="H1415" s="58"/>
      <c r="I1415" s="1"/>
      <c r="J1415" s="1"/>
      <c r="K1415" s="1"/>
      <c r="L1415"/>
      <c r="M1415" s="1"/>
      <c r="N1415" s="1"/>
      <c r="V1415" s="90"/>
    </row>
    <row r="1416" spans="1:22" s="80" customFormat="1">
      <c r="A1416" s="1"/>
      <c r="B1416" s="1"/>
      <c r="C1416" s="1"/>
      <c r="D1416" s="1"/>
      <c r="E1416" s="1"/>
      <c r="F1416" s="1"/>
      <c r="G1416" s="1"/>
      <c r="H1416" s="58"/>
      <c r="I1416" s="1"/>
      <c r="J1416" s="1"/>
      <c r="K1416" s="1"/>
      <c r="L1416"/>
      <c r="M1416" s="1"/>
      <c r="N1416" s="1"/>
      <c r="V1416" s="90"/>
    </row>
    <row r="1417" spans="1:22" s="80" customFormat="1">
      <c r="A1417" s="1"/>
      <c r="B1417" s="1"/>
      <c r="C1417" s="1"/>
      <c r="D1417" s="1"/>
      <c r="E1417" s="1"/>
      <c r="F1417" s="1"/>
      <c r="G1417" s="1"/>
      <c r="H1417" s="58"/>
      <c r="I1417" s="1"/>
      <c r="J1417" s="1"/>
      <c r="K1417" s="1"/>
      <c r="L1417"/>
      <c r="M1417" s="1"/>
      <c r="N1417" s="1"/>
      <c r="V1417" s="90"/>
    </row>
    <row r="1418" spans="1:22" s="80" customFormat="1">
      <c r="A1418" s="1"/>
      <c r="B1418" s="1"/>
      <c r="C1418" s="1"/>
      <c r="D1418" s="1"/>
      <c r="E1418" s="1"/>
      <c r="F1418" s="1"/>
      <c r="G1418" s="1"/>
      <c r="H1418" s="58"/>
      <c r="I1418" s="1"/>
      <c r="J1418" s="1"/>
      <c r="K1418" s="1"/>
      <c r="L1418"/>
      <c r="M1418" s="1"/>
      <c r="N1418" s="1"/>
      <c r="V1418" s="90"/>
    </row>
    <row r="1419" spans="1:22" s="80" customFormat="1">
      <c r="A1419" s="1"/>
      <c r="B1419" s="1"/>
      <c r="C1419" s="1"/>
      <c r="D1419" s="1"/>
      <c r="E1419" s="1"/>
      <c r="F1419" s="1"/>
      <c r="G1419" s="1"/>
      <c r="H1419" s="58"/>
      <c r="I1419" s="1"/>
      <c r="J1419" s="1"/>
      <c r="K1419" s="1"/>
      <c r="L1419"/>
      <c r="M1419" s="1"/>
      <c r="N1419" s="1"/>
      <c r="V1419" s="90"/>
    </row>
    <row r="1420" spans="1:22" s="80" customFormat="1">
      <c r="A1420" s="1"/>
      <c r="B1420" s="1"/>
      <c r="C1420" s="1"/>
      <c r="D1420" s="1"/>
      <c r="E1420" s="1"/>
      <c r="F1420" s="1"/>
      <c r="G1420" s="1"/>
      <c r="H1420" s="58"/>
      <c r="I1420" s="1"/>
      <c r="J1420" s="1"/>
      <c r="K1420" s="1"/>
      <c r="L1420"/>
      <c r="M1420" s="1"/>
      <c r="N1420" s="1"/>
      <c r="V1420" s="90"/>
    </row>
    <row r="1421" spans="1:22" s="80" customFormat="1">
      <c r="A1421" s="1"/>
      <c r="B1421" s="1"/>
      <c r="C1421" s="1"/>
      <c r="D1421" s="1"/>
      <c r="E1421" s="1"/>
      <c r="F1421" s="1"/>
      <c r="G1421" s="1"/>
      <c r="H1421" s="58"/>
      <c r="I1421" s="1"/>
      <c r="J1421" s="1"/>
      <c r="K1421" s="1"/>
      <c r="L1421"/>
      <c r="M1421" s="1"/>
      <c r="N1421" s="1"/>
      <c r="V1421" s="90"/>
    </row>
    <row r="1422" spans="1:22" s="80" customFormat="1">
      <c r="A1422" s="1"/>
      <c r="B1422" s="1"/>
      <c r="C1422" s="1"/>
      <c r="D1422" s="1"/>
      <c r="E1422" s="1"/>
      <c r="F1422" s="1"/>
      <c r="G1422" s="1"/>
      <c r="H1422" s="58"/>
      <c r="I1422" s="1"/>
      <c r="J1422" s="1"/>
      <c r="K1422" s="1"/>
      <c r="L1422"/>
      <c r="M1422" s="1"/>
      <c r="N1422" s="1"/>
      <c r="V1422" s="90"/>
    </row>
    <row r="1423" spans="1:22" s="80" customFormat="1">
      <c r="A1423" s="1"/>
      <c r="B1423" s="1"/>
      <c r="C1423" s="1"/>
      <c r="D1423" s="1"/>
      <c r="E1423" s="1"/>
      <c r="F1423" s="1"/>
      <c r="G1423" s="1"/>
      <c r="H1423" s="58"/>
      <c r="I1423" s="1"/>
      <c r="J1423" s="1"/>
      <c r="K1423" s="1"/>
      <c r="L1423"/>
      <c r="M1423" s="1"/>
      <c r="N1423" s="1"/>
      <c r="V1423" s="90"/>
    </row>
    <row r="1424" spans="1:22" s="80" customFormat="1">
      <c r="A1424" s="1"/>
      <c r="B1424" s="1"/>
      <c r="C1424" s="1"/>
      <c r="D1424" s="1"/>
      <c r="E1424" s="1"/>
      <c r="F1424" s="1"/>
      <c r="G1424" s="1"/>
      <c r="H1424" s="58"/>
      <c r="I1424" s="1"/>
      <c r="J1424" s="1"/>
      <c r="K1424" s="1"/>
      <c r="L1424"/>
      <c r="M1424" s="1"/>
      <c r="N1424" s="1"/>
      <c r="V1424" s="90"/>
    </row>
    <row r="1425" spans="1:22" s="80" customFormat="1">
      <c r="A1425" s="1"/>
      <c r="B1425" s="1"/>
      <c r="C1425" s="1"/>
      <c r="D1425" s="1"/>
      <c r="E1425" s="1"/>
      <c r="F1425" s="1"/>
      <c r="G1425" s="1"/>
      <c r="H1425" s="58"/>
      <c r="I1425" s="1"/>
      <c r="J1425" s="1"/>
      <c r="K1425" s="1"/>
      <c r="L1425"/>
      <c r="M1425" s="1"/>
      <c r="N1425" s="1"/>
      <c r="V1425" s="90"/>
    </row>
    <row r="1426" spans="1:22" s="80" customFormat="1">
      <c r="A1426" s="1"/>
      <c r="B1426" s="1"/>
      <c r="C1426" s="1"/>
      <c r="D1426" s="1"/>
      <c r="E1426" s="1"/>
      <c r="F1426" s="1"/>
      <c r="G1426" s="1"/>
      <c r="H1426" s="58"/>
      <c r="I1426" s="1"/>
      <c r="J1426" s="1"/>
      <c r="K1426" s="1"/>
      <c r="L1426"/>
      <c r="M1426" s="1"/>
      <c r="N1426" s="1"/>
      <c r="V1426" s="90"/>
    </row>
    <row r="1427" spans="1:22" s="80" customFormat="1">
      <c r="A1427" s="1"/>
      <c r="B1427" s="1"/>
      <c r="C1427" s="1"/>
      <c r="D1427" s="1"/>
      <c r="E1427" s="1"/>
      <c r="F1427" s="1"/>
      <c r="G1427" s="1"/>
      <c r="H1427" s="58"/>
      <c r="I1427" s="1"/>
      <c r="J1427" s="1"/>
      <c r="K1427" s="1"/>
      <c r="L1427"/>
      <c r="M1427" s="1"/>
      <c r="N1427" s="1"/>
      <c r="V1427" s="90"/>
    </row>
    <row r="1428" spans="1:22" s="80" customFormat="1">
      <c r="A1428" s="1"/>
      <c r="B1428" s="1"/>
      <c r="C1428" s="1"/>
      <c r="D1428" s="1"/>
      <c r="E1428" s="1"/>
      <c r="F1428" s="1"/>
      <c r="G1428" s="1"/>
      <c r="H1428" s="58"/>
      <c r="I1428" s="1"/>
      <c r="J1428" s="1"/>
      <c r="K1428" s="1"/>
      <c r="L1428"/>
      <c r="M1428" s="1"/>
      <c r="N1428" s="1"/>
      <c r="V1428" s="90"/>
    </row>
    <row r="1429" spans="1:22" s="80" customFormat="1">
      <c r="A1429" s="1"/>
      <c r="B1429" s="1"/>
      <c r="C1429" s="1"/>
      <c r="D1429" s="1"/>
      <c r="E1429" s="1"/>
      <c r="F1429" s="1"/>
      <c r="G1429" s="1"/>
      <c r="H1429" s="58"/>
      <c r="I1429" s="1"/>
      <c r="J1429" s="1"/>
      <c r="K1429" s="1"/>
      <c r="L1429"/>
      <c r="M1429" s="1"/>
      <c r="N1429" s="1"/>
      <c r="V1429" s="90"/>
    </row>
    <row r="1430" spans="1:22" s="80" customFormat="1">
      <c r="A1430" s="1"/>
      <c r="B1430" s="1"/>
      <c r="C1430" s="1"/>
      <c r="D1430" s="1"/>
      <c r="E1430" s="1"/>
      <c r="F1430" s="1"/>
      <c r="G1430" s="1"/>
      <c r="H1430" s="58"/>
      <c r="I1430" s="1"/>
      <c r="J1430" s="1"/>
      <c r="K1430" s="1"/>
      <c r="L1430"/>
      <c r="M1430" s="1"/>
      <c r="N1430" s="1"/>
      <c r="V1430" s="90"/>
    </row>
    <row r="1431" spans="1:22" s="80" customFormat="1">
      <c r="A1431" s="1"/>
      <c r="B1431" s="1"/>
      <c r="C1431" s="1"/>
      <c r="D1431" s="1"/>
      <c r="E1431" s="1"/>
      <c r="F1431" s="1"/>
      <c r="G1431" s="1"/>
      <c r="H1431" s="58"/>
      <c r="I1431" s="1"/>
      <c r="J1431" s="1"/>
      <c r="K1431" s="1"/>
      <c r="L1431"/>
      <c r="M1431" s="1"/>
      <c r="N1431" s="1"/>
      <c r="V1431" s="90"/>
    </row>
    <row r="1432" spans="1:22" s="80" customFormat="1">
      <c r="A1432" s="1"/>
      <c r="B1432" s="1"/>
      <c r="C1432" s="1"/>
      <c r="D1432" s="1"/>
      <c r="E1432" s="1"/>
      <c r="F1432" s="1"/>
      <c r="G1432" s="1"/>
      <c r="H1432" s="58"/>
      <c r="I1432" s="1"/>
      <c r="J1432" s="1"/>
      <c r="K1432" s="1"/>
      <c r="L1432"/>
      <c r="M1432" s="1"/>
      <c r="N1432" s="1"/>
      <c r="V1432" s="90"/>
    </row>
    <row r="1433" spans="1:22" s="80" customFormat="1">
      <c r="A1433" s="1"/>
      <c r="B1433" s="1"/>
      <c r="C1433" s="1"/>
      <c r="D1433" s="1"/>
      <c r="E1433" s="1"/>
      <c r="F1433" s="1"/>
      <c r="G1433" s="1"/>
      <c r="H1433" s="58"/>
      <c r="I1433" s="1"/>
      <c r="J1433" s="1"/>
      <c r="K1433" s="1"/>
      <c r="L1433"/>
      <c r="M1433" s="1"/>
      <c r="N1433" s="1"/>
      <c r="V1433" s="90"/>
    </row>
    <row r="1434" spans="1:22" s="80" customFormat="1">
      <c r="A1434" s="1"/>
      <c r="B1434" s="1"/>
      <c r="C1434" s="1"/>
      <c r="D1434" s="1"/>
      <c r="E1434" s="1"/>
      <c r="F1434" s="1"/>
      <c r="G1434" s="1"/>
      <c r="H1434" s="58"/>
      <c r="I1434" s="1"/>
      <c r="J1434" s="1"/>
      <c r="K1434" s="1"/>
      <c r="L1434"/>
      <c r="M1434" s="1"/>
      <c r="N1434" s="1"/>
      <c r="V1434" s="90"/>
    </row>
    <row r="1435" spans="1:22" s="80" customFormat="1">
      <c r="A1435" s="1"/>
      <c r="B1435" s="1"/>
      <c r="C1435" s="1"/>
      <c r="D1435" s="1"/>
      <c r="E1435" s="1"/>
      <c r="F1435" s="1"/>
      <c r="G1435" s="1"/>
      <c r="H1435" s="58"/>
      <c r="I1435" s="1"/>
      <c r="J1435" s="1"/>
      <c r="K1435" s="1"/>
      <c r="L1435"/>
      <c r="M1435" s="1"/>
      <c r="N1435" s="1"/>
      <c r="V1435" s="90"/>
    </row>
    <row r="1436" spans="1:22" s="80" customFormat="1">
      <c r="A1436" s="1"/>
      <c r="B1436" s="1"/>
      <c r="C1436" s="1"/>
      <c r="D1436" s="1"/>
      <c r="E1436" s="1"/>
      <c r="F1436" s="1"/>
      <c r="G1436" s="1"/>
      <c r="H1436" s="58"/>
      <c r="I1436" s="1"/>
      <c r="J1436" s="1"/>
      <c r="K1436" s="1"/>
      <c r="L1436"/>
      <c r="M1436" s="1"/>
      <c r="N1436" s="1"/>
      <c r="V1436" s="90"/>
    </row>
    <row r="1437" spans="1:22" s="80" customFormat="1">
      <c r="A1437" s="1"/>
      <c r="B1437" s="1"/>
      <c r="C1437" s="1"/>
      <c r="D1437" s="1"/>
      <c r="E1437" s="1"/>
      <c r="F1437" s="1"/>
      <c r="G1437" s="1"/>
      <c r="H1437" s="58"/>
      <c r="I1437" s="1"/>
      <c r="J1437" s="1"/>
      <c r="K1437" s="1"/>
      <c r="L1437"/>
      <c r="M1437" s="1"/>
      <c r="N1437" s="1"/>
      <c r="V1437" s="90"/>
    </row>
    <row r="1438" spans="1:22" s="80" customFormat="1">
      <c r="A1438" s="1"/>
      <c r="B1438" s="1"/>
      <c r="C1438" s="1"/>
      <c r="D1438" s="1"/>
      <c r="E1438" s="1"/>
      <c r="F1438" s="1"/>
      <c r="G1438" s="1"/>
      <c r="H1438" s="58"/>
      <c r="I1438" s="1"/>
      <c r="J1438" s="1"/>
      <c r="K1438" s="1"/>
      <c r="L1438"/>
      <c r="M1438" s="1"/>
      <c r="N1438" s="1"/>
      <c r="V1438" s="90"/>
    </row>
    <row r="1439" spans="1:22" s="80" customFormat="1">
      <c r="A1439" s="1"/>
      <c r="B1439" s="1"/>
      <c r="C1439" s="1"/>
      <c r="D1439" s="1"/>
      <c r="E1439" s="1"/>
      <c r="F1439" s="1"/>
      <c r="G1439" s="1"/>
      <c r="H1439" s="58"/>
      <c r="I1439" s="1"/>
      <c r="J1439" s="1"/>
      <c r="K1439" s="1"/>
      <c r="L1439"/>
      <c r="M1439" s="1"/>
      <c r="N1439" s="1"/>
      <c r="V1439" s="90"/>
    </row>
    <row r="1440" spans="1:22" s="80" customFormat="1">
      <c r="A1440" s="1"/>
      <c r="B1440" s="1"/>
      <c r="C1440" s="1"/>
      <c r="D1440" s="1"/>
      <c r="E1440" s="1"/>
      <c r="F1440" s="1"/>
      <c r="G1440" s="1"/>
      <c r="H1440" s="58"/>
      <c r="I1440" s="1"/>
      <c r="J1440" s="1"/>
      <c r="K1440" s="1"/>
      <c r="L1440"/>
      <c r="M1440" s="1"/>
      <c r="N1440" s="1"/>
      <c r="V1440" s="90"/>
    </row>
    <row r="1441" spans="1:22" s="80" customFormat="1">
      <c r="A1441" s="1"/>
      <c r="B1441" s="1"/>
      <c r="C1441" s="1"/>
      <c r="D1441" s="1"/>
      <c r="E1441" s="1"/>
      <c r="F1441" s="1"/>
      <c r="G1441" s="1"/>
      <c r="H1441" s="58"/>
      <c r="I1441" s="1"/>
      <c r="J1441" s="1"/>
      <c r="K1441" s="1"/>
      <c r="L1441"/>
      <c r="M1441" s="1"/>
      <c r="N1441" s="1"/>
      <c r="V1441" s="90"/>
    </row>
    <row r="1442" spans="1:22" s="80" customFormat="1">
      <c r="A1442" s="1"/>
      <c r="B1442" s="1"/>
      <c r="C1442" s="1"/>
      <c r="D1442" s="1"/>
      <c r="E1442" s="1"/>
      <c r="F1442" s="1"/>
      <c r="G1442" s="1"/>
      <c r="H1442" s="58"/>
      <c r="I1442" s="1"/>
      <c r="J1442" s="1"/>
      <c r="K1442" s="1"/>
      <c r="L1442"/>
      <c r="M1442" s="1"/>
      <c r="N1442" s="1"/>
      <c r="V1442" s="90"/>
    </row>
    <row r="1443" spans="1:22" s="80" customFormat="1">
      <c r="A1443" s="1"/>
      <c r="B1443" s="1"/>
      <c r="C1443" s="1"/>
      <c r="D1443" s="1"/>
      <c r="E1443" s="1"/>
      <c r="F1443" s="1"/>
      <c r="G1443" s="1"/>
      <c r="H1443" s="58"/>
      <c r="I1443" s="1"/>
      <c r="J1443" s="1"/>
      <c r="K1443" s="1"/>
      <c r="L1443"/>
      <c r="M1443" s="1"/>
      <c r="N1443" s="1"/>
      <c r="V1443" s="90"/>
    </row>
    <row r="1444" spans="1:22" s="80" customFormat="1">
      <c r="A1444" s="1"/>
      <c r="B1444" s="1"/>
      <c r="C1444" s="1"/>
      <c r="D1444" s="1"/>
      <c r="E1444" s="1"/>
      <c r="F1444" s="1"/>
      <c r="G1444" s="1"/>
      <c r="H1444" s="58"/>
      <c r="I1444" s="1"/>
      <c r="J1444" s="1"/>
      <c r="K1444" s="1"/>
      <c r="L1444"/>
      <c r="M1444" s="1"/>
      <c r="N1444" s="1"/>
      <c r="V1444" s="90"/>
    </row>
    <row r="1445" spans="1:22" s="80" customFormat="1">
      <c r="A1445" s="1"/>
      <c r="B1445" s="1"/>
      <c r="C1445" s="1"/>
      <c r="D1445" s="1"/>
      <c r="E1445" s="1"/>
      <c r="F1445" s="1"/>
      <c r="G1445" s="1"/>
      <c r="H1445" s="58"/>
      <c r="I1445" s="1"/>
      <c r="J1445" s="1"/>
      <c r="K1445" s="1"/>
      <c r="L1445"/>
      <c r="M1445" s="1"/>
      <c r="N1445" s="1"/>
      <c r="V1445" s="90"/>
    </row>
    <row r="1446" spans="1:22" s="80" customFormat="1">
      <c r="A1446" s="1"/>
      <c r="B1446" s="1"/>
      <c r="C1446" s="1"/>
      <c r="D1446" s="1"/>
      <c r="E1446" s="1"/>
      <c r="F1446" s="1"/>
      <c r="G1446" s="1"/>
      <c r="H1446" s="58"/>
      <c r="I1446" s="1"/>
      <c r="J1446" s="1"/>
      <c r="K1446" s="1"/>
      <c r="L1446"/>
      <c r="M1446" s="1"/>
      <c r="N1446" s="1"/>
      <c r="V1446" s="90"/>
    </row>
    <row r="1447" spans="1:22" s="80" customFormat="1">
      <c r="A1447" s="1"/>
      <c r="B1447" s="1"/>
      <c r="C1447" s="1"/>
      <c r="D1447" s="1"/>
      <c r="E1447" s="1"/>
      <c r="F1447" s="1"/>
      <c r="G1447" s="1"/>
      <c r="H1447" s="58"/>
      <c r="I1447" s="1"/>
      <c r="J1447" s="1"/>
      <c r="K1447" s="1"/>
      <c r="L1447"/>
      <c r="M1447" s="1"/>
      <c r="N1447" s="1"/>
      <c r="V1447" s="90"/>
    </row>
    <row r="1448" spans="1:22" s="80" customFormat="1">
      <c r="A1448" s="1"/>
      <c r="B1448" s="1"/>
      <c r="C1448" s="1"/>
      <c r="D1448" s="1"/>
      <c r="E1448" s="1"/>
      <c r="F1448" s="1"/>
      <c r="G1448" s="1"/>
      <c r="H1448" s="58"/>
      <c r="I1448" s="1"/>
      <c r="J1448" s="1"/>
      <c r="K1448" s="1"/>
      <c r="L1448"/>
      <c r="M1448" s="1"/>
      <c r="N1448" s="1"/>
      <c r="V1448" s="90"/>
    </row>
    <row r="1449" spans="1:22" s="80" customFormat="1">
      <c r="A1449" s="1"/>
      <c r="B1449" s="1"/>
      <c r="C1449" s="1"/>
      <c r="D1449" s="1"/>
      <c r="E1449" s="1"/>
      <c r="F1449" s="1"/>
      <c r="G1449" s="1"/>
      <c r="H1449" s="58"/>
      <c r="I1449" s="1"/>
      <c r="J1449" s="1"/>
      <c r="K1449" s="1"/>
      <c r="L1449"/>
      <c r="M1449" s="1"/>
      <c r="N1449" s="1"/>
      <c r="V1449" s="90"/>
    </row>
    <row r="1450" spans="1:22" s="80" customFormat="1">
      <c r="A1450" s="1"/>
      <c r="B1450" s="1"/>
      <c r="C1450" s="1"/>
      <c r="D1450" s="1"/>
      <c r="E1450" s="1"/>
      <c r="F1450" s="1"/>
      <c r="G1450" s="1"/>
      <c r="H1450" s="58"/>
      <c r="I1450" s="1"/>
      <c r="J1450" s="1"/>
      <c r="K1450" s="1"/>
      <c r="L1450"/>
      <c r="M1450" s="1"/>
      <c r="N1450" s="1"/>
      <c r="V1450" s="90"/>
    </row>
    <row r="1451" spans="1:22" s="80" customFormat="1">
      <c r="A1451" s="1"/>
      <c r="B1451" s="1"/>
      <c r="C1451" s="1"/>
      <c r="D1451" s="1"/>
      <c r="E1451" s="1"/>
      <c r="F1451" s="1"/>
      <c r="G1451" s="1"/>
      <c r="H1451" s="58"/>
      <c r="I1451" s="1"/>
      <c r="J1451" s="1"/>
      <c r="K1451" s="1"/>
      <c r="L1451"/>
      <c r="M1451" s="1"/>
      <c r="N1451" s="1"/>
      <c r="V1451" s="90"/>
    </row>
    <row r="1452" spans="1:22" s="80" customFormat="1">
      <c r="A1452" s="1"/>
      <c r="B1452" s="1"/>
      <c r="C1452" s="1"/>
      <c r="D1452" s="1"/>
      <c r="E1452" s="1"/>
      <c r="F1452" s="1"/>
      <c r="G1452" s="1"/>
      <c r="H1452" s="58"/>
      <c r="I1452" s="1"/>
      <c r="J1452" s="1"/>
      <c r="K1452" s="1"/>
      <c r="L1452"/>
      <c r="M1452" s="1"/>
      <c r="N1452" s="1"/>
      <c r="V1452" s="90"/>
    </row>
    <row r="1453" spans="1:22" s="80" customFormat="1">
      <c r="A1453" s="1"/>
      <c r="B1453" s="1"/>
      <c r="C1453" s="1"/>
      <c r="D1453" s="1"/>
      <c r="E1453" s="1"/>
      <c r="F1453" s="1"/>
      <c r="G1453" s="1"/>
      <c r="H1453" s="58"/>
      <c r="I1453" s="1"/>
      <c r="J1453" s="1"/>
      <c r="K1453" s="1"/>
      <c r="L1453"/>
      <c r="M1453" s="1"/>
      <c r="N1453" s="1"/>
      <c r="V1453" s="90"/>
    </row>
    <row r="1454" spans="1:22" s="80" customFormat="1">
      <c r="A1454" s="1"/>
      <c r="B1454" s="1"/>
      <c r="C1454" s="1"/>
      <c r="D1454" s="1"/>
      <c r="E1454" s="1"/>
      <c r="F1454" s="1"/>
      <c r="G1454" s="1"/>
      <c r="H1454" s="58"/>
      <c r="I1454" s="1"/>
      <c r="J1454" s="1"/>
      <c r="K1454" s="1"/>
      <c r="L1454"/>
      <c r="M1454" s="1"/>
      <c r="N1454" s="1"/>
      <c r="V1454" s="90"/>
    </row>
    <row r="1455" spans="1:22" s="80" customFormat="1">
      <c r="A1455" s="1"/>
      <c r="B1455" s="1"/>
      <c r="C1455" s="1"/>
      <c r="D1455" s="1"/>
      <c r="E1455" s="1"/>
      <c r="F1455" s="1"/>
      <c r="G1455" s="1"/>
      <c r="H1455" s="58"/>
      <c r="I1455" s="1"/>
      <c r="J1455" s="1"/>
      <c r="K1455" s="1"/>
      <c r="L1455"/>
      <c r="M1455" s="1"/>
      <c r="N1455" s="1"/>
      <c r="V1455" s="90"/>
    </row>
    <row r="1456" spans="1:22" s="80" customFormat="1">
      <c r="A1456" s="1"/>
      <c r="B1456" s="1"/>
      <c r="C1456" s="1"/>
      <c r="D1456" s="1"/>
      <c r="E1456" s="1"/>
      <c r="F1456" s="1"/>
      <c r="G1456" s="1"/>
      <c r="H1456" s="58"/>
      <c r="I1456" s="1"/>
      <c r="J1456" s="1"/>
      <c r="K1456" s="1"/>
      <c r="L1456"/>
      <c r="M1456" s="1"/>
      <c r="N1456" s="1"/>
      <c r="V1456" s="90"/>
    </row>
    <row r="1457" spans="1:22" s="80" customFormat="1">
      <c r="A1457" s="1"/>
      <c r="B1457" s="1"/>
      <c r="C1457" s="1"/>
      <c r="D1457" s="1"/>
      <c r="E1457" s="1"/>
      <c r="F1457" s="1"/>
      <c r="G1457" s="1"/>
      <c r="H1457" s="58"/>
      <c r="I1457" s="1"/>
      <c r="J1457" s="1"/>
      <c r="K1457" s="1"/>
      <c r="L1457"/>
      <c r="M1457" s="1"/>
      <c r="N1457" s="1"/>
      <c r="V1457" s="90"/>
    </row>
    <row r="1458" spans="1:22" s="80" customFormat="1">
      <c r="A1458" s="1"/>
      <c r="B1458" s="1"/>
      <c r="C1458" s="1"/>
      <c r="D1458" s="1"/>
      <c r="E1458" s="1"/>
      <c r="F1458" s="1"/>
      <c r="G1458" s="1"/>
      <c r="H1458" s="58"/>
      <c r="I1458" s="1"/>
      <c r="J1458" s="1"/>
      <c r="K1458" s="1"/>
      <c r="L1458"/>
      <c r="M1458" s="1"/>
      <c r="N1458" s="1"/>
      <c r="V1458" s="90"/>
    </row>
    <row r="1459" spans="1:22" s="80" customFormat="1">
      <c r="A1459" s="1"/>
      <c r="B1459" s="1"/>
      <c r="C1459" s="1"/>
      <c r="D1459" s="1"/>
      <c r="E1459" s="1"/>
      <c r="F1459" s="1"/>
      <c r="G1459" s="1"/>
      <c r="H1459" s="58"/>
      <c r="I1459" s="1"/>
      <c r="J1459" s="1"/>
      <c r="K1459" s="1"/>
      <c r="L1459"/>
      <c r="M1459" s="1"/>
      <c r="N1459" s="1"/>
      <c r="V1459" s="90"/>
    </row>
    <row r="1460" spans="1:22" s="80" customFormat="1">
      <c r="A1460" s="1"/>
      <c r="B1460" s="1"/>
      <c r="C1460" s="1"/>
      <c r="D1460" s="1"/>
      <c r="E1460" s="1"/>
      <c r="F1460" s="1"/>
      <c r="G1460" s="1"/>
      <c r="H1460" s="58"/>
      <c r="I1460" s="1"/>
      <c r="J1460" s="1"/>
      <c r="K1460" s="1"/>
      <c r="L1460"/>
      <c r="M1460" s="1"/>
      <c r="N1460" s="1"/>
      <c r="V1460" s="90"/>
    </row>
    <row r="1461" spans="1:22" s="80" customFormat="1">
      <c r="A1461" s="1"/>
      <c r="B1461" s="1"/>
      <c r="C1461" s="1"/>
      <c r="D1461" s="1"/>
      <c r="E1461" s="1"/>
      <c r="F1461" s="1"/>
      <c r="G1461" s="1"/>
      <c r="H1461" s="58"/>
      <c r="I1461" s="1"/>
      <c r="J1461" s="1"/>
      <c r="K1461" s="1"/>
      <c r="L1461"/>
      <c r="M1461" s="1"/>
      <c r="N1461" s="1"/>
      <c r="V1461" s="90"/>
    </row>
    <row r="1462" spans="1:22" s="80" customFormat="1">
      <c r="A1462" s="1"/>
      <c r="B1462" s="1"/>
      <c r="C1462" s="1"/>
      <c r="D1462" s="1"/>
      <c r="E1462" s="1"/>
      <c r="F1462" s="1"/>
      <c r="G1462" s="1"/>
      <c r="H1462" s="58"/>
      <c r="I1462" s="1"/>
      <c r="J1462" s="1"/>
      <c r="K1462" s="1"/>
      <c r="L1462"/>
      <c r="M1462" s="1"/>
      <c r="N1462" s="1"/>
      <c r="V1462" s="90"/>
    </row>
    <row r="1463" spans="1:22" s="80" customFormat="1">
      <c r="A1463" s="1"/>
      <c r="B1463" s="1"/>
      <c r="C1463" s="1"/>
      <c r="D1463" s="1"/>
      <c r="E1463" s="1"/>
      <c r="F1463" s="1"/>
      <c r="G1463" s="1"/>
      <c r="H1463" s="58"/>
      <c r="I1463" s="1"/>
      <c r="J1463" s="1"/>
      <c r="K1463" s="1"/>
      <c r="L1463"/>
      <c r="M1463" s="1"/>
      <c r="N1463" s="1"/>
      <c r="V1463" s="90"/>
    </row>
    <row r="1464" spans="1:22" s="80" customFormat="1">
      <c r="A1464" s="1"/>
      <c r="B1464" s="1"/>
      <c r="C1464" s="1"/>
      <c r="D1464" s="1"/>
      <c r="E1464" s="1"/>
      <c r="F1464" s="1"/>
      <c r="G1464" s="1"/>
      <c r="H1464" s="58"/>
      <c r="I1464" s="1"/>
      <c r="J1464" s="1"/>
      <c r="K1464" s="1"/>
      <c r="L1464"/>
      <c r="M1464" s="1"/>
      <c r="N1464" s="1"/>
      <c r="V1464" s="90"/>
    </row>
    <row r="1465" spans="1:22" s="80" customFormat="1">
      <c r="A1465" s="1"/>
      <c r="B1465" s="1"/>
      <c r="C1465" s="1"/>
      <c r="D1465" s="1"/>
      <c r="E1465" s="1"/>
      <c r="F1465" s="1"/>
      <c r="G1465" s="1"/>
      <c r="H1465" s="58"/>
      <c r="I1465" s="1"/>
      <c r="J1465" s="1"/>
      <c r="K1465" s="1"/>
      <c r="L1465"/>
      <c r="M1465" s="1"/>
      <c r="N1465" s="1"/>
      <c r="V1465" s="90"/>
    </row>
    <row r="1466" spans="1:22" s="80" customFormat="1">
      <c r="A1466" s="1"/>
      <c r="B1466" s="1"/>
      <c r="C1466" s="1"/>
      <c r="D1466" s="1"/>
      <c r="E1466" s="1"/>
      <c r="F1466" s="1"/>
      <c r="G1466" s="1"/>
      <c r="H1466" s="58"/>
      <c r="I1466" s="1"/>
      <c r="J1466" s="1"/>
      <c r="K1466" s="1"/>
      <c r="L1466"/>
      <c r="M1466" s="1"/>
      <c r="N1466" s="1"/>
      <c r="V1466" s="90"/>
    </row>
    <row r="1467" spans="1:22" s="80" customFormat="1">
      <c r="A1467" s="1"/>
      <c r="B1467" s="1"/>
      <c r="C1467" s="1"/>
      <c r="D1467" s="1"/>
      <c r="E1467" s="1"/>
      <c r="F1467" s="1"/>
      <c r="G1467" s="1"/>
      <c r="H1467" s="58"/>
      <c r="I1467" s="1"/>
      <c r="J1467" s="1"/>
      <c r="K1467" s="1"/>
      <c r="L1467"/>
      <c r="M1467" s="1"/>
      <c r="N1467" s="1"/>
      <c r="V1467" s="90"/>
    </row>
    <row r="1468" spans="1:22" s="80" customFormat="1">
      <c r="A1468" s="1"/>
      <c r="B1468" s="1"/>
      <c r="C1468" s="1"/>
      <c r="D1468" s="1"/>
      <c r="E1468" s="1"/>
      <c r="F1468" s="1"/>
      <c r="G1468" s="1"/>
      <c r="H1468" s="58"/>
      <c r="I1468" s="1"/>
      <c r="J1468" s="1"/>
      <c r="K1468" s="1"/>
      <c r="L1468"/>
      <c r="M1468" s="1"/>
      <c r="N1468" s="1"/>
      <c r="V1468" s="90"/>
    </row>
    <row r="1469" spans="1:22" s="80" customFormat="1">
      <c r="A1469" s="1"/>
      <c r="B1469" s="1"/>
      <c r="C1469" s="1"/>
      <c r="D1469" s="1"/>
      <c r="E1469" s="1"/>
      <c r="F1469" s="1"/>
      <c r="G1469" s="1"/>
      <c r="H1469" s="58"/>
      <c r="I1469" s="1"/>
      <c r="J1469" s="1"/>
      <c r="K1469" s="1"/>
      <c r="L1469"/>
      <c r="M1469" s="1"/>
      <c r="N1469" s="1"/>
      <c r="V1469" s="90"/>
    </row>
    <row r="1470" spans="1:22" s="80" customFormat="1">
      <c r="A1470" s="1"/>
      <c r="B1470" s="1"/>
      <c r="C1470" s="1"/>
      <c r="D1470" s="1"/>
      <c r="E1470" s="1"/>
      <c r="F1470" s="1"/>
      <c r="G1470" s="1"/>
      <c r="H1470" s="58"/>
      <c r="I1470" s="1"/>
      <c r="J1470" s="1"/>
      <c r="K1470" s="1"/>
      <c r="L1470"/>
      <c r="M1470" s="1"/>
      <c r="N1470" s="1"/>
      <c r="V1470" s="90"/>
    </row>
    <row r="1471" spans="1:22" s="80" customFormat="1">
      <c r="A1471" s="1"/>
      <c r="B1471" s="1"/>
      <c r="C1471" s="1"/>
      <c r="D1471" s="1"/>
      <c r="E1471" s="1"/>
      <c r="F1471" s="1"/>
      <c r="G1471" s="1"/>
      <c r="H1471" s="58"/>
      <c r="I1471" s="1"/>
      <c r="J1471" s="1"/>
      <c r="K1471" s="1"/>
      <c r="L1471"/>
      <c r="M1471" s="1"/>
      <c r="N1471" s="1"/>
      <c r="V1471" s="90"/>
    </row>
    <row r="1472" spans="1:22" s="80" customFormat="1">
      <c r="A1472" s="1"/>
      <c r="B1472" s="1"/>
      <c r="C1472" s="1"/>
      <c r="D1472" s="1"/>
      <c r="E1472" s="1"/>
      <c r="F1472" s="1"/>
      <c r="G1472" s="1"/>
      <c r="H1472" s="58"/>
      <c r="I1472" s="1"/>
      <c r="J1472" s="1"/>
      <c r="K1472" s="1"/>
      <c r="L1472"/>
      <c r="M1472" s="1"/>
      <c r="N1472" s="1"/>
      <c r="V1472" s="90"/>
    </row>
    <row r="1473" spans="1:22" s="80" customFormat="1">
      <c r="A1473" s="1"/>
      <c r="B1473" s="1"/>
      <c r="C1473" s="1"/>
      <c r="D1473" s="1"/>
      <c r="E1473" s="1"/>
      <c r="F1473" s="1"/>
      <c r="G1473" s="1"/>
      <c r="H1473" s="58"/>
      <c r="I1473" s="1"/>
      <c r="J1473" s="1"/>
      <c r="K1473" s="1"/>
      <c r="L1473"/>
      <c r="M1473" s="1"/>
      <c r="N1473" s="1"/>
      <c r="V1473" s="90"/>
    </row>
    <row r="1474" spans="1:22" s="80" customFormat="1">
      <c r="A1474" s="1"/>
      <c r="B1474" s="1"/>
      <c r="C1474" s="1"/>
      <c r="D1474" s="1"/>
      <c r="E1474" s="1"/>
      <c r="F1474" s="1"/>
      <c r="G1474" s="1"/>
      <c r="H1474" s="58"/>
      <c r="I1474" s="1"/>
      <c r="J1474" s="1"/>
      <c r="K1474" s="1"/>
      <c r="L1474"/>
      <c r="M1474" s="1"/>
      <c r="N1474" s="1"/>
      <c r="V1474" s="90"/>
    </row>
    <row r="1475" spans="1:22" s="80" customFormat="1">
      <c r="A1475" s="1"/>
      <c r="B1475" s="1"/>
      <c r="C1475" s="1"/>
      <c r="D1475" s="1"/>
      <c r="E1475" s="1"/>
      <c r="F1475" s="1"/>
      <c r="G1475" s="1"/>
      <c r="H1475" s="58"/>
      <c r="I1475" s="1"/>
      <c r="J1475" s="1"/>
      <c r="K1475" s="1"/>
      <c r="L1475"/>
      <c r="M1475" s="1"/>
      <c r="N1475" s="1"/>
      <c r="V1475" s="90"/>
    </row>
    <row r="1476" spans="1:22" s="80" customFormat="1">
      <c r="A1476" s="1"/>
      <c r="B1476" s="1"/>
      <c r="C1476" s="1"/>
      <c r="D1476" s="1"/>
      <c r="E1476" s="1"/>
      <c r="F1476" s="1"/>
      <c r="G1476" s="1"/>
      <c r="H1476" s="58"/>
      <c r="I1476" s="1"/>
      <c r="J1476" s="1"/>
      <c r="K1476" s="1"/>
      <c r="L1476"/>
      <c r="M1476" s="1"/>
      <c r="N1476" s="1"/>
      <c r="V1476" s="90"/>
    </row>
    <row r="1477" spans="1:22" s="80" customFormat="1">
      <c r="A1477" s="1"/>
      <c r="B1477" s="1"/>
      <c r="C1477" s="1"/>
      <c r="D1477" s="1"/>
      <c r="E1477" s="1"/>
      <c r="F1477" s="1"/>
      <c r="G1477" s="1"/>
      <c r="H1477" s="58"/>
      <c r="I1477" s="1"/>
      <c r="J1477" s="1"/>
      <c r="K1477" s="1"/>
      <c r="L1477"/>
      <c r="M1477" s="1"/>
      <c r="N1477" s="1"/>
      <c r="V1477" s="90"/>
    </row>
    <row r="1478" spans="1:22" s="80" customFormat="1">
      <c r="A1478" s="1"/>
      <c r="B1478" s="1"/>
      <c r="C1478" s="1"/>
      <c r="D1478" s="1"/>
      <c r="E1478" s="1"/>
      <c r="F1478" s="1"/>
      <c r="G1478" s="1"/>
      <c r="H1478" s="58"/>
      <c r="I1478" s="1"/>
      <c r="J1478" s="1"/>
      <c r="K1478" s="1"/>
      <c r="L1478"/>
      <c r="M1478" s="1"/>
      <c r="N1478" s="1"/>
      <c r="V1478" s="90"/>
    </row>
    <row r="1479" spans="1:22" s="80" customFormat="1">
      <c r="A1479" s="1"/>
      <c r="B1479" s="1"/>
      <c r="C1479" s="1"/>
      <c r="D1479" s="1"/>
      <c r="E1479" s="1"/>
      <c r="F1479" s="1"/>
      <c r="G1479" s="1"/>
      <c r="H1479" s="58"/>
      <c r="I1479" s="1"/>
      <c r="J1479" s="1"/>
      <c r="K1479" s="1"/>
      <c r="L1479"/>
      <c r="M1479" s="1"/>
      <c r="N1479" s="1"/>
      <c r="V1479" s="90"/>
    </row>
    <row r="1480" spans="1:22" s="80" customFormat="1">
      <c r="A1480" s="1"/>
      <c r="B1480" s="1"/>
      <c r="C1480" s="1"/>
      <c r="D1480" s="1"/>
      <c r="E1480" s="1"/>
      <c r="F1480" s="1"/>
      <c r="G1480" s="1"/>
      <c r="H1480" s="58"/>
      <c r="I1480" s="1"/>
      <c r="J1480" s="1"/>
      <c r="K1480" s="1"/>
      <c r="L1480"/>
      <c r="M1480" s="1"/>
      <c r="N1480" s="1"/>
      <c r="V1480" s="90"/>
    </row>
    <row r="1481" spans="1:22" s="80" customFormat="1">
      <c r="A1481" s="1"/>
      <c r="B1481" s="1"/>
      <c r="C1481" s="1"/>
      <c r="D1481" s="1"/>
      <c r="E1481" s="1"/>
      <c r="F1481" s="1"/>
      <c r="G1481" s="1"/>
      <c r="H1481" s="58"/>
      <c r="I1481" s="1"/>
      <c r="J1481" s="1"/>
      <c r="K1481" s="1"/>
      <c r="L1481"/>
      <c r="M1481" s="1"/>
      <c r="N1481" s="1"/>
      <c r="V1481" s="90"/>
    </row>
    <row r="1482" spans="1:22" s="80" customFormat="1">
      <c r="A1482" s="1"/>
      <c r="B1482" s="1"/>
      <c r="C1482" s="1"/>
      <c r="D1482" s="1"/>
      <c r="E1482" s="1"/>
      <c r="F1482" s="1"/>
      <c r="G1482" s="1"/>
      <c r="H1482" s="58"/>
      <c r="I1482" s="1"/>
      <c r="J1482" s="1"/>
      <c r="K1482" s="1"/>
      <c r="L1482"/>
      <c r="M1482" s="1"/>
      <c r="N1482" s="1"/>
      <c r="V1482" s="90"/>
    </row>
    <row r="1483" spans="1:22" s="80" customFormat="1">
      <c r="A1483" s="1"/>
      <c r="B1483" s="1"/>
      <c r="C1483" s="1"/>
      <c r="D1483" s="1"/>
      <c r="E1483" s="1"/>
      <c r="F1483" s="1"/>
      <c r="G1483" s="1"/>
      <c r="H1483" s="58"/>
      <c r="I1483" s="1"/>
      <c r="J1483" s="1"/>
      <c r="K1483" s="1"/>
      <c r="L1483"/>
      <c r="M1483" s="1"/>
      <c r="N1483" s="1"/>
      <c r="V1483" s="90"/>
    </row>
    <row r="1484" spans="1:22" s="80" customFormat="1">
      <c r="A1484" s="1"/>
      <c r="B1484" s="1"/>
      <c r="C1484" s="1"/>
      <c r="D1484" s="1"/>
      <c r="E1484" s="1"/>
      <c r="F1484" s="1"/>
      <c r="G1484" s="1"/>
      <c r="H1484" s="58"/>
      <c r="I1484" s="1"/>
      <c r="J1484" s="1"/>
      <c r="K1484" s="1"/>
      <c r="L1484"/>
      <c r="M1484" s="1"/>
      <c r="N1484" s="1"/>
      <c r="V1484" s="90"/>
    </row>
    <row r="1485" spans="1:22" s="80" customFormat="1">
      <c r="A1485" s="1"/>
      <c r="B1485" s="1"/>
      <c r="C1485" s="1"/>
      <c r="D1485" s="1"/>
      <c r="E1485" s="1"/>
      <c r="F1485" s="1"/>
      <c r="G1485" s="1"/>
      <c r="H1485" s="58"/>
      <c r="I1485" s="1"/>
      <c r="J1485" s="1"/>
      <c r="K1485" s="1"/>
      <c r="L1485"/>
      <c r="M1485" s="1"/>
      <c r="N1485" s="1"/>
      <c r="V1485" s="90"/>
    </row>
    <row r="1486" spans="1:22" s="80" customFormat="1">
      <c r="A1486" s="1"/>
      <c r="B1486" s="1"/>
      <c r="C1486" s="1"/>
      <c r="D1486" s="1"/>
      <c r="E1486" s="1"/>
      <c r="F1486" s="1"/>
      <c r="G1486" s="1"/>
      <c r="H1486" s="58"/>
      <c r="I1486" s="1"/>
      <c r="J1486" s="1"/>
      <c r="K1486" s="1"/>
      <c r="L1486"/>
      <c r="M1486" s="1"/>
      <c r="N1486" s="1"/>
      <c r="V1486" s="90"/>
    </row>
    <row r="1487" spans="1:22" s="80" customFormat="1">
      <c r="A1487" s="1"/>
      <c r="B1487" s="1"/>
      <c r="C1487" s="1"/>
      <c r="D1487" s="1"/>
      <c r="E1487" s="1"/>
      <c r="F1487" s="1"/>
      <c r="G1487" s="1"/>
      <c r="H1487" s="58"/>
      <c r="I1487" s="1"/>
      <c r="J1487" s="1"/>
      <c r="K1487" s="1"/>
      <c r="L1487"/>
      <c r="M1487" s="1"/>
      <c r="N1487" s="1"/>
      <c r="V1487" s="90"/>
    </row>
    <row r="1488" spans="1:22" s="80" customFormat="1">
      <c r="A1488" s="1"/>
      <c r="B1488" s="1"/>
      <c r="C1488" s="1"/>
      <c r="D1488" s="1"/>
      <c r="E1488" s="1"/>
      <c r="F1488" s="1"/>
      <c r="G1488" s="1"/>
      <c r="H1488" s="58"/>
      <c r="I1488" s="1"/>
      <c r="J1488" s="1"/>
      <c r="K1488" s="1"/>
      <c r="L1488"/>
      <c r="M1488" s="1"/>
      <c r="N1488" s="1"/>
      <c r="V1488" s="90"/>
    </row>
    <row r="1489" spans="1:22" s="80" customFormat="1">
      <c r="A1489" s="1"/>
      <c r="B1489" s="1"/>
      <c r="C1489" s="1"/>
      <c r="D1489" s="1"/>
      <c r="E1489" s="1"/>
      <c r="F1489" s="1"/>
      <c r="G1489" s="1"/>
      <c r="H1489" s="58"/>
      <c r="I1489" s="1"/>
      <c r="J1489" s="1"/>
      <c r="K1489" s="1"/>
      <c r="L1489"/>
      <c r="M1489" s="1"/>
      <c r="N1489" s="1"/>
      <c r="V1489" s="90"/>
    </row>
    <row r="1490" spans="1:22" s="80" customFormat="1">
      <c r="A1490" s="1"/>
      <c r="B1490" s="1"/>
      <c r="C1490" s="1"/>
      <c r="D1490" s="1"/>
      <c r="E1490" s="1"/>
      <c r="F1490" s="1"/>
      <c r="G1490" s="1"/>
      <c r="H1490" s="58"/>
      <c r="I1490" s="1"/>
      <c r="J1490" s="1"/>
      <c r="K1490" s="1"/>
      <c r="L1490"/>
      <c r="M1490" s="1"/>
      <c r="N1490" s="1"/>
      <c r="V1490" s="90"/>
    </row>
    <row r="1491" spans="1:22" s="80" customFormat="1">
      <c r="A1491" s="1"/>
      <c r="B1491" s="1"/>
      <c r="C1491" s="1"/>
      <c r="D1491" s="1"/>
      <c r="E1491" s="1"/>
      <c r="F1491" s="1"/>
      <c r="G1491" s="1"/>
      <c r="H1491" s="58"/>
      <c r="I1491" s="1"/>
      <c r="J1491" s="1"/>
      <c r="K1491" s="1"/>
      <c r="L1491"/>
      <c r="M1491" s="1"/>
      <c r="N1491" s="1"/>
      <c r="V1491" s="90"/>
    </row>
    <row r="1492" spans="1:22" s="80" customFormat="1">
      <c r="A1492" s="1"/>
      <c r="B1492" s="1"/>
      <c r="C1492" s="1"/>
      <c r="D1492" s="1"/>
      <c r="E1492" s="1"/>
      <c r="F1492" s="1"/>
      <c r="G1492" s="1"/>
      <c r="H1492" s="58"/>
      <c r="I1492" s="1"/>
      <c r="J1492" s="1"/>
      <c r="K1492" s="1"/>
      <c r="L1492"/>
      <c r="M1492" s="1"/>
      <c r="N1492" s="1"/>
      <c r="V1492" s="90"/>
    </row>
    <row r="1493" spans="1:22" s="80" customFormat="1">
      <c r="A1493" s="1"/>
      <c r="B1493" s="1"/>
      <c r="C1493" s="1"/>
      <c r="D1493" s="1"/>
      <c r="E1493" s="1"/>
      <c r="F1493" s="1"/>
      <c r="G1493" s="1"/>
      <c r="H1493" s="58"/>
      <c r="I1493" s="1"/>
      <c r="J1493" s="1"/>
      <c r="K1493" s="1"/>
      <c r="L1493"/>
      <c r="M1493" s="1"/>
      <c r="N1493" s="1"/>
      <c r="V1493" s="90"/>
    </row>
    <row r="1494" spans="1:22" s="80" customFormat="1">
      <c r="A1494" s="1"/>
      <c r="B1494" s="1"/>
      <c r="C1494" s="1"/>
      <c r="D1494" s="1"/>
      <c r="E1494" s="1"/>
      <c r="F1494" s="1"/>
      <c r="G1494" s="1"/>
      <c r="H1494" s="58"/>
      <c r="I1494" s="1"/>
      <c r="J1494" s="1"/>
      <c r="K1494" s="1"/>
      <c r="L1494"/>
      <c r="M1494" s="1"/>
      <c r="N1494" s="1"/>
      <c r="V1494" s="90"/>
    </row>
    <row r="1495" spans="1:22" s="80" customFormat="1">
      <c r="A1495" s="1"/>
      <c r="B1495" s="1"/>
      <c r="C1495" s="1"/>
      <c r="D1495" s="1"/>
      <c r="E1495" s="1"/>
      <c r="F1495" s="1"/>
      <c r="G1495" s="1"/>
      <c r="H1495" s="58"/>
      <c r="I1495" s="1"/>
      <c r="J1495" s="1"/>
      <c r="K1495" s="1"/>
      <c r="L1495"/>
      <c r="M1495" s="1"/>
      <c r="N1495" s="1"/>
      <c r="V1495" s="90"/>
    </row>
    <row r="1496" spans="1:22" s="80" customFormat="1">
      <c r="A1496" s="1"/>
      <c r="B1496" s="1"/>
      <c r="C1496" s="1"/>
      <c r="D1496" s="1"/>
      <c r="E1496" s="1"/>
      <c r="F1496" s="1"/>
      <c r="G1496" s="1"/>
      <c r="H1496" s="58"/>
      <c r="I1496" s="1"/>
      <c r="J1496" s="1"/>
      <c r="K1496" s="1"/>
      <c r="L1496"/>
      <c r="M1496" s="1"/>
      <c r="N1496" s="1"/>
      <c r="V1496" s="90"/>
    </row>
    <row r="1497" spans="1:22" s="80" customFormat="1">
      <c r="A1497" s="1"/>
      <c r="B1497" s="1"/>
      <c r="C1497" s="1"/>
      <c r="D1497" s="1"/>
      <c r="E1497" s="1"/>
      <c r="F1497" s="1"/>
      <c r="G1497" s="1"/>
      <c r="H1497" s="58"/>
      <c r="I1497" s="1"/>
      <c r="J1497" s="1"/>
      <c r="K1497" s="1"/>
      <c r="L1497"/>
      <c r="M1497" s="1"/>
      <c r="N1497" s="1"/>
      <c r="V1497" s="90"/>
    </row>
    <row r="1498" spans="1:22" s="80" customFormat="1">
      <c r="A1498" s="1"/>
      <c r="B1498" s="1"/>
      <c r="C1498" s="1"/>
      <c r="D1498" s="1"/>
      <c r="E1498" s="1"/>
      <c r="F1498" s="1"/>
      <c r="G1498" s="1"/>
      <c r="H1498" s="58"/>
      <c r="I1498" s="1"/>
      <c r="J1498" s="1"/>
      <c r="K1498" s="1"/>
      <c r="L1498"/>
      <c r="M1498" s="1"/>
      <c r="N1498" s="1"/>
      <c r="V1498" s="90"/>
    </row>
    <row r="1499" spans="1:22" s="80" customFormat="1">
      <c r="A1499" s="1"/>
      <c r="B1499" s="1"/>
      <c r="C1499" s="1"/>
      <c r="D1499" s="1"/>
      <c r="E1499" s="1"/>
      <c r="F1499" s="1"/>
      <c r="G1499" s="1"/>
      <c r="H1499" s="58"/>
      <c r="I1499" s="1"/>
      <c r="J1499" s="1"/>
      <c r="K1499" s="1"/>
      <c r="L1499"/>
      <c r="M1499" s="1"/>
      <c r="N1499" s="1"/>
      <c r="V1499" s="90"/>
    </row>
    <row r="1500" spans="1:22" s="80" customFormat="1">
      <c r="A1500" s="1"/>
      <c r="B1500" s="1"/>
      <c r="C1500" s="1"/>
      <c r="D1500" s="1"/>
      <c r="E1500" s="1"/>
      <c r="F1500" s="1"/>
      <c r="G1500" s="1"/>
      <c r="H1500" s="58"/>
      <c r="I1500" s="1"/>
      <c r="J1500" s="1"/>
      <c r="K1500" s="1"/>
      <c r="L1500"/>
      <c r="M1500" s="1"/>
      <c r="N1500" s="1"/>
      <c r="V1500" s="90"/>
    </row>
    <row r="1501" spans="1:22" s="80" customFormat="1">
      <c r="A1501" s="1"/>
      <c r="B1501" s="1"/>
      <c r="C1501" s="1"/>
      <c r="D1501" s="1"/>
      <c r="E1501" s="1"/>
      <c r="F1501" s="1"/>
      <c r="G1501" s="1"/>
      <c r="H1501" s="58"/>
      <c r="I1501" s="1"/>
      <c r="J1501" s="1"/>
      <c r="K1501" s="1"/>
      <c r="L1501"/>
      <c r="M1501" s="1"/>
      <c r="N1501" s="1"/>
      <c r="V1501" s="90"/>
    </row>
    <row r="1502" spans="1:22" s="80" customFormat="1">
      <c r="A1502" s="1"/>
      <c r="B1502" s="1"/>
      <c r="C1502" s="1"/>
      <c r="D1502" s="1"/>
      <c r="E1502" s="1"/>
      <c r="F1502" s="1"/>
      <c r="G1502" s="1"/>
      <c r="H1502" s="58"/>
      <c r="I1502" s="1"/>
      <c r="J1502" s="1"/>
      <c r="K1502" s="1"/>
      <c r="L1502"/>
      <c r="M1502" s="1"/>
      <c r="N1502" s="1"/>
      <c r="V1502" s="90"/>
    </row>
    <row r="1503" spans="1:22" s="80" customFormat="1">
      <c r="A1503" s="1"/>
      <c r="B1503" s="1"/>
      <c r="C1503" s="1"/>
      <c r="D1503" s="1"/>
      <c r="E1503" s="1"/>
      <c r="F1503" s="1"/>
      <c r="G1503" s="1"/>
      <c r="H1503" s="58"/>
      <c r="I1503" s="1"/>
      <c r="J1503" s="1"/>
      <c r="K1503" s="1"/>
      <c r="L1503"/>
      <c r="M1503" s="1"/>
      <c r="N1503" s="1"/>
      <c r="V1503" s="90"/>
    </row>
    <row r="1504" spans="1:22" s="80" customFormat="1">
      <c r="A1504" s="1"/>
      <c r="B1504" s="1"/>
      <c r="C1504" s="1"/>
      <c r="D1504" s="1"/>
      <c r="E1504" s="1"/>
      <c r="F1504" s="1"/>
      <c r="G1504" s="1"/>
      <c r="H1504" s="58"/>
      <c r="I1504" s="1"/>
      <c r="J1504" s="1"/>
      <c r="K1504" s="1"/>
      <c r="L1504"/>
      <c r="M1504" s="1"/>
      <c r="N1504" s="1"/>
      <c r="V1504" s="90"/>
    </row>
    <row r="1505" spans="1:22" s="80" customFormat="1">
      <c r="A1505" s="1"/>
      <c r="B1505" s="1"/>
      <c r="C1505" s="1"/>
      <c r="D1505" s="1"/>
      <c r="E1505" s="1"/>
      <c r="F1505" s="1"/>
      <c r="G1505" s="1"/>
      <c r="H1505" s="58"/>
      <c r="I1505" s="1"/>
      <c r="J1505" s="1"/>
      <c r="K1505" s="1"/>
      <c r="L1505"/>
      <c r="M1505" s="1"/>
      <c r="N1505" s="1"/>
      <c r="V1505" s="90"/>
    </row>
    <row r="1506" spans="1:22" s="80" customFormat="1">
      <c r="A1506" s="1"/>
      <c r="B1506" s="1"/>
      <c r="C1506" s="1"/>
      <c r="D1506" s="1"/>
      <c r="E1506" s="1"/>
      <c r="F1506" s="1"/>
      <c r="G1506" s="1"/>
      <c r="H1506" s="58"/>
      <c r="I1506" s="1"/>
      <c r="J1506" s="1"/>
      <c r="K1506" s="1"/>
      <c r="L1506"/>
      <c r="M1506" s="1"/>
      <c r="N1506" s="1"/>
      <c r="V1506" s="90"/>
    </row>
    <row r="1507" spans="1:22" s="80" customFormat="1">
      <c r="A1507" s="1"/>
      <c r="B1507" s="1"/>
      <c r="C1507" s="1"/>
      <c r="D1507" s="1"/>
      <c r="E1507" s="1"/>
      <c r="F1507" s="1"/>
      <c r="G1507" s="1"/>
      <c r="H1507" s="58"/>
      <c r="I1507" s="1"/>
      <c r="J1507" s="1"/>
      <c r="K1507" s="1"/>
      <c r="L1507"/>
      <c r="M1507" s="1"/>
      <c r="N1507" s="1"/>
      <c r="V1507" s="90"/>
    </row>
    <row r="1508" spans="1:22" s="80" customFormat="1">
      <c r="A1508" s="1"/>
      <c r="B1508" s="1"/>
      <c r="C1508" s="1"/>
      <c r="D1508" s="1"/>
      <c r="E1508" s="1"/>
      <c r="F1508" s="1"/>
      <c r="G1508" s="1"/>
      <c r="H1508" s="58"/>
      <c r="I1508" s="1"/>
      <c r="J1508" s="1"/>
      <c r="K1508" s="1"/>
      <c r="L1508"/>
      <c r="M1508" s="1"/>
      <c r="N1508" s="1"/>
      <c r="V1508" s="90"/>
    </row>
    <row r="1509" spans="1:22" s="80" customFormat="1">
      <c r="A1509" s="1"/>
      <c r="B1509" s="1"/>
      <c r="C1509" s="1"/>
      <c r="D1509" s="1"/>
      <c r="E1509" s="1"/>
      <c r="F1509" s="1"/>
      <c r="G1509" s="1"/>
      <c r="H1509" s="58"/>
      <c r="I1509" s="1"/>
      <c r="J1509" s="1"/>
      <c r="K1509" s="1"/>
      <c r="L1509"/>
      <c r="M1509" s="1"/>
      <c r="N1509" s="1"/>
      <c r="V1509" s="90"/>
    </row>
    <row r="1510" spans="1:22" s="80" customFormat="1">
      <c r="A1510" s="1"/>
      <c r="B1510" s="1"/>
      <c r="C1510" s="1"/>
      <c r="D1510" s="1"/>
      <c r="E1510" s="1"/>
      <c r="F1510" s="1"/>
      <c r="G1510" s="1"/>
      <c r="H1510" s="58"/>
      <c r="I1510" s="1"/>
      <c r="J1510" s="1"/>
      <c r="K1510" s="1"/>
      <c r="L1510"/>
      <c r="M1510" s="1"/>
      <c r="N1510" s="1"/>
      <c r="V1510" s="90"/>
    </row>
    <row r="1511" spans="1:22" s="80" customFormat="1">
      <c r="A1511" s="1"/>
      <c r="B1511" s="1"/>
      <c r="C1511" s="1"/>
      <c r="D1511" s="1"/>
      <c r="E1511" s="1"/>
      <c r="F1511" s="1"/>
      <c r="G1511" s="1"/>
      <c r="H1511" s="58"/>
      <c r="I1511" s="1"/>
      <c r="J1511" s="1"/>
      <c r="K1511" s="1"/>
      <c r="L1511"/>
      <c r="M1511" s="1"/>
      <c r="N1511" s="1"/>
      <c r="V1511" s="90"/>
    </row>
    <row r="1512" spans="1:22" s="80" customFormat="1">
      <c r="A1512" s="1"/>
      <c r="B1512" s="1"/>
      <c r="C1512" s="1"/>
      <c r="D1512" s="1"/>
      <c r="E1512" s="1"/>
      <c r="F1512" s="1"/>
      <c r="G1512" s="1"/>
      <c r="H1512" s="58"/>
      <c r="I1512" s="1"/>
      <c r="J1512" s="1"/>
      <c r="K1512" s="1"/>
      <c r="L1512"/>
      <c r="M1512" s="1"/>
      <c r="N1512" s="1"/>
      <c r="V1512" s="90"/>
    </row>
    <row r="1513" spans="1:22" s="80" customFormat="1">
      <c r="A1513" s="1"/>
      <c r="B1513" s="1"/>
      <c r="C1513" s="1"/>
      <c r="D1513" s="1"/>
      <c r="E1513" s="1"/>
      <c r="F1513" s="1"/>
      <c r="G1513" s="1"/>
      <c r="H1513" s="58"/>
      <c r="I1513" s="1"/>
      <c r="J1513" s="1"/>
      <c r="K1513" s="1"/>
      <c r="L1513"/>
      <c r="M1513" s="1"/>
      <c r="N1513" s="1"/>
      <c r="V1513" s="90"/>
    </row>
    <row r="1514" spans="1:22" s="80" customFormat="1">
      <c r="A1514" s="1"/>
      <c r="B1514" s="1"/>
      <c r="C1514" s="1"/>
      <c r="D1514" s="1"/>
      <c r="E1514" s="1"/>
      <c r="F1514" s="1"/>
      <c r="G1514" s="1"/>
      <c r="H1514" s="58"/>
      <c r="I1514" s="1"/>
      <c r="J1514" s="1"/>
      <c r="K1514" s="1"/>
      <c r="L1514"/>
      <c r="M1514" s="1"/>
      <c r="N1514" s="1"/>
      <c r="V1514" s="90"/>
    </row>
    <row r="1515" spans="1:22" s="80" customFormat="1">
      <c r="A1515" s="1"/>
      <c r="B1515" s="1"/>
      <c r="C1515" s="1"/>
      <c r="D1515" s="1"/>
      <c r="E1515" s="1"/>
      <c r="F1515" s="1"/>
      <c r="G1515" s="1"/>
      <c r="H1515" s="58"/>
      <c r="I1515" s="1"/>
      <c r="J1515" s="1"/>
      <c r="K1515" s="1"/>
      <c r="L1515"/>
      <c r="M1515" s="1"/>
      <c r="N1515" s="1"/>
      <c r="V1515" s="90"/>
    </row>
    <row r="1516" spans="1:22" s="80" customFormat="1">
      <c r="A1516" s="1"/>
      <c r="B1516" s="1"/>
      <c r="C1516" s="1"/>
      <c r="D1516" s="1"/>
      <c r="E1516" s="1"/>
      <c r="F1516" s="1"/>
      <c r="G1516" s="1"/>
      <c r="H1516" s="58"/>
      <c r="I1516" s="1"/>
      <c r="J1516" s="1"/>
      <c r="K1516" s="1"/>
      <c r="L1516"/>
      <c r="M1516" s="1"/>
      <c r="N1516" s="1"/>
      <c r="V1516" s="90"/>
    </row>
    <row r="1517" spans="1:22" s="80" customFormat="1">
      <c r="A1517" s="1"/>
      <c r="B1517" s="1"/>
      <c r="C1517" s="1"/>
      <c r="D1517" s="1"/>
      <c r="E1517" s="1"/>
      <c r="F1517" s="1"/>
      <c r="G1517" s="1"/>
      <c r="H1517" s="58"/>
      <c r="I1517" s="1"/>
      <c r="J1517" s="1"/>
      <c r="K1517" s="1"/>
      <c r="L1517"/>
      <c r="M1517" s="1"/>
      <c r="N1517" s="1"/>
      <c r="V1517" s="90"/>
    </row>
    <row r="1518" spans="1:22" s="80" customFormat="1">
      <c r="A1518" s="1"/>
      <c r="B1518" s="1"/>
      <c r="C1518" s="1"/>
      <c r="D1518" s="1"/>
      <c r="E1518" s="1"/>
      <c r="F1518" s="1"/>
      <c r="G1518" s="1"/>
      <c r="H1518" s="58"/>
      <c r="I1518" s="1"/>
      <c r="J1518" s="1"/>
      <c r="K1518" s="1"/>
      <c r="L1518"/>
      <c r="M1518" s="1"/>
      <c r="N1518" s="1"/>
      <c r="V1518" s="90"/>
    </row>
    <row r="1519" spans="1:22" s="80" customFormat="1">
      <c r="A1519" s="1"/>
      <c r="B1519" s="1"/>
      <c r="C1519" s="1"/>
      <c r="D1519" s="1"/>
      <c r="E1519" s="1"/>
      <c r="F1519" s="1"/>
      <c r="G1519" s="1"/>
      <c r="H1519" s="58"/>
      <c r="I1519" s="1"/>
      <c r="J1519" s="1"/>
      <c r="K1519" s="1"/>
      <c r="L1519"/>
      <c r="M1519" s="1"/>
      <c r="N1519" s="1"/>
      <c r="V1519" s="90"/>
    </row>
    <row r="1520" spans="1:22" s="80" customFormat="1">
      <c r="A1520" s="1"/>
      <c r="B1520" s="1"/>
      <c r="C1520" s="1"/>
      <c r="D1520" s="1"/>
      <c r="E1520" s="1"/>
      <c r="F1520" s="1"/>
      <c r="G1520" s="1"/>
      <c r="H1520" s="58"/>
      <c r="I1520" s="1"/>
      <c r="J1520" s="1"/>
      <c r="K1520" s="1"/>
      <c r="L1520"/>
      <c r="M1520" s="1"/>
      <c r="N1520" s="1"/>
      <c r="V1520" s="90"/>
    </row>
    <row r="1521" spans="1:22" s="80" customFormat="1">
      <c r="A1521" s="1"/>
      <c r="B1521" s="1"/>
      <c r="C1521" s="1"/>
      <c r="D1521" s="1"/>
      <c r="E1521" s="1"/>
      <c r="F1521" s="1"/>
      <c r="G1521" s="1"/>
      <c r="H1521" s="58"/>
      <c r="I1521" s="1"/>
      <c r="J1521" s="1"/>
      <c r="K1521" s="1"/>
      <c r="L1521"/>
      <c r="M1521" s="1"/>
      <c r="N1521" s="1"/>
      <c r="V1521" s="90"/>
    </row>
    <row r="1522" spans="1:22" s="80" customFormat="1">
      <c r="A1522" s="1"/>
      <c r="B1522" s="1"/>
      <c r="C1522" s="1"/>
      <c r="D1522" s="1"/>
      <c r="E1522" s="1"/>
      <c r="F1522" s="1"/>
      <c r="G1522" s="1"/>
      <c r="H1522" s="58"/>
      <c r="I1522" s="1"/>
      <c r="J1522" s="1"/>
      <c r="K1522" s="1"/>
      <c r="L1522"/>
      <c r="M1522" s="1"/>
      <c r="N1522" s="1"/>
      <c r="V1522" s="90"/>
    </row>
    <row r="1523" spans="1:22" s="80" customFormat="1">
      <c r="A1523" s="1"/>
      <c r="B1523" s="1"/>
      <c r="C1523" s="1"/>
      <c r="D1523" s="1"/>
      <c r="E1523" s="1"/>
      <c r="F1523" s="1"/>
      <c r="G1523" s="1"/>
      <c r="H1523" s="58"/>
      <c r="I1523" s="1"/>
      <c r="J1523" s="1"/>
      <c r="K1523" s="1"/>
      <c r="L1523"/>
      <c r="M1523" s="1"/>
      <c r="N1523" s="1"/>
      <c r="V1523" s="90"/>
    </row>
    <row r="1524" spans="1:22" s="80" customFormat="1">
      <c r="A1524" s="1"/>
      <c r="B1524" s="1"/>
      <c r="C1524" s="1"/>
      <c r="D1524" s="1"/>
      <c r="E1524" s="1"/>
      <c r="F1524" s="1"/>
      <c r="G1524" s="1"/>
      <c r="H1524" s="58"/>
      <c r="I1524" s="1"/>
      <c r="J1524" s="1"/>
      <c r="K1524" s="1"/>
      <c r="L1524"/>
      <c r="M1524" s="1"/>
      <c r="N1524" s="1"/>
      <c r="V1524" s="90"/>
    </row>
    <row r="1525" spans="1:22" s="80" customFormat="1">
      <c r="A1525" s="1"/>
      <c r="B1525" s="1"/>
      <c r="C1525" s="1"/>
      <c r="D1525" s="1"/>
      <c r="E1525" s="1"/>
      <c r="F1525" s="1"/>
      <c r="G1525" s="1"/>
      <c r="H1525" s="58"/>
      <c r="I1525" s="1"/>
      <c r="J1525" s="1"/>
      <c r="K1525" s="1"/>
      <c r="L1525"/>
      <c r="M1525" s="1"/>
      <c r="N1525" s="1"/>
      <c r="V1525" s="90"/>
    </row>
    <row r="1526" spans="1:22" s="80" customFormat="1">
      <c r="A1526" s="1"/>
      <c r="B1526" s="1"/>
      <c r="C1526" s="1"/>
      <c r="D1526" s="1"/>
      <c r="E1526" s="1"/>
      <c r="F1526" s="1"/>
      <c r="G1526" s="1"/>
      <c r="H1526" s="58"/>
      <c r="I1526" s="1"/>
      <c r="J1526" s="1"/>
      <c r="K1526" s="1"/>
      <c r="L1526"/>
      <c r="M1526" s="1"/>
      <c r="N1526" s="1"/>
      <c r="V1526" s="90"/>
    </row>
    <row r="1527" spans="1:22" s="80" customFormat="1">
      <c r="A1527" s="1"/>
      <c r="B1527" s="1"/>
      <c r="C1527" s="1"/>
      <c r="D1527" s="1"/>
      <c r="E1527" s="1"/>
      <c r="F1527" s="1"/>
      <c r="G1527" s="1"/>
      <c r="H1527" s="58"/>
      <c r="I1527" s="1"/>
      <c r="J1527" s="1"/>
      <c r="K1527" s="1"/>
      <c r="L1527"/>
      <c r="M1527" s="1"/>
      <c r="N1527" s="1"/>
      <c r="V1527" s="90"/>
    </row>
    <row r="1528" spans="1:22" s="80" customFormat="1">
      <c r="A1528" s="1"/>
      <c r="B1528" s="1"/>
      <c r="C1528" s="1"/>
      <c r="D1528" s="1"/>
      <c r="E1528" s="1"/>
      <c r="F1528" s="1"/>
      <c r="G1528" s="1"/>
      <c r="H1528" s="58"/>
      <c r="I1528" s="1"/>
      <c r="J1528" s="1"/>
      <c r="K1528" s="1"/>
      <c r="L1528"/>
      <c r="M1528" s="1"/>
      <c r="N1528" s="1"/>
      <c r="V1528" s="90"/>
    </row>
    <row r="1529" spans="1:22" s="80" customFormat="1">
      <c r="A1529" s="1"/>
      <c r="B1529" s="1"/>
      <c r="C1529" s="1"/>
      <c r="D1529" s="1"/>
      <c r="E1529" s="1"/>
      <c r="F1529" s="1"/>
      <c r="G1529" s="1"/>
      <c r="H1529" s="58"/>
      <c r="I1529" s="1"/>
      <c r="J1529" s="1"/>
      <c r="K1529" s="1"/>
      <c r="L1529"/>
      <c r="M1529" s="1"/>
      <c r="N1529" s="1"/>
      <c r="V1529" s="90"/>
    </row>
    <row r="1530" spans="1:22" s="80" customFormat="1">
      <c r="A1530" s="1"/>
      <c r="B1530" s="1"/>
      <c r="C1530" s="1"/>
      <c r="D1530" s="1"/>
      <c r="E1530" s="1"/>
      <c r="F1530" s="1"/>
      <c r="G1530" s="1"/>
      <c r="H1530" s="58"/>
      <c r="I1530" s="1"/>
      <c r="J1530" s="1"/>
      <c r="K1530" s="1"/>
      <c r="L1530"/>
      <c r="M1530" s="1"/>
      <c r="N1530" s="1"/>
      <c r="V1530" s="90"/>
    </row>
    <row r="1531" spans="1:22" s="80" customFormat="1">
      <c r="A1531" s="1"/>
      <c r="B1531" s="1"/>
      <c r="C1531" s="1"/>
      <c r="D1531" s="1"/>
      <c r="E1531" s="1"/>
      <c r="F1531" s="1"/>
      <c r="G1531" s="1"/>
      <c r="H1531" s="58"/>
      <c r="I1531" s="1"/>
      <c r="J1531" s="1"/>
      <c r="K1531" s="1"/>
      <c r="L1531"/>
      <c r="M1531" s="1"/>
      <c r="N1531" s="1"/>
      <c r="V1531" s="90"/>
    </row>
    <row r="1532" spans="1:22" s="80" customFormat="1">
      <c r="A1532" s="1"/>
      <c r="B1532" s="1"/>
      <c r="C1532" s="1"/>
      <c r="D1532" s="1"/>
      <c r="E1532" s="1"/>
      <c r="F1532" s="1"/>
      <c r="G1532" s="1"/>
      <c r="H1532" s="58"/>
      <c r="I1532" s="1"/>
      <c r="J1532" s="1"/>
      <c r="K1532" s="1"/>
      <c r="L1532"/>
      <c r="M1532" s="1"/>
      <c r="N1532" s="1"/>
      <c r="V1532" s="90"/>
    </row>
    <row r="1533" spans="1:22" s="80" customFormat="1">
      <c r="A1533" s="1"/>
      <c r="B1533" s="1"/>
      <c r="C1533" s="1"/>
      <c r="D1533" s="1"/>
      <c r="E1533" s="1"/>
      <c r="F1533" s="1"/>
      <c r="G1533" s="1"/>
      <c r="H1533" s="58"/>
      <c r="I1533" s="1"/>
      <c r="J1533" s="1"/>
      <c r="K1533" s="1"/>
      <c r="L1533"/>
      <c r="M1533" s="1"/>
      <c r="N1533" s="1"/>
      <c r="V1533" s="90"/>
    </row>
    <row r="1534" spans="1:22" s="80" customFormat="1">
      <c r="A1534" s="1"/>
      <c r="B1534" s="1"/>
      <c r="C1534" s="1"/>
      <c r="D1534" s="1"/>
      <c r="E1534" s="1"/>
      <c r="F1534" s="1"/>
      <c r="G1534" s="1"/>
      <c r="H1534" s="58"/>
      <c r="I1534" s="1"/>
      <c r="J1534" s="1"/>
      <c r="K1534" s="1"/>
      <c r="L1534"/>
      <c r="M1534" s="1"/>
      <c r="N1534" s="1"/>
      <c r="V1534" s="90"/>
    </row>
    <row r="1535" spans="1:22" s="80" customFormat="1">
      <c r="A1535" s="1"/>
      <c r="B1535" s="1"/>
      <c r="C1535" s="1"/>
      <c r="D1535" s="1"/>
      <c r="E1535" s="1"/>
      <c r="F1535" s="1"/>
      <c r="G1535" s="1"/>
      <c r="H1535" s="58"/>
      <c r="I1535" s="1"/>
      <c r="J1535" s="1"/>
      <c r="K1535" s="1"/>
      <c r="L1535"/>
      <c r="M1535" s="1"/>
      <c r="N1535" s="1"/>
      <c r="V1535" s="90"/>
    </row>
    <row r="1536" spans="1:22" s="80" customFormat="1">
      <c r="A1536" s="1"/>
      <c r="B1536" s="1"/>
      <c r="C1536" s="1"/>
      <c r="D1536" s="1"/>
      <c r="E1536" s="1"/>
      <c r="F1536" s="1"/>
      <c r="G1536" s="1"/>
      <c r="H1536" s="58"/>
      <c r="I1536" s="1"/>
      <c r="J1536" s="1"/>
      <c r="K1536" s="1"/>
      <c r="L1536"/>
      <c r="M1536" s="1"/>
      <c r="N1536" s="1"/>
      <c r="V1536" s="90"/>
    </row>
    <row r="1537" spans="1:22" s="80" customFormat="1">
      <c r="A1537" s="1"/>
      <c r="B1537" s="1"/>
      <c r="C1537" s="1"/>
      <c r="D1537" s="1"/>
      <c r="E1537" s="1"/>
      <c r="F1537" s="1"/>
      <c r="G1537" s="1"/>
      <c r="H1537" s="58"/>
      <c r="I1537" s="1"/>
      <c r="J1537" s="1"/>
      <c r="K1537" s="1"/>
      <c r="L1537"/>
      <c r="M1537" s="1"/>
      <c r="N1537" s="1"/>
      <c r="V1537" s="90"/>
    </row>
    <row r="1538" spans="1:22" s="80" customFormat="1">
      <c r="A1538" s="1"/>
      <c r="B1538" s="1"/>
      <c r="C1538" s="1"/>
      <c r="D1538" s="1"/>
      <c r="E1538" s="1"/>
      <c r="F1538" s="1"/>
      <c r="G1538" s="1"/>
      <c r="H1538" s="58"/>
      <c r="I1538" s="1"/>
      <c r="J1538" s="1"/>
      <c r="K1538" s="1"/>
      <c r="L1538"/>
      <c r="M1538" s="1"/>
      <c r="N1538" s="1"/>
      <c r="V1538" s="90"/>
    </row>
    <row r="1539" spans="1:22" s="80" customFormat="1">
      <c r="A1539" s="1"/>
      <c r="B1539" s="1"/>
      <c r="C1539" s="1"/>
      <c r="D1539" s="1"/>
      <c r="E1539" s="1"/>
      <c r="F1539" s="1"/>
      <c r="G1539" s="1"/>
      <c r="H1539" s="58"/>
      <c r="I1539" s="1"/>
      <c r="J1539" s="1"/>
      <c r="K1539" s="1"/>
      <c r="L1539"/>
      <c r="M1539" s="1"/>
      <c r="N1539" s="1"/>
      <c r="V1539" s="90"/>
    </row>
    <row r="1540" spans="1:22" s="80" customFormat="1">
      <c r="A1540" s="1"/>
      <c r="B1540" s="1"/>
      <c r="C1540" s="1"/>
      <c r="D1540" s="1"/>
      <c r="E1540" s="1"/>
      <c r="F1540" s="1"/>
      <c r="G1540" s="1"/>
      <c r="H1540" s="58"/>
      <c r="I1540" s="1"/>
      <c r="J1540" s="1"/>
      <c r="K1540" s="1"/>
      <c r="L1540"/>
      <c r="M1540" s="1"/>
      <c r="N1540" s="1"/>
      <c r="V1540" s="90"/>
    </row>
    <row r="1541" spans="1:22" s="80" customFormat="1">
      <c r="A1541" s="1"/>
      <c r="B1541" s="1"/>
      <c r="C1541" s="1"/>
      <c r="D1541" s="1"/>
      <c r="E1541" s="1"/>
      <c r="F1541" s="1"/>
      <c r="G1541" s="1"/>
      <c r="H1541" s="58"/>
      <c r="I1541" s="1"/>
      <c r="J1541" s="1"/>
      <c r="K1541" s="1"/>
      <c r="L1541"/>
      <c r="M1541" s="1"/>
      <c r="N1541" s="1"/>
      <c r="V1541" s="90"/>
    </row>
    <row r="1542" spans="1:22" s="80" customFormat="1">
      <c r="A1542" s="1"/>
      <c r="B1542" s="1"/>
      <c r="C1542" s="1"/>
      <c r="D1542" s="1"/>
      <c r="E1542" s="1"/>
      <c r="F1542" s="1"/>
      <c r="G1542" s="1"/>
      <c r="H1542" s="58"/>
      <c r="I1542" s="1"/>
      <c r="J1542" s="1"/>
      <c r="K1542" s="1"/>
      <c r="L1542"/>
      <c r="M1542" s="1"/>
      <c r="N1542" s="1"/>
      <c r="V1542" s="90"/>
    </row>
    <row r="1543" spans="1:22" s="80" customFormat="1">
      <c r="A1543" s="1"/>
      <c r="B1543" s="1"/>
      <c r="C1543" s="1"/>
      <c r="D1543" s="1"/>
      <c r="E1543" s="1"/>
      <c r="F1543" s="1"/>
      <c r="G1543" s="1"/>
      <c r="H1543" s="58"/>
      <c r="I1543" s="1"/>
      <c r="J1543" s="1"/>
      <c r="K1543" s="1"/>
      <c r="L1543"/>
      <c r="M1543" s="1"/>
      <c r="N1543" s="1"/>
      <c r="V1543" s="90"/>
    </row>
    <row r="1544" spans="1:22" s="80" customFormat="1">
      <c r="A1544" s="1"/>
      <c r="B1544" s="1"/>
      <c r="C1544" s="1"/>
      <c r="D1544" s="1"/>
      <c r="E1544" s="1"/>
      <c r="F1544" s="1"/>
      <c r="G1544" s="1"/>
      <c r="H1544" s="58"/>
      <c r="I1544" s="1"/>
      <c r="J1544" s="1"/>
      <c r="K1544" s="1"/>
      <c r="L1544"/>
      <c r="M1544" s="1"/>
      <c r="N1544" s="1"/>
      <c r="V1544" s="90"/>
    </row>
    <row r="1545" spans="1:22" s="80" customFormat="1">
      <c r="A1545" s="1"/>
      <c r="B1545" s="1"/>
      <c r="C1545" s="1"/>
      <c r="D1545" s="1"/>
      <c r="E1545" s="1"/>
      <c r="F1545" s="1"/>
      <c r="G1545" s="1"/>
      <c r="H1545" s="58"/>
      <c r="I1545" s="1"/>
      <c r="J1545" s="1"/>
      <c r="K1545" s="1"/>
      <c r="L1545"/>
      <c r="M1545" s="1"/>
      <c r="N1545" s="1"/>
      <c r="V1545" s="90"/>
    </row>
    <row r="1546" spans="1:22" s="80" customFormat="1">
      <c r="A1546" s="1"/>
      <c r="B1546" s="1"/>
      <c r="C1546" s="1"/>
      <c r="D1546" s="1"/>
      <c r="E1546" s="1"/>
      <c r="F1546" s="1"/>
      <c r="G1546" s="1"/>
      <c r="H1546" s="58"/>
      <c r="I1546" s="1"/>
      <c r="J1546" s="1"/>
      <c r="K1546" s="1"/>
      <c r="L1546"/>
      <c r="M1546" s="1"/>
      <c r="N1546" s="1"/>
      <c r="V1546" s="90"/>
    </row>
    <row r="1547" spans="1:22" s="80" customFormat="1">
      <c r="A1547" s="1"/>
      <c r="B1547" s="1"/>
      <c r="C1547" s="1"/>
      <c r="D1547" s="1"/>
      <c r="E1547" s="1"/>
      <c r="F1547" s="1"/>
      <c r="G1547" s="1"/>
      <c r="H1547" s="58"/>
      <c r="I1547" s="1"/>
      <c r="J1547" s="1"/>
      <c r="K1547" s="1"/>
      <c r="L1547"/>
      <c r="M1547" s="1"/>
      <c r="N1547" s="1"/>
      <c r="V1547" s="90"/>
    </row>
    <row r="1548" spans="1:22" s="80" customFormat="1">
      <c r="A1548" s="1"/>
      <c r="B1548" s="1"/>
      <c r="C1548" s="1"/>
      <c r="D1548" s="1"/>
      <c r="E1548" s="1"/>
      <c r="F1548" s="1"/>
      <c r="G1548" s="1"/>
      <c r="H1548" s="58"/>
      <c r="I1548" s="1"/>
      <c r="J1548" s="1"/>
      <c r="K1548" s="1"/>
      <c r="L1548"/>
      <c r="M1548" s="1"/>
      <c r="N1548" s="1"/>
      <c r="V1548" s="90"/>
    </row>
    <row r="1549" spans="1:22" s="80" customFormat="1">
      <c r="A1549" s="1"/>
      <c r="B1549" s="1"/>
      <c r="C1549" s="1"/>
      <c r="D1549" s="1"/>
      <c r="E1549" s="1"/>
      <c r="F1549" s="1"/>
      <c r="G1549" s="1"/>
      <c r="H1549" s="58"/>
      <c r="I1549" s="1"/>
      <c r="J1549" s="1"/>
      <c r="K1549" s="1"/>
      <c r="L1549"/>
      <c r="M1549" s="1"/>
      <c r="N1549" s="1"/>
      <c r="V1549" s="90"/>
    </row>
    <row r="1550" spans="1:22" s="80" customFormat="1">
      <c r="A1550" s="1"/>
      <c r="B1550" s="1"/>
      <c r="C1550" s="1"/>
      <c r="D1550" s="1"/>
      <c r="E1550" s="1"/>
      <c r="F1550" s="1"/>
      <c r="G1550" s="1"/>
      <c r="H1550" s="58"/>
      <c r="I1550" s="1"/>
      <c r="J1550" s="1"/>
      <c r="K1550" s="1"/>
      <c r="L1550"/>
      <c r="M1550" s="1"/>
      <c r="N1550" s="1"/>
      <c r="V1550" s="90"/>
    </row>
    <row r="1551" spans="1:22" s="80" customFormat="1">
      <c r="A1551" s="1"/>
      <c r="B1551" s="1"/>
      <c r="C1551" s="1"/>
      <c r="D1551" s="1"/>
      <c r="E1551" s="1"/>
      <c r="F1551" s="1"/>
      <c r="G1551" s="1"/>
      <c r="H1551" s="58"/>
      <c r="I1551" s="1"/>
      <c r="J1551" s="1"/>
      <c r="K1551" s="1"/>
      <c r="L1551"/>
      <c r="M1551" s="1"/>
      <c r="N1551" s="1"/>
      <c r="V1551" s="90"/>
    </row>
    <row r="1552" spans="1:22" s="80" customFormat="1">
      <c r="A1552" s="1"/>
      <c r="B1552" s="1"/>
      <c r="C1552" s="1"/>
      <c r="D1552" s="1"/>
      <c r="E1552" s="1"/>
      <c r="F1552" s="1"/>
      <c r="G1552" s="1"/>
      <c r="H1552" s="58"/>
      <c r="I1552" s="1"/>
      <c r="J1552" s="1"/>
      <c r="K1552" s="1"/>
      <c r="L1552"/>
      <c r="M1552" s="1"/>
      <c r="N1552" s="1"/>
      <c r="V1552" s="90"/>
    </row>
    <row r="1553" spans="1:22" s="80" customFormat="1">
      <c r="A1553" s="1"/>
      <c r="B1553" s="1"/>
      <c r="C1553" s="1"/>
      <c r="D1553" s="1"/>
      <c r="E1553" s="1"/>
      <c r="F1553" s="1"/>
      <c r="G1553" s="1"/>
      <c r="H1553" s="58"/>
      <c r="I1553" s="1"/>
      <c r="J1553" s="1"/>
      <c r="K1553" s="1"/>
      <c r="L1553"/>
      <c r="M1553" s="1"/>
      <c r="N1553" s="1"/>
      <c r="V1553" s="90"/>
    </row>
    <row r="1554" spans="1:22" s="80" customFormat="1">
      <c r="A1554" s="1"/>
      <c r="B1554" s="1"/>
      <c r="C1554" s="1"/>
      <c r="D1554" s="1"/>
      <c r="E1554" s="1"/>
      <c r="F1554" s="1"/>
      <c r="G1554" s="1"/>
      <c r="H1554" s="58"/>
      <c r="I1554" s="1"/>
      <c r="J1554" s="1"/>
      <c r="K1554" s="1"/>
      <c r="L1554"/>
      <c r="M1554" s="1"/>
      <c r="N1554" s="1"/>
      <c r="V1554" s="90"/>
    </row>
    <row r="1555" spans="1:22" s="80" customFormat="1">
      <c r="A1555" s="1"/>
      <c r="B1555" s="1"/>
      <c r="C1555" s="1"/>
      <c r="D1555" s="1"/>
      <c r="E1555" s="1"/>
      <c r="F1555" s="1"/>
      <c r="G1555" s="1"/>
      <c r="H1555" s="58"/>
      <c r="I1555" s="1"/>
      <c r="J1555" s="1"/>
      <c r="K1555" s="1"/>
      <c r="L1555"/>
      <c r="M1555" s="1"/>
      <c r="N1555" s="1"/>
      <c r="V1555" s="90"/>
    </row>
    <row r="1556" spans="1:22" s="80" customFormat="1">
      <c r="A1556" s="1"/>
      <c r="B1556" s="1"/>
      <c r="C1556" s="1"/>
      <c r="D1556" s="1"/>
      <c r="E1556" s="1"/>
      <c r="F1556" s="1"/>
      <c r="G1556" s="1"/>
      <c r="H1556" s="58"/>
      <c r="I1556" s="1"/>
      <c r="J1556" s="1"/>
      <c r="K1556" s="1"/>
      <c r="L1556"/>
      <c r="M1556" s="1"/>
      <c r="N1556" s="1"/>
      <c r="V1556" s="90"/>
    </row>
    <row r="1557" spans="1:22" s="80" customFormat="1">
      <c r="A1557" s="1"/>
      <c r="B1557" s="1"/>
      <c r="C1557" s="1"/>
      <c r="D1557" s="1"/>
      <c r="E1557" s="1"/>
      <c r="F1557" s="1"/>
      <c r="G1557" s="1"/>
      <c r="H1557" s="58"/>
      <c r="I1557" s="1"/>
      <c r="J1557" s="1"/>
      <c r="K1557" s="1"/>
      <c r="L1557"/>
      <c r="M1557" s="1"/>
      <c r="N1557" s="1"/>
      <c r="V1557" s="90"/>
    </row>
    <row r="1558" spans="1:22" s="80" customFormat="1">
      <c r="A1558" s="1"/>
      <c r="B1558" s="1"/>
      <c r="C1558" s="1"/>
      <c r="D1558" s="1"/>
      <c r="E1558" s="1"/>
      <c r="F1558" s="1"/>
      <c r="G1558" s="1"/>
      <c r="H1558" s="58"/>
      <c r="I1558" s="1"/>
      <c r="J1558" s="1"/>
      <c r="K1558" s="1"/>
      <c r="L1558"/>
      <c r="M1558" s="1"/>
      <c r="N1558" s="1"/>
      <c r="V1558" s="90"/>
    </row>
    <row r="1559" spans="1:22" s="80" customFormat="1">
      <c r="A1559" s="1"/>
      <c r="B1559" s="1"/>
      <c r="C1559" s="1"/>
      <c r="D1559" s="1"/>
      <c r="E1559" s="1"/>
      <c r="F1559" s="1"/>
      <c r="G1559" s="1"/>
      <c r="H1559" s="58"/>
      <c r="I1559" s="1"/>
      <c r="J1559" s="1"/>
      <c r="K1559" s="1"/>
      <c r="L1559"/>
      <c r="M1559" s="1"/>
      <c r="N1559" s="1"/>
      <c r="V1559" s="90"/>
    </row>
    <row r="1560" spans="1:22" s="80" customFormat="1">
      <c r="A1560" s="1"/>
      <c r="B1560" s="1"/>
      <c r="C1560" s="1"/>
      <c r="D1560" s="1"/>
      <c r="E1560" s="1"/>
      <c r="F1560" s="1"/>
      <c r="G1560" s="1"/>
      <c r="H1560" s="58"/>
      <c r="I1560" s="1"/>
      <c r="J1560" s="1"/>
      <c r="K1560" s="1"/>
      <c r="L1560"/>
      <c r="M1560" s="1"/>
      <c r="N1560" s="1"/>
      <c r="V1560" s="90"/>
    </row>
    <row r="1561" spans="1:22" s="80" customFormat="1">
      <c r="A1561" s="1"/>
      <c r="B1561" s="1"/>
      <c r="C1561" s="1"/>
      <c r="D1561" s="1"/>
      <c r="E1561" s="1"/>
      <c r="F1561" s="1"/>
      <c r="G1561" s="1"/>
      <c r="H1561" s="58"/>
      <c r="I1561" s="1"/>
      <c r="J1561" s="1"/>
      <c r="K1561" s="1"/>
      <c r="L1561"/>
      <c r="M1561" s="1"/>
      <c r="N1561" s="1"/>
      <c r="V1561" s="90"/>
    </row>
    <row r="1562" spans="1:22" s="80" customFormat="1">
      <c r="A1562" s="1"/>
      <c r="B1562" s="1"/>
      <c r="C1562" s="1"/>
      <c r="D1562" s="1"/>
      <c r="E1562" s="1"/>
      <c r="F1562" s="1"/>
      <c r="G1562" s="1"/>
      <c r="H1562" s="58"/>
      <c r="I1562" s="1"/>
      <c r="J1562" s="1"/>
      <c r="K1562" s="1"/>
      <c r="L1562"/>
      <c r="M1562" s="1"/>
      <c r="N1562" s="1"/>
      <c r="V1562" s="90"/>
    </row>
    <row r="1563" spans="1:22" s="80" customFormat="1">
      <c r="A1563" s="1"/>
      <c r="B1563" s="1"/>
      <c r="C1563" s="1"/>
      <c r="D1563" s="1"/>
      <c r="E1563" s="1"/>
      <c r="F1563" s="1"/>
      <c r="G1563" s="1"/>
      <c r="H1563" s="58"/>
      <c r="I1563" s="1"/>
      <c r="J1563" s="1"/>
      <c r="K1563" s="1"/>
      <c r="L1563"/>
      <c r="M1563" s="1"/>
      <c r="N1563" s="1"/>
      <c r="V1563" s="90"/>
    </row>
    <row r="1564" spans="1:22" s="80" customFormat="1">
      <c r="A1564" s="1"/>
      <c r="B1564" s="1"/>
      <c r="C1564" s="1"/>
      <c r="D1564" s="1"/>
      <c r="E1564" s="1"/>
      <c r="F1564" s="1"/>
      <c r="G1564" s="1"/>
      <c r="H1564" s="58"/>
      <c r="I1564" s="1"/>
      <c r="J1564" s="1"/>
      <c r="K1564" s="1"/>
      <c r="L1564"/>
      <c r="M1564" s="1"/>
      <c r="N1564" s="1"/>
      <c r="V1564" s="90"/>
    </row>
    <row r="1565" spans="1:22" s="80" customFormat="1">
      <c r="A1565" s="1"/>
      <c r="B1565" s="1"/>
      <c r="C1565" s="1"/>
      <c r="D1565" s="1"/>
      <c r="E1565" s="1"/>
      <c r="F1565" s="1"/>
      <c r="G1565" s="1"/>
      <c r="H1565" s="58"/>
      <c r="I1565" s="1"/>
      <c r="J1565" s="1"/>
      <c r="K1565" s="1"/>
      <c r="L1565"/>
      <c r="M1565" s="1"/>
      <c r="N1565" s="1"/>
      <c r="V1565" s="90"/>
    </row>
    <row r="1566" spans="1:22" s="80" customFormat="1">
      <c r="A1566" s="1"/>
      <c r="B1566" s="1"/>
      <c r="C1566" s="1"/>
      <c r="D1566" s="1"/>
      <c r="E1566" s="1"/>
      <c r="F1566" s="1"/>
      <c r="G1566" s="1"/>
      <c r="H1566" s="58"/>
      <c r="I1566" s="1"/>
      <c r="J1566" s="1"/>
      <c r="K1566" s="1"/>
      <c r="L1566"/>
      <c r="M1566" s="1"/>
      <c r="N1566" s="1"/>
      <c r="V1566" s="90"/>
    </row>
    <row r="1567" spans="1:22" s="80" customFormat="1">
      <c r="A1567" s="1"/>
      <c r="B1567" s="1"/>
      <c r="C1567" s="1"/>
      <c r="D1567" s="1"/>
      <c r="E1567" s="1"/>
      <c r="F1567" s="1"/>
      <c r="G1567" s="1"/>
      <c r="H1567" s="58"/>
      <c r="I1567" s="1"/>
      <c r="J1567" s="1"/>
      <c r="K1567" s="1"/>
      <c r="L1567"/>
      <c r="M1567" s="1"/>
      <c r="N1567" s="1"/>
      <c r="V1567" s="90"/>
    </row>
    <row r="1568" spans="1:22" s="80" customFormat="1">
      <c r="A1568" s="1"/>
      <c r="B1568" s="1"/>
      <c r="C1568" s="1"/>
      <c r="D1568" s="1"/>
      <c r="E1568" s="1"/>
      <c r="F1568" s="1"/>
      <c r="G1568" s="1"/>
      <c r="H1568" s="58"/>
      <c r="I1568" s="1"/>
      <c r="J1568" s="1"/>
      <c r="K1568" s="1"/>
      <c r="L1568"/>
      <c r="M1568" s="1"/>
      <c r="N1568" s="1"/>
      <c r="V1568" s="90"/>
    </row>
    <row r="1569" spans="1:22" s="80" customFormat="1">
      <c r="A1569" s="1"/>
      <c r="B1569" s="1"/>
      <c r="C1569" s="1"/>
      <c r="D1569" s="1"/>
      <c r="E1569" s="1"/>
      <c r="F1569" s="1"/>
      <c r="G1569" s="1"/>
      <c r="H1569" s="58"/>
      <c r="I1569" s="1"/>
      <c r="J1569" s="1"/>
      <c r="K1569" s="1"/>
      <c r="L1569"/>
      <c r="M1569" s="1"/>
      <c r="N1569" s="1"/>
      <c r="V1569" s="90"/>
    </row>
    <row r="1570" spans="1:22" s="80" customFormat="1">
      <c r="A1570" s="1"/>
      <c r="B1570" s="1"/>
      <c r="C1570" s="1"/>
      <c r="D1570" s="1"/>
      <c r="E1570" s="1"/>
      <c r="F1570" s="1"/>
      <c r="G1570" s="1"/>
      <c r="H1570" s="58"/>
      <c r="I1570" s="1"/>
      <c r="J1570" s="1"/>
      <c r="K1570" s="1"/>
      <c r="L1570"/>
      <c r="M1570" s="1"/>
      <c r="N1570" s="1"/>
      <c r="V1570" s="90"/>
    </row>
    <row r="1571" spans="1:22" s="80" customFormat="1">
      <c r="A1571" s="1"/>
      <c r="B1571" s="1"/>
      <c r="C1571" s="1"/>
      <c r="D1571" s="1"/>
      <c r="E1571" s="1"/>
      <c r="F1571" s="1"/>
      <c r="G1571" s="1"/>
      <c r="H1571" s="58"/>
      <c r="I1571" s="1"/>
      <c r="J1571" s="1"/>
      <c r="K1571" s="1"/>
      <c r="L1571"/>
      <c r="M1571" s="1"/>
      <c r="N1571" s="1"/>
      <c r="V1571" s="90"/>
    </row>
    <row r="1572" spans="1:22" s="80" customFormat="1">
      <c r="A1572" s="1"/>
      <c r="B1572" s="1"/>
      <c r="C1572" s="1"/>
      <c r="D1572" s="1"/>
      <c r="E1572" s="1"/>
      <c r="F1572" s="1"/>
      <c r="G1572" s="1"/>
      <c r="H1572" s="58"/>
      <c r="I1572" s="1"/>
      <c r="J1572" s="1"/>
      <c r="K1572" s="1"/>
      <c r="L1572"/>
      <c r="M1572" s="1"/>
      <c r="N1572" s="1"/>
      <c r="V1572" s="90"/>
    </row>
    <row r="1573" spans="1:22" s="80" customFormat="1">
      <c r="A1573" s="1"/>
      <c r="B1573" s="1"/>
      <c r="C1573" s="1"/>
      <c r="D1573" s="1"/>
      <c r="E1573" s="1"/>
      <c r="F1573" s="1"/>
      <c r="G1573" s="1"/>
      <c r="H1573" s="58"/>
      <c r="I1573" s="1"/>
      <c r="J1573" s="1"/>
      <c r="K1573" s="1"/>
      <c r="L1573"/>
      <c r="M1573" s="1"/>
      <c r="N1573" s="1"/>
      <c r="V1573" s="90"/>
    </row>
    <row r="1574" spans="1:22" s="80" customFormat="1">
      <c r="A1574" s="1"/>
      <c r="B1574" s="1"/>
      <c r="C1574" s="1"/>
      <c r="D1574" s="1"/>
      <c r="E1574" s="1"/>
      <c r="F1574" s="1"/>
      <c r="G1574" s="1"/>
      <c r="H1574" s="58"/>
      <c r="I1574" s="1"/>
      <c r="J1574" s="1"/>
      <c r="K1574" s="1"/>
      <c r="L1574"/>
      <c r="M1574" s="1"/>
      <c r="N1574" s="1"/>
      <c r="V1574" s="90"/>
    </row>
    <row r="1575" spans="1:22" s="80" customFormat="1">
      <c r="A1575" s="1"/>
      <c r="B1575" s="1"/>
      <c r="C1575" s="1"/>
      <c r="D1575" s="1"/>
      <c r="E1575" s="1"/>
      <c r="F1575" s="1"/>
      <c r="G1575" s="1"/>
      <c r="H1575" s="58"/>
      <c r="I1575" s="1"/>
      <c r="J1575" s="1"/>
      <c r="K1575" s="1"/>
      <c r="L1575"/>
      <c r="M1575" s="1"/>
      <c r="N1575" s="1"/>
      <c r="V1575" s="90"/>
    </row>
    <row r="1576" spans="1:22" s="80" customFormat="1">
      <c r="A1576" s="1"/>
      <c r="B1576" s="1"/>
      <c r="C1576" s="1"/>
      <c r="D1576" s="1"/>
      <c r="E1576" s="1"/>
      <c r="F1576" s="1"/>
      <c r="G1576" s="1"/>
      <c r="H1576" s="58"/>
      <c r="I1576" s="1"/>
      <c r="J1576" s="1"/>
      <c r="K1576" s="1"/>
      <c r="L1576"/>
      <c r="M1576" s="1"/>
      <c r="N1576" s="1"/>
      <c r="V1576" s="90"/>
    </row>
    <row r="1577" spans="1:22" s="80" customFormat="1">
      <c r="A1577" s="1"/>
      <c r="B1577" s="1"/>
      <c r="C1577" s="1"/>
      <c r="D1577" s="1"/>
      <c r="E1577" s="1"/>
      <c r="F1577" s="1"/>
      <c r="G1577" s="1"/>
      <c r="H1577" s="58"/>
      <c r="I1577" s="1"/>
      <c r="J1577" s="1"/>
      <c r="K1577" s="1"/>
      <c r="L1577"/>
      <c r="M1577" s="1"/>
      <c r="N1577" s="1"/>
      <c r="V1577" s="90"/>
    </row>
    <row r="1578" spans="1:22" s="80" customFormat="1">
      <c r="A1578" s="1"/>
      <c r="B1578" s="1"/>
      <c r="C1578" s="1"/>
      <c r="D1578" s="1"/>
      <c r="E1578" s="1"/>
      <c r="F1578" s="1"/>
      <c r="G1578" s="1"/>
      <c r="H1578" s="58"/>
      <c r="I1578" s="1"/>
      <c r="J1578" s="1"/>
      <c r="K1578" s="1"/>
      <c r="L1578"/>
      <c r="M1578" s="1"/>
      <c r="N1578" s="1"/>
      <c r="V1578" s="90"/>
    </row>
    <row r="1579" spans="1:22" s="80" customFormat="1">
      <c r="A1579" s="1"/>
      <c r="B1579" s="1"/>
      <c r="C1579" s="1"/>
      <c r="D1579" s="1"/>
      <c r="E1579" s="1"/>
      <c r="F1579" s="1"/>
      <c r="G1579" s="1"/>
      <c r="H1579" s="58"/>
      <c r="I1579" s="1"/>
      <c r="J1579" s="1"/>
      <c r="K1579" s="1"/>
      <c r="L1579"/>
      <c r="M1579" s="1"/>
      <c r="N1579" s="1"/>
      <c r="V1579" s="90"/>
    </row>
    <row r="1580" spans="1:22" s="80" customFormat="1">
      <c r="A1580" s="1"/>
      <c r="B1580" s="1"/>
      <c r="C1580" s="1"/>
      <c r="D1580" s="1"/>
      <c r="E1580" s="1"/>
      <c r="F1580" s="1"/>
      <c r="G1580" s="1"/>
      <c r="H1580" s="58"/>
      <c r="I1580" s="1"/>
      <c r="J1580" s="1"/>
      <c r="K1580" s="1"/>
      <c r="L1580"/>
      <c r="M1580" s="1"/>
      <c r="N1580" s="1"/>
      <c r="V1580" s="90"/>
    </row>
    <row r="1581" spans="1:22" s="80" customFormat="1">
      <c r="A1581" s="1"/>
      <c r="B1581" s="1"/>
      <c r="C1581" s="1"/>
      <c r="D1581" s="1"/>
      <c r="E1581" s="1"/>
      <c r="F1581" s="1"/>
      <c r="G1581" s="1"/>
      <c r="H1581" s="58"/>
      <c r="I1581" s="1"/>
      <c r="J1581" s="1"/>
      <c r="K1581" s="1"/>
      <c r="L1581"/>
      <c r="M1581" s="1"/>
      <c r="N1581" s="1"/>
      <c r="V1581" s="90"/>
    </row>
    <row r="1582" spans="1:22" s="80" customFormat="1">
      <c r="A1582" s="1"/>
      <c r="B1582" s="1"/>
      <c r="C1582" s="1"/>
      <c r="D1582" s="1"/>
      <c r="E1582" s="1"/>
      <c r="F1582" s="1"/>
      <c r="G1582" s="1"/>
      <c r="H1582" s="58"/>
      <c r="I1582" s="1"/>
      <c r="J1582" s="1"/>
      <c r="K1582" s="1"/>
      <c r="L1582"/>
      <c r="M1582" s="1"/>
      <c r="N1582" s="1"/>
      <c r="V1582" s="90"/>
    </row>
    <row r="1583" spans="1:22" s="80" customFormat="1">
      <c r="A1583" s="1"/>
      <c r="B1583" s="1"/>
      <c r="C1583" s="1"/>
      <c r="D1583" s="1"/>
      <c r="E1583" s="1"/>
      <c r="F1583" s="1"/>
      <c r="G1583" s="1"/>
      <c r="H1583" s="58"/>
      <c r="I1583" s="1"/>
      <c r="J1583" s="1"/>
      <c r="K1583" s="1"/>
      <c r="L1583"/>
      <c r="M1583" s="1"/>
      <c r="N1583" s="1"/>
      <c r="V1583" s="90"/>
    </row>
    <row r="1584" spans="1:22" s="80" customFormat="1">
      <c r="A1584" s="1"/>
      <c r="B1584" s="1"/>
      <c r="C1584" s="1"/>
      <c r="D1584" s="1"/>
      <c r="E1584" s="1"/>
      <c r="F1584" s="1"/>
      <c r="G1584" s="1"/>
      <c r="H1584" s="58"/>
      <c r="I1584" s="1"/>
      <c r="J1584" s="1"/>
      <c r="K1584" s="1"/>
      <c r="L1584"/>
      <c r="M1584" s="1"/>
      <c r="N1584" s="1"/>
      <c r="V1584" s="90"/>
    </row>
    <row r="1585" spans="1:22" s="80" customFormat="1">
      <c r="A1585" s="1"/>
      <c r="B1585" s="1"/>
      <c r="C1585" s="1"/>
      <c r="D1585" s="1"/>
      <c r="E1585" s="1"/>
      <c r="F1585" s="1"/>
      <c r="G1585" s="1"/>
      <c r="H1585" s="58"/>
      <c r="I1585" s="1"/>
      <c r="J1585" s="1"/>
      <c r="K1585" s="1"/>
      <c r="L1585"/>
      <c r="M1585" s="1"/>
      <c r="N1585" s="1"/>
      <c r="V1585" s="90"/>
    </row>
    <row r="1586" spans="1:22" s="80" customFormat="1">
      <c r="A1586" s="1"/>
      <c r="B1586" s="1"/>
      <c r="C1586" s="1"/>
      <c r="D1586" s="1"/>
      <c r="E1586" s="1"/>
      <c r="F1586" s="1"/>
      <c r="G1586" s="1"/>
      <c r="H1586" s="58"/>
      <c r="I1586" s="1"/>
      <c r="J1586" s="1"/>
      <c r="K1586" s="1"/>
      <c r="L1586"/>
      <c r="M1586" s="1"/>
      <c r="N1586" s="1"/>
      <c r="V1586" s="90"/>
    </row>
    <row r="1587" spans="1:22" s="80" customFormat="1">
      <c r="A1587" s="1"/>
      <c r="B1587" s="1"/>
      <c r="C1587" s="1"/>
      <c r="D1587" s="1"/>
      <c r="E1587" s="1"/>
      <c r="F1587" s="1"/>
      <c r="G1587" s="1"/>
      <c r="H1587" s="58"/>
      <c r="I1587" s="1"/>
      <c r="J1587" s="1"/>
      <c r="K1587" s="1"/>
      <c r="L1587"/>
      <c r="M1587" s="1"/>
      <c r="N1587" s="1"/>
      <c r="V1587" s="90"/>
    </row>
    <row r="1588" spans="1:22" s="80" customFormat="1">
      <c r="A1588" s="1"/>
      <c r="B1588" s="1"/>
      <c r="C1588" s="1"/>
      <c r="D1588" s="1"/>
      <c r="E1588" s="1"/>
      <c r="F1588" s="1"/>
      <c r="G1588" s="1"/>
      <c r="H1588" s="58"/>
      <c r="I1588" s="1"/>
      <c r="J1588" s="1"/>
      <c r="K1588" s="1"/>
      <c r="L1588"/>
      <c r="M1588" s="1"/>
      <c r="N1588" s="1"/>
      <c r="V1588" s="90"/>
    </row>
    <row r="1589" spans="1:22" s="80" customFormat="1">
      <c r="A1589" s="1"/>
      <c r="B1589" s="1"/>
      <c r="C1589" s="1"/>
      <c r="D1589" s="1"/>
      <c r="E1589" s="1"/>
      <c r="F1589" s="1"/>
      <c r="G1589" s="1"/>
      <c r="H1589" s="58"/>
      <c r="I1589" s="1"/>
      <c r="J1589" s="1"/>
      <c r="K1589" s="1"/>
      <c r="L1589"/>
      <c r="M1589" s="1"/>
      <c r="N1589" s="1"/>
      <c r="V1589" s="90"/>
    </row>
    <row r="1590" spans="1:22" s="80" customFormat="1">
      <c r="A1590" s="1"/>
      <c r="B1590" s="1"/>
      <c r="C1590" s="1"/>
      <c r="D1590" s="1"/>
      <c r="E1590" s="1"/>
      <c r="F1590" s="1"/>
      <c r="G1590" s="1"/>
      <c r="H1590" s="58"/>
      <c r="I1590" s="1"/>
      <c r="J1590" s="1"/>
      <c r="K1590" s="1"/>
      <c r="L1590"/>
      <c r="M1590" s="1"/>
      <c r="N1590" s="1"/>
      <c r="V1590" s="90"/>
    </row>
    <row r="1591" spans="1:22" s="80" customFormat="1">
      <c r="A1591" s="1"/>
      <c r="B1591" s="1"/>
      <c r="C1591" s="1"/>
      <c r="D1591" s="1"/>
      <c r="E1591" s="1"/>
      <c r="F1591" s="1"/>
      <c r="G1591" s="1"/>
      <c r="H1591" s="58"/>
      <c r="I1591" s="1"/>
      <c r="J1591" s="1"/>
      <c r="K1591" s="1"/>
      <c r="L1591"/>
      <c r="M1591" s="1"/>
      <c r="N1591" s="1"/>
      <c r="V1591" s="90"/>
    </row>
    <row r="1592" spans="1:22" s="80" customFormat="1">
      <c r="A1592" s="1"/>
      <c r="B1592" s="1"/>
      <c r="C1592" s="1"/>
      <c r="D1592" s="1"/>
      <c r="E1592" s="1"/>
      <c r="F1592" s="1"/>
      <c r="G1592" s="1"/>
      <c r="H1592" s="58"/>
      <c r="I1592" s="1"/>
      <c r="J1592" s="1"/>
      <c r="K1592" s="1"/>
      <c r="L1592"/>
      <c r="M1592" s="1"/>
      <c r="N1592" s="1"/>
      <c r="V1592" s="90"/>
    </row>
    <row r="1593" spans="1:22" s="80" customFormat="1">
      <c r="A1593" s="1"/>
      <c r="B1593" s="1"/>
      <c r="C1593" s="1"/>
      <c r="D1593" s="1"/>
      <c r="E1593" s="1"/>
      <c r="F1593" s="1"/>
      <c r="G1593" s="1"/>
      <c r="H1593" s="58"/>
      <c r="I1593" s="1"/>
      <c r="J1593" s="1"/>
      <c r="K1593" s="1"/>
      <c r="L1593"/>
      <c r="M1593" s="1"/>
      <c r="N1593" s="1"/>
      <c r="V1593" s="90"/>
    </row>
    <row r="1594" spans="1:22" s="80" customFormat="1">
      <c r="A1594" s="1"/>
      <c r="B1594" s="1"/>
      <c r="C1594" s="1"/>
      <c r="D1594" s="1"/>
      <c r="E1594" s="1"/>
      <c r="F1594" s="1"/>
      <c r="G1594" s="1"/>
      <c r="H1594" s="58"/>
      <c r="I1594" s="1"/>
      <c r="J1594" s="1"/>
      <c r="K1594" s="1"/>
      <c r="L1594"/>
      <c r="M1594" s="1"/>
      <c r="N1594" s="1"/>
      <c r="V1594" s="90"/>
    </row>
    <row r="1595" spans="1:22" s="80" customFormat="1">
      <c r="A1595" s="1"/>
      <c r="B1595" s="1"/>
      <c r="C1595" s="1"/>
      <c r="D1595" s="1"/>
      <c r="E1595" s="1"/>
      <c r="F1595" s="1"/>
      <c r="G1595" s="1"/>
      <c r="H1595" s="58"/>
      <c r="I1595" s="1"/>
      <c r="J1595" s="1"/>
      <c r="K1595" s="1"/>
      <c r="L1595"/>
      <c r="M1595" s="1"/>
      <c r="N1595" s="1"/>
      <c r="V1595" s="90"/>
    </row>
    <row r="1596" spans="1:22" s="80" customFormat="1">
      <c r="A1596" s="1"/>
      <c r="B1596" s="1"/>
      <c r="C1596" s="1"/>
      <c r="D1596" s="1"/>
      <c r="E1596" s="1"/>
      <c r="F1596" s="1"/>
      <c r="G1596" s="1"/>
      <c r="H1596" s="58"/>
      <c r="I1596" s="1"/>
      <c r="J1596" s="1"/>
      <c r="K1596" s="1"/>
      <c r="L1596"/>
      <c r="M1596" s="1"/>
      <c r="N1596" s="1"/>
      <c r="V1596" s="90"/>
    </row>
    <row r="1597" spans="1:22" s="80" customFormat="1">
      <c r="A1597" s="1"/>
      <c r="B1597" s="1"/>
      <c r="C1597" s="1"/>
      <c r="D1597" s="1"/>
      <c r="E1597" s="1"/>
      <c r="F1597" s="1"/>
      <c r="G1597" s="1"/>
      <c r="H1597" s="58"/>
      <c r="I1597" s="1"/>
      <c r="J1597" s="1"/>
      <c r="K1597" s="1"/>
      <c r="L1597"/>
      <c r="M1597" s="1"/>
      <c r="N1597" s="1"/>
      <c r="V1597" s="90"/>
    </row>
    <row r="1598" spans="1:22" s="80" customFormat="1">
      <c r="A1598" s="1"/>
      <c r="B1598" s="1"/>
      <c r="C1598" s="1"/>
      <c r="D1598" s="1"/>
      <c r="E1598" s="1"/>
      <c r="F1598" s="1"/>
      <c r="G1598" s="1"/>
      <c r="H1598" s="58"/>
      <c r="I1598" s="1"/>
      <c r="J1598" s="1"/>
      <c r="K1598" s="1"/>
      <c r="L1598"/>
      <c r="M1598" s="1"/>
      <c r="N1598" s="1"/>
      <c r="V1598" s="90"/>
    </row>
    <row r="1599" spans="1:22" s="80" customFormat="1">
      <c r="A1599" s="1"/>
      <c r="B1599" s="1"/>
      <c r="C1599" s="1"/>
      <c r="D1599" s="1"/>
      <c r="E1599" s="1"/>
      <c r="F1599" s="1"/>
      <c r="G1599" s="1"/>
      <c r="H1599" s="58"/>
      <c r="I1599" s="1"/>
      <c r="J1599" s="1"/>
      <c r="K1599" s="1"/>
      <c r="L1599"/>
      <c r="M1599" s="1"/>
      <c r="N1599" s="1"/>
      <c r="V1599" s="90"/>
    </row>
    <row r="1600" spans="1:22" s="80" customFormat="1">
      <c r="A1600" s="1"/>
      <c r="B1600" s="1"/>
      <c r="C1600" s="1"/>
      <c r="D1600" s="1"/>
      <c r="E1600" s="1"/>
      <c r="F1600" s="1"/>
      <c r="G1600" s="1"/>
      <c r="H1600" s="58"/>
      <c r="I1600" s="1"/>
      <c r="J1600" s="1"/>
      <c r="K1600" s="1"/>
      <c r="L1600"/>
      <c r="M1600" s="1"/>
      <c r="N1600" s="1"/>
      <c r="V1600" s="90"/>
    </row>
    <row r="1601" spans="1:22" s="80" customFormat="1">
      <c r="A1601" s="1"/>
      <c r="B1601" s="1"/>
      <c r="C1601" s="1"/>
      <c r="D1601" s="1"/>
      <c r="E1601" s="1"/>
      <c r="F1601" s="1"/>
      <c r="G1601" s="1"/>
      <c r="H1601" s="58"/>
      <c r="I1601" s="1"/>
      <c r="J1601" s="1"/>
      <c r="K1601" s="1"/>
      <c r="L1601"/>
      <c r="M1601" s="1"/>
      <c r="N1601" s="1"/>
      <c r="V1601" s="90"/>
    </row>
    <row r="1602" spans="1:22" s="80" customFormat="1">
      <c r="A1602" s="1"/>
      <c r="B1602" s="1"/>
      <c r="C1602" s="1"/>
      <c r="D1602" s="1"/>
      <c r="E1602" s="1"/>
      <c r="F1602" s="1"/>
      <c r="G1602" s="1"/>
      <c r="H1602" s="58"/>
      <c r="I1602" s="1"/>
      <c r="J1602" s="1"/>
      <c r="K1602" s="1"/>
      <c r="L1602"/>
      <c r="M1602" s="1"/>
      <c r="N1602" s="1"/>
      <c r="V1602" s="90"/>
    </row>
    <row r="1603" spans="1:22" s="80" customFormat="1">
      <c r="A1603" s="1"/>
      <c r="B1603" s="1"/>
      <c r="C1603" s="1"/>
      <c r="D1603" s="1"/>
      <c r="E1603" s="1"/>
      <c r="F1603" s="1"/>
      <c r="G1603" s="1"/>
      <c r="H1603" s="58"/>
      <c r="I1603" s="1"/>
      <c r="J1603" s="1"/>
      <c r="K1603" s="1"/>
      <c r="L1603"/>
      <c r="M1603" s="1"/>
      <c r="N1603" s="1"/>
      <c r="V1603" s="90"/>
    </row>
    <row r="1604" spans="1:22" s="80" customFormat="1">
      <c r="A1604" s="1"/>
      <c r="B1604" s="1"/>
      <c r="C1604" s="1"/>
      <c r="D1604" s="1"/>
      <c r="E1604" s="1"/>
      <c r="F1604" s="1"/>
      <c r="G1604" s="1"/>
      <c r="H1604" s="58"/>
      <c r="I1604" s="1"/>
      <c r="J1604" s="1"/>
      <c r="K1604" s="1"/>
      <c r="L1604"/>
      <c r="M1604" s="1"/>
      <c r="N1604" s="1"/>
      <c r="V1604" s="90"/>
    </row>
    <row r="1605" spans="1:22" s="80" customFormat="1">
      <c r="A1605" s="1"/>
      <c r="B1605" s="1"/>
      <c r="C1605" s="1"/>
      <c r="D1605" s="1"/>
      <c r="E1605" s="1"/>
      <c r="F1605" s="1"/>
      <c r="G1605" s="1"/>
      <c r="H1605" s="58"/>
      <c r="I1605" s="1"/>
      <c r="J1605" s="1"/>
      <c r="K1605" s="1"/>
      <c r="L1605"/>
      <c r="M1605" s="1"/>
      <c r="N1605" s="1"/>
      <c r="V1605" s="90"/>
    </row>
    <row r="1606" spans="1:22" s="80" customFormat="1">
      <c r="A1606" s="1"/>
      <c r="B1606" s="1"/>
      <c r="C1606" s="1"/>
      <c r="D1606" s="1"/>
      <c r="E1606" s="1"/>
      <c r="F1606" s="1"/>
      <c r="G1606" s="1"/>
      <c r="H1606" s="58"/>
      <c r="I1606" s="1"/>
      <c r="J1606" s="1"/>
      <c r="K1606" s="1"/>
      <c r="L1606"/>
      <c r="M1606" s="1"/>
      <c r="N1606" s="1"/>
      <c r="V1606" s="90"/>
    </row>
    <row r="1607" spans="1:22" s="80" customFormat="1">
      <c r="A1607" s="1"/>
      <c r="B1607" s="1"/>
      <c r="C1607" s="1"/>
      <c r="D1607" s="1"/>
      <c r="E1607" s="1"/>
      <c r="F1607" s="1"/>
      <c r="G1607" s="1"/>
      <c r="H1607" s="58"/>
      <c r="I1607" s="1"/>
      <c r="J1607" s="1"/>
      <c r="K1607" s="1"/>
      <c r="L1607"/>
      <c r="M1607" s="1"/>
      <c r="N1607" s="1"/>
      <c r="V1607" s="90"/>
    </row>
    <row r="1608" spans="1:22" s="80" customFormat="1">
      <c r="A1608" s="1"/>
      <c r="B1608" s="1"/>
      <c r="C1608" s="1"/>
      <c r="D1608" s="1"/>
      <c r="E1608" s="1"/>
      <c r="F1608" s="1"/>
      <c r="G1608" s="1"/>
      <c r="H1608" s="58"/>
      <c r="I1608" s="1"/>
      <c r="J1608" s="1"/>
      <c r="K1608" s="1"/>
      <c r="L1608"/>
      <c r="M1608" s="1"/>
      <c r="N1608" s="1"/>
      <c r="V1608" s="90"/>
    </row>
    <row r="1609" spans="1:22" s="80" customFormat="1">
      <c r="A1609" s="1"/>
      <c r="B1609" s="1"/>
      <c r="C1609" s="1"/>
      <c r="D1609" s="1"/>
      <c r="E1609" s="1"/>
      <c r="F1609" s="1"/>
      <c r="G1609" s="1"/>
      <c r="H1609" s="58"/>
      <c r="I1609" s="1"/>
      <c r="J1609" s="1"/>
      <c r="K1609" s="1"/>
      <c r="L1609"/>
      <c r="M1609" s="1"/>
      <c r="N1609" s="1"/>
      <c r="V1609" s="90"/>
    </row>
    <row r="1610" spans="1:22" s="80" customFormat="1">
      <c r="A1610" s="1"/>
      <c r="B1610" s="1"/>
      <c r="C1610" s="1"/>
      <c r="D1610" s="1"/>
      <c r="E1610" s="1"/>
      <c r="F1610" s="1"/>
      <c r="G1610" s="1"/>
      <c r="H1610" s="58"/>
      <c r="I1610" s="1"/>
      <c r="J1610" s="1"/>
      <c r="K1610" s="1"/>
      <c r="L1610"/>
      <c r="M1610" s="1"/>
      <c r="N1610" s="1"/>
      <c r="V1610" s="90"/>
    </row>
    <row r="1611" spans="1:22" s="80" customFormat="1">
      <c r="A1611" s="1"/>
      <c r="B1611" s="1"/>
      <c r="C1611" s="1"/>
      <c r="D1611" s="1"/>
      <c r="E1611" s="1"/>
      <c r="F1611" s="1"/>
      <c r="G1611" s="1"/>
      <c r="H1611" s="58"/>
      <c r="I1611" s="1"/>
      <c r="J1611" s="1"/>
      <c r="K1611" s="1"/>
      <c r="L1611"/>
      <c r="M1611" s="1"/>
      <c r="N1611" s="1"/>
      <c r="V1611" s="90"/>
    </row>
    <row r="1612" spans="1:22" s="80" customFormat="1">
      <c r="A1612" s="1"/>
      <c r="B1612" s="1"/>
      <c r="C1612" s="1"/>
      <c r="D1612" s="1"/>
      <c r="E1612" s="1"/>
      <c r="F1612" s="1"/>
      <c r="G1612" s="1"/>
      <c r="H1612" s="58"/>
      <c r="I1612" s="1"/>
      <c r="J1612" s="1"/>
      <c r="K1612" s="1"/>
      <c r="L1612"/>
      <c r="M1612" s="1"/>
      <c r="N1612" s="1"/>
      <c r="V1612" s="90"/>
    </row>
    <row r="1613" spans="1:22" s="80" customFormat="1">
      <c r="A1613" s="1"/>
      <c r="B1613" s="1"/>
      <c r="C1613" s="1"/>
      <c r="D1613" s="1"/>
      <c r="E1613" s="1"/>
      <c r="F1613" s="1"/>
      <c r="G1613" s="1"/>
      <c r="H1613" s="58"/>
      <c r="I1613" s="1"/>
      <c r="J1613" s="1"/>
      <c r="K1613" s="1"/>
      <c r="L1613"/>
      <c r="M1613" s="1"/>
      <c r="N1613" s="1"/>
      <c r="V1613" s="90"/>
    </row>
    <row r="1614" spans="1:22" s="80" customFormat="1">
      <c r="A1614" s="1"/>
      <c r="B1614" s="1"/>
      <c r="C1614" s="1"/>
      <c r="D1614" s="1"/>
      <c r="E1614" s="1"/>
      <c r="F1614" s="1"/>
      <c r="G1614" s="1"/>
      <c r="H1614" s="58"/>
      <c r="I1614" s="1"/>
      <c r="J1614" s="1"/>
      <c r="K1614" s="1"/>
      <c r="L1614"/>
      <c r="M1614" s="1"/>
      <c r="N1614" s="1"/>
      <c r="V1614" s="90"/>
    </row>
    <row r="1615" spans="1:22" s="80" customFormat="1">
      <c r="A1615" s="1"/>
      <c r="B1615" s="1"/>
      <c r="C1615" s="1"/>
      <c r="D1615" s="1"/>
      <c r="E1615" s="1"/>
      <c r="F1615" s="1"/>
      <c r="G1615" s="1"/>
      <c r="H1615" s="58"/>
      <c r="I1615" s="1"/>
      <c r="J1615" s="1"/>
      <c r="K1615" s="1"/>
      <c r="L1615"/>
      <c r="M1615" s="1"/>
      <c r="N1615" s="1"/>
      <c r="V1615" s="90"/>
    </row>
    <row r="1616" spans="1:22" s="80" customFormat="1">
      <c r="A1616" s="1"/>
      <c r="B1616" s="1"/>
      <c r="C1616" s="1"/>
      <c r="D1616" s="1"/>
      <c r="E1616" s="1"/>
      <c r="F1616" s="1"/>
      <c r="G1616" s="1"/>
      <c r="H1616" s="58"/>
      <c r="I1616" s="1"/>
      <c r="J1616" s="1"/>
      <c r="K1616" s="1"/>
      <c r="L1616"/>
      <c r="M1616" s="1"/>
      <c r="N1616" s="1"/>
      <c r="V1616" s="90"/>
    </row>
    <row r="1617" spans="1:22" s="80" customFormat="1">
      <c r="A1617" s="1"/>
      <c r="B1617" s="1"/>
      <c r="C1617" s="1"/>
      <c r="D1617" s="1"/>
      <c r="E1617" s="1"/>
      <c r="F1617" s="1"/>
      <c r="G1617" s="1"/>
      <c r="H1617" s="58"/>
      <c r="I1617" s="1"/>
      <c r="J1617" s="1"/>
      <c r="K1617" s="1"/>
      <c r="L1617"/>
      <c r="M1617" s="1"/>
      <c r="N1617" s="1"/>
      <c r="V1617" s="90"/>
    </row>
    <row r="1618" spans="1:22" s="80" customFormat="1">
      <c r="A1618" s="1"/>
      <c r="B1618" s="1"/>
      <c r="C1618" s="1"/>
      <c r="D1618" s="1"/>
      <c r="E1618" s="1"/>
      <c r="F1618" s="1"/>
      <c r="G1618" s="1"/>
      <c r="H1618" s="58"/>
      <c r="I1618" s="1"/>
      <c r="J1618" s="1"/>
      <c r="K1618" s="1"/>
      <c r="L1618"/>
      <c r="M1618" s="1"/>
      <c r="N1618" s="1"/>
      <c r="V1618" s="90"/>
    </row>
    <row r="1619" spans="1:22" s="80" customFormat="1">
      <c r="A1619" s="1"/>
      <c r="B1619" s="1"/>
      <c r="C1619" s="1"/>
      <c r="D1619" s="1"/>
      <c r="E1619" s="1"/>
      <c r="F1619" s="1"/>
      <c r="G1619" s="1"/>
      <c r="H1619" s="58"/>
      <c r="I1619" s="1"/>
      <c r="J1619" s="1"/>
      <c r="K1619" s="1"/>
      <c r="L1619"/>
      <c r="M1619" s="1"/>
      <c r="N1619" s="1"/>
      <c r="V1619" s="90"/>
    </row>
    <row r="1620" spans="1:22" s="80" customFormat="1">
      <c r="A1620" s="1"/>
      <c r="B1620" s="1"/>
      <c r="C1620" s="1"/>
      <c r="D1620" s="1"/>
      <c r="E1620" s="1"/>
      <c r="F1620" s="1"/>
      <c r="G1620" s="1"/>
      <c r="H1620" s="58"/>
      <c r="I1620" s="1"/>
      <c r="J1620" s="1"/>
      <c r="K1620" s="1"/>
      <c r="L1620"/>
      <c r="M1620" s="1"/>
      <c r="N1620" s="1"/>
      <c r="V1620" s="90"/>
    </row>
    <row r="1621" spans="1:22" s="80" customFormat="1">
      <c r="A1621" s="1"/>
      <c r="B1621" s="1"/>
      <c r="C1621" s="1"/>
      <c r="D1621" s="1"/>
      <c r="E1621" s="1"/>
      <c r="F1621" s="1"/>
      <c r="G1621" s="1"/>
      <c r="H1621" s="58"/>
      <c r="I1621" s="1"/>
      <c r="J1621" s="1"/>
      <c r="K1621" s="1"/>
      <c r="L1621"/>
      <c r="M1621" s="1"/>
      <c r="N1621" s="1"/>
      <c r="V1621" s="90"/>
    </row>
    <row r="1622" spans="1:22" s="80" customFormat="1">
      <c r="A1622" s="1"/>
      <c r="B1622" s="1"/>
      <c r="C1622" s="1"/>
      <c r="D1622" s="1"/>
      <c r="E1622" s="1"/>
      <c r="F1622" s="1"/>
      <c r="G1622" s="1"/>
      <c r="H1622" s="58"/>
      <c r="I1622" s="1"/>
      <c r="J1622" s="1"/>
      <c r="K1622" s="1"/>
      <c r="L1622"/>
      <c r="M1622" s="1"/>
      <c r="N1622" s="1"/>
      <c r="V1622" s="90"/>
    </row>
    <row r="1623" spans="1:22" s="80" customFormat="1">
      <c r="A1623" s="1"/>
      <c r="B1623" s="1"/>
      <c r="C1623" s="1"/>
      <c r="D1623" s="1"/>
      <c r="E1623" s="1"/>
      <c r="F1623" s="1"/>
      <c r="G1623" s="1"/>
      <c r="H1623" s="58"/>
      <c r="I1623" s="1"/>
      <c r="J1623" s="1"/>
      <c r="K1623" s="1"/>
      <c r="L1623"/>
      <c r="M1623" s="1"/>
      <c r="N1623" s="1"/>
      <c r="V1623" s="90"/>
    </row>
    <row r="1624" spans="1:22" s="80" customFormat="1">
      <c r="A1624" s="1"/>
      <c r="B1624" s="1"/>
      <c r="C1624" s="1"/>
      <c r="D1624" s="1"/>
      <c r="E1624" s="1"/>
      <c r="F1624" s="1"/>
      <c r="G1624" s="1"/>
      <c r="H1624" s="58"/>
      <c r="I1624" s="1"/>
      <c r="J1624" s="1"/>
      <c r="K1624" s="1"/>
      <c r="L1624"/>
      <c r="M1624" s="1"/>
      <c r="N1624" s="1"/>
      <c r="V1624" s="90"/>
    </row>
    <row r="1625" spans="1:22" s="80" customFormat="1">
      <c r="A1625" s="1"/>
      <c r="B1625" s="1"/>
      <c r="C1625" s="1"/>
      <c r="D1625" s="1"/>
      <c r="E1625" s="1"/>
      <c r="F1625" s="1"/>
      <c r="G1625" s="1"/>
      <c r="H1625" s="58"/>
      <c r="I1625" s="1"/>
      <c r="J1625" s="1"/>
      <c r="K1625" s="1"/>
      <c r="L1625"/>
      <c r="M1625" s="1"/>
      <c r="N1625" s="1"/>
      <c r="V1625" s="90"/>
    </row>
    <row r="1626" spans="1:22" s="80" customFormat="1">
      <c r="A1626" s="1"/>
      <c r="B1626" s="1"/>
      <c r="C1626" s="1"/>
      <c r="D1626" s="1"/>
      <c r="E1626" s="1"/>
      <c r="F1626" s="1"/>
      <c r="G1626" s="1"/>
      <c r="H1626" s="58"/>
      <c r="I1626" s="1"/>
      <c r="J1626" s="1"/>
      <c r="K1626" s="1"/>
      <c r="L1626"/>
      <c r="M1626" s="1"/>
      <c r="N1626" s="1"/>
      <c r="V1626" s="90"/>
    </row>
    <row r="1627" spans="1:22" s="80" customFormat="1">
      <c r="A1627" s="1"/>
      <c r="B1627" s="1"/>
      <c r="C1627" s="1"/>
      <c r="D1627" s="1"/>
      <c r="E1627" s="1"/>
      <c r="F1627" s="1"/>
      <c r="G1627" s="1"/>
      <c r="H1627" s="58"/>
      <c r="I1627" s="1"/>
      <c r="J1627" s="1"/>
      <c r="K1627" s="1"/>
      <c r="L1627"/>
      <c r="M1627" s="1"/>
      <c r="N1627" s="1"/>
      <c r="V1627" s="90"/>
    </row>
    <row r="1628" spans="1:22" s="80" customFormat="1">
      <c r="A1628" s="1"/>
      <c r="B1628" s="1"/>
      <c r="C1628" s="1"/>
      <c r="D1628" s="1"/>
      <c r="E1628" s="1"/>
      <c r="F1628" s="1"/>
      <c r="G1628" s="1"/>
      <c r="H1628" s="58"/>
      <c r="I1628" s="1"/>
      <c r="J1628" s="1"/>
      <c r="K1628" s="1"/>
      <c r="L1628"/>
      <c r="M1628" s="1"/>
      <c r="N1628" s="1"/>
      <c r="V1628" s="90"/>
    </row>
    <row r="1629" spans="1:22" s="80" customFormat="1">
      <c r="A1629" s="1"/>
      <c r="B1629" s="1"/>
      <c r="C1629" s="1"/>
      <c r="D1629" s="1"/>
      <c r="E1629" s="1"/>
      <c r="F1629" s="1"/>
      <c r="G1629" s="1"/>
      <c r="H1629" s="58"/>
      <c r="I1629" s="1"/>
      <c r="J1629" s="1"/>
      <c r="K1629" s="1"/>
      <c r="L1629"/>
      <c r="M1629" s="1"/>
      <c r="N1629" s="1"/>
      <c r="V1629" s="90"/>
    </row>
    <row r="1630" spans="1:22" s="80" customFormat="1">
      <c r="A1630" s="1"/>
      <c r="B1630" s="1"/>
      <c r="C1630" s="1"/>
      <c r="D1630" s="1"/>
      <c r="E1630" s="1"/>
      <c r="F1630" s="1"/>
      <c r="G1630" s="1"/>
      <c r="H1630" s="58"/>
      <c r="I1630" s="1"/>
      <c r="J1630" s="1"/>
      <c r="K1630" s="1"/>
      <c r="L1630"/>
      <c r="M1630" s="1"/>
      <c r="N1630" s="1"/>
      <c r="V1630" s="90"/>
    </row>
    <row r="1631" spans="1:22" s="80" customFormat="1">
      <c r="A1631" s="1"/>
      <c r="B1631" s="1"/>
      <c r="C1631" s="1"/>
      <c r="D1631" s="1"/>
      <c r="E1631" s="1"/>
      <c r="F1631" s="1"/>
      <c r="G1631" s="1"/>
      <c r="H1631" s="58"/>
      <c r="I1631" s="1"/>
      <c r="J1631" s="1"/>
      <c r="K1631" s="1"/>
      <c r="L1631"/>
      <c r="M1631" s="1"/>
      <c r="N1631" s="1"/>
      <c r="V1631" s="90"/>
    </row>
    <row r="1632" spans="1:22" s="80" customFormat="1">
      <c r="A1632" s="1"/>
      <c r="B1632" s="1"/>
      <c r="C1632" s="1"/>
      <c r="D1632" s="1"/>
      <c r="E1632" s="1"/>
      <c r="F1632" s="1"/>
      <c r="G1632" s="1"/>
      <c r="H1632" s="58"/>
      <c r="I1632" s="1"/>
      <c r="J1632" s="1"/>
      <c r="K1632" s="1"/>
      <c r="L1632"/>
      <c r="M1632" s="1"/>
      <c r="N1632" s="1"/>
      <c r="V1632" s="90"/>
    </row>
    <row r="1633" spans="1:22" s="80" customFormat="1">
      <c r="A1633" s="1"/>
      <c r="B1633" s="1"/>
      <c r="C1633" s="1"/>
      <c r="D1633" s="1"/>
      <c r="E1633" s="1"/>
      <c r="F1633" s="1"/>
      <c r="G1633" s="1"/>
      <c r="H1633" s="58"/>
      <c r="I1633" s="1"/>
      <c r="J1633" s="1"/>
      <c r="K1633" s="1"/>
      <c r="L1633"/>
      <c r="M1633" s="1"/>
      <c r="N1633" s="1"/>
      <c r="V1633" s="90"/>
    </row>
    <row r="1634" spans="1:22" s="80" customFormat="1">
      <c r="A1634" s="1"/>
      <c r="B1634" s="1"/>
      <c r="C1634" s="1"/>
      <c r="D1634" s="1"/>
      <c r="E1634" s="1"/>
      <c r="F1634" s="1"/>
      <c r="G1634" s="1"/>
      <c r="H1634" s="58"/>
      <c r="I1634" s="1"/>
      <c r="J1634" s="1"/>
      <c r="K1634" s="1"/>
      <c r="L1634"/>
      <c r="M1634" s="1"/>
      <c r="N1634" s="1"/>
      <c r="V1634" s="90"/>
    </row>
    <row r="1635" spans="1:22" s="80" customFormat="1">
      <c r="A1635" s="1"/>
      <c r="B1635" s="1"/>
      <c r="C1635" s="1"/>
      <c r="D1635" s="1"/>
      <c r="E1635" s="1"/>
      <c r="F1635" s="1"/>
      <c r="G1635" s="1"/>
      <c r="H1635" s="58"/>
      <c r="I1635" s="1"/>
      <c r="J1635" s="1"/>
      <c r="K1635" s="1"/>
      <c r="L1635"/>
      <c r="M1635" s="1"/>
      <c r="N1635" s="1"/>
      <c r="V1635" s="90"/>
    </row>
    <row r="1636" spans="1:22" s="80" customFormat="1">
      <c r="A1636" s="1"/>
      <c r="B1636" s="1"/>
      <c r="C1636" s="1"/>
      <c r="D1636" s="1"/>
      <c r="E1636" s="1"/>
      <c r="F1636" s="1"/>
      <c r="G1636" s="1"/>
      <c r="H1636" s="58"/>
      <c r="I1636" s="1"/>
      <c r="J1636" s="1"/>
      <c r="K1636" s="1"/>
      <c r="L1636"/>
      <c r="M1636" s="1"/>
      <c r="N1636" s="1"/>
      <c r="V1636" s="90"/>
    </row>
    <row r="1637" spans="1:22" s="80" customFormat="1">
      <c r="A1637" s="1"/>
      <c r="B1637" s="1"/>
      <c r="C1637" s="1"/>
      <c r="D1637" s="1"/>
      <c r="E1637" s="1"/>
      <c r="F1637" s="1"/>
      <c r="G1637" s="1"/>
      <c r="H1637" s="58"/>
      <c r="I1637" s="1"/>
      <c r="J1637" s="1"/>
      <c r="K1637" s="1"/>
      <c r="L1637"/>
      <c r="M1637" s="1"/>
      <c r="N1637" s="1"/>
      <c r="V1637" s="90"/>
    </row>
    <row r="1638" spans="1:22" s="80" customFormat="1">
      <c r="A1638" s="1"/>
      <c r="B1638" s="1"/>
      <c r="C1638" s="1"/>
      <c r="D1638" s="1"/>
      <c r="E1638" s="1"/>
      <c r="F1638" s="1"/>
      <c r="G1638" s="1"/>
      <c r="H1638" s="58"/>
      <c r="I1638" s="1"/>
      <c r="J1638" s="1"/>
      <c r="K1638" s="1"/>
      <c r="L1638"/>
      <c r="M1638" s="1"/>
      <c r="N1638" s="1"/>
      <c r="V1638" s="90"/>
    </row>
    <row r="1639" spans="1:22" s="80" customFormat="1">
      <c r="A1639" s="1"/>
      <c r="B1639" s="1"/>
      <c r="C1639" s="1"/>
      <c r="D1639" s="1"/>
      <c r="E1639" s="1"/>
      <c r="F1639" s="1"/>
      <c r="G1639" s="1"/>
      <c r="H1639" s="58"/>
      <c r="I1639" s="1"/>
      <c r="J1639" s="1"/>
      <c r="K1639" s="1"/>
      <c r="L1639"/>
      <c r="M1639" s="1"/>
      <c r="N1639" s="1"/>
      <c r="V1639" s="90"/>
    </row>
    <row r="1640" spans="1:22" s="80" customFormat="1">
      <c r="A1640" s="1"/>
      <c r="B1640" s="1"/>
      <c r="C1640" s="1"/>
      <c r="D1640" s="1"/>
      <c r="E1640" s="1"/>
      <c r="F1640" s="1"/>
      <c r="G1640" s="1"/>
      <c r="H1640" s="58"/>
      <c r="I1640" s="1"/>
      <c r="J1640" s="1"/>
      <c r="K1640" s="1"/>
      <c r="L1640"/>
      <c r="M1640" s="1"/>
      <c r="N1640" s="1"/>
      <c r="V1640" s="90"/>
    </row>
    <row r="1641" spans="1:22" s="80" customFormat="1">
      <c r="A1641" s="1"/>
      <c r="B1641" s="1"/>
      <c r="C1641" s="1"/>
      <c r="D1641" s="1"/>
      <c r="E1641" s="1"/>
      <c r="F1641" s="1"/>
      <c r="G1641" s="1"/>
      <c r="H1641" s="58"/>
      <c r="I1641" s="1"/>
      <c r="J1641" s="1"/>
      <c r="K1641" s="1"/>
      <c r="L1641"/>
      <c r="M1641" s="1"/>
      <c r="N1641" s="1"/>
      <c r="V1641" s="90"/>
    </row>
    <row r="1642" spans="1:22" s="80" customFormat="1">
      <c r="A1642" s="1"/>
      <c r="B1642" s="1"/>
      <c r="C1642" s="1"/>
      <c r="D1642" s="1"/>
      <c r="E1642" s="1"/>
      <c r="F1642" s="1"/>
      <c r="G1642" s="1"/>
      <c r="H1642" s="58"/>
      <c r="I1642" s="1"/>
      <c r="J1642" s="1"/>
      <c r="K1642" s="1"/>
      <c r="L1642"/>
      <c r="M1642" s="1"/>
      <c r="N1642" s="1"/>
      <c r="V1642" s="90"/>
    </row>
    <row r="1643" spans="1:22" s="80" customFormat="1">
      <c r="A1643" s="1"/>
      <c r="B1643" s="1"/>
      <c r="C1643" s="1"/>
      <c r="D1643" s="1"/>
      <c r="E1643" s="1"/>
      <c r="F1643" s="1"/>
      <c r="G1643" s="1"/>
      <c r="H1643" s="58"/>
      <c r="I1643" s="1"/>
      <c r="J1643" s="1"/>
      <c r="K1643" s="1"/>
      <c r="L1643"/>
      <c r="M1643" s="1"/>
      <c r="N1643" s="1"/>
      <c r="V1643" s="90"/>
    </row>
    <row r="1644" spans="1:22" s="80" customFormat="1">
      <c r="A1644" s="1"/>
      <c r="B1644" s="1"/>
      <c r="C1644" s="1"/>
      <c r="D1644" s="1"/>
      <c r="E1644" s="1"/>
      <c r="F1644" s="1"/>
      <c r="G1644" s="1"/>
      <c r="H1644" s="58"/>
      <c r="I1644" s="1"/>
      <c r="J1644" s="1"/>
      <c r="K1644" s="1"/>
      <c r="L1644"/>
      <c r="M1644" s="1"/>
      <c r="N1644" s="1"/>
      <c r="V1644" s="90"/>
    </row>
    <row r="1645" spans="1:22" s="80" customFormat="1">
      <c r="A1645" s="1"/>
      <c r="B1645" s="1"/>
      <c r="C1645" s="1"/>
      <c r="D1645" s="1"/>
      <c r="E1645" s="1"/>
      <c r="F1645" s="1"/>
      <c r="G1645" s="1"/>
      <c r="H1645" s="58"/>
      <c r="I1645" s="1"/>
      <c r="J1645" s="1"/>
      <c r="K1645" s="1"/>
      <c r="L1645"/>
      <c r="M1645" s="1"/>
      <c r="N1645" s="1"/>
      <c r="V1645" s="90"/>
    </row>
    <row r="1646" spans="1:22" s="80" customFormat="1">
      <c r="A1646" s="1"/>
      <c r="B1646" s="1"/>
      <c r="C1646" s="1"/>
      <c r="D1646" s="1"/>
      <c r="E1646" s="1"/>
      <c r="F1646" s="1"/>
      <c r="G1646" s="1"/>
      <c r="H1646" s="58"/>
      <c r="I1646" s="1"/>
      <c r="J1646" s="1"/>
      <c r="K1646" s="1"/>
      <c r="L1646"/>
      <c r="M1646" s="1"/>
      <c r="N1646" s="1"/>
      <c r="V1646" s="90"/>
    </row>
    <row r="1647" spans="1:22" s="80" customFormat="1">
      <c r="A1647" s="1"/>
      <c r="B1647" s="1"/>
      <c r="C1647" s="1"/>
      <c r="D1647" s="1"/>
      <c r="E1647" s="1"/>
      <c r="F1647" s="1"/>
      <c r="G1647" s="1"/>
      <c r="H1647" s="58"/>
      <c r="I1647" s="1"/>
      <c r="J1647" s="1"/>
      <c r="K1647" s="1"/>
      <c r="L1647"/>
      <c r="M1647" s="1"/>
      <c r="N1647" s="1"/>
      <c r="V1647" s="90"/>
    </row>
    <row r="1648" spans="1:22" s="80" customFormat="1">
      <c r="A1648" s="1"/>
      <c r="B1648" s="1"/>
      <c r="C1648" s="1"/>
      <c r="D1648" s="1"/>
      <c r="E1648" s="1"/>
      <c r="F1648" s="1"/>
      <c r="G1648" s="1"/>
      <c r="H1648" s="58"/>
      <c r="I1648" s="1"/>
      <c r="J1648" s="1"/>
      <c r="K1648" s="1"/>
      <c r="L1648"/>
      <c r="M1648" s="1"/>
      <c r="N1648" s="1"/>
      <c r="V1648" s="90"/>
    </row>
    <row r="1649" spans="1:22" s="80" customFormat="1">
      <c r="A1649" s="1"/>
      <c r="B1649" s="1"/>
      <c r="C1649" s="1"/>
      <c r="D1649" s="1"/>
      <c r="E1649" s="1"/>
      <c r="F1649" s="1"/>
      <c r="G1649" s="1"/>
      <c r="H1649" s="58"/>
      <c r="I1649" s="1"/>
      <c r="J1649" s="1"/>
      <c r="K1649" s="1"/>
      <c r="L1649"/>
      <c r="M1649" s="1"/>
      <c r="N1649" s="1"/>
      <c r="V1649" s="90"/>
    </row>
    <row r="1650" spans="1:22" s="80" customFormat="1">
      <c r="A1650" s="1"/>
      <c r="B1650" s="1"/>
      <c r="C1650" s="1"/>
      <c r="D1650" s="1"/>
      <c r="E1650" s="1"/>
      <c r="F1650" s="1"/>
      <c r="G1650" s="1"/>
      <c r="H1650" s="58"/>
      <c r="I1650" s="1"/>
      <c r="J1650" s="1"/>
      <c r="K1650" s="1"/>
      <c r="L1650"/>
      <c r="M1650" s="1"/>
      <c r="N1650" s="1"/>
      <c r="V1650" s="90"/>
    </row>
    <row r="1651" spans="1:22" s="80" customFormat="1">
      <c r="A1651" s="1"/>
      <c r="B1651" s="1"/>
      <c r="C1651" s="1"/>
      <c r="D1651" s="1"/>
      <c r="E1651" s="1"/>
      <c r="F1651" s="1"/>
      <c r="G1651" s="1"/>
      <c r="H1651" s="58"/>
      <c r="I1651" s="1"/>
      <c r="J1651" s="1"/>
      <c r="K1651" s="1"/>
      <c r="L1651"/>
      <c r="M1651" s="1"/>
      <c r="N1651" s="1"/>
      <c r="V1651" s="90"/>
    </row>
    <row r="1652" spans="1:22" s="80" customFormat="1">
      <c r="A1652" s="1"/>
      <c r="B1652" s="1"/>
      <c r="C1652" s="1"/>
      <c r="D1652" s="1"/>
      <c r="E1652" s="1"/>
      <c r="F1652" s="1"/>
      <c r="G1652" s="1"/>
      <c r="H1652" s="58"/>
      <c r="I1652" s="1"/>
      <c r="J1652" s="1"/>
      <c r="K1652" s="1"/>
      <c r="L1652"/>
      <c r="M1652" s="1"/>
      <c r="N1652" s="1"/>
      <c r="V1652" s="90"/>
    </row>
    <row r="1653" spans="1:22" s="80" customFormat="1">
      <c r="A1653" s="1"/>
      <c r="B1653" s="1"/>
      <c r="C1653" s="1"/>
      <c r="D1653" s="1"/>
      <c r="E1653" s="1"/>
      <c r="F1653" s="1"/>
      <c r="G1653" s="1"/>
      <c r="H1653" s="58"/>
      <c r="I1653" s="1"/>
      <c r="J1653" s="1"/>
      <c r="K1653" s="1"/>
      <c r="L1653"/>
      <c r="M1653" s="1"/>
      <c r="N1653" s="1"/>
      <c r="V1653" s="90"/>
    </row>
    <row r="1654" spans="1:22" s="80" customFormat="1">
      <c r="A1654" s="1"/>
      <c r="B1654" s="1"/>
      <c r="C1654" s="1"/>
      <c r="D1654" s="1"/>
      <c r="E1654" s="1"/>
      <c r="F1654" s="1"/>
      <c r="G1654" s="1"/>
      <c r="H1654" s="58"/>
      <c r="I1654" s="1"/>
      <c r="J1654" s="1"/>
      <c r="K1654" s="1"/>
      <c r="L1654"/>
      <c r="M1654" s="1"/>
      <c r="N1654" s="1"/>
      <c r="V1654" s="90"/>
    </row>
    <row r="1655" spans="1:22" s="80" customFormat="1">
      <c r="A1655" s="1"/>
      <c r="B1655" s="1"/>
      <c r="C1655" s="1"/>
      <c r="D1655" s="1"/>
      <c r="E1655" s="1"/>
      <c r="F1655" s="1"/>
      <c r="G1655" s="1"/>
      <c r="H1655" s="58"/>
      <c r="I1655" s="1"/>
      <c r="J1655" s="1"/>
      <c r="K1655" s="1"/>
      <c r="L1655"/>
      <c r="M1655" s="1"/>
      <c r="N1655" s="1"/>
      <c r="V1655" s="90"/>
    </row>
    <row r="1656" spans="1:22" s="80" customFormat="1">
      <c r="A1656" s="1"/>
      <c r="B1656" s="1"/>
      <c r="C1656" s="1"/>
      <c r="D1656" s="1"/>
      <c r="E1656" s="1"/>
      <c r="F1656" s="1"/>
      <c r="G1656" s="1"/>
      <c r="H1656" s="58"/>
      <c r="I1656" s="1"/>
      <c r="J1656" s="1"/>
      <c r="K1656" s="1"/>
      <c r="L1656"/>
      <c r="M1656" s="1"/>
      <c r="N1656" s="1"/>
      <c r="V1656" s="90"/>
    </row>
    <row r="1657" spans="1:22" s="80" customFormat="1">
      <c r="A1657" s="1"/>
      <c r="B1657" s="1"/>
      <c r="C1657" s="1"/>
      <c r="D1657" s="1"/>
      <c r="E1657" s="1"/>
      <c r="F1657" s="1"/>
      <c r="G1657" s="1"/>
      <c r="H1657" s="58"/>
      <c r="I1657" s="1"/>
      <c r="J1657" s="1"/>
      <c r="K1657" s="1"/>
      <c r="L1657"/>
      <c r="M1657" s="1"/>
      <c r="N1657" s="1"/>
      <c r="V1657" s="90"/>
    </row>
    <row r="1658" spans="1:22" s="80" customFormat="1">
      <c r="A1658" s="1"/>
      <c r="B1658" s="1"/>
      <c r="C1658" s="1"/>
      <c r="D1658" s="1"/>
      <c r="E1658" s="1"/>
      <c r="F1658" s="1"/>
      <c r="G1658" s="1"/>
      <c r="H1658" s="58"/>
      <c r="I1658" s="1"/>
      <c r="J1658" s="1"/>
      <c r="K1658" s="1"/>
      <c r="L1658"/>
      <c r="M1658" s="1"/>
      <c r="N1658" s="1"/>
      <c r="V1658" s="90"/>
    </row>
    <row r="1659" spans="1:22" s="80" customFormat="1">
      <c r="A1659" s="1"/>
      <c r="B1659" s="1"/>
      <c r="C1659" s="1"/>
      <c r="D1659" s="1"/>
      <c r="E1659" s="1"/>
      <c r="F1659" s="1"/>
      <c r="G1659" s="1"/>
      <c r="H1659" s="58"/>
      <c r="I1659" s="1"/>
      <c r="J1659" s="1"/>
      <c r="K1659" s="1"/>
      <c r="L1659"/>
      <c r="M1659" s="1"/>
      <c r="N1659" s="1"/>
      <c r="V1659" s="90"/>
    </row>
    <row r="1660" spans="1:22" s="80" customFormat="1">
      <c r="A1660" s="1"/>
      <c r="B1660" s="1"/>
      <c r="C1660" s="1"/>
      <c r="D1660" s="1"/>
      <c r="E1660" s="1"/>
      <c r="F1660" s="1"/>
      <c r="G1660" s="1"/>
      <c r="H1660" s="58"/>
      <c r="I1660" s="1"/>
      <c r="J1660" s="1"/>
      <c r="K1660" s="1"/>
      <c r="L1660"/>
      <c r="M1660" s="1"/>
      <c r="N1660" s="1"/>
      <c r="V1660" s="90"/>
    </row>
    <row r="1661" spans="1:22" s="80" customFormat="1">
      <c r="A1661" s="1"/>
      <c r="B1661" s="1"/>
      <c r="C1661" s="1"/>
      <c r="D1661" s="1"/>
      <c r="E1661" s="1"/>
      <c r="F1661" s="1"/>
      <c r="G1661" s="1"/>
      <c r="H1661" s="58"/>
      <c r="I1661" s="1"/>
      <c r="J1661" s="1"/>
      <c r="K1661" s="1"/>
      <c r="L1661"/>
      <c r="M1661" s="1"/>
      <c r="N1661" s="1"/>
      <c r="V1661" s="90"/>
    </row>
    <row r="1662" spans="1:22" s="80" customFormat="1">
      <c r="A1662" s="1"/>
      <c r="B1662" s="1"/>
      <c r="C1662" s="1"/>
      <c r="D1662" s="1"/>
      <c r="E1662" s="1"/>
      <c r="F1662" s="1"/>
      <c r="G1662" s="1"/>
      <c r="H1662" s="58"/>
      <c r="I1662" s="1"/>
      <c r="J1662" s="1"/>
      <c r="K1662" s="1"/>
      <c r="L1662"/>
      <c r="M1662" s="1"/>
      <c r="N1662" s="1"/>
      <c r="V1662" s="90"/>
    </row>
    <row r="1663" spans="1:22" s="80" customFormat="1">
      <c r="A1663" s="1"/>
      <c r="B1663" s="1"/>
      <c r="C1663" s="1"/>
      <c r="D1663" s="1"/>
      <c r="E1663" s="1"/>
      <c r="F1663" s="1"/>
      <c r="G1663" s="1"/>
      <c r="H1663" s="58"/>
      <c r="I1663" s="1"/>
      <c r="J1663" s="1"/>
      <c r="K1663" s="1"/>
      <c r="L1663"/>
      <c r="M1663" s="1"/>
      <c r="N1663" s="1"/>
      <c r="V1663" s="90"/>
    </row>
    <row r="1664" spans="1:22" s="80" customFormat="1">
      <c r="A1664" s="1"/>
      <c r="B1664" s="1"/>
      <c r="C1664" s="1"/>
      <c r="D1664" s="1"/>
      <c r="E1664" s="1"/>
      <c r="F1664" s="1"/>
      <c r="G1664" s="1"/>
      <c r="H1664" s="58"/>
      <c r="I1664" s="1"/>
      <c r="J1664" s="1"/>
      <c r="K1664" s="1"/>
      <c r="L1664"/>
      <c r="M1664" s="1"/>
      <c r="N1664" s="1"/>
      <c r="V1664" s="90"/>
    </row>
    <row r="1665" spans="1:22" s="80" customFormat="1">
      <c r="A1665" s="1"/>
      <c r="B1665" s="1"/>
      <c r="C1665" s="1"/>
      <c r="D1665" s="1"/>
      <c r="E1665" s="1"/>
      <c r="F1665" s="1"/>
      <c r="G1665" s="1"/>
      <c r="H1665" s="58"/>
      <c r="I1665" s="1"/>
      <c r="J1665" s="1"/>
      <c r="K1665" s="1"/>
      <c r="L1665"/>
      <c r="M1665" s="1"/>
      <c r="N1665" s="1"/>
      <c r="V1665" s="90"/>
    </row>
    <row r="1666" spans="1:22" s="80" customFormat="1">
      <c r="A1666" s="1"/>
      <c r="B1666" s="1"/>
      <c r="C1666" s="1"/>
      <c r="D1666" s="1"/>
      <c r="E1666" s="1"/>
      <c r="F1666" s="1"/>
      <c r="G1666" s="1"/>
      <c r="H1666" s="58"/>
      <c r="I1666" s="1"/>
      <c r="J1666" s="1"/>
      <c r="K1666" s="1"/>
      <c r="L1666"/>
      <c r="M1666" s="1"/>
      <c r="N1666" s="1"/>
      <c r="V1666" s="90"/>
    </row>
    <row r="1667" spans="1:22" s="80" customFormat="1">
      <c r="A1667" s="1"/>
      <c r="B1667" s="1"/>
      <c r="C1667" s="1"/>
      <c r="D1667" s="1"/>
      <c r="E1667" s="1"/>
      <c r="F1667" s="1"/>
      <c r="G1667" s="1"/>
      <c r="H1667" s="58"/>
      <c r="I1667" s="1"/>
      <c r="J1667" s="1"/>
      <c r="K1667" s="1"/>
      <c r="L1667"/>
      <c r="M1667" s="1"/>
      <c r="N1667" s="1"/>
      <c r="V1667" s="90"/>
    </row>
    <row r="1668" spans="1:22" s="80" customFormat="1">
      <c r="A1668" s="1"/>
      <c r="B1668" s="1"/>
      <c r="C1668" s="1"/>
      <c r="D1668" s="1"/>
      <c r="E1668" s="1"/>
      <c r="F1668" s="1"/>
      <c r="G1668" s="1"/>
      <c r="H1668" s="58"/>
      <c r="I1668" s="1"/>
      <c r="J1668" s="1"/>
      <c r="K1668" s="1"/>
      <c r="L1668"/>
      <c r="M1668" s="1"/>
      <c r="N1668" s="1"/>
      <c r="V1668" s="90"/>
    </row>
    <row r="1669" spans="1:22" s="80" customFormat="1">
      <c r="A1669" s="1"/>
      <c r="B1669" s="1"/>
      <c r="C1669" s="1"/>
      <c r="D1669" s="1"/>
      <c r="E1669" s="1"/>
      <c r="F1669" s="1"/>
      <c r="G1669" s="1"/>
      <c r="H1669" s="58"/>
      <c r="I1669" s="1"/>
      <c r="J1669" s="1"/>
      <c r="K1669" s="1"/>
      <c r="L1669"/>
      <c r="M1669" s="1"/>
      <c r="N1669" s="1"/>
      <c r="V1669" s="90"/>
    </row>
    <row r="1670" spans="1:22" s="80" customFormat="1">
      <c r="A1670" s="1"/>
      <c r="B1670" s="1"/>
      <c r="C1670" s="1"/>
      <c r="D1670" s="1"/>
      <c r="E1670" s="1"/>
      <c r="F1670" s="1"/>
      <c r="G1670" s="1"/>
      <c r="H1670" s="58"/>
      <c r="I1670" s="1"/>
      <c r="J1670" s="1"/>
      <c r="K1670" s="1"/>
      <c r="L1670"/>
      <c r="M1670" s="1"/>
      <c r="N1670" s="1"/>
      <c r="V1670" s="90"/>
    </row>
    <row r="1671" spans="1:22" s="80" customFormat="1">
      <c r="A1671" s="1"/>
      <c r="B1671" s="1"/>
      <c r="C1671" s="1"/>
      <c r="D1671" s="1"/>
      <c r="E1671" s="1"/>
      <c r="F1671" s="1"/>
      <c r="G1671" s="1"/>
      <c r="H1671" s="58"/>
      <c r="I1671" s="1"/>
      <c r="J1671" s="1"/>
      <c r="K1671" s="1"/>
      <c r="L1671"/>
      <c r="M1671" s="1"/>
      <c r="N1671" s="1"/>
      <c r="V1671" s="90"/>
    </row>
    <row r="1672" spans="1:22" s="80" customFormat="1">
      <c r="A1672" s="1"/>
      <c r="B1672" s="1"/>
      <c r="C1672" s="1"/>
      <c r="D1672" s="1"/>
      <c r="E1672" s="1"/>
      <c r="F1672" s="1"/>
      <c r="G1672" s="1"/>
      <c r="H1672" s="58"/>
      <c r="I1672" s="1"/>
      <c r="J1672" s="1"/>
      <c r="K1672" s="1"/>
      <c r="L1672"/>
      <c r="M1672" s="1"/>
      <c r="N1672" s="1"/>
      <c r="V1672" s="90"/>
    </row>
    <row r="1673" spans="1:22" s="80" customFormat="1">
      <c r="A1673" s="1"/>
      <c r="B1673" s="1"/>
      <c r="C1673" s="1"/>
      <c r="D1673" s="1"/>
      <c r="E1673" s="1"/>
      <c r="F1673" s="1"/>
      <c r="G1673" s="1"/>
      <c r="H1673" s="58"/>
      <c r="I1673" s="1"/>
      <c r="J1673" s="1"/>
      <c r="K1673" s="1"/>
      <c r="L1673"/>
      <c r="M1673" s="1"/>
      <c r="N1673" s="1"/>
      <c r="V1673" s="90"/>
    </row>
    <row r="1674" spans="1:22" s="80" customFormat="1">
      <c r="A1674" s="1"/>
      <c r="B1674" s="1"/>
      <c r="C1674" s="1"/>
      <c r="D1674" s="1"/>
      <c r="E1674" s="1"/>
      <c r="F1674" s="1"/>
      <c r="G1674" s="1"/>
      <c r="H1674" s="58"/>
      <c r="I1674" s="1"/>
      <c r="J1674" s="1"/>
      <c r="K1674" s="1"/>
      <c r="L1674"/>
      <c r="M1674" s="1"/>
      <c r="N1674" s="1"/>
      <c r="V1674" s="90"/>
    </row>
    <row r="1675" spans="1:22" s="80" customFormat="1">
      <c r="A1675" s="1"/>
      <c r="B1675" s="1"/>
      <c r="C1675" s="1"/>
      <c r="D1675" s="1"/>
      <c r="E1675" s="1"/>
      <c r="F1675" s="1"/>
      <c r="G1675" s="1"/>
      <c r="H1675" s="58"/>
      <c r="I1675" s="1"/>
      <c r="J1675" s="1"/>
      <c r="K1675" s="1"/>
      <c r="L1675"/>
      <c r="M1675" s="1"/>
      <c r="N1675" s="1"/>
      <c r="V1675" s="90"/>
    </row>
    <row r="1676" spans="1:22" s="80" customFormat="1">
      <c r="A1676" s="1"/>
      <c r="B1676" s="1"/>
      <c r="C1676" s="1"/>
      <c r="D1676" s="1"/>
      <c r="E1676" s="1"/>
      <c r="F1676" s="1"/>
      <c r="G1676" s="1"/>
      <c r="H1676" s="58"/>
      <c r="I1676" s="1"/>
      <c r="J1676" s="1"/>
      <c r="K1676" s="1"/>
      <c r="L1676"/>
      <c r="M1676" s="1"/>
      <c r="N1676" s="1"/>
      <c r="V1676" s="90"/>
    </row>
    <row r="1677" spans="1:22" s="80" customFormat="1">
      <c r="A1677" s="1"/>
      <c r="B1677" s="1"/>
      <c r="C1677" s="1"/>
      <c r="D1677" s="1"/>
      <c r="E1677" s="1"/>
      <c r="F1677" s="1"/>
      <c r="G1677" s="1"/>
      <c r="H1677" s="58"/>
      <c r="I1677" s="1"/>
      <c r="J1677" s="1"/>
      <c r="K1677" s="1"/>
      <c r="L1677"/>
      <c r="M1677" s="1"/>
      <c r="N1677" s="1"/>
      <c r="V1677" s="90"/>
    </row>
    <row r="1678" spans="1:22" s="80" customFormat="1">
      <c r="A1678" s="1"/>
      <c r="B1678" s="1"/>
      <c r="C1678" s="1"/>
      <c r="D1678" s="1"/>
      <c r="E1678" s="1"/>
      <c r="F1678" s="1"/>
      <c r="G1678" s="1"/>
      <c r="H1678" s="58"/>
      <c r="I1678" s="1"/>
      <c r="J1678" s="1"/>
      <c r="K1678" s="1"/>
      <c r="L1678"/>
      <c r="M1678" s="1"/>
      <c r="N1678" s="1"/>
      <c r="V1678" s="90"/>
    </row>
    <row r="1679" spans="1:22" s="80" customFormat="1">
      <c r="A1679" s="1"/>
      <c r="B1679" s="1"/>
      <c r="C1679" s="1"/>
      <c r="D1679" s="1"/>
      <c r="E1679" s="1"/>
      <c r="F1679" s="1"/>
      <c r="G1679" s="1"/>
      <c r="H1679" s="58"/>
      <c r="I1679" s="1"/>
      <c r="J1679" s="1"/>
      <c r="K1679" s="1"/>
      <c r="L1679"/>
      <c r="M1679" s="1"/>
      <c r="N1679" s="1"/>
      <c r="V1679" s="90"/>
    </row>
    <row r="1680" spans="1:22" s="80" customFormat="1">
      <c r="A1680" s="1"/>
      <c r="B1680" s="1"/>
      <c r="C1680" s="1"/>
      <c r="D1680" s="1"/>
      <c r="E1680" s="1"/>
      <c r="F1680" s="1"/>
      <c r="G1680" s="1"/>
      <c r="H1680" s="58"/>
      <c r="I1680" s="1"/>
      <c r="J1680" s="1"/>
      <c r="K1680" s="1"/>
      <c r="L1680"/>
      <c r="M1680" s="1"/>
      <c r="N1680" s="1"/>
      <c r="V1680" s="90"/>
    </row>
    <row r="1681" spans="1:22" s="80" customFormat="1">
      <c r="A1681" s="1"/>
      <c r="B1681" s="1"/>
      <c r="C1681" s="1"/>
      <c r="D1681" s="1"/>
      <c r="E1681" s="1"/>
      <c r="F1681" s="1"/>
      <c r="G1681" s="1"/>
      <c r="H1681" s="58"/>
      <c r="I1681" s="1"/>
      <c r="J1681" s="1"/>
      <c r="K1681" s="1"/>
      <c r="L1681"/>
      <c r="M1681" s="1"/>
      <c r="N1681" s="1"/>
      <c r="V1681" s="90"/>
    </row>
    <row r="1682" spans="1:22" s="80" customFormat="1">
      <c r="A1682" s="1"/>
      <c r="B1682" s="1"/>
      <c r="C1682" s="1"/>
      <c r="D1682" s="1"/>
      <c r="E1682" s="1"/>
      <c r="F1682" s="1"/>
      <c r="G1682" s="1"/>
      <c r="H1682" s="58"/>
      <c r="I1682" s="1"/>
      <c r="J1682" s="1"/>
      <c r="K1682" s="1"/>
      <c r="L1682"/>
      <c r="M1682" s="1"/>
      <c r="N1682" s="1"/>
      <c r="V1682" s="90"/>
    </row>
    <row r="1683" spans="1:22" s="80" customFormat="1">
      <c r="A1683" s="1"/>
      <c r="B1683" s="1"/>
      <c r="C1683" s="1"/>
      <c r="D1683" s="1"/>
      <c r="E1683" s="1"/>
      <c r="F1683" s="1"/>
      <c r="G1683" s="1"/>
      <c r="H1683" s="58"/>
      <c r="I1683" s="1"/>
      <c r="J1683" s="1"/>
      <c r="K1683" s="1"/>
      <c r="L1683"/>
      <c r="M1683" s="1"/>
      <c r="N1683" s="1"/>
      <c r="V1683" s="90"/>
    </row>
    <row r="1684" spans="1:22" s="80" customFormat="1">
      <c r="A1684" s="1"/>
      <c r="B1684" s="1"/>
      <c r="C1684" s="1"/>
      <c r="D1684" s="1"/>
      <c r="E1684" s="1"/>
      <c r="F1684" s="1"/>
      <c r="G1684" s="1"/>
      <c r="H1684" s="58"/>
      <c r="I1684" s="1"/>
      <c r="J1684" s="1"/>
      <c r="K1684" s="1"/>
      <c r="L1684"/>
      <c r="M1684" s="1"/>
      <c r="N1684" s="1"/>
      <c r="V1684" s="90"/>
    </row>
    <row r="1685" spans="1:22" s="80" customFormat="1">
      <c r="A1685" s="1"/>
      <c r="B1685" s="1"/>
      <c r="C1685" s="1"/>
      <c r="D1685" s="1"/>
      <c r="E1685" s="1"/>
      <c r="F1685" s="1"/>
      <c r="G1685" s="1"/>
      <c r="H1685" s="58"/>
      <c r="I1685" s="1"/>
      <c r="J1685" s="1"/>
      <c r="K1685" s="1"/>
      <c r="L1685"/>
      <c r="M1685" s="1"/>
      <c r="N1685" s="1"/>
      <c r="V1685" s="90"/>
    </row>
    <row r="1686" spans="1:22" s="80" customFormat="1">
      <c r="A1686" s="1"/>
      <c r="B1686" s="1"/>
      <c r="C1686" s="1"/>
      <c r="D1686" s="1"/>
      <c r="E1686" s="1"/>
      <c r="F1686" s="1"/>
      <c r="G1686" s="1"/>
      <c r="H1686" s="58"/>
      <c r="I1686" s="1"/>
      <c r="J1686" s="1"/>
      <c r="K1686" s="1"/>
      <c r="L1686"/>
      <c r="M1686" s="1"/>
      <c r="N1686" s="1"/>
      <c r="V1686" s="90"/>
    </row>
    <row r="1687" spans="1:22" s="80" customFormat="1">
      <c r="A1687" s="1"/>
      <c r="B1687" s="1"/>
      <c r="C1687" s="1"/>
      <c r="D1687" s="1"/>
      <c r="E1687" s="1"/>
      <c r="F1687" s="1"/>
      <c r="G1687" s="1"/>
      <c r="H1687" s="58"/>
      <c r="I1687" s="1"/>
      <c r="J1687" s="1"/>
      <c r="K1687" s="1"/>
      <c r="L1687"/>
      <c r="M1687" s="1"/>
      <c r="N1687" s="1"/>
      <c r="V1687" s="90"/>
    </row>
    <row r="1688" spans="1:22" s="80" customFormat="1">
      <c r="A1688" s="1"/>
      <c r="B1688" s="1"/>
      <c r="C1688" s="1"/>
      <c r="D1688" s="1"/>
      <c r="E1688" s="1"/>
      <c r="F1688" s="1"/>
      <c r="G1688" s="1"/>
      <c r="H1688" s="58"/>
      <c r="I1688" s="1"/>
      <c r="J1688" s="1"/>
      <c r="K1688" s="1"/>
      <c r="L1688"/>
      <c r="M1688" s="1"/>
      <c r="N1688" s="1"/>
      <c r="V1688" s="90"/>
    </row>
    <row r="1689" spans="1:22" s="80" customFormat="1">
      <c r="A1689" s="1"/>
      <c r="B1689" s="1"/>
      <c r="C1689" s="1"/>
      <c r="D1689" s="1"/>
      <c r="E1689" s="1"/>
      <c r="F1689" s="1"/>
      <c r="G1689" s="1"/>
      <c r="H1689" s="58"/>
      <c r="I1689" s="1"/>
      <c r="J1689" s="1"/>
      <c r="K1689" s="1"/>
      <c r="L1689"/>
      <c r="M1689" s="1"/>
      <c r="N1689" s="1"/>
      <c r="V1689" s="90"/>
    </row>
    <row r="1690" spans="1:22" s="80" customFormat="1">
      <c r="A1690" s="1"/>
      <c r="B1690" s="1"/>
      <c r="C1690" s="1"/>
      <c r="D1690" s="1"/>
      <c r="E1690" s="1"/>
      <c r="F1690" s="1"/>
      <c r="G1690" s="1"/>
      <c r="H1690" s="58"/>
      <c r="I1690" s="1"/>
      <c r="J1690" s="1"/>
      <c r="K1690" s="1"/>
      <c r="L1690"/>
      <c r="M1690" s="1"/>
      <c r="N1690" s="1"/>
      <c r="V1690" s="90"/>
    </row>
    <row r="1691" spans="1:22" s="80" customFormat="1">
      <c r="A1691" s="1"/>
      <c r="B1691" s="1"/>
      <c r="C1691" s="1"/>
      <c r="D1691" s="1"/>
      <c r="E1691" s="1"/>
      <c r="F1691" s="1"/>
      <c r="G1691" s="1"/>
      <c r="H1691" s="58"/>
      <c r="I1691" s="1"/>
      <c r="J1691" s="1"/>
      <c r="K1691" s="1"/>
      <c r="L1691"/>
      <c r="M1691" s="1"/>
      <c r="N1691" s="1"/>
      <c r="V1691" s="90"/>
    </row>
    <row r="1692" spans="1:22" s="80" customFormat="1">
      <c r="A1692" s="1"/>
      <c r="B1692" s="1"/>
      <c r="C1692" s="1"/>
      <c r="D1692" s="1"/>
      <c r="E1692" s="1"/>
      <c r="F1692" s="1"/>
      <c r="G1692" s="1"/>
      <c r="H1692" s="58"/>
      <c r="I1692" s="1"/>
      <c r="J1692" s="1"/>
      <c r="K1692" s="1"/>
      <c r="L1692"/>
      <c r="M1692" s="1"/>
      <c r="N1692" s="1"/>
      <c r="V1692" s="90"/>
    </row>
    <row r="1693" spans="1:22" s="80" customFormat="1">
      <c r="A1693" s="1"/>
      <c r="B1693" s="1"/>
      <c r="C1693" s="1"/>
      <c r="D1693" s="1"/>
      <c r="E1693" s="1"/>
      <c r="F1693" s="1"/>
      <c r="G1693" s="1"/>
      <c r="H1693" s="58"/>
      <c r="I1693" s="1"/>
      <c r="J1693" s="1"/>
      <c r="K1693" s="1"/>
      <c r="L1693"/>
      <c r="M1693" s="1"/>
      <c r="N1693" s="1"/>
      <c r="V1693" s="90"/>
    </row>
    <row r="1694" spans="1:22" s="80" customFormat="1">
      <c r="A1694" s="1"/>
      <c r="B1694" s="1"/>
      <c r="C1694" s="1"/>
      <c r="D1694" s="1"/>
      <c r="E1694" s="1"/>
      <c r="F1694" s="1"/>
      <c r="G1694" s="1"/>
      <c r="H1694" s="58"/>
      <c r="I1694" s="1"/>
      <c r="J1694" s="1"/>
      <c r="K1694" s="1"/>
      <c r="L1694"/>
      <c r="M1694" s="1"/>
      <c r="N1694" s="1"/>
      <c r="V1694" s="90"/>
    </row>
    <row r="1695" spans="1:22" s="80" customFormat="1">
      <c r="A1695" s="1"/>
      <c r="B1695" s="1"/>
      <c r="C1695" s="1"/>
      <c r="D1695" s="1"/>
      <c r="E1695" s="1"/>
      <c r="F1695" s="1"/>
      <c r="G1695" s="1"/>
      <c r="H1695" s="58"/>
      <c r="I1695" s="1"/>
      <c r="J1695" s="1"/>
      <c r="K1695" s="1"/>
      <c r="L1695"/>
      <c r="M1695" s="1"/>
      <c r="N1695" s="1"/>
      <c r="V1695" s="90"/>
    </row>
    <row r="1696" spans="1:22" s="80" customFormat="1">
      <c r="A1696" s="1"/>
      <c r="B1696" s="1"/>
      <c r="C1696" s="1"/>
      <c r="D1696" s="1"/>
      <c r="E1696" s="1"/>
      <c r="F1696" s="1"/>
      <c r="G1696" s="1"/>
      <c r="H1696" s="58"/>
      <c r="I1696" s="1"/>
      <c r="J1696" s="1"/>
      <c r="K1696" s="1"/>
      <c r="L1696"/>
      <c r="M1696" s="1"/>
      <c r="N1696" s="1"/>
      <c r="V1696" s="90"/>
    </row>
    <row r="1697" spans="1:22" s="80" customFormat="1">
      <c r="A1697" s="1"/>
      <c r="B1697" s="1"/>
      <c r="C1697" s="1"/>
      <c r="D1697" s="1"/>
      <c r="E1697" s="1"/>
      <c r="F1697" s="1"/>
      <c r="G1697" s="1"/>
      <c r="H1697" s="58"/>
      <c r="I1697" s="1"/>
      <c r="J1697" s="1"/>
      <c r="K1697" s="1"/>
      <c r="L1697"/>
      <c r="M1697" s="1"/>
      <c r="N1697" s="1"/>
      <c r="V1697" s="90"/>
    </row>
    <row r="1698" spans="1:22" s="80" customFormat="1">
      <c r="A1698" s="1"/>
      <c r="B1698" s="1"/>
      <c r="C1698" s="1"/>
      <c r="D1698" s="1"/>
      <c r="E1698" s="1"/>
      <c r="F1698" s="1"/>
      <c r="G1698" s="1"/>
      <c r="H1698" s="58"/>
      <c r="I1698" s="1"/>
      <c r="J1698" s="1"/>
      <c r="K1698" s="1"/>
      <c r="L1698"/>
      <c r="M1698" s="1"/>
      <c r="N1698" s="1"/>
      <c r="V1698" s="90"/>
    </row>
    <row r="1699" spans="1:22" s="80" customFormat="1">
      <c r="A1699" s="1"/>
      <c r="B1699" s="1"/>
      <c r="C1699" s="1"/>
      <c r="D1699" s="1"/>
      <c r="E1699" s="1"/>
      <c r="F1699" s="1"/>
      <c r="G1699" s="1"/>
      <c r="H1699" s="58"/>
      <c r="I1699" s="1"/>
      <c r="J1699" s="1"/>
      <c r="K1699" s="1"/>
      <c r="L1699"/>
      <c r="M1699" s="1"/>
      <c r="N1699" s="1"/>
      <c r="V1699" s="90"/>
    </row>
    <row r="1700" spans="1:22" s="80" customFormat="1">
      <c r="A1700" s="1"/>
      <c r="B1700" s="1"/>
      <c r="C1700" s="1"/>
      <c r="D1700" s="1"/>
      <c r="E1700" s="1"/>
      <c r="F1700" s="1"/>
      <c r="G1700" s="1"/>
      <c r="H1700" s="58"/>
      <c r="I1700" s="1"/>
      <c r="J1700" s="1"/>
      <c r="K1700" s="1"/>
      <c r="L1700"/>
      <c r="M1700" s="1"/>
      <c r="N1700" s="1"/>
      <c r="V1700" s="90"/>
    </row>
    <row r="1701" spans="1:22" s="80" customFormat="1">
      <c r="A1701" s="1"/>
      <c r="B1701" s="1"/>
      <c r="C1701" s="1"/>
      <c r="D1701" s="1"/>
      <c r="E1701" s="1"/>
      <c r="F1701" s="1"/>
      <c r="G1701" s="1"/>
      <c r="H1701" s="58"/>
      <c r="I1701" s="1"/>
      <c r="J1701" s="1"/>
      <c r="K1701" s="1"/>
      <c r="L1701"/>
      <c r="M1701" s="1"/>
      <c r="N1701" s="1"/>
      <c r="V1701" s="90"/>
    </row>
    <row r="1702" spans="1:22" s="80" customFormat="1">
      <c r="A1702" s="1"/>
      <c r="B1702" s="1"/>
      <c r="C1702" s="1"/>
      <c r="D1702" s="1"/>
      <c r="E1702" s="1"/>
      <c r="F1702" s="1"/>
      <c r="G1702" s="1"/>
      <c r="H1702" s="58"/>
      <c r="I1702" s="1"/>
      <c r="J1702" s="1"/>
      <c r="K1702" s="1"/>
      <c r="L1702"/>
      <c r="M1702" s="1"/>
      <c r="N1702" s="1"/>
      <c r="V1702" s="90"/>
    </row>
    <row r="1703" spans="1:22" s="80" customFormat="1">
      <c r="A1703" s="1"/>
      <c r="B1703" s="1"/>
      <c r="C1703" s="1"/>
      <c r="D1703" s="1"/>
      <c r="E1703" s="1"/>
      <c r="F1703" s="1"/>
      <c r="G1703" s="1"/>
      <c r="H1703" s="58"/>
      <c r="I1703" s="1"/>
      <c r="J1703" s="1"/>
      <c r="K1703" s="1"/>
      <c r="L1703"/>
      <c r="M1703" s="1"/>
      <c r="N1703" s="1"/>
      <c r="V1703" s="90"/>
    </row>
    <row r="1704" spans="1:22" s="80" customFormat="1">
      <c r="A1704" s="1"/>
      <c r="B1704" s="1"/>
      <c r="C1704" s="1"/>
      <c r="D1704" s="1"/>
      <c r="E1704" s="1"/>
      <c r="F1704" s="1"/>
      <c r="G1704" s="1"/>
      <c r="H1704" s="58"/>
      <c r="I1704" s="1"/>
      <c r="J1704" s="1"/>
      <c r="K1704" s="1"/>
      <c r="L1704"/>
      <c r="M1704" s="1"/>
      <c r="N1704" s="1"/>
      <c r="V1704" s="90"/>
    </row>
    <row r="1705" spans="1:22" s="80" customFormat="1">
      <c r="A1705" s="1"/>
      <c r="B1705" s="1"/>
      <c r="C1705" s="1"/>
      <c r="D1705" s="1"/>
      <c r="E1705" s="1"/>
      <c r="F1705" s="1"/>
      <c r="G1705" s="1"/>
      <c r="H1705" s="58"/>
      <c r="I1705" s="1"/>
      <c r="J1705" s="1"/>
      <c r="K1705" s="1"/>
      <c r="L1705"/>
      <c r="M1705" s="1"/>
      <c r="N1705" s="1"/>
      <c r="V1705" s="90"/>
    </row>
    <row r="1706" spans="1:22" s="80" customFormat="1">
      <c r="A1706" s="1"/>
      <c r="B1706" s="1"/>
      <c r="C1706" s="1"/>
      <c r="D1706" s="1"/>
      <c r="E1706" s="1"/>
      <c r="F1706" s="1"/>
      <c r="G1706" s="1"/>
      <c r="H1706" s="58"/>
      <c r="I1706" s="1"/>
      <c r="J1706" s="1"/>
      <c r="K1706" s="1"/>
      <c r="L1706"/>
      <c r="M1706" s="1"/>
      <c r="N1706" s="1"/>
      <c r="V1706" s="90"/>
    </row>
    <row r="1707" spans="1:22" s="80" customFormat="1">
      <c r="A1707" s="1"/>
      <c r="B1707" s="1"/>
      <c r="C1707" s="1"/>
      <c r="D1707" s="1"/>
      <c r="E1707" s="1"/>
      <c r="F1707" s="1"/>
      <c r="G1707" s="1"/>
      <c r="H1707" s="58"/>
      <c r="I1707" s="1"/>
      <c r="J1707" s="1"/>
      <c r="K1707" s="1"/>
      <c r="L1707"/>
      <c r="M1707" s="1"/>
      <c r="N1707" s="1"/>
      <c r="V1707" s="90"/>
    </row>
    <row r="1708" spans="1:22" s="80" customFormat="1">
      <c r="A1708" s="1"/>
      <c r="B1708" s="1"/>
      <c r="C1708" s="1"/>
      <c r="D1708" s="1"/>
      <c r="E1708" s="1"/>
      <c r="F1708" s="1"/>
      <c r="G1708" s="1"/>
      <c r="H1708" s="58"/>
      <c r="I1708" s="1"/>
      <c r="J1708" s="1"/>
      <c r="K1708" s="1"/>
      <c r="L1708"/>
      <c r="M1708" s="1"/>
      <c r="N1708" s="1"/>
      <c r="V1708" s="90"/>
    </row>
    <row r="1709" spans="1:22" s="80" customFormat="1">
      <c r="A1709" s="1"/>
      <c r="B1709" s="1"/>
      <c r="C1709" s="1"/>
      <c r="D1709" s="1"/>
      <c r="E1709" s="1"/>
      <c r="F1709" s="1"/>
      <c r="G1709" s="1"/>
      <c r="H1709" s="58"/>
      <c r="I1709" s="1"/>
      <c r="J1709" s="1"/>
      <c r="K1709" s="1"/>
      <c r="L1709"/>
      <c r="M1709" s="1"/>
      <c r="N1709" s="1"/>
      <c r="V1709" s="90"/>
    </row>
    <row r="1710" spans="1:22" s="80" customFormat="1">
      <c r="A1710" s="1"/>
      <c r="B1710" s="1"/>
      <c r="C1710" s="1"/>
      <c r="D1710" s="1"/>
      <c r="E1710" s="1"/>
      <c r="F1710" s="1"/>
      <c r="G1710" s="1"/>
      <c r="H1710" s="58"/>
      <c r="I1710" s="1"/>
      <c r="J1710" s="1"/>
      <c r="K1710" s="1"/>
      <c r="L1710"/>
      <c r="M1710" s="1"/>
      <c r="N1710" s="1"/>
      <c r="V1710" s="90"/>
    </row>
    <row r="1711" spans="1:22" s="80" customFormat="1">
      <c r="A1711" s="1"/>
      <c r="B1711" s="1"/>
      <c r="C1711" s="1"/>
      <c r="D1711" s="1"/>
      <c r="E1711" s="1"/>
      <c r="F1711" s="1"/>
      <c r="G1711" s="1"/>
      <c r="H1711" s="58"/>
      <c r="I1711" s="1"/>
      <c r="J1711" s="1"/>
      <c r="K1711" s="1"/>
      <c r="L1711"/>
      <c r="M1711" s="1"/>
      <c r="N1711" s="1"/>
      <c r="V1711" s="90"/>
    </row>
    <row r="1712" spans="1:22" s="80" customFormat="1">
      <c r="A1712" s="1"/>
      <c r="B1712" s="1"/>
      <c r="C1712" s="1"/>
      <c r="D1712" s="1"/>
      <c r="E1712" s="1"/>
      <c r="F1712" s="1"/>
      <c r="G1712" s="1"/>
      <c r="H1712" s="58"/>
      <c r="I1712" s="1"/>
      <c r="J1712" s="1"/>
      <c r="K1712" s="1"/>
      <c r="L1712"/>
      <c r="M1712" s="1"/>
      <c r="N1712" s="1"/>
      <c r="V1712" s="90"/>
    </row>
    <row r="1713" spans="1:22" s="80" customFormat="1">
      <c r="A1713" s="1"/>
      <c r="B1713" s="1"/>
      <c r="C1713" s="1"/>
      <c r="D1713" s="1"/>
      <c r="E1713" s="1"/>
      <c r="F1713" s="1"/>
      <c r="G1713" s="1"/>
      <c r="H1713" s="58"/>
      <c r="I1713" s="1"/>
      <c r="J1713" s="1"/>
      <c r="K1713" s="1"/>
      <c r="L1713"/>
      <c r="M1713" s="1"/>
      <c r="N1713" s="1"/>
      <c r="V1713" s="90"/>
    </row>
    <row r="1714" spans="1:22" s="80" customFormat="1">
      <c r="A1714" s="1"/>
      <c r="B1714" s="1"/>
      <c r="C1714" s="1"/>
      <c r="D1714" s="1"/>
      <c r="E1714" s="1"/>
      <c r="F1714" s="1"/>
      <c r="G1714" s="1"/>
      <c r="H1714" s="58"/>
      <c r="I1714" s="1"/>
      <c r="J1714" s="1"/>
      <c r="K1714" s="1"/>
      <c r="L1714"/>
      <c r="M1714" s="1"/>
      <c r="N1714" s="1"/>
      <c r="V1714" s="90"/>
    </row>
    <row r="1715" spans="1:22" s="80" customFormat="1">
      <c r="A1715" s="1"/>
      <c r="B1715" s="1"/>
      <c r="C1715" s="1"/>
      <c r="D1715" s="1"/>
      <c r="E1715" s="1"/>
      <c r="F1715" s="1"/>
      <c r="G1715" s="1"/>
      <c r="H1715" s="58"/>
      <c r="I1715" s="1"/>
      <c r="J1715" s="1"/>
      <c r="K1715" s="1"/>
      <c r="L1715"/>
      <c r="M1715" s="1"/>
      <c r="N1715" s="1"/>
      <c r="V1715" s="90"/>
    </row>
    <row r="1716" spans="1:22" s="80" customFormat="1">
      <c r="A1716" s="1"/>
      <c r="B1716" s="1"/>
      <c r="C1716" s="1"/>
      <c r="D1716" s="1"/>
      <c r="E1716" s="1"/>
      <c r="F1716" s="1"/>
      <c r="G1716" s="1"/>
      <c r="H1716" s="58"/>
      <c r="I1716" s="1"/>
      <c r="J1716" s="1"/>
      <c r="K1716" s="1"/>
      <c r="L1716"/>
      <c r="M1716" s="1"/>
      <c r="N1716" s="1"/>
      <c r="V1716" s="90"/>
    </row>
    <row r="1717" spans="1:22" s="80" customFormat="1">
      <c r="A1717" s="1"/>
      <c r="B1717" s="1"/>
      <c r="C1717" s="1"/>
      <c r="D1717" s="1"/>
      <c r="E1717" s="1"/>
      <c r="F1717" s="1"/>
      <c r="G1717" s="1"/>
      <c r="H1717" s="58"/>
      <c r="I1717" s="1"/>
      <c r="J1717" s="1"/>
      <c r="K1717" s="1"/>
      <c r="L1717"/>
      <c r="M1717" s="1"/>
      <c r="N1717" s="1"/>
      <c r="V1717" s="90"/>
    </row>
    <row r="1718" spans="1:22" s="80" customFormat="1">
      <c r="A1718" s="1"/>
      <c r="B1718" s="1"/>
      <c r="C1718" s="1"/>
      <c r="D1718" s="1"/>
      <c r="E1718" s="1"/>
      <c r="F1718" s="1"/>
      <c r="G1718" s="1"/>
      <c r="H1718" s="58"/>
      <c r="I1718" s="1"/>
      <c r="J1718" s="1"/>
      <c r="K1718" s="1"/>
      <c r="L1718"/>
      <c r="M1718" s="1"/>
      <c r="N1718" s="1"/>
      <c r="V1718" s="90"/>
    </row>
    <row r="1719" spans="1:22" s="80" customFormat="1">
      <c r="A1719" s="1"/>
      <c r="B1719" s="1"/>
      <c r="C1719" s="1"/>
      <c r="D1719" s="1"/>
      <c r="E1719" s="1"/>
      <c r="F1719" s="1"/>
      <c r="G1719" s="1"/>
      <c r="H1719" s="58"/>
      <c r="I1719" s="1"/>
      <c r="J1719" s="1"/>
      <c r="K1719" s="1"/>
      <c r="L1719"/>
      <c r="M1719" s="1"/>
      <c r="N1719" s="1"/>
      <c r="V1719" s="90"/>
    </row>
    <row r="1720" spans="1:22" s="80" customFormat="1">
      <c r="A1720" s="1"/>
      <c r="B1720" s="1"/>
      <c r="C1720" s="1"/>
      <c r="D1720" s="1"/>
      <c r="E1720" s="1"/>
      <c r="F1720" s="1"/>
      <c r="G1720" s="1"/>
      <c r="H1720" s="58"/>
      <c r="I1720" s="1"/>
      <c r="J1720" s="1"/>
      <c r="K1720" s="1"/>
      <c r="L1720"/>
      <c r="M1720" s="1"/>
      <c r="N1720" s="1"/>
      <c r="V1720" s="90"/>
    </row>
    <row r="1721" spans="1:22" s="80" customFormat="1">
      <c r="A1721" s="1"/>
      <c r="B1721" s="1"/>
      <c r="C1721" s="1"/>
      <c r="D1721" s="1"/>
      <c r="E1721" s="1"/>
      <c r="F1721" s="1"/>
      <c r="G1721" s="1"/>
      <c r="H1721" s="58"/>
      <c r="I1721" s="1"/>
      <c r="J1721" s="1"/>
      <c r="K1721" s="1"/>
      <c r="L1721"/>
      <c r="M1721" s="1"/>
      <c r="N1721" s="1"/>
      <c r="V1721" s="90"/>
    </row>
    <row r="1722" spans="1:22" s="80" customFormat="1">
      <c r="A1722" s="1"/>
      <c r="B1722" s="1"/>
      <c r="C1722" s="1"/>
      <c r="D1722" s="1"/>
      <c r="E1722" s="1"/>
      <c r="F1722" s="1"/>
      <c r="G1722" s="1"/>
      <c r="H1722" s="58"/>
      <c r="I1722" s="1"/>
      <c r="J1722" s="1"/>
      <c r="K1722" s="1"/>
      <c r="L1722"/>
      <c r="M1722" s="1"/>
      <c r="N1722" s="1"/>
      <c r="V1722" s="90"/>
    </row>
    <row r="1723" spans="1:22" s="80" customFormat="1">
      <c r="A1723" s="1"/>
      <c r="B1723" s="1"/>
      <c r="C1723" s="1"/>
      <c r="D1723" s="1"/>
      <c r="E1723" s="1"/>
      <c r="F1723" s="1"/>
      <c r="G1723" s="1"/>
      <c r="H1723" s="58"/>
      <c r="I1723" s="1"/>
      <c r="J1723" s="1"/>
      <c r="K1723" s="1"/>
      <c r="L1723"/>
      <c r="M1723" s="1"/>
      <c r="N1723" s="1"/>
      <c r="V1723" s="90"/>
    </row>
    <row r="1724" spans="1:22" s="80" customFormat="1">
      <c r="A1724" s="1"/>
      <c r="B1724" s="1"/>
      <c r="C1724" s="1"/>
      <c r="D1724" s="1"/>
      <c r="E1724" s="1"/>
      <c r="F1724" s="1"/>
      <c r="G1724" s="1"/>
      <c r="H1724" s="58"/>
      <c r="I1724" s="1"/>
      <c r="J1724" s="1"/>
      <c r="K1724" s="1"/>
      <c r="L1724"/>
      <c r="M1724" s="1"/>
      <c r="N1724" s="1"/>
      <c r="V1724" s="90"/>
    </row>
    <row r="1725" spans="1:22" s="80" customFormat="1">
      <c r="A1725" s="1"/>
      <c r="B1725" s="1"/>
      <c r="C1725" s="1"/>
      <c r="D1725" s="1"/>
      <c r="E1725" s="1"/>
      <c r="F1725" s="1"/>
      <c r="G1725" s="1"/>
      <c r="H1725" s="58"/>
      <c r="I1725" s="1"/>
      <c r="J1725" s="1"/>
      <c r="K1725" s="1"/>
      <c r="L1725"/>
      <c r="M1725" s="1"/>
      <c r="N1725" s="1"/>
      <c r="V1725" s="90"/>
    </row>
    <row r="1726" spans="1:22" s="80" customFormat="1">
      <c r="A1726" s="1"/>
      <c r="B1726" s="1"/>
      <c r="C1726" s="1"/>
      <c r="D1726" s="1"/>
      <c r="E1726" s="1"/>
      <c r="F1726" s="1"/>
      <c r="G1726" s="1"/>
      <c r="H1726" s="58"/>
      <c r="I1726" s="1"/>
      <c r="J1726" s="1"/>
      <c r="K1726" s="1"/>
      <c r="L1726"/>
      <c r="M1726" s="1"/>
      <c r="N1726" s="1"/>
      <c r="V1726" s="90"/>
    </row>
    <row r="1727" spans="1:22" s="80" customFormat="1">
      <c r="A1727" s="1"/>
      <c r="B1727" s="1"/>
      <c r="C1727" s="1"/>
      <c r="D1727" s="1"/>
      <c r="E1727" s="1"/>
      <c r="F1727" s="1"/>
      <c r="G1727" s="1"/>
      <c r="H1727" s="58"/>
      <c r="I1727" s="1"/>
      <c r="J1727" s="1"/>
      <c r="K1727" s="1"/>
      <c r="L1727"/>
      <c r="M1727" s="1"/>
      <c r="N1727" s="1"/>
      <c r="V1727" s="90"/>
    </row>
    <row r="1728" spans="1:22" s="80" customFormat="1">
      <c r="A1728" s="1"/>
      <c r="B1728" s="1"/>
      <c r="C1728" s="1"/>
      <c r="D1728" s="1"/>
      <c r="E1728" s="1"/>
      <c r="F1728" s="1"/>
      <c r="G1728" s="1"/>
      <c r="H1728" s="58"/>
      <c r="I1728" s="1"/>
      <c r="J1728" s="1"/>
      <c r="K1728" s="1"/>
      <c r="L1728"/>
      <c r="M1728" s="1"/>
      <c r="N1728" s="1"/>
      <c r="V1728" s="90"/>
    </row>
    <row r="1729" spans="1:22" s="80" customFormat="1">
      <c r="A1729" s="1"/>
      <c r="B1729" s="1"/>
      <c r="C1729" s="1"/>
      <c r="D1729" s="1"/>
      <c r="E1729" s="1"/>
      <c r="F1729" s="1"/>
      <c r="G1729" s="1"/>
      <c r="H1729" s="58"/>
      <c r="I1729" s="1"/>
      <c r="J1729" s="1"/>
      <c r="K1729" s="1"/>
      <c r="L1729"/>
      <c r="M1729" s="1"/>
      <c r="N1729" s="1"/>
      <c r="V1729" s="90"/>
    </row>
    <row r="1730" spans="1:22" s="80" customFormat="1">
      <c r="A1730" s="1"/>
      <c r="B1730" s="1"/>
      <c r="C1730" s="1"/>
      <c r="D1730" s="1"/>
      <c r="E1730" s="1"/>
      <c r="F1730" s="1"/>
      <c r="G1730" s="1"/>
      <c r="H1730" s="58"/>
      <c r="I1730" s="1"/>
      <c r="J1730" s="1"/>
      <c r="K1730" s="1"/>
      <c r="L1730"/>
      <c r="M1730" s="1"/>
      <c r="N1730" s="1"/>
      <c r="V1730" s="90"/>
    </row>
    <row r="1731" spans="1:22" s="80" customFormat="1">
      <c r="A1731" s="1"/>
      <c r="B1731" s="1"/>
      <c r="C1731" s="1"/>
      <c r="D1731" s="1"/>
      <c r="E1731" s="1"/>
      <c r="F1731" s="1"/>
      <c r="G1731" s="1"/>
      <c r="H1731" s="58"/>
      <c r="I1731" s="1"/>
      <c r="J1731" s="1"/>
      <c r="K1731" s="1"/>
      <c r="L1731"/>
      <c r="M1731" s="1"/>
      <c r="N1731" s="1"/>
      <c r="V1731" s="90"/>
    </row>
    <row r="1732" spans="1:22" s="80" customFormat="1">
      <c r="A1732" s="1"/>
      <c r="B1732" s="1"/>
      <c r="C1732" s="1"/>
      <c r="D1732" s="1"/>
      <c r="E1732" s="1"/>
      <c r="F1732" s="1"/>
      <c r="G1732" s="1"/>
      <c r="H1732" s="58"/>
      <c r="I1732" s="1"/>
      <c r="J1732" s="1"/>
      <c r="K1732" s="1"/>
      <c r="L1732"/>
      <c r="M1732" s="1"/>
      <c r="N1732" s="1"/>
      <c r="V1732" s="90"/>
    </row>
    <row r="1733" spans="1:22" s="80" customFormat="1">
      <c r="A1733" s="1"/>
      <c r="B1733" s="1"/>
      <c r="C1733" s="1"/>
      <c r="D1733" s="1"/>
      <c r="E1733" s="1"/>
      <c r="F1733" s="1"/>
      <c r="G1733" s="1"/>
      <c r="H1733" s="58"/>
      <c r="I1733" s="1"/>
      <c r="J1733" s="1"/>
      <c r="K1733" s="1"/>
      <c r="L1733"/>
      <c r="M1733" s="1"/>
      <c r="N1733" s="1"/>
      <c r="V1733" s="90"/>
    </row>
    <row r="1734" spans="1:22" s="80" customFormat="1">
      <c r="A1734" s="1"/>
      <c r="B1734" s="1"/>
      <c r="C1734" s="1"/>
      <c r="D1734" s="1"/>
      <c r="E1734" s="1"/>
      <c r="F1734" s="1"/>
      <c r="G1734" s="1"/>
      <c r="H1734" s="58"/>
      <c r="I1734" s="1"/>
      <c r="J1734" s="1"/>
      <c r="K1734" s="1"/>
      <c r="L1734"/>
      <c r="M1734" s="1"/>
      <c r="N1734" s="1"/>
      <c r="V1734" s="90"/>
    </row>
    <row r="1735" spans="1:22" s="80" customFormat="1">
      <c r="A1735" s="1"/>
      <c r="B1735" s="1"/>
      <c r="C1735" s="1"/>
      <c r="D1735" s="1"/>
      <c r="E1735" s="1"/>
      <c r="F1735" s="1"/>
      <c r="G1735" s="1"/>
      <c r="H1735" s="58"/>
      <c r="I1735" s="1"/>
      <c r="J1735" s="1"/>
      <c r="K1735" s="1"/>
      <c r="L1735"/>
      <c r="M1735" s="1"/>
      <c r="N1735" s="1"/>
      <c r="V1735" s="90"/>
    </row>
    <row r="1736" spans="1:22" s="80" customFormat="1">
      <c r="A1736" s="1"/>
      <c r="B1736" s="1"/>
      <c r="C1736" s="1"/>
      <c r="D1736" s="1"/>
      <c r="E1736" s="1"/>
      <c r="F1736" s="1"/>
      <c r="G1736" s="1"/>
      <c r="H1736" s="58"/>
      <c r="I1736" s="1"/>
      <c r="J1736" s="1"/>
      <c r="K1736" s="1"/>
      <c r="L1736"/>
      <c r="M1736" s="1"/>
      <c r="N1736" s="1"/>
      <c r="V1736" s="90"/>
    </row>
    <row r="1737" spans="1:22" s="80" customFormat="1">
      <c r="A1737" s="1"/>
      <c r="B1737" s="1"/>
      <c r="C1737" s="1"/>
      <c r="D1737" s="1"/>
      <c r="E1737" s="1"/>
      <c r="F1737" s="1"/>
      <c r="G1737" s="1"/>
      <c r="H1737" s="58"/>
      <c r="I1737" s="1"/>
      <c r="J1737" s="1"/>
      <c r="K1737" s="1"/>
      <c r="L1737"/>
      <c r="M1737" s="1"/>
      <c r="N1737" s="1"/>
      <c r="V1737" s="90"/>
    </row>
    <row r="1738" spans="1:22" s="80" customFormat="1">
      <c r="A1738" s="1"/>
      <c r="B1738" s="1"/>
      <c r="C1738" s="1"/>
      <c r="D1738" s="1"/>
      <c r="E1738" s="1"/>
      <c r="F1738" s="1"/>
      <c r="G1738" s="1"/>
      <c r="H1738" s="58"/>
      <c r="I1738" s="1"/>
      <c r="J1738" s="1"/>
      <c r="K1738" s="1"/>
      <c r="L1738"/>
      <c r="M1738" s="1"/>
      <c r="N1738" s="1"/>
      <c r="V1738" s="90"/>
    </row>
    <row r="1739" spans="1:22" s="80" customFormat="1">
      <c r="A1739" s="1"/>
      <c r="B1739" s="1"/>
      <c r="C1739" s="1"/>
      <c r="D1739" s="1"/>
      <c r="E1739" s="1"/>
      <c r="F1739" s="1"/>
      <c r="G1739" s="1"/>
      <c r="H1739" s="58"/>
      <c r="I1739" s="1"/>
      <c r="J1739" s="1"/>
      <c r="K1739" s="1"/>
      <c r="L1739"/>
      <c r="M1739" s="1"/>
      <c r="N1739" s="1"/>
      <c r="V1739" s="90"/>
    </row>
    <row r="1740" spans="1:22" s="80" customFormat="1">
      <c r="A1740" s="1"/>
      <c r="B1740" s="1"/>
      <c r="C1740" s="1"/>
      <c r="D1740" s="1"/>
      <c r="E1740" s="1"/>
      <c r="F1740" s="1"/>
      <c r="G1740" s="1"/>
      <c r="H1740" s="58"/>
      <c r="I1740" s="1"/>
      <c r="J1740" s="1"/>
      <c r="K1740" s="1"/>
      <c r="L1740"/>
      <c r="M1740" s="1"/>
      <c r="N1740" s="1"/>
      <c r="V1740" s="90"/>
    </row>
    <row r="1741" spans="1:22" s="80" customFormat="1">
      <c r="A1741" s="1"/>
      <c r="B1741" s="1"/>
      <c r="C1741" s="1"/>
      <c r="D1741" s="1"/>
      <c r="E1741" s="1"/>
      <c r="F1741" s="1"/>
      <c r="G1741" s="1"/>
      <c r="H1741" s="58"/>
      <c r="I1741" s="1"/>
      <c r="J1741" s="1"/>
      <c r="K1741" s="1"/>
      <c r="L1741"/>
      <c r="M1741" s="1"/>
      <c r="N1741" s="1"/>
      <c r="V1741" s="90"/>
    </row>
    <row r="1742" spans="1:22" s="80" customFormat="1">
      <c r="A1742" s="1"/>
      <c r="B1742" s="1"/>
      <c r="C1742" s="1"/>
      <c r="D1742" s="1"/>
      <c r="E1742" s="1"/>
      <c r="F1742" s="1"/>
      <c r="G1742" s="1"/>
      <c r="H1742" s="58"/>
      <c r="I1742" s="1"/>
      <c r="J1742" s="1"/>
      <c r="K1742" s="1"/>
      <c r="L1742"/>
      <c r="M1742" s="1"/>
      <c r="N1742" s="1"/>
      <c r="V1742" s="90"/>
    </row>
    <row r="1743" spans="1:22" s="80" customFormat="1">
      <c r="A1743" s="1"/>
      <c r="B1743" s="1"/>
      <c r="C1743" s="1"/>
      <c r="D1743" s="1"/>
      <c r="E1743" s="1"/>
      <c r="F1743" s="1"/>
      <c r="G1743" s="1"/>
      <c r="H1743" s="58"/>
      <c r="I1743" s="1"/>
      <c r="J1743" s="1"/>
      <c r="K1743" s="1"/>
      <c r="L1743"/>
      <c r="M1743" s="1"/>
      <c r="N1743" s="1"/>
      <c r="V1743" s="90"/>
    </row>
    <row r="1744" spans="1:22" s="80" customFormat="1">
      <c r="A1744" s="1"/>
      <c r="B1744" s="1"/>
      <c r="C1744" s="1"/>
      <c r="D1744" s="1"/>
      <c r="E1744" s="1"/>
      <c r="F1744" s="1"/>
      <c r="G1744" s="1"/>
      <c r="H1744" s="58"/>
      <c r="I1744" s="1"/>
      <c r="J1744" s="1"/>
      <c r="K1744" s="1"/>
      <c r="L1744"/>
      <c r="M1744" s="1"/>
      <c r="N1744" s="1"/>
      <c r="V1744" s="90"/>
    </row>
    <row r="1745" spans="1:22" s="80" customFormat="1">
      <c r="A1745" s="1"/>
      <c r="B1745" s="1"/>
      <c r="C1745" s="1"/>
      <c r="D1745" s="1"/>
      <c r="E1745" s="1"/>
      <c r="F1745" s="1"/>
      <c r="G1745" s="1"/>
      <c r="H1745" s="58"/>
      <c r="I1745" s="1"/>
      <c r="J1745" s="1"/>
      <c r="K1745" s="1"/>
      <c r="L1745"/>
      <c r="M1745" s="1"/>
      <c r="N1745" s="1"/>
      <c r="V1745" s="90"/>
    </row>
    <row r="1746" spans="1:22" s="80" customFormat="1">
      <c r="A1746" s="1"/>
      <c r="B1746" s="1"/>
      <c r="C1746" s="1"/>
      <c r="D1746" s="1"/>
      <c r="E1746" s="1"/>
      <c r="F1746" s="1"/>
      <c r="G1746" s="1"/>
      <c r="H1746" s="58"/>
      <c r="I1746" s="1"/>
      <c r="J1746" s="1"/>
      <c r="K1746" s="1"/>
      <c r="L1746"/>
      <c r="M1746" s="1"/>
      <c r="N1746" s="1"/>
      <c r="V1746" s="90"/>
    </row>
    <row r="1747" spans="1:22" s="80" customFormat="1">
      <c r="A1747" s="1"/>
      <c r="B1747" s="1"/>
      <c r="C1747" s="1"/>
      <c r="D1747" s="1"/>
      <c r="E1747" s="1"/>
      <c r="F1747" s="1"/>
      <c r="G1747" s="1"/>
      <c r="H1747" s="58"/>
      <c r="I1747" s="1"/>
      <c r="J1747" s="1"/>
      <c r="K1747" s="1"/>
      <c r="L1747"/>
      <c r="M1747" s="1"/>
      <c r="N1747" s="1"/>
      <c r="V1747" s="90"/>
    </row>
    <row r="1748" spans="1:22" s="80" customFormat="1">
      <c r="A1748" s="1"/>
      <c r="B1748" s="1"/>
      <c r="C1748" s="1"/>
      <c r="D1748" s="1"/>
      <c r="E1748" s="1"/>
      <c r="F1748" s="1"/>
      <c r="G1748" s="1"/>
      <c r="H1748" s="58"/>
      <c r="I1748" s="1"/>
      <c r="J1748" s="1"/>
      <c r="K1748" s="1"/>
      <c r="L1748"/>
      <c r="M1748" s="1"/>
      <c r="N1748" s="1"/>
      <c r="V1748" s="90"/>
    </row>
    <row r="1749" spans="1:22" s="80" customFormat="1">
      <c r="A1749" s="1"/>
      <c r="B1749" s="1"/>
      <c r="C1749" s="1"/>
      <c r="D1749" s="1"/>
      <c r="E1749" s="1"/>
      <c r="F1749" s="1"/>
      <c r="G1749" s="1"/>
      <c r="H1749" s="58"/>
      <c r="I1749" s="1"/>
      <c r="J1749" s="1"/>
      <c r="K1749" s="1"/>
      <c r="L1749"/>
      <c r="M1749" s="1"/>
      <c r="N1749" s="1"/>
      <c r="V1749" s="90"/>
    </row>
    <row r="1750" spans="1:22" s="80" customFormat="1">
      <c r="A1750" s="1"/>
      <c r="B1750" s="1"/>
      <c r="C1750" s="1"/>
      <c r="D1750" s="1"/>
      <c r="E1750" s="1"/>
      <c r="F1750" s="1"/>
      <c r="G1750" s="1"/>
      <c r="H1750" s="58"/>
      <c r="I1750" s="1"/>
      <c r="J1750" s="1"/>
      <c r="K1750" s="1"/>
      <c r="L1750"/>
      <c r="M1750" s="1"/>
      <c r="N1750" s="1"/>
      <c r="V1750" s="90"/>
    </row>
    <row r="1751" spans="1:22" s="80" customFormat="1">
      <c r="A1751" s="1"/>
      <c r="B1751" s="1"/>
      <c r="C1751" s="1"/>
      <c r="D1751" s="1"/>
      <c r="E1751" s="1"/>
      <c r="F1751" s="1"/>
      <c r="G1751" s="1"/>
      <c r="H1751" s="58"/>
      <c r="I1751" s="1"/>
      <c r="J1751" s="1"/>
      <c r="K1751" s="1"/>
      <c r="L1751"/>
      <c r="M1751" s="1"/>
      <c r="N1751" s="1"/>
      <c r="V1751" s="90"/>
    </row>
    <row r="1752" spans="1:22" s="80" customFormat="1">
      <c r="A1752" s="1"/>
      <c r="B1752" s="1"/>
      <c r="C1752" s="1"/>
      <c r="D1752" s="1"/>
      <c r="E1752" s="1"/>
      <c r="F1752" s="1"/>
      <c r="G1752" s="1"/>
      <c r="H1752" s="58"/>
      <c r="I1752" s="1"/>
      <c r="J1752" s="1"/>
      <c r="K1752" s="1"/>
      <c r="L1752"/>
      <c r="M1752" s="1"/>
      <c r="N1752" s="1"/>
      <c r="V1752" s="90"/>
    </row>
    <row r="1753" spans="1:22" s="80" customFormat="1">
      <c r="A1753" s="1"/>
      <c r="B1753" s="1"/>
      <c r="C1753" s="1"/>
      <c r="D1753" s="1"/>
      <c r="E1753" s="1"/>
      <c r="F1753" s="1"/>
      <c r="G1753" s="1"/>
      <c r="H1753" s="58"/>
      <c r="I1753" s="1"/>
      <c r="J1753" s="1"/>
      <c r="K1753" s="1"/>
      <c r="L1753"/>
      <c r="M1753" s="1"/>
      <c r="N1753" s="1"/>
      <c r="V1753" s="90"/>
    </row>
    <row r="1754" spans="1:22" s="80" customFormat="1">
      <c r="A1754" s="1"/>
      <c r="B1754" s="1"/>
      <c r="C1754" s="1"/>
      <c r="D1754" s="1"/>
      <c r="E1754" s="1"/>
      <c r="F1754" s="1"/>
      <c r="G1754" s="1"/>
      <c r="H1754" s="58"/>
      <c r="I1754" s="1"/>
      <c r="J1754" s="1"/>
      <c r="K1754" s="1"/>
      <c r="L1754"/>
      <c r="M1754" s="1"/>
      <c r="N1754" s="1"/>
      <c r="V1754" s="90"/>
    </row>
    <row r="1755" spans="1:22" s="80" customFormat="1">
      <c r="A1755" s="1"/>
      <c r="B1755" s="1"/>
      <c r="C1755" s="1"/>
      <c r="D1755" s="1"/>
      <c r="E1755" s="1"/>
      <c r="F1755" s="1"/>
      <c r="G1755" s="1"/>
      <c r="H1755" s="58"/>
      <c r="I1755" s="1"/>
      <c r="J1755" s="1"/>
      <c r="K1755" s="1"/>
      <c r="L1755"/>
      <c r="M1755" s="1"/>
      <c r="N1755" s="1"/>
      <c r="V1755" s="90"/>
    </row>
    <row r="1756" spans="1:22" s="80" customFormat="1">
      <c r="A1756" s="1"/>
      <c r="B1756" s="1"/>
      <c r="C1756" s="1"/>
      <c r="D1756" s="1"/>
      <c r="E1756" s="1"/>
      <c r="F1756" s="1"/>
      <c r="G1756" s="1"/>
      <c r="H1756" s="58"/>
      <c r="I1756" s="1"/>
      <c r="J1756" s="1"/>
      <c r="K1756" s="1"/>
      <c r="L1756"/>
      <c r="M1756" s="1"/>
      <c r="N1756" s="1"/>
      <c r="V1756" s="90"/>
    </row>
    <row r="1757" spans="1:22" s="80" customFormat="1">
      <c r="A1757" s="1"/>
      <c r="B1757" s="1"/>
      <c r="C1757" s="1"/>
      <c r="D1757" s="1"/>
      <c r="E1757" s="1"/>
      <c r="F1757" s="1"/>
      <c r="G1757" s="1"/>
      <c r="H1757" s="58"/>
      <c r="I1757" s="1"/>
      <c r="J1757" s="1"/>
      <c r="K1757" s="1"/>
      <c r="L1757"/>
      <c r="M1757" s="1"/>
      <c r="N1757" s="1"/>
      <c r="V1757" s="90"/>
    </row>
    <row r="1758" spans="1:22" s="80" customFormat="1">
      <c r="A1758" s="1"/>
      <c r="B1758" s="1"/>
      <c r="C1758" s="1"/>
      <c r="D1758" s="1"/>
      <c r="E1758" s="1"/>
      <c r="F1758" s="1"/>
      <c r="G1758" s="1"/>
      <c r="H1758" s="58"/>
      <c r="I1758" s="1"/>
      <c r="J1758" s="1"/>
      <c r="K1758" s="1"/>
      <c r="L1758"/>
      <c r="M1758" s="1"/>
      <c r="N1758" s="1"/>
      <c r="V1758" s="90"/>
    </row>
    <row r="1759" spans="1:22" s="80" customFormat="1">
      <c r="A1759" s="1"/>
      <c r="B1759" s="1"/>
      <c r="C1759" s="1"/>
      <c r="D1759" s="1"/>
      <c r="E1759" s="1"/>
      <c r="F1759" s="1"/>
      <c r="G1759" s="1"/>
      <c r="H1759" s="58"/>
      <c r="I1759" s="1"/>
      <c r="J1759" s="1"/>
      <c r="K1759" s="1"/>
      <c r="L1759"/>
      <c r="M1759" s="1"/>
      <c r="N1759" s="1"/>
      <c r="V1759" s="90"/>
    </row>
    <row r="1760" spans="1:22" s="80" customFormat="1">
      <c r="A1760" s="1"/>
      <c r="B1760" s="1"/>
      <c r="C1760" s="1"/>
      <c r="D1760" s="1"/>
      <c r="E1760" s="1"/>
      <c r="F1760" s="1"/>
      <c r="G1760" s="1"/>
      <c r="H1760" s="58"/>
      <c r="I1760" s="1"/>
      <c r="J1760" s="1"/>
      <c r="K1760" s="1"/>
      <c r="L1760"/>
      <c r="M1760" s="1"/>
      <c r="N1760" s="1"/>
      <c r="V1760" s="90"/>
    </row>
    <row r="1761" spans="1:22" s="80" customFormat="1">
      <c r="A1761" s="1"/>
      <c r="B1761" s="1"/>
      <c r="C1761" s="1"/>
      <c r="D1761" s="1"/>
      <c r="E1761" s="1"/>
      <c r="F1761" s="1"/>
      <c r="G1761" s="1"/>
      <c r="H1761" s="58"/>
      <c r="I1761" s="1"/>
      <c r="J1761" s="1"/>
      <c r="K1761" s="1"/>
      <c r="L1761"/>
      <c r="M1761" s="1"/>
      <c r="N1761" s="1"/>
      <c r="V1761" s="90"/>
    </row>
    <row r="1762" spans="1:22" s="80" customFormat="1">
      <c r="A1762" s="1"/>
      <c r="B1762" s="1"/>
      <c r="C1762" s="1"/>
      <c r="D1762" s="1"/>
      <c r="E1762" s="1"/>
      <c r="F1762" s="1"/>
      <c r="G1762" s="1"/>
      <c r="H1762" s="58"/>
      <c r="I1762" s="1"/>
      <c r="J1762" s="1"/>
      <c r="K1762" s="1"/>
      <c r="L1762"/>
      <c r="M1762" s="1"/>
      <c r="N1762" s="1"/>
      <c r="V1762" s="90"/>
    </row>
    <row r="1763" spans="1:22" s="80" customFormat="1">
      <c r="A1763" s="1"/>
      <c r="B1763" s="1"/>
      <c r="C1763" s="1"/>
      <c r="D1763" s="1"/>
      <c r="E1763" s="1"/>
      <c r="F1763" s="1"/>
      <c r="G1763" s="1"/>
      <c r="H1763" s="58"/>
      <c r="I1763" s="1"/>
      <c r="J1763" s="1"/>
      <c r="K1763" s="1"/>
      <c r="L1763"/>
      <c r="M1763" s="1"/>
      <c r="N1763" s="1"/>
      <c r="V1763" s="90"/>
    </row>
    <row r="1764" spans="1:22" s="80" customFormat="1">
      <c r="A1764" s="1"/>
      <c r="B1764" s="1"/>
      <c r="C1764" s="1"/>
      <c r="D1764" s="1"/>
      <c r="E1764" s="1"/>
      <c r="F1764" s="1"/>
      <c r="G1764" s="1"/>
      <c r="H1764" s="58"/>
      <c r="I1764" s="1"/>
      <c r="J1764" s="1"/>
      <c r="K1764" s="1"/>
      <c r="L1764"/>
      <c r="M1764" s="1"/>
      <c r="N1764" s="1"/>
      <c r="V1764" s="90"/>
    </row>
    <row r="1765" spans="1:22" s="80" customFormat="1">
      <c r="A1765" s="1"/>
      <c r="B1765" s="1"/>
      <c r="C1765" s="1"/>
      <c r="D1765" s="1"/>
      <c r="E1765" s="1"/>
      <c r="F1765" s="1"/>
      <c r="G1765" s="1"/>
      <c r="H1765" s="58"/>
      <c r="I1765" s="1"/>
      <c r="J1765" s="1"/>
      <c r="K1765" s="1"/>
      <c r="L1765"/>
      <c r="M1765" s="1"/>
      <c r="N1765" s="1"/>
      <c r="V1765" s="90"/>
    </row>
    <row r="1766" spans="1:22" s="80" customFormat="1">
      <c r="A1766" s="1"/>
      <c r="B1766" s="1"/>
      <c r="C1766" s="1"/>
      <c r="D1766" s="1"/>
      <c r="E1766" s="1"/>
      <c r="F1766" s="1"/>
      <c r="G1766" s="1"/>
      <c r="H1766" s="58"/>
      <c r="I1766" s="1"/>
      <c r="J1766" s="1"/>
      <c r="K1766" s="1"/>
      <c r="L1766"/>
      <c r="M1766" s="1"/>
      <c r="N1766" s="1"/>
      <c r="V1766" s="90"/>
    </row>
    <row r="1767" spans="1:22" s="80" customFormat="1">
      <c r="A1767" s="1"/>
      <c r="B1767" s="1"/>
      <c r="C1767" s="1"/>
      <c r="D1767" s="1"/>
      <c r="E1767" s="1"/>
      <c r="F1767" s="1"/>
      <c r="G1767" s="1"/>
      <c r="H1767" s="58"/>
      <c r="I1767" s="1"/>
      <c r="J1767" s="1"/>
      <c r="K1767" s="1"/>
      <c r="L1767"/>
      <c r="M1767" s="1"/>
      <c r="N1767" s="1"/>
      <c r="V1767" s="90"/>
    </row>
    <row r="1768" spans="1:22" s="80" customFormat="1">
      <c r="A1768" s="1"/>
      <c r="B1768" s="1"/>
      <c r="C1768" s="1"/>
      <c r="D1768" s="1"/>
      <c r="E1768" s="1"/>
      <c r="F1768" s="1"/>
      <c r="G1768" s="1"/>
      <c r="H1768" s="58"/>
      <c r="I1768" s="1"/>
      <c r="J1768" s="1"/>
      <c r="K1768" s="1"/>
      <c r="L1768"/>
      <c r="M1768" s="1"/>
      <c r="N1768" s="1"/>
      <c r="V1768" s="90"/>
    </row>
    <row r="1769" spans="1:22" s="80" customFormat="1">
      <c r="A1769" s="1"/>
      <c r="B1769" s="1"/>
      <c r="C1769" s="1"/>
      <c r="D1769" s="1"/>
      <c r="E1769" s="1"/>
      <c r="F1769" s="1"/>
      <c r="G1769" s="1"/>
      <c r="H1769" s="58"/>
      <c r="I1769" s="1"/>
      <c r="J1769" s="1"/>
      <c r="K1769" s="1"/>
      <c r="L1769"/>
      <c r="M1769" s="1"/>
      <c r="N1769" s="1"/>
      <c r="V1769" s="90"/>
    </row>
    <row r="1770" spans="1:22" s="80" customFormat="1">
      <c r="A1770" s="1"/>
      <c r="B1770" s="1"/>
      <c r="C1770" s="1"/>
      <c r="D1770" s="1"/>
      <c r="E1770" s="1"/>
      <c r="F1770" s="1"/>
      <c r="G1770" s="1"/>
      <c r="H1770" s="58"/>
      <c r="I1770" s="1"/>
      <c r="J1770" s="1"/>
      <c r="K1770" s="1"/>
      <c r="L1770"/>
      <c r="M1770" s="1"/>
      <c r="N1770" s="1"/>
      <c r="V1770" s="90"/>
    </row>
    <row r="1771" spans="1:22" s="80" customFormat="1">
      <c r="A1771" s="1"/>
      <c r="B1771" s="1"/>
      <c r="C1771" s="1"/>
      <c r="D1771" s="1"/>
      <c r="E1771" s="1"/>
      <c r="F1771" s="1"/>
      <c r="G1771" s="1"/>
      <c r="H1771" s="58"/>
      <c r="I1771" s="1"/>
      <c r="J1771" s="1"/>
      <c r="K1771" s="1"/>
      <c r="L1771"/>
      <c r="M1771" s="1"/>
      <c r="N1771" s="1"/>
      <c r="V1771" s="90"/>
    </row>
    <row r="1772" spans="1:22" s="80" customFormat="1">
      <c r="A1772" s="1"/>
      <c r="B1772" s="1"/>
      <c r="C1772" s="1"/>
      <c r="D1772" s="1"/>
      <c r="E1772" s="1"/>
      <c r="F1772" s="1"/>
      <c r="G1772" s="1"/>
      <c r="H1772" s="58"/>
      <c r="I1772" s="1"/>
      <c r="J1772" s="1"/>
      <c r="K1772" s="1"/>
      <c r="L1772"/>
      <c r="M1772" s="1"/>
      <c r="N1772" s="1"/>
      <c r="V1772" s="90"/>
    </row>
    <row r="1773" spans="1:22" s="80" customFormat="1">
      <c r="A1773" s="1"/>
      <c r="B1773" s="1"/>
      <c r="C1773" s="1"/>
      <c r="D1773" s="1"/>
      <c r="E1773" s="1"/>
      <c r="F1773" s="1"/>
      <c r="G1773" s="1"/>
      <c r="H1773" s="58"/>
      <c r="I1773" s="1"/>
      <c r="J1773" s="1"/>
      <c r="K1773" s="1"/>
      <c r="L1773"/>
      <c r="M1773" s="1"/>
      <c r="N1773" s="1"/>
      <c r="V1773" s="90"/>
    </row>
    <row r="1774" spans="1:22" s="80" customFormat="1">
      <c r="A1774" s="1"/>
      <c r="B1774" s="1"/>
      <c r="C1774" s="1"/>
      <c r="D1774" s="1"/>
      <c r="E1774" s="1"/>
      <c r="F1774" s="1"/>
      <c r="G1774" s="1"/>
      <c r="H1774" s="58"/>
      <c r="I1774" s="1"/>
      <c r="J1774" s="1"/>
      <c r="K1774" s="1"/>
      <c r="L1774"/>
      <c r="M1774" s="1"/>
      <c r="N1774" s="1"/>
      <c r="V1774" s="90"/>
    </row>
    <row r="1775" spans="1:22" s="80" customFormat="1">
      <c r="A1775" s="1"/>
      <c r="B1775" s="1"/>
      <c r="C1775" s="1"/>
      <c r="D1775" s="1"/>
      <c r="E1775" s="1"/>
      <c r="F1775" s="1"/>
      <c r="G1775" s="1"/>
      <c r="H1775" s="58"/>
      <c r="I1775" s="1"/>
      <c r="J1775" s="1"/>
      <c r="K1775" s="1"/>
      <c r="L1775"/>
      <c r="M1775" s="1"/>
      <c r="N1775" s="1"/>
      <c r="V1775" s="90"/>
    </row>
    <row r="1776" spans="1:22" s="80" customFormat="1">
      <c r="A1776" s="1"/>
      <c r="B1776" s="1"/>
      <c r="C1776" s="1"/>
      <c r="D1776" s="1"/>
      <c r="E1776" s="1"/>
      <c r="F1776" s="1"/>
      <c r="G1776" s="1"/>
      <c r="H1776" s="58"/>
      <c r="I1776" s="1"/>
      <c r="J1776" s="1"/>
      <c r="K1776" s="1"/>
      <c r="L1776"/>
      <c r="M1776" s="1"/>
      <c r="N1776" s="1"/>
      <c r="V1776" s="90"/>
    </row>
    <row r="1777" spans="1:22" s="80" customFormat="1">
      <c r="A1777" s="1"/>
      <c r="B1777" s="1"/>
      <c r="C1777" s="1"/>
      <c r="D1777" s="1"/>
      <c r="E1777" s="1"/>
      <c r="F1777" s="1"/>
      <c r="G1777" s="1"/>
      <c r="H1777" s="58"/>
      <c r="I1777" s="1"/>
      <c r="J1777" s="1"/>
      <c r="K1777" s="1"/>
      <c r="L1777"/>
      <c r="M1777" s="1"/>
      <c r="N1777" s="1"/>
      <c r="V1777" s="90"/>
    </row>
    <row r="1778" spans="1:22" s="80" customFormat="1">
      <c r="A1778" s="1"/>
      <c r="B1778" s="1"/>
      <c r="C1778" s="1"/>
      <c r="D1778" s="1"/>
      <c r="E1778" s="1"/>
      <c r="F1778" s="1"/>
      <c r="G1778" s="1"/>
      <c r="H1778" s="58"/>
      <c r="I1778" s="1"/>
      <c r="J1778" s="1"/>
      <c r="K1778" s="1"/>
      <c r="L1778"/>
      <c r="M1778" s="1"/>
      <c r="N1778" s="1"/>
      <c r="V1778" s="90"/>
    </row>
    <row r="1779" spans="1:22" s="80" customFormat="1">
      <c r="A1779" s="1"/>
      <c r="B1779" s="1"/>
      <c r="C1779" s="1"/>
      <c r="D1779" s="1"/>
      <c r="E1779" s="1"/>
      <c r="F1779" s="1"/>
      <c r="G1779" s="1"/>
      <c r="H1779" s="58"/>
      <c r="I1779" s="1"/>
      <c r="J1779" s="1"/>
      <c r="K1779" s="1"/>
      <c r="L1779"/>
      <c r="M1779" s="1"/>
      <c r="N1779" s="1"/>
      <c r="V1779" s="90"/>
    </row>
    <row r="1780" spans="1:22" s="80" customFormat="1">
      <c r="A1780" s="1"/>
      <c r="B1780" s="1"/>
      <c r="C1780" s="1"/>
      <c r="D1780" s="1"/>
      <c r="E1780" s="1"/>
      <c r="F1780" s="1"/>
      <c r="G1780" s="1"/>
      <c r="H1780" s="58"/>
      <c r="I1780" s="1"/>
      <c r="J1780" s="1"/>
      <c r="K1780" s="1"/>
      <c r="L1780"/>
      <c r="M1780" s="1"/>
      <c r="N1780" s="1"/>
      <c r="V1780" s="90"/>
    </row>
    <row r="1781" spans="1:22" s="80" customFormat="1">
      <c r="A1781" s="1"/>
      <c r="B1781" s="1"/>
      <c r="C1781" s="1"/>
      <c r="D1781" s="1"/>
      <c r="E1781" s="1"/>
      <c r="F1781" s="1"/>
      <c r="G1781" s="1"/>
      <c r="H1781" s="58"/>
      <c r="I1781" s="1"/>
      <c r="J1781" s="1"/>
      <c r="K1781" s="1"/>
      <c r="L1781"/>
      <c r="M1781" s="1"/>
      <c r="N1781" s="1"/>
      <c r="V1781" s="90"/>
    </row>
    <row r="1782" spans="1:22" s="80" customFormat="1">
      <c r="A1782" s="1"/>
      <c r="B1782" s="1"/>
      <c r="C1782" s="1"/>
      <c r="D1782" s="1"/>
      <c r="E1782" s="1"/>
      <c r="F1782" s="1"/>
      <c r="G1782" s="1"/>
      <c r="H1782" s="58"/>
      <c r="I1782" s="1"/>
      <c r="J1782" s="1"/>
      <c r="K1782" s="1"/>
      <c r="L1782"/>
      <c r="M1782" s="1"/>
      <c r="N1782" s="1"/>
      <c r="V1782" s="90"/>
    </row>
    <row r="1783" spans="1:22" s="80" customFormat="1">
      <c r="A1783" s="1"/>
      <c r="B1783" s="1"/>
      <c r="C1783" s="1"/>
      <c r="D1783" s="1"/>
      <c r="E1783" s="1"/>
      <c r="F1783" s="1"/>
      <c r="G1783" s="1"/>
      <c r="H1783" s="58"/>
      <c r="I1783" s="1"/>
      <c r="J1783" s="1"/>
      <c r="K1783" s="1"/>
      <c r="L1783"/>
      <c r="M1783" s="1"/>
      <c r="N1783" s="1"/>
      <c r="V1783" s="90"/>
    </row>
    <row r="1784" spans="1:22" s="80" customFormat="1">
      <c r="A1784" s="1"/>
      <c r="B1784" s="1"/>
      <c r="C1784" s="1"/>
      <c r="D1784" s="1"/>
      <c r="E1784" s="1"/>
      <c r="F1784" s="1"/>
      <c r="G1784" s="1"/>
      <c r="H1784" s="58"/>
      <c r="I1784" s="1"/>
      <c r="J1784" s="1"/>
      <c r="K1784" s="1"/>
      <c r="L1784"/>
      <c r="M1784" s="1"/>
      <c r="N1784" s="1"/>
      <c r="V1784" s="90"/>
    </row>
    <row r="1785" spans="1:22" s="80" customFormat="1">
      <c r="A1785" s="1"/>
      <c r="B1785" s="1"/>
      <c r="C1785" s="1"/>
      <c r="D1785" s="1"/>
      <c r="E1785" s="1"/>
      <c r="F1785" s="1"/>
      <c r="G1785" s="1"/>
      <c r="H1785" s="58"/>
      <c r="I1785" s="1"/>
      <c r="J1785" s="1"/>
      <c r="K1785" s="1"/>
      <c r="L1785"/>
      <c r="M1785" s="1"/>
      <c r="N1785" s="1"/>
      <c r="V1785" s="90"/>
    </row>
    <row r="1786" spans="1:22" s="80" customFormat="1">
      <c r="A1786" s="1"/>
      <c r="B1786" s="1"/>
      <c r="C1786" s="1"/>
      <c r="D1786" s="1"/>
      <c r="E1786" s="1"/>
      <c r="F1786" s="1"/>
      <c r="G1786" s="1"/>
      <c r="H1786" s="58"/>
      <c r="I1786" s="1"/>
      <c r="J1786" s="1"/>
      <c r="K1786" s="1"/>
      <c r="L1786"/>
      <c r="M1786" s="1"/>
      <c r="N1786" s="1"/>
      <c r="V1786" s="90"/>
    </row>
    <row r="1787" spans="1:22" s="80" customFormat="1">
      <c r="A1787" s="1"/>
      <c r="B1787" s="1"/>
      <c r="C1787" s="1"/>
      <c r="D1787" s="1"/>
      <c r="E1787" s="1"/>
      <c r="F1787" s="1"/>
      <c r="G1787" s="1"/>
      <c r="H1787" s="58"/>
      <c r="I1787" s="1"/>
      <c r="J1787" s="1"/>
      <c r="K1787" s="1"/>
      <c r="L1787"/>
      <c r="M1787" s="1"/>
      <c r="N1787" s="1"/>
      <c r="V1787" s="90"/>
    </row>
    <row r="1788" spans="1:22" s="80" customFormat="1">
      <c r="A1788" s="1"/>
      <c r="B1788" s="1"/>
      <c r="C1788" s="1"/>
      <c r="D1788" s="1"/>
      <c r="E1788" s="1"/>
      <c r="F1788" s="1"/>
      <c r="G1788" s="1"/>
      <c r="H1788" s="58"/>
      <c r="I1788" s="1"/>
      <c r="J1788" s="1"/>
      <c r="K1788" s="1"/>
      <c r="L1788"/>
      <c r="M1788" s="1"/>
      <c r="N1788" s="1"/>
      <c r="V1788" s="90"/>
    </row>
    <row r="1789" spans="1:22" s="80" customFormat="1">
      <c r="A1789" s="1"/>
      <c r="B1789" s="1"/>
      <c r="C1789" s="1"/>
      <c r="D1789" s="1"/>
      <c r="E1789" s="1"/>
      <c r="F1789" s="1"/>
      <c r="G1789" s="1"/>
      <c r="H1789" s="58"/>
      <c r="I1789" s="1"/>
      <c r="J1789" s="1"/>
      <c r="K1789" s="1"/>
      <c r="L1789"/>
      <c r="M1789" s="1"/>
      <c r="N1789" s="1"/>
      <c r="V1789" s="90"/>
    </row>
    <row r="1790" spans="1:22" s="80" customFormat="1">
      <c r="A1790" s="1"/>
      <c r="B1790" s="1"/>
      <c r="C1790" s="1"/>
      <c r="D1790" s="1"/>
      <c r="E1790" s="1"/>
      <c r="F1790" s="1"/>
      <c r="G1790" s="1"/>
      <c r="H1790" s="58"/>
      <c r="I1790" s="1"/>
      <c r="J1790" s="1"/>
      <c r="K1790" s="1"/>
      <c r="L1790"/>
      <c r="M1790" s="1"/>
      <c r="N1790" s="1"/>
      <c r="V1790" s="90"/>
    </row>
    <row r="1791" spans="1:22" s="80" customFormat="1">
      <c r="A1791" s="1"/>
      <c r="B1791" s="1"/>
      <c r="C1791" s="1"/>
      <c r="D1791" s="1"/>
      <c r="E1791" s="1"/>
      <c r="F1791" s="1"/>
      <c r="G1791" s="1"/>
      <c r="H1791" s="58"/>
      <c r="I1791" s="1"/>
      <c r="J1791" s="1"/>
      <c r="K1791" s="1"/>
      <c r="L1791"/>
      <c r="M1791" s="1"/>
      <c r="N1791" s="1"/>
      <c r="V1791" s="90"/>
    </row>
    <row r="1792" spans="1:22" s="80" customFormat="1">
      <c r="A1792" s="1"/>
      <c r="B1792" s="1"/>
      <c r="C1792" s="1"/>
      <c r="D1792" s="1"/>
      <c r="E1792" s="1"/>
      <c r="F1792" s="1"/>
      <c r="G1792" s="1"/>
      <c r="H1792" s="58"/>
      <c r="I1792" s="1"/>
      <c r="J1792" s="1"/>
      <c r="K1792" s="1"/>
      <c r="L1792"/>
      <c r="M1792" s="1"/>
      <c r="N1792" s="1"/>
      <c r="V1792" s="90"/>
    </row>
    <row r="1793" spans="1:22" s="80" customFormat="1">
      <c r="A1793" s="1"/>
      <c r="B1793" s="1"/>
      <c r="C1793" s="1"/>
      <c r="D1793" s="1"/>
      <c r="E1793" s="1"/>
      <c r="F1793" s="1"/>
      <c r="G1793" s="1"/>
      <c r="H1793" s="58"/>
      <c r="I1793" s="1"/>
      <c r="J1793" s="1"/>
      <c r="K1793" s="1"/>
      <c r="L1793"/>
      <c r="M1793" s="1"/>
      <c r="N1793" s="1"/>
      <c r="V1793" s="90"/>
    </row>
    <row r="1794" spans="1:22" s="80" customFormat="1">
      <c r="A1794" s="1"/>
      <c r="B1794" s="1"/>
      <c r="C1794" s="1"/>
      <c r="D1794" s="1"/>
      <c r="E1794" s="1"/>
      <c r="F1794" s="1"/>
      <c r="G1794" s="1"/>
      <c r="H1794" s="58"/>
      <c r="I1794" s="1"/>
      <c r="J1794" s="1"/>
      <c r="K1794" s="1"/>
      <c r="L1794"/>
      <c r="M1794" s="1"/>
      <c r="N1794" s="1"/>
      <c r="V1794" s="90"/>
    </row>
    <row r="1795" spans="1:22" s="80" customFormat="1">
      <c r="A1795" s="1"/>
      <c r="B1795" s="1"/>
      <c r="C1795" s="1"/>
      <c r="D1795" s="1"/>
      <c r="E1795" s="1"/>
      <c r="F1795" s="1"/>
      <c r="G1795" s="1"/>
      <c r="H1795" s="58"/>
      <c r="I1795" s="1"/>
      <c r="J1795" s="1"/>
      <c r="K1795" s="1"/>
      <c r="L1795"/>
      <c r="M1795" s="1"/>
      <c r="N1795" s="1"/>
      <c r="V1795" s="90"/>
    </row>
    <row r="1796" spans="1:22" s="80" customFormat="1">
      <c r="A1796" s="1"/>
      <c r="B1796" s="1"/>
      <c r="C1796" s="1"/>
      <c r="D1796" s="1"/>
      <c r="E1796" s="1"/>
      <c r="F1796" s="1"/>
      <c r="G1796" s="1"/>
      <c r="H1796" s="58"/>
      <c r="I1796" s="1"/>
      <c r="J1796" s="1"/>
      <c r="K1796" s="1"/>
      <c r="L1796"/>
      <c r="M1796" s="1"/>
      <c r="N1796" s="1"/>
      <c r="V1796" s="90"/>
    </row>
    <row r="1797" spans="1:22" s="80" customFormat="1">
      <c r="A1797" s="1"/>
      <c r="B1797" s="1"/>
      <c r="C1797" s="1"/>
      <c r="D1797" s="1"/>
      <c r="E1797" s="1"/>
      <c r="F1797" s="1"/>
      <c r="G1797" s="1"/>
      <c r="H1797" s="58"/>
      <c r="I1797" s="1"/>
      <c r="J1797" s="1"/>
      <c r="K1797" s="1"/>
      <c r="L1797"/>
      <c r="M1797" s="1"/>
      <c r="N1797" s="1"/>
      <c r="V1797" s="90"/>
    </row>
    <row r="1798" spans="1:22" s="80" customFormat="1">
      <c r="A1798" s="1"/>
      <c r="B1798" s="1"/>
      <c r="C1798" s="1"/>
      <c r="D1798" s="1"/>
      <c r="E1798" s="1"/>
      <c r="F1798" s="1"/>
      <c r="G1798" s="1"/>
      <c r="H1798" s="58"/>
      <c r="I1798" s="1"/>
      <c r="J1798" s="1"/>
      <c r="K1798" s="1"/>
      <c r="L1798"/>
      <c r="M1798" s="1"/>
      <c r="N1798" s="1"/>
      <c r="V1798" s="90"/>
    </row>
    <row r="1799" spans="1:22" s="80" customFormat="1">
      <c r="A1799" s="1"/>
      <c r="B1799" s="1"/>
      <c r="C1799" s="1"/>
      <c r="D1799" s="1"/>
      <c r="E1799" s="1"/>
      <c r="F1799" s="1"/>
      <c r="G1799" s="1"/>
      <c r="H1799" s="58"/>
      <c r="I1799" s="1"/>
      <c r="J1799" s="1"/>
      <c r="K1799" s="1"/>
      <c r="L1799"/>
      <c r="M1799" s="1"/>
      <c r="N1799" s="1"/>
      <c r="V1799" s="90"/>
    </row>
    <row r="1800" spans="1:22" s="80" customFormat="1">
      <c r="A1800" s="1"/>
      <c r="B1800" s="1"/>
      <c r="C1800" s="1"/>
      <c r="D1800" s="1"/>
      <c r="E1800" s="1"/>
      <c r="F1800" s="1"/>
      <c r="G1800" s="1"/>
      <c r="H1800" s="58"/>
      <c r="I1800" s="1"/>
      <c r="J1800" s="1"/>
      <c r="K1800" s="1"/>
      <c r="L1800"/>
      <c r="M1800" s="1"/>
      <c r="N1800" s="1"/>
      <c r="V1800" s="90"/>
    </row>
    <row r="1801" spans="1:22" s="80" customFormat="1">
      <c r="A1801" s="1"/>
      <c r="B1801" s="1"/>
      <c r="C1801" s="1"/>
      <c r="D1801" s="1"/>
      <c r="E1801" s="1"/>
      <c r="F1801" s="1"/>
      <c r="G1801" s="1"/>
      <c r="H1801" s="58"/>
      <c r="I1801" s="1"/>
      <c r="J1801" s="1"/>
      <c r="K1801" s="1"/>
      <c r="L1801"/>
      <c r="M1801" s="1"/>
      <c r="N1801" s="1"/>
      <c r="V1801" s="90"/>
    </row>
    <row r="1802" spans="1:22" s="80" customFormat="1">
      <c r="A1802" s="1"/>
      <c r="B1802" s="1"/>
      <c r="C1802" s="1"/>
      <c r="D1802" s="1"/>
      <c r="E1802" s="1"/>
      <c r="F1802" s="1"/>
      <c r="G1802" s="1"/>
      <c r="H1802" s="58"/>
      <c r="I1802" s="1"/>
      <c r="J1802" s="1"/>
      <c r="K1802" s="1"/>
      <c r="L1802"/>
      <c r="M1802" s="1"/>
      <c r="N1802" s="1"/>
      <c r="V1802" s="90"/>
    </row>
    <row r="1803" spans="1:22" s="80" customFormat="1">
      <c r="A1803" s="1"/>
      <c r="B1803" s="1"/>
      <c r="C1803" s="1"/>
      <c r="D1803" s="1"/>
      <c r="E1803" s="1"/>
      <c r="F1803" s="1"/>
      <c r="G1803" s="1"/>
      <c r="H1803" s="58"/>
      <c r="I1803" s="1"/>
      <c r="J1803" s="1"/>
      <c r="K1803" s="1"/>
      <c r="L1803"/>
      <c r="M1803" s="1"/>
      <c r="N1803" s="1"/>
      <c r="V1803" s="90"/>
    </row>
    <row r="1804" spans="1:22" s="80" customFormat="1">
      <c r="A1804" s="1"/>
      <c r="B1804" s="1"/>
      <c r="C1804" s="1"/>
      <c r="D1804" s="1"/>
      <c r="E1804" s="1"/>
      <c r="F1804" s="1"/>
      <c r="G1804" s="1"/>
      <c r="H1804" s="58"/>
      <c r="I1804" s="1"/>
      <c r="J1804" s="1"/>
      <c r="K1804" s="1"/>
      <c r="L1804"/>
      <c r="M1804" s="1"/>
      <c r="N1804" s="1"/>
      <c r="V1804" s="90"/>
    </row>
    <row r="1805" spans="1:22" s="80" customFormat="1">
      <c r="A1805" s="1"/>
      <c r="B1805" s="1"/>
      <c r="C1805" s="1"/>
      <c r="D1805" s="1"/>
      <c r="E1805" s="1"/>
      <c r="F1805" s="1"/>
      <c r="G1805" s="1"/>
      <c r="H1805" s="58"/>
      <c r="I1805" s="1"/>
      <c r="J1805" s="1"/>
      <c r="K1805" s="1"/>
      <c r="L1805"/>
      <c r="M1805" s="1"/>
      <c r="N1805" s="1"/>
      <c r="V1805" s="90"/>
    </row>
    <row r="1806" spans="1:22" s="80" customFormat="1">
      <c r="A1806" s="1"/>
      <c r="B1806" s="1"/>
      <c r="C1806" s="1"/>
      <c r="D1806" s="1"/>
      <c r="E1806" s="1"/>
      <c r="F1806" s="1"/>
      <c r="G1806" s="1"/>
      <c r="H1806" s="58"/>
      <c r="I1806" s="1"/>
      <c r="J1806" s="1"/>
      <c r="K1806" s="1"/>
      <c r="L1806"/>
      <c r="M1806" s="1"/>
      <c r="N1806" s="1"/>
      <c r="V1806" s="90"/>
    </row>
    <row r="1807" spans="1:22" s="80" customFormat="1">
      <c r="A1807" s="1"/>
      <c r="B1807" s="1"/>
      <c r="C1807" s="1"/>
      <c r="D1807" s="1"/>
      <c r="E1807" s="1"/>
      <c r="F1807" s="1"/>
      <c r="G1807" s="1"/>
      <c r="H1807" s="58"/>
      <c r="I1807" s="1"/>
      <c r="J1807" s="1"/>
      <c r="K1807" s="1"/>
      <c r="L1807"/>
      <c r="M1807" s="1"/>
      <c r="N1807" s="1"/>
      <c r="V1807" s="90"/>
    </row>
    <row r="1808" spans="1:22" s="80" customFormat="1">
      <c r="A1808" s="1"/>
      <c r="B1808" s="1"/>
      <c r="C1808" s="1"/>
      <c r="D1808" s="1"/>
      <c r="E1808" s="1"/>
      <c r="F1808" s="1"/>
      <c r="G1808" s="1"/>
      <c r="H1808" s="58"/>
      <c r="I1808" s="1"/>
      <c r="J1808" s="1"/>
      <c r="K1808" s="1"/>
      <c r="L1808"/>
      <c r="M1808" s="1"/>
      <c r="N1808" s="1"/>
      <c r="V1808" s="90"/>
    </row>
    <row r="1809" spans="1:22" s="80" customFormat="1">
      <c r="A1809" s="1"/>
      <c r="B1809" s="1"/>
      <c r="C1809" s="1"/>
      <c r="D1809" s="1"/>
      <c r="E1809" s="1"/>
      <c r="F1809" s="1"/>
      <c r="G1809" s="1"/>
      <c r="H1809" s="58"/>
      <c r="I1809" s="1"/>
      <c r="J1809" s="1"/>
      <c r="K1809" s="1"/>
      <c r="L1809"/>
      <c r="M1809" s="1"/>
      <c r="N1809" s="1"/>
      <c r="V1809" s="90"/>
    </row>
    <row r="1810" spans="1:22" s="80" customFormat="1">
      <c r="A1810" s="1"/>
      <c r="B1810" s="1"/>
      <c r="C1810" s="1"/>
      <c r="D1810" s="1"/>
      <c r="E1810" s="1"/>
      <c r="F1810" s="1"/>
      <c r="G1810" s="1"/>
      <c r="H1810" s="58"/>
      <c r="I1810" s="1"/>
      <c r="J1810" s="1"/>
      <c r="K1810" s="1"/>
      <c r="L1810"/>
      <c r="M1810" s="1"/>
      <c r="N1810" s="1"/>
      <c r="V1810" s="90"/>
    </row>
    <row r="1811" spans="1:22" s="80" customFormat="1">
      <c r="A1811" s="1"/>
      <c r="B1811" s="1"/>
      <c r="C1811" s="1"/>
      <c r="D1811" s="1"/>
      <c r="E1811" s="1"/>
      <c r="F1811" s="1"/>
      <c r="G1811" s="1"/>
      <c r="H1811" s="58"/>
      <c r="I1811" s="1"/>
      <c r="J1811" s="1"/>
      <c r="K1811" s="1"/>
      <c r="L1811"/>
      <c r="M1811" s="1"/>
      <c r="N1811" s="1"/>
      <c r="V1811" s="90"/>
    </row>
    <row r="1812" spans="1:22" s="80" customFormat="1">
      <c r="A1812" s="1"/>
      <c r="B1812" s="1"/>
      <c r="C1812" s="1"/>
      <c r="D1812" s="1"/>
      <c r="E1812" s="1"/>
      <c r="F1812" s="1"/>
      <c r="G1812" s="1"/>
      <c r="H1812" s="58"/>
      <c r="I1812" s="1"/>
      <c r="J1812" s="1"/>
      <c r="K1812" s="1"/>
      <c r="L1812"/>
      <c r="M1812" s="1"/>
      <c r="N1812" s="1"/>
      <c r="V1812" s="90"/>
    </row>
    <row r="1813" spans="1:22" s="80" customFormat="1">
      <c r="A1813" s="1"/>
      <c r="B1813" s="1"/>
      <c r="C1813" s="1"/>
      <c r="D1813" s="1"/>
      <c r="E1813" s="1"/>
      <c r="F1813" s="1"/>
      <c r="G1813" s="1"/>
      <c r="H1813" s="58"/>
      <c r="I1813" s="1"/>
      <c r="J1813" s="1"/>
      <c r="K1813" s="1"/>
      <c r="L1813"/>
      <c r="M1813" s="1"/>
      <c r="N1813" s="1"/>
      <c r="V1813" s="90"/>
    </row>
    <row r="1814" spans="1:22" s="80" customFormat="1">
      <c r="A1814" s="1"/>
      <c r="B1814" s="1"/>
      <c r="C1814" s="1"/>
      <c r="D1814" s="1"/>
      <c r="E1814" s="1"/>
      <c r="F1814" s="1"/>
      <c r="G1814" s="1"/>
      <c r="H1814" s="58"/>
      <c r="I1814" s="1"/>
      <c r="J1814" s="1"/>
      <c r="K1814" s="1"/>
      <c r="L1814"/>
      <c r="M1814" s="1"/>
      <c r="N1814" s="1"/>
      <c r="V1814" s="90"/>
    </row>
    <row r="1815" spans="1:22" s="80" customFormat="1">
      <c r="A1815" s="1"/>
      <c r="B1815" s="1"/>
      <c r="C1815" s="1"/>
      <c r="D1815" s="1"/>
      <c r="E1815" s="1"/>
      <c r="F1815" s="1"/>
      <c r="G1815" s="1"/>
      <c r="H1815" s="58"/>
      <c r="I1815" s="1"/>
      <c r="J1815" s="1"/>
      <c r="K1815" s="1"/>
      <c r="L1815"/>
      <c r="M1815" s="1"/>
      <c r="N1815" s="1"/>
      <c r="V1815" s="90"/>
    </row>
    <row r="1816" spans="1:22" s="80" customFormat="1">
      <c r="A1816" s="1"/>
      <c r="B1816" s="1"/>
      <c r="C1816" s="1"/>
      <c r="D1816" s="1"/>
      <c r="E1816" s="1"/>
      <c r="F1816" s="1"/>
      <c r="G1816" s="1"/>
      <c r="H1816" s="58"/>
      <c r="I1816" s="1"/>
      <c r="J1816" s="1"/>
      <c r="K1816" s="1"/>
      <c r="L1816"/>
      <c r="M1816" s="1"/>
      <c r="N1816" s="1"/>
      <c r="V1816" s="90"/>
    </row>
    <row r="1817" spans="1:22" s="80" customFormat="1">
      <c r="A1817" s="1"/>
      <c r="B1817" s="1"/>
      <c r="C1817" s="1"/>
      <c r="D1817" s="1"/>
      <c r="E1817" s="1"/>
      <c r="F1817" s="1"/>
      <c r="G1817" s="1"/>
      <c r="H1817" s="58"/>
      <c r="I1817" s="1"/>
      <c r="J1817" s="1"/>
      <c r="K1817" s="1"/>
      <c r="L1817"/>
      <c r="M1817" s="1"/>
      <c r="N1817" s="1"/>
      <c r="V1817" s="90"/>
    </row>
    <row r="1818" spans="1:22" s="80" customFormat="1">
      <c r="A1818" s="1"/>
      <c r="B1818" s="1"/>
      <c r="C1818" s="1"/>
      <c r="D1818" s="1"/>
      <c r="E1818" s="1"/>
      <c r="F1818" s="1"/>
      <c r="G1818" s="1"/>
      <c r="H1818" s="58"/>
      <c r="I1818" s="1"/>
      <c r="J1818" s="1"/>
      <c r="K1818" s="1"/>
      <c r="L1818"/>
      <c r="M1818" s="1"/>
      <c r="N1818" s="1"/>
      <c r="V1818" s="90"/>
    </row>
    <row r="1819" spans="1:22" s="80" customFormat="1">
      <c r="A1819" s="1"/>
      <c r="B1819" s="1"/>
      <c r="C1819" s="1"/>
      <c r="D1819" s="1"/>
      <c r="E1819" s="1"/>
      <c r="F1819" s="1"/>
      <c r="G1819" s="1"/>
      <c r="H1819" s="58"/>
      <c r="I1819" s="1"/>
      <c r="J1819" s="1"/>
      <c r="K1819" s="1"/>
      <c r="L1819"/>
      <c r="M1819" s="1"/>
      <c r="N1819" s="1"/>
      <c r="V1819" s="90"/>
    </row>
    <row r="1820" spans="1:22" s="80" customFormat="1">
      <c r="A1820" s="1"/>
      <c r="B1820" s="1"/>
      <c r="C1820" s="1"/>
      <c r="D1820" s="1"/>
      <c r="E1820" s="1"/>
      <c r="F1820" s="1"/>
      <c r="G1820" s="1"/>
      <c r="H1820" s="58"/>
      <c r="I1820" s="1"/>
      <c r="J1820" s="1"/>
      <c r="K1820" s="1"/>
      <c r="L1820"/>
      <c r="M1820" s="1"/>
      <c r="N1820" s="1"/>
      <c r="V1820" s="90"/>
    </row>
    <row r="1821" spans="1:22" s="80" customFormat="1">
      <c r="A1821" s="1"/>
      <c r="B1821" s="1"/>
      <c r="C1821" s="1"/>
      <c r="D1821" s="1"/>
      <c r="E1821" s="1"/>
      <c r="F1821" s="1"/>
      <c r="G1821" s="1"/>
      <c r="H1821" s="58"/>
      <c r="I1821" s="1"/>
      <c r="J1821" s="1"/>
      <c r="K1821" s="1"/>
      <c r="L1821"/>
      <c r="M1821" s="1"/>
      <c r="N1821" s="1"/>
      <c r="V1821" s="90"/>
    </row>
    <row r="1822" spans="1:22" s="80" customFormat="1">
      <c r="A1822" s="1"/>
      <c r="B1822" s="1"/>
      <c r="C1822" s="1"/>
      <c r="D1822" s="1"/>
      <c r="E1822" s="1"/>
      <c r="F1822" s="1"/>
      <c r="G1822" s="1"/>
      <c r="H1822" s="58"/>
      <c r="I1822" s="1"/>
      <c r="J1822" s="1"/>
      <c r="K1822" s="1"/>
      <c r="L1822"/>
      <c r="M1822" s="1"/>
      <c r="N1822" s="1"/>
      <c r="V1822" s="90"/>
    </row>
    <row r="1823" spans="1:22" s="80" customFormat="1">
      <c r="A1823" s="1"/>
      <c r="B1823" s="1"/>
      <c r="C1823" s="1"/>
      <c r="D1823" s="1"/>
      <c r="E1823" s="1"/>
      <c r="F1823" s="1"/>
      <c r="G1823" s="1"/>
      <c r="H1823" s="58"/>
      <c r="I1823" s="1"/>
      <c r="J1823" s="1"/>
      <c r="K1823" s="1"/>
      <c r="L1823"/>
      <c r="M1823" s="1"/>
      <c r="N1823" s="1"/>
      <c r="V1823" s="90"/>
    </row>
    <row r="1824" spans="1:22" s="80" customFormat="1">
      <c r="A1824" s="1"/>
      <c r="B1824" s="1"/>
      <c r="C1824" s="1"/>
      <c r="D1824" s="1"/>
      <c r="E1824" s="1"/>
      <c r="F1824" s="1"/>
      <c r="G1824" s="1"/>
      <c r="H1824" s="58"/>
      <c r="I1824" s="1"/>
      <c r="J1824" s="1"/>
      <c r="K1824" s="1"/>
      <c r="L1824"/>
      <c r="M1824" s="1"/>
      <c r="N1824" s="1"/>
      <c r="V1824" s="90"/>
    </row>
    <row r="1825" spans="1:22" s="80" customFormat="1">
      <c r="A1825" s="1"/>
      <c r="B1825" s="1"/>
      <c r="C1825" s="1"/>
      <c r="D1825" s="1"/>
      <c r="E1825" s="1"/>
      <c r="F1825" s="1"/>
      <c r="G1825" s="1"/>
      <c r="H1825" s="58"/>
      <c r="I1825" s="1"/>
      <c r="J1825" s="1"/>
      <c r="K1825" s="1"/>
      <c r="L1825"/>
      <c r="M1825" s="1"/>
      <c r="N1825" s="1"/>
      <c r="V1825" s="90"/>
    </row>
    <row r="1826" spans="1:22" s="80" customFormat="1">
      <c r="A1826" s="1"/>
      <c r="B1826" s="1"/>
      <c r="C1826" s="1"/>
      <c r="D1826" s="1"/>
      <c r="E1826" s="1"/>
      <c r="F1826" s="1"/>
      <c r="G1826" s="1"/>
      <c r="H1826" s="58"/>
      <c r="I1826" s="1"/>
      <c r="J1826" s="1"/>
      <c r="K1826" s="1"/>
      <c r="L1826"/>
      <c r="M1826" s="1"/>
      <c r="N1826" s="1"/>
      <c r="V1826" s="90"/>
    </row>
    <row r="1827" spans="1:22" s="80" customFormat="1">
      <c r="A1827" s="1"/>
      <c r="B1827" s="1"/>
      <c r="C1827" s="1"/>
      <c r="D1827" s="1"/>
      <c r="E1827" s="1"/>
      <c r="F1827" s="1"/>
      <c r="G1827" s="1"/>
      <c r="H1827" s="58"/>
      <c r="I1827" s="1"/>
      <c r="J1827" s="1"/>
      <c r="K1827" s="1"/>
      <c r="L1827"/>
      <c r="M1827" s="1"/>
      <c r="N1827" s="1"/>
      <c r="V1827" s="90"/>
    </row>
    <row r="1828" spans="1:22" s="80" customFormat="1">
      <c r="A1828" s="1"/>
      <c r="B1828" s="1"/>
      <c r="C1828" s="1"/>
      <c r="D1828" s="1"/>
      <c r="E1828" s="1"/>
      <c r="F1828" s="1"/>
      <c r="G1828" s="1"/>
      <c r="H1828" s="58"/>
      <c r="I1828" s="1"/>
      <c r="J1828" s="1"/>
      <c r="K1828" s="1"/>
      <c r="L1828"/>
      <c r="M1828" s="1"/>
      <c r="N1828" s="1"/>
      <c r="V1828" s="90"/>
    </row>
    <row r="1829" spans="1:22" s="80" customFormat="1">
      <c r="A1829" s="1"/>
      <c r="B1829" s="1"/>
      <c r="C1829" s="1"/>
      <c r="D1829" s="1"/>
      <c r="E1829" s="1"/>
      <c r="F1829" s="1"/>
      <c r="G1829" s="1"/>
      <c r="H1829" s="58"/>
      <c r="I1829" s="1"/>
      <c r="J1829" s="1"/>
      <c r="K1829" s="1"/>
      <c r="L1829"/>
      <c r="M1829" s="1"/>
      <c r="N1829" s="1"/>
      <c r="V1829" s="90"/>
    </row>
    <row r="1830" spans="1:22" s="80" customFormat="1">
      <c r="A1830" s="1"/>
      <c r="B1830" s="1"/>
      <c r="C1830" s="1"/>
      <c r="D1830" s="1"/>
      <c r="E1830" s="1"/>
      <c r="F1830" s="1"/>
      <c r="G1830" s="1"/>
      <c r="H1830" s="58"/>
      <c r="I1830" s="1"/>
      <c r="J1830" s="1"/>
      <c r="K1830" s="1"/>
      <c r="L1830"/>
      <c r="M1830" s="1"/>
      <c r="N1830" s="1"/>
      <c r="V1830" s="90"/>
    </row>
    <row r="1831" spans="1:22" s="80" customFormat="1">
      <c r="A1831" s="1"/>
      <c r="B1831" s="1"/>
      <c r="C1831" s="1"/>
      <c r="D1831" s="1"/>
      <c r="E1831" s="1"/>
      <c r="F1831" s="1"/>
      <c r="G1831" s="1"/>
      <c r="H1831" s="58"/>
      <c r="I1831" s="1"/>
      <c r="J1831" s="1"/>
      <c r="K1831" s="1"/>
      <c r="L1831"/>
      <c r="M1831" s="1"/>
      <c r="N1831" s="1"/>
      <c r="V1831" s="90"/>
    </row>
    <row r="1832" spans="1:22" s="80" customFormat="1">
      <c r="A1832" s="1"/>
      <c r="B1832" s="1"/>
      <c r="C1832" s="1"/>
      <c r="D1832" s="1"/>
      <c r="E1832" s="1"/>
      <c r="F1832" s="1"/>
      <c r="G1832" s="1"/>
      <c r="H1832" s="58"/>
      <c r="I1832" s="1"/>
      <c r="J1832" s="1"/>
      <c r="K1832" s="1"/>
      <c r="L1832"/>
      <c r="M1832" s="1"/>
      <c r="N1832" s="1"/>
      <c r="V1832" s="90"/>
    </row>
    <row r="1833" spans="1:22" s="80" customFormat="1">
      <c r="A1833" s="1"/>
      <c r="B1833" s="1"/>
      <c r="C1833" s="1"/>
      <c r="D1833" s="1"/>
      <c r="E1833" s="1"/>
      <c r="F1833" s="1"/>
      <c r="G1833" s="1"/>
      <c r="H1833" s="58"/>
      <c r="I1833" s="1"/>
      <c r="J1833" s="1"/>
      <c r="K1833" s="1"/>
      <c r="L1833"/>
      <c r="M1833" s="1"/>
      <c r="N1833" s="1"/>
      <c r="V1833" s="90"/>
    </row>
    <row r="1834" spans="1:22" s="80" customFormat="1">
      <c r="A1834" s="1"/>
      <c r="B1834" s="1"/>
      <c r="C1834" s="1"/>
      <c r="D1834" s="1"/>
      <c r="E1834" s="1"/>
      <c r="F1834" s="1"/>
      <c r="G1834" s="1"/>
      <c r="H1834" s="58"/>
      <c r="I1834" s="1"/>
      <c r="J1834" s="1"/>
      <c r="K1834" s="1"/>
      <c r="L1834"/>
      <c r="M1834" s="1"/>
      <c r="N1834" s="1"/>
      <c r="V1834" s="90"/>
    </row>
    <row r="1835" spans="1:22" s="80" customFormat="1">
      <c r="A1835" s="1"/>
      <c r="B1835" s="1"/>
      <c r="C1835" s="1"/>
      <c r="D1835" s="1"/>
      <c r="E1835" s="1"/>
      <c r="F1835" s="1"/>
      <c r="G1835" s="1"/>
      <c r="H1835" s="58"/>
      <c r="I1835" s="1"/>
      <c r="J1835" s="1"/>
      <c r="K1835" s="1"/>
      <c r="L1835"/>
      <c r="M1835" s="1"/>
      <c r="N1835" s="1"/>
      <c r="V1835" s="90"/>
    </row>
    <row r="1836" spans="1:22" s="80" customFormat="1">
      <c r="A1836" s="1"/>
      <c r="B1836" s="1"/>
      <c r="C1836" s="1"/>
      <c r="D1836" s="1"/>
      <c r="E1836" s="1"/>
      <c r="F1836" s="1"/>
      <c r="G1836" s="1"/>
      <c r="H1836" s="58"/>
      <c r="I1836" s="1"/>
      <c r="J1836" s="1"/>
      <c r="K1836" s="1"/>
      <c r="L1836"/>
      <c r="M1836" s="1"/>
      <c r="N1836" s="1"/>
      <c r="V1836" s="90"/>
    </row>
    <row r="1837" spans="1:22" s="80" customFormat="1">
      <c r="A1837" s="1"/>
      <c r="B1837" s="1"/>
      <c r="C1837" s="1"/>
      <c r="D1837" s="1"/>
      <c r="E1837" s="1"/>
      <c r="F1837" s="1"/>
      <c r="G1837" s="1"/>
      <c r="H1837" s="58"/>
      <c r="I1837" s="1"/>
      <c r="J1837" s="1"/>
      <c r="K1837" s="1"/>
      <c r="L1837"/>
      <c r="M1837" s="1"/>
      <c r="N1837" s="1"/>
      <c r="V1837" s="90"/>
    </row>
    <row r="1838" spans="1:22" s="80" customFormat="1">
      <c r="A1838" s="1"/>
      <c r="B1838" s="1"/>
      <c r="C1838" s="1"/>
      <c r="D1838" s="1"/>
      <c r="E1838" s="1"/>
      <c r="F1838" s="1"/>
      <c r="G1838" s="1"/>
      <c r="H1838" s="58"/>
      <c r="I1838" s="1"/>
      <c r="J1838" s="1"/>
      <c r="K1838" s="1"/>
      <c r="L1838"/>
      <c r="M1838" s="1"/>
      <c r="N1838" s="1"/>
      <c r="V1838" s="90"/>
    </row>
    <row r="1839" spans="1:22" s="80" customFormat="1">
      <c r="A1839" s="1"/>
      <c r="B1839" s="1"/>
      <c r="C1839" s="1"/>
      <c r="D1839" s="1"/>
      <c r="E1839" s="1"/>
      <c r="F1839" s="1"/>
      <c r="G1839" s="1"/>
      <c r="H1839" s="58"/>
      <c r="I1839" s="1"/>
      <c r="J1839" s="1"/>
      <c r="K1839" s="1"/>
      <c r="L1839"/>
      <c r="M1839" s="1"/>
      <c r="N1839" s="1"/>
      <c r="V1839" s="90"/>
    </row>
    <row r="1840" spans="1:22" s="80" customFormat="1">
      <c r="A1840" s="1"/>
      <c r="B1840" s="1"/>
      <c r="C1840" s="1"/>
      <c r="D1840" s="1"/>
      <c r="E1840" s="1"/>
      <c r="F1840" s="1"/>
      <c r="G1840" s="1"/>
      <c r="H1840" s="58"/>
      <c r="I1840" s="1"/>
      <c r="J1840" s="1"/>
      <c r="K1840" s="1"/>
      <c r="L1840"/>
      <c r="M1840" s="1"/>
      <c r="N1840" s="1"/>
      <c r="V1840" s="90"/>
    </row>
    <row r="1841" spans="1:22" s="80" customFormat="1">
      <c r="A1841" s="1"/>
      <c r="B1841" s="1"/>
      <c r="C1841" s="1"/>
      <c r="D1841" s="1"/>
      <c r="E1841" s="1"/>
      <c r="F1841" s="1"/>
      <c r="G1841" s="1"/>
      <c r="H1841" s="58"/>
      <c r="I1841" s="1"/>
      <c r="J1841" s="1"/>
      <c r="K1841" s="1"/>
      <c r="L1841"/>
      <c r="M1841" s="1"/>
      <c r="N1841" s="1"/>
      <c r="V1841" s="90"/>
    </row>
    <row r="1842" spans="1:22" s="80" customFormat="1">
      <c r="A1842" s="1"/>
      <c r="B1842" s="1"/>
      <c r="C1842" s="1"/>
      <c r="D1842" s="1"/>
      <c r="E1842" s="1"/>
      <c r="F1842" s="1"/>
      <c r="G1842" s="1"/>
      <c r="H1842" s="58"/>
      <c r="I1842" s="1"/>
      <c r="J1842" s="1"/>
      <c r="K1842" s="1"/>
      <c r="L1842"/>
      <c r="M1842" s="1"/>
      <c r="N1842" s="1"/>
      <c r="V1842" s="90"/>
    </row>
    <row r="1843" spans="1:22" s="80" customFormat="1">
      <c r="A1843" s="1"/>
      <c r="B1843" s="1"/>
      <c r="C1843" s="1"/>
      <c r="D1843" s="1"/>
      <c r="E1843" s="1"/>
      <c r="F1843" s="1"/>
      <c r="G1843" s="1"/>
      <c r="H1843" s="58"/>
      <c r="I1843" s="1"/>
      <c r="J1843" s="1"/>
      <c r="K1843" s="1"/>
      <c r="L1843"/>
      <c r="M1843" s="1"/>
      <c r="N1843" s="1"/>
      <c r="V1843" s="90"/>
    </row>
    <row r="1844" spans="1:22" s="80" customFormat="1">
      <c r="A1844" s="1"/>
      <c r="B1844" s="1"/>
      <c r="C1844" s="1"/>
      <c r="D1844" s="1"/>
      <c r="E1844" s="1"/>
      <c r="F1844" s="1"/>
      <c r="G1844" s="1"/>
      <c r="H1844" s="58"/>
      <c r="I1844" s="1"/>
      <c r="J1844" s="1"/>
      <c r="K1844" s="1"/>
      <c r="L1844"/>
      <c r="M1844" s="1"/>
      <c r="N1844" s="1"/>
      <c r="V1844" s="90"/>
    </row>
    <row r="1845" spans="1:22" s="80" customFormat="1">
      <c r="A1845" s="1"/>
      <c r="B1845" s="1"/>
      <c r="C1845" s="1"/>
      <c r="D1845" s="1"/>
      <c r="E1845" s="1"/>
      <c r="F1845" s="1"/>
      <c r="G1845" s="1"/>
      <c r="H1845" s="58"/>
      <c r="I1845" s="1"/>
      <c r="J1845" s="1"/>
      <c r="K1845" s="1"/>
      <c r="L1845"/>
      <c r="M1845" s="1"/>
      <c r="N1845" s="1"/>
      <c r="V1845" s="90"/>
    </row>
    <row r="1846" spans="1:22" s="80" customFormat="1">
      <c r="A1846" s="1"/>
      <c r="B1846" s="1"/>
      <c r="C1846" s="1"/>
      <c r="D1846" s="1"/>
      <c r="E1846" s="1"/>
      <c r="F1846" s="1"/>
      <c r="G1846" s="1"/>
      <c r="H1846" s="58"/>
      <c r="I1846" s="1"/>
      <c r="J1846" s="1"/>
      <c r="K1846" s="1"/>
      <c r="L1846"/>
      <c r="M1846" s="1"/>
      <c r="N1846" s="1"/>
      <c r="V1846" s="90"/>
    </row>
    <row r="1847" spans="1:22" s="80" customFormat="1">
      <c r="A1847" s="1"/>
      <c r="B1847" s="1"/>
      <c r="C1847" s="1"/>
      <c r="D1847" s="1"/>
      <c r="E1847" s="1"/>
      <c r="F1847" s="1"/>
      <c r="G1847" s="1"/>
      <c r="H1847" s="58"/>
      <c r="I1847" s="1"/>
      <c r="J1847" s="1"/>
      <c r="K1847" s="1"/>
      <c r="L1847"/>
      <c r="M1847" s="1"/>
      <c r="N1847" s="1"/>
      <c r="V1847" s="90"/>
    </row>
    <row r="1848" spans="1:22" s="80" customFormat="1">
      <c r="A1848" s="1"/>
      <c r="B1848" s="1"/>
      <c r="C1848" s="1"/>
      <c r="D1848" s="1"/>
      <c r="E1848" s="1"/>
      <c r="F1848" s="1"/>
      <c r="G1848" s="1"/>
      <c r="H1848" s="58"/>
      <c r="I1848" s="1"/>
      <c r="J1848" s="1"/>
      <c r="K1848" s="1"/>
      <c r="L1848"/>
      <c r="M1848" s="1"/>
      <c r="N1848" s="1"/>
      <c r="V1848" s="90"/>
    </row>
    <row r="1849" spans="1:22" s="80" customFormat="1">
      <c r="A1849" s="1"/>
      <c r="B1849" s="1"/>
      <c r="C1849" s="1"/>
      <c r="D1849" s="1"/>
      <c r="E1849" s="1"/>
      <c r="F1849" s="1"/>
      <c r="G1849" s="1"/>
      <c r="H1849" s="58"/>
      <c r="I1849" s="1"/>
      <c r="J1849" s="1"/>
      <c r="K1849" s="1"/>
      <c r="L1849"/>
      <c r="M1849" s="1"/>
      <c r="N1849" s="1"/>
      <c r="V1849" s="90"/>
    </row>
    <row r="1850" spans="1:22" s="80" customFormat="1">
      <c r="A1850" s="1"/>
      <c r="B1850" s="1"/>
      <c r="C1850" s="1"/>
      <c r="D1850" s="1"/>
      <c r="E1850" s="1"/>
      <c r="F1850" s="1"/>
      <c r="G1850" s="1"/>
      <c r="H1850" s="58"/>
      <c r="I1850" s="1"/>
      <c r="J1850" s="1"/>
      <c r="K1850" s="1"/>
      <c r="L1850"/>
      <c r="M1850" s="1"/>
      <c r="N1850" s="1"/>
      <c r="V1850" s="90"/>
    </row>
    <row r="1851" spans="1:22" s="80" customFormat="1">
      <c r="A1851" s="1"/>
      <c r="B1851" s="1"/>
      <c r="C1851" s="1"/>
      <c r="D1851" s="1"/>
      <c r="E1851" s="1"/>
      <c r="F1851" s="1"/>
      <c r="G1851" s="1"/>
      <c r="H1851" s="58"/>
      <c r="I1851" s="1"/>
      <c r="J1851" s="1"/>
      <c r="K1851" s="1"/>
      <c r="L1851"/>
      <c r="M1851" s="1"/>
      <c r="N1851" s="1"/>
      <c r="V1851" s="90"/>
    </row>
    <row r="1852" spans="1:22" s="80" customFormat="1">
      <c r="A1852" s="1"/>
      <c r="B1852" s="1"/>
      <c r="C1852" s="1"/>
      <c r="D1852" s="1"/>
      <c r="E1852" s="1"/>
      <c r="F1852" s="1"/>
      <c r="G1852" s="1"/>
      <c r="H1852" s="58"/>
      <c r="I1852" s="1"/>
      <c r="J1852" s="1"/>
      <c r="K1852" s="1"/>
      <c r="L1852"/>
      <c r="M1852" s="1"/>
      <c r="N1852" s="1"/>
      <c r="V1852" s="90"/>
    </row>
    <row r="1853" spans="1:22" s="80" customFormat="1">
      <c r="A1853" s="1"/>
      <c r="B1853" s="1"/>
      <c r="C1853" s="1"/>
      <c r="D1853" s="1"/>
      <c r="E1853" s="1"/>
      <c r="F1853" s="1"/>
      <c r="G1853" s="1"/>
      <c r="H1853" s="58"/>
      <c r="I1853" s="1"/>
      <c r="J1853" s="1"/>
      <c r="K1853" s="1"/>
      <c r="L1853"/>
      <c r="M1853" s="1"/>
      <c r="N1853" s="1"/>
      <c r="V1853" s="90"/>
    </row>
    <row r="1854" spans="1:22" s="80" customFormat="1">
      <c r="A1854" s="1"/>
      <c r="B1854" s="1"/>
      <c r="C1854" s="1"/>
      <c r="D1854" s="1"/>
      <c r="E1854" s="1"/>
      <c r="F1854" s="1"/>
      <c r="G1854" s="1"/>
      <c r="H1854" s="58"/>
      <c r="I1854" s="1"/>
      <c r="J1854" s="1"/>
      <c r="K1854" s="1"/>
      <c r="L1854"/>
      <c r="M1854" s="1"/>
      <c r="N1854" s="1"/>
      <c r="V1854" s="90"/>
    </row>
    <row r="1855" spans="1:22" s="80" customFormat="1">
      <c r="A1855" s="1"/>
      <c r="B1855" s="1"/>
      <c r="C1855" s="1"/>
      <c r="D1855" s="1"/>
      <c r="E1855" s="1"/>
      <c r="F1855" s="1"/>
      <c r="G1855" s="1"/>
      <c r="H1855" s="58"/>
      <c r="I1855" s="1"/>
      <c r="J1855" s="1"/>
      <c r="K1855" s="1"/>
      <c r="L1855"/>
      <c r="M1855" s="1"/>
      <c r="N1855" s="1"/>
      <c r="V1855" s="90"/>
    </row>
    <row r="1856" spans="1:22" s="80" customFormat="1">
      <c r="A1856" s="1"/>
      <c r="B1856" s="1"/>
      <c r="C1856" s="1"/>
      <c r="D1856" s="1"/>
      <c r="E1856" s="1"/>
      <c r="F1856" s="1"/>
      <c r="G1856" s="1"/>
      <c r="H1856" s="58"/>
      <c r="I1856" s="1"/>
      <c r="J1856" s="1"/>
      <c r="K1856" s="1"/>
      <c r="L1856"/>
      <c r="M1856" s="1"/>
      <c r="N1856" s="1"/>
      <c r="V1856" s="90"/>
    </row>
    <row r="1857" spans="1:22" s="80" customFormat="1">
      <c r="A1857" s="1"/>
      <c r="B1857" s="1"/>
      <c r="C1857" s="1"/>
      <c r="D1857" s="1"/>
      <c r="E1857" s="1"/>
      <c r="F1857" s="1"/>
      <c r="G1857" s="1"/>
      <c r="H1857" s="58"/>
      <c r="I1857" s="1"/>
      <c r="J1857" s="1"/>
      <c r="K1857" s="1"/>
      <c r="L1857"/>
      <c r="M1857" s="1"/>
      <c r="N1857" s="1"/>
      <c r="V1857" s="90"/>
    </row>
    <row r="1858" spans="1:22" s="80" customFormat="1">
      <c r="A1858" s="1"/>
      <c r="B1858" s="1"/>
      <c r="C1858" s="1"/>
      <c r="D1858" s="1"/>
      <c r="E1858" s="1"/>
      <c r="F1858" s="1"/>
      <c r="G1858" s="1"/>
      <c r="H1858" s="58"/>
      <c r="I1858" s="1"/>
      <c r="J1858" s="1"/>
      <c r="K1858" s="1"/>
      <c r="L1858"/>
      <c r="M1858" s="1"/>
      <c r="N1858" s="1"/>
      <c r="V1858" s="90"/>
    </row>
    <row r="1859" spans="1:22" s="80" customFormat="1">
      <c r="A1859" s="1"/>
      <c r="B1859" s="1"/>
      <c r="C1859" s="1"/>
      <c r="D1859" s="1"/>
      <c r="E1859" s="1"/>
      <c r="F1859" s="1"/>
      <c r="G1859" s="1"/>
      <c r="H1859" s="58"/>
      <c r="I1859" s="1"/>
      <c r="J1859" s="1"/>
      <c r="K1859" s="1"/>
      <c r="L1859"/>
      <c r="M1859" s="1"/>
      <c r="N1859" s="1"/>
      <c r="V1859" s="90"/>
    </row>
    <row r="1860" spans="1:22" s="80" customFormat="1">
      <c r="A1860" s="1"/>
      <c r="B1860" s="1"/>
      <c r="C1860" s="1"/>
      <c r="D1860" s="1"/>
      <c r="E1860" s="1"/>
      <c r="F1860" s="1"/>
      <c r="G1860" s="1"/>
      <c r="H1860" s="58"/>
      <c r="I1860" s="1"/>
      <c r="J1860" s="1"/>
      <c r="K1860" s="1"/>
      <c r="L1860"/>
      <c r="M1860" s="1"/>
      <c r="N1860" s="1"/>
      <c r="V1860" s="90"/>
    </row>
    <row r="1861" spans="1:22" s="80" customFormat="1">
      <c r="A1861" s="1"/>
      <c r="B1861" s="1"/>
      <c r="C1861" s="1"/>
      <c r="D1861" s="1"/>
      <c r="E1861" s="1"/>
      <c r="F1861" s="1"/>
      <c r="G1861" s="1"/>
      <c r="H1861" s="58"/>
      <c r="I1861" s="1"/>
      <c r="J1861" s="1"/>
      <c r="K1861" s="1"/>
      <c r="L1861"/>
      <c r="M1861" s="1"/>
      <c r="N1861" s="1"/>
      <c r="V1861" s="90"/>
    </row>
    <row r="1862" spans="1:22" s="80" customFormat="1">
      <c r="A1862" s="1"/>
      <c r="B1862" s="1"/>
      <c r="C1862" s="1"/>
      <c r="D1862" s="1"/>
      <c r="E1862" s="1"/>
      <c r="F1862" s="1"/>
      <c r="G1862" s="1"/>
      <c r="H1862" s="58"/>
      <c r="I1862" s="1"/>
      <c r="J1862" s="1"/>
      <c r="K1862" s="1"/>
      <c r="L1862"/>
      <c r="M1862" s="1"/>
      <c r="N1862" s="1"/>
      <c r="V1862" s="90"/>
    </row>
    <row r="1863" spans="1:22" s="80" customFormat="1">
      <c r="A1863" s="1"/>
      <c r="B1863" s="1"/>
      <c r="C1863" s="1"/>
      <c r="D1863" s="1"/>
      <c r="E1863" s="1"/>
      <c r="F1863" s="1"/>
      <c r="G1863" s="1"/>
      <c r="H1863" s="58"/>
      <c r="I1863" s="1"/>
      <c r="J1863" s="1"/>
      <c r="K1863" s="1"/>
      <c r="L1863"/>
      <c r="M1863" s="1"/>
      <c r="N1863" s="1"/>
      <c r="V1863" s="90"/>
    </row>
    <row r="1864" spans="1:22" s="80" customFormat="1">
      <c r="A1864" s="1"/>
      <c r="B1864" s="1"/>
      <c r="C1864" s="1"/>
      <c r="D1864" s="1"/>
      <c r="E1864" s="1"/>
      <c r="F1864" s="1"/>
      <c r="G1864" s="1"/>
      <c r="H1864" s="58"/>
      <c r="I1864" s="1"/>
      <c r="J1864" s="1"/>
      <c r="K1864" s="1"/>
      <c r="L1864"/>
      <c r="M1864" s="1"/>
      <c r="N1864" s="1"/>
      <c r="V1864" s="90"/>
    </row>
    <row r="1865" spans="1:22" s="80" customFormat="1">
      <c r="A1865" s="1"/>
      <c r="B1865" s="1"/>
      <c r="C1865" s="1"/>
      <c r="D1865" s="1"/>
      <c r="E1865" s="1"/>
      <c r="F1865" s="1"/>
      <c r="G1865" s="1"/>
      <c r="H1865" s="58"/>
      <c r="I1865" s="1"/>
      <c r="J1865" s="1"/>
      <c r="K1865" s="1"/>
      <c r="L1865"/>
      <c r="M1865" s="1"/>
      <c r="N1865" s="1"/>
      <c r="V1865" s="90"/>
    </row>
    <row r="1866" spans="1:22" s="80" customFormat="1">
      <c r="A1866" s="1"/>
      <c r="B1866" s="1"/>
      <c r="C1866" s="1"/>
      <c r="D1866" s="1"/>
      <c r="E1866" s="1"/>
      <c r="F1866" s="1"/>
      <c r="G1866" s="1"/>
      <c r="H1866" s="58"/>
      <c r="I1866" s="1"/>
      <c r="J1866" s="1"/>
      <c r="K1866" s="1"/>
      <c r="L1866"/>
      <c r="M1866" s="1"/>
      <c r="N1866" s="1"/>
      <c r="V1866" s="90"/>
    </row>
    <row r="1867" spans="1:22" s="80" customFormat="1">
      <c r="A1867" s="1"/>
      <c r="B1867" s="1"/>
      <c r="C1867" s="1"/>
      <c r="D1867" s="1"/>
      <c r="E1867" s="1"/>
      <c r="F1867" s="1"/>
      <c r="G1867" s="1"/>
      <c r="H1867" s="58"/>
      <c r="I1867" s="1"/>
      <c r="J1867" s="1"/>
      <c r="K1867" s="1"/>
      <c r="L1867"/>
      <c r="M1867" s="1"/>
      <c r="N1867" s="1"/>
      <c r="V1867" s="90"/>
    </row>
    <row r="1868" spans="1:22" s="80" customFormat="1">
      <c r="A1868" s="1"/>
      <c r="B1868" s="1"/>
      <c r="C1868" s="1"/>
      <c r="D1868" s="1"/>
      <c r="E1868" s="1"/>
      <c r="F1868" s="1"/>
      <c r="G1868" s="1"/>
      <c r="H1868" s="58"/>
      <c r="I1868" s="1"/>
      <c r="J1868" s="1"/>
      <c r="K1868" s="1"/>
      <c r="L1868"/>
      <c r="M1868" s="1"/>
      <c r="N1868" s="1"/>
      <c r="V1868" s="90"/>
    </row>
    <row r="1869" spans="1:22" s="80" customFormat="1">
      <c r="A1869" s="1"/>
      <c r="B1869" s="1"/>
      <c r="C1869" s="1"/>
      <c r="D1869" s="1"/>
      <c r="E1869" s="1"/>
      <c r="F1869" s="1"/>
      <c r="G1869" s="1"/>
      <c r="H1869" s="58"/>
      <c r="I1869" s="1"/>
      <c r="J1869" s="1"/>
      <c r="K1869" s="1"/>
      <c r="L1869"/>
      <c r="M1869" s="1"/>
      <c r="N1869" s="1"/>
      <c r="V1869" s="90"/>
    </row>
    <row r="1870" spans="1:22" s="80" customFormat="1">
      <c r="A1870" s="1"/>
      <c r="B1870" s="1"/>
      <c r="C1870" s="1"/>
      <c r="D1870" s="1"/>
      <c r="E1870" s="1"/>
      <c r="F1870" s="1"/>
      <c r="G1870" s="1"/>
      <c r="H1870" s="58"/>
      <c r="I1870" s="1"/>
      <c r="J1870" s="1"/>
      <c r="K1870" s="1"/>
      <c r="L1870"/>
      <c r="M1870" s="1"/>
      <c r="N1870" s="1"/>
      <c r="V1870" s="90"/>
    </row>
    <row r="1871" spans="1:22" s="80" customFormat="1">
      <c r="A1871" s="1"/>
      <c r="B1871" s="1"/>
      <c r="C1871" s="1"/>
      <c r="D1871" s="1"/>
      <c r="E1871" s="1"/>
      <c r="F1871" s="1"/>
      <c r="G1871" s="1"/>
      <c r="H1871" s="58"/>
      <c r="I1871" s="1"/>
      <c r="J1871" s="1"/>
      <c r="K1871" s="1"/>
      <c r="L1871"/>
      <c r="M1871" s="1"/>
      <c r="N1871" s="1"/>
      <c r="V1871" s="90"/>
    </row>
    <row r="1872" spans="1:22" s="80" customFormat="1">
      <c r="A1872" s="1"/>
      <c r="B1872" s="1"/>
      <c r="C1872" s="1"/>
      <c r="D1872" s="1"/>
      <c r="E1872" s="1"/>
      <c r="F1872" s="1"/>
      <c r="G1872" s="1"/>
      <c r="H1872" s="58"/>
      <c r="I1872" s="1"/>
      <c r="J1872" s="1"/>
      <c r="K1872" s="1"/>
      <c r="L1872"/>
      <c r="M1872" s="1"/>
      <c r="N1872" s="1"/>
      <c r="V1872" s="90"/>
    </row>
    <row r="1873" spans="1:22" s="80" customFormat="1">
      <c r="A1873" s="1"/>
      <c r="B1873" s="1"/>
      <c r="C1873" s="1"/>
      <c r="D1873" s="1"/>
      <c r="E1873" s="1"/>
      <c r="F1873" s="1"/>
      <c r="G1873" s="1"/>
      <c r="H1873" s="58"/>
      <c r="I1873" s="1"/>
      <c r="J1873" s="1"/>
      <c r="K1873" s="1"/>
      <c r="L1873"/>
      <c r="M1873" s="1"/>
      <c r="N1873" s="1"/>
      <c r="V1873" s="90"/>
    </row>
    <row r="1874" spans="1:22" s="80" customFormat="1">
      <c r="A1874" s="1"/>
      <c r="B1874" s="1"/>
      <c r="C1874" s="1"/>
      <c r="D1874" s="1"/>
      <c r="E1874" s="1"/>
      <c r="F1874" s="1"/>
      <c r="G1874" s="1"/>
      <c r="H1874" s="58"/>
      <c r="I1874" s="1"/>
      <c r="J1874" s="1"/>
      <c r="K1874" s="1"/>
      <c r="L1874"/>
      <c r="M1874" s="1"/>
      <c r="N1874" s="1"/>
      <c r="V1874" s="90"/>
    </row>
    <row r="1875" spans="1:22" s="80" customFormat="1">
      <c r="A1875" s="1"/>
      <c r="B1875" s="1"/>
      <c r="C1875" s="1"/>
      <c r="D1875" s="1"/>
      <c r="E1875" s="1"/>
      <c r="F1875" s="1"/>
      <c r="G1875" s="1"/>
      <c r="H1875" s="58"/>
      <c r="I1875" s="1"/>
      <c r="J1875" s="1"/>
      <c r="K1875" s="1"/>
      <c r="L1875"/>
      <c r="M1875" s="1"/>
      <c r="N1875" s="1"/>
      <c r="V1875" s="90"/>
    </row>
    <row r="1876" spans="1:22" s="80" customFormat="1">
      <c r="A1876" s="1"/>
      <c r="B1876" s="1"/>
      <c r="C1876" s="1"/>
      <c r="D1876" s="1"/>
      <c r="E1876" s="1"/>
      <c r="F1876" s="1"/>
      <c r="G1876" s="1"/>
      <c r="H1876" s="58"/>
      <c r="I1876" s="1"/>
      <c r="J1876" s="1"/>
      <c r="K1876" s="1"/>
      <c r="L1876"/>
      <c r="M1876" s="1"/>
      <c r="N1876" s="1"/>
      <c r="V1876" s="90"/>
    </row>
    <row r="1877" spans="1:22" s="80" customFormat="1">
      <c r="A1877" s="1"/>
      <c r="B1877" s="1"/>
      <c r="C1877" s="1"/>
      <c r="D1877" s="1"/>
      <c r="E1877" s="1"/>
      <c r="F1877" s="1"/>
      <c r="G1877" s="1"/>
      <c r="H1877" s="58"/>
      <c r="I1877" s="1"/>
      <c r="J1877" s="1"/>
      <c r="K1877" s="1"/>
      <c r="L1877"/>
      <c r="M1877" s="1"/>
      <c r="N1877" s="1"/>
      <c r="V1877" s="90"/>
    </row>
    <row r="1878" spans="1:22" s="80" customFormat="1">
      <c r="A1878" s="1"/>
      <c r="B1878" s="1"/>
      <c r="C1878" s="1"/>
      <c r="D1878" s="1"/>
      <c r="E1878" s="1"/>
      <c r="F1878" s="1"/>
      <c r="G1878" s="1"/>
      <c r="H1878" s="58"/>
      <c r="I1878" s="1"/>
      <c r="J1878" s="1"/>
      <c r="K1878" s="1"/>
      <c r="L1878"/>
      <c r="M1878" s="1"/>
      <c r="N1878" s="1"/>
      <c r="V1878" s="90"/>
    </row>
    <row r="1879" spans="1:22" s="80" customFormat="1">
      <c r="A1879" s="1"/>
      <c r="B1879" s="1"/>
      <c r="C1879" s="1"/>
      <c r="D1879" s="1"/>
      <c r="E1879" s="1"/>
      <c r="F1879" s="1"/>
      <c r="G1879" s="1"/>
      <c r="H1879" s="58"/>
      <c r="I1879" s="1"/>
      <c r="J1879" s="1"/>
      <c r="K1879" s="1"/>
      <c r="L1879"/>
      <c r="M1879" s="1"/>
      <c r="N1879" s="1"/>
      <c r="V1879" s="90"/>
    </row>
    <row r="1880" spans="1:22" s="80" customFormat="1">
      <c r="A1880" s="1"/>
      <c r="B1880" s="1"/>
      <c r="C1880" s="1"/>
      <c r="D1880" s="1"/>
      <c r="E1880" s="1"/>
      <c r="F1880" s="1"/>
      <c r="G1880" s="1"/>
      <c r="H1880" s="58"/>
      <c r="I1880" s="1"/>
      <c r="J1880" s="1"/>
      <c r="K1880" s="1"/>
      <c r="L1880"/>
      <c r="M1880" s="1"/>
      <c r="N1880" s="1"/>
      <c r="V1880" s="90"/>
    </row>
    <row r="1881" spans="1:22" s="80" customFormat="1">
      <c r="A1881" s="1"/>
      <c r="B1881" s="1"/>
      <c r="C1881" s="1"/>
      <c r="D1881" s="1"/>
      <c r="E1881" s="1"/>
      <c r="F1881" s="1"/>
      <c r="G1881" s="1"/>
      <c r="H1881" s="58"/>
      <c r="I1881" s="1"/>
      <c r="J1881" s="1"/>
      <c r="K1881" s="1"/>
      <c r="L1881"/>
      <c r="M1881" s="1"/>
      <c r="N1881" s="1"/>
      <c r="V1881" s="90"/>
    </row>
    <row r="1882" spans="1:22" s="80" customFormat="1">
      <c r="A1882" s="1"/>
      <c r="B1882" s="1"/>
      <c r="C1882" s="1"/>
      <c r="D1882" s="1"/>
      <c r="E1882" s="1"/>
      <c r="F1882" s="1"/>
      <c r="G1882" s="1"/>
      <c r="H1882" s="58"/>
      <c r="I1882" s="1"/>
      <c r="J1882" s="1"/>
      <c r="K1882" s="1"/>
      <c r="L1882"/>
      <c r="M1882" s="1"/>
      <c r="N1882" s="1"/>
      <c r="V1882" s="90"/>
    </row>
    <row r="1883" spans="1:22" s="80" customFormat="1">
      <c r="A1883" s="1"/>
      <c r="B1883" s="1"/>
      <c r="C1883" s="1"/>
      <c r="D1883" s="1"/>
      <c r="E1883" s="1"/>
      <c r="F1883" s="1"/>
      <c r="G1883" s="1"/>
      <c r="H1883" s="58"/>
      <c r="I1883" s="1"/>
      <c r="J1883" s="1"/>
      <c r="K1883" s="1"/>
      <c r="L1883"/>
      <c r="M1883" s="1"/>
      <c r="N1883" s="1"/>
      <c r="V1883" s="90"/>
    </row>
    <row r="1884" spans="1:22" s="80" customFormat="1">
      <c r="A1884" s="1"/>
      <c r="B1884" s="1"/>
      <c r="C1884" s="1"/>
      <c r="D1884" s="1"/>
      <c r="E1884" s="1"/>
      <c r="F1884" s="1"/>
      <c r="G1884" s="1"/>
      <c r="H1884" s="58"/>
      <c r="I1884" s="1"/>
      <c r="J1884" s="1"/>
      <c r="K1884" s="1"/>
      <c r="L1884"/>
      <c r="M1884" s="1"/>
      <c r="N1884" s="1"/>
      <c r="V1884" s="90"/>
    </row>
    <row r="1885" spans="1:22" s="80" customFormat="1">
      <c r="A1885" s="1"/>
      <c r="B1885" s="1"/>
      <c r="C1885" s="1"/>
      <c r="D1885" s="1"/>
      <c r="E1885" s="1"/>
      <c r="F1885" s="1"/>
      <c r="G1885" s="1"/>
      <c r="H1885" s="58"/>
      <c r="I1885" s="1"/>
      <c r="J1885" s="1"/>
      <c r="K1885" s="1"/>
      <c r="L1885"/>
      <c r="M1885" s="1"/>
      <c r="N1885" s="1"/>
      <c r="V1885" s="90"/>
    </row>
    <row r="1886" spans="1:22" s="80" customFormat="1">
      <c r="A1886" s="1"/>
      <c r="B1886" s="1"/>
      <c r="C1886" s="1"/>
      <c r="D1886" s="1"/>
      <c r="E1886" s="1"/>
      <c r="F1886" s="1"/>
      <c r="G1886" s="1"/>
      <c r="H1886" s="58"/>
      <c r="I1886" s="1"/>
      <c r="J1886" s="1"/>
      <c r="K1886" s="1"/>
      <c r="L1886"/>
      <c r="M1886" s="1"/>
      <c r="N1886" s="1"/>
      <c r="V1886" s="90"/>
    </row>
    <row r="1887" spans="1:22" s="80" customFormat="1">
      <c r="A1887" s="1"/>
      <c r="B1887" s="1"/>
      <c r="C1887" s="1"/>
      <c r="D1887" s="1"/>
      <c r="E1887" s="1"/>
      <c r="F1887" s="1"/>
      <c r="G1887" s="1"/>
      <c r="H1887" s="58"/>
      <c r="I1887" s="1"/>
      <c r="J1887" s="1"/>
      <c r="K1887" s="1"/>
      <c r="L1887"/>
      <c r="M1887" s="1"/>
      <c r="N1887" s="1"/>
      <c r="V1887" s="90"/>
    </row>
    <row r="1888" spans="1:22" s="80" customFormat="1">
      <c r="A1888" s="1"/>
      <c r="B1888" s="1"/>
      <c r="C1888" s="1"/>
      <c r="D1888" s="1"/>
      <c r="E1888" s="1"/>
      <c r="F1888" s="1"/>
      <c r="G1888" s="1"/>
      <c r="H1888" s="58"/>
      <c r="I1888" s="1"/>
      <c r="J1888" s="1"/>
      <c r="K1888" s="1"/>
      <c r="L1888"/>
      <c r="M1888" s="1"/>
      <c r="N1888" s="1"/>
      <c r="V1888" s="90"/>
    </row>
    <row r="1889" spans="1:22" s="80" customFormat="1">
      <c r="A1889" s="1"/>
      <c r="B1889" s="1"/>
      <c r="C1889" s="1"/>
      <c r="D1889" s="1"/>
      <c r="E1889" s="1"/>
      <c r="F1889" s="1"/>
      <c r="G1889" s="1"/>
      <c r="H1889" s="58"/>
      <c r="I1889" s="1"/>
      <c r="J1889" s="1"/>
      <c r="K1889" s="1"/>
      <c r="L1889"/>
      <c r="M1889" s="1"/>
      <c r="N1889" s="1"/>
      <c r="V1889" s="90"/>
    </row>
    <row r="1890" spans="1:22" s="80" customFormat="1">
      <c r="A1890" s="1"/>
      <c r="B1890" s="1"/>
      <c r="C1890" s="1"/>
      <c r="D1890" s="1"/>
      <c r="E1890" s="1"/>
      <c r="F1890" s="1"/>
      <c r="G1890" s="1"/>
      <c r="H1890" s="58"/>
      <c r="I1890" s="1"/>
      <c r="J1890" s="1"/>
      <c r="K1890" s="1"/>
      <c r="L1890"/>
      <c r="M1890" s="1"/>
      <c r="N1890" s="1"/>
      <c r="V1890" s="90"/>
    </row>
    <row r="1891" spans="1:22" s="80" customFormat="1">
      <c r="A1891" s="1"/>
      <c r="B1891" s="1"/>
      <c r="C1891" s="1"/>
      <c r="D1891" s="1"/>
      <c r="E1891" s="1"/>
      <c r="F1891" s="1"/>
      <c r="G1891" s="1"/>
      <c r="H1891" s="58"/>
      <c r="I1891" s="1"/>
      <c r="J1891" s="1"/>
      <c r="K1891" s="1"/>
      <c r="L1891"/>
      <c r="M1891" s="1"/>
      <c r="N1891" s="1"/>
      <c r="V1891" s="90"/>
    </row>
    <row r="1892" spans="1:22" s="80" customFormat="1">
      <c r="A1892" s="1"/>
      <c r="B1892" s="1"/>
      <c r="C1892" s="1"/>
      <c r="D1892" s="1"/>
      <c r="E1892" s="1"/>
      <c r="F1892" s="1"/>
      <c r="G1892" s="1"/>
      <c r="H1892" s="58"/>
      <c r="I1892" s="1"/>
      <c r="J1892" s="1"/>
      <c r="K1892" s="1"/>
      <c r="L1892"/>
      <c r="M1892" s="1"/>
      <c r="N1892" s="1"/>
      <c r="V1892" s="90"/>
    </row>
    <row r="1893" spans="1:22" s="80" customFormat="1">
      <c r="A1893" s="1"/>
      <c r="B1893" s="1"/>
      <c r="C1893" s="1"/>
      <c r="D1893" s="1"/>
      <c r="E1893" s="1"/>
      <c r="F1893" s="1"/>
      <c r="G1893" s="1"/>
      <c r="H1893" s="58"/>
      <c r="I1893" s="1"/>
      <c r="J1893" s="1"/>
      <c r="K1893" s="1"/>
      <c r="L1893"/>
      <c r="M1893" s="1"/>
      <c r="N1893" s="1"/>
      <c r="V1893" s="90"/>
    </row>
    <row r="1894" spans="1:22" s="80" customFormat="1">
      <c r="A1894" s="1"/>
      <c r="B1894" s="1"/>
      <c r="C1894" s="1"/>
      <c r="D1894" s="1"/>
      <c r="E1894" s="1"/>
      <c r="F1894" s="1"/>
      <c r="G1894" s="1"/>
      <c r="H1894" s="58"/>
      <c r="I1894" s="1"/>
      <c r="J1894" s="1"/>
      <c r="K1894" s="1"/>
      <c r="L1894"/>
      <c r="M1894" s="1"/>
      <c r="N1894" s="1"/>
      <c r="V1894" s="90"/>
    </row>
    <row r="1895" spans="1:22" s="80" customFormat="1">
      <c r="A1895" s="1"/>
      <c r="B1895" s="1"/>
      <c r="C1895" s="1"/>
      <c r="D1895" s="1"/>
      <c r="E1895" s="1"/>
      <c r="F1895" s="1"/>
      <c r="G1895" s="1"/>
      <c r="H1895" s="58"/>
      <c r="I1895" s="1"/>
      <c r="J1895" s="1"/>
      <c r="K1895" s="1"/>
      <c r="L1895"/>
      <c r="M1895" s="1"/>
      <c r="N1895" s="1"/>
      <c r="V1895" s="90"/>
    </row>
    <row r="1896" spans="1:22" s="80" customFormat="1">
      <c r="A1896" s="1"/>
      <c r="B1896" s="1"/>
      <c r="C1896" s="1"/>
      <c r="D1896" s="1"/>
      <c r="E1896" s="1"/>
      <c r="F1896" s="1"/>
      <c r="G1896" s="1"/>
      <c r="H1896" s="58"/>
      <c r="I1896" s="1"/>
      <c r="J1896" s="1"/>
      <c r="K1896" s="1"/>
      <c r="L1896"/>
      <c r="M1896" s="1"/>
      <c r="N1896" s="1"/>
      <c r="V1896" s="90"/>
    </row>
    <row r="1897" spans="1:22" s="80" customFormat="1">
      <c r="A1897" s="1"/>
      <c r="B1897" s="1"/>
      <c r="C1897" s="1"/>
      <c r="D1897" s="1"/>
      <c r="E1897" s="1"/>
      <c r="F1897" s="1"/>
      <c r="G1897" s="1"/>
      <c r="H1897" s="58"/>
      <c r="I1897" s="1"/>
      <c r="J1897" s="1"/>
      <c r="K1897" s="1"/>
      <c r="L1897"/>
      <c r="M1897" s="1"/>
      <c r="N1897" s="1"/>
      <c r="V1897" s="90"/>
    </row>
    <row r="1898" spans="1:22" s="80" customFormat="1">
      <c r="A1898" s="1"/>
      <c r="B1898" s="1"/>
      <c r="C1898" s="1"/>
      <c r="D1898" s="1"/>
      <c r="E1898" s="1"/>
      <c r="F1898" s="1"/>
      <c r="G1898" s="1"/>
      <c r="H1898" s="58"/>
      <c r="I1898" s="1"/>
      <c r="J1898" s="1"/>
      <c r="K1898" s="1"/>
      <c r="L1898"/>
      <c r="M1898" s="1"/>
      <c r="N1898" s="1"/>
      <c r="V1898" s="90"/>
    </row>
    <row r="1899" spans="1:22" s="80" customFormat="1">
      <c r="A1899" s="1"/>
      <c r="B1899" s="1"/>
      <c r="C1899" s="1"/>
      <c r="D1899" s="1"/>
      <c r="E1899" s="1"/>
      <c r="F1899" s="1"/>
      <c r="G1899" s="1"/>
      <c r="H1899" s="58"/>
      <c r="I1899" s="1"/>
      <c r="J1899" s="1"/>
      <c r="K1899" s="1"/>
      <c r="L1899"/>
      <c r="M1899" s="1"/>
      <c r="N1899" s="1"/>
      <c r="V1899" s="90"/>
    </row>
    <row r="1900" spans="1:22" s="80" customFormat="1">
      <c r="A1900" s="1"/>
      <c r="B1900" s="1"/>
      <c r="C1900" s="1"/>
      <c r="D1900" s="1"/>
      <c r="E1900" s="1"/>
      <c r="F1900" s="1"/>
      <c r="G1900" s="1"/>
      <c r="H1900" s="58"/>
      <c r="I1900" s="1"/>
      <c r="J1900" s="1"/>
      <c r="K1900" s="1"/>
      <c r="L1900"/>
      <c r="M1900" s="1"/>
      <c r="N1900" s="1"/>
      <c r="V1900" s="90"/>
    </row>
    <row r="1901" spans="1:22" s="80" customFormat="1">
      <c r="A1901" s="1"/>
      <c r="B1901" s="1"/>
      <c r="C1901" s="1"/>
      <c r="D1901" s="1"/>
      <c r="E1901" s="1"/>
      <c r="F1901" s="1"/>
      <c r="G1901" s="1"/>
      <c r="H1901" s="58"/>
      <c r="I1901" s="1"/>
      <c r="J1901" s="1"/>
      <c r="K1901" s="1"/>
      <c r="L1901"/>
      <c r="M1901" s="1"/>
      <c r="N1901" s="1"/>
      <c r="V1901" s="90"/>
    </row>
    <row r="1902" spans="1:22" s="80" customFormat="1">
      <c r="A1902" s="1"/>
      <c r="B1902" s="1"/>
      <c r="C1902" s="1"/>
      <c r="D1902" s="1"/>
      <c r="E1902" s="1"/>
      <c r="F1902" s="1"/>
      <c r="G1902" s="1"/>
      <c r="H1902" s="58"/>
      <c r="I1902" s="1"/>
      <c r="J1902" s="1"/>
      <c r="K1902" s="1"/>
      <c r="L1902"/>
      <c r="M1902" s="1"/>
      <c r="N1902" s="1"/>
      <c r="V1902" s="90"/>
    </row>
    <row r="1903" spans="1:22" s="80" customFormat="1">
      <c r="A1903" s="1"/>
      <c r="B1903" s="1"/>
      <c r="C1903" s="1"/>
      <c r="D1903" s="1"/>
      <c r="E1903" s="1"/>
      <c r="F1903" s="1"/>
      <c r="G1903" s="1"/>
      <c r="H1903" s="58"/>
      <c r="I1903" s="1"/>
      <c r="J1903" s="1"/>
      <c r="K1903" s="1"/>
      <c r="L1903"/>
      <c r="M1903" s="1"/>
      <c r="N1903" s="1"/>
      <c r="V1903" s="90"/>
    </row>
    <row r="1904" spans="1:22" s="80" customFormat="1">
      <c r="A1904" s="1"/>
      <c r="B1904" s="1"/>
      <c r="C1904" s="1"/>
      <c r="D1904" s="1"/>
      <c r="E1904" s="1"/>
      <c r="F1904" s="1"/>
      <c r="G1904" s="1"/>
      <c r="H1904" s="58"/>
      <c r="I1904" s="1"/>
      <c r="J1904" s="1"/>
      <c r="K1904" s="1"/>
      <c r="L1904"/>
      <c r="M1904" s="1"/>
      <c r="N1904" s="1"/>
      <c r="V1904" s="90"/>
    </row>
    <row r="1905" spans="1:22" s="80" customFormat="1">
      <c r="A1905" s="1"/>
      <c r="B1905" s="1"/>
      <c r="C1905" s="1"/>
      <c r="D1905" s="1"/>
      <c r="E1905" s="1"/>
      <c r="F1905" s="1"/>
      <c r="G1905" s="1"/>
      <c r="H1905" s="58"/>
      <c r="I1905" s="1"/>
      <c r="J1905" s="1"/>
      <c r="K1905" s="1"/>
      <c r="L1905"/>
      <c r="M1905" s="1"/>
      <c r="N1905" s="1"/>
      <c r="V1905" s="90"/>
    </row>
    <row r="1906" spans="1:22" s="80" customFormat="1">
      <c r="A1906" s="1"/>
      <c r="B1906" s="1"/>
      <c r="C1906" s="1"/>
      <c r="D1906" s="1"/>
      <c r="E1906" s="1"/>
      <c r="F1906" s="1"/>
      <c r="G1906" s="1"/>
      <c r="H1906" s="58"/>
      <c r="I1906" s="1"/>
      <c r="J1906" s="1"/>
      <c r="K1906" s="1"/>
      <c r="L1906"/>
      <c r="M1906" s="1"/>
      <c r="N1906" s="1"/>
      <c r="V1906" s="90"/>
    </row>
    <row r="1907" spans="1:22" s="80" customFormat="1">
      <c r="A1907" s="1"/>
      <c r="B1907" s="1"/>
      <c r="C1907" s="1"/>
      <c r="D1907" s="1"/>
      <c r="E1907" s="1"/>
      <c r="F1907" s="1"/>
      <c r="G1907" s="1"/>
      <c r="H1907" s="58"/>
      <c r="I1907" s="1"/>
      <c r="J1907" s="1"/>
      <c r="K1907" s="1"/>
      <c r="L1907"/>
      <c r="M1907" s="1"/>
      <c r="N1907" s="1"/>
      <c r="V1907" s="90"/>
    </row>
    <row r="1908" spans="1:22" s="80" customFormat="1">
      <c r="A1908" s="1"/>
      <c r="B1908" s="1"/>
      <c r="C1908" s="1"/>
      <c r="D1908" s="1"/>
      <c r="E1908" s="1"/>
      <c r="F1908" s="1"/>
      <c r="G1908" s="1"/>
      <c r="H1908" s="58"/>
      <c r="I1908" s="1"/>
      <c r="J1908" s="1"/>
      <c r="K1908" s="1"/>
      <c r="L1908"/>
      <c r="M1908" s="1"/>
      <c r="N1908" s="1"/>
      <c r="V1908" s="90"/>
    </row>
    <row r="1909" spans="1:22" s="80" customFormat="1">
      <c r="A1909" s="1"/>
      <c r="B1909" s="1"/>
      <c r="C1909" s="1"/>
      <c r="D1909" s="1"/>
      <c r="E1909" s="1"/>
      <c r="F1909" s="1"/>
      <c r="G1909" s="1"/>
      <c r="H1909" s="58"/>
      <c r="I1909" s="1"/>
      <c r="J1909" s="1"/>
      <c r="K1909" s="1"/>
      <c r="L1909"/>
      <c r="M1909" s="1"/>
      <c r="N1909" s="1"/>
      <c r="V1909" s="90"/>
    </row>
    <row r="1910" spans="1:22" s="80" customFormat="1">
      <c r="A1910" s="1"/>
      <c r="B1910" s="1"/>
      <c r="C1910" s="1"/>
      <c r="D1910" s="1"/>
      <c r="E1910" s="1"/>
      <c r="F1910" s="1"/>
      <c r="G1910" s="1"/>
      <c r="H1910" s="58"/>
      <c r="I1910" s="1"/>
      <c r="J1910" s="1"/>
      <c r="K1910" s="1"/>
      <c r="L1910"/>
      <c r="M1910" s="1"/>
      <c r="N1910" s="1"/>
      <c r="V1910" s="90"/>
    </row>
    <row r="1911" spans="1:22" s="80" customFormat="1">
      <c r="A1911" s="1"/>
      <c r="B1911" s="1"/>
      <c r="C1911" s="1"/>
      <c r="D1911" s="1"/>
      <c r="E1911" s="1"/>
      <c r="F1911" s="1"/>
      <c r="G1911" s="1"/>
      <c r="H1911" s="58"/>
      <c r="I1911" s="1"/>
      <c r="J1911" s="1"/>
      <c r="K1911" s="1"/>
      <c r="L1911"/>
      <c r="M1911" s="1"/>
      <c r="N1911" s="1"/>
      <c r="V1911" s="90"/>
    </row>
    <row r="1912" spans="1:22" s="80" customFormat="1">
      <c r="A1912" s="1"/>
      <c r="B1912" s="1"/>
      <c r="C1912" s="1"/>
      <c r="D1912" s="1"/>
      <c r="E1912" s="1"/>
      <c r="F1912" s="1"/>
      <c r="G1912" s="1"/>
      <c r="H1912" s="58"/>
      <c r="I1912" s="1"/>
      <c r="J1912" s="1"/>
      <c r="K1912" s="1"/>
      <c r="L1912"/>
      <c r="M1912" s="1"/>
      <c r="N1912" s="1"/>
      <c r="V1912" s="90"/>
    </row>
    <row r="1913" spans="1:22" s="80" customFormat="1">
      <c r="A1913" s="1"/>
      <c r="B1913" s="1"/>
      <c r="C1913" s="1"/>
      <c r="D1913" s="1"/>
      <c r="E1913" s="1"/>
      <c r="F1913" s="1"/>
      <c r="G1913" s="1"/>
      <c r="H1913" s="58"/>
      <c r="I1913" s="1"/>
      <c r="J1913" s="1"/>
      <c r="K1913" s="1"/>
      <c r="L1913"/>
      <c r="M1913" s="1"/>
      <c r="N1913" s="1"/>
      <c r="V1913" s="90"/>
    </row>
    <row r="1914" spans="1:22" s="80" customFormat="1">
      <c r="A1914" s="1"/>
      <c r="B1914" s="1"/>
      <c r="C1914" s="1"/>
      <c r="D1914" s="1"/>
      <c r="E1914" s="1"/>
      <c r="F1914" s="1"/>
      <c r="G1914" s="1"/>
      <c r="H1914" s="58"/>
      <c r="I1914" s="1"/>
      <c r="J1914" s="1"/>
      <c r="K1914" s="1"/>
      <c r="L1914"/>
      <c r="M1914" s="1"/>
      <c r="N1914" s="1"/>
      <c r="V1914" s="90"/>
    </row>
    <row r="1915" spans="1:22" s="80" customFormat="1">
      <c r="A1915" s="1"/>
      <c r="B1915" s="1"/>
      <c r="C1915" s="1"/>
      <c r="D1915" s="1"/>
      <c r="E1915" s="1"/>
      <c r="F1915" s="1"/>
      <c r="G1915" s="1"/>
      <c r="H1915" s="58"/>
      <c r="I1915" s="1"/>
      <c r="J1915" s="1"/>
      <c r="K1915" s="1"/>
      <c r="L1915"/>
      <c r="M1915" s="1"/>
      <c r="N1915" s="1"/>
      <c r="V1915" s="90"/>
    </row>
    <row r="1916" spans="1:22" s="80" customFormat="1">
      <c r="A1916" s="1"/>
      <c r="B1916" s="1"/>
      <c r="C1916" s="1"/>
      <c r="D1916" s="1"/>
      <c r="E1916" s="1"/>
      <c r="F1916" s="1"/>
      <c r="G1916" s="1"/>
      <c r="H1916" s="58"/>
      <c r="I1916" s="1"/>
      <c r="J1916" s="1"/>
      <c r="K1916" s="1"/>
      <c r="L1916"/>
      <c r="M1916" s="1"/>
      <c r="N1916" s="1"/>
      <c r="V1916" s="90"/>
    </row>
    <row r="1917" spans="1:22" s="80" customFormat="1">
      <c r="A1917" s="1"/>
      <c r="B1917" s="1"/>
      <c r="C1917" s="1"/>
      <c r="D1917" s="1"/>
      <c r="E1917" s="1"/>
      <c r="F1917" s="1"/>
      <c r="G1917" s="1"/>
      <c r="H1917" s="58"/>
      <c r="I1917" s="1"/>
      <c r="J1917" s="1"/>
      <c r="K1917" s="1"/>
      <c r="L1917"/>
      <c r="M1917" s="1"/>
      <c r="N1917" s="1"/>
      <c r="V1917" s="90"/>
    </row>
    <row r="1918" spans="1:22" s="80" customFormat="1">
      <c r="A1918" s="1"/>
      <c r="B1918" s="1"/>
      <c r="C1918" s="1"/>
      <c r="D1918" s="1"/>
      <c r="E1918" s="1"/>
      <c r="F1918" s="1"/>
      <c r="G1918" s="1"/>
      <c r="H1918" s="58"/>
      <c r="I1918" s="1"/>
      <c r="J1918" s="1"/>
      <c r="K1918" s="1"/>
      <c r="L1918"/>
      <c r="M1918" s="1"/>
      <c r="N1918" s="1"/>
      <c r="V1918" s="90"/>
    </row>
    <row r="1919" spans="1:22" s="80" customFormat="1">
      <c r="A1919" s="1"/>
      <c r="B1919" s="1"/>
      <c r="C1919" s="1"/>
      <c r="D1919" s="1"/>
      <c r="E1919" s="1"/>
      <c r="F1919" s="1"/>
      <c r="G1919" s="1"/>
      <c r="H1919" s="58"/>
      <c r="I1919" s="1"/>
      <c r="J1919" s="1"/>
      <c r="K1919" s="1"/>
      <c r="L1919"/>
      <c r="M1919" s="1"/>
      <c r="N1919" s="1"/>
      <c r="V1919" s="90"/>
    </row>
    <row r="1920" spans="1:22" s="80" customFormat="1">
      <c r="A1920" s="1"/>
      <c r="B1920" s="1"/>
      <c r="C1920" s="1"/>
      <c r="D1920" s="1"/>
      <c r="E1920" s="1"/>
      <c r="F1920" s="1"/>
      <c r="G1920" s="1"/>
      <c r="H1920" s="58"/>
      <c r="I1920" s="1"/>
      <c r="J1920" s="1"/>
      <c r="K1920" s="1"/>
      <c r="L1920"/>
      <c r="M1920" s="1"/>
      <c r="N1920" s="1"/>
      <c r="V1920" s="90"/>
    </row>
    <row r="1921" spans="1:22" s="80" customFormat="1">
      <c r="A1921" s="1"/>
      <c r="B1921" s="1"/>
      <c r="C1921" s="1"/>
      <c r="D1921" s="1"/>
      <c r="E1921" s="1"/>
      <c r="F1921" s="1"/>
      <c r="G1921" s="1"/>
      <c r="H1921" s="58"/>
      <c r="I1921" s="1"/>
      <c r="J1921" s="1"/>
      <c r="K1921" s="1"/>
      <c r="L1921"/>
      <c r="M1921" s="1"/>
      <c r="N1921" s="1"/>
      <c r="V1921" s="90"/>
    </row>
    <row r="1922" spans="1:22" s="80" customFormat="1">
      <c r="A1922" s="1"/>
      <c r="B1922" s="1"/>
      <c r="C1922" s="1"/>
      <c r="D1922" s="1"/>
      <c r="E1922" s="1"/>
      <c r="F1922" s="1"/>
      <c r="G1922" s="1"/>
      <c r="H1922" s="58"/>
      <c r="I1922" s="1"/>
      <c r="J1922" s="1"/>
      <c r="K1922" s="1"/>
      <c r="L1922"/>
      <c r="M1922" s="1"/>
      <c r="N1922" s="1"/>
      <c r="V1922" s="90"/>
    </row>
    <row r="1923" spans="1:22" s="80" customFormat="1">
      <c r="A1923" s="1"/>
      <c r="B1923" s="1"/>
      <c r="C1923" s="1"/>
      <c r="D1923" s="1"/>
      <c r="E1923" s="1"/>
      <c r="F1923" s="1"/>
      <c r="G1923" s="1"/>
      <c r="H1923" s="58"/>
      <c r="I1923" s="1"/>
      <c r="J1923" s="1"/>
      <c r="K1923" s="1"/>
      <c r="L1923"/>
      <c r="M1923" s="1"/>
      <c r="N1923" s="1"/>
      <c r="V1923" s="90"/>
    </row>
    <row r="1924" spans="1:22" s="80" customFormat="1">
      <c r="A1924" s="1"/>
      <c r="B1924" s="1"/>
      <c r="C1924" s="1"/>
      <c r="D1924" s="1"/>
      <c r="E1924" s="1"/>
      <c r="F1924" s="1"/>
      <c r="G1924" s="1"/>
      <c r="H1924" s="58"/>
      <c r="I1924" s="1"/>
      <c r="J1924" s="1"/>
      <c r="K1924" s="1"/>
      <c r="L1924"/>
      <c r="M1924" s="1"/>
      <c r="N1924" s="1"/>
      <c r="V1924" s="90"/>
    </row>
    <row r="1925" spans="1:22" s="80" customFormat="1">
      <c r="A1925" s="1"/>
      <c r="B1925" s="1"/>
      <c r="C1925" s="1"/>
      <c r="D1925" s="1"/>
      <c r="E1925" s="1"/>
      <c r="F1925" s="1"/>
      <c r="G1925" s="1"/>
      <c r="H1925" s="58"/>
      <c r="I1925" s="1"/>
      <c r="J1925" s="1"/>
      <c r="K1925" s="1"/>
      <c r="L1925"/>
      <c r="M1925" s="1"/>
      <c r="N1925" s="1"/>
      <c r="V1925" s="90"/>
    </row>
    <row r="1926" spans="1:22" s="80" customFormat="1">
      <c r="A1926" s="1"/>
      <c r="B1926" s="1"/>
      <c r="C1926" s="1"/>
      <c r="D1926" s="1"/>
      <c r="E1926" s="1"/>
      <c r="F1926" s="1"/>
      <c r="G1926" s="1"/>
      <c r="H1926" s="58"/>
      <c r="I1926" s="1"/>
      <c r="J1926" s="1"/>
      <c r="K1926" s="1"/>
      <c r="L1926"/>
      <c r="M1926" s="1"/>
      <c r="N1926" s="1"/>
      <c r="V1926" s="90"/>
    </row>
    <row r="1927" spans="1:22" s="80" customFormat="1">
      <c r="A1927" s="1"/>
      <c r="B1927" s="1"/>
      <c r="C1927" s="1"/>
      <c r="D1927" s="1"/>
      <c r="E1927" s="1"/>
      <c r="F1927" s="1"/>
      <c r="G1927" s="1"/>
      <c r="H1927" s="58"/>
      <c r="I1927" s="1"/>
      <c r="J1927" s="1"/>
      <c r="K1927" s="1"/>
      <c r="L1927"/>
      <c r="M1927" s="1"/>
      <c r="N1927" s="1"/>
      <c r="V1927" s="90"/>
    </row>
    <row r="1928" spans="1:22" s="80" customFormat="1">
      <c r="A1928" s="1"/>
      <c r="B1928" s="1"/>
      <c r="C1928" s="1"/>
      <c r="D1928" s="1"/>
      <c r="E1928" s="1"/>
      <c r="F1928" s="1"/>
      <c r="G1928" s="1"/>
      <c r="H1928" s="58"/>
      <c r="I1928" s="1"/>
      <c r="J1928" s="1"/>
      <c r="K1928" s="1"/>
      <c r="L1928"/>
      <c r="M1928" s="1"/>
      <c r="N1928" s="1"/>
      <c r="V1928" s="90"/>
    </row>
    <row r="1929" spans="1:22" s="80" customFormat="1">
      <c r="A1929" s="1"/>
      <c r="B1929" s="1"/>
      <c r="C1929" s="1"/>
      <c r="D1929" s="1"/>
      <c r="E1929" s="1"/>
      <c r="F1929" s="1"/>
      <c r="G1929" s="1"/>
      <c r="H1929" s="58"/>
      <c r="I1929" s="1"/>
      <c r="J1929" s="1"/>
      <c r="K1929" s="1"/>
      <c r="L1929"/>
      <c r="M1929" s="1"/>
      <c r="N1929" s="1"/>
      <c r="V1929" s="90"/>
    </row>
    <row r="1930" spans="1:22" s="80" customFormat="1">
      <c r="A1930" s="1"/>
      <c r="B1930" s="1"/>
      <c r="C1930" s="1"/>
      <c r="D1930" s="1"/>
      <c r="E1930" s="1"/>
      <c r="F1930" s="1"/>
      <c r="G1930" s="1"/>
      <c r="H1930" s="58"/>
      <c r="I1930" s="1"/>
      <c r="J1930" s="1"/>
      <c r="K1930" s="1"/>
      <c r="L1930"/>
      <c r="M1930" s="1"/>
      <c r="N1930" s="1"/>
      <c r="V1930" s="90"/>
    </row>
    <row r="1931" spans="1:22" s="80" customFormat="1">
      <c r="A1931" s="1"/>
      <c r="B1931" s="1"/>
      <c r="C1931" s="1"/>
      <c r="D1931" s="1"/>
      <c r="E1931" s="1"/>
      <c r="F1931" s="1"/>
      <c r="G1931" s="1"/>
      <c r="H1931" s="58"/>
      <c r="I1931" s="1"/>
      <c r="J1931" s="1"/>
      <c r="K1931" s="1"/>
      <c r="L1931"/>
      <c r="M1931" s="1"/>
      <c r="N1931" s="1"/>
      <c r="V1931" s="90"/>
    </row>
    <row r="1932" spans="1:22" s="80" customFormat="1">
      <c r="A1932" s="1"/>
      <c r="B1932" s="1"/>
      <c r="C1932" s="1"/>
      <c r="D1932" s="1"/>
      <c r="E1932" s="1"/>
      <c r="F1932" s="1"/>
      <c r="G1932" s="1"/>
      <c r="H1932" s="58"/>
      <c r="I1932" s="1"/>
      <c r="J1932" s="1"/>
      <c r="K1932" s="1"/>
      <c r="L1932"/>
      <c r="M1932" s="1"/>
      <c r="N1932" s="1"/>
      <c r="V1932" s="90"/>
    </row>
    <row r="1933" spans="1:22" s="80" customFormat="1">
      <c r="A1933" s="1"/>
      <c r="B1933" s="1"/>
      <c r="C1933" s="1"/>
      <c r="D1933" s="1"/>
      <c r="E1933" s="1"/>
      <c r="F1933" s="1"/>
      <c r="G1933" s="1"/>
      <c r="H1933" s="58"/>
      <c r="I1933" s="1"/>
      <c r="J1933" s="1"/>
      <c r="K1933" s="1"/>
      <c r="L1933"/>
      <c r="M1933" s="1"/>
      <c r="N1933" s="1"/>
      <c r="V1933" s="90"/>
    </row>
    <row r="1934" spans="1:22" s="80" customFormat="1">
      <c r="A1934" s="1"/>
      <c r="B1934" s="1"/>
      <c r="C1934" s="1"/>
      <c r="D1934" s="1"/>
      <c r="E1934" s="1"/>
      <c r="F1934" s="1"/>
      <c r="G1934" s="1"/>
      <c r="H1934" s="58"/>
      <c r="I1934" s="1"/>
      <c r="J1934" s="1"/>
      <c r="K1934" s="1"/>
      <c r="L1934"/>
      <c r="M1934" s="1"/>
      <c r="N1934" s="1"/>
      <c r="V1934" s="90"/>
    </row>
    <row r="1935" spans="1:22" s="80" customFormat="1">
      <c r="A1935" s="1"/>
      <c r="B1935" s="1"/>
      <c r="C1935" s="1"/>
      <c r="D1935" s="1"/>
      <c r="E1935" s="1"/>
      <c r="F1935" s="1"/>
      <c r="G1935" s="1"/>
      <c r="H1935" s="58"/>
      <c r="I1935" s="1"/>
      <c r="J1935" s="1"/>
      <c r="K1935" s="1"/>
      <c r="L1935"/>
      <c r="M1935" s="1"/>
      <c r="N1935" s="1"/>
      <c r="V1935" s="90"/>
    </row>
    <row r="1936" spans="1:22" s="80" customFormat="1">
      <c r="A1936" s="1"/>
      <c r="B1936" s="1"/>
      <c r="C1936" s="1"/>
      <c r="D1936" s="1"/>
      <c r="E1936" s="1"/>
      <c r="F1936" s="1"/>
      <c r="G1936" s="1"/>
      <c r="H1936" s="58"/>
      <c r="I1936" s="1"/>
      <c r="J1936" s="1"/>
      <c r="K1936" s="1"/>
      <c r="L1936"/>
      <c r="M1936" s="1"/>
      <c r="N1936" s="1"/>
      <c r="V1936" s="90"/>
    </row>
    <row r="1937" spans="1:22" s="80" customFormat="1">
      <c r="A1937" s="1"/>
      <c r="B1937" s="1"/>
      <c r="C1937" s="1"/>
      <c r="D1937" s="1"/>
      <c r="E1937" s="1"/>
      <c r="F1937" s="1"/>
      <c r="G1937" s="1"/>
      <c r="H1937" s="58"/>
      <c r="I1937" s="1"/>
      <c r="J1937" s="1"/>
      <c r="K1937" s="1"/>
      <c r="L1937"/>
      <c r="M1937" s="1"/>
      <c r="N1937" s="1"/>
      <c r="V1937" s="90"/>
    </row>
    <row r="1938" spans="1:22" s="80" customFormat="1">
      <c r="A1938" s="1"/>
      <c r="B1938" s="1"/>
      <c r="C1938" s="1"/>
      <c r="D1938" s="1"/>
      <c r="E1938" s="1"/>
      <c r="F1938" s="1"/>
      <c r="G1938" s="1"/>
      <c r="H1938" s="58"/>
      <c r="I1938" s="1"/>
      <c r="J1938" s="1"/>
      <c r="K1938" s="1"/>
      <c r="L1938"/>
      <c r="M1938" s="1"/>
      <c r="N1938" s="1"/>
      <c r="V1938" s="90"/>
    </row>
    <row r="1939" spans="1:22" s="80" customFormat="1">
      <c r="A1939" s="1"/>
      <c r="B1939" s="1"/>
      <c r="C1939" s="1"/>
      <c r="D1939" s="1"/>
      <c r="E1939" s="1"/>
      <c r="F1939" s="1"/>
      <c r="G1939" s="1"/>
      <c r="H1939" s="58"/>
      <c r="I1939" s="1"/>
      <c r="J1939" s="1"/>
      <c r="K1939" s="1"/>
      <c r="L1939"/>
      <c r="M1939" s="1"/>
      <c r="N1939" s="1"/>
      <c r="V1939" s="90"/>
    </row>
    <row r="1940" spans="1:22" s="80" customFormat="1">
      <c r="A1940" s="1"/>
      <c r="B1940" s="1"/>
      <c r="C1940" s="1"/>
      <c r="D1940" s="1"/>
      <c r="E1940" s="1"/>
      <c r="F1940" s="1"/>
      <c r="G1940" s="1"/>
      <c r="H1940" s="58"/>
      <c r="I1940" s="1"/>
      <c r="J1940" s="1"/>
      <c r="K1940" s="1"/>
      <c r="L1940"/>
      <c r="M1940" s="1"/>
      <c r="N1940" s="1"/>
      <c r="V1940" s="90"/>
    </row>
    <row r="1941" spans="1:22" s="80" customFormat="1">
      <c r="A1941" s="1"/>
      <c r="B1941" s="1"/>
      <c r="C1941" s="1"/>
      <c r="D1941" s="1"/>
      <c r="E1941" s="1"/>
      <c r="F1941" s="1"/>
      <c r="G1941" s="1"/>
      <c r="H1941" s="58"/>
      <c r="I1941" s="1"/>
      <c r="J1941" s="1"/>
      <c r="K1941" s="1"/>
      <c r="L1941"/>
      <c r="M1941" s="1"/>
      <c r="N1941" s="1"/>
      <c r="V1941" s="90"/>
    </row>
    <row r="1942" spans="1:22" s="80" customFormat="1">
      <c r="A1942" s="1"/>
      <c r="B1942" s="1"/>
      <c r="C1942" s="1"/>
      <c r="D1942" s="1"/>
      <c r="E1942" s="1"/>
      <c r="F1942" s="1"/>
      <c r="G1942" s="1"/>
      <c r="H1942" s="58"/>
      <c r="I1942" s="1"/>
      <c r="J1942" s="1"/>
      <c r="K1942" s="1"/>
      <c r="L1942"/>
      <c r="M1942" s="1"/>
      <c r="N1942" s="1"/>
      <c r="V1942" s="90"/>
    </row>
    <row r="1943" spans="1:22" s="80" customFormat="1">
      <c r="A1943" s="1"/>
      <c r="B1943" s="1"/>
      <c r="C1943" s="1"/>
      <c r="D1943" s="1"/>
      <c r="E1943" s="1"/>
      <c r="F1943" s="1"/>
      <c r="G1943" s="1"/>
      <c r="H1943" s="58"/>
      <c r="I1943" s="1"/>
      <c r="J1943" s="1"/>
      <c r="K1943" s="1"/>
      <c r="L1943"/>
      <c r="M1943" s="1"/>
      <c r="N1943" s="1"/>
      <c r="V1943" s="90"/>
    </row>
    <row r="1944" spans="1:22" s="80" customFormat="1">
      <c r="A1944" s="1"/>
      <c r="B1944" s="1"/>
      <c r="C1944" s="1"/>
      <c r="D1944" s="1"/>
      <c r="E1944" s="1"/>
      <c r="F1944" s="1"/>
      <c r="G1944" s="1"/>
      <c r="H1944" s="58"/>
      <c r="I1944" s="1"/>
      <c r="J1944" s="1"/>
      <c r="K1944" s="1"/>
      <c r="L1944"/>
      <c r="M1944" s="1"/>
      <c r="N1944" s="1"/>
      <c r="V1944" s="90"/>
    </row>
    <row r="1945" spans="1:22" s="80" customFormat="1">
      <c r="A1945" s="1"/>
      <c r="B1945" s="1"/>
      <c r="C1945" s="1"/>
      <c r="D1945" s="1"/>
      <c r="E1945" s="1"/>
      <c r="F1945" s="1"/>
      <c r="G1945" s="1"/>
      <c r="H1945" s="58"/>
      <c r="I1945" s="1"/>
      <c r="J1945" s="1"/>
      <c r="K1945" s="1"/>
      <c r="L1945"/>
      <c r="M1945" s="1"/>
      <c r="N1945" s="1"/>
      <c r="V1945" s="90"/>
    </row>
    <row r="1946" spans="1:22" s="80" customFormat="1">
      <c r="A1946" s="1"/>
      <c r="B1946" s="1"/>
      <c r="C1946" s="1"/>
      <c r="D1946" s="1"/>
      <c r="E1946" s="1"/>
      <c r="F1946" s="1"/>
      <c r="G1946" s="1"/>
      <c r="H1946" s="58"/>
      <c r="I1946" s="1"/>
      <c r="J1946" s="1"/>
      <c r="K1946" s="1"/>
      <c r="L1946"/>
      <c r="M1946" s="1"/>
      <c r="N1946" s="1"/>
      <c r="V1946" s="90"/>
    </row>
    <row r="1947" spans="1:22" s="80" customFormat="1">
      <c r="A1947" s="1"/>
      <c r="B1947" s="1"/>
      <c r="C1947" s="1"/>
      <c r="D1947" s="1"/>
      <c r="E1947" s="1"/>
      <c r="F1947" s="1"/>
      <c r="G1947" s="1"/>
      <c r="H1947" s="58"/>
      <c r="I1947" s="1"/>
      <c r="J1947" s="1"/>
      <c r="K1947" s="1"/>
      <c r="L1947"/>
      <c r="M1947" s="1"/>
      <c r="N1947" s="1"/>
      <c r="V1947" s="90"/>
    </row>
    <row r="1948" spans="1:22" s="80" customFormat="1">
      <c r="A1948" s="1"/>
      <c r="B1948" s="1"/>
      <c r="C1948" s="1"/>
      <c r="D1948" s="1"/>
      <c r="E1948" s="1"/>
      <c r="F1948" s="1"/>
      <c r="G1948" s="1"/>
      <c r="H1948" s="58"/>
      <c r="I1948" s="1"/>
      <c r="J1948" s="1"/>
      <c r="K1948" s="1"/>
      <c r="L1948"/>
      <c r="M1948" s="1"/>
      <c r="N1948" s="1"/>
      <c r="V1948" s="90"/>
    </row>
    <row r="1949" spans="1:22" s="80" customFormat="1">
      <c r="A1949" s="1"/>
      <c r="B1949" s="1"/>
      <c r="C1949" s="1"/>
      <c r="D1949" s="1"/>
      <c r="E1949" s="1"/>
      <c r="F1949" s="1"/>
      <c r="G1949" s="1"/>
      <c r="H1949" s="58"/>
      <c r="I1949" s="1"/>
      <c r="J1949" s="1"/>
      <c r="K1949" s="1"/>
      <c r="L1949"/>
      <c r="M1949" s="1"/>
      <c r="N1949" s="1"/>
      <c r="V1949" s="90"/>
    </row>
    <row r="1950" spans="1:22" s="80" customFormat="1">
      <c r="A1950" s="1"/>
      <c r="B1950" s="1"/>
      <c r="C1950" s="1"/>
      <c r="D1950" s="1"/>
      <c r="E1950" s="1"/>
      <c r="F1950" s="1"/>
      <c r="G1950" s="1"/>
      <c r="H1950" s="58"/>
      <c r="I1950" s="1"/>
      <c r="J1950" s="1"/>
      <c r="K1950" s="1"/>
      <c r="L1950"/>
      <c r="M1950" s="1"/>
      <c r="N1950" s="1"/>
      <c r="V1950" s="90"/>
    </row>
    <row r="1951" spans="1:22" s="80" customFormat="1">
      <c r="A1951" s="1"/>
      <c r="B1951" s="1"/>
      <c r="C1951" s="1"/>
      <c r="D1951" s="1"/>
      <c r="E1951" s="1"/>
      <c r="F1951" s="1"/>
      <c r="G1951" s="1"/>
      <c r="H1951" s="58"/>
      <c r="I1951" s="1"/>
      <c r="J1951" s="1"/>
      <c r="K1951" s="1"/>
      <c r="L1951"/>
      <c r="M1951" s="1"/>
      <c r="N1951" s="1"/>
      <c r="V1951" s="90"/>
    </row>
    <row r="1952" spans="1:22" s="80" customFormat="1">
      <c r="A1952" s="1"/>
      <c r="B1952" s="1"/>
      <c r="C1952" s="1"/>
      <c r="D1952" s="1"/>
      <c r="E1952" s="1"/>
      <c r="F1952" s="1"/>
      <c r="G1952" s="1"/>
      <c r="H1952" s="58"/>
      <c r="I1952" s="1"/>
      <c r="J1952" s="1"/>
      <c r="K1952" s="1"/>
      <c r="L1952"/>
      <c r="M1952" s="1"/>
      <c r="N1952" s="1"/>
      <c r="V1952" s="90"/>
    </row>
    <row r="1953" spans="1:22" s="80" customFormat="1">
      <c r="A1953" s="1"/>
      <c r="B1953" s="1"/>
      <c r="C1953" s="1"/>
      <c r="D1953" s="1"/>
      <c r="E1953" s="1"/>
      <c r="F1953" s="1"/>
      <c r="G1953" s="1"/>
      <c r="H1953" s="58"/>
      <c r="I1953" s="1"/>
      <c r="J1953" s="1"/>
      <c r="K1953" s="1"/>
      <c r="L1953"/>
      <c r="M1953" s="1"/>
      <c r="N1953" s="1"/>
      <c r="V1953" s="90"/>
    </row>
    <row r="1954" spans="1:22" s="80" customFormat="1">
      <c r="A1954" s="1"/>
      <c r="B1954" s="1"/>
      <c r="C1954" s="1"/>
      <c r="D1954" s="1"/>
      <c r="E1954" s="1"/>
      <c r="F1954" s="1"/>
      <c r="G1954" s="1"/>
      <c r="H1954" s="58"/>
      <c r="I1954" s="1"/>
      <c r="J1954" s="1"/>
      <c r="K1954" s="1"/>
      <c r="L1954"/>
      <c r="M1954" s="1"/>
      <c r="N1954" s="1"/>
      <c r="V1954" s="90"/>
    </row>
    <row r="1955" spans="1:22" s="80" customFormat="1">
      <c r="A1955" s="1"/>
      <c r="B1955" s="1"/>
      <c r="C1955" s="1"/>
      <c r="D1955" s="1"/>
      <c r="E1955" s="1"/>
      <c r="F1955" s="1"/>
      <c r="G1955" s="1"/>
      <c r="H1955" s="58"/>
      <c r="I1955" s="1"/>
      <c r="J1955" s="1"/>
      <c r="K1955" s="1"/>
      <c r="L1955"/>
      <c r="M1955" s="1"/>
      <c r="N1955" s="1"/>
      <c r="V1955" s="90"/>
    </row>
    <row r="1956" spans="1:22" s="80" customFormat="1">
      <c r="A1956" s="1"/>
      <c r="B1956" s="1"/>
      <c r="C1956" s="1"/>
      <c r="D1956" s="1"/>
      <c r="E1956" s="1"/>
      <c r="F1956" s="1"/>
      <c r="G1956" s="1"/>
      <c r="H1956" s="58"/>
      <c r="I1956" s="1"/>
      <c r="J1956" s="1"/>
      <c r="K1956" s="1"/>
      <c r="L1956"/>
      <c r="M1956" s="1"/>
      <c r="N1956" s="1"/>
      <c r="V1956" s="90"/>
    </row>
    <row r="1957" spans="1:22" s="80" customFormat="1">
      <c r="A1957" s="1"/>
      <c r="B1957" s="1"/>
      <c r="C1957" s="1"/>
      <c r="D1957" s="1"/>
      <c r="E1957" s="1"/>
      <c r="F1957" s="1"/>
      <c r="G1957" s="1"/>
      <c r="H1957" s="58"/>
      <c r="I1957" s="1"/>
      <c r="J1957" s="1"/>
      <c r="K1957" s="1"/>
      <c r="L1957"/>
      <c r="M1957" s="1"/>
      <c r="N1957" s="1"/>
      <c r="V1957" s="90"/>
    </row>
    <row r="1958" spans="1:22" s="80" customFormat="1">
      <c r="A1958" s="1"/>
      <c r="B1958" s="1"/>
      <c r="C1958" s="1"/>
      <c r="D1958" s="1"/>
      <c r="E1958" s="1"/>
      <c r="F1958" s="1"/>
      <c r="G1958" s="1"/>
      <c r="H1958" s="58"/>
      <c r="I1958" s="1"/>
      <c r="J1958" s="1"/>
      <c r="K1958" s="1"/>
      <c r="L1958"/>
      <c r="M1958" s="1"/>
      <c r="N1958" s="1"/>
      <c r="V1958" s="90"/>
    </row>
    <row r="1959" spans="1:22" s="80" customFormat="1">
      <c r="A1959" s="1"/>
      <c r="B1959" s="1"/>
      <c r="C1959" s="1"/>
      <c r="D1959" s="1"/>
      <c r="E1959" s="1"/>
      <c r="F1959" s="1"/>
      <c r="G1959" s="1"/>
      <c r="H1959" s="58"/>
      <c r="I1959" s="1"/>
      <c r="J1959" s="1"/>
      <c r="K1959" s="1"/>
      <c r="L1959"/>
      <c r="M1959" s="1"/>
      <c r="N1959" s="1"/>
      <c r="V1959" s="90"/>
    </row>
    <row r="1960" spans="1:22" s="80" customFormat="1">
      <c r="A1960" s="1"/>
      <c r="B1960" s="1"/>
      <c r="C1960" s="1"/>
      <c r="D1960" s="1"/>
      <c r="E1960" s="1"/>
      <c r="F1960" s="1"/>
      <c r="G1960" s="1"/>
      <c r="H1960" s="58"/>
      <c r="I1960" s="1"/>
      <c r="J1960" s="1"/>
      <c r="K1960" s="1"/>
      <c r="L1960"/>
      <c r="M1960" s="1"/>
      <c r="N1960" s="1"/>
      <c r="V1960" s="90"/>
    </row>
    <row r="1961" spans="1:22" s="80" customFormat="1">
      <c r="A1961" s="1"/>
      <c r="B1961" s="1"/>
      <c r="C1961" s="1"/>
      <c r="D1961" s="1"/>
      <c r="E1961" s="1"/>
      <c r="F1961" s="1"/>
      <c r="G1961" s="1"/>
      <c r="H1961" s="58"/>
      <c r="I1961" s="1"/>
      <c r="J1961" s="1"/>
      <c r="K1961" s="1"/>
      <c r="L1961"/>
      <c r="M1961" s="1"/>
      <c r="N1961" s="1"/>
      <c r="V1961" s="90"/>
    </row>
    <row r="1962" spans="1:22" s="80" customFormat="1">
      <c r="A1962" s="1"/>
      <c r="B1962" s="1"/>
      <c r="C1962" s="1"/>
      <c r="D1962" s="1"/>
      <c r="E1962" s="1"/>
      <c r="F1962" s="1"/>
      <c r="G1962" s="1"/>
      <c r="H1962" s="58"/>
      <c r="I1962" s="1"/>
      <c r="J1962" s="1"/>
      <c r="K1962" s="1"/>
      <c r="L1962"/>
      <c r="M1962" s="1"/>
      <c r="N1962" s="1"/>
      <c r="V1962" s="90"/>
    </row>
    <row r="1963" spans="1:22" s="80" customFormat="1">
      <c r="A1963" s="1"/>
      <c r="B1963" s="1"/>
      <c r="C1963" s="1"/>
      <c r="D1963" s="1"/>
      <c r="E1963" s="1"/>
      <c r="F1963" s="1"/>
      <c r="G1963" s="1"/>
      <c r="H1963" s="58"/>
      <c r="I1963" s="1"/>
      <c r="J1963" s="1"/>
      <c r="K1963" s="1"/>
      <c r="L1963"/>
      <c r="M1963" s="1"/>
      <c r="N1963" s="1"/>
      <c r="V1963" s="90"/>
    </row>
    <row r="1964" spans="1:22" s="80" customFormat="1">
      <c r="A1964" s="1"/>
      <c r="B1964" s="1"/>
      <c r="C1964" s="1"/>
      <c r="D1964" s="1"/>
      <c r="E1964" s="1"/>
      <c r="F1964" s="1"/>
      <c r="G1964" s="1"/>
      <c r="H1964" s="58"/>
      <c r="I1964" s="1"/>
      <c r="J1964" s="1"/>
      <c r="K1964" s="1"/>
      <c r="L1964"/>
      <c r="M1964" s="1"/>
      <c r="N1964" s="1"/>
      <c r="V1964" s="90"/>
    </row>
    <row r="1965" spans="1:22" s="80" customFormat="1">
      <c r="A1965" s="1"/>
      <c r="B1965" s="1"/>
      <c r="C1965" s="1"/>
      <c r="D1965" s="1"/>
      <c r="E1965" s="1"/>
      <c r="F1965" s="1"/>
      <c r="G1965" s="1"/>
      <c r="H1965" s="58"/>
      <c r="I1965" s="1"/>
      <c r="J1965" s="1"/>
      <c r="K1965" s="1"/>
      <c r="L1965"/>
      <c r="M1965" s="1"/>
      <c r="N1965" s="1"/>
      <c r="V1965" s="90"/>
    </row>
    <row r="1966" spans="1:22" s="80" customFormat="1">
      <c r="A1966" s="1"/>
      <c r="B1966" s="1"/>
      <c r="C1966" s="1"/>
      <c r="D1966" s="1"/>
      <c r="E1966" s="1"/>
      <c r="F1966" s="1"/>
      <c r="G1966" s="1"/>
      <c r="H1966" s="58"/>
      <c r="I1966" s="1"/>
      <c r="J1966" s="1"/>
      <c r="K1966" s="1"/>
      <c r="L1966"/>
      <c r="M1966" s="1"/>
      <c r="N1966" s="1"/>
      <c r="V1966" s="90"/>
    </row>
    <row r="1967" spans="1:22" s="80" customFormat="1">
      <c r="A1967" s="1"/>
      <c r="B1967" s="1"/>
      <c r="C1967" s="1"/>
      <c r="D1967" s="1"/>
      <c r="E1967" s="1"/>
      <c r="F1967" s="1"/>
      <c r="G1967" s="1"/>
      <c r="H1967" s="58"/>
      <c r="I1967" s="1"/>
      <c r="J1967" s="1"/>
      <c r="K1967" s="1"/>
      <c r="L1967"/>
      <c r="M1967" s="1"/>
      <c r="N1967" s="1"/>
      <c r="V1967" s="90"/>
    </row>
    <row r="1968" spans="1:22" s="80" customFormat="1">
      <c r="A1968" s="1"/>
      <c r="B1968" s="1"/>
      <c r="C1968" s="1"/>
      <c r="D1968" s="1"/>
      <c r="E1968" s="1"/>
      <c r="F1968" s="1"/>
      <c r="G1968" s="1"/>
      <c r="H1968" s="58"/>
      <c r="I1968" s="1"/>
      <c r="J1968" s="1"/>
      <c r="K1968" s="1"/>
      <c r="L1968"/>
      <c r="M1968" s="1"/>
      <c r="N1968" s="1"/>
      <c r="V1968" s="90"/>
    </row>
    <row r="1969" spans="1:22" s="80" customFormat="1">
      <c r="A1969" s="1"/>
      <c r="B1969" s="1"/>
      <c r="C1969" s="1"/>
      <c r="D1969" s="1"/>
      <c r="E1969" s="1"/>
      <c r="F1969" s="1"/>
      <c r="G1969" s="1"/>
      <c r="H1969" s="58"/>
      <c r="I1969" s="1"/>
      <c r="J1969" s="1"/>
      <c r="K1969" s="1"/>
      <c r="L1969"/>
      <c r="M1969" s="1"/>
      <c r="N1969" s="1"/>
      <c r="V1969" s="90"/>
    </row>
    <row r="1970" spans="1:22" s="80" customFormat="1">
      <c r="A1970" s="1"/>
      <c r="B1970" s="1"/>
      <c r="C1970" s="1"/>
      <c r="D1970" s="1"/>
      <c r="E1970" s="1"/>
      <c r="F1970" s="1"/>
      <c r="G1970" s="1"/>
      <c r="H1970" s="58"/>
      <c r="I1970" s="1"/>
      <c r="J1970" s="1"/>
      <c r="K1970" s="1"/>
      <c r="L1970"/>
      <c r="M1970" s="1"/>
      <c r="N1970" s="1"/>
      <c r="V1970" s="90"/>
    </row>
    <row r="1971" spans="1:22" s="80" customFormat="1">
      <c r="A1971" s="1"/>
      <c r="B1971" s="1"/>
      <c r="C1971" s="1"/>
      <c r="D1971" s="1"/>
      <c r="E1971" s="1"/>
      <c r="F1971" s="1"/>
      <c r="G1971" s="1"/>
      <c r="H1971" s="58"/>
      <c r="I1971" s="1"/>
      <c r="J1971" s="1"/>
      <c r="K1971" s="1"/>
      <c r="L1971"/>
      <c r="M1971" s="1"/>
      <c r="N1971" s="1"/>
      <c r="V1971" s="90"/>
    </row>
    <row r="1972" spans="1:22" s="80" customFormat="1">
      <c r="A1972" s="1"/>
      <c r="B1972" s="1"/>
      <c r="C1972" s="1"/>
      <c r="D1972" s="1"/>
      <c r="E1972" s="1"/>
      <c r="F1972" s="1"/>
      <c r="G1972" s="1"/>
      <c r="H1972" s="58"/>
      <c r="I1972" s="1"/>
      <c r="J1972" s="1"/>
      <c r="K1972" s="1"/>
      <c r="L1972"/>
      <c r="M1972" s="1"/>
      <c r="N1972" s="1"/>
      <c r="V1972" s="90"/>
    </row>
    <row r="1973" spans="1:22" s="80" customFormat="1">
      <c r="A1973" s="1"/>
      <c r="B1973" s="1"/>
      <c r="C1973" s="1"/>
      <c r="D1973" s="1"/>
      <c r="E1973" s="1"/>
      <c r="F1973" s="1"/>
      <c r="G1973" s="1"/>
      <c r="H1973" s="58"/>
      <c r="I1973" s="1"/>
      <c r="J1973" s="1"/>
      <c r="K1973" s="1"/>
      <c r="L1973"/>
      <c r="M1973" s="1"/>
      <c r="N1973" s="1"/>
      <c r="V1973" s="90"/>
    </row>
    <row r="1974" spans="1:22" s="80" customFormat="1">
      <c r="A1974" s="1"/>
      <c r="B1974" s="1"/>
      <c r="C1974" s="1"/>
      <c r="D1974" s="1"/>
      <c r="E1974" s="1"/>
      <c r="F1974" s="1"/>
      <c r="G1974" s="1"/>
      <c r="H1974" s="58"/>
      <c r="I1974" s="1"/>
      <c r="J1974" s="1"/>
      <c r="K1974" s="1"/>
      <c r="L1974"/>
      <c r="M1974" s="1"/>
      <c r="N1974" s="1"/>
      <c r="V1974" s="90"/>
    </row>
    <row r="1975" spans="1:22" s="80" customFormat="1">
      <c r="A1975" s="1"/>
      <c r="B1975" s="1"/>
      <c r="C1975" s="1"/>
      <c r="D1975" s="1"/>
      <c r="E1975" s="1"/>
      <c r="F1975" s="1"/>
      <c r="G1975" s="1"/>
      <c r="H1975" s="58"/>
      <c r="I1975" s="1"/>
      <c r="J1975" s="1"/>
      <c r="K1975" s="1"/>
      <c r="L1975"/>
      <c r="M1975" s="1"/>
      <c r="N1975" s="1"/>
      <c r="V1975" s="90"/>
    </row>
    <row r="1976" spans="1:22" s="80" customFormat="1">
      <c r="A1976" s="1"/>
      <c r="B1976" s="1"/>
      <c r="C1976" s="1"/>
      <c r="D1976" s="1"/>
      <c r="E1976" s="1"/>
      <c r="F1976" s="1"/>
      <c r="G1976" s="1"/>
      <c r="H1976" s="58"/>
      <c r="I1976" s="1"/>
      <c r="J1976" s="1"/>
      <c r="K1976" s="1"/>
      <c r="L1976"/>
      <c r="M1976" s="1"/>
      <c r="N1976" s="1"/>
      <c r="V1976" s="90"/>
    </row>
    <row r="1977" spans="1:22" s="80" customFormat="1">
      <c r="A1977" s="1"/>
      <c r="B1977" s="1"/>
      <c r="C1977" s="1"/>
      <c r="D1977" s="1"/>
      <c r="E1977" s="1"/>
      <c r="F1977" s="1"/>
      <c r="G1977" s="1"/>
      <c r="H1977" s="58"/>
      <c r="I1977" s="1"/>
      <c r="J1977" s="1"/>
      <c r="K1977" s="1"/>
      <c r="L1977"/>
      <c r="M1977" s="1"/>
      <c r="N1977" s="1"/>
      <c r="V1977" s="90"/>
    </row>
    <row r="1978" spans="1:22" s="80" customFormat="1">
      <c r="A1978" s="1"/>
      <c r="B1978" s="1"/>
      <c r="C1978" s="1"/>
      <c r="D1978" s="1"/>
      <c r="E1978" s="1"/>
      <c r="F1978" s="1"/>
      <c r="G1978" s="1"/>
      <c r="H1978" s="58"/>
      <c r="I1978" s="1"/>
      <c r="J1978" s="1"/>
      <c r="K1978" s="1"/>
      <c r="L1978"/>
      <c r="M1978" s="1"/>
      <c r="N1978" s="1"/>
      <c r="V1978" s="90"/>
    </row>
    <row r="1979" spans="1:22" s="80" customFormat="1">
      <c r="A1979" s="1"/>
      <c r="B1979" s="1"/>
      <c r="C1979" s="1"/>
      <c r="D1979" s="1"/>
      <c r="E1979" s="1"/>
      <c r="F1979" s="1"/>
      <c r="G1979" s="1"/>
      <c r="H1979" s="58"/>
      <c r="I1979" s="1"/>
      <c r="J1979" s="1"/>
      <c r="K1979" s="1"/>
      <c r="L1979"/>
      <c r="M1979" s="1"/>
      <c r="N1979" s="1"/>
      <c r="V1979" s="90"/>
    </row>
    <row r="1980" spans="1:22" s="80" customFormat="1">
      <c r="A1980" s="1"/>
      <c r="B1980" s="1"/>
      <c r="C1980" s="1"/>
      <c r="D1980" s="1"/>
      <c r="E1980" s="1"/>
      <c r="F1980" s="1"/>
      <c r="G1980" s="1"/>
      <c r="H1980" s="58"/>
      <c r="I1980" s="1"/>
      <c r="J1980" s="1"/>
      <c r="K1980" s="1"/>
      <c r="L1980"/>
      <c r="M1980" s="1"/>
      <c r="N1980" s="1"/>
      <c r="V1980" s="90"/>
    </row>
    <row r="1981" spans="1:22" s="80" customFormat="1">
      <c r="A1981" s="1"/>
      <c r="B1981" s="1"/>
      <c r="C1981" s="1"/>
      <c r="D1981" s="1"/>
      <c r="E1981" s="1"/>
      <c r="F1981" s="1"/>
      <c r="G1981" s="1"/>
      <c r="H1981" s="58"/>
      <c r="I1981" s="1"/>
      <c r="J1981" s="1"/>
      <c r="K1981" s="1"/>
      <c r="L1981"/>
      <c r="M1981" s="1"/>
      <c r="N1981" s="1"/>
      <c r="V1981" s="90"/>
    </row>
    <row r="1982" spans="1:22" s="80" customFormat="1">
      <c r="A1982" s="1"/>
      <c r="B1982" s="1"/>
      <c r="C1982" s="1"/>
      <c r="D1982" s="1"/>
      <c r="E1982" s="1"/>
      <c r="F1982" s="1"/>
      <c r="G1982" s="1"/>
      <c r="H1982" s="58"/>
      <c r="I1982" s="1"/>
      <c r="J1982" s="1"/>
      <c r="K1982" s="1"/>
      <c r="L1982"/>
      <c r="M1982" s="1"/>
      <c r="N1982" s="1"/>
      <c r="V1982" s="90"/>
    </row>
    <row r="1983" spans="1:22" s="80" customFormat="1">
      <c r="A1983" s="1"/>
      <c r="B1983" s="1"/>
      <c r="C1983" s="1"/>
      <c r="D1983" s="1"/>
      <c r="E1983" s="1"/>
      <c r="F1983" s="1"/>
      <c r="G1983" s="1"/>
      <c r="H1983" s="58"/>
      <c r="I1983" s="1"/>
      <c r="J1983" s="1"/>
      <c r="K1983" s="1"/>
      <c r="L1983"/>
      <c r="M1983" s="1"/>
      <c r="N1983" s="1"/>
      <c r="V1983" s="90"/>
    </row>
    <row r="1984" spans="1:22" s="80" customFormat="1">
      <c r="A1984" s="1"/>
      <c r="B1984" s="1"/>
      <c r="C1984" s="1"/>
      <c r="D1984" s="1"/>
      <c r="E1984" s="1"/>
      <c r="F1984" s="1"/>
      <c r="G1984" s="1"/>
      <c r="H1984" s="58"/>
      <c r="I1984" s="1"/>
      <c r="J1984" s="1"/>
      <c r="K1984" s="1"/>
      <c r="L1984"/>
      <c r="M1984" s="1"/>
      <c r="N1984" s="1"/>
      <c r="V1984" s="90"/>
    </row>
    <row r="1985" spans="1:22" s="80" customFormat="1">
      <c r="A1985" s="1"/>
      <c r="B1985" s="1"/>
      <c r="C1985" s="1"/>
      <c r="D1985" s="1"/>
      <c r="E1985" s="1"/>
      <c r="F1985" s="1"/>
      <c r="G1985" s="1"/>
      <c r="H1985" s="58"/>
      <c r="I1985" s="1"/>
      <c r="J1985" s="1"/>
      <c r="K1985" s="1"/>
      <c r="L1985"/>
      <c r="M1985" s="1"/>
      <c r="N1985" s="1"/>
      <c r="V1985" s="90"/>
    </row>
    <row r="1986" spans="1:22" s="80" customFormat="1">
      <c r="A1986" s="1"/>
      <c r="B1986" s="1"/>
      <c r="C1986" s="1"/>
      <c r="D1986" s="1"/>
      <c r="E1986" s="1"/>
      <c r="F1986" s="1"/>
      <c r="G1986" s="1"/>
      <c r="H1986" s="58"/>
      <c r="I1986" s="1"/>
      <c r="J1986" s="1"/>
      <c r="K1986" s="1"/>
      <c r="L1986"/>
      <c r="M1986" s="1"/>
      <c r="N1986" s="1"/>
      <c r="V1986" s="90"/>
    </row>
    <row r="1987" spans="1:22" s="80" customFormat="1">
      <c r="A1987" s="1"/>
      <c r="B1987" s="1"/>
      <c r="C1987" s="1"/>
      <c r="D1987" s="1"/>
      <c r="E1987" s="1"/>
      <c r="F1987" s="1"/>
      <c r="G1987" s="1"/>
      <c r="H1987" s="58"/>
      <c r="I1987" s="1"/>
      <c r="J1987" s="1"/>
      <c r="K1987" s="1"/>
      <c r="L1987"/>
      <c r="M1987" s="1"/>
      <c r="N1987" s="1"/>
      <c r="V1987" s="90"/>
    </row>
    <row r="1988" spans="1:22" s="80" customFormat="1">
      <c r="A1988" s="1"/>
      <c r="B1988" s="1"/>
      <c r="C1988" s="1"/>
      <c r="D1988" s="1"/>
      <c r="E1988" s="1"/>
      <c r="F1988" s="1"/>
      <c r="G1988" s="1"/>
      <c r="H1988" s="58"/>
      <c r="I1988" s="1"/>
      <c r="J1988" s="1"/>
      <c r="K1988" s="1"/>
      <c r="L1988"/>
      <c r="M1988" s="1"/>
      <c r="N1988" s="1"/>
      <c r="V1988" s="90"/>
    </row>
    <row r="1989" spans="1:22" s="80" customFormat="1">
      <c r="A1989" s="1"/>
      <c r="B1989" s="1"/>
      <c r="C1989" s="1"/>
      <c r="D1989" s="1"/>
      <c r="E1989" s="1"/>
      <c r="F1989" s="1"/>
      <c r="G1989" s="1"/>
      <c r="H1989" s="58"/>
      <c r="I1989" s="1"/>
      <c r="J1989" s="1"/>
      <c r="K1989" s="1"/>
      <c r="L1989"/>
      <c r="M1989" s="1"/>
      <c r="N1989" s="1"/>
      <c r="V1989" s="90"/>
    </row>
    <row r="1990" spans="1:22" s="80" customFormat="1">
      <c r="A1990" s="1"/>
      <c r="B1990" s="1"/>
      <c r="C1990" s="1"/>
      <c r="D1990" s="1"/>
      <c r="E1990" s="1"/>
      <c r="F1990" s="1"/>
      <c r="G1990" s="1"/>
      <c r="H1990" s="58"/>
      <c r="I1990" s="1"/>
      <c r="J1990" s="1"/>
      <c r="K1990" s="1"/>
      <c r="L1990"/>
      <c r="M1990" s="1"/>
      <c r="N1990" s="1"/>
      <c r="V1990" s="90"/>
    </row>
    <row r="1991" spans="1:22" s="80" customFormat="1">
      <c r="A1991" s="1"/>
      <c r="B1991" s="1"/>
      <c r="C1991" s="1"/>
      <c r="D1991" s="1"/>
      <c r="E1991" s="1"/>
      <c r="F1991" s="1"/>
      <c r="G1991" s="1"/>
      <c r="H1991" s="58"/>
      <c r="I1991" s="1"/>
      <c r="J1991" s="1"/>
      <c r="K1991" s="1"/>
      <c r="L1991"/>
      <c r="M1991" s="1"/>
      <c r="N1991" s="1"/>
      <c r="V1991" s="90"/>
    </row>
    <row r="1992" spans="1:22" s="80" customFormat="1">
      <c r="A1992" s="1"/>
      <c r="B1992" s="1"/>
      <c r="C1992" s="1"/>
      <c r="D1992" s="1"/>
      <c r="E1992" s="1"/>
      <c r="F1992" s="1"/>
      <c r="G1992" s="1"/>
      <c r="H1992" s="58"/>
      <c r="I1992" s="1"/>
      <c r="J1992" s="1"/>
      <c r="K1992" s="1"/>
      <c r="L1992"/>
      <c r="M1992" s="1"/>
      <c r="N1992" s="1"/>
      <c r="V1992" s="90"/>
    </row>
    <row r="1993" spans="1:22" s="80" customFormat="1">
      <c r="A1993" s="1"/>
      <c r="B1993" s="1"/>
      <c r="C1993" s="1"/>
      <c r="D1993" s="1"/>
      <c r="E1993" s="1"/>
      <c r="F1993" s="1"/>
      <c r="G1993" s="1"/>
      <c r="H1993" s="58"/>
      <c r="I1993" s="1"/>
      <c r="J1993" s="1"/>
      <c r="K1993" s="1"/>
      <c r="L1993"/>
      <c r="M1993" s="1"/>
      <c r="N1993" s="1"/>
      <c r="V1993" s="90"/>
    </row>
    <row r="1994" spans="1:22" s="80" customFormat="1">
      <c r="A1994" s="1"/>
      <c r="B1994" s="1"/>
      <c r="C1994" s="1"/>
      <c r="D1994" s="1"/>
      <c r="E1994" s="1"/>
      <c r="F1994" s="1"/>
      <c r="G1994" s="1"/>
      <c r="H1994" s="58"/>
      <c r="I1994" s="1"/>
      <c r="J1994" s="1"/>
      <c r="K1994" s="1"/>
      <c r="L1994"/>
      <c r="M1994" s="1"/>
      <c r="N1994" s="1"/>
      <c r="V1994" s="90"/>
    </row>
    <row r="1995" spans="1:22" s="80" customFormat="1">
      <c r="A1995" s="1"/>
      <c r="B1995" s="1"/>
      <c r="C1995" s="1"/>
      <c r="D1995" s="1"/>
      <c r="E1995" s="1"/>
      <c r="F1995" s="1"/>
      <c r="G1995" s="1"/>
      <c r="H1995" s="58"/>
      <c r="I1995" s="1"/>
      <c r="J1995" s="1"/>
      <c r="K1995" s="1"/>
      <c r="L1995"/>
      <c r="M1995" s="1"/>
      <c r="N1995" s="1"/>
      <c r="V1995" s="90"/>
    </row>
    <row r="1996" spans="1:22" s="80" customFormat="1">
      <c r="A1996" s="1"/>
      <c r="B1996" s="1"/>
      <c r="C1996" s="1"/>
      <c r="D1996" s="1"/>
      <c r="E1996" s="1"/>
      <c r="F1996" s="1"/>
      <c r="G1996" s="1"/>
      <c r="H1996" s="58"/>
      <c r="I1996" s="1"/>
      <c r="J1996" s="1"/>
      <c r="K1996" s="1"/>
      <c r="L1996"/>
      <c r="M1996" s="1"/>
      <c r="N1996" s="1"/>
      <c r="V1996" s="90"/>
    </row>
    <row r="1997" spans="1:22" s="80" customFormat="1">
      <c r="A1997" s="1"/>
      <c r="B1997" s="1"/>
      <c r="C1997" s="1"/>
      <c r="D1997" s="1"/>
      <c r="E1997" s="1"/>
      <c r="F1997" s="1"/>
      <c r="G1997" s="1"/>
      <c r="H1997" s="58"/>
      <c r="I1997" s="1"/>
      <c r="J1997" s="1"/>
      <c r="K1997" s="1"/>
      <c r="L1997"/>
      <c r="M1997" s="1"/>
      <c r="N1997" s="1"/>
      <c r="V1997" s="90"/>
    </row>
    <row r="1998" spans="1:22" s="80" customFormat="1">
      <c r="A1998" s="1"/>
      <c r="B1998" s="1"/>
      <c r="C1998" s="1"/>
      <c r="D1998" s="1"/>
      <c r="E1998" s="1"/>
      <c r="F1998" s="1"/>
      <c r="G1998" s="1"/>
      <c r="H1998" s="58"/>
      <c r="I1998" s="1"/>
      <c r="J1998" s="1"/>
      <c r="K1998" s="1"/>
      <c r="L1998"/>
      <c r="M1998" s="1"/>
      <c r="N1998" s="1"/>
      <c r="V1998" s="90"/>
    </row>
    <row r="1999" spans="1:22" s="80" customFormat="1">
      <c r="A1999" s="1"/>
      <c r="B1999" s="1"/>
      <c r="C1999" s="1"/>
      <c r="D1999" s="1"/>
      <c r="E1999" s="1"/>
      <c r="F1999" s="1"/>
      <c r="G1999" s="1"/>
      <c r="H1999" s="58"/>
      <c r="I1999" s="1"/>
      <c r="J1999" s="1"/>
      <c r="K1999" s="1"/>
      <c r="L1999"/>
      <c r="M1999" s="1"/>
      <c r="N1999" s="1"/>
      <c r="V1999" s="90"/>
    </row>
    <row r="2000" spans="1:22" s="80" customFormat="1">
      <c r="A2000" s="1"/>
      <c r="B2000" s="1"/>
      <c r="C2000" s="1"/>
      <c r="D2000" s="1"/>
      <c r="E2000" s="1"/>
      <c r="F2000" s="1"/>
      <c r="G2000" s="1"/>
      <c r="H2000" s="58"/>
      <c r="I2000" s="1"/>
      <c r="J2000" s="1"/>
      <c r="K2000" s="1"/>
      <c r="L2000"/>
      <c r="M2000" s="1"/>
      <c r="N2000" s="1"/>
      <c r="V2000" s="90"/>
    </row>
    <row r="2001" spans="1:22" s="80" customFormat="1">
      <c r="A2001" s="1"/>
      <c r="B2001" s="1"/>
      <c r="C2001" s="1"/>
      <c r="D2001" s="1"/>
      <c r="E2001" s="1"/>
      <c r="F2001" s="1"/>
      <c r="G2001" s="1"/>
      <c r="H2001" s="58"/>
      <c r="I2001" s="1"/>
      <c r="J2001" s="1"/>
      <c r="K2001" s="1"/>
      <c r="L2001"/>
      <c r="M2001" s="1"/>
      <c r="N2001" s="1"/>
      <c r="V2001" s="90"/>
    </row>
    <row r="2002" spans="1:22" s="80" customFormat="1">
      <c r="A2002" s="1"/>
      <c r="B2002" s="1"/>
      <c r="C2002" s="1"/>
      <c r="D2002" s="1"/>
      <c r="E2002" s="1"/>
      <c r="F2002" s="1"/>
      <c r="G2002" s="1"/>
      <c r="H2002" s="58"/>
      <c r="I2002" s="1"/>
      <c r="J2002" s="1"/>
      <c r="K2002" s="1"/>
      <c r="L2002"/>
      <c r="M2002" s="1"/>
      <c r="N2002" s="1"/>
      <c r="V2002" s="90"/>
    </row>
    <row r="2003" spans="1:22" s="80" customFormat="1">
      <c r="A2003" s="1"/>
      <c r="B2003" s="1"/>
      <c r="C2003" s="1"/>
      <c r="D2003" s="1"/>
      <c r="E2003" s="1"/>
      <c r="F2003" s="1"/>
      <c r="G2003" s="1"/>
      <c r="H2003" s="58"/>
      <c r="I2003" s="1"/>
      <c r="J2003" s="1"/>
      <c r="K2003" s="1"/>
      <c r="L2003"/>
      <c r="M2003" s="1"/>
      <c r="N2003" s="1"/>
      <c r="V2003" s="90"/>
    </row>
    <row r="2004" spans="1:22" s="80" customFormat="1">
      <c r="A2004" s="1"/>
      <c r="B2004" s="1"/>
      <c r="C2004" s="1"/>
      <c r="D2004" s="1"/>
      <c r="E2004" s="1"/>
      <c r="F2004" s="1"/>
      <c r="G2004" s="1"/>
      <c r="H2004" s="58"/>
      <c r="I2004" s="1"/>
      <c r="J2004" s="1"/>
      <c r="K2004" s="1"/>
      <c r="L2004"/>
      <c r="M2004" s="1"/>
      <c r="N2004" s="1"/>
      <c r="V2004" s="90"/>
    </row>
    <row r="2005" spans="1:22" s="80" customFormat="1">
      <c r="A2005" s="1"/>
      <c r="B2005" s="1"/>
      <c r="C2005" s="1"/>
      <c r="D2005" s="1"/>
      <c r="E2005" s="1"/>
      <c r="F2005" s="1"/>
      <c r="G2005" s="1"/>
      <c r="H2005" s="58"/>
      <c r="I2005" s="1"/>
      <c r="J2005" s="1"/>
      <c r="K2005" s="1"/>
      <c r="L2005"/>
      <c r="M2005" s="1"/>
      <c r="N2005" s="1"/>
      <c r="V2005" s="90"/>
    </row>
    <row r="2006" spans="1:22" s="80" customFormat="1">
      <c r="A2006" s="1"/>
      <c r="B2006" s="1"/>
      <c r="C2006" s="1"/>
      <c r="D2006" s="1"/>
      <c r="E2006" s="1"/>
      <c r="F2006" s="1"/>
      <c r="G2006" s="1"/>
      <c r="H2006" s="58"/>
      <c r="I2006" s="1"/>
      <c r="J2006" s="1"/>
      <c r="K2006" s="1"/>
      <c r="L2006"/>
      <c r="M2006" s="1"/>
      <c r="N2006" s="1"/>
      <c r="V2006" s="90"/>
    </row>
    <row r="2007" spans="1:22" s="80" customFormat="1">
      <c r="A2007" s="1"/>
      <c r="B2007" s="1"/>
      <c r="C2007" s="1"/>
      <c r="D2007" s="1"/>
      <c r="E2007" s="1"/>
      <c r="F2007" s="1"/>
      <c r="G2007" s="1"/>
      <c r="H2007" s="58"/>
      <c r="I2007" s="1"/>
      <c r="J2007" s="1"/>
      <c r="K2007" s="1"/>
      <c r="L2007"/>
      <c r="M2007" s="1"/>
      <c r="N2007" s="1"/>
      <c r="V2007" s="90"/>
    </row>
    <row r="2008" spans="1:22" s="80" customFormat="1">
      <c r="A2008" s="1"/>
      <c r="B2008" s="1"/>
      <c r="C2008" s="1"/>
      <c r="D2008" s="1"/>
      <c r="E2008" s="1"/>
      <c r="F2008" s="1"/>
      <c r="G2008" s="1"/>
      <c r="H2008" s="58"/>
      <c r="I2008" s="1"/>
      <c r="J2008" s="1"/>
      <c r="K2008" s="1"/>
      <c r="L2008"/>
      <c r="M2008" s="1"/>
      <c r="N2008" s="1"/>
      <c r="V2008" s="90"/>
    </row>
    <row r="2009" spans="1:22" s="80" customFormat="1">
      <c r="A2009" s="1"/>
      <c r="B2009" s="1"/>
      <c r="C2009" s="1"/>
      <c r="D2009" s="1"/>
      <c r="E2009" s="1"/>
      <c r="F2009" s="1"/>
      <c r="G2009" s="1"/>
      <c r="H2009" s="58"/>
      <c r="I2009" s="1"/>
      <c r="J2009" s="1"/>
      <c r="K2009" s="1"/>
      <c r="L2009"/>
      <c r="M2009" s="1"/>
      <c r="N2009" s="1"/>
      <c r="V2009" s="90"/>
    </row>
    <row r="2010" spans="1:22" s="80" customFormat="1">
      <c r="A2010" s="1"/>
      <c r="B2010" s="1"/>
      <c r="C2010" s="1"/>
      <c r="D2010" s="1"/>
      <c r="E2010" s="1"/>
      <c r="F2010" s="1"/>
      <c r="G2010" s="1"/>
      <c r="H2010" s="58"/>
      <c r="I2010" s="1"/>
      <c r="J2010" s="1"/>
      <c r="K2010" s="1"/>
      <c r="L2010"/>
      <c r="M2010" s="1"/>
      <c r="N2010" s="1"/>
      <c r="V2010" s="90"/>
    </row>
    <row r="2011" spans="1:22" s="80" customFormat="1">
      <c r="A2011" s="1"/>
      <c r="B2011" s="1"/>
      <c r="C2011" s="1"/>
      <c r="D2011" s="1"/>
      <c r="E2011" s="1"/>
      <c r="F2011" s="1"/>
      <c r="G2011" s="1"/>
      <c r="H2011" s="58"/>
      <c r="I2011" s="1"/>
      <c r="J2011" s="1"/>
      <c r="K2011" s="1"/>
      <c r="L2011"/>
      <c r="M2011" s="1"/>
      <c r="N2011" s="1"/>
      <c r="V2011" s="90"/>
    </row>
    <row r="2012" spans="1:22" s="80" customFormat="1">
      <c r="A2012" s="1"/>
      <c r="B2012" s="1"/>
      <c r="C2012" s="1"/>
      <c r="D2012" s="1"/>
      <c r="E2012" s="1"/>
      <c r="F2012" s="1"/>
      <c r="G2012" s="1"/>
      <c r="H2012" s="58"/>
      <c r="I2012" s="1"/>
      <c r="J2012" s="1"/>
      <c r="K2012" s="1"/>
      <c r="L2012"/>
      <c r="M2012" s="1"/>
      <c r="N2012" s="1"/>
      <c r="V2012" s="90"/>
    </row>
    <row r="2013" spans="1:22" s="80" customFormat="1">
      <c r="A2013" s="1"/>
      <c r="B2013" s="1"/>
      <c r="C2013" s="1"/>
      <c r="D2013" s="1"/>
      <c r="E2013" s="1"/>
      <c r="F2013" s="1"/>
      <c r="G2013" s="1"/>
      <c r="H2013" s="58"/>
      <c r="I2013" s="1"/>
      <c r="J2013" s="1"/>
      <c r="K2013" s="1"/>
      <c r="L2013"/>
      <c r="M2013" s="1"/>
      <c r="N2013" s="1"/>
      <c r="V2013" s="90"/>
    </row>
    <row r="2014" spans="1:22" s="80" customFormat="1">
      <c r="A2014" s="1"/>
      <c r="B2014" s="1"/>
      <c r="C2014" s="1"/>
      <c r="D2014" s="1"/>
      <c r="E2014" s="1"/>
      <c r="F2014" s="1"/>
      <c r="G2014" s="1"/>
      <c r="H2014" s="58"/>
      <c r="I2014" s="1"/>
      <c r="J2014" s="1"/>
      <c r="K2014" s="1"/>
      <c r="L2014"/>
      <c r="M2014" s="1"/>
      <c r="N2014" s="1"/>
      <c r="V2014" s="90"/>
    </row>
    <row r="2015" spans="1:22" s="80" customFormat="1">
      <c r="A2015" s="1"/>
      <c r="B2015" s="1"/>
      <c r="C2015" s="1"/>
      <c r="D2015" s="1"/>
      <c r="E2015" s="1"/>
      <c r="F2015" s="1"/>
      <c r="G2015" s="1"/>
      <c r="H2015" s="58"/>
      <c r="I2015" s="1"/>
      <c r="J2015" s="1"/>
      <c r="K2015" s="1"/>
      <c r="L2015"/>
      <c r="M2015" s="1"/>
      <c r="N2015" s="1"/>
      <c r="V2015" s="90"/>
    </row>
    <row r="2016" spans="1:22" s="80" customFormat="1">
      <c r="A2016" s="1"/>
      <c r="B2016" s="1"/>
      <c r="C2016" s="1"/>
      <c r="D2016" s="1"/>
      <c r="E2016" s="1"/>
      <c r="F2016" s="1"/>
      <c r="G2016" s="1"/>
      <c r="H2016" s="58"/>
      <c r="I2016" s="1"/>
      <c r="J2016" s="1"/>
      <c r="K2016" s="1"/>
      <c r="L2016"/>
      <c r="M2016" s="1"/>
      <c r="N2016" s="1"/>
      <c r="V2016" s="90"/>
    </row>
    <row r="2017" spans="1:22" s="80" customFormat="1">
      <c r="A2017" s="1"/>
      <c r="B2017" s="1"/>
      <c r="C2017" s="1"/>
      <c r="D2017" s="1"/>
      <c r="E2017" s="1"/>
      <c r="F2017" s="1"/>
      <c r="G2017" s="1"/>
      <c r="H2017" s="58"/>
      <c r="I2017" s="1"/>
      <c r="J2017" s="1"/>
      <c r="K2017" s="1"/>
      <c r="L2017"/>
      <c r="M2017" s="1"/>
      <c r="N2017" s="1"/>
      <c r="V2017" s="90"/>
    </row>
    <row r="2018" spans="1:22" s="80" customFormat="1">
      <c r="A2018" s="1"/>
      <c r="B2018" s="1"/>
      <c r="C2018" s="1"/>
      <c r="D2018" s="1"/>
      <c r="E2018" s="1"/>
      <c r="F2018" s="1"/>
      <c r="G2018" s="1"/>
      <c r="H2018" s="58"/>
      <c r="I2018" s="1"/>
      <c r="J2018" s="1"/>
      <c r="K2018" s="1"/>
      <c r="L2018"/>
      <c r="M2018" s="1"/>
      <c r="N2018" s="1"/>
      <c r="V2018" s="90"/>
    </row>
    <row r="2019" spans="1:22" s="80" customFormat="1">
      <c r="A2019" s="1"/>
      <c r="B2019" s="1"/>
      <c r="C2019" s="1"/>
      <c r="D2019" s="1"/>
      <c r="E2019" s="1"/>
      <c r="F2019" s="1"/>
      <c r="G2019" s="1"/>
      <c r="H2019" s="58"/>
      <c r="I2019" s="1"/>
      <c r="J2019" s="1"/>
      <c r="K2019" s="1"/>
      <c r="L2019"/>
      <c r="M2019" s="1"/>
      <c r="N2019" s="1"/>
      <c r="V2019" s="90"/>
    </row>
    <row r="2020" spans="1:22" s="80" customFormat="1">
      <c r="A2020" s="1"/>
      <c r="B2020" s="1"/>
      <c r="C2020" s="1"/>
      <c r="D2020" s="1"/>
      <c r="E2020" s="1"/>
      <c r="F2020" s="1"/>
      <c r="G2020" s="1"/>
      <c r="H2020" s="58"/>
      <c r="I2020" s="1"/>
      <c r="J2020" s="1"/>
      <c r="K2020" s="1"/>
      <c r="L2020"/>
      <c r="M2020" s="1"/>
      <c r="N2020" s="1"/>
      <c r="V2020" s="90"/>
    </row>
    <row r="2021" spans="1:22" s="80" customFormat="1">
      <c r="A2021" s="1"/>
      <c r="B2021" s="1"/>
      <c r="C2021" s="1"/>
      <c r="D2021" s="1"/>
      <c r="E2021" s="1"/>
      <c r="F2021" s="1"/>
      <c r="G2021" s="1"/>
      <c r="H2021" s="58"/>
      <c r="I2021" s="1"/>
      <c r="J2021" s="1"/>
      <c r="K2021" s="1"/>
      <c r="L2021"/>
      <c r="M2021" s="1"/>
      <c r="N2021" s="1"/>
      <c r="V2021" s="90"/>
    </row>
    <row r="2022" spans="1:22" s="80" customFormat="1">
      <c r="A2022" s="1"/>
      <c r="B2022" s="1"/>
      <c r="C2022" s="1"/>
      <c r="D2022" s="1"/>
      <c r="E2022" s="1"/>
      <c r="F2022" s="1"/>
      <c r="G2022" s="1"/>
      <c r="H2022" s="58"/>
      <c r="I2022" s="1"/>
      <c r="J2022" s="1"/>
      <c r="K2022" s="1"/>
      <c r="L2022"/>
      <c r="M2022" s="1"/>
      <c r="N2022" s="1"/>
      <c r="V2022" s="90"/>
    </row>
    <row r="2023" spans="1:22" s="80" customFormat="1">
      <c r="A2023" s="1"/>
      <c r="B2023" s="1"/>
      <c r="C2023" s="1"/>
      <c r="D2023" s="1"/>
      <c r="E2023" s="1"/>
      <c r="F2023" s="1"/>
      <c r="G2023" s="1"/>
      <c r="H2023" s="58"/>
      <c r="I2023" s="1"/>
      <c r="J2023" s="1"/>
      <c r="K2023" s="1"/>
      <c r="L2023"/>
      <c r="M2023" s="1"/>
      <c r="N2023" s="1"/>
      <c r="V2023" s="90"/>
    </row>
    <row r="2024" spans="1:22" s="80" customFormat="1">
      <c r="A2024" s="1"/>
      <c r="B2024" s="1"/>
      <c r="C2024" s="1"/>
      <c r="D2024" s="1"/>
      <c r="E2024" s="1"/>
      <c r="F2024" s="1"/>
      <c r="G2024" s="1"/>
      <c r="H2024" s="58"/>
      <c r="I2024" s="1"/>
      <c r="J2024" s="1"/>
      <c r="K2024" s="1"/>
      <c r="L2024"/>
      <c r="M2024" s="1"/>
      <c r="N2024" s="1"/>
      <c r="V2024" s="90"/>
    </row>
    <row r="2025" spans="1:22" s="80" customFormat="1">
      <c r="A2025" s="1"/>
      <c r="B2025" s="1"/>
      <c r="C2025" s="1"/>
      <c r="D2025" s="1"/>
      <c r="E2025" s="1"/>
      <c r="F2025" s="1"/>
      <c r="G2025" s="1"/>
      <c r="H2025" s="58"/>
      <c r="I2025" s="1"/>
      <c r="J2025" s="1"/>
      <c r="K2025" s="1"/>
      <c r="L2025"/>
      <c r="M2025" s="1"/>
      <c r="N2025" s="1"/>
      <c r="V2025" s="90"/>
    </row>
    <row r="2026" spans="1:22" s="80" customFormat="1">
      <c r="A2026" s="1"/>
      <c r="B2026" s="1"/>
      <c r="C2026" s="1"/>
      <c r="D2026" s="1"/>
      <c r="E2026" s="1"/>
      <c r="F2026" s="1"/>
      <c r="G2026" s="1"/>
      <c r="H2026" s="58"/>
      <c r="I2026" s="1"/>
      <c r="J2026" s="1"/>
      <c r="K2026" s="1"/>
      <c r="L2026"/>
      <c r="M2026" s="1"/>
      <c r="N2026" s="1"/>
      <c r="V2026" s="90"/>
    </row>
    <row r="2027" spans="1:22" s="80" customFormat="1">
      <c r="A2027" s="1"/>
      <c r="B2027" s="1"/>
      <c r="C2027" s="1"/>
      <c r="D2027" s="1"/>
      <c r="E2027" s="1"/>
      <c r="F2027" s="1"/>
      <c r="G2027" s="1"/>
      <c r="H2027" s="58"/>
      <c r="I2027" s="1"/>
      <c r="J2027" s="1"/>
      <c r="K2027" s="1"/>
      <c r="L2027"/>
      <c r="M2027" s="1"/>
      <c r="N2027" s="1"/>
      <c r="V2027" s="90"/>
    </row>
    <row r="2028" spans="1:22" s="80" customFormat="1">
      <c r="A2028" s="1"/>
      <c r="B2028" s="1"/>
      <c r="C2028" s="1"/>
      <c r="D2028" s="1"/>
      <c r="E2028" s="1"/>
      <c r="F2028" s="1"/>
      <c r="G2028" s="1"/>
      <c r="H2028" s="58"/>
      <c r="I2028" s="1"/>
      <c r="J2028" s="1"/>
      <c r="K2028" s="1"/>
      <c r="L2028"/>
      <c r="M2028" s="1"/>
      <c r="N2028" s="1"/>
      <c r="V2028" s="90"/>
    </row>
    <row r="2029" spans="1:22" s="80" customFormat="1">
      <c r="A2029" s="1"/>
      <c r="B2029" s="1"/>
      <c r="C2029" s="1"/>
      <c r="D2029" s="1"/>
      <c r="E2029" s="1"/>
      <c r="F2029" s="1"/>
      <c r="G2029" s="1"/>
      <c r="H2029" s="58"/>
      <c r="I2029" s="1"/>
      <c r="J2029" s="1"/>
      <c r="K2029" s="1"/>
      <c r="L2029"/>
      <c r="M2029" s="1"/>
      <c r="N2029" s="1"/>
      <c r="V2029" s="90"/>
    </row>
    <row r="2030" spans="1:22" s="80" customFormat="1">
      <c r="A2030" s="1"/>
      <c r="B2030" s="1"/>
      <c r="C2030" s="1"/>
      <c r="D2030" s="1"/>
      <c r="E2030" s="1"/>
      <c r="F2030" s="1"/>
      <c r="G2030" s="1"/>
      <c r="H2030" s="58"/>
      <c r="I2030" s="1"/>
      <c r="J2030" s="1"/>
      <c r="K2030" s="1"/>
      <c r="L2030"/>
      <c r="M2030" s="1"/>
      <c r="N2030" s="1"/>
      <c r="V2030" s="90"/>
    </row>
    <row r="2031" spans="1:22" s="80" customFormat="1">
      <c r="A2031" s="1"/>
      <c r="B2031" s="1"/>
      <c r="C2031" s="1"/>
      <c r="D2031" s="1"/>
      <c r="E2031" s="1"/>
      <c r="F2031" s="1"/>
      <c r="G2031" s="1"/>
      <c r="H2031" s="58"/>
      <c r="I2031" s="1"/>
      <c r="J2031" s="1"/>
      <c r="K2031" s="1"/>
      <c r="L2031"/>
      <c r="M2031" s="1"/>
      <c r="N2031" s="1"/>
      <c r="V2031" s="90"/>
    </row>
    <row r="2032" spans="1:22" s="80" customFormat="1">
      <c r="A2032" s="1"/>
      <c r="B2032" s="1"/>
      <c r="C2032" s="1"/>
      <c r="D2032" s="1"/>
      <c r="E2032" s="1"/>
      <c r="F2032" s="1"/>
      <c r="G2032" s="1"/>
      <c r="H2032" s="58"/>
      <c r="I2032" s="1"/>
      <c r="J2032" s="1"/>
      <c r="K2032" s="1"/>
      <c r="L2032"/>
      <c r="M2032" s="1"/>
      <c r="N2032" s="1"/>
      <c r="V2032" s="90"/>
    </row>
    <row r="2033" spans="1:22" s="80" customFormat="1">
      <c r="A2033" s="1"/>
      <c r="B2033" s="1"/>
      <c r="C2033" s="1"/>
      <c r="D2033" s="1"/>
      <c r="E2033" s="1"/>
      <c r="F2033" s="1"/>
      <c r="G2033" s="1"/>
      <c r="H2033" s="58"/>
      <c r="I2033" s="1"/>
      <c r="J2033" s="1"/>
      <c r="K2033" s="1"/>
      <c r="L2033"/>
      <c r="M2033" s="1"/>
      <c r="N2033" s="1"/>
      <c r="V2033" s="90"/>
    </row>
    <row r="2034" spans="1:22" s="80" customFormat="1">
      <c r="A2034" s="1"/>
      <c r="B2034" s="1"/>
      <c r="C2034" s="1"/>
      <c r="D2034" s="1"/>
      <c r="E2034" s="1"/>
      <c r="F2034" s="1"/>
      <c r="G2034" s="1"/>
      <c r="H2034" s="58"/>
      <c r="I2034" s="1"/>
      <c r="J2034" s="1"/>
      <c r="K2034" s="1"/>
      <c r="L2034"/>
      <c r="M2034" s="1"/>
      <c r="N2034" s="1"/>
      <c r="V2034" s="90"/>
    </row>
    <row r="2035" spans="1:22" s="80" customFormat="1">
      <c r="A2035" s="1"/>
      <c r="B2035" s="1"/>
      <c r="C2035" s="1"/>
      <c r="D2035" s="1"/>
      <c r="E2035" s="1"/>
      <c r="F2035" s="1"/>
      <c r="G2035" s="1"/>
      <c r="H2035" s="58"/>
      <c r="I2035" s="1"/>
      <c r="J2035" s="1"/>
      <c r="K2035" s="1"/>
      <c r="L2035"/>
      <c r="M2035" s="1"/>
      <c r="N2035" s="1"/>
      <c r="V2035" s="90"/>
    </row>
    <row r="2036" spans="1:22" s="80" customFormat="1">
      <c r="A2036" s="1"/>
      <c r="B2036" s="1"/>
      <c r="C2036" s="1"/>
      <c r="D2036" s="1"/>
      <c r="E2036" s="1"/>
      <c r="F2036" s="1"/>
      <c r="G2036" s="1"/>
      <c r="H2036" s="58"/>
      <c r="I2036" s="1"/>
      <c r="J2036" s="1"/>
      <c r="K2036" s="1"/>
      <c r="L2036"/>
      <c r="M2036" s="1"/>
      <c r="N2036" s="1"/>
      <c r="V2036" s="90"/>
    </row>
    <row r="2037" spans="1:22" s="80" customFormat="1">
      <c r="A2037" s="1"/>
      <c r="B2037" s="1"/>
      <c r="C2037" s="1"/>
      <c r="D2037" s="1"/>
      <c r="E2037" s="1"/>
      <c r="F2037" s="1"/>
      <c r="G2037" s="1"/>
      <c r="H2037" s="58"/>
      <c r="I2037" s="1"/>
      <c r="J2037" s="1"/>
      <c r="K2037" s="1"/>
      <c r="L2037"/>
      <c r="M2037" s="1"/>
      <c r="N2037" s="1"/>
      <c r="V2037" s="90"/>
    </row>
    <row r="2038" spans="1:22" s="80" customFormat="1">
      <c r="A2038" s="1"/>
      <c r="B2038" s="1"/>
      <c r="C2038" s="1"/>
      <c r="D2038" s="1"/>
      <c r="E2038" s="1"/>
      <c r="F2038" s="1"/>
      <c r="G2038" s="1"/>
      <c r="H2038" s="58"/>
      <c r="I2038" s="1"/>
      <c r="J2038" s="1"/>
      <c r="K2038" s="1"/>
      <c r="L2038"/>
      <c r="M2038" s="1"/>
      <c r="N2038" s="1"/>
      <c r="V2038" s="90"/>
    </row>
    <row r="2039" spans="1:22" s="80" customFormat="1">
      <c r="A2039" s="1"/>
      <c r="B2039" s="1"/>
      <c r="C2039" s="1"/>
      <c r="D2039" s="1"/>
      <c r="E2039" s="1"/>
      <c r="F2039" s="1"/>
      <c r="G2039" s="1"/>
      <c r="H2039" s="58"/>
      <c r="I2039" s="1"/>
      <c r="J2039" s="1"/>
      <c r="K2039" s="1"/>
      <c r="L2039"/>
      <c r="M2039" s="1"/>
      <c r="N2039" s="1"/>
      <c r="V2039" s="90"/>
    </row>
    <row r="2040" spans="1:22" s="80" customFormat="1">
      <c r="A2040" s="1"/>
      <c r="B2040" s="1"/>
      <c r="C2040" s="1"/>
      <c r="D2040" s="1"/>
      <c r="E2040" s="1"/>
      <c r="F2040" s="1"/>
      <c r="G2040" s="1"/>
      <c r="H2040" s="58"/>
      <c r="I2040" s="1"/>
      <c r="J2040" s="1"/>
      <c r="K2040" s="1"/>
      <c r="L2040"/>
      <c r="M2040" s="1"/>
      <c r="N2040" s="1"/>
      <c r="V2040" s="90"/>
    </row>
    <row r="2041" spans="1:22" s="80" customFormat="1">
      <c r="A2041" s="1"/>
      <c r="B2041" s="1"/>
      <c r="C2041" s="1"/>
      <c r="D2041" s="1"/>
      <c r="E2041" s="1"/>
      <c r="F2041" s="1"/>
      <c r="G2041" s="1"/>
      <c r="H2041" s="58"/>
      <c r="I2041" s="1"/>
      <c r="J2041" s="1"/>
      <c r="K2041" s="1"/>
      <c r="L2041"/>
      <c r="M2041" s="1"/>
      <c r="N2041" s="1"/>
      <c r="V2041" s="90"/>
    </row>
    <row r="2042" spans="1:22" s="80" customFormat="1">
      <c r="A2042" s="1"/>
      <c r="B2042" s="1"/>
      <c r="C2042" s="1"/>
      <c r="D2042" s="1"/>
      <c r="E2042" s="1"/>
      <c r="F2042" s="1"/>
      <c r="G2042" s="1"/>
      <c r="H2042" s="58"/>
      <c r="I2042" s="1"/>
      <c r="J2042" s="1"/>
      <c r="K2042" s="1"/>
      <c r="L2042"/>
      <c r="M2042" s="1"/>
      <c r="N2042" s="1"/>
      <c r="V2042" s="90"/>
    </row>
    <row r="2043" spans="1:22" s="80" customFormat="1">
      <c r="A2043" s="1"/>
      <c r="B2043" s="1"/>
      <c r="C2043" s="1"/>
      <c r="D2043" s="1"/>
      <c r="E2043" s="1"/>
      <c r="F2043" s="1"/>
      <c r="G2043" s="1"/>
      <c r="H2043" s="58"/>
      <c r="I2043" s="1"/>
      <c r="J2043" s="1"/>
      <c r="K2043" s="1"/>
      <c r="L2043"/>
      <c r="M2043" s="1"/>
      <c r="N2043" s="1"/>
      <c r="V2043" s="90"/>
    </row>
    <row r="2044" spans="1:22" s="80" customFormat="1">
      <c r="A2044" s="1"/>
      <c r="B2044" s="1"/>
      <c r="C2044" s="1"/>
      <c r="D2044" s="1"/>
      <c r="E2044" s="1"/>
      <c r="F2044" s="1"/>
      <c r="G2044" s="1"/>
      <c r="H2044" s="58"/>
      <c r="I2044" s="1"/>
      <c r="J2044" s="1"/>
      <c r="K2044" s="1"/>
      <c r="L2044"/>
      <c r="M2044" s="1"/>
      <c r="N2044" s="1"/>
      <c r="V2044" s="90"/>
    </row>
    <row r="2045" spans="1:22" s="80" customFormat="1">
      <c r="A2045" s="1"/>
      <c r="B2045" s="1"/>
      <c r="C2045" s="1"/>
      <c r="D2045" s="1"/>
      <c r="E2045" s="1"/>
      <c r="F2045" s="1"/>
      <c r="G2045" s="1"/>
      <c r="H2045" s="58"/>
      <c r="I2045" s="1"/>
      <c r="J2045" s="1"/>
      <c r="K2045" s="1"/>
      <c r="L2045"/>
      <c r="M2045" s="1"/>
      <c r="N2045" s="1"/>
      <c r="V2045" s="90"/>
    </row>
    <row r="2046" spans="1:22" s="80" customFormat="1">
      <c r="A2046" s="1"/>
      <c r="B2046" s="1"/>
      <c r="C2046" s="1"/>
      <c r="D2046" s="1"/>
      <c r="E2046" s="1"/>
      <c r="F2046" s="1"/>
      <c r="G2046" s="1"/>
      <c r="H2046" s="58"/>
      <c r="I2046" s="1"/>
      <c r="J2046" s="1"/>
      <c r="K2046" s="1"/>
      <c r="L2046"/>
      <c r="M2046" s="1"/>
      <c r="N2046" s="1"/>
      <c r="V2046" s="90"/>
    </row>
    <row r="2047" spans="1:22" s="80" customFormat="1">
      <c r="A2047" s="1"/>
      <c r="B2047" s="1"/>
      <c r="C2047" s="1"/>
      <c r="D2047" s="1"/>
      <c r="E2047" s="1"/>
      <c r="F2047" s="1"/>
      <c r="G2047" s="1"/>
      <c r="H2047" s="58"/>
      <c r="I2047" s="1"/>
      <c r="J2047" s="1"/>
      <c r="K2047" s="1"/>
      <c r="L2047"/>
      <c r="M2047" s="1"/>
      <c r="N2047" s="1"/>
      <c r="V2047" s="90"/>
    </row>
    <row r="2048" spans="1:22" s="80" customFormat="1">
      <c r="A2048" s="1"/>
      <c r="B2048" s="1"/>
      <c r="C2048" s="1"/>
      <c r="D2048" s="1"/>
      <c r="E2048" s="1"/>
      <c r="F2048" s="1"/>
      <c r="G2048" s="1"/>
      <c r="H2048" s="58"/>
      <c r="I2048" s="1"/>
      <c r="J2048" s="1"/>
      <c r="K2048" s="1"/>
      <c r="L2048"/>
      <c r="M2048" s="1"/>
      <c r="N2048" s="1"/>
      <c r="V2048" s="90"/>
    </row>
    <row r="2049" spans="1:22" s="80" customFormat="1">
      <c r="A2049" s="1"/>
      <c r="B2049" s="1"/>
      <c r="C2049" s="1"/>
      <c r="D2049" s="1"/>
      <c r="E2049" s="1"/>
      <c r="F2049" s="1"/>
      <c r="G2049" s="1"/>
      <c r="H2049" s="58"/>
      <c r="I2049" s="1"/>
      <c r="J2049" s="1"/>
      <c r="K2049" s="1"/>
      <c r="L2049"/>
      <c r="M2049" s="1"/>
      <c r="N2049" s="1"/>
      <c r="V2049" s="90"/>
    </row>
    <row r="2050" spans="1:22" s="80" customFormat="1">
      <c r="A2050" s="1"/>
      <c r="B2050" s="1"/>
      <c r="C2050" s="1"/>
      <c r="D2050" s="1"/>
      <c r="E2050" s="1"/>
      <c r="F2050" s="1"/>
      <c r="G2050" s="1"/>
      <c r="H2050" s="58"/>
      <c r="I2050" s="1"/>
      <c r="J2050" s="1"/>
      <c r="K2050" s="1"/>
      <c r="L2050"/>
      <c r="M2050" s="1"/>
      <c r="N2050" s="1"/>
      <c r="V2050" s="90"/>
    </row>
    <row r="2051" spans="1:22" s="80" customFormat="1">
      <c r="A2051" s="1"/>
      <c r="B2051" s="1"/>
      <c r="C2051" s="1"/>
      <c r="D2051" s="1"/>
      <c r="E2051" s="1"/>
      <c r="F2051" s="1"/>
      <c r="G2051" s="1"/>
      <c r="H2051" s="58"/>
      <c r="I2051" s="1"/>
      <c r="J2051" s="1"/>
      <c r="K2051" s="1"/>
      <c r="L2051"/>
      <c r="M2051" s="1"/>
      <c r="N2051" s="1"/>
      <c r="V2051" s="90"/>
    </row>
    <row r="2052" spans="1:22" s="80" customFormat="1">
      <c r="A2052" s="1"/>
      <c r="B2052" s="1"/>
      <c r="C2052" s="1"/>
      <c r="D2052" s="1"/>
      <c r="E2052" s="1"/>
      <c r="F2052" s="1"/>
      <c r="G2052" s="1"/>
      <c r="H2052" s="58"/>
      <c r="I2052" s="1"/>
      <c r="J2052" s="1"/>
      <c r="K2052" s="1"/>
      <c r="L2052"/>
      <c r="M2052" s="1"/>
      <c r="N2052" s="1"/>
      <c r="V2052" s="90"/>
    </row>
    <row r="2053" spans="1:22" s="80" customFormat="1">
      <c r="A2053" s="1"/>
      <c r="B2053" s="1"/>
      <c r="C2053" s="1"/>
      <c r="D2053" s="1"/>
      <c r="E2053" s="1"/>
      <c r="F2053" s="1"/>
      <c r="G2053" s="1"/>
      <c r="H2053" s="58"/>
      <c r="I2053" s="1"/>
      <c r="J2053" s="1"/>
      <c r="K2053" s="1"/>
      <c r="L2053"/>
      <c r="M2053" s="1"/>
      <c r="N2053" s="1"/>
      <c r="V2053" s="90"/>
    </row>
    <row r="2054" spans="1:22" s="80" customFormat="1">
      <c r="A2054" s="1"/>
      <c r="B2054" s="1"/>
      <c r="C2054" s="1"/>
      <c r="D2054" s="1"/>
      <c r="E2054" s="1"/>
      <c r="F2054" s="1"/>
      <c r="G2054" s="1"/>
      <c r="H2054" s="58"/>
      <c r="I2054" s="1"/>
      <c r="J2054" s="1"/>
      <c r="K2054" s="1"/>
      <c r="L2054"/>
      <c r="M2054" s="1"/>
      <c r="N2054" s="1"/>
      <c r="V2054" s="90"/>
    </row>
    <row r="2055" spans="1:22" s="80" customFormat="1">
      <c r="A2055" s="1"/>
      <c r="B2055" s="1"/>
      <c r="C2055" s="1"/>
      <c r="D2055" s="1"/>
      <c r="E2055" s="1"/>
      <c r="F2055" s="1"/>
      <c r="G2055" s="1"/>
      <c r="H2055" s="58"/>
      <c r="I2055" s="1"/>
      <c r="J2055" s="1"/>
      <c r="K2055" s="1"/>
      <c r="L2055"/>
      <c r="M2055" s="1"/>
      <c r="N2055" s="1"/>
      <c r="V2055" s="90"/>
    </row>
    <row r="2056" spans="1:22" s="80" customFormat="1">
      <c r="A2056" s="1"/>
      <c r="B2056" s="1"/>
      <c r="C2056" s="1"/>
      <c r="D2056" s="1"/>
      <c r="E2056" s="1"/>
      <c r="F2056" s="1"/>
      <c r="G2056" s="1"/>
      <c r="H2056" s="58"/>
      <c r="I2056" s="1"/>
      <c r="J2056" s="1"/>
      <c r="K2056" s="1"/>
      <c r="L2056"/>
      <c r="M2056" s="1"/>
      <c r="N2056" s="1"/>
      <c r="V2056" s="90"/>
    </row>
    <row r="2057" spans="1:22" s="80" customFormat="1">
      <c r="A2057" s="1"/>
      <c r="B2057" s="1"/>
      <c r="C2057" s="1"/>
      <c r="D2057" s="1"/>
      <c r="E2057" s="1"/>
      <c r="F2057" s="1"/>
      <c r="G2057" s="1"/>
      <c r="H2057" s="58"/>
      <c r="I2057" s="1"/>
      <c r="J2057" s="1"/>
      <c r="K2057" s="1"/>
      <c r="L2057"/>
      <c r="M2057" s="1"/>
      <c r="N2057" s="1"/>
      <c r="V2057" s="90"/>
    </row>
    <row r="2058" spans="1:22" s="80" customFormat="1">
      <c r="A2058" s="1"/>
      <c r="B2058" s="1"/>
      <c r="C2058" s="1"/>
      <c r="D2058" s="1"/>
      <c r="E2058" s="1"/>
      <c r="F2058" s="1"/>
      <c r="G2058" s="1"/>
      <c r="H2058" s="58"/>
      <c r="I2058" s="1"/>
      <c r="J2058" s="1"/>
      <c r="K2058" s="1"/>
      <c r="L2058"/>
      <c r="M2058" s="1"/>
      <c r="N2058" s="1"/>
      <c r="V2058" s="90"/>
    </row>
    <row r="2059" spans="1:22" s="80" customFormat="1">
      <c r="A2059" s="1"/>
      <c r="B2059" s="1"/>
      <c r="C2059" s="1"/>
      <c r="D2059" s="1"/>
      <c r="E2059" s="1"/>
      <c r="F2059" s="1"/>
      <c r="G2059" s="1"/>
      <c r="H2059" s="58"/>
      <c r="I2059" s="1"/>
      <c r="J2059" s="1"/>
      <c r="K2059" s="1"/>
      <c r="L2059"/>
      <c r="M2059" s="1"/>
      <c r="N2059" s="1"/>
      <c r="V2059" s="90"/>
    </row>
    <row r="2060" spans="1:22" s="80" customFormat="1">
      <c r="A2060" s="1"/>
      <c r="B2060" s="1"/>
      <c r="C2060" s="1"/>
      <c r="D2060" s="1"/>
      <c r="E2060" s="1"/>
      <c r="F2060" s="1"/>
      <c r="G2060" s="1"/>
      <c r="H2060" s="58"/>
      <c r="I2060" s="1"/>
      <c r="J2060" s="1"/>
      <c r="K2060" s="1"/>
      <c r="L2060"/>
      <c r="M2060" s="1"/>
      <c r="N2060" s="1"/>
      <c r="V2060" s="90"/>
    </row>
    <row r="2061" spans="1:22" s="80" customFormat="1">
      <c r="A2061" s="1"/>
      <c r="B2061" s="1"/>
      <c r="C2061" s="1"/>
      <c r="D2061" s="1"/>
      <c r="E2061" s="1"/>
      <c r="F2061" s="1"/>
      <c r="G2061" s="1"/>
      <c r="H2061" s="58"/>
      <c r="I2061" s="1"/>
      <c r="J2061" s="1"/>
      <c r="K2061" s="1"/>
      <c r="L2061"/>
      <c r="M2061" s="1"/>
      <c r="N2061" s="1"/>
      <c r="V2061" s="90"/>
    </row>
    <row r="2062" spans="1:22" s="80" customFormat="1">
      <c r="A2062" s="1"/>
      <c r="B2062" s="1"/>
      <c r="C2062" s="1"/>
      <c r="D2062" s="1"/>
      <c r="E2062" s="1"/>
      <c r="F2062" s="1"/>
      <c r="G2062" s="1"/>
      <c r="H2062" s="58"/>
      <c r="I2062" s="1"/>
      <c r="J2062" s="1"/>
      <c r="K2062" s="1"/>
      <c r="L2062"/>
      <c r="M2062" s="1"/>
      <c r="N2062" s="1"/>
      <c r="V2062" s="90"/>
    </row>
    <row r="2063" spans="1:22" s="80" customFormat="1">
      <c r="A2063" s="1"/>
      <c r="B2063" s="1"/>
      <c r="C2063" s="1"/>
      <c r="D2063" s="1"/>
      <c r="E2063" s="1"/>
      <c r="F2063" s="1"/>
      <c r="G2063" s="1"/>
      <c r="H2063" s="58"/>
      <c r="I2063" s="1"/>
      <c r="J2063" s="1"/>
      <c r="K2063" s="1"/>
      <c r="L2063"/>
      <c r="M2063" s="1"/>
      <c r="N2063" s="1"/>
      <c r="V2063" s="90"/>
    </row>
    <row r="2064" spans="1:22" s="80" customFormat="1">
      <c r="A2064" s="1"/>
      <c r="B2064" s="1"/>
      <c r="C2064" s="1"/>
      <c r="D2064" s="1"/>
      <c r="E2064" s="1"/>
      <c r="F2064" s="1"/>
      <c r="G2064" s="1"/>
      <c r="H2064" s="58"/>
      <c r="I2064" s="1"/>
      <c r="J2064" s="1"/>
      <c r="K2064" s="1"/>
      <c r="L2064"/>
      <c r="M2064" s="1"/>
      <c r="N2064" s="1"/>
      <c r="V2064" s="90"/>
    </row>
    <row r="2065" spans="1:22" s="80" customFormat="1">
      <c r="A2065" s="1"/>
      <c r="B2065" s="1"/>
      <c r="C2065" s="1"/>
      <c r="D2065" s="1"/>
      <c r="E2065" s="1"/>
      <c r="F2065" s="1"/>
      <c r="G2065" s="1"/>
      <c r="H2065" s="58"/>
      <c r="I2065" s="1"/>
      <c r="J2065" s="1"/>
      <c r="K2065" s="1"/>
      <c r="L2065"/>
      <c r="M2065" s="1"/>
      <c r="N2065" s="1"/>
      <c r="V2065" s="90"/>
    </row>
    <row r="2066" spans="1:22" s="80" customFormat="1">
      <c r="A2066" s="1"/>
      <c r="B2066" s="1"/>
      <c r="C2066" s="1"/>
      <c r="D2066" s="1"/>
      <c r="E2066" s="1"/>
      <c r="F2066" s="1"/>
      <c r="G2066" s="1"/>
      <c r="H2066" s="58"/>
      <c r="I2066" s="1"/>
      <c r="J2066" s="1"/>
      <c r="K2066" s="1"/>
      <c r="L2066"/>
      <c r="M2066" s="1"/>
      <c r="N2066" s="1"/>
      <c r="V2066" s="90"/>
    </row>
    <row r="2067" spans="1:22" s="80" customFormat="1">
      <c r="A2067" s="1"/>
      <c r="B2067" s="1"/>
      <c r="C2067" s="1"/>
      <c r="D2067" s="1"/>
      <c r="E2067" s="1"/>
      <c r="F2067" s="1"/>
      <c r="G2067" s="1"/>
      <c r="H2067" s="58"/>
      <c r="I2067" s="1"/>
      <c r="J2067" s="1"/>
      <c r="K2067" s="1"/>
      <c r="L2067"/>
      <c r="M2067" s="1"/>
      <c r="N2067" s="1"/>
      <c r="V2067" s="90"/>
    </row>
    <row r="2068" spans="1:22" s="80" customFormat="1">
      <c r="A2068" s="1"/>
      <c r="B2068" s="1"/>
      <c r="C2068" s="1"/>
      <c r="D2068" s="1"/>
      <c r="E2068" s="1"/>
      <c r="F2068" s="1"/>
      <c r="G2068" s="1"/>
      <c r="H2068" s="58"/>
      <c r="I2068" s="1"/>
      <c r="J2068" s="1"/>
      <c r="K2068" s="1"/>
      <c r="L2068"/>
      <c r="M2068" s="1"/>
      <c r="N2068" s="1"/>
      <c r="V2068" s="90"/>
    </row>
    <row r="2069" spans="1:22" s="80" customFormat="1">
      <c r="A2069" s="1"/>
      <c r="B2069" s="1"/>
      <c r="C2069" s="1"/>
      <c r="D2069" s="1"/>
      <c r="E2069" s="1"/>
      <c r="F2069" s="1"/>
      <c r="G2069" s="1"/>
      <c r="H2069" s="58"/>
      <c r="I2069" s="1"/>
      <c r="J2069" s="1"/>
      <c r="K2069" s="1"/>
      <c r="L2069"/>
      <c r="M2069" s="1"/>
      <c r="N2069" s="1"/>
      <c r="V2069" s="90"/>
    </row>
    <row r="2070" spans="1:22" s="80" customFormat="1">
      <c r="A2070" s="1"/>
      <c r="B2070" s="1"/>
      <c r="C2070" s="1"/>
      <c r="D2070" s="1"/>
      <c r="E2070" s="1"/>
      <c r="F2070" s="1"/>
      <c r="G2070" s="1"/>
      <c r="H2070" s="58"/>
      <c r="I2070" s="1"/>
      <c r="J2070" s="1"/>
      <c r="K2070" s="1"/>
      <c r="L2070"/>
      <c r="M2070" s="1"/>
      <c r="N2070" s="1"/>
      <c r="V2070" s="90"/>
    </row>
    <row r="2071" spans="1:22" s="80" customFormat="1">
      <c r="A2071" s="1"/>
      <c r="B2071" s="1"/>
      <c r="C2071" s="1"/>
      <c r="D2071" s="1"/>
      <c r="E2071" s="1"/>
      <c r="F2071" s="1"/>
      <c r="G2071" s="1"/>
      <c r="H2071" s="58"/>
      <c r="I2071" s="1"/>
      <c r="J2071" s="1"/>
      <c r="K2071" s="1"/>
      <c r="L2071"/>
      <c r="M2071" s="1"/>
      <c r="N2071" s="1"/>
      <c r="V2071" s="90"/>
    </row>
    <row r="2072" spans="1:22" s="80" customFormat="1">
      <c r="A2072" s="1"/>
      <c r="B2072" s="1"/>
      <c r="C2072" s="1"/>
      <c r="D2072" s="1"/>
      <c r="E2072" s="1"/>
      <c r="F2072" s="1"/>
      <c r="G2072" s="1"/>
      <c r="H2072" s="58"/>
      <c r="I2072" s="1"/>
      <c r="J2072" s="1"/>
      <c r="K2072" s="1"/>
      <c r="L2072"/>
      <c r="M2072" s="1"/>
      <c r="N2072" s="1"/>
      <c r="V2072" s="90"/>
    </row>
    <row r="2073" spans="1:22" s="80" customFormat="1">
      <c r="A2073" s="1"/>
      <c r="B2073" s="1"/>
      <c r="C2073" s="1"/>
      <c r="D2073" s="1"/>
      <c r="E2073" s="1"/>
      <c r="F2073" s="1"/>
      <c r="G2073" s="1"/>
      <c r="H2073" s="58"/>
      <c r="I2073" s="1"/>
      <c r="J2073" s="1"/>
      <c r="K2073" s="1"/>
      <c r="L2073"/>
      <c r="M2073" s="1"/>
      <c r="N2073" s="1"/>
      <c r="V2073" s="90"/>
    </row>
    <row r="2074" spans="1:22" s="80" customFormat="1">
      <c r="A2074" s="1"/>
      <c r="B2074" s="1"/>
      <c r="C2074" s="1"/>
      <c r="D2074" s="1"/>
      <c r="E2074" s="1"/>
      <c r="F2074" s="1"/>
      <c r="G2074" s="1"/>
      <c r="H2074" s="58"/>
      <c r="I2074" s="1"/>
      <c r="J2074" s="1"/>
      <c r="K2074" s="1"/>
      <c r="L2074"/>
      <c r="M2074" s="1"/>
      <c r="N2074" s="1"/>
      <c r="V2074" s="90"/>
    </row>
    <row r="2075" spans="1:22" s="80" customFormat="1">
      <c r="A2075" s="1"/>
      <c r="B2075" s="1"/>
      <c r="C2075" s="1"/>
      <c r="D2075" s="1"/>
      <c r="E2075" s="1"/>
      <c r="F2075" s="1"/>
      <c r="G2075" s="1"/>
      <c r="H2075" s="58"/>
      <c r="I2075" s="1"/>
      <c r="J2075" s="1"/>
      <c r="K2075" s="1"/>
      <c r="L2075"/>
      <c r="M2075" s="1"/>
      <c r="N2075" s="1"/>
      <c r="V2075" s="90"/>
    </row>
    <row r="2076" spans="1:22" s="80" customFormat="1">
      <c r="A2076" s="1"/>
      <c r="B2076" s="1"/>
      <c r="C2076" s="1"/>
      <c r="D2076" s="1"/>
      <c r="E2076" s="1"/>
      <c r="F2076" s="1"/>
      <c r="G2076" s="1"/>
      <c r="H2076" s="58"/>
      <c r="I2076" s="1"/>
      <c r="J2076" s="1"/>
      <c r="K2076" s="1"/>
      <c r="L2076"/>
      <c r="M2076" s="1"/>
      <c r="N2076" s="1"/>
      <c r="V2076" s="90"/>
    </row>
    <row r="2077" spans="1:22" s="80" customFormat="1">
      <c r="A2077" s="1"/>
      <c r="B2077" s="1"/>
      <c r="C2077" s="1"/>
      <c r="D2077" s="1"/>
      <c r="E2077" s="1"/>
      <c r="F2077" s="1"/>
      <c r="G2077" s="1"/>
      <c r="H2077" s="58"/>
      <c r="I2077" s="1"/>
      <c r="J2077" s="1"/>
      <c r="K2077" s="1"/>
      <c r="L2077"/>
      <c r="M2077" s="1"/>
      <c r="N2077" s="1"/>
      <c r="V2077" s="90"/>
    </row>
    <row r="2078" spans="1:22" s="80" customFormat="1">
      <c r="A2078" s="1"/>
      <c r="B2078" s="1"/>
      <c r="C2078" s="1"/>
      <c r="D2078" s="1"/>
      <c r="E2078" s="1"/>
      <c r="F2078" s="1"/>
      <c r="G2078" s="1"/>
      <c r="H2078" s="58"/>
      <c r="I2078" s="1"/>
      <c r="J2078" s="1"/>
      <c r="K2078" s="1"/>
      <c r="L2078"/>
      <c r="M2078" s="1"/>
      <c r="N2078" s="1"/>
      <c r="V2078" s="90"/>
    </row>
    <row r="2079" spans="1:22" s="80" customFormat="1">
      <c r="A2079" s="1"/>
      <c r="B2079" s="1"/>
      <c r="C2079" s="1"/>
      <c r="D2079" s="1"/>
      <c r="E2079" s="1"/>
      <c r="F2079" s="1"/>
      <c r="G2079" s="1"/>
      <c r="H2079" s="58"/>
      <c r="I2079" s="1"/>
      <c r="J2079" s="1"/>
      <c r="K2079" s="1"/>
      <c r="L2079"/>
      <c r="M2079" s="1"/>
      <c r="N2079" s="1"/>
      <c r="V2079" s="90"/>
    </row>
    <row r="2080" spans="1:22" s="80" customFormat="1">
      <c r="A2080" s="1"/>
      <c r="B2080" s="1"/>
      <c r="C2080" s="1"/>
      <c r="D2080" s="1"/>
      <c r="E2080" s="1"/>
      <c r="F2080" s="1"/>
      <c r="G2080" s="1"/>
      <c r="H2080" s="58"/>
      <c r="I2080" s="1"/>
      <c r="J2080" s="1"/>
      <c r="K2080" s="1"/>
      <c r="L2080"/>
      <c r="M2080" s="1"/>
      <c r="N2080" s="1"/>
      <c r="V2080" s="90"/>
    </row>
    <row r="2081" spans="1:22" s="80" customFormat="1">
      <c r="A2081" s="1"/>
      <c r="B2081" s="1"/>
      <c r="C2081" s="1"/>
      <c r="D2081" s="1"/>
      <c r="E2081" s="1"/>
      <c r="F2081" s="1"/>
      <c r="G2081" s="1"/>
      <c r="H2081" s="58"/>
      <c r="I2081" s="1"/>
      <c r="J2081" s="1"/>
      <c r="K2081" s="1"/>
      <c r="L2081"/>
      <c r="M2081" s="1"/>
      <c r="N2081" s="1"/>
      <c r="V2081" s="90"/>
    </row>
    <row r="2082" spans="1:22" s="80" customFormat="1">
      <c r="A2082" s="1"/>
      <c r="B2082" s="1"/>
      <c r="C2082" s="1"/>
      <c r="D2082" s="1"/>
      <c r="E2082" s="1"/>
      <c r="F2082" s="1"/>
      <c r="G2082" s="1"/>
      <c r="H2082" s="58"/>
      <c r="I2082" s="1"/>
      <c r="J2082" s="1"/>
      <c r="K2082" s="1"/>
      <c r="L2082"/>
      <c r="M2082" s="1"/>
      <c r="N2082" s="1"/>
      <c r="V2082" s="90"/>
    </row>
    <row r="2083" spans="1:22" s="80" customFormat="1">
      <c r="A2083" s="1"/>
      <c r="B2083" s="1"/>
      <c r="C2083" s="1"/>
      <c r="D2083" s="1"/>
      <c r="E2083" s="1"/>
      <c r="F2083" s="1"/>
      <c r="G2083" s="1"/>
      <c r="H2083" s="58"/>
      <c r="I2083" s="1"/>
      <c r="J2083" s="1"/>
      <c r="K2083" s="1"/>
      <c r="L2083"/>
      <c r="M2083" s="1"/>
      <c r="N2083" s="1"/>
      <c r="V2083" s="90"/>
    </row>
    <row r="2084" spans="1:22" s="80" customFormat="1">
      <c r="A2084" s="1"/>
      <c r="B2084" s="1"/>
      <c r="C2084" s="1"/>
      <c r="D2084" s="1"/>
      <c r="E2084" s="1"/>
      <c r="F2084" s="1"/>
      <c r="G2084" s="1"/>
      <c r="H2084" s="58"/>
      <c r="I2084" s="1"/>
      <c r="J2084" s="1"/>
      <c r="K2084" s="1"/>
      <c r="L2084"/>
      <c r="M2084" s="1"/>
      <c r="N2084" s="1"/>
      <c r="V2084" s="90"/>
    </row>
    <row r="2085" spans="1:22" s="80" customFormat="1">
      <c r="A2085" s="1"/>
      <c r="B2085" s="1"/>
      <c r="C2085" s="1"/>
      <c r="D2085" s="1"/>
      <c r="E2085" s="1"/>
      <c r="F2085" s="1"/>
      <c r="G2085" s="1"/>
      <c r="H2085" s="58"/>
      <c r="I2085" s="1"/>
      <c r="J2085" s="1"/>
      <c r="K2085" s="1"/>
      <c r="L2085"/>
      <c r="M2085" s="1"/>
      <c r="N2085" s="1"/>
      <c r="V2085" s="90"/>
    </row>
    <row r="2086" spans="1:22" s="80" customFormat="1">
      <c r="A2086" s="1"/>
      <c r="B2086" s="1"/>
      <c r="C2086" s="1"/>
      <c r="D2086" s="1"/>
      <c r="E2086" s="1"/>
      <c r="F2086" s="1"/>
      <c r="G2086" s="1"/>
      <c r="H2086" s="58"/>
      <c r="I2086" s="1"/>
      <c r="J2086" s="1"/>
      <c r="K2086" s="1"/>
      <c r="L2086"/>
      <c r="M2086" s="1"/>
      <c r="N2086" s="1"/>
      <c r="V2086" s="90"/>
    </row>
    <row r="2087" spans="1:22" s="80" customFormat="1">
      <c r="A2087" s="1"/>
      <c r="B2087" s="1"/>
      <c r="C2087" s="1"/>
      <c r="D2087" s="1"/>
      <c r="E2087" s="1"/>
      <c r="F2087" s="1"/>
      <c r="G2087" s="1"/>
      <c r="H2087" s="58"/>
      <c r="I2087" s="1"/>
      <c r="J2087" s="1"/>
      <c r="K2087" s="1"/>
      <c r="L2087"/>
      <c r="M2087" s="1"/>
      <c r="N2087" s="1"/>
      <c r="V2087" s="90"/>
    </row>
    <row r="2088" spans="1:22" s="80" customFormat="1">
      <c r="A2088" s="1"/>
      <c r="B2088" s="1"/>
      <c r="C2088" s="1"/>
      <c r="D2088" s="1"/>
      <c r="E2088" s="1"/>
      <c r="F2088" s="1"/>
      <c r="G2088" s="1"/>
      <c r="H2088" s="58"/>
      <c r="I2088" s="1"/>
      <c r="J2088" s="1"/>
      <c r="K2088" s="1"/>
      <c r="L2088"/>
      <c r="M2088" s="1"/>
      <c r="N2088" s="1"/>
      <c r="V2088" s="90"/>
    </row>
    <row r="2089" spans="1:22" s="80" customFormat="1">
      <c r="A2089" s="1"/>
      <c r="B2089" s="1"/>
      <c r="C2089" s="1"/>
      <c r="D2089" s="1"/>
      <c r="E2089" s="1"/>
      <c r="F2089" s="1"/>
      <c r="G2089" s="1"/>
      <c r="H2089" s="58"/>
      <c r="I2089" s="1"/>
      <c r="J2089" s="1"/>
      <c r="K2089" s="1"/>
      <c r="L2089"/>
      <c r="M2089" s="1"/>
      <c r="N2089" s="1"/>
      <c r="V2089" s="90"/>
    </row>
    <row r="2090" spans="1:22" s="80" customFormat="1">
      <c r="A2090" s="1"/>
      <c r="B2090" s="1"/>
      <c r="C2090" s="1"/>
      <c r="D2090" s="1"/>
      <c r="E2090" s="1"/>
      <c r="F2090" s="1"/>
      <c r="G2090" s="1"/>
      <c r="H2090" s="58"/>
      <c r="I2090" s="1"/>
      <c r="J2090" s="1"/>
      <c r="K2090" s="1"/>
      <c r="L2090"/>
      <c r="M2090" s="1"/>
      <c r="N2090" s="1"/>
      <c r="V2090" s="90"/>
    </row>
    <row r="2091" spans="1:22" s="80" customFormat="1">
      <c r="A2091" s="1"/>
      <c r="B2091" s="1"/>
      <c r="C2091" s="1"/>
      <c r="D2091" s="1"/>
      <c r="E2091" s="1"/>
      <c r="F2091" s="1"/>
      <c r="G2091" s="1"/>
      <c r="H2091" s="58"/>
      <c r="I2091" s="1"/>
      <c r="J2091" s="1"/>
      <c r="K2091" s="1"/>
      <c r="L2091"/>
      <c r="M2091" s="1"/>
      <c r="N2091" s="1"/>
      <c r="V2091" s="90"/>
    </row>
    <row r="2092" spans="1:22" s="80" customFormat="1">
      <c r="A2092" s="1"/>
      <c r="B2092" s="1"/>
      <c r="C2092" s="1"/>
      <c r="D2092" s="1"/>
      <c r="E2092" s="1"/>
      <c r="F2092" s="1"/>
      <c r="G2092" s="1"/>
      <c r="H2092" s="58"/>
      <c r="I2092" s="1"/>
      <c r="J2092" s="1"/>
      <c r="K2092" s="1"/>
      <c r="L2092"/>
      <c r="M2092" s="1"/>
      <c r="N2092" s="1"/>
      <c r="V2092" s="90"/>
    </row>
    <row r="2093" spans="1:22" s="80" customFormat="1">
      <c r="A2093" s="1"/>
      <c r="B2093" s="1"/>
      <c r="C2093" s="1"/>
      <c r="D2093" s="1"/>
      <c r="E2093" s="1"/>
      <c r="F2093" s="1"/>
      <c r="G2093" s="1"/>
      <c r="H2093" s="58"/>
      <c r="I2093" s="1"/>
      <c r="J2093" s="1"/>
      <c r="K2093" s="1"/>
      <c r="L2093"/>
      <c r="M2093" s="1"/>
      <c r="N2093" s="1"/>
      <c r="V2093" s="90"/>
    </row>
    <row r="2094" spans="1:22" s="80" customFormat="1">
      <c r="A2094" s="1"/>
      <c r="B2094" s="1"/>
      <c r="C2094" s="1"/>
      <c r="D2094" s="1"/>
      <c r="E2094" s="1"/>
      <c r="F2094" s="1"/>
      <c r="G2094" s="1"/>
      <c r="H2094" s="58"/>
      <c r="I2094" s="1"/>
      <c r="J2094" s="1"/>
      <c r="K2094" s="1"/>
      <c r="L2094"/>
      <c r="M2094" s="1"/>
      <c r="N2094" s="1"/>
      <c r="V2094" s="90"/>
    </row>
    <row r="2095" spans="1:22" s="80" customFormat="1">
      <c r="A2095" s="1"/>
      <c r="B2095" s="1"/>
      <c r="C2095" s="1"/>
      <c r="D2095" s="1"/>
      <c r="E2095" s="1"/>
      <c r="F2095" s="1"/>
      <c r="G2095" s="1"/>
      <c r="H2095" s="58"/>
      <c r="I2095" s="1"/>
      <c r="J2095" s="1"/>
      <c r="K2095" s="1"/>
      <c r="L2095"/>
      <c r="M2095" s="1"/>
      <c r="N2095" s="1"/>
      <c r="V2095" s="90"/>
    </row>
    <row r="2096" spans="1:22" s="80" customFormat="1">
      <c r="A2096" s="1"/>
      <c r="B2096" s="1"/>
      <c r="C2096" s="1"/>
      <c r="D2096" s="1"/>
      <c r="E2096" s="1"/>
      <c r="F2096" s="1"/>
      <c r="G2096" s="1"/>
      <c r="H2096" s="58"/>
      <c r="I2096" s="1"/>
      <c r="J2096" s="1"/>
      <c r="K2096" s="1"/>
      <c r="L2096"/>
      <c r="M2096" s="1"/>
      <c r="N2096" s="1"/>
      <c r="V2096" s="90"/>
    </row>
    <row r="2097" spans="1:22" s="80" customFormat="1">
      <c r="A2097" s="1"/>
      <c r="B2097" s="1"/>
      <c r="C2097" s="1"/>
      <c r="D2097" s="1"/>
      <c r="E2097" s="1"/>
      <c r="F2097" s="1"/>
      <c r="G2097" s="1"/>
      <c r="H2097" s="58"/>
      <c r="I2097" s="1"/>
      <c r="J2097" s="1"/>
      <c r="K2097" s="1"/>
      <c r="L2097"/>
      <c r="M2097" s="1"/>
      <c r="N2097" s="1"/>
      <c r="V2097" s="90"/>
    </row>
    <row r="2098" spans="1:22" s="80" customFormat="1">
      <c r="A2098" s="1"/>
      <c r="B2098" s="1"/>
      <c r="C2098" s="1"/>
      <c r="D2098" s="1"/>
      <c r="E2098" s="1"/>
      <c r="F2098" s="1"/>
      <c r="G2098" s="1"/>
      <c r="H2098" s="58"/>
      <c r="I2098" s="1"/>
      <c r="J2098" s="1"/>
      <c r="K2098" s="1"/>
      <c r="L2098"/>
      <c r="M2098" s="1"/>
      <c r="N2098" s="1"/>
      <c r="V2098" s="90"/>
    </row>
    <row r="2099" spans="1:22" s="80" customFormat="1">
      <c r="A2099" s="1"/>
      <c r="B2099" s="1"/>
      <c r="C2099" s="1"/>
      <c r="D2099" s="1"/>
      <c r="E2099" s="1"/>
      <c r="F2099" s="1"/>
      <c r="G2099" s="1"/>
      <c r="H2099" s="58"/>
      <c r="I2099" s="1"/>
      <c r="J2099" s="1"/>
      <c r="K2099" s="1"/>
      <c r="L2099"/>
      <c r="M2099" s="1"/>
      <c r="N2099" s="1"/>
      <c r="V2099" s="90"/>
    </row>
    <row r="2100" spans="1:22" s="80" customFormat="1">
      <c r="A2100" s="1"/>
      <c r="B2100" s="1"/>
      <c r="C2100" s="1"/>
      <c r="D2100" s="1"/>
      <c r="E2100" s="1"/>
      <c r="F2100" s="1"/>
      <c r="G2100" s="1"/>
      <c r="H2100" s="58"/>
      <c r="I2100" s="1"/>
      <c r="J2100" s="1"/>
      <c r="K2100" s="1"/>
      <c r="L2100"/>
      <c r="M2100" s="1"/>
      <c r="N2100" s="1"/>
      <c r="V2100" s="90"/>
    </row>
    <row r="2101" spans="1:22" s="80" customFormat="1">
      <c r="A2101" s="1"/>
      <c r="B2101" s="1"/>
      <c r="C2101" s="1"/>
      <c r="D2101" s="1"/>
      <c r="E2101" s="1"/>
      <c r="F2101" s="1"/>
      <c r="G2101" s="1"/>
      <c r="H2101" s="58"/>
      <c r="I2101" s="1"/>
      <c r="J2101" s="1"/>
      <c r="K2101" s="1"/>
      <c r="L2101"/>
      <c r="M2101" s="1"/>
      <c r="N2101" s="1"/>
      <c r="V2101" s="90"/>
    </row>
    <row r="2102" spans="1:22" s="80" customFormat="1">
      <c r="A2102" s="1"/>
      <c r="B2102" s="1"/>
      <c r="C2102" s="1"/>
      <c r="D2102" s="1"/>
      <c r="E2102" s="1"/>
      <c r="F2102" s="1"/>
      <c r="G2102" s="1"/>
      <c r="H2102" s="58"/>
      <c r="I2102" s="1"/>
      <c r="J2102" s="1"/>
      <c r="K2102" s="1"/>
      <c r="L2102"/>
      <c r="M2102" s="1"/>
      <c r="N2102" s="1"/>
      <c r="V2102" s="90"/>
    </row>
    <row r="2103" spans="1:22" s="80" customFormat="1">
      <c r="A2103" s="1"/>
      <c r="B2103" s="1"/>
      <c r="C2103" s="1"/>
      <c r="D2103" s="1"/>
      <c r="E2103" s="1"/>
      <c r="F2103" s="1"/>
      <c r="G2103" s="1"/>
      <c r="H2103" s="58"/>
      <c r="I2103" s="1"/>
      <c r="J2103" s="1"/>
      <c r="K2103" s="1"/>
      <c r="L2103"/>
      <c r="M2103" s="1"/>
      <c r="N2103" s="1"/>
      <c r="V2103" s="90"/>
    </row>
    <row r="2104" spans="1:22" s="80" customFormat="1">
      <c r="A2104" s="1"/>
      <c r="B2104" s="1"/>
      <c r="C2104" s="1"/>
      <c r="D2104" s="1"/>
      <c r="E2104" s="1"/>
      <c r="F2104" s="1"/>
      <c r="G2104" s="1"/>
      <c r="H2104" s="58"/>
      <c r="I2104" s="1"/>
      <c r="J2104" s="1"/>
      <c r="K2104" s="1"/>
      <c r="L2104"/>
      <c r="M2104" s="1"/>
      <c r="N2104" s="1"/>
      <c r="V2104" s="90"/>
    </row>
    <row r="2105" spans="1:22" s="80" customFormat="1">
      <c r="A2105" s="1"/>
      <c r="B2105" s="1"/>
      <c r="C2105" s="1"/>
      <c r="D2105" s="1"/>
      <c r="E2105" s="1"/>
      <c r="F2105" s="1"/>
      <c r="G2105" s="1"/>
      <c r="H2105" s="58"/>
      <c r="I2105" s="1"/>
      <c r="J2105" s="1"/>
      <c r="K2105" s="1"/>
      <c r="L2105"/>
      <c r="M2105" s="1"/>
      <c r="N2105" s="1"/>
      <c r="V2105" s="90"/>
    </row>
    <row r="2106" spans="1:22" s="80" customFormat="1">
      <c r="A2106" s="1"/>
      <c r="B2106" s="1"/>
      <c r="C2106" s="1"/>
      <c r="D2106" s="1"/>
      <c r="E2106" s="1"/>
      <c r="F2106" s="1"/>
      <c r="G2106" s="1"/>
      <c r="H2106" s="58"/>
      <c r="I2106" s="1"/>
      <c r="J2106" s="1"/>
      <c r="K2106" s="1"/>
      <c r="L2106"/>
      <c r="M2106" s="1"/>
      <c r="N2106" s="1"/>
      <c r="V2106" s="90"/>
    </row>
    <row r="2107" spans="1:22" s="80" customFormat="1">
      <c r="A2107" s="1"/>
      <c r="B2107" s="1"/>
      <c r="C2107" s="1"/>
      <c r="D2107" s="1"/>
      <c r="E2107" s="1"/>
      <c r="F2107" s="1"/>
      <c r="G2107" s="1"/>
      <c r="H2107" s="58"/>
      <c r="I2107" s="1"/>
      <c r="J2107" s="1"/>
      <c r="K2107" s="1"/>
      <c r="L2107"/>
      <c r="M2107" s="1"/>
      <c r="N2107" s="1"/>
      <c r="V2107" s="90"/>
    </row>
    <row r="2108" spans="1:22" s="80" customFormat="1">
      <c r="A2108" s="1"/>
      <c r="B2108" s="1"/>
      <c r="C2108" s="1"/>
      <c r="D2108" s="1"/>
      <c r="E2108" s="1"/>
      <c r="F2108" s="1"/>
      <c r="G2108" s="1"/>
      <c r="H2108" s="58"/>
      <c r="I2108" s="1"/>
      <c r="J2108" s="1"/>
      <c r="K2108" s="1"/>
      <c r="L2108"/>
      <c r="M2108" s="1"/>
      <c r="N2108" s="1"/>
      <c r="V2108" s="90"/>
    </row>
    <row r="2109" spans="1:22" s="80" customFormat="1">
      <c r="A2109" s="1"/>
      <c r="B2109" s="1"/>
      <c r="C2109" s="1"/>
      <c r="D2109" s="1"/>
      <c r="E2109" s="1"/>
      <c r="F2109" s="1"/>
      <c r="G2109" s="1"/>
      <c r="H2109" s="58"/>
      <c r="I2109" s="1"/>
      <c r="J2109" s="1"/>
      <c r="K2109" s="1"/>
      <c r="L2109"/>
      <c r="M2109" s="1"/>
      <c r="N2109" s="1"/>
      <c r="V2109" s="90"/>
    </row>
    <row r="2110" spans="1:22" s="80" customFormat="1">
      <c r="A2110" s="1"/>
      <c r="B2110" s="1"/>
      <c r="C2110" s="1"/>
      <c r="D2110" s="1"/>
      <c r="E2110" s="1"/>
      <c r="F2110" s="1"/>
      <c r="G2110" s="1"/>
      <c r="H2110" s="58"/>
      <c r="I2110" s="1"/>
      <c r="J2110" s="1"/>
      <c r="K2110" s="1"/>
      <c r="L2110"/>
      <c r="M2110" s="1"/>
      <c r="N2110" s="1"/>
      <c r="V2110" s="90"/>
    </row>
    <row r="2111" spans="1:22" s="80" customFormat="1">
      <c r="A2111" s="1"/>
      <c r="B2111" s="1"/>
      <c r="C2111" s="1"/>
      <c r="D2111" s="1"/>
      <c r="E2111" s="1"/>
      <c r="F2111" s="1"/>
      <c r="G2111" s="1"/>
      <c r="H2111" s="58"/>
      <c r="I2111" s="1"/>
      <c r="J2111" s="1"/>
      <c r="K2111" s="1"/>
      <c r="L2111"/>
      <c r="M2111" s="1"/>
      <c r="N2111" s="1"/>
      <c r="V2111" s="90"/>
    </row>
    <row r="2112" spans="1:22" s="80" customFormat="1">
      <c r="A2112" s="1"/>
      <c r="B2112" s="1"/>
      <c r="C2112" s="1"/>
      <c r="D2112" s="1"/>
      <c r="E2112" s="1"/>
      <c r="F2112" s="1"/>
      <c r="G2112" s="1"/>
      <c r="H2112" s="58"/>
      <c r="I2112" s="1"/>
      <c r="J2112" s="1"/>
      <c r="K2112" s="1"/>
      <c r="L2112"/>
      <c r="M2112" s="1"/>
      <c r="N2112" s="1"/>
      <c r="V2112" s="90"/>
    </row>
    <row r="2113" spans="1:22" s="80" customFormat="1">
      <c r="A2113" s="1"/>
      <c r="B2113" s="1"/>
      <c r="C2113" s="1"/>
      <c r="D2113" s="1"/>
      <c r="E2113" s="1"/>
      <c r="F2113" s="1"/>
      <c r="G2113" s="1"/>
      <c r="H2113" s="58"/>
      <c r="I2113" s="1"/>
      <c r="J2113" s="1"/>
      <c r="K2113" s="1"/>
      <c r="L2113"/>
      <c r="M2113" s="1"/>
      <c r="N2113" s="1"/>
      <c r="V2113" s="90"/>
    </row>
    <row r="2114" spans="1:22" s="80" customFormat="1">
      <c r="A2114" s="1"/>
      <c r="B2114" s="1"/>
      <c r="C2114" s="1"/>
      <c r="D2114" s="1"/>
      <c r="E2114" s="1"/>
      <c r="F2114" s="1"/>
      <c r="G2114" s="1"/>
      <c r="H2114" s="58"/>
      <c r="I2114" s="1"/>
      <c r="J2114" s="1"/>
      <c r="K2114" s="1"/>
      <c r="L2114"/>
      <c r="M2114" s="1"/>
      <c r="N2114" s="1"/>
      <c r="V2114" s="90"/>
    </row>
    <row r="2115" spans="1:22" s="80" customFormat="1">
      <c r="A2115" s="1"/>
      <c r="B2115" s="1"/>
      <c r="C2115" s="1"/>
      <c r="D2115" s="1"/>
      <c r="E2115" s="1"/>
      <c r="F2115" s="1"/>
      <c r="G2115" s="1"/>
      <c r="H2115" s="58"/>
      <c r="I2115" s="1"/>
      <c r="J2115" s="1"/>
      <c r="K2115" s="1"/>
      <c r="L2115"/>
      <c r="M2115" s="1"/>
      <c r="N2115" s="1"/>
      <c r="V2115" s="90"/>
    </row>
    <row r="2116" spans="1:22" s="80" customFormat="1">
      <c r="A2116" s="1"/>
      <c r="B2116" s="1"/>
      <c r="C2116" s="1"/>
      <c r="D2116" s="1"/>
      <c r="E2116" s="1"/>
      <c r="F2116" s="1"/>
      <c r="G2116" s="1"/>
      <c r="H2116" s="58"/>
      <c r="I2116" s="1"/>
      <c r="J2116" s="1"/>
      <c r="K2116" s="1"/>
      <c r="L2116"/>
      <c r="M2116" s="1"/>
      <c r="N2116" s="1"/>
      <c r="V2116" s="90"/>
    </row>
    <row r="2117" spans="1:22" s="80" customFormat="1">
      <c r="A2117" s="1"/>
      <c r="B2117" s="1"/>
      <c r="C2117" s="1"/>
      <c r="D2117" s="1"/>
      <c r="E2117" s="1"/>
      <c r="F2117" s="1"/>
      <c r="G2117" s="1"/>
      <c r="H2117" s="58"/>
      <c r="I2117" s="1"/>
      <c r="J2117" s="1"/>
      <c r="K2117" s="1"/>
      <c r="L2117"/>
      <c r="M2117" s="1"/>
      <c r="N2117" s="1"/>
      <c r="V2117" s="90"/>
    </row>
    <row r="2118" spans="1:22" s="80" customFormat="1">
      <c r="A2118" s="1"/>
      <c r="B2118" s="1"/>
      <c r="C2118" s="1"/>
      <c r="D2118" s="1"/>
      <c r="E2118" s="1"/>
      <c r="F2118" s="1"/>
      <c r="G2118" s="1"/>
      <c r="H2118" s="58"/>
      <c r="I2118" s="1"/>
      <c r="J2118" s="1"/>
      <c r="K2118" s="1"/>
      <c r="L2118"/>
      <c r="M2118" s="1"/>
      <c r="N2118" s="1"/>
      <c r="V2118" s="90"/>
    </row>
    <row r="2119" spans="1:22" s="80" customFormat="1">
      <c r="A2119" s="1"/>
      <c r="B2119" s="1"/>
      <c r="C2119" s="1"/>
      <c r="D2119" s="1"/>
      <c r="E2119" s="1"/>
      <c r="F2119" s="1"/>
      <c r="G2119" s="1"/>
      <c r="H2119" s="58"/>
      <c r="I2119" s="1"/>
      <c r="J2119" s="1"/>
      <c r="K2119" s="1"/>
      <c r="L2119"/>
      <c r="M2119" s="1"/>
      <c r="N2119" s="1"/>
      <c r="V2119" s="90"/>
    </row>
    <row r="2120" spans="1:22" s="80" customFormat="1">
      <c r="A2120" s="1"/>
      <c r="B2120" s="1"/>
      <c r="C2120" s="1"/>
      <c r="D2120" s="1"/>
      <c r="E2120" s="1"/>
      <c r="F2120" s="1"/>
      <c r="G2120" s="1"/>
      <c r="H2120" s="58"/>
      <c r="I2120" s="1"/>
      <c r="J2120" s="1"/>
      <c r="K2120" s="1"/>
      <c r="L2120"/>
      <c r="M2120" s="1"/>
      <c r="N2120" s="1"/>
      <c r="V2120" s="90"/>
    </row>
    <row r="2121" spans="1:22" s="80" customFormat="1">
      <c r="A2121" s="1"/>
      <c r="B2121" s="1"/>
      <c r="C2121" s="1"/>
      <c r="D2121" s="1"/>
      <c r="E2121" s="1"/>
      <c r="F2121" s="1"/>
      <c r="G2121" s="1"/>
      <c r="H2121" s="58"/>
      <c r="I2121" s="1"/>
      <c r="J2121" s="1"/>
      <c r="K2121" s="1"/>
      <c r="L2121"/>
      <c r="M2121" s="1"/>
      <c r="N2121" s="1"/>
      <c r="V2121" s="90"/>
    </row>
    <row r="2122" spans="1:22" s="80" customFormat="1">
      <c r="A2122" s="1"/>
      <c r="B2122" s="1"/>
      <c r="C2122" s="1"/>
      <c r="D2122" s="1"/>
      <c r="E2122" s="1"/>
      <c r="F2122" s="1"/>
      <c r="G2122" s="1"/>
      <c r="H2122" s="58"/>
      <c r="I2122" s="1"/>
      <c r="J2122" s="1"/>
      <c r="K2122" s="1"/>
      <c r="L2122"/>
      <c r="M2122" s="1"/>
      <c r="N2122" s="1"/>
      <c r="V2122" s="90"/>
    </row>
    <row r="2123" spans="1:22" s="80" customFormat="1">
      <c r="A2123" s="1"/>
      <c r="B2123" s="1"/>
      <c r="C2123" s="1"/>
      <c r="D2123" s="1"/>
      <c r="E2123" s="1"/>
      <c r="F2123" s="1"/>
      <c r="G2123" s="1"/>
      <c r="H2123" s="58"/>
      <c r="I2123" s="1"/>
      <c r="J2123" s="1"/>
      <c r="K2123" s="1"/>
      <c r="L2123"/>
      <c r="M2123" s="1"/>
      <c r="N2123" s="1"/>
      <c r="V2123" s="90"/>
    </row>
    <row r="2124" spans="1:22" s="80" customFormat="1">
      <c r="A2124" s="1"/>
      <c r="B2124" s="1"/>
      <c r="C2124" s="1"/>
      <c r="D2124" s="1"/>
      <c r="E2124" s="1"/>
      <c r="F2124" s="1"/>
      <c r="G2124" s="1"/>
      <c r="H2124" s="58"/>
      <c r="I2124" s="1"/>
      <c r="J2124" s="1"/>
      <c r="K2124" s="1"/>
      <c r="L2124"/>
      <c r="M2124" s="1"/>
      <c r="N2124" s="1"/>
      <c r="V2124" s="90"/>
    </row>
    <row r="2125" spans="1:22" s="80" customFormat="1">
      <c r="A2125" s="1"/>
      <c r="B2125" s="1"/>
      <c r="C2125" s="1"/>
      <c r="D2125" s="1"/>
      <c r="E2125" s="1"/>
      <c r="F2125" s="1"/>
      <c r="G2125" s="1"/>
      <c r="H2125" s="58"/>
      <c r="I2125" s="1"/>
      <c r="J2125" s="1"/>
      <c r="K2125" s="1"/>
      <c r="L2125"/>
      <c r="M2125" s="1"/>
      <c r="N2125" s="1"/>
      <c r="V2125" s="90"/>
    </row>
    <row r="2126" spans="1:22" s="80" customFormat="1">
      <c r="A2126" s="1"/>
      <c r="B2126" s="1"/>
      <c r="C2126" s="1"/>
      <c r="D2126" s="1"/>
      <c r="E2126" s="1"/>
      <c r="F2126" s="1"/>
      <c r="G2126" s="1"/>
      <c r="H2126" s="58"/>
      <c r="I2126" s="1"/>
      <c r="J2126" s="1"/>
      <c r="K2126" s="1"/>
      <c r="L2126"/>
      <c r="M2126" s="1"/>
      <c r="N2126" s="1"/>
      <c r="V2126" s="90"/>
    </row>
    <row r="2127" spans="1:22" s="80" customFormat="1">
      <c r="A2127" s="1"/>
      <c r="B2127" s="1"/>
      <c r="C2127" s="1"/>
      <c r="D2127" s="1"/>
      <c r="E2127" s="1"/>
      <c r="F2127" s="1"/>
      <c r="G2127" s="1"/>
      <c r="H2127" s="58"/>
      <c r="I2127" s="1"/>
      <c r="J2127" s="1"/>
      <c r="K2127" s="1"/>
      <c r="L2127"/>
      <c r="M2127" s="1"/>
      <c r="N2127" s="1"/>
      <c r="V2127" s="90"/>
    </row>
    <row r="2128" spans="1:22" s="80" customFormat="1">
      <c r="A2128" s="1"/>
      <c r="B2128" s="1"/>
      <c r="C2128" s="1"/>
      <c r="D2128" s="1"/>
      <c r="E2128" s="1"/>
      <c r="F2128" s="1"/>
      <c r="G2128" s="1"/>
      <c r="H2128" s="58"/>
      <c r="I2128" s="1"/>
      <c r="J2128" s="1"/>
      <c r="K2128" s="1"/>
      <c r="L2128"/>
      <c r="M2128" s="1"/>
      <c r="N2128" s="1"/>
      <c r="V2128" s="90"/>
    </row>
    <row r="2129" spans="1:22" s="80" customFormat="1">
      <c r="A2129" s="1"/>
      <c r="B2129" s="1"/>
      <c r="C2129" s="1"/>
      <c r="D2129" s="1"/>
      <c r="E2129" s="1"/>
      <c r="F2129" s="1"/>
      <c r="G2129" s="1"/>
      <c r="H2129" s="58"/>
      <c r="I2129" s="1"/>
      <c r="J2129" s="1"/>
      <c r="K2129" s="1"/>
      <c r="L2129"/>
      <c r="M2129" s="1"/>
      <c r="N2129" s="1"/>
      <c r="V2129" s="90"/>
    </row>
    <row r="2130" spans="1:22" s="80" customFormat="1">
      <c r="A2130" s="1"/>
      <c r="B2130" s="1"/>
      <c r="C2130" s="1"/>
      <c r="D2130" s="1"/>
      <c r="E2130" s="1"/>
      <c r="F2130" s="1"/>
      <c r="G2130" s="1"/>
      <c r="H2130" s="58"/>
      <c r="I2130" s="1"/>
      <c r="J2130" s="1"/>
      <c r="K2130" s="1"/>
      <c r="L2130"/>
      <c r="M2130" s="1"/>
      <c r="N2130" s="1"/>
      <c r="V2130" s="90"/>
    </row>
    <row r="2131" spans="1:22" s="80" customFormat="1">
      <c r="A2131" s="1"/>
      <c r="B2131" s="1"/>
      <c r="C2131" s="1"/>
      <c r="D2131" s="1"/>
      <c r="E2131" s="1"/>
      <c r="F2131" s="1"/>
      <c r="G2131" s="1"/>
      <c r="H2131" s="58"/>
      <c r="I2131" s="1"/>
      <c r="J2131" s="1"/>
      <c r="K2131" s="1"/>
      <c r="L2131"/>
      <c r="M2131" s="1"/>
      <c r="N2131" s="1"/>
      <c r="V2131" s="90"/>
    </row>
    <row r="2132" spans="1:22" s="80" customFormat="1">
      <c r="A2132" s="1"/>
      <c r="B2132" s="1"/>
      <c r="C2132" s="1"/>
      <c r="D2132" s="1"/>
      <c r="E2132" s="1"/>
      <c r="F2132" s="1"/>
      <c r="G2132" s="1"/>
      <c r="H2132" s="58"/>
      <c r="I2132" s="1"/>
      <c r="J2132" s="1"/>
      <c r="K2132" s="1"/>
      <c r="L2132"/>
      <c r="M2132" s="1"/>
      <c r="N2132" s="1"/>
      <c r="V2132" s="90"/>
    </row>
    <row r="2133" spans="1:22" s="80" customFormat="1">
      <c r="A2133" s="1"/>
      <c r="B2133" s="1"/>
      <c r="C2133" s="1"/>
      <c r="D2133" s="1"/>
      <c r="E2133" s="1"/>
      <c r="F2133" s="1"/>
      <c r="G2133" s="1"/>
      <c r="H2133" s="58"/>
      <c r="I2133" s="1"/>
      <c r="J2133" s="1"/>
      <c r="K2133" s="1"/>
      <c r="L2133"/>
      <c r="M2133" s="1"/>
      <c r="N2133" s="1"/>
      <c r="V2133" s="90"/>
    </row>
    <row r="2134" spans="1:22" s="80" customFormat="1">
      <c r="A2134" s="1"/>
      <c r="B2134" s="1"/>
      <c r="C2134" s="1"/>
      <c r="D2134" s="1"/>
      <c r="E2134" s="1"/>
      <c r="F2134" s="1"/>
      <c r="G2134" s="1"/>
      <c r="H2134" s="58"/>
      <c r="I2134" s="1"/>
      <c r="J2134" s="1"/>
      <c r="K2134" s="1"/>
      <c r="L2134"/>
      <c r="M2134" s="1"/>
      <c r="N2134" s="1"/>
      <c r="V2134" s="90"/>
    </row>
    <row r="2135" spans="1:22" s="80" customFormat="1">
      <c r="A2135" s="1"/>
      <c r="B2135" s="1"/>
      <c r="C2135" s="1"/>
      <c r="D2135" s="1"/>
      <c r="E2135" s="1"/>
      <c r="F2135" s="1"/>
      <c r="G2135" s="1"/>
      <c r="H2135" s="58"/>
      <c r="I2135" s="1"/>
      <c r="J2135" s="1"/>
      <c r="K2135" s="1"/>
      <c r="L2135"/>
      <c r="M2135" s="1"/>
      <c r="N2135" s="1"/>
      <c r="V2135" s="90"/>
    </row>
    <row r="2136" spans="1:22" s="80" customFormat="1">
      <c r="A2136" s="1"/>
      <c r="B2136" s="1"/>
      <c r="C2136" s="1"/>
      <c r="D2136" s="1"/>
      <c r="E2136" s="1"/>
      <c r="F2136" s="1"/>
      <c r="G2136" s="1"/>
      <c r="H2136" s="58"/>
      <c r="I2136" s="1"/>
      <c r="J2136" s="1"/>
      <c r="K2136" s="1"/>
      <c r="L2136"/>
      <c r="M2136" s="1"/>
      <c r="N2136" s="1"/>
      <c r="V2136" s="90"/>
    </row>
    <row r="2137" spans="1:22" s="80" customFormat="1">
      <c r="A2137" s="1"/>
      <c r="B2137" s="1"/>
      <c r="C2137" s="1"/>
      <c r="D2137" s="1"/>
      <c r="E2137" s="1"/>
      <c r="F2137" s="1"/>
      <c r="G2137" s="1"/>
      <c r="H2137" s="58"/>
      <c r="I2137" s="1"/>
      <c r="J2137" s="1"/>
      <c r="K2137" s="1"/>
      <c r="L2137"/>
      <c r="M2137" s="1"/>
      <c r="N2137" s="1"/>
      <c r="V2137" s="90"/>
    </row>
    <row r="2138" spans="1:22" s="80" customFormat="1">
      <c r="A2138" s="1"/>
      <c r="B2138" s="1"/>
      <c r="C2138" s="1"/>
      <c r="D2138" s="1"/>
      <c r="E2138" s="1"/>
      <c r="F2138" s="1"/>
      <c r="G2138" s="1"/>
      <c r="H2138" s="58"/>
      <c r="I2138" s="1"/>
      <c r="J2138" s="1"/>
      <c r="K2138" s="1"/>
      <c r="L2138"/>
      <c r="M2138" s="1"/>
      <c r="N2138" s="1"/>
      <c r="V2138" s="90"/>
    </row>
    <row r="2139" spans="1:22" s="80" customFormat="1">
      <c r="A2139" s="1"/>
      <c r="B2139" s="1"/>
      <c r="C2139" s="1"/>
      <c r="D2139" s="1"/>
      <c r="E2139" s="1"/>
      <c r="F2139" s="1"/>
      <c r="G2139" s="1"/>
      <c r="H2139" s="58"/>
      <c r="I2139" s="1"/>
      <c r="J2139" s="1"/>
      <c r="K2139" s="1"/>
      <c r="L2139"/>
      <c r="M2139" s="1"/>
      <c r="N2139" s="1"/>
      <c r="V2139" s="90"/>
    </row>
    <row r="2140" spans="1:22" s="80" customFormat="1">
      <c r="A2140" s="1"/>
      <c r="B2140" s="1"/>
      <c r="C2140" s="1"/>
      <c r="D2140" s="1"/>
      <c r="E2140" s="1"/>
      <c r="F2140" s="1"/>
      <c r="G2140" s="1"/>
      <c r="H2140" s="58"/>
      <c r="I2140" s="1"/>
      <c r="J2140" s="1"/>
      <c r="K2140" s="1"/>
      <c r="L2140"/>
      <c r="M2140" s="1"/>
      <c r="N2140" s="1"/>
      <c r="V2140" s="90"/>
    </row>
    <row r="2141" spans="1:22" s="80" customFormat="1">
      <c r="A2141" s="1"/>
      <c r="B2141" s="1"/>
      <c r="C2141" s="1"/>
      <c r="D2141" s="1"/>
      <c r="E2141" s="1"/>
      <c r="F2141" s="1"/>
      <c r="G2141" s="1"/>
      <c r="H2141" s="58"/>
      <c r="I2141" s="1"/>
      <c r="J2141" s="1"/>
      <c r="K2141" s="1"/>
      <c r="L2141"/>
      <c r="M2141" s="1"/>
      <c r="N2141" s="1"/>
      <c r="V2141" s="90"/>
    </row>
    <row r="2142" spans="1:22" s="80" customFormat="1">
      <c r="A2142" s="1"/>
      <c r="B2142" s="1"/>
      <c r="C2142" s="1"/>
      <c r="D2142" s="1"/>
      <c r="E2142" s="1"/>
      <c r="F2142" s="1"/>
      <c r="G2142" s="1"/>
      <c r="H2142" s="58"/>
      <c r="I2142" s="1"/>
      <c r="J2142" s="1"/>
      <c r="K2142" s="1"/>
      <c r="L2142"/>
      <c r="M2142" s="1"/>
      <c r="N2142" s="1"/>
      <c r="V2142" s="90"/>
    </row>
    <row r="2143" spans="1:22" s="80" customFormat="1">
      <c r="A2143" s="1"/>
      <c r="B2143" s="1"/>
      <c r="C2143" s="1"/>
      <c r="D2143" s="1"/>
      <c r="E2143" s="1"/>
      <c r="F2143" s="1"/>
      <c r="G2143" s="1"/>
      <c r="H2143" s="58"/>
      <c r="I2143" s="1"/>
      <c r="J2143" s="1"/>
      <c r="K2143" s="1"/>
      <c r="L2143"/>
      <c r="M2143" s="1"/>
      <c r="N2143" s="1"/>
      <c r="V2143" s="90"/>
    </row>
    <row r="2144" spans="1:22" s="80" customFormat="1">
      <c r="A2144" s="1"/>
      <c r="B2144" s="1"/>
      <c r="C2144" s="1"/>
      <c r="D2144" s="1"/>
      <c r="E2144" s="1"/>
      <c r="F2144" s="1"/>
      <c r="G2144" s="1"/>
      <c r="H2144" s="58"/>
      <c r="I2144" s="1"/>
      <c r="J2144" s="1"/>
      <c r="K2144" s="1"/>
      <c r="L2144"/>
      <c r="M2144" s="1"/>
      <c r="N2144" s="1"/>
      <c r="V2144" s="90"/>
    </row>
    <row r="2145" spans="1:22" s="80" customFormat="1">
      <c r="A2145" s="1"/>
      <c r="B2145" s="1"/>
      <c r="C2145" s="1"/>
      <c r="D2145" s="1"/>
      <c r="E2145" s="1"/>
      <c r="F2145" s="1"/>
      <c r="G2145" s="1"/>
      <c r="H2145" s="58"/>
      <c r="I2145" s="1"/>
      <c r="J2145" s="1"/>
      <c r="K2145" s="1"/>
      <c r="L2145"/>
      <c r="M2145" s="1"/>
      <c r="N2145" s="1"/>
      <c r="V2145" s="90"/>
    </row>
    <row r="2146" spans="1:22" s="80" customFormat="1">
      <c r="A2146" s="1"/>
      <c r="B2146" s="1"/>
      <c r="C2146" s="1"/>
      <c r="D2146" s="1"/>
      <c r="E2146" s="1"/>
      <c r="F2146" s="1"/>
      <c r="G2146" s="1"/>
      <c r="H2146" s="58"/>
      <c r="I2146" s="1"/>
      <c r="J2146" s="1"/>
      <c r="K2146" s="1"/>
      <c r="L2146"/>
      <c r="M2146" s="1"/>
      <c r="N2146" s="1"/>
      <c r="V2146" s="90"/>
    </row>
    <row r="2147" spans="1:22" s="80" customFormat="1">
      <c r="A2147" s="1"/>
      <c r="B2147" s="1"/>
      <c r="C2147" s="1"/>
      <c r="D2147" s="1"/>
      <c r="E2147" s="1"/>
      <c r="F2147" s="1"/>
      <c r="G2147" s="1"/>
      <c r="H2147" s="58"/>
      <c r="I2147" s="1"/>
      <c r="J2147" s="1"/>
      <c r="K2147" s="1"/>
      <c r="L2147"/>
      <c r="M2147" s="1"/>
      <c r="N2147" s="1"/>
      <c r="V2147" s="90"/>
    </row>
    <row r="2148" spans="1:22" s="80" customFormat="1">
      <c r="A2148" s="1"/>
      <c r="B2148" s="1"/>
      <c r="C2148" s="1"/>
      <c r="D2148" s="1"/>
      <c r="E2148" s="1"/>
      <c r="F2148" s="1"/>
      <c r="G2148" s="1"/>
      <c r="H2148" s="58"/>
      <c r="I2148" s="1"/>
      <c r="J2148" s="1"/>
      <c r="K2148" s="1"/>
      <c r="L2148"/>
      <c r="M2148" s="1"/>
      <c r="N2148" s="1"/>
      <c r="V2148" s="90"/>
    </row>
    <row r="2149" spans="1:22" s="80" customFormat="1">
      <c r="A2149" s="1"/>
      <c r="B2149" s="1"/>
      <c r="C2149" s="1"/>
      <c r="D2149" s="1"/>
      <c r="E2149" s="1"/>
      <c r="F2149" s="1"/>
      <c r="G2149" s="1"/>
      <c r="H2149" s="58"/>
      <c r="I2149" s="1"/>
      <c r="J2149" s="1"/>
      <c r="K2149" s="1"/>
      <c r="L2149"/>
      <c r="M2149" s="1"/>
      <c r="N2149" s="1"/>
      <c r="V2149" s="90"/>
    </row>
    <row r="2150" spans="1:22" s="80" customFormat="1">
      <c r="A2150" s="1"/>
      <c r="B2150" s="1"/>
      <c r="C2150" s="1"/>
      <c r="D2150" s="1"/>
      <c r="E2150" s="1"/>
      <c r="F2150" s="1"/>
      <c r="G2150" s="1"/>
      <c r="H2150" s="58"/>
      <c r="I2150" s="1"/>
      <c r="J2150" s="1"/>
      <c r="K2150" s="1"/>
      <c r="L2150"/>
      <c r="M2150" s="1"/>
      <c r="N2150" s="1"/>
      <c r="V2150" s="90"/>
    </row>
    <row r="2151" spans="1:22" s="80" customFormat="1">
      <c r="A2151" s="1"/>
      <c r="B2151" s="1"/>
      <c r="C2151" s="1"/>
      <c r="D2151" s="1"/>
      <c r="E2151" s="1"/>
      <c r="F2151" s="1"/>
      <c r="G2151" s="1"/>
      <c r="H2151" s="58"/>
      <c r="I2151" s="1"/>
      <c r="J2151" s="1"/>
      <c r="K2151" s="1"/>
      <c r="L2151"/>
      <c r="M2151" s="1"/>
      <c r="N2151" s="1"/>
      <c r="V2151" s="90"/>
    </row>
    <row r="2152" spans="1:22" s="80" customFormat="1">
      <c r="A2152" s="1"/>
      <c r="B2152" s="1"/>
      <c r="C2152" s="1"/>
      <c r="D2152" s="1"/>
      <c r="E2152" s="1"/>
      <c r="F2152" s="1"/>
      <c r="G2152" s="1"/>
      <c r="H2152" s="58"/>
      <c r="I2152" s="1"/>
      <c r="J2152" s="1"/>
      <c r="K2152" s="1"/>
      <c r="L2152"/>
      <c r="M2152" s="1"/>
      <c r="N2152" s="1"/>
      <c r="V2152" s="90"/>
    </row>
    <row r="2153" spans="1:22" s="80" customFormat="1">
      <c r="A2153" s="1"/>
      <c r="B2153" s="1"/>
      <c r="C2153" s="1"/>
      <c r="D2153" s="1"/>
      <c r="E2153" s="1"/>
      <c r="F2153" s="1"/>
      <c r="G2153" s="1"/>
      <c r="H2153" s="58"/>
      <c r="I2153" s="1"/>
      <c r="J2153" s="1"/>
      <c r="K2153" s="1"/>
      <c r="L2153"/>
      <c r="M2153" s="1"/>
      <c r="N2153" s="1"/>
      <c r="V2153" s="90"/>
    </row>
    <row r="2154" spans="1:22" s="80" customFormat="1">
      <c r="A2154" s="1"/>
      <c r="B2154" s="1"/>
      <c r="C2154" s="1"/>
      <c r="D2154" s="1"/>
      <c r="E2154" s="1"/>
      <c r="F2154" s="1"/>
      <c r="G2154" s="1"/>
      <c r="H2154" s="58"/>
      <c r="I2154" s="1"/>
      <c r="J2154" s="1"/>
      <c r="K2154" s="1"/>
      <c r="L2154"/>
      <c r="M2154" s="1"/>
      <c r="N2154" s="1"/>
      <c r="V2154" s="90"/>
    </row>
    <row r="2155" spans="1:22" s="80" customFormat="1">
      <c r="A2155" s="1"/>
      <c r="B2155" s="1"/>
      <c r="C2155" s="1"/>
      <c r="D2155" s="1"/>
      <c r="E2155" s="1"/>
      <c r="F2155" s="1"/>
      <c r="G2155" s="1"/>
      <c r="H2155" s="58"/>
      <c r="I2155" s="1"/>
      <c r="J2155" s="1"/>
      <c r="K2155" s="1"/>
      <c r="L2155"/>
      <c r="M2155" s="1"/>
      <c r="N2155" s="1"/>
      <c r="V2155" s="90"/>
    </row>
    <row r="2156" spans="1:22" s="80" customFormat="1">
      <c r="A2156" s="1"/>
      <c r="B2156" s="1"/>
      <c r="C2156" s="1"/>
      <c r="D2156" s="1"/>
      <c r="E2156" s="1"/>
      <c r="F2156" s="1"/>
      <c r="G2156" s="1"/>
      <c r="H2156" s="58"/>
      <c r="I2156" s="1"/>
      <c r="J2156" s="1"/>
      <c r="K2156" s="1"/>
      <c r="L2156"/>
      <c r="M2156" s="1"/>
      <c r="N2156" s="1"/>
      <c r="V2156" s="90"/>
    </row>
    <row r="2157" spans="1:22" s="80" customFormat="1">
      <c r="A2157" s="1"/>
      <c r="B2157" s="1"/>
      <c r="C2157" s="1"/>
      <c r="D2157" s="1"/>
      <c r="E2157" s="1"/>
      <c r="F2157" s="1"/>
      <c r="G2157" s="1"/>
      <c r="H2157" s="58"/>
      <c r="I2157" s="1"/>
      <c r="J2157" s="1"/>
      <c r="K2157" s="1"/>
      <c r="L2157"/>
      <c r="M2157" s="1"/>
      <c r="N2157" s="1"/>
      <c r="V2157" s="90"/>
    </row>
    <row r="2158" spans="1:22" s="80" customFormat="1">
      <c r="A2158" s="1"/>
      <c r="B2158" s="1"/>
      <c r="C2158" s="1"/>
      <c r="D2158" s="1"/>
      <c r="E2158" s="1"/>
      <c r="F2158" s="1"/>
      <c r="G2158" s="1"/>
      <c r="H2158" s="58"/>
      <c r="I2158" s="1"/>
      <c r="J2158" s="1"/>
      <c r="K2158" s="1"/>
      <c r="L2158"/>
      <c r="M2158" s="1"/>
      <c r="N2158" s="1"/>
      <c r="V2158" s="90"/>
    </row>
    <row r="2159" spans="1:22" s="80" customFormat="1">
      <c r="A2159" s="1"/>
      <c r="B2159" s="1"/>
      <c r="C2159" s="1"/>
      <c r="D2159" s="1"/>
      <c r="E2159" s="1"/>
      <c r="F2159" s="1"/>
      <c r="G2159" s="1"/>
      <c r="H2159" s="58"/>
      <c r="I2159" s="1"/>
      <c r="J2159" s="1"/>
      <c r="K2159" s="1"/>
      <c r="L2159"/>
      <c r="M2159" s="1"/>
      <c r="N2159" s="1"/>
      <c r="V2159" s="90"/>
    </row>
    <row r="2160" spans="1:22" s="80" customFormat="1">
      <c r="A2160" s="1"/>
      <c r="B2160" s="1"/>
      <c r="C2160" s="1"/>
      <c r="D2160" s="1"/>
      <c r="E2160" s="1"/>
      <c r="F2160" s="1"/>
      <c r="G2160" s="1"/>
      <c r="H2160" s="58"/>
      <c r="I2160" s="1"/>
      <c r="J2160" s="1"/>
      <c r="K2160" s="1"/>
      <c r="L2160"/>
      <c r="M2160" s="1"/>
      <c r="N2160" s="1"/>
      <c r="V2160" s="90"/>
    </row>
    <row r="2161" spans="1:22" s="80" customFormat="1">
      <c r="A2161" s="1"/>
      <c r="B2161" s="1"/>
      <c r="C2161" s="1"/>
      <c r="D2161" s="1"/>
      <c r="E2161" s="1"/>
      <c r="F2161" s="1"/>
      <c r="G2161" s="1"/>
      <c r="H2161" s="58"/>
      <c r="I2161" s="1"/>
      <c r="J2161" s="1"/>
      <c r="K2161" s="1"/>
      <c r="L2161"/>
      <c r="M2161" s="1"/>
      <c r="N2161" s="1"/>
      <c r="V2161" s="90"/>
    </row>
    <row r="2162" spans="1:22" s="80" customFormat="1">
      <c r="A2162" s="1"/>
      <c r="B2162" s="1"/>
      <c r="C2162" s="1"/>
      <c r="D2162" s="1"/>
      <c r="E2162" s="1"/>
      <c r="F2162" s="1"/>
      <c r="G2162" s="1"/>
      <c r="H2162" s="58"/>
      <c r="I2162" s="1"/>
      <c r="J2162" s="1"/>
      <c r="K2162" s="1"/>
      <c r="L2162"/>
      <c r="M2162" s="1"/>
      <c r="N2162" s="1"/>
      <c r="V2162" s="90"/>
    </row>
    <row r="2163" spans="1:22" s="80" customFormat="1">
      <c r="A2163" s="1"/>
      <c r="B2163" s="1"/>
      <c r="C2163" s="1"/>
      <c r="D2163" s="1"/>
      <c r="E2163" s="1"/>
      <c r="F2163" s="1"/>
      <c r="G2163" s="1"/>
      <c r="H2163" s="58"/>
      <c r="I2163" s="1"/>
      <c r="J2163" s="1"/>
      <c r="K2163" s="1"/>
      <c r="L2163"/>
      <c r="M2163" s="1"/>
      <c r="N2163" s="1"/>
      <c r="V2163" s="90"/>
    </row>
    <row r="2164" spans="1:22" s="80" customFormat="1">
      <c r="A2164" s="1"/>
      <c r="B2164" s="1"/>
      <c r="C2164" s="1"/>
      <c r="D2164" s="1"/>
      <c r="E2164" s="1"/>
      <c r="F2164" s="1"/>
      <c r="G2164" s="1"/>
      <c r="H2164" s="58"/>
      <c r="I2164" s="1"/>
      <c r="J2164" s="1"/>
      <c r="K2164" s="1"/>
      <c r="L2164"/>
      <c r="M2164" s="1"/>
      <c r="N2164" s="1"/>
      <c r="V2164" s="90"/>
    </row>
    <row r="2165" spans="1:22" s="80" customFormat="1">
      <c r="A2165" s="1"/>
      <c r="B2165" s="1"/>
      <c r="C2165" s="1"/>
      <c r="D2165" s="1"/>
      <c r="E2165" s="1"/>
      <c r="F2165" s="1"/>
      <c r="G2165" s="1"/>
      <c r="H2165" s="58"/>
      <c r="I2165" s="1"/>
      <c r="J2165" s="1"/>
      <c r="K2165" s="1"/>
      <c r="L2165"/>
      <c r="M2165" s="1"/>
      <c r="N2165" s="1"/>
      <c r="V2165" s="90"/>
    </row>
    <row r="2166" spans="1:22" s="80" customFormat="1">
      <c r="A2166" s="1"/>
      <c r="B2166" s="1"/>
      <c r="C2166" s="1"/>
      <c r="D2166" s="1"/>
      <c r="E2166" s="1"/>
      <c r="F2166" s="1"/>
      <c r="G2166" s="1"/>
      <c r="H2166" s="58"/>
      <c r="I2166" s="1"/>
      <c r="J2166" s="1"/>
      <c r="K2166" s="1"/>
      <c r="L2166"/>
      <c r="M2166" s="1"/>
      <c r="N2166" s="1"/>
      <c r="V2166" s="90"/>
    </row>
    <row r="2167" spans="1:22" s="80" customFormat="1">
      <c r="A2167" s="1"/>
      <c r="B2167" s="1"/>
      <c r="C2167" s="1"/>
      <c r="D2167" s="1"/>
      <c r="E2167" s="1"/>
      <c r="F2167" s="1"/>
      <c r="G2167" s="1"/>
      <c r="H2167" s="58"/>
      <c r="I2167" s="1"/>
      <c r="J2167" s="1"/>
      <c r="K2167" s="1"/>
      <c r="L2167"/>
      <c r="M2167" s="1"/>
      <c r="N2167" s="1"/>
      <c r="V2167" s="90"/>
    </row>
    <row r="2168" spans="1:22" s="80" customFormat="1">
      <c r="A2168" s="1"/>
      <c r="B2168" s="1"/>
      <c r="C2168" s="1"/>
      <c r="D2168" s="1"/>
      <c r="E2168" s="1"/>
      <c r="F2168" s="1"/>
      <c r="G2168" s="1"/>
      <c r="H2168" s="58"/>
      <c r="I2168" s="1"/>
      <c r="J2168" s="1"/>
      <c r="K2168" s="1"/>
      <c r="L2168"/>
      <c r="M2168" s="1"/>
      <c r="N2168" s="1"/>
      <c r="V2168" s="90"/>
    </row>
    <row r="2169" spans="1:22" s="80" customFormat="1">
      <c r="A2169" s="1"/>
      <c r="B2169" s="1"/>
      <c r="C2169" s="1"/>
      <c r="D2169" s="1"/>
      <c r="E2169" s="1"/>
      <c r="F2169" s="1"/>
      <c r="G2169" s="1"/>
      <c r="H2169" s="58"/>
      <c r="I2169" s="1"/>
      <c r="J2169" s="1"/>
      <c r="K2169" s="1"/>
      <c r="L2169"/>
      <c r="M2169" s="1"/>
      <c r="N2169" s="1"/>
      <c r="V2169" s="90"/>
    </row>
    <row r="2170" spans="1:22" s="80" customFormat="1">
      <c r="A2170" s="1"/>
      <c r="B2170" s="1"/>
      <c r="C2170" s="1"/>
      <c r="D2170" s="1"/>
      <c r="E2170" s="1"/>
      <c r="F2170" s="1"/>
      <c r="G2170" s="1"/>
      <c r="H2170" s="58"/>
      <c r="I2170" s="1"/>
      <c r="J2170" s="1"/>
      <c r="K2170" s="1"/>
      <c r="L2170"/>
      <c r="M2170" s="1"/>
      <c r="N2170" s="1"/>
      <c r="V2170" s="90"/>
    </row>
    <row r="2171" spans="1:22" s="80" customFormat="1">
      <c r="A2171" s="1"/>
      <c r="B2171" s="1"/>
      <c r="C2171" s="1"/>
      <c r="D2171" s="1"/>
      <c r="E2171" s="1"/>
      <c r="F2171" s="1"/>
      <c r="G2171" s="1"/>
      <c r="H2171" s="58"/>
      <c r="I2171" s="1"/>
      <c r="J2171" s="1"/>
      <c r="K2171" s="1"/>
      <c r="L2171"/>
      <c r="M2171" s="1"/>
      <c r="N2171" s="1"/>
      <c r="V2171" s="90"/>
    </row>
    <row r="2172" spans="1:22" s="80" customFormat="1">
      <c r="A2172" s="1"/>
      <c r="B2172" s="1"/>
      <c r="C2172" s="1"/>
      <c r="D2172" s="1"/>
      <c r="E2172" s="1"/>
      <c r="F2172" s="1"/>
      <c r="G2172" s="1"/>
      <c r="H2172" s="58"/>
      <c r="I2172" s="1"/>
      <c r="J2172" s="1"/>
      <c r="K2172" s="1"/>
      <c r="L2172"/>
      <c r="M2172" s="1"/>
      <c r="N2172" s="1"/>
      <c r="V2172" s="90"/>
    </row>
    <row r="2173" spans="1:22" s="80" customFormat="1">
      <c r="A2173" s="1"/>
      <c r="B2173" s="1"/>
      <c r="C2173" s="1"/>
      <c r="D2173" s="1"/>
      <c r="E2173" s="1"/>
      <c r="F2173" s="1"/>
      <c r="G2173" s="1"/>
      <c r="H2173" s="58"/>
      <c r="I2173" s="1"/>
      <c r="J2173" s="1"/>
      <c r="K2173" s="1"/>
      <c r="L2173"/>
      <c r="M2173" s="1"/>
      <c r="N2173" s="1"/>
      <c r="V2173" s="90"/>
    </row>
    <row r="2174" spans="1:22" s="80" customFormat="1">
      <c r="A2174" s="1"/>
      <c r="B2174" s="1"/>
      <c r="C2174" s="1"/>
      <c r="D2174" s="1"/>
      <c r="E2174" s="1"/>
      <c r="F2174" s="1"/>
      <c r="G2174" s="1"/>
      <c r="H2174" s="58"/>
      <c r="I2174" s="1"/>
      <c r="J2174" s="1"/>
      <c r="K2174" s="1"/>
      <c r="L2174"/>
      <c r="M2174" s="1"/>
      <c r="N2174" s="1"/>
      <c r="V2174" s="90"/>
    </row>
    <row r="2175" spans="1:22" s="80" customFormat="1">
      <c r="A2175" s="1"/>
      <c r="B2175" s="1"/>
      <c r="C2175" s="1"/>
      <c r="D2175" s="1"/>
      <c r="E2175" s="1"/>
      <c r="F2175" s="1"/>
      <c r="G2175" s="1"/>
      <c r="H2175" s="58"/>
      <c r="I2175" s="1"/>
      <c r="J2175" s="1"/>
      <c r="K2175" s="1"/>
      <c r="L2175"/>
      <c r="M2175" s="1"/>
      <c r="N2175" s="1"/>
      <c r="V2175" s="90"/>
    </row>
    <row r="2176" spans="1:22" s="80" customFormat="1">
      <c r="A2176" s="1"/>
      <c r="B2176" s="1"/>
      <c r="C2176" s="1"/>
      <c r="D2176" s="1"/>
      <c r="E2176" s="1"/>
      <c r="F2176" s="1"/>
      <c r="G2176" s="1"/>
      <c r="H2176" s="58"/>
      <c r="I2176" s="1"/>
      <c r="J2176" s="1"/>
      <c r="K2176" s="1"/>
      <c r="L2176"/>
      <c r="M2176" s="1"/>
      <c r="N2176" s="1"/>
      <c r="V2176" s="90"/>
    </row>
    <row r="2177" spans="1:22" s="80" customFormat="1">
      <c r="A2177" s="1"/>
      <c r="B2177" s="1"/>
      <c r="C2177" s="1"/>
      <c r="D2177" s="1"/>
      <c r="E2177" s="1"/>
      <c r="F2177" s="1"/>
      <c r="G2177" s="1"/>
      <c r="H2177" s="58"/>
      <c r="I2177" s="1"/>
      <c r="J2177" s="1"/>
      <c r="K2177" s="1"/>
      <c r="L2177"/>
      <c r="M2177" s="1"/>
      <c r="N2177" s="1"/>
      <c r="V2177" s="90"/>
    </row>
    <row r="2178" spans="1:22" s="80" customFormat="1">
      <c r="A2178" s="1"/>
      <c r="B2178" s="1"/>
      <c r="C2178" s="1"/>
      <c r="D2178" s="1"/>
      <c r="E2178" s="1"/>
      <c r="F2178" s="1"/>
      <c r="G2178" s="1"/>
      <c r="H2178" s="58"/>
      <c r="I2178" s="1"/>
      <c r="J2178" s="1"/>
      <c r="K2178" s="1"/>
      <c r="L2178"/>
      <c r="M2178" s="1"/>
      <c r="N2178" s="1"/>
      <c r="V2178" s="90"/>
    </row>
    <row r="2179" spans="1:22" s="80" customFormat="1">
      <c r="A2179" s="1"/>
      <c r="B2179" s="1"/>
      <c r="C2179" s="1"/>
      <c r="D2179" s="1"/>
      <c r="E2179" s="1"/>
      <c r="F2179" s="1"/>
      <c r="G2179" s="1"/>
      <c r="H2179" s="58"/>
      <c r="I2179" s="1"/>
      <c r="J2179" s="1"/>
      <c r="K2179" s="1"/>
      <c r="L2179"/>
      <c r="M2179" s="1"/>
      <c r="N2179" s="1"/>
      <c r="V2179" s="90"/>
    </row>
    <row r="2180" spans="1:22" s="80" customFormat="1">
      <c r="A2180" s="1"/>
      <c r="B2180" s="1"/>
      <c r="C2180" s="1"/>
      <c r="D2180" s="1"/>
      <c r="E2180" s="1"/>
      <c r="F2180" s="1"/>
      <c r="G2180" s="1"/>
      <c r="H2180" s="58"/>
      <c r="I2180" s="1"/>
      <c r="J2180" s="1"/>
      <c r="K2180" s="1"/>
      <c r="L2180"/>
      <c r="M2180" s="1"/>
      <c r="N2180" s="1"/>
      <c r="V2180" s="90"/>
    </row>
    <row r="2181" spans="1:22" s="80" customFormat="1">
      <c r="A2181" s="1"/>
      <c r="B2181" s="1"/>
      <c r="C2181" s="1"/>
      <c r="D2181" s="1"/>
      <c r="E2181" s="1"/>
      <c r="F2181" s="1"/>
      <c r="G2181" s="1"/>
      <c r="H2181" s="58"/>
      <c r="I2181" s="1"/>
      <c r="J2181" s="1"/>
      <c r="K2181" s="1"/>
      <c r="L2181"/>
      <c r="M2181" s="1"/>
      <c r="N2181" s="1"/>
      <c r="V2181" s="90"/>
    </row>
    <row r="2182" spans="1:22" s="80" customFormat="1">
      <c r="A2182" s="1"/>
      <c r="B2182" s="1"/>
      <c r="C2182" s="1"/>
      <c r="D2182" s="1"/>
      <c r="E2182" s="1"/>
      <c r="F2182" s="1"/>
      <c r="G2182" s="1"/>
      <c r="H2182" s="58"/>
      <c r="I2182" s="1"/>
      <c r="J2182" s="1"/>
      <c r="K2182" s="1"/>
      <c r="L2182"/>
      <c r="M2182" s="1"/>
      <c r="N2182" s="1"/>
      <c r="V2182" s="90"/>
    </row>
    <row r="2183" spans="1:22" s="80" customFormat="1">
      <c r="A2183" s="1"/>
      <c r="B2183" s="1"/>
      <c r="C2183" s="1"/>
      <c r="D2183" s="1"/>
      <c r="E2183" s="1"/>
      <c r="F2183" s="1"/>
      <c r="G2183" s="1"/>
      <c r="H2183" s="58"/>
      <c r="I2183" s="1"/>
      <c r="J2183" s="1"/>
      <c r="K2183" s="1"/>
      <c r="L2183"/>
      <c r="M2183" s="1"/>
      <c r="N2183" s="1"/>
      <c r="V2183" s="90"/>
    </row>
    <row r="2184" spans="1:22" s="80" customFormat="1">
      <c r="A2184" s="1"/>
      <c r="B2184" s="1"/>
      <c r="C2184" s="1"/>
      <c r="D2184" s="1"/>
      <c r="E2184" s="1"/>
      <c r="F2184" s="1"/>
      <c r="G2184" s="1"/>
      <c r="H2184" s="58"/>
      <c r="I2184" s="1"/>
      <c r="J2184" s="1"/>
      <c r="K2184" s="1"/>
      <c r="L2184"/>
      <c r="M2184" s="1"/>
      <c r="N2184" s="1"/>
      <c r="V2184" s="90"/>
    </row>
    <row r="2185" spans="1:22" s="80" customFormat="1">
      <c r="A2185" s="1"/>
      <c r="B2185" s="1"/>
      <c r="C2185" s="1"/>
      <c r="D2185" s="1"/>
      <c r="E2185" s="1"/>
      <c r="F2185" s="1"/>
      <c r="G2185" s="1"/>
      <c r="H2185" s="58"/>
      <c r="I2185" s="1"/>
      <c r="J2185" s="1"/>
      <c r="K2185" s="1"/>
      <c r="L2185"/>
      <c r="M2185" s="1"/>
      <c r="N2185" s="1"/>
      <c r="V2185" s="90"/>
    </row>
    <row r="2186" spans="1:22" s="80" customFormat="1">
      <c r="A2186" s="1"/>
      <c r="B2186" s="1"/>
      <c r="C2186" s="1"/>
      <c r="D2186" s="1"/>
      <c r="E2186" s="1"/>
      <c r="F2186" s="1"/>
      <c r="G2186" s="1"/>
      <c r="H2186" s="58"/>
      <c r="I2186" s="1"/>
      <c r="J2186" s="1"/>
      <c r="K2186" s="1"/>
      <c r="L2186"/>
      <c r="M2186" s="1"/>
      <c r="N2186" s="1"/>
      <c r="V2186" s="90"/>
    </row>
    <row r="2187" spans="1:22" s="80" customFormat="1">
      <c r="A2187" s="1"/>
      <c r="B2187" s="1"/>
      <c r="C2187" s="1"/>
      <c r="D2187" s="1"/>
      <c r="E2187" s="1"/>
      <c r="F2187" s="1"/>
      <c r="G2187" s="1"/>
      <c r="H2187" s="58"/>
      <c r="I2187" s="1"/>
      <c r="J2187" s="1"/>
      <c r="K2187" s="1"/>
      <c r="L2187"/>
      <c r="M2187" s="1"/>
      <c r="N2187" s="1"/>
      <c r="V2187" s="90"/>
    </row>
    <row r="2188" spans="1:22" s="80" customFormat="1">
      <c r="A2188" s="1"/>
      <c r="B2188" s="1"/>
      <c r="C2188" s="1"/>
      <c r="D2188" s="1"/>
      <c r="E2188" s="1"/>
      <c r="F2188" s="1"/>
      <c r="G2188" s="1"/>
      <c r="H2188" s="58"/>
      <c r="I2188" s="1"/>
      <c r="J2188" s="1"/>
      <c r="K2188" s="1"/>
      <c r="L2188"/>
      <c r="M2188" s="1"/>
      <c r="N2188" s="1"/>
      <c r="V2188" s="90"/>
    </row>
    <row r="2189" spans="1:22" s="80" customFormat="1">
      <c r="A2189" s="1"/>
      <c r="B2189" s="1"/>
      <c r="C2189" s="1"/>
      <c r="D2189" s="1"/>
      <c r="E2189" s="1"/>
      <c r="F2189" s="1"/>
      <c r="G2189" s="1"/>
      <c r="H2189" s="58"/>
      <c r="I2189" s="1"/>
      <c r="J2189" s="1"/>
      <c r="K2189" s="1"/>
      <c r="L2189"/>
      <c r="M2189" s="1"/>
      <c r="N2189" s="1"/>
      <c r="V2189" s="90"/>
    </row>
    <row r="2190" spans="1:22" s="80" customFormat="1">
      <c r="A2190" s="1"/>
      <c r="B2190" s="1"/>
      <c r="C2190" s="1"/>
      <c r="D2190" s="1"/>
      <c r="E2190" s="1"/>
      <c r="F2190" s="1"/>
      <c r="G2190" s="1"/>
      <c r="H2190" s="58"/>
      <c r="I2190" s="1"/>
      <c r="J2190" s="1"/>
      <c r="K2190" s="1"/>
      <c r="L2190"/>
      <c r="M2190" s="1"/>
      <c r="N2190" s="1"/>
      <c r="V2190" s="90"/>
    </row>
    <row r="2191" spans="1:22" s="80" customFormat="1">
      <c r="A2191" s="1"/>
      <c r="B2191" s="1"/>
      <c r="C2191" s="1"/>
      <c r="D2191" s="1"/>
      <c r="E2191" s="1"/>
      <c r="F2191" s="1"/>
      <c r="G2191" s="1"/>
      <c r="H2191" s="58"/>
      <c r="I2191" s="1"/>
      <c r="J2191" s="1"/>
      <c r="K2191" s="1"/>
      <c r="L2191"/>
      <c r="M2191" s="1"/>
      <c r="N2191" s="1"/>
      <c r="V2191" s="90"/>
    </row>
    <row r="2192" spans="1:22" s="80" customFormat="1">
      <c r="A2192" s="1"/>
      <c r="B2192" s="1"/>
      <c r="C2192" s="1"/>
      <c r="D2192" s="1"/>
      <c r="E2192" s="1"/>
      <c r="F2192" s="1"/>
      <c r="G2192" s="1"/>
      <c r="H2192" s="58"/>
      <c r="I2192" s="1"/>
      <c r="J2192" s="1"/>
      <c r="K2192" s="1"/>
      <c r="L2192"/>
      <c r="M2192" s="1"/>
      <c r="N2192" s="1"/>
      <c r="V2192" s="90"/>
    </row>
    <row r="2193" spans="1:22" s="80" customFormat="1">
      <c r="A2193" s="1"/>
      <c r="B2193" s="1"/>
      <c r="C2193" s="1"/>
      <c r="D2193" s="1"/>
      <c r="E2193" s="1"/>
      <c r="F2193" s="1"/>
      <c r="G2193" s="1"/>
      <c r="H2193" s="58"/>
      <c r="I2193" s="1"/>
      <c r="J2193" s="1"/>
      <c r="K2193" s="1"/>
      <c r="L2193"/>
      <c r="M2193" s="1"/>
      <c r="N2193" s="1"/>
      <c r="V2193" s="90"/>
    </row>
    <row r="2194" spans="1:22" s="80" customFormat="1">
      <c r="A2194" s="1"/>
      <c r="B2194" s="1"/>
      <c r="C2194" s="1"/>
      <c r="D2194" s="1"/>
      <c r="E2194" s="1"/>
      <c r="F2194" s="1"/>
      <c r="G2194" s="1"/>
      <c r="H2194" s="58"/>
      <c r="I2194" s="1"/>
      <c r="J2194" s="1"/>
      <c r="K2194" s="1"/>
      <c r="L2194"/>
      <c r="M2194" s="1"/>
      <c r="N2194" s="1"/>
      <c r="V2194" s="90"/>
    </row>
    <row r="2195" spans="1:22" s="80" customFormat="1">
      <c r="A2195" s="1"/>
      <c r="B2195" s="1"/>
      <c r="C2195" s="1"/>
      <c r="D2195" s="1"/>
      <c r="E2195" s="1"/>
      <c r="F2195" s="1"/>
      <c r="G2195" s="1"/>
      <c r="H2195" s="58"/>
      <c r="I2195" s="1"/>
      <c r="J2195" s="1"/>
      <c r="K2195" s="1"/>
      <c r="L2195"/>
      <c r="M2195" s="1"/>
      <c r="N2195" s="1"/>
      <c r="V2195" s="90"/>
    </row>
    <row r="2196" spans="1:22" s="80" customFormat="1">
      <c r="A2196" s="1"/>
      <c r="B2196" s="1"/>
      <c r="C2196" s="1"/>
      <c r="D2196" s="1"/>
      <c r="E2196" s="1"/>
      <c r="F2196" s="1"/>
      <c r="G2196" s="1"/>
      <c r="H2196" s="58"/>
      <c r="I2196" s="1"/>
      <c r="J2196" s="1"/>
      <c r="K2196" s="1"/>
      <c r="L2196"/>
      <c r="M2196" s="1"/>
      <c r="N2196" s="1"/>
      <c r="V2196" s="90"/>
    </row>
    <row r="2197" spans="1:22" s="80" customFormat="1">
      <c r="A2197" s="1"/>
      <c r="B2197" s="1"/>
      <c r="C2197" s="1"/>
      <c r="D2197" s="1"/>
      <c r="E2197" s="1"/>
      <c r="F2197" s="1"/>
      <c r="G2197" s="1"/>
      <c r="H2197" s="58"/>
      <c r="I2197" s="1"/>
      <c r="J2197" s="1"/>
      <c r="K2197" s="1"/>
      <c r="L2197"/>
      <c r="M2197" s="1"/>
      <c r="N2197" s="1"/>
      <c r="V2197" s="90"/>
    </row>
    <row r="2198" spans="1:22" s="80" customFormat="1">
      <c r="A2198" s="1"/>
      <c r="B2198" s="1"/>
      <c r="C2198" s="1"/>
      <c r="D2198" s="1"/>
      <c r="E2198" s="1"/>
      <c r="F2198" s="1"/>
      <c r="G2198" s="1"/>
      <c r="H2198" s="58"/>
      <c r="I2198" s="1"/>
      <c r="J2198" s="1"/>
      <c r="K2198" s="1"/>
      <c r="L2198"/>
      <c r="M2198" s="1"/>
      <c r="N2198" s="1"/>
      <c r="V2198" s="90"/>
    </row>
    <row r="2199" spans="1:22" s="80" customFormat="1">
      <c r="A2199" s="1"/>
      <c r="B2199" s="1"/>
      <c r="C2199" s="1"/>
      <c r="D2199" s="1"/>
      <c r="E2199" s="1"/>
      <c r="F2199" s="1"/>
      <c r="G2199" s="1"/>
      <c r="H2199" s="58"/>
      <c r="I2199" s="1"/>
      <c r="J2199" s="1"/>
      <c r="K2199" s="1"/>
      <c r="L2199"/>
      <c r="M2199" s="1"/>
      <c r="N2199" s="1"/>
      <c r="V2199" s="90"/>
    </row>
    <row r="2200" spans="1:22" s="80" customFormat="1">
      <c r="A2200" s="1"/>
      <c r="B2200" s="1"/>
      <c r="C2200" s="1"/>
      <c r="D2200" s="1"/>
      <c r="E2200" s="1"/>
      <c r="F2200" s="1"/>
      <c r="G2200" s="1"/>
      <c r="H2200" s="58"/>
      <c r="I2200" s="1"/>
      <c r="J2200" s="1"/>
      <c r="K2200" s="1"/>
      <c r="L2200"/>
      <c r="M2200" s="1"/>
      <c r="N2200" s="1"/>
      <c r="V2200" s="90"/>
    </row>
    <row r="2201" spans="1:22" s="80" customFormat="1">
      <c r="A2201" s="1"/>
      <c r="B2201" s="1"/>
      <c r="C2201" s="1"/>
      <c r="D2201" s="1"/>
      <c r="E2201" s="1"/>
      <c r="F2201" s="1"/>
      <c r="G2201" s="1"/>
      <c r="H2201" s="58"/>
      <c r="I2201" s="1"/>
      <c r="J2201" s="1"/>
      <c r="K2201" s="1"/>
      <c r="L2201"/>
      <c r="M2201" s="1"/>
      <c r="N2201" s="1"/>
      <c r="V2201" s="90"/>
    </row>
    <row r="2202" spans="1:22" s="80" customFormat="1">
      <c r="A2202" s="1"/>
      <c r="B2202" s="1"/>
      <c r="C2202" s="1"/>
      <c r="D2202" s="1"/>
      <c r="E2202" s="1"/>
      <c r="F2202" s="1"/>
      <c r="G2202" s="1"/>
      <c r="H2202" s="58"/>
      <c r="I2202" s="1"/>
      <c r="J2202" s="1"/>
      <c r="K2202" s="1"/>
      <c r="L2202"/>
      <c r="M2202" s="1"/>
      <c r="N2202" s="1"/>
      <c r="V2202" s="90"/>
    </row>
    <row r="2203" spans="1:22" s="80" customFormat="1">
      <c r="A2203" s="1"/>
      <c r="B2203" s="1"/>
      <c r="C2203" s="1"/>
      <c r="D2203" s="1"/>
      <c r="E2203" s="1"/>
      <c r="F2203" s="1"/>
      <c r="G2203" s="1"/>
      <c r="H2203" s="58"/>
      <c r="I2203" s="1"/>
      <c r="J2203" s="1"/>
      <c r="K2203" s="1"/>
      <c r="L2203"/>
      <c r="M2203" s="1"/>
      <c r="N2203" s="1"/>
      <c r="V2203" s="90"/>
    </row>
    <row r="2204" spans="1:22" s="80" customFormat="1">
      <c r="A2204" s="1"/>
      <c r="B2204" s="1"/>
      <c r="C2204" s="1"/>
      <c r="D2204" s="1"/>
      <c r="E2204" s="1"/>
      <c r="F2204" s="1"/>
      <c r="G2204" s="1"/>
      <c r="H2204" s="58"/>
      <c r="I2204" s="1"/>
      <c r="J2204" s="1"/>
      <c r="K2204" s="1"/>
      <c r="L2204"/>
      <c r="M2204" s="1"/>
      <c r="N2204" s="1"/>
      <c r="V2204" s="90"/>
    </row>
    <row r="2205" spans="1:22" s="80" customFormat="1">
      <c r="A2205" s="1"/>
      <c r="B2205" s="1"/>
      <c r="C2205" s="1"/>
      <c r="D2205" s="1"/>
      <c r="E2205" s="1"/>
      <c r="F2205" s="1"/>
      <c r="G2205" s="1"/>
      <c r="H2205" s="58"/>
      <c r="I2205" s="1"/>
      <c r="J2205" s="1"/>
      <c r="K2205" s="1"/>
      <c r="L2205"/>
      <c r="M2205" s="1"/>
      <c r="N2205" s="1"/>
      <c r="V2205" s="90"/>
    </row>
    <row r="2206" spans="1:22" s="80" customFormat="1">
      <c r="A2206" s="1"/>
      <c r="B2206" s="1"/>
      <c r="C2206" s="1"/>
      <c r="D2206" s="1"/>
      <c r="E2206" s="1"/>
      <c r="F2206" s="1"/>
      <c r="G2206" s="1"/>
      <c r="H2206" s="58"/>
      <c r="I2206" s="1"/>
      <c r="J2206" s="1"/>
      <c r="K2206" s="1"/>
      <c r="L2206"/>
      <c r="M2206" s="1"/>
      <c r="N2206" s="1"/>
      <c r="V2206" s="90"/>
    </row>
    <row r="2207" spans="1:22" s="80" customFormat="1">
      <c r="A2207" s="1"/>
      <c r="B2207" s="1"/>
      <c r="C2207" s="1"/>
      <c r="D2207" s="1"/>
      <c r="E2207" s="1"/>
      <c r="F2207" s="1"/>
      <c r="G2207" s="1"/>
      <c r="H2207" s="58"/>
      <c r="I2207" s="1"/>
      <c r="J2207" s="1"/>
      <c r="K2207" s="1"/>
      <c r="L2207"/>
      <c r="M2207" s="1"/>
      <c r="N2207" s="1"/>
      <c r="V2207" s="90"/>
    </row>
    <row r="2208" spans="1:22" s="80" customFormat="1">
      <c r="A2208" s="1"/>
      <c r="B2208" s="1"/>
      <c r="C2208" s="1"/>
      <c r="D2208" s="1"/>
      <c r="E2208" s="1"/>
      <c r="F2208" s="1"/>
      <c r="G2208" s="1"/>
      <c r="H2208" s="58"/>
      <c r="I2208" s="1"/>
      <c r="J2208" s="1"/>
      <c r="K2208" s="1"/>
      <c r="L2208"/>
      <c r="M2208" s="1"/>
      <c r="N2208" s="1"/>
      <c r="V2208" s="90"/>
    </row>
    <row r="2209" spans="1:22" s="80" customFormat="1">
      <c r="A2209" s="1"/>
      <c r="B2209" s="1"/>
      <c r="C2209" s="1"/>
      <c r="D2209" s="1"/>
      <c r="E2209" s="1"/>
      <c r="F2209" s="1"/>
      <c r="G2209" s="1"/>
      <c r="H2209" s="58"/>
      <c r="I2209" s="1"/>
      <c r="J2209" s="1"/>
      <c r="K2209" s="1"/>
      <c r="L2209"/>
      <c r="M2209" s="1"/>
      <c r="N2209" s="1"/>
      <c r="V2209" s="90"/>
    </row>
    <row r="2210" spans="1:22" s="80" customFormat="1">
      <c r="A2210" s="1"/>
      <c r="B2210" s="1"/>
      <c r="C2210" s="1"/>
      <c r="D2210" s="1"/>
      <c r="E2210" s="1"/>
      <c r="F2210" s="1"/>
      <c r="G2210" s="1"/>
      <c r="H2210" s="58"/>
      <c r="I2210" s="1"/>
      <c r="J2210" s="1"/>
      <c r="K2210" s="1"/>
      <c r="L2210"/>
      <c r="M2210" s="1"/>
      <c r="N2210" s="1"/>
      <c r="V2210" s="90"/>
    </row>
    <row r="2211" spans="1:22" s="80" customFormat="1">
      <c r="A2211" s="1"/>
      <c r="B2211" s="1"/>
      <c r="C2211" s="1"/>
      <c r="D2211" s="1"/>
      <c r="E2211" s="1"/>
      <c r="F2211" s="1"/>
      <c r="G2211" s="1"/>
      <c r="H2211" s="58"/>
      <c r="I2211" s="1"/>
      <c r="J2211" s="1"/>
      <c r="K2211" s="1"/>
      <c r="L2211"/>
      <c r="M2211" s="1"/>
      <c r="N2211" s="1"/>
      <c r="V2211" s="90"/>
    </row>
    <row r="2212" spans="1:22" s="80" customFormat="1">
      <c r="A2212" s="1"/>
      <c r="B2212" s="1"/>
      <c r="C2212" s="1"/>
      <c r="D2212" s="1"/>
      <c r="E2212" s="1"/>
      <c r="F2212" s="1"/>
      <c r="G2212" s="1"/>
      <c r="H2212" s="58"/>
      <c r="I2212" s="1"/>
      <c r="J2212" s="1"/>
      <c r="K2212" s="1"/>
      <c r="L2212"/>
      <c r="M2212" s="1"/>
      <c r="N2212" s="1"/>
      <c r="V2212" s="90"/>
    </row>
    <row r="2213" spans="1:22" s="80" customFormat="1">
      <c r="A2213" s="1"/>
      <c r="B2213" s="1"/>
      <c r="C2213" s="1"/>
      <c r="D2213" s="1"/>
      <c r="E2213" s="1"/>
      <c r="F2213" s="1"/>
      <c r="G2213" s="1"/>
      <c r="H2213" s="58"/>
      <c r="I2213" s="1"/>
      <c r="J2213" s="1"/>
      <c r="K2213" s="1"/>
      <c r="L2213"/>
      <c r="M2213" s="1"/>
      <c r="N2213" s="1"/>
      <c r="V2213" s="90"/>
    </row>
    <row r="2214" spans="1:22" s="80" customFormat="1">
      <c r="A2214" s="1"/>
      <c r="B2214" s="1"/>
      <c r="C2214" s="1"/>
      <c r="D2214" s="1"/>
      <c r="E2214" s="1"/>
      <c r="F2214" s="1"/>
      <c r="G2214" s="1"/>
      <c r="H2214" s="58"/>
      <c r="I2214" s="1"/>
      <c r="J2214" s="1"/>
      <c r="K2214" s="1"/>
      <c r="L2214"/>
      <c r="M2214" s="1"/>
      <c r="N2214" s="1"/>
      <c r="V2214" s="90"/>
    </row>
    <row r="2215" spans="1:22" s="80" customFormat="1">
      <c r="A2215" s="1"/>
      <c r="B2215" s="1"/>
      <c r="C2215" s="1"/>
      <c r="D2215" s="1"/>
      <c r="E2215" s="1"/>
      <c r="F2215" s="1"/>
      <c r="G2215" s="1"/>
      <c r="H2215" s="58"/>
      <c r="I2215" s="1"/>
      <c r="J2215" s="1"/>
      <c r="K2215" s="1"/>
      <c r="L2215"/>
      <c r="M2215" s="1"/>
      <c r="N2215" s="1"/>
      <c r="V2215" s="90"/>
    </row>
    <row r="2216" spans="1:22" s="80" customFormat="1">
      <c r="A2216" s="1"/>
      <c r="B2216" s="1"/>
      <c r="C2216" s="1"/>
      <c r="D2216" s="1"/>
      <c r="E2216" s="1"/>
      <c r="F2216" s="1"/>
      <c r="G2216" s="1"/>
      <c r="H2216" s="58"/>
      <c r="I2216" s="1"/>
      <c r="J2216" s="1"/>
      <c r="K2216" s="1"/>
      <c r="L2216"/>
      <c r="M2216" s="1"/>
      <c r="N2216" s="1"/>
      <c r="V2216" s="90"/>
    </row>
    <row r="2217" spans="1:22" s="80" customFormat="1">
      <c r="A2217" s="1"/>
      <c r="B2217" s="1"/>
      <c r="C2217" s="1"/>
      <c r="D2217" s="1"/>
      <c r="E2217" s="1"/>
      <c r="F2217" s="1"/>
      <c r="G2217" s="1"/>
      <c r="H2217" s="58"/>
      <c r="I2217" s="1"/>
      <c r="J2217" s="1"/>
      <c r="K2217" s="1"/>
      <c r="L2217"/>
      <c r="M2217" s="1"/>
      <c r="N2217" s="1"/>
      <c r="V2217" s="90"/>
    </row>
    <row r="2218" spans="1:22" s="80" customFormat="1">
      <c r="A2218" s="1"/>
      <c r="B2218" s="1"/>
      <c r="C2218" s="1"/>
      <c r="D2218" s="1"/>
      <c r="E2218" s="1"/>
      <c r="F2218" s="1"/>
      <c r="G2218" s="1"/>
      <c r="H2218" s="58"/>
      <c r="I2218" s="1"/>
      <c r="J2218" s="1"/>
      <c r="K2218" s="1"/>
      <c r="L2218"/>
      <c r="M2218" s="1"/>
      <c r="N2218" s="1"/>
      <c r="V2218" s="90"/>
    </row>
    <row r="2219" spans="1:22" s="80" customFormat="1">
      <c r="A2219" s="1"/>
      <c r="B2219" s="1"/>
      <c r="C2219" s="1"/>
      <c r="D2219" s="1"/>
      <c r="E2219" s="1"/>
      <c r="F2219" s="1"/>
      <c r="G2219" s="1"/>
      <c r="H2219" s="58"/>
      <c r="I2219" s="1"/>
      <c r="J2219" s="1"/>
      <c r="K2219" s="1"/>
      <c r="L2219"/>
      <c r="M2219" s="1"/>
      <c r="N2219" s="1"/>
      <c r="V2219" s="90"/>
    </row>
    <row r="2220" spans="1:22" s="80" customFormat="1">
      <c r="A2220" s="1"/>
      <c r="B2220" s="1"/>
      <c r="C2220" s="1"/>
      <c r="D2220" s="1"/>
      <c r="E2220" s="1"/>
      <c r="F2220" s="1"/>
      <c r="G2220" s="1"/>
      <c r="H2220" s="58"/>
      <c r="I2220" s="1"/>
      <c r="J2220" s="1"/>
      <c r="K2220" s="1"/>
      <c r="L2220"/>
      <c r="M2220" s="1"/>
      <c r="N2220" s="1"/>
      <c r="V2220" s="90"/>
    </row>
    <row r="2221" spans="1:22" s="80" customFormat="1">
      <c r="A2221" s="1"/>
      <c r="B2221" s="1"/>
      <c r="C2221" s="1"/>
      <c r="D2221" s="1"/>
      <c r="E2221" s="1"/>
      <c r="F2221" s="1"/>
      <c r="G2221" s="1"/>
      <c r="H2221" s="58"/>
      <c r="I2221" s="1"/>
      <c r="J2221" s="1"/>
      <c r="K2221" s="1"/>
      <c r="L2221"/>
      <c r="M2221" s="1"/>
      <c r="N2221" s="1"/>
      <c r="V2221" s="90"/>
    </row>
    <row r="2222" spans="1:22" s="80" customFormat="1">
      <c r="A2222" s="1"/>
      <c r="B2222" s="1"/>
      <c r="C2222" s="1"/>
      <c r="D2222" s="1"/>
      <c r="E2222" s="1"/>
      <c r="F2222" s="1"/>
      <c r="G2222" s="1"/>
      <c r="H2222" s="58"/>
      <c r="I2222" s="1"/>
      <c r="J2222" s="1"/>
      <c r="K2222" s="1"/>
      <c r="L2222"/>
      <c r="M2222" s="1"/>
      <c r="N2222" s="1"/>
      <c r="V2222" s="90"/>
    </row>
    <row r="2223" spans="1:22" s="80" customFormat="1">
      <c r="A2223" s="1"/>
      <c r="B2223" s="1"/>
      <c r="C2223" s="1"/>
      <c r="D2223" s="1"/>
      <c r="E2223" s="1"/>
      <c r="F2223" s="1"/>
      <c r="G2223" s="1"/>
      <c r="H2223" s="58"/>
      <c r="I2223" s="1"/>
      <c r="J2223" s="1"/>
      <c r="K2223" s="1"/>
      <c r="L2223"/>
      <c r="M2223" s="1"/>
      <c r="N2223" s="1"/>
      <c r="V2223" s="90"/>
    </row>
    <row r="2224" spans="1:22" s="80" customFormat="1">
      <c r="A2224" s="1"/>
      <c r="B2224" s="1"/>
      <c r="C2224" s="1"/>
      <c r="D2224" s="1"/>
      <c r="E2224" s="1"/>
      <c r="F2224" s="1"/>
      <c r="G2224" s="1"/>
      <c r="H2224" s="58"/>
      <c r="I2224" s="1"/>
      <c r="J2224" s="1"/>
      <c r="K2224" s="1"/>
      <c r="L2224"/>
      <c r="M2224" s="1"/>
      <c r="N2224" s="1"/>
      <c r="V2224" s="90"/>
    </row>
    <row r="2225" spans="1:22" s="80" customFormat="1">
      <c r="A2225" s="1"/>
      <c r="B2225" s="1"/>
      <c r="C2225" s="1"/>
      <c r="D2225" s="1"/>
      <c r="E2225" s="1"/>
      <c r="F2225" s="1"/>
      <c r="G2225" s="1"/>
      <c r="H2225" s="58"/>
      <c r="I2225" s="1"/>
      <c r="J2225" s="1"/>
      <c r="K2225" s="1"/>
      <c r="L2225"/>
      <c r="M2225" s="1"/>
      <c r="N2225" s="1"/>
      <c r="V2225" s="90"/>
    </row>
    <row r="2226" spans="1:22" s="80" customFormat="1">
      <c r="A2226" s="1"/>
      <c r="B2226" s="1"/>
      <c r="C2226" s="1"/>
      <c r="D2226" s="1"/>
      <c r="E2226" s="1"/>
      <c r="F2226" s="1"/>
      <c r="G2226" s="1"/>
      <c r="H2226" s="58"/>
      <c r="I2226" s="1"/>
      <c r="J2226" s="1"/>
      <c r="K2226" s="1"/>
      <c r="L2226"/>
      <c r="M2226" s="1"/>
      <c r="N2226" s="1"/>
      <c r="V2226" s="90"/>
    </row>
    <row r="2227" spans="1:22" s="80" customFormat="1">
      <c r="A2227" s="1"/>
      <c r="B2227" s="1"/>
      <c r="C2227" s="1"/>
      <c r="D2227" s="1"/>
      <c r="E2227" s="1"/>
      <c r="F2227" s="1"/>
      <c r="G2227" s="1"/>
      <c r="H2227" s="58"/>
      <c r="I2227" s="1"/>
      <c r="J2227" s="1"/>
      <c r="K2227" s="1"/>
      <c r="L2227"/>
      <c r="M2227" s="1"/>
      <c r="N2227" s="1"/>
      <c r="V2227" s="90"/>
    </row>
    <row r="2228" spans="1:22" s="80" customFormat="1">
      <c r="A2228" s="1"/>
      <c r="B2228" s="1"/>
      <c r="C2228" s="1"/>
      <c r="D2228" s="1"/>
      <c r="E2228" s="1"/>
      <c r="F2228" s="1"/>
      <c r="G2228" s="1"/>
      <c r="H2228" s="58"/>
      <c r="I2228" s="1"/>
      <c r="J2228" s="1"/>
      <c r="K2228" s="1"/>
      <c r="L2228"/>
      <c r="M2228" s="1"/>
      <c r="N2228" s="1"/>
      <c r="V2228" s="90"/>
    </row>
    <row r="2229" spans="1:22" s="80" customFormat="1">
      <c r="A2229" s="1"/>
      <c r="B2229" s="1"/>
      <c r="C2229" s="1"/>
      <c r="D2229" s="1"/>
      <c r="E2229" s="1"/>
      <c r="F2229" s="1"/>
      <c r="G2229" s="1"/>
      <c r="H2229" s="58"/>
      <c r="I2229" s="1"/>
      <c r="J2229" s="1"/>
      <c r="K2229" s="1"/>
      <c r="L2229"/>
      <c r="M2229" s="1"/>
      <c r="N2229" s="1"/>
      <c r="V2229" s="90"/>
    </row>
    <row r="2230" spans="1:22" s="80" customFormat="1">
      <c r="A2230" s="1"/>
      <c r="B2230" s="1"/>
      <c r="C2230" s="1"/>
      <c r="D2230" s="1"/>
      <c r="E2230" s="1"/>
      <c r="F2230" s="1"/>
      <c r="G2230" s="1"/>
      <c r="H2230" s="58"/>
      <c r="I2230" s="1"/>
      <c r="J2230" s="1"/>
      <c r="K2230" s="1"/>
      <c r="L2230"/>
      <c r="M2230" s="1"/>
      <c r="N2230" s="1"/>
      <c r="V2230" s="90"/>
    </row>
    <row r="2231" spans="1:22" s="80" customFormat="1">
      <c r="A2231" s="1"/>
      <c r="B2231" s="1"/>
      <c r="C2231" s="1"/>
      <c r="D2231" s="1"/>
      <c r="E2231" s="1"/>
      <c r="F2231" s="1"/>
      <c r="G2231" s="1"/>
      <c r="H2231" s="58"/>
      <c r="I2231" s="1"/>
      <c r="J2231" s="1"/>
      <c r="K2231" s="1"/>
      <c r="L2231"/>
      <c r="M2231" s="1"/>
      <c r="N2231" s="1"/>
      <c r="V2231" s="90"/>
    </row>
    <row r="2232" spans="1:22" s="80" customFormat="1">
      <c r="A2232" s="1"/>
      <c r="B2232" s="1"/>
      <c r="C2232" s="1"/>
      <c r="D2232" s="1"/>
      <c r="E2232" s="1"/>
      <c r="F2232" s="1"/>
      <c r="G2232" s="1"/>
      <c r="H2232" s="58"/>
      <c r="I2232" s="1"/>
      <c r="J2232" s="1"/>
      <c r="K2232" s="1"/>
      <c r="L2232"/>
      <c r="M2232" s="1"/>
      <c r="N2232" s="1"/>
      <c r="V2232" s="90"/>
    </row>
    <row r="2233" spans="1:22" s="80" customFormat="1">
      <c r="A2233" s="1"/>
      <c r="B2233" s="1"/>
      <c r="C2233" s="1"/>
      <c r="D2233" s="1"/>
      <c r="E2233" s="1"/>
      <c r="F2233" s="1"/>
      <c r="G2233" s="1"/>
      <c r="H2233" s="58"/>
      <c r="I2233" s="1"/>
      <c r="J2233" s="1"/>
      <c r="K2233" s="1"/>
      <c r="L2233"/>
      <c r="M2233" s="1"/>
      <c r="N2233" s="1"/>
      <c r="V2233" s="90"/>
    </row>
    <row r="2234" spans="1:22" s="80" customFormat="1">
      <c r="A2234" s="1"/>
      <c r="B2234" s="1"/>
      <c r="C2234" s="1"/>
      <c r="D2234" s="1"/>
      <c r="E2234" s="1"/>
      <c r="F2234" s="1"/>
      <c r="G2234" s="1"/>
      <c r="H2234" s="58"/>
      <c r="I2234" s="1"/>
      <c r="J2234" s="1"/>
      <c r="K2234" s="1"/>
      <c r="L2234"/>
      <c r="M2234" s="1"/>
      <c r="N2234" s="1"/>
      <c r="V2234" s="90"/>
    </row>
    <row r="2235" spans="1:22" s="80" customFormat="1">
      <c r="A2235" s="1"/>
      <c r="B2235" s="1"/>
      <c r="C2235" s="1"/>
      <c r="D2235" s="1"/>
      <c r="E2235" s="1"/>
      <c r="F2235" s="1"/>
      <c r="G2235" s="1"/>
      <c r="H2235" s="58"/>
      <c r="I2235" s="1"/>
      <c r="J2235" s="1"/>
      <c r="K2235" s="1"/>
      <c r="L2235"/>
      <c r="M2235" s="1"/>
      <c r="N2235" s="1"/>
      <c r="V2235" s="90"/>
    </row>
    <row r="2236" spans="1:22" s="80" customFormat="1">
      <c r="A2236" s="1"/>
      <c r="B2236" s="1"/>
      <c r="C2236" s="1"/>
      <c r="D2236" s="1"/>
      <c r="E2236" s="1"/>
      <c r="F2236" s="1"/>
      <c r="G2236" s="1"/>
      <c r="H2236" s="58"/>
      <c r="I2236" s="1"/>
      <c r="J2236" s="1"/>
      <c r="K2236" s="1"/>
      <c r="L2236"/>
      <c r="M2236" s="1"/>
      <c r="N2236" s="1"/>
      <c r="V2236" s="90"/>
    </row>
    <row r="2237" spans="1:22" s="80" customFormat="1">
      <c r="A2237" s="1"/>
      <c r="B2237" s="1"/>
      <c r="C2237" s="1"/>
      <c r="D2237" s="1"/>
      <c r="E2237" s="1"/>
      <c r="F2237" s="1"/>
      <c r="G2237" s="1"/>
      <c r="H2237" s="58"/>
      <c r="I2237" s="1"/>
      <c r="J2237" s="1"/>
      <c r="K2237" s="1"/>
      <c r="L2237"/>
      <c r="M2237" s="1"/>
      <c r="N2237" s="1"/>
      <c r="V2237" s="90"/>
    </row>
    <row r="2238" spans="1:22" s="80" customFormat="1">
      <c r="A2238" s="1"/>
      <c r="B2238" s="1"/>
      <c r="C2238" s="1"/>
      <c r="D2238" s="1"/>
      <c r="E2238" s="1"/>
      <c r="F2238" s="1"/>
      <c r="G2238" s="1"/>
      <c r="H2238" s="58"/>
      <c r="I2238" s="1"/>
      <c r="J2238" s="1"/>
      <c r="K2238" s="1"/>
      <c r="L2238"/>
      <c r="M2238" s="1"/>
      <c r="N2238" s="1"/>
      <c r="V2238" s="90"/>
    </row>
    <row r="2239" spans="1:22" s="80" customFormat="1">
      <c r="A2239" s="1"/>
      <c r="B2239" s="1"/>
      <c r="C2239" s="1"/>
      <c r="D2239" s="1"/>
      <c r="E2239" s="1"/>
      <c r="F2239" s="1"/>
      <c r="G2239" s="1"/>
      <c r="H2239" s="58"/>
      <c r="I2239" s="1"/>
      <c r="J2239" s="1"/>
      <c r="K2239" s="1"/>
      <c r="L2239"/>
      <c r="M2239" s="1"/>
      <c r="N2239" s="1"/>
      <c r="V2239" s="90"/>
    </row>
    <row r="2240" spans="1:22" s="80" customFormat="1">
      <c r="A2240" s="1"/>
      <c r="B2240" s="1"/>
      <c r="C2240" s="1"/>
      <c r="D2240" s="1"/>
      <c r="E2240" s="1"/>
      <c r="F2240" s="1"/>
      <c r="G2240" s="1"/>
      <c r="H2240" s="58"/>
      <c r="I2240" s="1"/>
      <c r="J2240" s="1"/>
      <c r="K2240" s="1"/>
      <c r="L2240"/>
      <c r="M2240" s="1"/>
      <c r="N2240" s="1"/>
      <c r="V2240" s="90"/>
    </row>
    <row r="2241" spans="1:22" s="80" customFormat="1">
      <c r="A2241" s="1"/>
      <c r="B2241" s="1"/>
      <c r="C2241" s="1"/>
      <c r="D2241" s="1"/>
      <c r="E2241" s="1"/>
      <c r="F2241" s="1"/>
      <c r="G2241" s="1"/>
      <c r="H2241" s="58"/>
      <c r="I2241" s="1"/>
      <c r="J2241" s="1"/>
      <c r="K2241" s="1"/>
      <c r="L2241"/>
      <c r="M2241" s="1"/>
      <c r="N2241" s="1"/>
      <c r="V2241" s="90"/>
    </row>
    <row r="2242" spans="1:22" s="80" customFormat="1">
      <c r="A2242" s="1"/>
      <c r="B2242" s="1"/>
      <c r="C2242" s="1"/>
      <c r="D2242" s="1"/>
      <c r="E2242" s="1"/>
      <c r="F2242" s="1"/>
      <c r="G2242" s="1"/>
      <c r="H2242" s="58"/>
      <c r="I2242" s="1"/>
      <c r="J2242" s="1"/>
      <c r="K2242" s="1"/>
      <c r="L2242"/>
      <c r="M2242" s="1"/>
      <c r="N2242" s="1"/>
      <c r="V2242" s="90"/>
    </row>
    <row r="2243" spans="1:22" s="80" customFormat="1">
      <c r="A2243" s="1"/>
      <c r="B2243" s="1"/>
      <c r="C2243" s="1"/>
      <c r="D2243" s="1"/>
      <c r="E2243" s="1"/>
      <c r="F2243" s="1"/>
      <c r="G2243" s="1"/>
      <c r="H2243" s="58"/>
      <c r="I2243" s="1"/>
      <c r="J2243" s="1"/>
      <c r="K2243" s="1"/>
      <c r="L2243"/>
      <c r="M2243" s="1"/>
      <c r="N2243" s="1"/>
      <c r="V2243" s="90"/>
    </row>
    <row r="2244" spans="1:22" s="80" customFormat="1">
      <c r="A2244" s="1"/>
      <c r="B2244" s="1"/>
      <c r="C2244" s="1"/>
      <c r="D2244" s="1"/>
      <c r="E2244" s="1"/>
      <c r="F2244" s="1"/>
      <c r="G2244" s="1"/>
      <c r="H2244" s="58"/>
      <c r="I2244" s="1"/>
      <c r="J2244" s="1"/>
      <c r="K2244" s="1"/>
      <c r="L2244"/>
      <c r="M2244" s="1"/>
      <c r="N2244" s="1"/>
      <c r="V2244" s="90"/>
    </row>
    <row r="2245" spans="1:22" s="80" customFormat="1">
      <c r="A2245" s="1"/>
      <c r="B2245" s="1"/>
      <c r="C2245" s="1"/>
      <c r="D2245" s="1"/>
      <c r="E2245" s="1"/>
      <c r="F2245" s="1"/>
      <c r="G2245" s="1"/>
      <c r="H2245" s="58"/>
      <c r="I2245" s="1"/>
      <c r="J2245" s="1"/>
      <c r="K2245" s="1"/>
      <c r="L2245"/>
      <c r="M2245" s="1"/>
      <c r="N2245" s="1"/>
      <c r="V2245" s="90"/>
    </row>
    <row r="2246" spans="1:22" s="80" customFormat="1">
      <c r="A2246" s="1"/>
      <c r="B2246" s="1"/>
      <c r="C2246" s="1"/>
      <c r="D2246" s="1"/>
      <c r="E2246" s="1"/>
      <c r="F2246" s="1"/>
      <c r="G2246" s="1"/>
      <c r="H2246" s="58"/>
      <c r="I2246" s="1"/>
      <c r="J2246" s="1"/>
      <c r="K2246" s="1"/>
      <c r="L2246"/>
      <c r="M2246" s="1"/>
      <c r="N2246" s="1"/>
      <c r="V2246" s="90"/>
    </row>
    <row r="2247" spans="1:22" s="80" customFormat="1">
      <c r="A2247" s="1"/>
      <c r="B2247" s="1"/>
      <c r="C2247" s="1"/>
      <c r="D2247" s="1"/>
      <c r="E2247" s="1"/>
      <c r="F2247" s="1"/>
      <c r="G2247" s="1"/>
      <c r="H2247" s="58"/>
      <c r="I2247" s="1"/>
      <c r="J2247" s="1"/>
      <c r="K2247" s="1"/>
      <c r="L2247"/>
      <c r="M2247" s="1"/>
      <c r="N2247" s="1"/>
      <c r="V2247" s="90"/>
    </row>
    <row r="2248" spans="1:22" s="80" customFormat="1">
      <c r="A2248" s="1"/>
      <c r="B2248" s="1"/>
      <c r="C2248" s="1"/>
      <c r="D2248" s="1"/>
      <c r="E2248" s="1"/>
      <c r="F2248" s="1"/>
      <c r="G2248" s="1"/>
      <c r="H2248" s="58"/>
      <c r="I2248" s="1"/>
      <c r="J2248" s="1"/>
      <c r="K2248" s="1"/>
      <c r="L2248"/>
      <c r="M2248" s="1"/>
      <c r="N2248" s="1"/>
      <c r="V2248" s="90"/>
    </row>
    <row r="2249" spans="1:22" s="80" customFormat="1">
      <c r="A2249" s="1"/>
      <c r="B2249" s="1"/>
      <c r="C2249" s="1"/>
      <c r="D2249" s="1"/>
      <c r="E2249" s="1"/>
      <c r="F2249" s="1"/>
      <c r="G2249" s="1"/>
      <c r="H2249" s="58"/>
      <c r="I2249" s="1"/>
      <c r="J2249" s="1"/>
      <c r="K2249" s="1"/>
      <c r="L2249"/>
      <c r="M2249" s="1"/>
      <c r="N2249" s="1"/>
      <c r="V2249" s="90"/>
    </row>
    <row r="2250" spans="1:22" s="80" customFormat="1">
      <c r="A2250" s="1"/>
      <c r="B2250" s="1"/>
      <c r="C2250" s="1"/>
      <c r="D2250" s="1"/>
      <c r="E2250" s="1"/>
      <c r="F2250" s="1"/>
      <c r="G2250" s="1"/>
      <c r="H2250" s="58"/>
      <c r="I2250" s="1"/>
      <c r="J2250" s="1"/>
      <c r="K2250" s="1"/>
      <c r="L2250"/>
      <c r="M2250" s="1"/>
      <c r="N2250" s="1"/>
      <c r="V2250" s="90"/>
    </row>
    <row r="2251" spans="1:22" s="80" customFormat="1">
      <c r="A2251" s="1"/>
      <c r="B2251" s="1"/>
      <c r="C2251" s="1"/>
      <c r="D2251" s="1"/>
      <c r="E2251" s="1"/>
      <c r="F2251" s="1"/>
      <c r="G2251" s="1"/>
      <c r="H2251" s="58"/>
      <c r="I2251" s="1"/>
      <c r="J2251" s="1"/>
      <c r="K2251" s="1"/>
      <c r="L2251"/>
      <c r="M2251" s="1"/>
      <c r="N2251" s="1"/>
      <c r="V2251" s="90"/>
    </row>
    <row r="2252" spans="1:22" s="80" customFormat="1">
      <c r="A2252" s="1"/>
      <c r="B2252" s="1"/>
      <c r="C2252" s="1"/>
      <c r="D2252" s="1"/>
      <c r="E2252" s="1"/>
      <c r="F2252" s="1"/>
      <c r="G2252" s="1"/>
      <c r="H2252" s="58"/>
      <c r="I2252" s="1"/>
      <c r="J2252" s="1"/>
      <c r="K2252" s="1"/>
      <c r="L2252"/>
      <c r="M2252" s="1"/>
      <c r="N2252" s="1"/>
      <c r="V2252" s="90"/>
    </row>
    <row r="2253" spans="1:22" s="80" customFormat="1">
      <c r="A2253" s="1"/>
      <c r="B2253" s="1"/>
      <c r="C2253" s="1"/>
      <c r="D2253" s="1"/>
      <c r="E2253" s="1"/>
      <c r="F2253" s="1"/>
      <c r="G2253" s="1"/>
      <c r="H2253" s="58"/>
      <c r="I2253" s="1"/>
      <c r="J2253" s="1"/>
      <c r="K2253" s="1"/>
      <c r="L2253"/>
      <c r="M2253" s="1"/>
      <c r="N2253" s="1"/>
      <c r="V2253" s="90"/>
    </row>
    <row r="2254" spans="1:22" s="80" customFormat="1">
      <c r="A2254" s="1"/>
      <c r="B2254" s="1"/>
      <c r="C2254" s="1"/>
      <c r="D2254" s="1"/>
      <c r="E2254" s="1"/>
      <c r="F2254" s="1"/>
      <c r="G2254" s="1"/>
      <c r="H2254" s="58"/>
      <c r="I2254" s="1"/>
      <c r="J2254" s="1"/>
      <c r="K2254" s="1"/>
      <c r="L2254"/>
      <c r="M2254" s="1"/>
      <c r="N2254" s="1"/>
      <c r="V2254" s="90"/>
    </row>
    <row r="2255" spans="1:22" s="80" customFormat="1">
      <c r="A2255" s="1"/>
      <c r="B2255" s="1"/>
      <c r="C2255" s="1"/>
      <c r="D2255" s="1"/>
      <c r="E2255" s="1"/>
      <c r="F2255" s="1"/>
      <c r="G2255" s="1"/>
      <c r="H2255" s="58"/>
      <c r="I2255" s="1"/>
      <c r="J2255" s="1"/>
      <c r="K2255" s="1"/>
      <c r="L2255"/>
      <c r="M2255" s="1"/>
      <c r="N2255" s="1"/>
      <c r="V2255" s="90"/>
    </row>
    <row r="2256" spans="1:22" s="80" customFormat="1">
      <c r="A2256" s="1"/>
      <c r="B2256" s="1"/>
      <c r="C2256" s="1"/>
      <c r="D2256" s="1"/>
      <c r="E2256" s="1"/>
      <c r="F2256" s="1"/>
      <c r="G2256" s="1"/>
      <c r="H2256" s="58"/>
      <c r="I2256" s="1"/>
      <c r="J2256" s="1"/>
      <c r="K2256" s="1"/>
      <c r="L2256"/>
      <c r="M2256" s="1"/>
      <c r="N2256" s="1"/>
      <c r="V2256" s="90"/>
    </row>
    <row r="2257" spans="1:22" s="80" customFormat="1">
      <c r="A2257" s="1"/>
      <c r="B2257" s="1"/>
      <c r="C2257" s="1"/>
      <c r="D2257" s="1"/>
      <c r="E2257" s="1"/>
      <c r="F2257" s="1"/>
      <c r="G2257" s="1"/>
      <c r="H2257" s="58"/>
      <c r="I2257" s="1"/>
      <c r="J2257" s="1"/>
      <c r="K2257" s="1"/>
      <c r="L2257"/>
      <c r="M2257" s="1"/>
      <c r="N2257" s="1"/>
      <c r="V2257" s="90"/>
    </row>
    <row r="2258" spans="1:22" s="80" customFormat="1">
      <c r="A2258" s="1"/>
      <c r="B2258" s="1"/>
      <c r="C2258" s="1"/>
      <c r="D2258" s="1"/>
      <c r="E2258" s="1"/>
      <c r="F2258" s="1"/>
      <c r="G2258" s="1"/>
      <c r="H2258" s="58"/>
      <c r="I2258" s="1"/>
      <c r="J2258" s="1"/>
      <c r="K2258" s="1"/>
      <c r="L2258"/>
      <c r="M2258" s="1"/>
      <c r="N2258" s="1"/>
      <c r="V2258" s="90"/>
    </row>
    <row r="2259" spans="1:22" s="80" customFormat="1">
      <c r="A2259" s="1"/>
      <c r="B2259" s="1"/>
      <c r="C2259" s="1"/>
      <c r="D2259" s="1"/>
      <c r="E2259" s="1"/>
      <c r="F2259" s="1"/>
      <c r="G2259" s="1"/>
      <c r="H2259" s="58"/>
      <c r="I2259" s="1"/>
      <c r="J2259" s="1"/>
      <c r="K2259" s="1"/>
      <c r="L2259"/>
      <c r="M2259" s="1"/>
      <c r="N2259" s="1"/>
      <c r="V2259" s="90"/>
    </row>
    <row r="2260" spans="1:22" s="80" customFormat="1">
      <c r="A2260" s="1"/>
      <c r="B2260" s="1"/>
      <c r="C2260" s="1"/>
      <c r="D2260" s="1"/>
      <c r="E2260" s="1"/>
      <c r="F2260" s="1"/>
      <c r="G2260" s="1"/>
      <c r="H2260" s="58"/>
      <c r="I2260" s="1"/>
      <c r="J2260" s="1"/>
      <c r="K2260" s="1"/>
      <c r="L2260"/>
      <c r="M2260" s="1"/>
      <c r="N2260" s="1"/>
      <c r="V2260" s="90"/>
    </row>
    <row r="2261" spans="1:22" s="80" customFormat="1">
      <c r="A2261" s="1"/>
      <c r="B2261" s="1"/>
      <c r="C2261" s="1"/>
      <c r="D2261" s="1"/>
      <c r="E2261" s="1"/>
      <c r="F2261" s="1"/>
      <c r="G2261" s="1"/>
      <c r="H2261" s="58"/>
      <c r="I2261" s="1"/>
      <c r="J2261" s="1"/>
      <c r="K2261" s="1"/>
      <c r="L2261"/>
      <c r="M2261" s="1"/>
      <c r="N2261" s="1"/>
      <c r="V2261" s="90"/>
    </row>
    <row r="2262" spans="1:22" s="80" customFormat="1">
      <c r="A2262" s="1"/>
      <c r="B2262" s="1"/>
      <c r="C2262" s="1"/>
      <c r="D2262" s="1"/>
      <c r="E2262" s="1"/>
      <c r="F2262" s="1"/>
      <c r="G2262" s="1"/>
      <c r="H2262" s="58"/>
      <c r="I2262" s="1"/>
      <c r="J2262" s="1"/>
      <c r="K2262" s="1"/>
      <c r="L2262"/>
      <c r="M2262" s="1"/>
      <c r="N2262" s="1"/>
      <c r="V2262" s="90"/>
    </row>
    <row r="2263" spans="1:22" s="80" customFormat="1">
      <c r="A2263" s="1"/>
      <c r="B2263" s="1"/>
      <c r="C2263" s="1"/>
      <c r="D2263" s="1"/>
      <c r="E2263" s="1"/>
      <c r="F2263" s="1"/>
      <c r="G2263" s="1"/>
      <c r="H2263" s="58"/>
      <c r="I2263" s="1"/>
      <c r="J2263" s="1"/>
      <c r="K2263" s="1"/>
      <c r="L2263"/>
      <c r="M2263" s="1"/>
      <c r="N2263" s="1"/>
      <c r="V2263" s="90"/>
    </row>
    <row r="2264" spans="1:22" s="80" customFormat="1">
      <c r="A2264" s="1"/>
      <c r="B2264" s="1"/>
      <c r="C2264" s="1"/>
      <c r="D2264" s="1"/>
      <c r="E2264" s="1"/>
      <c r="F2264" s="1"/>
      <c r="G2264" s="1"/>
      <c r="H2264" s="58"/>
      <c r="I2264" s="1"/>
      <c r="J2264" s="1"/>
      <c r="K2264" s="1"/>
      <c r="L2264"/>
      <c r="M2264" s="1"/>
      <c r="N2264" s="1"/>
      <c r="V2264" s="90"/>
    </row>
    <row r="2265" spans="1:22" s="80" customFormat="1">
      <c r="A2265" s="1"/>
      <c r="B2265" s="1"/>
      <c r="C2265" s="1"/>
      <c r="D2265" s="1"/>
      <c r="E2265" s="1"/>
      <c r="F2265" s="1"/>
      <c r="G2265" s="1"/>
      <c r="H2265" s="58"/>
      <c r="I2265" s="1"/>
      <c r="J2265" s="1"/>
      <c r="K2265" s="1"/>
      <c r="L2265"/>
      <c r="M2265" s="1"/>
      <c r="N2265" s="1"/>
      <c r="V2265" s="90"/>
    </row>
    <row r="2266" spans="1:22" s="80" customFormat="1">
      <c r="A2266" s="1"/>
      <c r="B2266" s="1"/>
      <c r="C2266" s="1"/>
      <c r="D2266" s="1"/>
      <c r="E2266" s="1"/>
      <c r="F2266" s="1"/>
      <c r="G2266" s="1"/>
      <c r="H2266" s="58"/>
      <c r="I2266" s="1"/>
      <c r="J2266" s="1"/>
      <c r="K2266" s="1"/>
      <c r="L2266"/>
      <c r="M2266" s="1"/>
      <c r="N2266" s="1"/>
      <c r="V2266" s="90"/>
    </row>
    <row r="2267" spans="1:22" s="80" customFormat="1">
      <c r="A2267" s="1"/>
      <c r="B2267" s="1"/>
      <c r="C2267" s="1"/>
      <c r="D2267" s="1"/>
      <c r="E2267" s="1"/>
      <c r="F2267" s="1"/>
      <c r="G2267" s="1"/>
      <c r="H2267" s="58"/>
      <c r="I2267" s="1"/>
      <c r="J2267" s="1"/>
      <c r="K2267" s="1"/>
      <c r="L2267"/>
      <c r="M2267" s="1"/>
      <c r="N2267" s="1"/>
      <c r="V2267" s="90"/>
    </row>
    <row r="2268" spans="1:22" s="80" customFormat="1">
      <c r="A2268" s="1"/>
      <c r="B2268" s="1"/>
      <c r="C2268" s="1"/>
      <c r="D2268" s="1"/>
      <c r="E2268" s="1"/>
      <c r="F2268" s="1"/>
      <c r="G2268" s="1"/>
      <c r="H2268" s="58"/>
      <c r="I2268" s="1"/>
      <c r="J2268" s="1"/>
      <c r="K2268" s="1"/>
      <c r="L2268"/>
      <c r="M2268" s="1"/>
      <c r="N2268" s="1"/>
      <c r="V2268" s="90"/>
    </row>
    <row r="2269" spans="1:22" s="80" customFormat="1">
      <c r="A2269" s="1"/>
      <c r="B2269" s="1"/>
      <c r="C2269" s="1"/>
      <c r="D2269" s="1"/>
      <c r="E2269" s="1"/>
      <c r="F2269" s="1"/>
      <c r="G2269" s="1"/>
      <c r="H2269" s="58"/>
      <c r="I2269" s="1"/>
      <c r="J2269" s="1"/>
      <c r="K2269" s="1"/>
      <c r="L2269"/>
      <c r="M2269" s="1"/>
      <c r="N2269" s="1"/>
      <c r="V2269" s="90"/>
    </row>
    <row r="2270" spans="1:22" s="80" customFormat="1">
      <c r="A2270" s="1"/>
      <c r="B2270" s="1"/>
      <c r="C2270" s="1"/>
      <c r="D2270" s="1"/>
      <c r="E2270" s="1"/>
      <c r="F2270" s="1"/>
      <c r="G2270" s="1"/>
      <c r="H2270" s="58"/>
      <c r="I2270" s="1"/>
      <c r="J2270" s="1"/>
      <c r="K2270" s="1"/>
      <c r="L2270"/>
      <c r="M2270" s="1"/>
      <c r="N2270" s="1"/>
      <c r="V2270" s="90"/>
    </row>
    <row r="2271" spans="1:22" s="80" customFormat="1">
      <c r="A2271" s="1"/>
      <c r="B2271" s="1"/>
      <c r="C2271" s="1"/>
      <c r="D2271" s="1"/>
      <c r="E2271" s="1"/>
      <c r="F2271" s="1"/>
      <c r="G2271" s="1"/>
      <c r="H2271" s="58"/>
      <c r="I2271" s="1"/>
      <c r="J2271" s="1"/>
      <c r="K2271" s="1"/>
      <c r="L2271"/>
      <c r="M2271" s="1"/>
      <c r="N2271" s="1"/>
      <c r="V2271" s="90"/>
    </row>
    <row r="2272" spans="1:22" s="80" customFormat="1">
      <c r="A2272" s="1"/>
      <c r="B2272" s="1"/>
      <c r="C2272" s="1"/>
      <c r="D2272" s="1"/>
      <c r="E2272" s="1"/>
      <c r="F2272" s="1"/>
      <c r="G2272" s="1"/>
      <c r="H2272" s="58"/>
      <c r="I2272" s="1"/>
      <c r="J2272" s="1"/>
      <c r="K2272" s="1"/>
      <c r="L2272"/>
      <c r="M2272" s="1"/>
      <c r="N2272" s="1"/>
      <c r="V2272" s="90"/>
    </row>
    <row r="2273" spans="1:22" s="80" customFormat="1">
      <c r="A2273" s="1"/>
      <c r="B2273" s="1"/>
      <c r="C2273" s="1"/>
      <c r="D2273" s="1"/>
      <c r="E2273" s="1"/>
      <c r="F2273" s="1"/>
      <c r="G2273" s="1"/>
      <c r="H2273" s="58"/>
      <c r="I2273" s="1"/>
      <c r="J2273" s="1"/>
      <c r="K2273" s="1"/>
      <c r="L2273"/>
      <c r="M2273" s="1"/>
      <c r="N2273" s="1"/>
      <c r="V2273" s="90"/>
    </row>
    <row r="2274" spans="1:22" s="80" customFormat="1">
      <c r="A2274" s="1"/>
      <c r="B2274" s="1"/>
      <c r="C2274" s="1"/>
      <c r="D2274" s="1"/>
      <c r="E2274" s="1"/>
      <c r="F2274" s="1"/>
      <c r="G2274" s="1"/>
      <c r="H2274" s="58"/>
      <c r="I2274" s="1"/>
      <c r="J2274" s="1"/>
      <c r="K2274" s="1"/>
      <c r="L2274"/>
      <c r="M2274" s="1"/>
      <c r="N2274" s="1"/>
      <c r="V2274" s="90"/>
    </row>
    <row r="2275" spans="1:22" s="80" customFormat="1">
      <c r="A2275" s="1"/>
      <c r="B2275" s="1"/>
      <c r="C2275" s="1"/>
      <c r="D2275" s="1"/>
      <c r="E2275" s="1"/>
      <c r="F2275" s="1"/>
      <c r="G2275" s="1"/>
      <c r="H2275" s="58"/>
      <c r="I2275" s="1"/>
      <c r="J2275" s="1"/>
      <c r="K2275" s="1"/>
      <c r="L2275"/>
      <c r="M2275" s="1"/>
      <c r="N2275" s="1"/>
      <c r="V2275" s="90"/>
    </row>
    <row r="2276" spans="1:22" s="80" customFormat="1">
      <c r="A2276" s="1"/>
      <c r="B2276" s="1"/>
      <c r="C2276" s="1"/>
      <c r="D2276" s="1"/>
      <c r="E2276" s="1"/>
      <c r="F2276" s="1"/>
      <c r="G2276" s="1"/>
      <c r="H2276" s="58"/>
      <c r="I2276" s="1"/>
      <c r="J2276" s="1"/>
      <c r="K2276" s="1"/>
      <c r="L2276"/>
      <c r="M2276" s="1"/>
      <c r="N2276" s="1"/>
      <c r="V2276" s="90"/>
    </row>
    <row r="2277" spans="1:22" s="80" customFormat="1">
      <c r="A2277" s="1"/>
      <c r="B2277" s="1"/>
      <c r="C2277" s="1"/>
      <c r="D2277" s="1"/>
      <c r="E2277" s="1"/>
      <c r="F2277" s="1"/>
      <c r="G2277" s="1"/>
      <c r="H2277" s="58"/>
      <c r="I2277" s="1"/>
      <c r="J2277" s="1"/>
      <c r="K2277" s="1"/>
      <c r="L2277"/>
      <c r="M2277" s="1"/>
      <c r="N2277" s="1"/>
      <c r="V2277" s="90"/>
    </row>
    <row r="2278" spans="1:22" s="80" customFormat="1">
      <c r="A2278" s="1"/>
      <c r="B2278" s="1"/>
      <c r="C2278" s="1"/>
      <c r="D2278" s="1"/>
      <c r="E2278" s="1"/>
      <c r="F2278" s="1"/>
      <c r="G2278" s="1"/>
      <c r="H2278" s="58"/>
      <c r="I2278" s="1"/>
      <c r="J2278" s="1"/>
      <c r="K2278" s="1"/>
      <c r="L2278"/>
      <c r="M2278" s="1"/>
      <c r="N2278" s="1"/>
      <c r="V2278" s="90"/>
    </row>
    <row r="2279" spans="1:22" s="80" customFormat="1">
      <c r="A2279" s="1"/>
      <c r="B2279" s="1"/>
      <c r="C2279" s="1"/>
      <c r="D2279" s="1"/>
      <c r="E2279" s="1"/>
      <c r="F2279" s="1"/>
      <c r="G2279" s="1"/>
      <c r="H2279" s="58"/>
      <c r="I2279" s="1"/>
      <c r="J2279" s="1"/>
      <c r="K2279" s="1"/>
      <c r="L2279"/>
      <c r="M2279" s="1"/>
      <c r="N2279" s="1"/>
      <c r="V2279" s="90"/>
    </row>
    <row r="2280" spans="1:22" s="80" customFormat="1">
      <c r="A2280" s="1"/>
      <c r="B2280" s="1"/>
      <c r="C2280" s="1"/>
      <c r="D2280" s="1"/>
      <c r="E2280" s="1"/>
      <c r="F2280" s="1"/>
      <c r="G2280" s="1"/>
      <c r="H2280" s="58"/>
      <c r="I2280" s="1"/>
      <c r="J2280" s="1"/>
      <c r="K2280" s="1"/>
      <c r="L2280"/>
      <c r="M2280" s="1"/>
      <c r="N2280" s="1"/>
      <c r="V2280" s="90"/>
    </row>
    <row r="2281" spans="1:22" s="80" customFormat="1">
      <c r="A2281" s="1"/>
      <c r="B2281" s="1"/>
      <c r="C2281" s="1"/>
      <c r="D2281" s="1"/>
      <c r="E2281" s="1"/>
      <c r="F2281" s="1"/>
      <c r="G2281" s="1"/>
      <c r="H2281" s="58"/>
      <c r="I2281" s="1"/>
      <c r="J2281" s="1"/>
      <c r="K2281" s="1"/>
      <c r="L2281"/>
      <c r="M2281" s="1"/>
      <c r="N2281" s="1"/>
      <c r="V2281" s="90"/>
    </row>
    <row r="2282" spans="1:22" s="80" customFormat="1">
      <c r="A2282" s="1"/>
      <c r="B2282" s="1"/>
      <c r="C2282" s="1"/>
      <c r="D2282" s="1"/>
      <c r="E2282" s="1"/>
      <c r="F2282" s="1"/>
      <c r="G2282" s="1"/>
      <c r="H2282" s="58"/>
      <c r="I2282" s="1"/>
      <c r="J2282" s="1"/>
      <c r="K2282" s="1"/>
      <c r="L2282"/>
      <c r="M2282" s="1"/>
      <c r="N2282" s="1"/>
      <c r="V2282" s="90"/>
    </row>
    <row r="2283" spans="1:22" s="80" customFormat="1">
      <c r="A2283" s="1"/>
      <c r="B2283" s="1"/>
      <c r="C2283" s="1"/>
      <c r="D2283" s="1"/>
      <c r="E2283" s="1"/>
      <c r="F2283" s="1"/>
      <c r="G2283" s="1"/>
      <c r="H2283" s="58"/>
      <c r="I2283" s="1"/>
      <c r="J2283" s="1"/>
      <c r="K2283" s="1"/>
      <c r="L2283"/>
      <c r="M2283" s="1"/>
      <c r="N2283" s="1"/>
      <c r="V2283" s="90"/>
    </row>
    <row r="2284" spans="1:22" s="80" customFormat="1">
      <c r="A2284" s="1"/>
      <c r="B2284" s="1"/>
      <c r="C2284" s="1"/>
      <c r="D2284" s="1"/>
      <c r="E2284" s="1"/>
      <c r="F2284" s="1"/>
      <c r="G2284" s="1"/>
      <c r="H2284" s="58"/>
      <c r="I2284" s="1"/>
      <c r="J2284" s="1"/>
      <c r="K2284" s="1"/>
      <c r="L2284"/>
      <c r="M2284" s="1"/>
      <c r="N2284" s="1"/>
      <c r="V2284" s="90"/>
    </row>
    <row r="2285" spans="1:22" s="80" customFormat="1">
      <c r="A2285" s="1"/>
      <c r="B2285" s="1"/>
      <c r="C2285" s="1"/>
      <c r="D2285" s="1"/>
      <c r="E2285" s="1"/>
      <c r="F2285" s="1"/>
      <c r="G2285" s="1"/>
      <c r="H2285" s="58"/>
      <c r="I2285" s="1"/>
      <c r="J2285" s="1"/>
      <c r="K2285" s="1"/>
      <c r="L2285"/>
      <c r="M2285" s="1"/>
      <c r="N2285" s="1"/>
      <c r="V2285" s="90"/>
    </row>
    <row r="2286" spans="1:22" s="80" customFormat="1">
      <c r="A2286" s="1"/>
      <c r="B2286" s="1"/>
      <c r="C2286" s="1"/>
      <c r="D2286" s="1"/>
      <c r="E2286" s="1"/>
      <c r="F2286" s="1"/>
      <c r="G2286" s="1"/>
      <c r="H2286" s="58"/>
      <c r="I2286" s="1"/>
      <c r="J2286" s="1"/>
      <c r="K2286" s="1"/>
      <c r="L2286"/>
      <c r="M2286" s="1"/>
      <c r="N2286" s="1"/>
      <c r="V2286" s="90"/>
    </row>
    <row r="2287" spans="1:22" s="80" customFormat="1">
      <c r="A2287" s="1"/>
      <c r="B2287" s="1"/>
      <c r="C2287" s="1"/>
      <c r="D2287" s="1"/>
      <c r="E2287" s="1"/>
      <c r="F2287" s="1"/>
      <c r="G2287" s="1"/>
      <c r="H2287" s="58"/>
      <c r="I2287" s="1"/>
      <c r="J2287" s="1"/>
      <c r="K2287" s="1"/>
      <c r="L2287"/>
      <c r="M2287" s="1"/>
      <c r="N2287" s="1"/>
      <c r="V2287" s="90"/>
    </row>
    <row r="2288" spans="1:22" s="80" customFormat="1">
      <c r="A2288" s="1"/>
      <c r="B2288" s="1"/>
      <c r="C2288" s="1"/>
      <c r="D2288" s="1"/>
      <c r="E2288" s="1"/>
      <c r="F2288" s="1"/>
      <c r="G2288" s="1"/>
      <c r="H2288" s="58"/>
      <c r="I2288" s="1"/>
      <c r="J2288" s="1"/>
      <c r="K2288" s="1"/>
      <c r="L2288"/>
      <c r="M2288" s="1"/>
      <c r="N2288" s="1"/>
      <c r="V2288" s="90"/>
    </row>
    <row r="2289" spans="1:22" s="80" customFormat="1">
      <c r="A2289" s="1"/>
      <c r="B2289" s="1"/>
      <c r="C2289" s="1"/>
      <c r="D2289" s="1"/>
      <c r="E2289" s="1"/>
      <c r="F2289" s="1"/>
      <c r="G2289" s="1"/>
      <c r="H2289" s="58"/>
      <c r="I2289" s="1"/>
      <c r="J2289" s="1"/>
      <c r="K2289" s="1"/>
      <c r="L2289"/>
      <c r="M2289" s="1"/>
      <c r="N2289" s="1"/>
      <c r="V2289" s="90"/>
    </row>
    <row r="2290" spans="1:22" s="80" customFormat="1">
      <c r="A2290" s="1"/>
      <c r="B2290" s="1"/>
      <c r="C2290" s="1"/>
      <c r="D2290" s="1"/>
      <c r="E2290" s="1"/>
      <c r="F2290" s="1"/>
      <c r="G2290" s="1"/>
      <c r="H2290" s="58"/>
      <c r="I2290" s="1"/>
      <c r="J2290" s="1"/>
      <c r="K2290" s="1"/>
      <c r="L2290"/>
      <c r="M2290" s="1"/>
      <c r="N2290" s="1"/>
      <c r="V2290" s="90"/>
    </row>
    <row r="2291" spans="1:22" s="80" customFormat="1">
      <c r="A2291" s="1"/>
      <c r="B2291" s="1"/>
      <c r="C2291" s="1"/>
      <c r="D2291" s="1"/>
      <c r="E2291" s="1"/>
      <c r="F2291" s="1"/>
      <c r="G2291" s="1"/>
      <c r="H2291" s="58"/>
      <c r="I2291" s="1"/>
      <c r="J2291" s="1"/>
      <c r="K2291" s="1"/>
      <c r="L2291"/>
      <c r="M2291" s="1"/>
      <c r="N2291" s="1"/>
      <c r="V2291" s="90"/>
    </row>
    <row r="2292" spans="1:22" s="80" customFormat="1">
      <c r="A2292" s="1"/>
      <c r="B2292" s="1"/>
      <c r="C2292" s="1"/>
      <c r="D2292" s="1"/>
      <c r="E2292" s="1"/>
      <c r="F2292" s="1"/>
      <c r="G2292" s="1"/>
      <c r="H2292" s="58"/>
      <c r="I2292" s="1"/>
      <c r="J2292" s="1"/>
      <c r="K2292" s="1"/>
      <c r="L2292"/>
      <c r="M2292" s="1"/>
      <c r="N2292" s="1"/>
      <c r="V2292" s="90"/>
    </row>
    <row r="2293" spans="1:22" s="80" customFormat="1">
      <c r="A2293" s="1"/>
      <c r="B2293" s="1"/>
      <c r="C2293" s="1"/>
      <c r="D2293" s="1"/>
      <c r="E2293" s="1"/>
      <c r="F2293" s="1"/>
      <c r="G2293" s="1"/>
      <c r="H2293" s="58"/>
      <c r="I2293" s="1"/>
      <c r="J2293" s="1"/>
      <c r="K2293" s="1"/>
      <c r="L2293"/>
      <c r="M2293" s="1"/>
      <c r="N2293" s="1"/>
      <c r="V2293" s="90"/>
    </row>
    <row r="2294" spans="1:22" s="80" customFormat="1">
      <c r="A2294" s="1"/>
      <c r="B2294" s="1"/>
      <c r="C2294" s="1"/>
      <c r="D2294" s="1"/>
      <c r="E2294" s="1"/>
      <c r="F2294" s="1"/>
      <c r="G2294" s="1"/>
      <c r="H2294" s="58"/>
      <c r="I2294" s="1"/>
      <c r="J2294" s="1"/>
      <c r="K2294" s="1"/>
      <c r="L2294"/>
      <c r="M2294" s="1"/>
      <c r="N2294" s="1"/>
      <c r="V2294" s="90"/>
    </row>
    <row r="2295" spans="1:22" s="80" customFormat="1">
      <c r="A2295" s="1"/>
      <c r="B2295" s="1"/>
      <c r="C2295" s="1"/>
      <c r="D2295" s="1"/>
      <c r="E2295" s="1"/>
      <c r="F2295" s="1"/>
      <c r="G2295" s="1"/>
      <c r="H2295" s="58"/>
      <c r="I2295" s="1"/>
      <c r="J2295" s="1"/>
      <c r="K2295" s="1"/>
      <c r="L2295"/>
      <c r="M2295" s="1"/>
      <c r="N2295" s="1"/>
      <c r="V2295" s="90"/>
    </row>
    <row r="2296" spans="1:22" s="80" customFormat="1">
      <c r="A2296" s="1"/>
      <c r="B2296" s="1"/>
      <c r="C2296" s="1"/>
      <c r="D2296" s="1"/>
      <c r="E2296" s="1"/>
      <c r="F2296" s="1"/>
      <c r="G2296" s="1"/>
      <c r="H2296" s="58"/>
      <c r="I2296" s="1"/>
      <c r="J2296" s="1"/>
      <c r="K2296" s="1"/>
      <c r="L2296"/>
      <c r="M2296" s="1"/>
      <c r="N2296" s="1"/>
      <c r="V2296" s="90"/>
    </row>
    <row r="2297" spans="1:22" s="80" customFormat="1">
      <c r="A2297" s="1"/>
      <c r="B2297" s="1"/>
      <c r="C2297" s="1"/>
      <c r="D2297" s="1"/>
      <c r="E2297" s="1"/>
      <c r="F2297" s="1"/>
      <c r="G2297" s="1"/>
      <c r="H2297" s="58"/>
      <c r="I2297" s="1"/>
      <c r="J2297" s="1"/>
      <c r="K2297" s="1"/>
      <c r="L2297"/>
      <c r="M2297" s="1"/>
      <c r="N2297" s="1"/>
      <c r="V2297" s="90"/>
    </row>
    <row r="2298" spans="1:22" s="80" customFormat="1">
      <c r="A2298" s="1"/>
      <c r="B2298" s="1"/>
      <c r="C2298" s="1"/>
      <c r="D2298" s="1"/>
      <c r="E2298" s="1"/>
      <c r="F2298" s="1"/>
      <c r="G2298" s="1"/>
      <c r="H2298" s="58"/>
      <c r="I2298" s="1"/>
      <c r="J2298" s="1"/>
      <c r="K2298" s="1"/>
      <c r="L2298"/>
      <c r="M2298" s="1"/>
      <c r="N2298" s="1"/>
      <c r="V2298" s="90"/>
    </row>
    <row r="2299" spans="1:22" s="80" customFormat="1">
      <c r="A2299" s="1"/>
      <c r="B2299" s="1"/>
      <c r="C2299" s="1"/>
      <c r="D2299" s="1"/>
      <c r="E2299" s="1"/>
      <c r="F2299" s="1"/>
      <c r="G2299" s="1"/>
      <c r="H2299" s="58"/>
      <c r="I2299" s="1"/>
      <c r="J2299" s="1"/>
      <c r="K2299" s="1"/>
      <c r="L2299"/>
      <c r="M2299" s="1"/>
      <c r="N2299" s="1"/>
      <c r="V2299" s="90"/>
    </row>
    <row r="2300" spans="1:22" s="80" customFormat="1">
      <c r="A2300" s="1"/>
      <c r="B2300" s="1"/>
      <c r="C2300" s="1"/>
      <c r="D2300" s="1"/>
      <c r="E2300" s="1"/>
      <c r="F2300" s="1"/>
      <c r="G2300" s="1"/>
      <c r="H2300" s="58"/>
      <c r="I2300" s="1"/>
      <c r="J2300" s="1"/>
      <c r="K2300" s="1"/>
      <c r="L2300"/>
      <c r="M2300" s="1"/>
      <c r="N2300" s="1"/>
      <c r="V2300" s="90"/>
    </row>
    <row r="2301" spans="1:22" s="80" customFormat="1">
      <c r="A2301" s="1"/>
      <c r="B2301" s="1"/>
      <c r="C2301" s="1"/>
      <c r="D2301" s="1"/>
      <c r="E2301" s="1"/>
      <c r="F2301" s="1"/>
      <c r="G2301" s="1"/>
      <c r="H2301" s="58"/>
      <c r="I2301" s="1"/>
      <c r="J2301" s="1"/>
      <c r="K2301" s="1"/>
      <c r="L2301"/>
      <c r="M2301" s="1"/>
      <c r="N2301" s="1"/>
      <c r="V2301" s="90"/>
    </row>
    <row r="2302" spans="1:22" s="80" customFormat="1">
      <c r="A2302" s="1"/>
      <c r="B2302" s="1"/>
      <c r="C2302" s="1"/>
      <c r="D2302" s="1"/>
      <c r="E2302" s="1"/>
      <c r="F2302" s="1"/>
      <c r="G2302" s="1"/>
      <c r="H2302" s="58"/>
      <c r="I2302" s="1"/>
      <c r="J2302" s="1"/>
      <c r="K2302" s="1"/>
      <c r="L2302"/>
      <c r="M2302" s="1"/>
      <c r="N2302" s="1"/>
      <c r="V2302" s="90"/>
    </row>
    <row r="2303" spans="1:22" s="80" customFormat="1">
      <c r="A2303" s="1"/>
      <c r="B2303" s="1"/>
      <c r="C2303" s="1"/>
      <c r="D2303" s="1"/>
      <c r="E2303" s="1"/>
      <c r="F2303" s="1"/>
      <c r="G2303" s="1"/>
      <c r="H2303" s="58"/>
      <c r="I2303" s="1"/>
      <c r="J2303" s="1"/>
      <c r="K2303" s="1"/>
      <c r="L2303"/>
      <c r="M2303" s="1"/>
      <c r="N2303" s="1"/>
      <c r="V2303" s="90"/>
    </row>
    <row r="2304" spans="1:22" s="80" customFormat="1">
      <c r="A2304" s="1"/>
      <c r="B2304" s="1"/>
      <c r="C2304" s="1"/>
      <c r="D2304" s="1"/>
      <c r="E2304" s="1"/>
      <c r="F2304" s="1"/>
      <c r="G2304" s="1"/>
      <c r="H2304" s="58"/>
      <c r="I2304" s="1"/>
      <c r="J2304" s="1"/>
      <c r="K2304" s="1"/>
      <c r="L2304"/>
      <c r="M2304" s="1"/>
      <c r="N2304" s="1"/>
      <c r="V2304" s="90"/>
    </row>
    <row r="2305" spans="1:22" s="80" customFormat="1">
      <c r="A2305" s="1"/>
      <c r="B2305" s="1"/>
      <c r="C2305" s="1"/>
      <c r="D2305" s="1"/>
      <c r="E2305" s="1"/>
      <c r="F2305" s="1"/>
      <c r="G2305" s="1"/>
      <c r="H2305" s="58"/>
      <c r="I2305" s="1"/>
      <c r="J2305" s="1"/>
      <c r="K2305" s="1"/>
      <c r="L2305"/>
      <c r="M2305" s="1"/>
      <c r="N2305" s="1"/>
      <c r="V2305" s="90"/>
    </row>
    <row r="2306" spans="1:22" s="80" customFormat="1">
      <c r="A2306" s="1"/>
      <c r="B2306" s="1"/>
      <c r="C2306" s="1"/>
      <c r="D2306" s="1"/>
      <c r="E2306" s="1"/>
      <c r="F2306" s="1"/>
      <c r="G2306" s="1"/>
      <c r="H2306" s="58"/>
      <c r="I2306" s="1"/>
      <c r="J2306" s="1"/>
      <c r="K2306" s="1"/>
      <c r="L2306"/>
      <c r="M2306" s="1"/>
      <c r="N2306" s="1"/>
      <c r="V2306" s="90"/>
    </row>
    <row r="2307" spans="1:22" s="80" customFormat="1">
      <c r="A2307" s="1"/>
      <c r="B2307" s="1"/>
      <c r="C2307" s="1"/>
      <c r="D2307" s="1"/>
      <c r="E2307" s="1"/>
      <c r="F2307" s="1"/>
      <c r="G2307" s="1"/>
      <c r="H2307" s="58"/>
      <c r="I2307" s="1"/>
      <c r="J2307" s="1"/>
      <c r="K2307" s="1"/>
      <c r="L2307"/>
      <c r="M2307" s="1"/>
      <c r="N2307" s="1"/>
      <c r="V2307" s="90"/>
    </row>
    <row r="2308" spans="1:22" s="80" customFormat="1">
      <c r="A2308" s="1"/>
      <c r="B2308" s="1"/>
      <c r="C2308" s="1"/>
      <c r="D2308" s="1"/>
      <c r="E2308" s="1"/>
      <c r="F2308" s="1"/>
      <c r="G2308" s="1"/>
      <c r="H2308" s="58"/>
      <c r="I2308" s="1"/>
      <c r="J2308" s="1"/>
      <c r="K2308" s="1"/>
      <c r="L2308"/>
      <c r="M2308" s="1"/>
      <c r="N2308" s="1"/>
      <c r="V2308" s="90"/>
    </row>
    <row r="2309" spans="1:22" s="80" customFormat="1">
      <c r="A2309" s="1"/>
      <c r="B2309" s="1"/>
      <c r="C2309" s="1"/>
      <c r="D2309" s="1"/>
      <c r="E2309" s="1"/>
      <c r="F2309" s="1"/>
      <c r="G2309" s="1"/>
      <c r="H2309" s="58"/>
      <c r="I2309" s="1"/>
      <c r="J2309" s="1"/>
      <c r="K2309" s="1"/>
      <c r="L2309"/>
      <c r="M2309" s="1"/>
      <c r="N2309" s="1"/>
      <c r="V2309" s="90"/>
    </row>
    <row r="2310" spans="1:22" s="80" customFormat="1">
      <c r="A2310" s="1"/>
      <c r="B2310" s="1"/>
      <c r="C2310" s="1"/>
      <c r="D2310" s="1"/>
      <c r="E2310" s="1"/>
      <c r="F2310" s="1"/>
      <c r="G2310" s="1"/>
      <c r="H2310" s="58"/>
      <c r="I2310" s="1"/>
      <c r="J2310" s="1"/>
      <c r="K2310" s="1"/>
      <c r="L2310"/>
      <c r="M2310" s="1"/>
      <c r="N2310" s="1"/>
      <c r="V2310" s="90"/>
    </row>
    <row r="2311" spans="1:22" s="80" customFormat="1">
      <c r="A2311" s="1"/>
      <c r="B2311" s="1"/>
      <c r="C2311" s="1"/>
      <c r="D2311" s="1"/>
      <c r="E2311" s="1"/>
      <c r="F2311" s="1"/>
      <c r="G2311" s="1"/>
      <c r="H2311" s="58"/>
      <c r="I2311" s="1"/>
      <c r="J2311" s="1"/>
      <c r="K2311" s="1"/>
      <c r="L2311"/>
      <c r="M2311" s="1"/>
      <c r="N2311" s="1"/>
      <c r="V2311" s="90"/>
    </row>
    <row r="2312" spans="1:22" s="80" customFormat="1">
      <c r="A2312" s="1"/>
      <c r="B2312" s="1"/>
      <c r="C2312" s="1"/>
      <c r="D2312" s="1"/>
      <c r="E2312" s="1"/>
      <c r="F2312" s="1"/>
      <c r="G2312" s="1"/>
      <c r="H2312" s="58"/>
      <c r="I2312" s="1"/>
      <c r="J2312" s="1"/>
      <c r="K2312" s="1"/>
      <c r="L2312"/>
      <c r="M2312" s="1"/>
      <c r="N2312" s="1"/>
      <c r="V2312" s="90"/>
    </row>
    <row r="2313" spans="1:22" s="80" customFormat="1">
      <c r="A2313" s="1"/>
      <c r="B2313" s="1"/>
      <c r="C2313" s="1"/>
      <c r="D2313" s="1"/>
      <c r="E2313" s="1"/>
      <c r="F2313" s="1"/>
      <c r="G2313" s="1"/>
      <c r="H2313" s="58"/>
      <c r="I2313" s="1"/>
      <c r="J2313" s="1"/>
      <c r="K2313" s="1"/>
      <c r="L2313"/>
      <c r="M2313" s="1"/>
      <c r="N2313" s="1"/>
      <c r="V2313" s="90"/>
    </row>
    <row r="2314" spans="1:22" s="80" customFormat="1">
      <c r="A2314" s="1"/>
      <c r="B2314" s="1"/>
      <c r="C2314" s="1"/>
      <c r="D2314" s="1"/>
      <c r="E2314" s="1"/>
      <c r="F2314" s="1"/>
      <c r="G2314" s="1"/>
      <c r="H2314" s="58"/>
      <c r="I2314" s="1"/>
      <c r="J2314" s="1"/>
      <c r="K2314" s="1"/>
      <c r="L2314"/>
      <c r="M2314" s="1"/>
      <c r="N2314" s="1"/>
      <c r="V2314" s="90"/>
    </row>
    <row r="2315" spans="1:22" s="80" customFormat="1">
      <c r="A2315" s="1"/>
      <c r="B2315" s="1"/>
      <c r="C2315" s="1"/>
      <c r="D2315" s="1"/>
      <c r="E2315" s="1"/>
      <c r="F2315" s="1"/>
      <c r="G2315" s="1"/>
      <c r="H2315" s="58"/>
      <c r="I2315" s="1"/>
      <c r="J2315" s="1"/>
      <c r="K2315" s="1"/>
      <c r="L2315"/>
      <c r="M2315" s="1"/>
      <c r="N2315" s="1"/>
      <c r="V2315" s="90"/>
    </row>
    <row r="2316" spans="1:22" s="80" customFormat="1">
      <c r="A2316" s="1"/>
      <c r="B2316" s="1"/>
      <c r="C2316" s="1"/>
      <c r="D2316" s="1"/>
      <c r="E2316" s="1"/>
      <c r="F2316" s="1"/>
      <c r="G2316" s="1"/>
      <c r="H2316" s="58"/>
      <c r="I2316" s="1"/>
      <c r="J2316" s="1"/>
      <c r="K2316" s="1"/>
      <c r="L2316"/>
      <c r="M2316" s="1"/>
      <c r="N2316" s="1"/>
      <c r="V2316" s="90"/>
    </row>
    <row r="2317" spans="1:22" s="80" customFormat="1">
      <c r="A2317" s="1"/>
      <c r="B2317" s="1"/>
      <c r="C2317" s="1"/>
      <c r="D2317" s="1"/>
      <c r="E2317" s="1"/>
      <c r="F2317" s="1"/>
      <c r="G2317" s="1"/>
      <c r="H2317" s="58"/>
      <c r="I2317" s="1"/>
      <c r="J2317" s="1"/>
      <c r="K2317" s="1"/>
      <c r="L2317"/>
      <c r="M2317" s="1"/>
      <c r="N2317" s="1"/>
      <c r="V2317" s="90"/>
    </row>
    <row r="2318" spans="1:22" s="80" customFormat="1">
      <c r="A2318" s="1"/>
      <c r="B2318" s="1"/>
      <c r="C2318" s="1"/>
      <c r="D2318" s="1"/>
      <c r="E2318" s="1"/>
      <c r="F2318" s="1"/>
      <c r="G2318" s="1"/>
      <c r="H2318" s="58"/>
      <c r="I2318" s="1"/>
      <c r="J2318" s="1"/>
      <c r="K2318" s="1"/>
      <c r="L2318"/>
      <c r="M2318" s="1"/>
      <c r="N2318" s="1"/>
      <c r="V2318" s="90"/>
    </row>
    <row r="2319" spans="1:22" s="80" customFormat="1">
      <c r="A2319" s="1"/>
      <c r="B2319" s="1"/>
      <c r="C2319" s="1"/>
      <c r="D2319" s="1"/>
      <c r="E2319" s="1"/>
      <c r="F2319" s="1"/>
      <c r="G2319" s="1"/>
      <c r="H2319" s="58"/>
      <c r="I2319" s="1"/>
      <c r="J2319" s="1"/>
      <c r="K2319" s="1"/>
      <c r="L2319"/>
      <c r="M2319" s="1"/>
      <c r="N2319" s="1"/>
      <c r="V2319" s="90"/>
    </row>
    <row r="2320" spans="1:22" s="80" customFormat="1">
      <c r="A2320" s="1"/>
      <c r="B2320" s="1"/>
      <c r="C2320" s="1"/>
      <c r="D2320" s="1"/>
      <c r="E2320" s="1"/>
      <c r="F2320" s="1"/>
      <c r="G2320" s="1"/>
      <c r="H2320" s="58"/>
      <c r="I2320" s="1"/>
      <c r="J2320" s="1"/>
      <c r="K2320" s="1"/>
      <c r="L2320"/>
      <c r="M2320" s="1"/>
      <c r="N2320" s="1"/>
      <c r="V2320" s="90"/>
    </row>
    <row r="2321" spans="1:22" s="80" customFormat="1">
      <c r="A2321" s="1"/>
      <c r="B2321" s="1"/>
      <c r="C2321" s="1"/>
      <c r="D2321" s="1"/>
      <c r="E2321" s="1"/>
      <c r="F2321" s="1"/>
      <c r="G2321" s="1"/>
      <c r="H2321" s="58"/>
      <c r="I2321" s="1"/>
      <c r="J2321" s="1"/>
      <c r="K2321" s="1"/>
      <c r="L2321"/>
      <c r="M2321" s="1"/>
      <c r="N2321" s="1"/>
      <c r="V2321" s="90"/>
    </row>
    <row r="2322" spans="1:22" s="80" customFormat="1">
      <c r="A2322" s="1"/>
      <c r="B2322" s="1"/>
      <c r="C2322" s="1"/>
      <c r="D2322" s="1"/>
      <c r="E2322" s="1"/>
      <c r="F2322" s="1"/>
      <c r="G2322" s="1"/>
      <c r="H2322" s="58"/>
      <c r="I2322" s="1"/>
      <c r="J2322" s="1"/>
      <c r="K2322" s="1"/>
      <c r="L2322"/>
      <c r="M2322" s="1"/>
      <c r="N2322" s="1"/>
      <c r="V2322" s="90"/>
    </row>
    <row r="2323" spans="1:22" s="80" customFormat="1">
      <c r="A2323" s="1"/>
      <c r="B2323" s="1"/>
      <c r="C2323" s="1"/>
      <c r="D2323" s="1"/>
      <c r="E2323" s="1"/>
      <c r="F2323" s="1"/>
      <c r="G2323" s="1"/>
      <c r="H2323" s="58"/>
      <c r="I2323" s="1"/>
      <c r="J2323" s="1"/>
      <c r="K2323" s="1"/>
      <c r="L2323"/>
      <c r="M2323" s="1"/>
      <c r="N2323" s="1"/>
      <c r="V2323" s="90"/>
    </row>
    <row r="2324" spans="1:22" s="80" customFormat="1">
      <c r="A2324" s="1"/>
      <c r="B2324" s="1"/>
      <c r="C2324" s="1"/>
      <c r="D2324" s="1"/>
      <c r="E2324" s="1"/>
      <c r="F2324" s="1"/>
      <c r="G2324" s="1"/>
      <c r="H2324" s="58"/>
      <c r="I2324" s="1"/>
      <c r="J2324" s="1"/>
      <c r="K2324" s="1"/>
      <c r="L2324"/>
      <c r="M2324" s="1"/>
      <c r="N2324" s="1"/>
      <c r="V2324" s="90"/>
    </row>
    <row r="2325" spans="1:22" s="80" customFormat="1">
      <c r="A2325" s="1"/>
      <c r="B2325" s="1"/>
      <c r="C2325" s="1"/>
      <c r="D2325" s="1"/>
      <c r="E2325" s="1"/>
      <c r="F2325" s="1"/>
      <c r="G2325" s="1"/>
      <c r="H2325" s="58"/>
      <c r="I2325" s="1"/>
      <c r="J2325" s="1"/>
      <c r="K2325" s="1"/>
      <c r="L2325"/>
      <c r="M2325" s="1"/>
      <c r="N2325" s="1"/>
      <c r="V2325" s="90"/>
    </row>
    <row r="2326" spans="1:22" s="80" customFormat="1">
      <c r="A2326" s="1"/>
      <c r="B2326" s="1"/>
      <c r="C2326" s="1"/>
      <c r="D2326" s="1"/>
      <c r="E2326" s="1"/>
      <c r="F2326" s="1"/>
      <c r="G2326" s="1"/>
      <c r="H2326" s="58"/>
      <c r="I2326" s="1"/>
      <c r="J2326" s="1"/>
      <c r="K2326" s="1"/>
      <c r="L2326"/>
      <c r="M2326" s="1"/>
      <c r="N2326" s="1"/>
      <c r="V2326" s="90"/>
    </row>
    <row r="2327" spans="1:22" s="80" customFormat="1">
      <c r="A2327" s="1"/>
      <c r="B2327" s="1"/>
      <c r="C2327" s="1"/>
      <c r="D2327" s="1"/>
      <c r="E2327" s="1"/>
      <c r="F2327" s="1"/>
      <c r="G2327" s="1"/>
      <c r="H2327" s="58"/>
      <c r="I2327" s="1"/>
      <c r="J2327" s="1"/>
      <c r="K2327" s="1"/>
      <c r="L2327"/>
      <c r="M2327" s="1"/>
      <c r="N2327" s="1"/>
      <c r="V2327" s="90"/>
    </row>
    <row r="2328" spans="1:22" s="80" customFormat="1">
      <c r="A2328" s="1"/>
      <c r="B2328" s="1"/>
      <c r="C2328" s="1"/>
      <c r="D2328" s="1"/>
      <c r="E2328" s="1"/>
      <c r="F2328" s="1"/>
      <c r="G2328" s="1"/>
      <c r="H2328" s="58"/>
      <c r="I2328" s="1"/>
      <c r="J2328" s="1"/>
      <c r="K2328" s="1"/>
      <c r="L2328"/>
      <c r="M2328" s="1"/>
      <c r="N2328" s="1"/>
      <c r="V2328" s="90"/>
    </row>
    <row r="2329" spans="1:22" s="80" customFormat="1">
      <c r="A2329" s="1"/>
      <c r="B2329" s="1"/>
      <c r="C2329" s="1"/>
      <c r="D2329" s="1"/>
      <c r="E2329" s="1"/>
      <c r="F2329" s="1"/>
      <c r="G2329" s="1"/>
      <c r="H2329" s="58"/>
      <c r="I2329" s="1"/>
      <c r="J2329" s="1"/>
      <c r="K2329" s="1"/>
      <c r="L2329"/>
      <c r="M2329" s="1"/>
      <c r="N2329" s="1"/>
      <c r="V2329" s="90"/>
    </row>
    <row r="2330" spans="1:22" s="80" customFormat="1">
      <c r="A2330" s="1"/>
      <c r="B2330" s="1"/>
      <c r="C2330" s="1"/>
      <c r="D2330" s="1"/>
      <c r="E2330" s="1"/>
      <c r="F2330" s="1"/>
      <c r="G2330" s="1"/>
      <c r="H2330" s="58"/>
      <c r="I2330" s="1"/>
      <c r="J2330" s="1"/>
      <c r="K2330" s="1"/>
      <c r="L2330"/>
      <c r="M2330" s="1"/>
      <c r="N2330" s="1"/>
      <c r="V2330" s="90"/>
    </row>
    <row r="2331" spans="1:22" s="80" customFormat="1">
      <c r="A2331" s="1"/>
      <c r="B2331" s="1"/>
      <c r="C2331" s="1"/>
      <c r="D2331" s="1"/>
      <c r="E2331" s="1"/>
      <c r="F2331" s="1"/>
      <c r="G2331" s="1"/>
      <c r="H2331" s="58"/>
      <c r="I2331" s="1"/>
      <c r="J2331" s="1"/>
      <c r="K2331" s="1"/>
      <c r="L2331"/>
      <c r="M2331" s="1"/>
      <c r="N2331" s="1"/>
      <c r="V2331" s="90"/>
    </row>
    <row r="2332" spans="1:22" s="80" customFormat="1">
      <c r="A2332" s="1"/>
      <c r="B2332" s="1"/>
      <c r="C2332" s="1"/>
      <c r="D2332" s="1"/>
      <c r="E2332" s="1"/>
      <c r="F2332" s="1"/>
      <c r="G2332" s="1"/>
      <c r="H2332" s="58"/>
      <c r="I2332" s="1"/>
      <c r="J2332" s="1"/>
      <c r="K2332" s="1"/>
      <c r="L2332"/>
      <c r="M2332" s="1"/>
      <c r="N2332" s="1"/>
      <c r="V2332" s="90"/>
    </row>
    <row r="2333" spans="1:22" s="80" customFormat="1">
      <c r="A2333" s="1"/>
      <c r="B2333" s="1"/>
      <c r="C2333" s="1"/>
      <c r="D2333" s="1"/>
      <c r="E2333" s="1"/>
      <c r="F2333" s="1"/>
      <c r="G2333" s="1"/>
      <c r="H2333" s="58"/>
      <c r="I2333" s="1"/>
      <c r="J2333" s="1"/>
      <c r="K2333" s="1"/>
      <c r="L2333"/>
      <c r="M2333" s="1"/>
      <c r="N2333" s="1"/>
      <c r="V2333" s="90"/>
    </row>
    <row r="2334" spans="1:22" s="80" customFormat="1">
      <c r="A2334" s="1"/>
      <c r="B2334" s="1"/>
      <c r="C2334" s="1"/>
      <c r="D2334" s="1"/>
      <c r="E2334" s="1"/>
      <c r="F2334" s="1"/>
      <c r="G2334" s="1"/>
      <c r="H2334" s="58"/>
      <c r="I2334" s="1"/>
      <c r="J2334" s="1"/>
      <c r="K2334" s="1"/>
      <c r="L2334"/>
      <c r="M2334" s="1"/>
      <c r="N2334" s="1"/>
      <c r="V2334" s="90"/>
    </row>
    <row r="2335" spans="1:22" s="80" customFormat="1">
      <c r="A2335" s="1"/>
      <c r="B2335" s="1"/>
      <c r="C2335" s="1"/>
      <c r="D2335" s="1"/>
      <c r="E2335" s="1"/>
      <c r="F2335" s="1"/>
      <c r="G2335" s="1"/>
      <c r="H2335" s="58"/>
      <c r="I2335" s="1"/>
      <c r="J2335" s="1"/>
      <c r="K2335" s="1"/>
      <c r="L2335"/>
      <c r="M2335" s="1"/>
      <c r="N2335" s="1"/>
      <c r="V2335" s="90"/>
    </row>
    <row r="2336" spans="1:22" s="80" customFormat="1">
      <c r="A2336" s="1"/>
      <c r="B2336" s="1"/>
      <c r="C2336" s="1"/>
      <c r="D2336" s="1"/>
      <c r="E2336" s="1"/>
      <c r="F2336" s="1"/>
      <c r="G2336" s="1"/>
      <c r="H2336" s="58"/>
      <c r="I2336" s="1"/>
      <c r="J2336" s="1"/>
      <c r="K2336" s="1"/>
      <c r="L2336"/>
      <c r="M2336" s="1"/>
      <c r="N2336" s="1"/>
      <c r="V2336" s="90"/>
    </row>
    <row r="2337" spans="1:22" s="80" customFormat="1">
      <c r="A2337" s="1"/>
      <c r="B2337" s="1"/>
      <c r="C2337" s="1"/>
      <c r="D2337" s="1"/>
      <c r="E2337" s="1"/>
      <c r="F2337" s="1"/>
      <c r="G2337" s="1"/>
      <c r="H2337" s="58"/>
      <c r="I2337" s="1"/>
      <c r="J2337" s="1"/>
      <c r="K2337" s="1"/>
      <c r="L2337"/>
      <c r="M2337" s="1"/>
      <c r="N2337" s="1"/>
      <c r="V2337" s="90"/>
    </row>
    <row r="2338" spans="1:22" s="80" customFormat="1">
      <c r="A2338" s="1"/>
      <c r="B2338" s="1"/>
      <c r="C2338" s="1"/>
      <c r="D2338" s="1"/>
      <c r="E2338" s="1"/>
      <c r="F2338" s="1"/>
      <c r="G2338" s="1"/>
      <c r="H2338" s="58"/>
      <c r="I2338" s="1"/>
      <c r="J2338" s="1"/>
      <c r="K2338" s="1"/>
      <c r="L2338"/>
      <c r="M2338" s="1"/>
      <c r="N2338" s="1"/>
      <c r="V2338" s="90"/>
    </row>
    <row r="2339" spans="1:22" s="80" customFormat="1">
      <c r="A2339" s="1"/>
      <c r="B2339" s="1"/>
      <c r="C2339" s="1"/>
      <c r="D2339" s="1"/>
      <c r="E2339" s="1"/>
      <c r="F2339" s="1"/>
      <c r="G2339" s="1"/>
      <c r="H2339" s="58"/>
      <c r="I2339" s="1"/>
      <c r="J2339" s="1"/>
      <c r="K2339" s="1"/>
      <c r="L2339"/>
      <c r="M2339" s="1"/>
      <c r="N2339" s="1"/>
      <c r="V2339" s="90"/>
    </row>
    <row r="2340" spans="1:22" s="80" customFormat="1">
      <c r="A2340" s="1"/>
      <c r="B2340" s="1"/>
      <c r="C2340" s="1"/>
      <c r="D2340" s="1"/>
      <c r="E2340" s="1"/>
      <c r="F2340" s="1"/>
      <c r="G2340" s="1"/>
      <c r="H2340" s="58"/>
      <c r="I2340" s="1"/>
      <c r="J2340" s="1"/>
      <c r="K2340" s="1"/>
      <c r="L2340"/>
      <c r="M2340" s="1"/>
      <c r="N2340" s="1"/>
      <c r="V2340" s="90"/>
    </row>
    <row r="2341" spans="1:22" s="80" customFormat="1">
      <c r="A2341" s="1"/>
      <c r="B2341" s="1"/>
      <c r="C2341" s="1"/>
      <c r="D2341" s="1"/>
      <c r="E2341" s="1"/>
      <c r="F2341" s="1"/>
      <c r="G2341" s="1"/>
      <c r="H2341" s="58"/>
      <c r="I2341" s="1"/>
      <c r="J2341" s="1"/>
      <c r="K2341" s="1"/>
      <c r="L2341"/>
      <c r="M2341" s="1"/>
      <c r="N2341" s="1"/>
      <c r="V2341" s="90"/>
    </row>
    <row r="2342" spans="1:22" s="80" customFormat="1">
      <c r="A2342" s="1"/>
      <c r="B2342" s="1"/>
      <c r="C2342" s="1"/>
      <c r="D2342" s="1"/>
      <c r="E2342" s="1"/>
      <c r="F2342" s="1"/>
      <c r="G2342" s="1"/>
      <c r="H2342" s="58"/>
      <c r="I2342" s="1"/>
      <c r="J2342" s="1"/>
      <c r="K2342" s="1"/>
      <c r="L2342"/>
      <c r="M2342" s="1"/>
      <c r="N2342" s="1"/>
      <c r="V2342" s="90"/>
    </row>
    <row r="2343" spans="1:22" s="80" customFormat="1">
      <c r="A2343" s="1"/>
      <c r="B2343" s="1"/>
      <c r="C2343" s="1"/>
      <c r="D2343" s="1"/>
      <c r="E2343" s="1"/>
      <c r="F2343" s="1"/>
      <c r="G2343" s="1"/>
      <c r="H2343" s="58"/>
      <c r="I2343" s="1"/>
      <c r="J2343" s="1"/>
      <c r="K2343" s="1"/>
      <c r="L2343"/>
      <c r="M2343" s="1"/>
      <c r="N2343" s="1"/>
      <c r="V2343" s="90"/>
    </row>
    <row r="2344" spans="1:22" s="80" customFormat="1">
      <c r="A2344" s="1"/>
      <c r="B2344" s="1"/>
      <c r="C2344" s="1"/>
      <c r="D2344" s="1"/>
      <c r="E2344" s="1"/>
      <c r="F2344" s="1"/>
      <c r="G2344" s="1"/>
      <c r="H2344" s="58"/>
      <c r="I2344" s="1"/>
      <c r="J2344" s="1"/>
      <c r="K2344" s="1"/>
      <c r="L2344"/>
      <c r="M2344" s="1"/>
      <c r="N2344" s="1"/>
      <c r="V2344" s="90"/>
    </row>
    <row r="2345" spans="1:22" s="80" customFormat="1">
      <c r="A2345" s="1"/>
      <c r="B2345" s="1"/>
      <c r="C2345" s="1"/>
      <c r="D2345" s="1"/>
      <c r="E2345" s="1"/>
      <c r="F2345" s="1"/>
      <c r="G2345" s="1"/>
      <c r="H2345" s="58"/>
      <c r="I2345" s="1"/>
      <c r="J2345" s="1"/>
      <c r="K2345" s="1"/>
      <c r="L2345"/>
      <c r="M2345" s="1"/>
      <c r="N2345" s="1"/>
      <c r="V2345" s="90"/>
    </row>
    <row r="2346" spans="1:22" s="80" customFormat="1">
      <c r="A2346" s="1"/>
      <c r="B2346" s="1"/>
      <c r="C2346" s="1"/>
      <c r="D2346" s="1"/>
      <c r="E2346" s="1"/>
      <c r="F2346" s="1"/>
      <c r="G2346" s="1"/>
      <c r="H2346" s="58"/>
      <c r="I2346" s="1"/>
      <c r="J2346" s="1"/>
      <c r="K2346" s="1"/>
      <c r="L2346"/>
      <c r="M2346" s="1"/>
      <c r="N2346" s="1"/>
      <c r="V2346" s="90"/>
    </row>
    <row r="2347" spans="1:22" s="80" customFormat="1">
      <c r="A2347" s="1"/>
      <c r="B2347" s="1"/>
      <c r="C2347" s="1"/>
      <c r="D2347" s="1"/>
      <c r="E2347" s="1"/>
      <c r="F2347" s="1"/>
      <c r="G2347" s="1"/>
      <c r="H2347" s="58"/>
      <c r="I2347" s="1"/>
      <c r="J2347" s="1"/>
      <c r="K2347" s="1"/>
      <c r="L2347"/>
      <c r="M2347" s="1"/>
      <c r="N2347" s="1"/>
      <c r="V2347" s="90"/>
    </row>
    <row r="2348" spans="1:22" s="80" customFormat="1">
      <c r="A2348" s="1"/>
      <c r="B2348" s="1"/>
      <c r="C2348" s="1"/>
      <c r="D2348" s="1"/>
      <c r="E2348" s="1"/>
      <c r="F2348" s="1"/>
      <c r="G2348" s="1"/>
      <c r="H2348" s="58"/>
      <c r="I2348" s="1"/>
      <c r="J2348" s="1"/>
      <c r="K2348" s="1"/>
      <c r="L2348"/>
      <c r="M2348" s="1"/>
      <c r="N2348" s="1"/>
      <c r="V2348" s="90"/>
    </row>
    <row r="2349" spans="1:22" s="80" customFormat="1">
      <c r="A2349" s="1"/>
      <c r="B2349" s="1"/>
      <c r="C2349" s="1"/>
      <c r="D2349" s="1"/>
      <c r="E2349" s="1"/>
      <c r="F2349" s="1"/>
      <c r="G2349" s="1"/>
      <c r="H2349" s="58"/>
      <c r="I2349" s="1"/>
      <c r="J2349" s="1"/>
      <c r="K2349" s="1"/>
      <c r="L2349"/>
      <c r="M2349" s="1"/>
      <c r="N2349" s="1"/>
      <c r="V2349" s="90"/>
    </row>
    <row r="2350" spans="1:22" s="80" customFormat="1">
      <c r="A2350" s="1"/>
      <c r="B2350" s="1"/>
      <c r="C2350" s="1"/>
      <c r="D2350" s="1"/>
      <c r="E2350" s="1"/>
      <c r="F2350" s="1"/>
      <c r="G2350" s="1"/>
      <c r="H2350" s="58"/>
      <c r="I2350" s="1"/>
      <c r="J2350" s="1"/>
      <c r="K2350" s="1"/>
      <c r="L2350"/>
      <c r="M2350" s="1"/>
      <c r="N2350" s="1"/>
      <c r="V2350" s="90"/>
    </row>
    <row r="2351" spans="1:22" s="80" customFormat="1">
      <c r="A2351" s="1"/>
      <c r="B2351" s="1"/>
      <c r="C2351" s="1"/>
      <c r="D2351" s="1"/>
      <c r="E2351" s="1"/>
      <c r="F2351" s="1"/>
      <c r="G2351" s="1"/>
      <c r="H2351" s="58"/>
      <c r="I2351" s="1"/>
      <c r="J2351" s="1"/>
      <c r="K2351" s="1"/>
      <c r="L2351"/>
      <c r="M2351" s="1"/>
      <c r="N2351" s="1"/>
      <c r="V2351" s="90"/>
    </row>
    <row r="2352" spans="1:22" s="80" customFormat="1">
      <c r="A2352" s="1"/>
      <c r="B2352" s="1"/>
      <c r="C2352" s="1"/>
      <c r="D2352" s="1"/>
      <c r="E2352" s="1"/>
      <c r="F2352" s="1"/>
      <c r="G2352" s="1"/>
      <c r="H2352" s="58"/>
      <c r="I2352" s="1"/>
      <c r="J2352" s="1"/>
      <c r="K2352" s="1"/>
      <c r="L2352"/>
      <c r="M2352" s="1"/>
      <c r="N2352" s="1"/>
      <c r="V2352" s="90"/>
    </row>
    <row r="2353" spans="1:22" s="80" customFormat="1">
      <c r="A2353" s="1"/>
      <c r="B2353" s="1"/>
      <c r="C2353" s="1"/>
      <c r="D2353" s="1"/>
      <c r="E2353" s="1"/>
      <c r="F2353" s="1"/>
      <c r="G2353" s="1"/>
      <c r="H2353" s="58"/>
      <c r="I2353" s="1"/>
      <c r="J2353" s="1"/>
      <c r="K2353" s="1"/>
      <c r="L2353"/>
      <c r="M2353" s="1"/>
      <c r="N2353" s="1"/>
      <c r="V2353" s="90"/>
    </row>
    <row r="2354" spans="1:22" s="80" customFormat="1">
      <c r="A2354" s="1"/>
      <c r="B2354" s="1"/>
      <c r="C2354" s="1"/>
      <c r="D2354" s="1"/>
      <c r="E2354" s="1"/>
      <c r="F2354" s="1"/>
      <c r="G2354" s="1"/>
      <c r="H2354" s="58"/>
      <c r="I2354" s="1"/>
      <c r="J2354" s="1"/>
      <c r="K2354" s="1"/>
      <c r="L2354"/>
      <c r="M2354" s="1"/>
      <c r="N2354" s="1"/>
      <c r="V2354" s="90"/>
    </row>
    <row r="2355" spans="1:22" s="80" customFormat="1">
      <c r="A2355" s="1"/>
      <c r="B2355" s="1"/>
      <c r="C2355" s="1"/>
      <c r="D2355" s="1"/>
      <c r="E2355" s="1"/>
      <c r="F2355" s="1"/>
      <c r="G2355" s="1"/>
      <c r="H2355" s="58"/>
      <c r="I2355" s="1"/>
      <c r="J2355" s="1"/>
      <c r="K2355" s="1"/>
      <c r="L2355"/>
      <c r="M2355" s="1"/>
      <c r="N2355" s="1"/>
      <c r="V2355" s="90"/>
    </row>
    <row r="2356" spans="1:22" s="80" customFormat="1">
      <c r="A2356" s="1"/>
      <c r="B2356" s="1"/>
      <c r="C2356" s="1"/>
      <c r="D2356" s="1"/>
      <c r="E2356" s="1"/>
      <c r="F2356" s="1"/>
      <c r="G2356" s="1"/>
      <c r="H2356" s="58"/>
      <c r="I2356" s="1"/>
      <c r="J2356" s="1"/>
      <c r="K2356" s="1"/>
      <c r="L2356"/>
      <c r="M2356" s="1"/>
      <c r="N2356" s="1"/>
      <c r="V2356" s="90"/>
    </row>
    <row r="2357" spans="1:22" s="80" customFormat="1">
      <c r="A2357" s="1"/>
      <c r="B2357" s="1"/>
      <c r="C2357" s="1"/>
      <c r="D2357" s="1"/>
      <c r="E2357" s="1"/>
      <c r="F2357" s="1"/>
      <c r="G2357" s="1"/>
      <c r="H2357" s="58"/>
      <c r="I2357" s="1"/>
      <c r="J2357" s="1"/>
      <c r="K2357" s="1"/>
      <c r="L2357"/>
      <c r="M2357" s="1"/>
      <c r="N2357" s="1"/>
      <c r="V2357" s="90"/>
    </row>
    <row r="2358" spans="1:22" s="80" customFormat="1">
      <c r="A2358" s="1"/>
      <c r="B2358" s="1"/>
      <c r="C2358" s="1"/>
      <c r="D2358" s="1"/>
      <c r="E2358" s="1"/>
      <c r="F2358" s="1"/>
      <c r="G2358" s="1"/>
      <c r="H2358" s="58"/>
      <c r="I2358" s="1"/>
      <c r="J2358" s="1"/>
      <c r="K2358" s="1"/>
      <c r="L2358"/>
      <c r="M2358" s="1"/>
      <c r="N2358" s="1"/>
      <c r="V2358" s="90"/>
    </row>
    <row r="2359" spans="1:22" s="80" customFormat="1">
      <c r="A2359" s="1"/>
      <c r="B2359" s="1"/>
      <c r="C2359" s="1"/>
      <c r="D2359" s="1"/>
      <c r="E2359" s="1"/>
      <c r="F2359" s="1"/>
      <c r="G2359" s="1"/>
      <c r="H2359" s="58"/>
      <c r="I2359" s="1"/>
      <c r="J2359" s="1"/>
      <c r="K2359" s="1"/>
      <c r="L2359"/>
      <c r="M2359" s="1"/>
      <c r="N2359" s="1"/>
      <c r="V2359" s="90"/>
    </row>
    <row r="2360" spans="1:22" s="80" customFormat="1">
      <c r="A2360" s="1"/>
      <c r="B2360" s="1"/>
      <c r="C2360" s="1"/>
      <c r="D2360" s="1"/>
      <c r="E2360" s="1"/>
      <c r="F2360" s="1"/>
      <c r="G2360" s="1"/>
      <c r="H2360" s="58"/>
      <c r="I2360" s="1"/>
      <c r="J2360" s="1"/>
      <c r="K2360" s="1"/>
      <c r="L2360"/>
      <c r="M2360" s="1"/>
      <c r="N2360" s="1"/>
      <c r="V2360" s="90"/>
    </row>
    <row r="2361" spans="1:22" s="80" customFormat="1">
      <c r="A2361" s="1"/>
      <c r="B2361" s="1"/>
      <c r="C2361" s="1"/>
      <c r="D2361" s="1"/>
      <c r="E2361" s="1"/>
      <c r="F2361" s="1"/>
      <c r="G2361" s="1"/>
      <c r="H2361" s="58"/>
      <c r="I2361" s="1"/>
      <c r="J2361" s="1"/>
      <c r="K2361" s="1"/>
      <c r="L2361"/>
      <c r="M2361" s="1"/>
      <c r="N2361" s="1"/>
      <c r="V2361" s="90"/>
    </row>
    <row r="2362" spans="1:22" s="80" customFormat="1">
      <c r="A2362" s="1"/>
      <c r="B2362" s="1"/>
      <c r="C2362" s="1"/>
      <c r="D2362" s="1"/>
      <c r="E2362" s="1"/>
      <c r="F2362" s="1"/>
      <c r="G2362" s="1"/>
      <c r="H2362" s="58"/>
      <c r="I2362" s="1"/>
      <c r="J2362" s="1"/>
      <c r="K2362" s="1"/>
      <c r="L2362"/>
      <c r="M2362" s="1"/>
      <c r="N2362" s="1"/>
      <c r="V2362" s="90"/>
    </row>
    <row r="2363" spans="1:22" s="80" customFormat="1">
      <c r="A2363" s="1"/>
      <c r="B2363" s="1"/>
      <c r="C2363" s="1"/>
      <c r="D2363" s="1"/>
      <c r="E2363" s="1"/>
      <c r="F2363" s="1"/>
      <c r="G2363" s="1"/>
      <c r="H2363" s="58"/>
      <c r="I2363" s="1"/>
      <c r="J2363" s="1"/>
      <c r="K2363" s="1"/>
      <c r="L2363"/>
      <c r="M2363" s="1"/>
      <c r="N2363" s="1"/>
      <c r="V2363" s="90"/>
    </row>
    <row r="2364" spans="1:22" s="80" customFormat="1">
      <c r="A2364" s="1"/>
      <c r="B2364" s="1"/>
      <c r="C2364" s="1"/>
      <c r="D2364" s="1"/>
      <c r="E2364" s="1"/>
      <c r="F2364" s="1"/>
      <c r="G2364" s="1"/>
      <c r="H2364" s="58"/>
      <c r="I2364" s="1"/>
      <c r="J2364" s="1"/>
      <c r="K2364" s="1"/>
      <c r="L2364"/>
      <c r="M2364" s="1"/>
      <c r="N2364" s="1"/>
      <c r="V2364" s="90"/>
    </row>
    <row r="2365" spans="1:22" s="80" customFormat="1">
      <c r="A2365" s="1"/>
      <c r="B2365" s="1"/>
      <c r="C2365" s="1"/>
      <c r="D2365" s="1"/>
      <c r="E2365" s="1"/>
      <c r="F2365" s="1"/>
      <c r="G2365" s="1"/>
      <c r="H2365" s="58"/>
      <c r="I2365" s="1"/>
      <c r="J2365" s="1"/>
      <c r="K2365" s="1"/>
      <c r="L2365"/>
      <c r="M2365" s="1"/>
      <c r="N2365" s="1"/>
      <c r="V2365" s="90"/>
    </row>
    <row r="2366" spans="1:22" s="80" customFormat="1">
      <c r="A2366" s="1"/>
      <c r="B2366" s="1"/>
      <c r="C2366" s="1"/>
      <c r="D2366" s="1"/>
      <c r="E2366" s="1"/>
      <c r="F2366" s="1"/>
      <c r="G2366" s="1"/>
      <c r="H2366" s="58"/>
      <c r="I2366" s="1"/>
      <c r="J2366" s="1"/>
      <c r="K2366" s="1"/>
      <c r="L2366"/>
      <c r="M2366" s="1"/>
      <c r="N2366" s="1"/>
      <c r="V2366" s="90"/>
    </row>
    <row r="2367" spans="1:22" s="80" customFormat="1">
      <c r="A2367" s="1"/>
      <c r="B2367" s="1"/>
      <c r="C2367" s="1"/>
      <c r="D2367" s="1"/>
      <c r="E2367" s="1"/>
      <c r="F2367" s="1"/>
      <c r="G2367" s="1"/>
      <c r="H2367" s="58"/>
      <c r="I2367" s="1"/>
      <c r="J2367" s="1"/>
      <c r="K2367" s="1"/>
      <c r="L2367"/>
      <c r="M2367" s="1"/>
      <c r="N2367" s="1"/>
      <c r="V2367" s="90"/>
    </row>
    <row r="2368" spans="1:22" s="80" customFormat="1">
      <c r="A2368" s="1"/>
      <c r="B2368" s="1"/>
      <c r="C2368" s="1"/>
      <c r="D2368" s="1"/>
      <c r="E2368" s="1"/>
      <c r="F2368" s="1"/>
      <c r="G2368" s="1"/>
      <c r="H2368" s="58"/>
      <c r="I2368" s="1"/>
      <c r="J2368" s="1"/>
      <c r="K2368" s="1"/>
      <c r="L2368"/>
      <c r="M2368" s="1"/>
      <c r="N2368" s="1"/>
      <c r="V2368" s="90"/>
    </row>
    <row r="2369" spans="1:22" s="80" customFormat="1">
      <c r="A2369" s="1"/>
      <c r="B2369" s="1"/>
      <c r="C2369" s="1"/>
      <c r="D2369" s="1"/>
      <c r="E2369" s="1"/>
      <c r="F2369" s="1"/>
      <c r="G2369" s="1"/>
      <c r="H2369" s="58"/>
      <c r="I2369" s="1"/>
      <c r="J2369" s="1"/>
      <c r="K2369" s="1"/>
      <c r="L2369"/>
      <c r="M2369" s="1"/>
      <c r="N2369" s="1"/>
      <c r="V2369" s="90"/>
    </row>
    <row r="2370" spans="1:22" s="80" customFormat="1">
      <c r="A2370" s="1"/>
      <c r="B2370" s="1"/>
      <c r="C2370" s="1"/>
      <c r="D2370" s="1"/>
      <c r="E2370" s="1"/>
      <c r="F2370" s="1"/>
      <c r="G2370" s="1"/>
      <c r="H2370" s="58"/>
      <c r="I2370" s="1"/>
      <c r="J2370" s="1"/>
      <c r="K2370" s="1"/>
      <c r="L2370"/>
      <c r="M2370" s="1"/>
      <c r="N2370" s="1"/>
      <c r="V2370" s="90"/>
    </row>
    <row r="2371" spans="1:22" s="80" customFormat="1">
      <c r="A2371" s="1"/>
      <c r="B2371" s="1"/>
      <c r="C2371" s="1"/>
      <c r="D2371" s="1"/>
      <c r="E2371" s="1"/>
      <c r="F2371" s="1"/>
      <c r="G2371" s="1"/>
      <c r="H2371" s="58"/>
      <c r="I2371" s="1"/>
      <c r="J2371" s="1"/>
      <c r="K2371" s="1"/>
      <c r="L2371"/>
      <c r="M2371" s="1"/>
      <c r="N2371" s="1"/>
      <c r="V2371" s="90"/>
    </row>
    <row r="2372" spans="1:22" s="80" customFormat="1">
      <c r="A2372" s="1"/>
      <c r="B2372" s="1"/>
      <c r="C2372" s="1"/>
      <c r="D2372" s="1"/>
      <c r="E2372" s="1"/>
      <c r="F2372" s="1"/>
      <c r="G2372" s="1"/>
      <c r="H2372" s="58"/>
      <c r="I2372" s="1"/>
      <c r="J2372" s="1"/>
      <c r="K2372" s="1"/>
      <c r="L2372"/>
      <c r="M2372" s="1"/>
      <c r="N2372" s="1"/>
      <c r="V2372" s="90"/>
    </row>
    <row r="2373" spans="1:22" s="80" customFormat="1">
      <c r="A2373" s="1"/>
      <c r="B2373" s="1"/>
      <c r="C2373" s="1"/>
      <c r="D2373" s="1"/>
      <c r="E2373" s="1"/>
      <c r="F2373" s="1"/>
      <c r="G2373" s="1"/>
      <c r="H2373" s="58"/>
      <c r="I2373" s="1"/>
      <c r="J2373" s="1"/>
      <c r="K2373" s="1"/>
      <c r="L2373"/>
      <c r="M2373" s="1"/>
      <c r="N2373" s="1"/>
      <c r="V2373" s="90"/>
    </row>
    <row r="2374" spans="1:22" s="80" customFormat="1">
      <c r="A2374" s="1"/>
      <c r="B2374" s="1"/>
      <c r="C2374" s="1"/>
      <c r="D2374" s="1"/>
      <c r="E2374" s="1"/>
      <c r="F2374" s="1"/>
      <c r="G2374" s="1"/>
      <c r="H2374" s="58"/>
      <c r="I2374" s="1"/>
      <c r="J2374" s="1"/>
      <c r="K2374" s="1"/>
      <c r="L2374"/>
      <c r="M2374" s="1"/>
      <c r="N2374" s="1"/>
      <c r="V2374" s="90"/>
    </row>
    <row r="2375" spans="1:22" s="80" customFormat="1">
      <c r="A2375" s="1"/>
      <c r="B2375" s="1"/>
      <c r="C2375" s="1"/>
      <c r="D2375" s="1"/>
      <c r="E2375" s="1"/>
      <c r="F2375" s="1"/>
      <c r="G2375" s="1"/>
      <c r="H2375" s="58"/>
      <c r="I2375" s="1"/>
      <c r="J2375" s="1"/>
      <c r="K2375" s="1"/>
      <c r="L2375"/>
      <c r="M2375" s="1"/>
      <c r="N2375" s="1"/>
      <c r="V2375" s="90"/>
    </row>
    <row r="2376" spans="1:22" s="80" customFormat="1">
      <c r="A2376" s="1"/>
      <c r="B2376" s="1"/>
      <c r="C2376" s="1"/>
      <c r="D2376" s="1"/>
      <c r="E2376" s="1"/>
      <c r="F2376" s="1"/>
      <c r="G2376" s="1"/>
      <c r="H2376" s="58"/>
      <c r="I2376" s="1"/>
      <c r="J2376" s="1"/>
      <c r="K2376" s="1"/>
      <c r="L2376"/>
      <c r="M2376" s="1"/>
      <c r="N2376" s="1"/>
      <c r="V2376" s="90"/>
    </row>
    <row r="2377" spans="1:22" s="80" customFormat="1">
      <c r="A2377" s="1"/>
      <c r="B2377" s="1"/>
      <c r="C2377" s="1"/>
      <c r="D2377" s="1"/>
      <c r="E2377" s="1"/>
      <c r="F2377" s="1"/>
      <c r="G2377" s="1"/>
      <c r="H2377" s="58"/>
      <c r="I2377" s="1"/>
      <c r="J2377" s="1"/>
      <c r="K2377" s="1"/>
      <c r="L2377"/>
      <c r="M2377" s="1"/>
      <c r="N2377" s="1"/>
      <c r="V2377" s="90"/>
    </row>
    <row r="2378" spans="1:22" s="80" customFormat="1">
      <c r="A2378" s="1"/>
      <c r="B2378" s="1"/>
      <c r="C2378" s="1"/>
      <c r="D2378" s="1"/>
      <c r="E2378" s="1"/>
      <c r="F2378" s="1"/>
      <c r="G2378" s="1"/>
      <c r="H2378" s="58"/>
      <c r="I2378" s="1"/>
      <c r="J2378" s="1"/>
      <c r="K2378" s="1"/>
      <c r="L2378"/>
      <c r="M2378" s="1"/>
      <c r="N2378" s="1"/>
      <c r="V2378" s="90"/>
    </row>
    <row r="2379" spans="1:22" s="80" customFormat="1">
      <c r="A2379" s="1"/>
      <c r="B2379" s="1"/>
      <c r="C2379" s="1"/>
      <c r="D2379" s="1"/>
      <c r="E2379" s="1"/>
      <c r="F2379" s="1"/>
      <c r="G2379" s="1"/>
      <c r="H2379" s="58"/>
      <c r="I2379" s="1"/>
      <c r="J2379" s="1"/>
      <c r="K2379" s="1"/>
      <c r="L2379"/>
      <c r="M2379" s="1"/>
      <c r="N2379" s="1"/>
      <c r="V2379" s="90"/>
    </row>
    <row r="2380" spans="1:22" s="80" customFormat="1">
      <c r="A2380" s="1"/>
      <c r="B2380" s="1"/>
      <c r="C2380" s="1"/>
      <c r="D2380" s="1"/>
      <c r="E2380" s="1"/>
      <c r="F2380" s="1"/>
      <c r="G2380" s="1"/>
      <c r="H2380" s="58"/>
      <c r="I2380" s="1"/>
      <c r="J2380" s="1"/>
      <c r="K2380" s="1"/>
      <c r="L2380"/>
      <c r="M2380" s="1"/>
      <c r="N2380" s="1"/>
      <c r="V2380" s="90"/>
    </row>
    <row r="2381" spans="1:22" s="80" customFormat="1">
      <c r="A2381" s="1"/>
      <c r="B2381" s="1"/>
      <c r="C2381" s="1"/>
      <c r="D2381" s="1"/>
      <c r="E2381" s="1"/>
      <c r="F2381" s="1"/>
      <c r="G2381" s="1"/>
      <c r="H2381" s="58"/>
      <c r="I2381" s="1"/>
      <c r="J2381" s="1"/>
      <c r="K2381" s="1"/>
      <c r="L2381"/>
      <c r="M2381" s="1"/>
      <c r="N2381" s="1"/>
      <c r="V2381" s="90"/>
    </row>
    <row r="2382" spans="1:22" s="80" customFormat="1">
      <c r="A2382" s="1"/>
      <c r="B2382" s="1"/>
      <c r="C2382" s="1"/>
      <c r="D2382" s="1"/>
      <c r="E2382" s="1"/>
      <c r="F2382" s="1"/>
      <c r="G2382" s="1"/>
      <c r="H2382" s="58"/>
      <c r="I2382" s="1"/>
      <c r="J2382" s="1"/>
      <c r="K2382" s="1"/>
      <c r="L2382"/>
      <c r="M2382" s="1"/>
      <c r="N2382" s="1"/>
      <c r="V2382" s="90"/>
    </row>
    <row r="2383" spans="1:22" s="80" customFormat="1">
      <c r="A2383" s="1"/>
      <c r="B2383" s="1"/>
      <c r="C2383" s="1"/>
      <c r="D2383" s="1"/>
      <c r="E2383" s="1"/>
      <c r="F2383" s="1"/>
      <c r="G2383" s="1"/>
      <c r="H2383" s="58"/>
      <c r="I2383" s="1"/>
      <c r="J2383" s="1"/>
      <c r="K2383" s="1"/>
      <c r="L2383"/>
      <c r="M2383" s="1"/>
      <c r="N2383" s="1"/>
      <c r="V2383" s="90"/>
    </row>
    <row r="2384" spans="1:22" s="80" customFormat="1">
      <c r="A2384" s="1"/>
      <c r="B2384" s="1"/>
      <c r="C2384" s="1"/>
      <c r="D2384" s="1"/>
      <c r="E2384" s="1"/>
      <c r="F2384" s="1"/>
      <c r="G2384" s="1"/>
      <c r="H2384" s="58"/>
      <c r="I2384" s="1"/>
      <c r="J2384" s="1"/>
      <c r="K2384" s="1"/>
      <c r="L2384"/>
      <c r="M2384" s="1"/>
      <c r="N2384" s="1"/>
      <c r="V2384" s="90"/>
    </row>
    <row r="2385" spans="1:22" s="80" customFormat="1">
      <c r="A2385" s="1"/>
      <c r="B2385" s="1"/>
      <c r="C2385" s="1"/>
      <c r="D2385" s="1"/>
      <c r="E2385" s="1"/>
      <c r="F2385" s="1"/>
      <c r="G2385" s="1"/>
      <c r="H2385" s="58"/>
      <c r="I2385" s="1"/>
      <c r="J2385" s="1"/>
      <c r="K2385" s="1"/>
      <c r="L2385"/>
      <c r="M2385" s="1"/>
      <c r="N2385" s="1"/>
      <c r="V2385" s="90"/>
    </row>
    <row r="2386" spans="1:22" s="80" customFormat="1">
      <c r="A2386" s="1"/>
      <c r="B2386" s="1"/>
      <c r="C2386" s="1"/>
      <c r="D2386" s="1"/>
      <c r="E2386" s="1"/>
      <c r="F2386" s="1"/>
      <c r="G2386" s="1"/>
      <c r="H2386" s="58"/>
      <c r="I2386" s="1"/>
      <c r="J2386" s="1"/>
      <c r="K2386" s="1"/>
      <c r="L2386"/>
      <c r="M2386" s="1"/>
      <c r="N2386" s="1"/>
      <c r="V2386" s="90"/>
    </row>
    <row r="2387" spans="1:22" s="80" customFormat="1">
      <c r="A2387" s="1"/>
      <c r="B2387" s="1"/>
      <c r="C2387" s="1"/>
      <c r="D2387" s="1"/>
      <c r="E2387" s="1"/>
      <c r="F2387" s="1"/>
      <c r="G2387" s="1"/>
      <c r="H2387" s="58"/>
      <c r="I2387" s="1"/>
      <c r="J2387" s="1"/>
      <c r="K2387" s="1"/>
      <c r="L2387"/>
      <c r="M2387" s="1"/>
      <c r="N2387" s="1"/>
      <c r="V2387" s="90"/>
    </row>
    <row r="2388" spans="1:22" s="80" customFormat="1">
      <c r="A2388" s="1"/>
      <c r="B2388" s="1"/>
      <c r="C2388" s="1"/>
      <c r="D2388" s="1"/>
      <c r="E2388" s="1"/>
      <c r="F2388" s="1"/>
      <c r="G2388" s="1"/>
      <c r="H2388" s="58"/>
      <c r="I2388" s="1"/>
      <c r="J2388" s="1"/>
      <c r="K2388" s="1"/>
      <c r="L2388"/>
      <c r="M2388" s="1"/>
      <c r="N2388" s="1"/>
      <c r="V2388" s="90"/>
    </row>
    <row r="2389" spans="1:22" s="80" customFormat="1">
      <c r="A2389" s="1"/>
      <c r="B2389" s="1"/>
      <c r="C2389" s="1"/>
      <c r="D2389" s="1"/>
      <c r="E2389" s="1"/>
      <c r="F2389" s="1"/>
      <c r="G2389" s="1"/>
      <c r="H2389" s="58"/>
      <c r="I2389" s="1"/>
      <c r="J2389" s="1"/>
      <c r="K2389" s="1"/>
      <c r="L2389"/>
      <c r="M2389" s="1"/>
      <c r="N2389" s="1"/>
      <c r="V2389" s="90"/>
    </row>
    <row r="2390" spans="1:22" s="80" customFormat="1">
      <c r="A2390" s="1"/>
      <c r="B2390" s="1"/>
      <c r="C2390" s="1"/>
      <c r="D2390" s="1"/>
      <c r="E2390" s="1"/>
      <c r="F2390" s="1"/>
      <c r="G2390" s="1"/>
      <c r="H2390" s="58"/>
      <c r="I2390" s="1"/>
      <c r="J2390" s="1"/>
      <c r="K2390" s="1"/>
      <c r="L2390"/>
      <c r="M2390" s="1"/>
      <c r="N2390" s="1"/>
      <c r="V2390" s="90"/>
    </row>
    <row r="2391" spans="1:22" s="80" customFormat="1">
      <c r="A2391" s="1"/>
      <c r="B2391" s="1"/>
      <c r="C2391" s="1"/>
      <c r="D2391" s="1"/>
      <c r="E2391" s="1"/>
      <c r="F2391" s="1"/>
      <c r="G2391" s="1"/>
      <c r="H2391" s="58"/>
      <c r="I2391" s="1"/>
      <c r="J2391" s="1"/>
      <c r="K2391" s="1"/>
      <c r="L2391"/>
      <c r="M2391" s="1"/>
      <c r="N2391" s="1"/>
      <c r="V2391" s="90"/>
    </row>
    <row r="2392" spans="1:22" s="80" customFormat="1">
      <c r="A2392" s="1"/>
      <c r="B2392" s="1"/>
      <c r="C2392" s="1"/>
      <c r="D2392" s="1"/>
      <c r="E2392" s="1"/>
      <c r="F2392" s="1"/>
      <c r="G2392" s="1"/>
      <c r="H2392" s="58"/>
      <c r="I2392" s="1"/>
      <c r="J2392" s="1"/>
      <c r="K2392" s="1"/>
      <c r="L2392"/>
      <c r="M2392" s="1"/>
      <c r="N2392" s="1"/>
      <c r="V2392" s="90"/>
    </row>
    <row r="2393" spans="1:22" s="80" customFormat="1">
      <c r="A2393" s="1"/>
      <c r="B2393" s="1"/>
      <c r="C2393" s="1"/>
      <c r="D2393" s="1"/>
      <c r="E2393" s="1"/>
      <c r="F2393" s="1"/>
      <c r="G2393" s="1"/>
      <c r="H2393" s="58"/>
      <c r="I2393" s="1"/>
      <c r="J2393" s="1"/>
      <c r="K2393" s="1"/>
      <c r="L2393"/>
      <c r="M2393" s="1"/>
      <c r="N2393" s="1"/>
      <c r="V2393" s="90"/>
    </row>
    <row r="2394" spans="1:22" s="80" customFormat="1">
      <c r="A2394" s="1"/>
      <c r="B2394" s="1"/>
      <c r="C2394" s="1"/>
      <c r="D2394" s="1"/>
      <c r="E2394" s="1"/>
      <c r="F2394" s="1"/>
      <c r="G2394" s="1"/>
      <c r="H2394" s="58"/>
      <c r="I2394" s="1"/>
      <c r="J2394" s="1"/>
      <c r="K2394" s="1"/>
      <c r="L2394"/>
      <c r="M2394" s="1"/>
      <c r="N2394" s="1"/>
      <c r="V2394" s="90"/>
    </row>
    <row r="2395" spans="1:22" s="80" customFormat="1">
      <c r="A2395" s="1"/>
      <c r="B2395" s="1"/>
      <c r="C2395" s="1"/>
      <c r="D2395" s="1"/>
      <c r="E2395" s="1"/>
      <c r="F2395" s="1"/>
      <c r="G2395" s="1"/>
      <c r="H2395" s="58"/>
      <c r="I2395" s="1"/>
      <c r="J2395" s="1"/>
      <c r="K2395" s="1"/>
      <c r="L2395"/>
      <c r="M2395" s="1"/>
      <c r="N2395" s="1"/>
      <c r="V2395" s="90"/>
    </row>
    <row r="2396" spans="1:22" s="80" customFormat="1">
      <c r="A2396" s="1"/>
      <c r="B2396" s="1"/>
      <c r="C2396" s="1"/>
      <c r="D2396" s="1"/>
      <c r="E2396" s="1"/>
      <c r="F2396" s="1"/>
      <c r="G2396" s="1"/>
      <c r="H2396" s="58"/>
      <c r="I2396" s="1"/>
      <c r="J2396" s="1"/>
      <c r="K2396" s="1"/>
      <c r="L2396"/>
      <c r="M2396" s="1"/>
      <c r="N2396" s="1"/>
      <c r="V2396" s="90"/>
    </row>
    <row r="2397" spans="1:22" s="80" customFormat="1">
      <c r="A2397" s="1"/>
      <c r="B2397" s="1"/>
      <c r="C2397" s="1"/>
      <c r="D2397" s="1"/>
      <c r="E2397" s="1"/>
      <c r="F2397" s="1"/>
      <c r="G2397" s="1"/>
      <c r="H2397" s="58"/>
      <c r="I2397" s="1"/>
      <c r="J2397" s="1"/>
      <c r="K2397" s="1"/>
      <c r="L2397"/>
      <c r="M2397" s="1"/>
      <c r="N2397" s="1"/>
      <c r="V2397" s="90"/>
    </row>
    <row r="2398" spans="1:22" s="80" customFormat="1">
      <c r="A2398" s="1"/>
      <c r="B2398" s="1"/>
      <c r="C2398" s="1"/>
      <c r="D2398" s="1"/>
      <c r="E2398" s="1"/>
      <c r="F2398" s="1"/>
      <c r="G2398" s="1"/>
      <c r="H2398" s="58"/>
      <c r="I2398" s="1"/>
      <c r="J2398" s="1"/>
      <c r="K2398" s="1"/>
      <c r="L2398"/>
      <c r="M2398" s="1"/>
      <c r="N2398" s="1"/>
      <c r="V2398" s="90"/>
    </row>
    <row r="2399" spans="1:22" s="80" customFormat="1">
      <c r="A2399" s="1"/>
      <c r="B2399" s="1"/>
      <c r="C2399" s="1"/>
      <c r="D2399" s="1"/>
      <c r="E2399" s="1"/>
      <c r="F2399" s="1"/>
      <c r="G2399" s="1"/>
      <c r="H2399" s="58"/>
      <c r="I2399" s="1"/>
      <c r="J2399" s="1"/>
      <c r="K2399" s="1"/>
      <c r="L2399"/>
      <c r="M2399" s="1"/>
      <c r="N2399" s="1"/>
      <c r="V2399" s="90"/>
    </row>
    <row r="2400" spans="1:22" s="80" customFormat="1">
      <c r="A2400" s="1"/>
      <c r="B2400" s="1"/>
      <c r="C2400" s="1"/>
      <c r="D2400" s="1"/>
      <c r="E2400" s="1"/>
      <c r="F2400" s="1"/>
      <c r="G2400" s="1"/>
      <c r="H2400" s="58"/>
      <c r="I2400" s="1"/>
      <c r="J2400" s="1"/>
      <c r="K2400" s="1"/>
      <c r="L2400"/>
      <c r="M2400" s="1"/>
      <c r="N2400" s="1"/>
      <c r="V2400" s="90"/>
    </row>
    <row r="2401" spans="1:22" s="80" customFormat="1">
      <c r="A2401" s="1"/>
      <c r="B2401" s="1"/>
      <c r="C2401" s="1"/>
      <c r="D2401" s="1"/>
      <c r="E2401" s="1"/>
      <c r="F2401" s="1"/>
      <c r="G2401" s="1"/>
      <c r="H2401" s="58"/>
      <c r="I2401" s="1"/>
      <c r="J2401" s="1"/>
      <c r="K2401" s="1"/>
      <c r="L2401"/>
      <c r="M2401" s="1"/>
      <c r="N2401" s="1"/>
      <c r="V2401" s="90"/>
    </row>
    <row r="2402" spans="1:22" s="80" customFormat="1">
      <c r="A2402" s="1"/>
      <c r="B2402" s="1"/>
      <c r="C2402" s="1"/>
      <c r="D2402" s="1"/>
      <c r="E2402" s="1"/>
      <c r="F2402" s="1"/>
      <c r="G2402" s="1"/>
      <c r="H2402" s="58"/>
      <c r="I2402" s="1"/>
      <c r="J2402" s="1"/>
      <c r="K2402" s="1"/>
      <c r="L2402"/>
      <c r="M2402" s="1"/>
      <c r="N2402" s="1"/>
      <c r="V2402" s="90"/>
    </row>
    <row r="2403" spans="1:22" s="80" customFormat="1">
      <c r="A2403" s="1"/>
      <c r="B2403" s="1"/>
      <c r="C2403" s="1"/>
      <c r="D2403" s="1"/>
      <c r="E2403" s="1"/>
      <c r="F2403" s="1"/>
      <c r="G2403" s="1"/>
      <c r="H2403" s="58"/>
      <c r="I2403" s="1"/>
      <c r="J2403" s="1"/>
      <c r="K2403" s="1"/>
      <c r="L2403"/>
      <c r="M2403" s="1"/>
      <c r="N2403" s="1"/>
      <c r="V2403" s="90"/>
    </row>
    <row r="2404" spans="1:22" s="80" customFormat="1">
      <c r="A2404" s="1"/>
      <c r="B2404" s="1"/>
      <c r="C2404" s="1"/>
      <c r="D2404" s="1"/>
      <c r="E2404" s="1"/>
      <c r="F2404" s="1"/>
      <c r="G2404" s="1"/>
      <c r="H2404" s="58"/>
      <c r="I2404" s="1"/>
      <c r="J2404" s="1"/>
      <c r="K2404" s="1"/>
      <c r="L2404"/>
      <c r="M2404" s="1"/>
      <c r="N2404" s="1"/>
      <c r="V2404" s="90"/>
    </row>
    <row r="2405" spans="1:22" s="80" customFormat="1">
      <c r="A2405" s="1"/>
      <c r="B2405" s="1"/>
      <c r="C2405" s="1"/>
      <c r="D2405" s="1"/>
      <c r="E2405" s="1"/>
      <c r="F2405" s="1"/>
      <c r="G2405" s="1"/>
      <c r="H2405" s="58"/>
      <c r="I2405" s="1"/>
      <c r="J2405" s="1"/>
      <c r="K2405" s="1"/>
      <c r="L2405"/>
      <c r="M2405" s="1"/>
      <c r="N2405" s="1"/>
      <c r="V2405" s="90"/>
    </row>
    <row r="2406" spans="1:22" s="80" customFormat="1">
      <c r="A2406" s="1"/>
      <c r="B2406" s="1"/>
      <c r="C2406" s="1"/>
      <c r="D2406" s="1"/>
      <c r="E2406" s="1"/>
      <c r="F2406" s="1"/>
      <c r="G2406" s="1"/>
      <c r="H2406" s="58"/>
      <c r="I2406" s="1"/>
      <c r="J2406" s="1"/>
      <c r="K2406" s="1"/>
      <c r="L2406"/>
      <c r="M2406" s="1"/>
      <c r="N2406" s="1"/>
      <c r="V2406" s="90"/>
    </row>
    <row r="2407" spans="1:22" s="80" customFormat="1">
      <c r="A2407" s="1"/>
      <c r="B2407" s="1"/>
      <c r="C2407" s="1"/>
      <c r="D2407" s="1"/>
      <c r="E2407" s="1"/>
      <c r="F2407" s="1"/>
      <c r="G2407" s="1"/>
      <c r="H2407" s="58"/>
      <c r="I2407" s="1"/>
      <c r="J2407" s="1"/>
      <c r="K2407" s="1"/>
      <c r="L2407"/>
      <c r="M2407" s="1"/>
      <c r="N2407" s="1"/>
      <c r="V2407" s="90"/>
    </row>
    <row r="2408" spans="1:22" s="80" customFormat="1">
      <c r="A2408" s="1"/>
      <c r="B2408" s="1"/>
      <c r="C2408" s="1"/>
      <c r="D2408" s="1"/>
      <c r="E2408" s="1"/>
      <c r="F2408" s="1"/>
      <c r="G2408" s="1"/>
      <c r="H2408" s="58"/>
      <c r="I2408" s="1"/>
      <c r="J2408" s="1"/>
      <c r="K2408" s="1"/>
      <c r="L2408"/>
      <c r="M2408" s="1"/>
      <c r="N2408" s="1"/>
      <c r="V2408" s="90"/>
    </row>
    <row r="2409" spans="1:22" s="80" customFormat="1">
      <c r="A2409" s="1"/>
      <c r="B2409" s="1"/>
      <c r="C2409" s="1"/>
      <c r="D2409" s="1"/>
      <c r="E2409" s="1"/>
      <c r="F2409" s="1"/>
      <c r="G2409" s="1"/>
      <c r="H2409" s="58"/>
      <c r="I2409" s="1"/>
      <c r="J2409" s="1"/>
      <c r="K2409" s="1"/>
      <c r="L2409"/>
      <c r="M2409" s="1"/>
      <c r="N2409" s="1"/>
      <c r="V2409" s="90"/>
    </row>
    <row r="2410" spans="1:22" s="80" customFormat="1">
      <c r="A2410" s="1"/>
      <c r="B2410" s="1"/>
      <c r="C2410" s="1"/>
      <c r="D2410" s="1"/>
      <c r="E2410" s="1"/>
      <c r="F2410" s="1"/>
      <c r="G2410" s="1"/>
      <c r="H2410" s="58"/>
      <c r="I2410" s="1"/>
      <c r="J2410" s="1"/>
      <c r="K2410" s="1"/>
      <c r="L2410"/>
      <c r="M2410" s="1"/>
      <c r="N2410" s="1"/>
      <c r="V2410" s="90"/>
    </row>
    <row r="2411" spans="1:22" s="80" customFormat="1">
      <c r="A2411" s="1"/>
      <c r="B2411" s="1"/>
      <c r="C2411" s="1"/>
      <c r="D2411" s="1"/>
      <c r="E2411" s="1"/>
      <c r="F2411" s="1"/>
      <c r="G2411" s="1"/>
      <c r="H2411" s="58"/>
      <c r="I2411" s="1"/>
      <c r="J2411" s="1"/>
      <c r="K2411" s="1"/>
      <c r="L2411"/>
      <c r="M2411" s="1"/>
      <c r="N2411" s="1"/>
      <c r="V2411" s="90"/>
    </row>
    <row r="2412" spans="1:22" s="80" customFormat="1">
      <c r="A2412" s="1"/>
      <c r="B2412" s="1"/>
      <c r="C2412" s="1"/>
      <c r="D2412" s="1"/>
      <c r="E2412" s="1"/>
      <c r="F2412" s="1"/>
      <c r="G2412" s="1"/>
      <c r="H2412" s="58"/>
      <c r="I2412" s="1"/>
      <c r="J2412" s="1"/>
      <c r="K2412" s="1"/>
      <c r="L2412"/>
      <c r="M2412" s="1"/>
      <c r="N2412" s="1"/>
      <c r="V2412" s="90"/>
    </row>
    <row r="2413" spans="1:22" s="80" customFormat="1">
      <c r="A2413" s="1"/>
      <c r="B2413" s="1"/>
      <c r="C2413" s="1"/>
      <c r="D2413" s="1"/>
      <c r="E2413" s="1"/>
      <c r="F2413" s="1"/>
      <c r="G2413" s="1"/>
      <c r="H2413" s="58"/>
      <c r="I2413" s="1"/>
      <c r="J2413" s="1"/>
      <c r="K2413" s="1"/>
      <c r="L2413"/>
      <c r="M2413" s="1"/>
      <c r="N2413" s="1"/>
      <c r="V2413" s="90"/>
    </row>
    <row r="2414" spans="1:22" s="80" customFormat="1">
      <c r="A2414" s="1"/>
      <c r="B2414" s="1"/>
      <c r="C2414" s="1"/>
      <c r="D2414" s="1"/>
      <c r="E2414" s="1"/>
      <c r="F2414" s="1"/>
      <c r="G2414" s="1"/>
      <c r="H2414" s="58"/>
      <c r="I2414" s="1"/>
      <c r="J2414" s="1"/>
      <c r="K2414" s="1"/>
      <c r="L2414"/>
      <c r="M2414" s="1"/>
      <c r="N2414" s="1"/>
      <c r="V2414" s="90"/>
    </row>
    <row r="2415" spans="1:22" s="80" customFormat="1">
      <c r="A2415" s="1"/>
      <c r="B2415" s="1"/>
      <c r="C2415" s="1"/>
      <c r="D2415" s="1"/>
      <c r="E2415" s="1"/>
      <c r="F2415" s="1"/>
      <c r="G2415" s="1"/>
      <c r="H2415" s="58"/>
      <c r="I2415" s="1"/>
      <c r="J2415" s="1"/>
      <c r="K2415" s="1"/>
      <c r="L2415"/>
      <c r="M2415" s="1"/>
      <c r="N2415" s="1"/>
      <c r="V2415" s="90"/>
    </row>
    <row r="2416" spans="1:22" s="80" customFormat="1">
      <c r="A2416" s="1"/>
      <c r="B2416" s="1"/>
      <c r="C2416" s="1"/>
      <c r="D2416" s="1"/>
      <c r="E2416" s="1"/>
      <c r="F2416" s="1"/>
      <c r="G2416" s="1"/>
      <c r="H2416" s="58"/>
      <c r="I2416" s="1"/>
      <c r="J2416" s="1"/>
      <c r="K2416" s="1"/>
      <c r="L2416"/>
      <c r="M2416" s="1"/>
      <c r="N2416" s="1"/>
      <c r="V2416" s="90"/>
    </row>
    <row r="2417" spans="1:22" s="80" customFormat="1">
      <c r="A2417" s="1"/>
      <c r="B2417" s="1"/>
      <c r="C2417" s="1"/>
      <c r="D2417" s="1"/>
      <c r="E2417" s="1"/>
      <c r="F2417" s="1"/>
      <c r="G2417" s="1"/>
      <c r="H2417" s="58"/>
      <c r="I2417" s="1"/>
      <c r="J2417" s="1"/>
      <c r="K2417" s="1"/>
      <c r="L2417"/>
      <c r="M2417" s="1"/>
      <c r="N2417" s="1"/>
      <c r="V2417" s="90"/>
    </row>
    <row r="2418" spans="1:22" s="80" customFormat="1">
      <c r="A2418" s="1"/>
      <c r="B2418" s="1"/>
      <c r="C2418" s="1"/>
      <c r="D2418" s="1"/>
      <c r="E2418" s="1"/>
      <c r="F2418" s="1"/>
      <c r="G2418" s="1"/>
      <c r="H2418" s="58"/>
      <c r="I2418" s="1"/>
      <c r="J2418" s="1"/>
      <c r="K2418" s="1"/>
      <c r="L2418"/>
      <c r="M2418" s="1"/>
      <c r="N2418" s="1"/>
      <c r="V2418" s="90"/>
    </row>
    <row r="2419" spans="1:22" s="80" customFormat="1">
      <c r="A2419" s="1"/>
      <c r="B2419" s="1"/>
      <c r="C2419" s="1"/>
      <c r="D2419" s="1"/>
      <c r="E2419" s="1"/>
      <c r="F2419" s="1"/>
      <c r="G2419" s="1"/>
      <c r="H2419" s="58"/>
      <c r="I2419" s="1"/>
      <c r="J2419" s="1"/>
      <c r="K2419" s="1"/>
      <c r="L2419"/>
      <c r="M2419" s="1"/>
      <c r="N2419" s="1"/>
      <c r="V2419" s="90"/>
    </row>
    <row r="2420" spans="1:22" s="80" customFormat="1">
      <c r="A2420" s="1"/>
      <c r="B2420" s="1"/>
      <c r="C2420" s="1"/>
      <c r="D2420" s="1"/>
      <c r="E2420" s="1"/>
      <c r="F2420" s="1"/>
      <c r="G2420" s="1"/>
      <c r="H2420" s="58"/>
      <c r="I2420" s="1"/>
      <c r="J2420" s="1"/>
      <c r="K2420" s="1"/>
      <c r="L2420"/>
      <c r="M2420" s="1"/>
      <c r="N2420" s="1"/>
      <c r="V2420" s="90"/>
    </row>
    <row r="2421" spans="1:22" s="80" customFormat="1">
      <c r="A2421" s="1"/>
      <c r="B2421" s="1"/>
      <c r="C2421" s="1"/>
      <c r="D2421" s="1"/>
      <c r="E2421" s="1"/>
      <c r="F2421" s="1"/>
      <c r="G2421" s="1"/>
      <c r="H2421" s="58"/>
      <c r="I2421" s="1"/>
      <c r="J2421" s="1"/>
      <c r="K2421" s="1"/>
      <c r="L2421"/>
      <c r="M2421" s="1"/>
      <c r="N2421" s="1"/>
      <c r="V2421" s="90"/>
    </row>
    <row r="2422" spans="1:22" s="80" customFormat="1">
      <c r="A2422" s="1"/>
      <c r="B2422" s="1"/>
      <c r="C2422" s="1"/>
      <c r="D2422" s="1"/>
      <c r="E2422" s="1"/>
      <c r="F2422" s="1"/>
      <c r="G2422" s="1"/>
      <c r="H2422" s="58"/>
      <c r="I2422" s="1"/>
      <c r="J2422" s="1"/>
      <c r="K2422" s="1"/>
      <c r="L2422"/>
      <c r="M2422" s="1"/>
      <c r="N2422" s="1"/>
      <c r="V2422" s="90"/>
    </row>
    <row r="2423" spans="1:22" s="80" customFormat="1">
      <c r="A2423" s="1"/>
      <c r="B2423" s="1"/>
      <c r="C2423" s="1"/>
      <c r="D2423" s="1"/>
      <c r="E2423" s="1"/>
      <c r="F2423" s="1"/>
      <c r="G2423" s="1"/>
      <c r="H2423" s="58"/>
      <c r="I2423" s="1"/>
      <c r="J2423" s="1"/>
      <c r="K2423" s="1"/>
      <c r="L2423"/>
      <c r="M2423" s="1"/>
      <c r="N2423" s="1"/>
      <c r="V2423" s="90"/>
    </row>
    <row r="2424" spans="1:22" s="80" customFormat="1">
      <c r="A2424" s="1"/>
      <c r="B2424" s="1"/>
      <c r="C2424" s="1"/>
      <c r="D2424" s="1"/>
      <c r="E2424" s="1"/>
      <c r="F2424" s="1"/>
      <c r="G2424" s="1"/>
      <c r="H2424" s="58"/>
      <c r="I2424" s="1"/>
      <c r="J2424" s="1"/>
      <c r="K2424" s="1"/>
      <c r="L2424"/>
      <c r="M2424" s="1"/>
      <c r="N2424" s="1"/>
      <c r="V2424" s="90"/>
    </row>
    <row r="2425" spans="1:22" s="80" customFormat="1">
      <c r="A2425" s="1"/>
      <c r="B2425" s="1"/>
      <c r="C2425" s="1"/>
      <c r="D2425" s="1"/>
      <c r="E2425" s="1"/>
      <c r="F2425" s="1"/>
      <c r="G2425" s="1"/>
      <c r="H2425" s="58"/>
      <c r="I2425" s="1"/>
      <c r="J2425" s="1"/>
      <c r="K2425" s="1"/>
      <c r="L2425"/>
      <c r="M2425" s="1"/>
      <c r="N2425" s="1"/>
      <c r="V2425" s="90"/>
    </row>
    <row r="2426" spans="1:22" s="80" customFormat="1">
      <c r="A2426" s="1"/>
      <c r="B2426" s="1"/>
      <c r="C2426" s="1"/>
      <c r="D2426" s="1"/>
      <c r="E2426" s="1"/>
      <c r="F2426" s="1"/>
      <c r="G2426" s="1"/>
      <c r="H2426" s="58"/>
      <c r="I2426" s="1"/>
      <c r="J2426" s="1"/>
      <c r="K2426" s="1"/>
      <c r="L2426"/>
      <c r="M2426" s="1"/>
      <c r="N2426" s="1"/>
      <c r="V2426" s="90"/>
    </row>
    <row r="2427" spans="1:22" s="80" customFormat="1">
      <c r="A2427" s="1"/>
      <c r="B2427" s="1"/>
      <c r="C2427" s="1"/>
      <c r="D2427" s="1"/>
      <c r="E2427" s="1"/>
      <c r="F2427" s="1"/>
      <c r="G2427" s="1"/>
      <c r="H2427" s="58"/>
      <c r="I2427" s="1"/>
      <c r="J2427" s="1"/>
      <c r="K2427" s="1"/>
      <c r="L2427"/>
      <c r="M2427" s="1"/>
      <c r="N2427" s="1"/>
      <c r="V2427" s="90"/>
    </row>
    <row r="2428" spans="1:22" s="80" customFormat="1">
      <c r="A2428" s="1"/>
      <c r="B2428" s="1"/>
      <c r="C2428" s="1"/>
      <c r="D2428" s="1"/>
      <c r="E2428" s="1"/>
      <c r="F2428" s="1"/>
      <c r="G2428" s="1"/>
      <c r="H2428" s="58"/>
      <c r="I2428" s="1"/>
      <c r="J2428" s="1"/>
      <c r="K2428" s="1"/>
      <c r="L2428"/>
      <c r="M2428" s="1"/>
      <c r="N2428" s="1"/>
      <c r="V2428" s="90"/>
    </row>
    <row r="2429" spans="1:22" s="80" customFormat="1">
      <c r="A2429" s="1"/>
      <c r="B2429" s="1"/>
      <c r="C2429" s="1"/>
      <c r="D2429" s="1"/>
      <c r="E2429" s="1"/>
      <c r="F2429" s="1"/>
      <c r="G2429" s="1"/>
      <c r="H2429" s="58"/>
      <c r="I2429" s="1"/>
      <c r="J2429" s="1"/>
      <c r="K2429" s="1"/>
      <c r="L2429"/>
      <c r="M2429" s="1"/>
      <c r="N2429" s="1"/>
      <c r="V2429" s="90"/>
    </row>
    <row r="2430" spans="1:22" s="80" customFormat="1">
      <c r="A2430" s="1"/>
      <c r="B2430" s="1"/>
      <c r="C2430" s="1"/>
      <c r="D2430" s="1"/>
      <c r="E2430" s="1"/>
      <c r="F2430" s="1"/>
      <c r="G2430" s="1"/>
      <c r="H2430" s="58"/>
      <c r="I2430" s="1"/>
      <c r="J2430" s="1"/>
      <c r="K2430" s="1"/>
      <c r="L2430"/>
      <c r="M2430" s="1"/>
      <c r="N2430" s="1"/>
      <c r="V2430" s="90"/>
    </row>
    <row r="2431" spans="1:22" s="80" customFormat="1">
      <c r="A2431" s="1"/>
      <c r="B2431" s="1"/>
      <c r="C2431" s="1"/>
      <c r="D2431" s="1"/>
      <c r="E2431" s="1"/>
      <c r="F2431" s="1"/>
      <c r="G2431" s="1"/>
      <c r="H2431" s="58"/>
      <c r="I2431" s="1"/>
      <c r="J2431" s="1"/>
      <c r="K2431" s="1"/>
      <c r="L2431"/>
      <c r="M2431" s="1"/>
      <c r="N2431" s="1"/>
      <c r="V2431" s="90"/>
    </row>
    <row r="2432" spans="1:22" s="80" customFormat="1">
      <c r="A2432" s="1"/>
      <c r="B2432" s="1"/>
      <c r="C2432" s="1"/>
      <c r="D2432" s="1"/>
      <c r="E2432" s="1"/>
      <c r="F2432" s="1"/>
      <c r="G2432" s="1"/>
      <c r="H2432" s="58"/>
      <c r="I2432" s="1"/>
      <c r="J2432" s="1"/>
      <c r="K2432" s="1"/>
      <c r="L2432"/>
      <c r="M2432" s="1"/>
      <c r="N2432" s="1"/>
      <c r="V2432" s="90"/>
    </row>
    <row r="2433" spans="1:22" s="80" customFormat="1">
      <c r="A2433" s="1"/>
      <c r="B2433" s="1"/>
      <c r="C2433" s="1"/>
      <c r="D2433" s="1"/>
      <c r="E2433" s="1"/>
      <c r="F2433" s="1"/>
      <c r="G2433" s="1"/>
      <c r="H2433" s="58"/>
      <c r="I2433" s="1"/>
      <c r="J2433" s="1"/>
      <c r="K2433" s="1"/>
      <c r="L2433"/>
      <c r="M2433" s="1"/>
      <c r="N2433" s="1"/>
      <c r="V2433" s="90"/>
    </row>
    <row r="2434" spans="1:22" s="80" customFormat="1">
      <c r="A2434" s="1"/>
      <c r="B2434" s="1"/>
      <c r="C2434" s="1"/>
      <c r="D2434" s="1"/>
      <c r="E2434" s="1"/>
      <c r="F2434" s="1"/>
      <c r="G2434" s="1"/>
      <c r="H2434" s="58"/>
      <c r="I2434" s="1"/>
      <c r="J2434" s="1"/>
      <c r="K2434" s="1"/>
      <c r="L2434"/>
      <c r="M2434" s="1"/>
      <c r="N2434" s="1"/>
      <c r="V2434" s="90"/>
    </row>
    <row r="2435" spans="1:22" s="80" customFormat="1">
      <c r="A2435" s="1"/>
      <c r="B2435" s="1"/>
      <c r="C2435" s="1"/>
      <c r="D2435" s="1"/>
      <c r="E2435" s="1"/>
      <c r="F2435" s="1"/>
      <c r="G2435" s="1"/>
      <c r="H2435" s="58"/>
      <c r="I2435" s="1"/>
      <c r="J2435" s="1"/>
      <c r="K2435" s="1"/>
      <c r="L2435"/>
      <c r="M2435" s="1"/>
      <c r="N2435" s="1"/>
      <c r="V2435" s="90"/>
    </row>
    <row r="2436" spans="1:22" s="80" customFormat="1">
      <c r="A2436" s="1"/>
      <c r="B2436" s="1"/>
      <c r="C2436" s="1"/>
      <c r="D2436" s="1"/>
      <c r="E2436" s="1"/>
      <c r="F2436" s="1"/>
      <c r="G2436" s="1"/>
      <c r="H2436" s="58"/>
      <c r="I2436" s="1"/>
      <c r="J2436" s="1"/>
      <c r="K2436" s="1"/>
      <c r="L2436"/>
      <c r="M2436" s="1"/>
      <c r="N2436" s="1"/>
      <c r="V2436" s="90"/>
    </row>
    <row r="2437" spans="1:22" s="80" customFormat="1">
      <c r="A2437" s="1"/>
      <c r="B2437" s="1"/>
      <c r="C2437" s="1"/>
      <c r="D2437" s="1"/>
      <c r="E2437" s="1"/>
      <c r="F2437" s="1"/>
      <c r="G2437" s="1"/>
      <c r="H2437" s="58"/>
      <c r="I2437" s="1"/>
      <c r="J2437" s="1"/>
      <c r="K2437" s="1"/>
      <c r="L2437"/>
      <c r="M2437" s="1"/>
      <c r="N2437" s="1"/>
      <c r="V2437" s="90"/>
    </row>
    <row r="2438" spans="1:22" s="80" customFormat="1">
      <c r="A2438" s="1"/>
      <c r="B2438" s="1"/>
      <c r="C2438" s="1"/>
      <c r="D2438" s="1"/>
      <c r="E2438" s="1"/>
      <c r="F2438" s="1"/>
      <c r="G2438" s="1"/>
      <c r="H2438" s="58"/>
      <c r="I2438" s="1"/>
      <c r="J2438" s="1"/>
      <c r="K2438" s="1"/>
      <c r="L2438"/>
      <c r="M2438" s="1"/>
      <c r="N2438" s="1"/>
      <c r="V2438" s="90"/>
    </row>
    <row r="2439" spans="1:22" s="80" customFormat="1">
      <c r="A2439" s="1"/>
      <c r="B2439" s="1"/>
      <c r="C2439" s="1"/>
      <c r="D2439" s="1"/>
      <c r="E2439" s="1"/>
      <c r="F2439" s="1"/>
      <c r="G2439" s="1"/>
      <c r="H2439" s="58"/>
      <c r="I2439" s="1"/>
      <c r="J2439" s="1"/>
      <c r="K2439" s="1"/>
      <c r="L2439"/>
      <c r="M2439" s="1"/>
      <c r="N2439" s="1"/>
      <c r="V2439" s="90"/>
    </row>
    <row r="2440" spans="1:22" s="80" customFormat="1">
      <c r="A2440" s="1"/>
      <c r="B2440" s="1"/>
      <c r="C2440" s="1"/>
      <c r="D2440" s="1"/>
      <c r="E2440" s="1"/>
      <c r="F2440" s="1"/>
      <c r="G2440" s="1"/>
      <c r="H2440" s="58"/>
      <c r="I2440" s="1"/>
      <c r="J2440" s="1"/>
      <c r="K2440" s="1"/>
      <c r="L2440"/>
      <c r="M2440" s="1"/>
      <c r="N2440" s="1"/>
      <c r="V2440" s="90"/>
    </row>
    <row r="2441" spans="1:22" s="80" customFormat="1">
      <c r="A2441" s="1"/>
      <c r="B2441" s="1"/>
      <c r="C2441" s="1"/>
      <c r="D2441" s="1"/>
      <c r="E2441" s="1"/>
      <c r="F2441" s="1"/>
      <c r="G2441" s="1"/>
      <c r="H2441" s="58"/>
      <c r="I2441" s="1"/>
      <c r="J2441" s="1"/>
      <c r="K2441" s="1"/>
      <c r="L2441"/>
      <c r="M2441" s="1"/>
      <c r="N2441" s="1"/>
      <c r="V2441" s="90"/>
    </row>
    <row r="2442" spans="1:22" s="80" customFormat="1">
      <c r="A2442" s="1"/>
      <c r="B2442" s="1"/>
      <c r="C2442" s="1"/>
      <c r="D2442" s="1"/>
      <c r="E2442" s="1"/>
      <c r="F2442" s="1"/>
      <c r="G2442" s="1"/>
      <c r="H2442" s="58"/>
      <c r="I2442" s="1"/>
      <c r="J2442" s="1"/>
      <c r="K2442" s="1"/>
      <c r="L2442"/>
      <c r="M2442" s="1"/>
      <c r="N2442" s="1"/>
      <c r="V2442" s="90"/>
    </row>
    <row r="2443" spans="1:22" s="80" customFormat="1">
      <c r="A2443" s="1"/>
      <c r="B2443" s="1"/>
      <c r="C2443" s="1"/>
      <c r="D2443" s="1"/>
      <c r="E2443" s="1"/>
      <c r="F2443" s="1"/>
      <c r="G2443" s="1"/>
      <c r="H2443" s="58"/>
      <c r="I2443" s="1"/>
      <c r="J2443" s="1"/>
      <c r="K2443" s="1"/>
      <c r="L2443"/>
      <c r="M2443" s="1"/>
      <c r="N2443" s="1"/>
      <c r="V2443" s="90"/>
    </row>
    <row r="2444" spans="1:22" s="80" customFormat="1">
      <c r="A2444" s="1"/>
      <c r="B2444" s="1"/>
      <c r="C2444" s="1"/>
      <c r="D2444" s="1"/>
      <c r="E2444" s="1"/>
      <c r="F2444" s="1"/>
      <c r="G2444" s="1"/>
      <c r="H2444" s="58"/>
      <c r="I2444" s="1"/>
      <c r="J2444" s="1"/>
      <c r="K2444" s="1"/>
      <c r="L2444"/>
      <c r="M2444" s="1"/>
      <c r="N2444" s="1"/>
      <c r="V2444" s="90"/>
    </row>
    <row r="2445" spans="1:22" s="80" customFormat="1">
      <c r="A2445" s="1"/>
      <c r="B2445" s="1"/>
      <c r="C2445" s="1"/>
      <c r="D2445" s="1"/>
      <c r="E2445" s="1"/>
      <c r="F2445" s="1"/>
      <c r="G2445" s="1"/>
      <c r="H2445" s="58"/>
      <c r="I2445" s="1"/>
      <c r="J2445" s="1"/>
      <c r="K2445" s="1"/>
      <c r="L2445"/>
      <c r="M2445" s="1"/>
      <c r="N2445" s="1"/>
      <c r="V2445" s="90"/>
    </row>
    <row r="2446" spans="1:22" s="80" customFormat="1">
      <c r="A2446" s="1"/>
      <c r="B2446" s="1"/>
      <c r="C2446" s="1"/>
      <c r="D2446" s="1"/>
      <c r="E2446" s="1"/>
      <c r="F2446" s="1"/>
      <c r="G2446" s="1"/>
      <c r="H2446" s="58"/>
      <c r="I2446" s="1"/>
      <c r="J2446" s="1"/>
      <c r="K2446" s="1"/>
      <c r="L2446"/>
      <c r="M2446" s="1"/>
      <c r="N2446" s="1"/>
      <c r="V2446" s="90"/>
    </row>
    <row r="2447" spans="1:22" s="80" customFormat="1">
      <c r="A2447" s="1"/>
      <c r="B2447" s="1"/>
      <c r="C2447" s="1"/>
      <c r="D2447" s="1"/>
      <c r="E2447" s="1"/>
      <c r="F2447" s="1"/>
      <c r="G2447" s="1"/>
      <c r="H2447" s="58"/>
      <c r="I2447" s="1"/>
      <c r="J2447" s="1"/>
      <c r="K2447" s="1"/>
      <c r="L2447"/>
      <c r="M2447" s="1"/>
      <c r="N2447" s="1"/>
      <c r="V2447" s="90"/>
    </row>
    <row r="2448" spans="1:22" s="80" customFormat="1">
      <c r="A2448" s="1"/>
      <c r="B2448" s="1"/>
      <c r="C2448" s="1"/>
      <c r="D2448" s="1"/>
      <c r="E2448" s="1"/>
      <c r="F2448" s="1"/>
      <c r="G2448" s="1"/>
      <c r="H2448" s="58"/>
      <c r="I2448" s="1"/>
      <c r="J2448" s="1"/>
      <c r="K2448" s="1"/>
      <c r="L2448"/>
      <c r="M2448" s="1"/>
      <c r="N2448" s="1"/>
      <c r="V2448" s="90"/>
    </row>
    <row r="2449" spans="1:22" s="80" customFormat="1">
      <c r="A2449" s="1"/>
      <c r="B2449" s="1"/>
      <c r="C2449" s="1"/>
      <c r="D2449" s="1"/>
      <c r="E2449" s="1"/>
      <c r="F2449" s="1"/>
      <c r="G2449" s="1"/>
      <c r="H2449" s="58"/>
      <c r="I2449" s="1"/>
      <c r="J2449" s="1"/>
      <c r="K2449" s="1"/>
      <c r="L2449"/>
      <c r="M2449" s="1"/>
      <c r="N2449" s="1"/>
      <c r="V2449" s="90"/>
    </row>
    <row r="2450" spans="1:22" s="80" customFormat="1">
      <c r="A2450" s="1"/>
      <c r="B2450" s="1"/>
      <c r="C2450" s="1"/>
      <c r="D2450" s="1"/>
      <c r="E2450" s="1"/>
      <c r="F2450" s="1"/>
      <c r="G2450" s="1"/>
      <c r="H2450" s="58"/>
      <c r="I2450" s="1"/>
      <c r="J2450" s="1"/>
      <c r="K2450" s="1"/>
      <c r="L2450"/>
      <c r="M2450" s="1"/>
      <c r="N2450" s="1"/>
      <c r="V2450" s="90"/>
    </row>
    <row r="2451" spans="1:22" s="80" customFormat="1">
      <c r="A2451" s="1"/>
      <c r="B2451" s="1"/>
      <c r="C2451" s="1"/>
      <c r="D2451" s="1"/>
      <c r="E2451" s="1"/>
      <c r="F2451" s="1"/>
      <c r="G2451" s="1"/>
      <c r="H2451" s="58"/>
      <c r="I2451" s="1"/>
      <c r="J2451" s="1"/>
      <c r="K2451" s="1"/>
      <c r="L2451"/>
      <c r="M2451" s="1"/>
      <c r="N2451" s="1"/>
      <c r="V2451" s="90"/>
    </row>
    <row r="2452" spans="1:22" s="80" customFormat="1">
      <c r="A2452" s="1"/>
      <c r="B2452" s="1"/>
      <c r="C2452" s="1"/>
      <c r="D2452" s="1"/>
      <c r="E2452" s="1"/>
      <c r="F2452" s="1"/>
      <c r="G2452" s="1"/>
      <c r="H2452" s="58"/>
      <c r="I2452" s="1"/>
      <c r="J2452" s="1"/>
      <c r="K2452" s="1"/>
      <c r="L2452"/>
      <c r="M2452" s="1"/>
      <c r="N2452" s="1"/>
      <c r="V2452" s="90"/>
    </row>
    <row r="2453" spans="1:22" s="80" customFormat="1">
      <c r="A2453" s="1"/>
      <c r="B2453" s="1"/>
      <c r="C2453" s="1"/>
      <c r="D2453" s="1"/>
      <c r="E2453" s="1"/>
      <c r="F2453" s="1"/>
      <c r="G2453" s="1"/>
      <c r="H2453" s="58"/>
      <c r="I2453" s="1"/>
      <c r="J2453" s="1"/>
      <c r="K2453" s="1"/>
      <c r="L2453"/>
      <c r="M2453" s="1"/>
      <c r="N2453" s="1"/>
      <c r="V2453" s="90"/>
    </row>
    <row r="2454" spans="1:22" s="80" customFormat="1">
      <c r="A2454" s="1"/>
      <c r="B2454" s="1"/>
      <c r="C2454" s="1"/>
      <c r="D2454" s="1"/>
      <c r="E2454" s="1"/>
      <c r="F2454" s="1"/>
      <c r="G2454" s="1"/>
      <c r="H2454" s="58"/>
      <c r="I2454" s="1"/>
      <c r="J2454" s="1"/>
      <c r="K2454" s="1"/>
      <c r="L2454"/>
      <c r="M2454" s="1"/>
      <c r="N2454" s="1"/>
      <c r="V2454" s="90"/>
    </row>
    <row r="2455" spans="1:22" s="80" customFormat="1">
      <c r="A2455" s="1"/>
      <c r="B2455" s="1"/>
      <c r="C2455" s="1"/>
      <c r="D2455" s="1"/>
      <c r="E2455" s="1"/>
      <c r="F2455" s="1"/>
      <c r="G2455" s="1"/>
      <c r="H2455" s="58"/>
      <c r="I2455" s="1"/>
      <c r="J2455" s="1"/>
      <c r="K2455" s="1"/>
      <c r="L2455"/>
      <c r="M2455" s="1"/>
      <c r="N2455" s="1"/>
      <c r="V2455" s="90"/>
    </row>
    <row r="2456" spans="1:22" s="80" customFormat="1">
      <c r="A2456" s="1"/>
      <c r="B2456" s="1"/>
      <c r="C2456" s="1"/>
      <c r="D2456" s="1"/>
      <c r="E2456" s="1"/>
      <c r="F2456" s="1"/>
      <c r="G2456" s="1"/>
      <c r="H2456" s="58"/>
      <c r="I2456" s="1"/>
      <c r="J2456" s="1"/>
      <c r="K2456" s="1"/>
      <c r="L2456"/>
      <c r="M2456" s="1"/>
      <c r="N2456" s="1"/>
      <c r="V2456" s="90"/>
    </row>
    <row r="2457" spans="1:22" s="80" customFormat="1">
      <c r="A2457" s="1"/>
      <c r="B2457" s="1"/>
      <c r="C2457" s="1"/>
      <c r="D2457" s="1"/>
      <c r="E2457" s="1"/>
      <c r="F2457" s="1"/>
      <c r="G2457" s="1"/>
      <c r="H2457" s="58"/>
      <c r="I2457" s="1"/>
      <c r="J2457" s="1"/>
      <c r="K2457" s="1"/>
      <c r="L2457"/>
      <c r="M2457" s="1"/>
      <c r="N2457" s="1"/>
      <c r="V2457" s="90"/>
    </row>
    <row r="2458" spans="1:22" s="80" customFormat="1">
      <c r="A2458" s="1"/>
      <c r="B2458" s="1"/>
      <c r="C2458" s="1"/>
      <c r="D2458" s="1"/>
      <c r="E2458" s="1"/>
      <c r="F2458" s="1"/>
      <c r="G2458" s="1"/>
      <c r="H2458" s="58"/>
      <c r="I2458" s="1"/>
      <c r="J2458" s="1"/>
      <c r="K2458" s="1"/>
      <c r="L2458"/>
      <c r="M2458" s="1"/>
      <c r="N2458" s="1"/>
      <c r="V2458" s="90"/>
    </row>
    <row r="2459" spans="1:22" s="80" customFormat="1">
      <c r="A2459" s="1"/>
      <c r="B2459" s="1"/>
      <c r="C2459" s="1"/>
      <c r="D2459" s="1"/>
      <c r="E2459" s="1"/>
      <c r="F2459" s="1"/>
      <c r="G2459" s="1"/>
      <c r="H2459" s="58"/>
      <c r="I2459" s="1"/>
      <c r="J2459" s="1"/>
      <c r="K2459" s="1"/>
      <c r="L2459"/>
      <c r="M2459" s="1"/>
      <c r="N2459" s="1"/>
      <c r="V2459" s="90"/>
    </row>
    <row r="2460" spans="1:22" s="80" customFormat="1">
      <c r="A2460" s="1"/>
      <c r="B2460" s="1"/>
      <c r="C2460" s="1"/>
      <c r="D2460" s="1"/>
      <c r="E2460" s="1"/>
      <c r="F2460" s="1"/>
      <c r="G2460" s="1"/>
      <c r="H2460" s="58"/>
      <c r="I2460" s="1"/>
      <c r="J2460" s="1"/>
      <c r="K2460" s="1"/>
      <c r="L2460"/>
      <c r="M2460" s="1"/>
      <c r="N2460" s="1"/>
      <c r="V2460" s="90"/>
    </row>
    <row r="2461" spans="1:22" s="80" customFormat="1">
      <c r="A2461" s="1"/>
      <c r="B2461" s="1"/>
      <c r="C2461" s="1"/>
      <c r="D2461" s="1"/>
      <c r="E2461" s="1"/>
      <c r="F2461" s="1"/>
      <c r="G2461" s="1"/>
      <c r="H2461" s="58"/>
      <c r="I2461" s="1"/>
      <c r="J2461" s="1"/>
      <c r="K2461" s="1"/>
      <c r="L2461"/>
      <c r="M2461" s="1"/>
      <c r="N2461" s="1"/>
      <c r="V2461" s="90"/>
    </row>
    <row r="2462" spans="1:22" s="80" customFormat="1">
      <c r="A2462" s="1"/>
      <c r="B2462" s="1"/>
      <c r="C2462" s="1"/>
      <c r="D2462" s="1"/>
      <c r="E2462" s="1"/>
      <c r="F2462" s="1"/>
      <c r="G2462" s="1"/>
      <c r="H2462" s="58"/>
      <c r="I2462" s="1"/>
      <c r="J2462" s="1"/>
      <c r="K2462" s="1"/>
      <c r="L2462"/>
      <c r="M2462" s="1"/>
      <c r="N2462" s="1"/>
      <c r="V2462" s="90"/>
    </row>
    <row r="2463" spans="1:22" s="80" customFormat="1">
      <c r="A2463" s="1"/>
      <c r="B2463" s="1"/>
      <c r="C2463" s="1"/>
      <c r="D2463" s="1"/>
      <c r="E2463" s="1"/>
      <c r="F2463" s="1"/>
      <c r="G2463" s="1"/>
      <c r="H2463" s="58"/>
      <c r="I2463" s="1"/>
      <c r="J2463" s="1"/>
      <c r="K2463" s="1"/>
      <c r="L2463"/>
      <c r="M2463" s="1"/>
      <c r="N2463" s="1"/>
      <c r="V2463" s="90"/>
    </row>
    <row r="2464" spans="1:22" s="80" customFormat="1">
      <c r="A2464" s="1"/>
      <c r="B2464" s="1"/>
      <c r="C2464" s="1"/>
      <c r="D2464" s="1"/>
      <c r="E2464" s="1"/>
      <c r="F2464" s="1"/>
      <c r="G2464" s="1"/>
      <c r="H2464" s="58"/>
      <c r="I2464" s="1"/>
      <c r="J2464" s="1"/>
      <c r="K2464" s="1"/>
      <c r="L2464"/>
      <c r="M2464" s="1"/>
      <c r="N2464" s="1"/>
      <c r="V2464" s="90"/>
    </row>
    <row r="2465" spans="1:22" s="80" customFormat="1">
      <c r="A2465" s="1"/>
      <c r="B2465" s="1"/>
      <c r="C2465" s="1"/>
      <c r="D2465" s="1"/>
      <c r="E2465" s="1"/>
      <c r="F2465" s="1"/>
      <c r="G2465" s="1"/>
      <c r="H2465" s="58"/>
      <c r="I2465" s="1"/>
      <c r="J2465" s="1"/>
      <c r="K2465" s="1"/>
      <c r="L2465"/>
      <c r="M2465" s="1"/>
      <c r="N2465" s="1"/>
      <c r="V2465" s="90"/>
    </row>
    <row r="2466" spans="1:22" s="80" customFormat="1">
      <c r="A2466" s="1"/>
      <c r="B2466" s="1"/>
      <c r="C2466" s="1"/>
      <c r="D2466" s="1"/>
      <c r="E2466" s="1"/>
      <c r="F2466" s="1"/>
      <c r="G2466" s="1"/>
      <c r="H2466" s="58"/>
      <c r="I2466" s="1"/>
      <c r="J2466" s="1"/>
      <c r="K2466" s="1"/>
      <c r="L2466"/>
      <c r="M2466" s="1"/>
      <c r="N2466" s="1"/>
      <c r="V2466" s="90"/>
    </row>
    <row r="2467" spans="1:22" s="80" customFormat="1">
      <c r="A2467" s="1"/>
      <c r="B2467" s="1"/>
      <c r="C2467" s="1"/>
      <c r="D2467" s="1"/>
      <c r="E2467" s="1"/>
      <c r="F2467" s="1"/>
      <c r="G2467" s="1"/>
      <c r="H2467" s="58"/>
      <c r="I2467" s="1"/>
      <c r="J2467" s="1"/>
      <c r="K2467" s="1"/>
      <c r="L2467"/>
      <c r="M2467" s="1"/>
      <c r="N2467" s="1"/>
      <c r="V2467" s="90"/>
    </row>
    <row r="2468" spans="1:22" s="80" customFormat="1">
      <c r="A2468" s="1"/>
      <c r="B2468" s="1"/>
      <c r="C2468" s="1"/>
      <c r="D2468" s="1"/>
      <c r="E2468" s="1"/>
      <c r="F2468" s="1"/>
      <c r="G2468" s="1"/>
      <c r="H2468" s="58"/>
      <c r="I2468" s="1"/>
      <c r="J2468" s="1"/>
      <c r="K2468" s="1"/>
      <c r="L2468"/>
      <c r="M2468" s="1"/>
      <c r="N2468" s="1"/>
      <c r="V2468" s="90"/>
    </row>
    <row r="2469" spans="1:22" s="80" customFormat="1">
      <c r="A2469" s="1"/>
      <c r="B2469" s="1"/>
      <c r="C2469" s="1"/>
      <c r="D2469" s="1"/>
      <c r="E2469" s="1"/>
      <c r="F2469" s="1"/>
      <c r="G2469" s="1"/>
      <c r="H2469" s="58"/>
      <c r="I2469" s="1"/>
      <c r="J2469" s="1"/>
      <c r="K2469" s="1"/>
      <c r="L2469"/>
      <c r="M2469" s="1"/>
      <c r="N2469" s="1"/>
      <c r="V2469" s="90"/>
    </row>
    <row r="2470" spans="1:22" s="80" customFormat="1">
      <c r="A2470" s="1"/>
      <c r="B2470" s="1"/>
      <c r="C2470" s="1"/>
      <c r="D2470" s="1"/>
      <c r="E2470" s="1"/>
      <c r="F2470" s="1"/>
      <c r="G2470" s="1"/>
      <c r="H2470" s="58"/>
      <c r="I2470" s="1"/>
      <c r="J2470" s="1"/>
      <c r="K2470" s="1"/>
      <c r="L2470"/>
      <c r="M2470" s="1"/>
      <c r="N2470" s="1"/>
      <c r="V2470" s="90"/>
    </row>
    <row r="2471" spans="1:22" s="80" customFormat="1">
      <c r="A2471" s="1"/>
      <c r="B2471" s="1"/>
      <c r="C2471" s="1"/>
      <c r="D2471" s="1"/>
      <c r="E2471" s="1"/>
      <c r="F2471" s="1"/>
      <c r="G2471" s="1"/>
      <c r="H2471" s="58"/>
      <c r="I2471" s="1"/>
      <c r="J2471" s="1"/>
      <c r="K2471" s="1"/>
      <c r="L2471"/>
      <c r="M2471" s="1"/>
      <c r="N2471" s="1"/>
      <c r="V2471" s="90"/>
    </row>
    <row r="2472" spans="1:22" s="80" customFormat="1">
      <c r="A2472" s="1"/>
      <c r="B2472" s="1"/>
      <c r="C2472" s="1"/>
      <c r="D2472" s="1"/>
      <c r="E2472" s="1"/>
      <c r="F2472" s="1"/>
      <c r="G2472" s="1"/>
      <c r="H2472" s="58"/>
      <c r="I2472" s="1"/>
      <c r="J2472" s="1"/>
      <c r="K2472" s="1"/>
      <c r="L2472"/>
      <c r="M2472" s="1"/>
      <c r="N2472" s="1"/>
      <c r="V2472" s="90"/>
    </row>
    <row r="2473" spans="1:22" s="80" customFormat="1">
      <c r="A2473" s="1"/>
      <c r="B2473" s="1"/>
      <c r="C2473" s="1"/>
      <c r="D2473" s="1"/>
      <c r="E2473" s="1"/>
      <c r="F2473" s="1"/>
      <c r="G2473" s="1"/>
      <c r="H2473" s="58"/>
      <c r="I2473" s="1"/>
      <c r="J2473" s="1"/>
      <c r="K2473" s="1"/>
      <c r="L2473"/>
      <c r="M2473" s="1"/>
      <c r="N2473" s="1"/>
      <c r="V2473" s="90"/>
    </row>
    <row r="2474" spans="1:22" s="80" customFormat="1">
      <c r="A2474" s="1"/>
      <c r="B2474" s="1"/>
      <c r="C2474" s="1"/>
      <c r="D2474" s="1"/>
      <c r="E2474" s="1"/>
      <c r="F2474" s="1"/>
      <c r="G2474" s="1"/>
      <c r="H2474" s="58"/>
      <c r="I2474" s="1"/>
      <c r="J2474" s="1"/>
      <c r="K2474" s="1"/>
      <c r="L2474"/>
      <c r="M2474" s="1"/>
      <c r="N2474" s="1"/>
      <c r="V2474" s="90"/>
    </row>
    <row r="2475" spans="1:22" s="80" customFormat="1">
      <c r="A2475" s="1"/>
      <c r="B2475" s="1"/>
      <c r="C2475" s="1"/>
      <c r="D2475" s="1"/>
      <c r="E2475" s="1"/>
      <c r="F2475" s="1"/>
      <c r="G2475" s="1"/>
      <c r="H2475" s="58"/>
      <c r="I2475" s="1"/>
      <c r="J2475" s="1"/>
      <c r="K2475" s="1"/>
      <c r="L2475"/>
      <c r="M2475" s="1"/>
      <c r="N2475" s="1"/>
      <c r="V2475" s="90"/>
    </row>
    <row r="2476" spans="1:22" s="80" customFormat="1">
      <c r="A2476" s="1"/>
      <c r="B2476" s="1"/>
      <c r="C2476" s="1"/>
      <c r="D2476" s="1"/>
      <c r="E2476" s="1"/>
      <c r="F2476" s="1"/>
      <c r="G2476" s="1"/>
      <c r="H2476" s="58"/>
      <c r="I2476" s="1"/>
      <c r="J2476" s="1"/>
      <c r="K2476" s="1"/>
      <c r="L2476"/>
      <c r="M2476" s="1"/>
      <c r="N2476" s="1"/>
      <c r="V2476" s="90"/>
    </row>
    <row r="2477" spans="1:22" s="80" customFormat="1">
      <c r="A2477" s="1"/>
      <c r="B2477" s="1"/>
      <c r="C2477" s="1"/>
      <c r="D2477" s="1"/>
      <c r="E2477" s="1"/>
      <c r="F2477" s="1"/>
      <c r="G2477" s="1"/>
      <c r="H2477" s="58"/>
      <c r="I2477" s="1"/>
      <c r="J2477" s="1"/>
      <c r="K2477" s="1"/>
      <c r="L2477"/>
      <c r="M2477" s="1"/>
      <c r="N2477" s="1"/>
      <c r="V2477" s="90"/>
    </row>
    <row r="2478" spans="1:22" s="80" customFormat="1">
      <c r="A2478" s="1"/>
      <c r="B2478" s="1"/>
      <c r="C2478" s="1"/>
      <c r="D2478" s="1"/>
      <c r="E2478" s="1"/>
      <c r="F2478" s="1"/>
      <c r="G2478" s="1"/>
      <c r="H2478" s="58"/>
      <c r="I2478" s="1"/>
      <c r="J2478" s="1"/>
      <c r="K2478" s="1"/>
      <c r="L2478"/>
      <c r="M2478" s="1"/>
      <c r="N2478" s="1"/>
      <c r="V2478" s="90"/>
    </row>
    <row r="2479" spans="1:22" s="80" customFormat="1">
      <c r="A2479" s="1"/>
      <c r="B2479" s="1"/>
      <c r="C2479" s="1"/>
      <c r="D2479" s="1"/>
      <c r="E2479" s="1"/>
      <c r="F2479" s="1"/>
      <c r="G2479" s="1"/>
      <c r="H2479" s="58"/>
      <c r="I2479" s="1"/>
      <c r="J2479" s="1"/>
      <c r="K2479" s="1"/>
      <c r="L2479"/>
      <c r="M2479" s="1"/>
      <c r="N2479" s="1"/>
      <c r="V2479" s="90"/>
    </row>
    <row r="2480" spans="1:22" s="80" customFormat="1">
      <c r="A2480" s="1"/>
      <c r="B2480" s="1"/>
      <c r="C2480" s="1"/>
      <c r="D2480" s="1"/>
      <c r="E2480" s="1"/>
      <c r="F2480" s="1"/>
      <c r="G2480" s="1"/>
      <c r="H2480" s="58"/>
      <c r="I2480" s="1"/>
      <c r="J2480" s="1"/>
      <c r="K2480" s="1"/>
      <c r="L2480"/>
      <c r="M2480" s="1"/>
      <c r="N2480" s="1"/>
      <c r="V2480" s="90"/>
    </row>
    <row r="2481" spans="1:22" s="80" customFormat="1">
      <c r="A2481" s="1"/>
      <c r="B2481" s="1"/>
      <c r="C2481" s="1"/>
      <c r="D2481" s="1"/>
      <c r="E2481" s="1"/>
      <c r="F2481" s="1"/>
      <c r="G2481" s="1"/>
      <c r="H2481" s="58"/>
      <c r="I2481" s="1"/>
      <c r="J2481" s="1"/>
      <c r="K2481" s="1"/>
      <c r="L2481"/>
      <c r="M2481" s="1"/>
      <c r="N2481" s="1"/>
      <c r="V2481" s="90"/>
    </row>
    <row r="2482" spans="1:22" s="80" customFormat="1">
      <c r="A2482" s="1"/>
      <c r="B2482" s="1"/>
      <c r="C2482" s="1"/>
      <c r="D2482" s="1"/>
      <c r="E2482" s="1"/>
      <c r="F2482" s="1"/>
      <c r="G2482" s="1"/>
      <c r="H2482" s="58"/>
      <c r="I2482" s="1"/>
      <c r="J2482" s="1"/>
      <c r="K2482" s="1"/>
      <c r="L2482"/>
      <c r="M2482" s="1"/>
      <c r="N2482" s="1"/>
      <c r="V2482" s="90"/>
    </row>
    <row r="2483" spans="1:22" s="80" customFormat="1">
      <c r="A2483" s="1"/>
      <c r="B2483" s="1"/>
      <c r="C2483" s="1"/>
      <c r="D2483" s="1"/>
      <c r="E2483" s="1"/>
      <c r="F2483" s="1"/>
      <c r="G2483" s="1"/>
      <c r="H2483" s="58"/>
      <c r="I2483" s="1"/>
      <c r="J2483" s="1"/>
      <c r="K2483" s="1"/>
      <c r="L2483"/>
      <c r="M2483" s="1"/>
      <c r="N2483" s="1"/>
      <c r="V2483" s="90"/>
    </row>
    <row r="2484" spans="1:22" s="80" customFormat="1">
      <c r="A2484" s="1"/>
      <c r="B2484" s="1"/>
      <c r="C2484" s="1"/>
      <c r="D2484" s="1"/>
      <c r="E2484" s="1"/>
      <c r="F2484" s="1"/>
      <c r="G2484" s="1"/>
      <c r="H2484" s="58"/>
      <c r="I2484" s="1"/>
      <c r="J2484" s="1"/>
      <c r="K2484" s="1"/>
      <c r="L2484"/>
      <c r="M2484" s="1"/>
      <c r="N2484" s="1"/>
      <c r="V2484" s="90"/>
    </row>
    <row r="2485" spans="1:22" s="80" customFormat="1">
      <c r="A2485" s="1"/>
      <c r="B2485" s="1"/>
      <c r="C2485" s="1"/>
      <c r="D2485" s="1"/>
      <c r="E2485" s="1"/>
      <c r="F2485" s="1"/>
      <c r="G2485" s="1"/>
      <c r="H2485" s="58"/>
      <c r="I2485" s="1"/>
      <c r="J2485" s="1"/>
      <c r="K2485" s="1"/>
      <c r="L2485"/>
      <c r="M2485" s="1"/>
      <c r="N2485" s="1"/>
      <c r="V2485" s="90"/>
    </row>
    <row r="2486" spans="1:22" s="80" customFormat="1">
      <c r="A2486" s="1"/>
      <c r="B2486" s="1"/>
      <c r="C2486" s="1"/>
      <c r="D2486" s="1"/>
      <c r="E2486" s="1"/>
      <c r="F2486" s="1"/>
      <c r="G2486" s="1"/>
      <c r="H2486" s="58"/>
      <c r="I2486" s="1"/>
      <c r="J2486" s="1"/>
      <c r="K2486" s="1"/>
      <c r="L2486"/>
      <c r="M2486" s="1"/>
      <c r="N2486" s="1"/>
      <c r="V2486" s="90"/>
    </row>
    <row r="2487" spans="1:22" s="80" customFormat="1">
      <c r="A2487" s="1"/>
      <c r="B2487" s="1"/>
      <c r="C2487" s="1"/>
      <c r="D2487" s="1"/>
      <c r="E2487" s="1"/>
      <c r="F2487" s="1"/>
      <c r="G2487" s="1"/>
      <c r="H2487" s="58"/>
      <c r="I2487" s="1"/>
      <c r="J2487" s="1"/>
      <c r="K2487" s="1"/>
      <c r="L2487"/>
      <c r="M2487" s="1"/>
      <c r="N2487" s="1"/>
      <c r="V2487" s="90"/>
    </row>
    <row r="2488" spans="1:22" s="80" customFormat="1">
      <c r="A2488" s="1"/>
      <c r="B2488" s="1"/>
      <c r="C2488" s="1"/>
      <c r="D2488" s="1"/>
      <c r="E2488" s="1"/>
      <c r="F2488" s="1"/>
      <c r="G2488" s="1"/>
      <c r="H2488" s="58"/>
      <c r="I2488" s="1"/>
      <c r="J2488" s="1"/>
      <c r="K2488" s="1"/>
      <c r="L2488"/>
      <c r="M2488" s="1"/>
      <c r="N2488" s="1"/>
      <c r="V2488" s="90"/>
    </row>
    <row r="2489" spans="1:22" s="80" customFormat="1">
      <c r="A2489" s="1"/>
      <c r="B2489" s="1"/>
      <c r="C2489" s="1"/>
      <c r="D2489" s="1"/>
      <c r="E2489" s="1"/>
      <c r="F2489" s="1"/>
      <c r="G2489" s="1"/>
      <c r="H2489" s="58"/>
      <c r="I2489" s="1"/>
      <c r="J2489" s="1"/>
      <c r="K2489" s="1"/>
      <c r="L2489"/>
      <c r="M2489" s="1"/>
      <c r="N2489" s="1"/>
      <c r="V2489" s="90"/>
    </row>
    <row r="2490" spans="1:22" s="80" customFormat="1">
      <c r="A2490" s="1"/>
      <c r="B2490" s="1"/>
      <c r="C2490" s="1"/>
      <c r="D2490" s="1"/>
      <c r="E2490" s="1"/>
      <c r="F2490" s="1"/>
      <c r="G2490" s="1"/>
      <c r="H2490" s="58"/>
      <c r="I2490" s="1"/>
      <c r="J2490" s="1"/>
      <c r="K2490" s="1"/>
      <c r="L2490"/>
      <c r="M2490" s="1"/>
      <c r="N2490" s="1"/>
      <c r="V2490" s="90"/>
    </row>
    <row r="2491" spans="1:22" s="80" customFormat="1">
      <c r="A2491" s="1"/>
      <c r="B2491" s="1"/>
      <c r="C2491" s="1"/>
      <c r="D2491" s="1"/>
      <c r="E2491" s="1"/>
      <c r="F2491" s="1"/>
      <c r="G2491" s="1"/>
      <c r="H2491" s="58"/>
      <c r="I2491" s="1"/>
      <c r="J2491" s="1"/>
      <c r="K2491" s="1"/>
      <c r="L2491"/>
      <c r="M2491" s="1"/>
      <c r="N2491" s="1"/>
      <c r="V2491" s="90"/>
    </row>
    <row r="2492" spans="1:22" s="80" customFormat="1">
      <c r="A2492" s="1"/>
      <c r="B2492" s="1"/>
      <c r="C2492" s="1"/>
      <c r="D2492" s="1"/>
      <c r="E2492" s="1"/>
      <c r="F2492" s="1"/>
      <c r="G2492" s="1"/>
      <c r="H2492" s="58"/>
      <c r="I2492" s="1"/>
      <c r="J2492" s="1"/>
      <c r="K2492" s="1"/>
      <c r="L2492"/>
      <c r="M2492" s="1"/>
      <c r="N2492" s="1"/>
      <c r="V2492" s="90"/>
    </row>
    <row r="2493" spans="1:22" s="80" customFormat="1">
      <c r="A2493" s="1"/>
      <c r="B2493" s="1"/>
      <c r="C2493" s="1"/>
      <c r="D2493" s="1"/>
      <c r="E2493" s="1"/>
      <c r="F2493" s="1"/>
      <c r="G2493" s="1"/>
      <c r="H2493" s="58"/>
      <c r="I2493" s="1"/>
      <c r="J2493" s="1"/>
      <c r="K2493" s="1"/>
      <c r="L2493"/>
      <c r="M2493" s="1"/>
      <c r="N2493" s="1"/>
      <c r="V2493" s="90"/>
    </row>
    <row r="2494" spans="1:22" s="80" customFormat="1">
      <c r="A2494" s="1"/>
      <c r="B2494" s="1"/>
      <c r="C2494" s="1"/>
      <c r="D2494" s="1"/>
      <c r="E2494" s="1"/>
      <c r="F2494" s="1"/>
      <c r="G2494" s="1"/>
      <c r="H2494" s="58"/>
      <c r="I2494" s="1"/>
      <c r="J2494" s="1"/>
      <c r="K2494" s="1"/>
      <c r="L2494"/>
      <c r="M2494" s="1"/>
      <c r="N2494" s="1"/>
      <c r="V2494" s="90"/>
    </row>
    <row r="2495" spans="1:22" s="80" customFormat="1">
      <c r="A2495" s="1"/>
      <c r="B2495" s="1"/>
      <c r="C2495" s="1"/>
      <c r="D2495" s="1"/>
      <c r="E2495" s="1"/>
      <c r="F2495" s="1"/>
      <c r="G2495" s="1"/>
      <c r="H2495" s="58"/>
      <c r="I2495" s="1"/>
      <c r="J2495" s="1"/>
      <c r="K2495" s="1"/>
      <c r="L2495"/>
      <c r="M2495" s="1"/>
      <c r="N2495" s="1"/>
      <c r="V2495" s="90"/>
    </row>
    <row r="2496" spans="1:22" s="80" customFormat="1">
      <c r="A2496" s="1"/>
      <c r="B2496" s="1"/>
      <c r="C2496" s="1"/>
      <c r="D2496" s="1"/>
      <c r="E2496" s="1"/>
      <c r="F2496" s="1"/>
      <c r="G2496" s="1"/>
      <c r="H2496" s="58"/>
      <c r="I2496" s="1"/>
      <c r="J2496" s="1"/>
      <c r="K2496" s="1"/>
      <c r="L2496"/>
      <c r="M2496" s="1"/>
      <c r="N2496" s="1"/>
      <c r="V2496" s="90"/>
    </row>
    <row r="2497" spans="1:22" s="80" customFormat="1">
      <c r="A2497" s="1"/>
      <c r="B2497" s="1"/>
      <c r="C2497" s="1"/>
      <c r="D2497" s="1"/>
      <c r="E2497" s="1"/>
      <c r="F2497" s="1"/>
      <c r="G2497" s="1"/>
      <c r="H2497" s="58"/>
      <c r="I2497" s="1"/>
      <c r="J2497" s="1"/>
      <c r="K2497" s="1"/>
      <c r="L2497"/>
      <c r="M2497" s="1"/>
      <c r="N2497" s="1"/>
      <c r="V2497" s="90"/>
    </row>
    <row r="2498" spans="1:22" s="80" customFormat="1">
      <c r="A2498" s="1"/>
      <c r="B2498" s="1"/>
      <c r="C2498" s="1"/>
      <c r="D2498" s="1"/>
      <c r="E2498" s="1"/>
      <c r="F2498" s="1"/>
      <c r="G2498" s="1"/>
      <c r="H2498" s="58"/>
      <c r="I2498" s="1"/>
      <c r="J2498" s="1"/>
      <c r="K2498" s="1"/>
      <c r="L2498"/>
      <c r="M2498" s="1"/>
      <c r="N2498" s="1"/>
      <c r="V2498" s="90"/>
    </row>
    <row r="2499" spans="1:22" s="80" customFormat="1">
      <c r="A2499" s="1"/>
      <c r="B2499" s="1"/>
      <c r="C2499" s="1"/>
      <c r="D2499" s="1"/>
      <c r="E2499" s="1"/>
      <c r="F2499" s="1"/>
      <c r="G2499" s="1"/>
      <c r="H2499" s="58"/>
      <c r="I2499" s="1"/>
      <c r="J2499" s="1"/>
      <c r="K2499" s="1"/>
      <c r="L2499"/>
      <c r="M2499" s="1"/>
      <c r="N2499" s="1"/>
      <c r="V2499" s="90"/>
    </row>
    <row r="2500" spans="1:22" s="80" customFormat="1">
      <c r="A2500" s="1"/>
      <c r="B2500" s="1"/>
      <c r="C2500" s="1"/>
      <c r="D2500" s="1"/>
      <c r="E2500" s="1"/>
      <c r="F2500" s="1"/>
      <c r="G2500" s="1"/>
      <c r="H2500" s="58"/>
      <c r="I2500" s="1"/>
      <c r="J2500" s="1"/>
      <c r="K2500" s="1"/>
      <c r="L2500"/>
      <c r="M2500" s="1"/>
      <c r="N2500" s="1"/>
      <c r="V2500" s="90"/>
    </row>
    <row r="2501" spans="1:22" s="80" customFormat="1">
      <c r="A2501" s="1"/>
      <c r="B2501" s="1"/>
      <c r="C2501" s="1"/>
      <c r="D2501" s="1"/>
      <c r="E2501" s="1"/>
      <c r="F2501" s="1"/>
      <c r="G2501" s="1"/>
      <c r="H2501" s="58"/>
      <c r="I2501" s="1"/>
      <c r="J2501" s="1"/>
      <c r="K2501" s="1"/>
      <c r="L2501"/>
      <c r="M2501" s="1"/>
      <c r="N2501" s="1"/>
      <c r="V2501" s="90"/>
    </row>
    <row r="2502" spans="1:22" s="80" customFormat="1">
      <c r="A2502" s="1"/>
      <c r="B2502" s="1"/>
      <c r="C2502" s="1"/>
      <c r="D2502" s="1"/>
      <c r="E2502" s="1"/>
      <c r="F2502" s="1"/>
      <c r="G2502" s="1"/>
      <c r="H2502" s="58"/>
      <c r="I2502" s="1"/>
      <c r="J2502" s="1"/>
      <c r="K2502" s="1"/>
      <c r="L2502"/>
      <c r="M2502" s="1"/>
      <c r="N2502" s="1"/>
      <c r="V2502" s="90"/>
    </row>
    <row r="2503" spans="1:22" s="80" customFormat="1">
      <c r="A2503" s="1"/>
      <c r="B2503" s="1"/>
      <c r="C2503" s="1"/>
      <c r="D2503" s="1"/>
      <c r="E2503" s="1"/>
      <c r="F2503" s="1"/>
      <c r="G2503" s="1"/>
      <c r="H2503" s="58"/>
      <c r="I2503" s="1"/>
      <c r="J2503" s="1"/>
      <c r="K2503" s="1"/>
      <c r="L2503"/>
      <c r="M2503" s="1"/>
      <c r="N2503" s="1"/>
      <c r="V2503" s="90"/>
    </row>
    <row r="2504" spans="1:22" s="80" customFormat="1">
      <c r="A2504" s="1"/>
      <c r="B2504" s="1"/>
      <c r="C2504" s="1"/>
      <c r="D2504" s="1"/>
      <c r="E2504" s="1"/>
      <c r="F2504" s="1"/>
      <c r="G2504" s="1"/>
      <c r="H2504" s="58"/>
      <c r="I2504" s="1"/>
      <c r="J2504" s="1"/>
      <c r="K2504" s="1"/>
      <c r="L2504"/>
      <c r="M2504" s="1"/>
      <c r="N2504" s="1"/>
      <c r="V2504" s="90"/>
    </row>
    <row r="2505" spans="1:22" s="80" customFormat="1">
      <c r="A2505" s="1"/>
      <c r="B2505" s="1"/>
      <c r="C2505" s="1"/>
      <c r="D2505" s="1"/>
      <c r="E2505" s="1"/>
      <c r="F2505" s="1"/>
      <c r="G2505" s="1"/>
      <c r="H2505" s="58"/>
      <c r="I2505" s="1"/>
      <c r="J2505" s="1"/>
      <c r="K2505" s="1"/>
      <c r="L2505"/>
      <c r="M2505" s="1"/>
      <c r="N2505" s="1"/>
      <c r="V2505" s="90"/>
    </row>
    <row r="2506" spans="1:22" s="80" customFormat="1">
      <c r="A2506" s="1"/>
      <c r="B2506" s="1"/>
      <c r="C2506" s="1"/>
      <c r="D2506" s="1"/>
      <c r="E2506" s="1"/>
      <c r="F2506" s="1"/>
      <c r="G2506" s="1"/>
      <c r="H2506" s="58"/>
      <c r="I2506" s="1"/>
      <c r="J2506" s="1"/>
      <c r="K2506" s="1"/>
      <c r="L2506"/>
      <c r="M2506" s="1"/>
      <c r="N2506" s="1"/>
      <c r="V2506" s="90"/>
    </row>
    <row r="2507" spans="1:22" s="80" customFormat="1">
      <c r="A2507" s="1"/>
      <c r="B2507" s="1"/>
      <c r="C2507" s="1"/>
      <c r="D2507" s="1"/>
      <c r="E2507" s="1"/>
      <c r="F2507" s="1"/>
      <c r="G2507" s="1"/>
      <c r="H2507" s="58"/>
      <c r="I2507" s="1"/>
      <c r="J2507" s="1"/>
      <c r="K2507" s="1"/>
      <c r="L2507"/>
      <c r="M2507" s="1"/>
      <c r="N2507" s="1"/>
      <c r="V2507" s="90"/>
    </row>
    <row r="2508" spans="1:22" s="80" customFormat="1">
      <c r="A2508" s="1"/>
      <c r="B2508" s="1"/>
      <c r="C2508" s="1"/>
      <c r="D2508" s="1"/>
      <c r="E2508" s="1"/>
      <c r="F2508" s="1"/>
      <c r="G2508" s="1"/>
      <c r="H2508" s="58"/>
      <c r="I2508" s="1"/>
      <c r="J2508" s="1"/>
      <c r="K2508" s="1"/>
      <c r="L2508"/>
      <c r="M2508" s="1"/>
      <c r="N2508" s="1"/>
      <c r="V2508" s="90"/>
    </row>
    <row r="2509" spans="1:22" s="80" customFormat="1">
      <c r="A2509" s="1"/>
      <c r="B2509" s="1"/>
      <c r="C2509" s="1"/>
      <c r="D2509" s="1"/>
      <c r="E2509" s="1"/>
      <c r="F2509" s="1"/>
      <c r="G2509" s="1"/>
      <c r="H2509" s="58"/>
      <c r="I2509" s="1"/>
      <c r="J2509" s="1"/>
      <c r="K2509" s="1"/>
      <c r="L2509"/>
      <c r="M2509" s="1"/>
      <c r="N2509" s="1"/>
      <c r="V2509" s="90"/>
    </row>
    <row r="2510" spans="1:22" s="80" customFormat="1">
      <c r="A2510" s="1"/>
      <c r="B2510" s="1"/>
      <c r="C2510" s="1"/>
      <c r="D2510" s="1"/>
      <c r="E2510" s="1"/>
      <c r="F2510" s="1"/>
      <c r="G2510" s="1"/>
      <c r="H2510" s="58"/>
      <c r="I2510" s="1"/>
      <c r="J2510" s="1"/>
      <c r="K2510" s="1"/>
      <c r="L2510"/>
      <c r="M2510" s="1"/>
      <c r="N2510" s="1"/>
      <c r="V2510" s="90"/>
    </row>
    <row r="2511" spans="1:22" s="80" customFormat="1">
      <c r="A2511" s="1"/>
      <c r="B2511" s="1"/>
      <c r="C2511" s="1"/>
      <c r="D2511" s="1"/>
      <c r="E2511" s="1"/>
      <c r="F2511" s="1"/>
      <c r="G2511" s="1"/>
      <c r="H2511" s="58"/>
      <c r="I2511" s="1"/>
      <c r="J2511" s="1"/>
      <c r="K2511" s="1"/>
      <c r="L2511"/>
      <c r="M2511" s="1"/>
      <c r="N2511" s="1"/>
      <c r="V2511" s="90"/>
    </row>
    <row r="2512" spans="1:22" s="80" customFormat="1">
      <c r="A2512" s="1"/>
      <c r="B2512" s="1"/>
      <c r="C2512" s="1"/>
      <c r="D2512" s="1"/>
      <c r="E2512" s="1"/>
      <c r="F2512" s="1"/>
      <c r="G2512" s="1"/>
      <c r="H2512" s="58"/>
      <c r="I2512" s="1"/>
      <c r="J2512" s="1"/>
      <c r="K2512" s="1"/>
      <c r="L2512"/>
      <c r="M2512" s="1"/>
      <c r="N2512" s="1"/>
      <c r="V2512" s="90"/>
    </row>
    <row r="2513" spans="1:22" s="80" customFormat="1">
      <c r="A2513" s="1"/>
      <c r="B2513" s="1"/>
      <c r="C2513" s="1"/>
      <c r="D2513" s="1"/>
      <c r="E2513" s="1"/>
      <c r="F2513" s="1"/>
      <c r="G2513" s="1"/>
      <c r="H2513" s="58"/>
      <c r="I2513" s="1"/>
      <c r="J2513" s="1"/>
      <c r="K2513" s="1"/>
      <c r="L2513"/>
      <c r="M2513" s="1"/>
      <c r="N2513" s="1"/>
      <c r="V2513" s="90"/>
    </row>
    <row r="2514" spans="1:22" s="80" customFormat="1">
      <c r="A2514" s="1"/>
      <c r="B2514" s="1"/>
      <c r="C2514" s="1"/>
      <c r="D2514" s="1"/>
      <c r="E2514" s="1"/>
      <c r="F2514" s="1"/>
      <c r="G2514" s="1"/>
      <c r="H2514" s="58"/>
      <c r="I2514" s="1"/>
      <c r="J2514" s="1"/>
      <c r="K2514" s="1"/>
      <c r="L2514"/>
      <c r="M2514" s="1"/>
      <c r="N2514" s="1"/>
      <c r="V2514" s="90"/>
    </row>
    <row r="2515" spans="1:22" s="80" customFormat="1">
      <c r="A2515" s="1"/>
      <c r="B2515" s="1"/>
      <c r="C2515" s="1"/>
      <c r="D2515" s="1"/>
      <c r="E2515" s="1"/>
      <c r="F2515" s="1"/>
      <c r="G2515" s="1"/>
      <c r="H2515" s="58"/>
      <c r="I2515" s="1"/>
      <c r="J2515" s="1"/>
      <c r="K2515" s="1"/>
      <c r="L2515"/>
      <c r="M2515" s="1"/>
      <c r="N2515" s="1"/>
      <c r="V2515" s="90"/>
    </row>
    <row r="2516" spans="1:22" s="80" customFormat="1">
      <c r="A2516" s="1"/>
      <c r="B2516" s="1"/>
      <c r="C2516" s="1"/>
      <c r="D2516" s="1"/>
      <c r="E2516" s="1"/>
      <c r="F2516" s="1"/>
      <c r="G2516" s="1"/>
      <c r="H2516" s="58"/>
      <c r="I2516" s="1"/>
      <c r="J2516" s="1"/>
      <c r="K2516" s="1"/>
      <c r="L2516"/>
      <c r="M2516" s="1"/>
      <c r="N2516" s="1"/>
      <c r="V2516" s="90"/>
    </row>
    <row r="2517" spans="1:22" s="80" customFormat="1">
      <c r="A2517" s="1"/>
      <c r="B2517" s="1"/>
      <c r="C2517" s="1"/>
      <c r="D2517" s="1"/>
      <c r="E2517" s="1"/>
      <c r="F2517" s="1"/>
      <c r="G2517" s="1"/>
      <c r="H2517" s="58"/>
      <c r="I2517" s="1"/>
      <c r="J2517" s="1"/>
      <c r="K2517" s="1"/>
      <c r="L2517"/>
      <c r="M2517" s="1"/>
      <c r="N2517" s="1"/>
      <c r="V2517" s="90"/>
    </row>
    <row r="2518" spans="1:22" s="80" customFormat="1">
      <c r="A2518" s="1"/>
      <c r="B2518" s="1"/>
      <c r="C2518" s="1"/>
      <c r="D2518" s="1"/>
      <c r="E2518" s="1"/>
      <c r="F2518" s="1"/>
      <c r="G2518" s="1"/>
      <c r="H2518" s="58"/>
      <c r="I2518" s="1"/>
      <c r="J2518" s="1"/>
      <c r="K2518" s="1"/>
      <c r="L2518"/>
      <c r="M2518" s="1"/>
      <c r="N2518" s="1"/>
      <c r="V2518" s="90"/>
    </row>
    <row r="2519" spans="1:22" s="80" customFormat="1">
      <c r="A2519" s="1"/>
      <c r="B2519" s="1"/>
      <c r="C2519" s="1"/>
      <c r="D2519" s="1"/>
      <c r="E2519" s="1"/>
      <c r="F2519" s="1"/>
      <c r="G2519" s="1"/>
      <c r="H2519" s="58"/>
      <c r="I2519" s="1"/>
      <c r="J2519" s="1"/>
      <c r="K2519" s="1"/>
      <c r="L2519"/>
      <c r="M2519" s="1"/>
      <c r="N2519" s="1"/>
      <c r="V2519" s="90"/>
    </row>
    <row r="2520" spans="1:22" s="80" customFormat="1">
      <c r="A2520" s="1"/>
      <c r="B2520" s="1"/>
      <c r="C2520" s="1"/>
      <c r="D2520" s="1"/>
      <c r="E2520" s="1"/>
      <c r="F2520" s="1"/>
      <c r="G2520" s="1"/>
      <c r="H2520" s="58"/>
      <c r="I2520" s="1"/>
      <c r="J2520" s="1"/>
      <c r="K2520" s="1"/>
      <c r="L2520"/>
      <c r="M2520" s="1"/>
      <c r="N2520" s="1"/>
      <c r="V2520" s="90"/>
    </row>
    <row r="2521" spans="1:22" s="80" customFormat="1">
      <c r="A2521" s="1"/>
      <c r="B2521" s="1"/>
      <c r="C2521" s="1"/>
      <c r="D2521" s="1"/>
      <c r="E2521" s="1"/>
      <c r="F2521" s="1"/>
      <c r="G2521" s="1"/>
      <c r="H2521" s="58"/>
      <c r="I2521" s="1"/>
      <c r="J2521" s="1"/>
      <c r="K2521" s="1"/>
      <c r="L2521"/>
      <c r="M2521" s="1"/>
      <c r="N2521" s="1"/>
      <c r="V2521" s="90"/>
    </row>
    <row r="2522" spans="1:22" s="80" customFormat="1">
      <c r="A2522" s="1"/>
      <c r="B2522" s="1"/>
      <c r="C2522" s="1"/>
      <c r="D2522" s="1"/>
      <c r="E2522" s="1"/>
      <c r="F2522" s="1"/>
      <c r="G2522" s="1"/>
      <c r="H2522" s="58"/>
      <c r="I2522" s="1"/>
      <c r="J2522" s="1"/>
      <c r="K2522" s="1"/>
      <c r="L2522"/>
      <c r="M2522" s="1"/>
      <c r="N2522" s="1"/>
      <c r="V2522" s="90"/>
    </row>
    <row r="2523" spans="1:22" s="80" customFormat="1">
      <c r="A2523" s="1"/>
      <c r="B2523" s="1"/>
      <c r="C2523" s="1"/>
      <c r="D2523" s="1"/>
      <c r="E2523" s="1"/>
      <c r="F2523" s="1"/>
      <c r="G2523" s="1"/>
      <c r="H2523" s="58"/>
      <c r="I2523" s="1"/>
      <c r="J2523" s="1"/>
      <c r="K2523" s="1"/>
      <c r="L2523"/>
      <c r="M2523" s="1"/>
      <c r="N2523" s="1"/>
      <c r="V2523" s="90"/>
    </row>
    <row r="2524" spans="1:22" s="80" customFormat="1">
      <c r="A2524" s="1"/>
      <c r="B2524" s="1"/>
      <c r="C2524" s="1"/>
      <c r="D2524" s="1"/>
      <c r="E2524" s="1"/>
      <c r="F2524" s="1"/>
      <c r="G2524" s="1"/>
      <c r="H2524" s="58"/>
      <c r="I2524" s="1"/>
      <c r="J2524" s="1"/>
      <c r="K2524" s="1"/>
      <c r="L2524"/>
      <c r="M2524" s="1"/>
      <c r="N2524" s="1"/>
      <c r="V2524" s="90"/>
    </row>
    <row r="2525" spans="1:22" s="80" customFormat="1">
      <c r="A2525" s="1"/>
      <c r="B2525" s="1"/>
      <c r="C2525" s="1"/>
      <c r="D2525" s="1"/>
      <c r="E2525" s="1"/>
      <c r="F2525" s="1"/>
      <c r="G2525" s="1"/>
      <c r="H2525" s="58"/>
      <c r="I2525" s="1"/>
      <c r="J2525" s="1"/>
      <c r="K2525" s="1"/>
      <c r="L2525"/>
      <c r="M2525" s="1"/>
      <c r="N2525" s="1"/>
      <c r="V2525" s="90"/>
    </row>
    <row r="2526" spans="1:22" s="80" customFormat="1">
      <c r="A2526" s="1"/>
      <c r="B2526" s="1"/>
      <c r="C2526" s="1"/>
      <c r="D2526" s="1"/>
      <c r="E2526" s="1"/>
      <c r="F2526" s="1"/>
      <c r="G2526" s="1"/>
      <c r="H2526" s="58"/>
      <c r="I2526" s="1"/>
      <c r="J2526" s="1"/>
      <c r="K2526" s="1"/>
      <c r="L2526"/>
      <c r="M2526" s="1"/>
      <c r="N2526" s="1"/>
      <c r="V2526" s="90"/>
    </row>
    <row r="2527" spans="1:22" s="80" customFormat="1">
      <c r="A2527" s="1"/>
      <c r="B2527" s="1"/>
      <c r="C2527" s="1"/>
      <c r="D2527" s="1"/>
      <c r="E2527" s="1"/>
      <c r="F2527" s="1"/>
      <c r="G2527" s="1"/>
      <c r="H2527" s="58"/>
      <c r="I2527" s="1"/>
      <c r="J2527" s="1"/>
      <c r="K2527" s="1"/>
      <c r="L2527"/>
      <c r="M2527" s="1"/>
      <c r="N2527" s="1"/>
      <c r="V2527" s="90"/>
    </row>
    <row r="2528" spans="1:22" s="80" customFormat="1">
      <c r="A2528" s="1"/>
      <c r="B2528" s="1"/>
      <c r="C2528" s="1"/>
      <c r="D2528" s="1"/>
      <c r="E2528" s="1"/>
      <c r="F2528" s="1"/>
      <c r="G2528" s="1"/>
      <c r="H2528" s="58"/>
      <c r="I2528" s="1"/>
      <c r="J2528" s="1"/>
      <c r="K2528" s="1"/>
      <c r="L2528"/>
      <c r="M2528" s="1"/>
      <c r="N2528" s="1"/>
      <c r="V2528" s="90"/>
    </row>
    <row r="2529" spans="1:22" s="80" customFormat="1">
      <c r="A2529" s="1"/>
      <c r="B2529" s="1"/>
      <c r="C2529" s="1"/>
      <c r="D2529" s="1"/>
      <c r="E2529" s="1"/>
      <c r="F2529" s="1"/>
      <c r="G2529" s="1"/>
      <c r="H2529" s="58"/>
      <c r="I2529" s="1"/>
      <c r="J2529" s="1"/>
      <c r="K2529" s="1"/>
      <c r="L2529"/>
      <c r="M2529" s="1"/>
      <c r="N2529" s="1"/>
      <c r="V2529" s="90"/>
    </row>
    <row r="2530" spans="1:22" s="80" customFormat="1">
      <c r="A2530" s="1"/>
      <c r="B2530" s="1"/>
      <c r="C2530" s="1"/>
      <c r="D2530" s="1"/>
      <c r="E2530" s="1"/>
      <c r="F2530" s="1"/>
      <c r="G2530" s="1"/>
      <c r="H2530" s="58"/>
      <c r="I2530" s="1"/>
      <c r="J2530" s="1"/>
      <c r="K2530" s="1"/>
      <c r="L2530"/>
      <c r="M2530" s="1"/>
      <c r="N2530" s="1"/>
      <c r="V2530" s="90"/>
    </row>
    <row r="2531" spans="1:22" s="80" customFormat="1">
      <c r="A2531" s="1"/>
      <c r="B2531" s="1"/>
      <c r="C2531" s="1"/>
      <c r="D2531" s="1"/>
      <c r="E2531" s="1"/>
      <c r="F2531" s="1"/>
      <c r="G2531" s="1"/>
      <c r="H2531" s="58"/>
      <c r="I2531" s="1"/>
      <c r="J2531" s="1"/>
      <c r="K2531" s="1"/>
      <c r="L2531"/>
      <c r="M2531" s="1"/>
      <c r="N2531" s="1"/>
      <c r="V2531" s="90"/>
    </row>
    <row r="2532" spans="1:22" s="80" customFormat="1">
      <c r="A2532" s="1"/>
      <c r="B2532" s="1"/>
      <c r="C2532" s="1"/>
      <c r="D2532" s="1"/>
      <c r="E2532" s="1"/>
      <c r="F2532" s="1"/>
      <c r="G2532" s="1"/>
      <c r="H2532" s="58"/>
      <c r="I2532" s="1"/>
      <c r="J2532" s="1"/>
      <c r="K2532" s="1"/>
      <c r="L2532"/>
      <c r="M2532" s="1"/>
      <c r="N2532" s="1"/>
      <c r="V2532" s="90"/>
    </row>
    <row r="2533" spans="1:22" s="80" customFormat="1">
      <c r="A2533" s="1"/>
      <c r="B2533" s="1"/>
      <c r="C2533" s="1"/>
      <c r="D2533" s="1"/>
      <c r="E2533" s="1"/>
      <c r="F2533" s="1"/>
      <c r="G2533" s="1"/>
      <c r="H2533" s="58"/>
      <c r="I2533" s="1"/>
      <c r="J2533" s="1"/>
      <c r="K2533" s="1"/>
      <c r="L2533"/>
      <c r="M2533" s="1"/>
      <c r="N2533" s="1"/>
      <c r="V2533" s="90"/>
    </row>
    <row r="2534" spans="1:22" s="80" customFormat="1">
      <c r="A2534" s="1"/>
      <c r="B2534" s="1"/>
      <c r="C2534" s="1"/>
      <c r="D2534" s="1"/>
      <c r="E2534" s="1"/>
      <c r="F2534" s="1"/>
      <c r="G2534" s="1"/>
      <c r="H2534" s="58"/>
      <c r="I2534" s="1"/>
      <c r="J2534" s="1"/>
      <c r="K2534" s="1"/>
      <c r="L2534"/>
      <c r="M2534" s="1"/>
      <c r="N2534" s="1"/>
      <c r="V2534" s="90"/>
    </row>
    <row r="2535" spans="1:22" s="80" customFormat="1">
      <c r="A2535" s="1"/>
      <c r="B2535" s="1"/>
      <c r="C2535" s="1"/>
      <c r="D2535" s="1"/>
      <c r="E2535" s="1"/>
      <c r="F2535" s="1"/>
      <c r="G2535" s="1"/>
      <c r="H2535" s="58"/>
      <c r="I2535" s="1"/>
      <c r="J2535" s="1"/>
      <c r="K2535" s="1"/>
      <c r="L2535"/>
      <c r="M2535" s="1"/>
      <c r="N2535" s="1"/>
      <c r="V2535" s="90"/>
    </row>
    <row r="2536" spans="1:22" s="80" customFormat="1">
      <c r="A2536" s="1"/>
      <c r="B2536" s="1"/>
      <c r="C2536" s="1"/>
      <c r="D2536" s="1"/>
      <c r="E2536" s="1"/>
      <c r="F2536" s="1"/>
      <c r="G2536" s="1"/>
      <c r="H2536" s="58"/>
      <c r="I2536" s="1"/>
      <c r="J2536" s="1"/>
      <c r="K2536" s="1"/>
      <c r="L2536"/>
      <c r="M2536" s="1"/>
      <c r="N2536" s="1"/>
      <c r="V2536" s="90"/>
    </row>
    <row r="2537" spans="1:22" s="80" customFormat="1">
      <c r="A2537" s="1"/>
      <c r="B2537" s="1"/>
      <c r="C2537" s="1"/>
      <c r="D2537" s="1"/>
      <c r="E2537" s="1"/>
      <c r="F2537" s="1"/>
      <c r="G2537" s="1"/>
      <c r="H2537" s="58"/>
      <c r="I2537" s="1"/>
      <c r="J2537" s="1"/>
      <c r="K2537" s="1"/>
      <c r="L2537"/>
      <c r="M2537" s="1"/>
      <c r="N2537" s="1"/>
      <c r="V2537" s="90"/>
    </row>
    <row r="2538" spans="1:22" s="80" customFormat="1">
      <c r="A2538" s="1"/>
      <c r="B2538" s="1"/>
      <c r="C2538" s="1"/>
      <c r="D2538" s="1"/>
      <c r="E2538" s="1"/>
      <c r="F2538" s="1"/>
      <c r="G2538" s="1"/>
      <c r="H2538" s="58"/>
      <c r="I2538" s="1"/>
      <c r="J2538" s="1"/>
      <c r="K2538" s="1"/>
      <c r="L2538"/>
      <c r="M2538" s="1"/>
      <c r="N2538" s="1"/>
      <c r="V2538" s="90"/>
    </row>
    <row r="2539" spans="1:22" s="80" customFormat="1">
      <c r="A2539" s="1"/>
      <c r="B2539" s="1"/>
      <c r="C2539" s="1"/>
      <c r="D2539" s="1"/>
      <c r="E2539" s="1"/>
      <c r="F2539" s="1"/>
      <c r="G2539" s="1"/>
      <c r="H2539" s="58"/>
      <c r="I2539" s="1"/>
      <c r="J2539" s="1"/>
      <c r="K2539" s="1"/>
      <c r="L2539"/>
      <c r="M2539" s="1"/>
      <c r="N2539" s="1"/>
      <c r="V2539" s="90"/>
    </row>
    <row r="2540" spans="1:22" s="80" customFormat="1">
      <c r="A2540" s="1"/>
      <c r="B2540" s="1"/>
      <c r="C2540" s="1"/>
      <c r="D2540" s="1"/>
      <c r="E2540" s="1"/>
      <c r="F2540" s="1"/>
      <c r="G2540" s="1"/>
      <c r="H2540" s="58"/>
      <c r="I2540" s="1"/>
      <c r="J2540" s="1"/>
      <c r="K2540" s="1"/>
      <c r="L2540"/>
      <c r="M2540" s="1"/>
      <c r="N2540" s="1"/>
      <c r="V2540" s="90"/>
    </row>
    <row r="2541" spans="1:22" s="80" customFormat="1">
      <c r="A2541" s="1"/>
      <c r="B2541" s="1"/>
      <c r="C2541" s="1"/>
      <c r="D2541" s="1"/>
      <c r="E2541" s="1"/>
      <c r="F2541" s="1"/>
      <c r="G2541" s="1"/>
      <c r="H2541" s="58"/>
      <c r="I2541" s="1"/>
      <c r="J2541" s="1"/>
      <c r="K2541" s="1"/>
      <c r="L2541"/>
      <c r="M2541" s="1"/>
      <c r="N2541" s="1"/>
      <c r="V2541" s="90"/>
    </row>
    <row r="2542" spans="1:22" s="80" customFormat="1">
      <c r="A2542" s="1"/>
      <c r="B2542" s="1"/>
      <c r="C2542" s="1"/>
      <c r="D2542" s="1"/>
      <c r="E2542" s="1"/>
      <c r="F2542" s="1"/>
      <c r="G2542" s="1"/>
      <c r="H2542" s="58"/>
      <c r="I2542" s="1"/>
      <c r="J2542" s="1"/>
      <c r="K2542" s="1"/>
      <c r="L2542"/>
      <c r="M2542" s="1"/>
      <c r="N2542" s="1"/>
      <c r="V2542" s="90"/>
    </row>
    <row r="2543" spans="1:22" s="80" customFormat="1">
      <c r="A2543" s="1"/>
      <c r="B2543" s="1"/>
      <c r="C2543" s="1"/>
      <c r="D2543" s="1"/>
      <c r="E2543" s="1"/>
      <c r="F2543" s="1"/>
      <c r="G2543" s="1"/>
      <c r="H2543" s="58"/>
      <c r="I2543" s="1"/>
      <c r="J2543" s="1"/>
      <c r="K2543" s="1"/>
      <c r="L2543"/>
      <c r="M2543" s="1"/>
      <c r="N2543" s="1"/>
      <c r="V2543" s="90"/>
    </row>
    <row r="2544" spans="1:22" s="80" customFormat="1">
      <c r="A2544" s="1"/>
      <c r="B2544" s="1"/>
      <c r="C2544" s="1"/>
      <c r="D2544" s="1"/>
      <c r="E2544" s="1"/>
      <c r="F2544" s="1"/>
      <c r="G2544" s="1"/>
      <c r="H2544" s="58"/>
      <c r="I2544" s="1"/>
      <c r="J2544" s="1"/>
      <c r="K2544" s="1"/>
      <c r="L2544"/>
      <c r="M2544" s="1"/>
      <c r="N2544" s="1"/>
      <c r="V2544" s="90"/>
    </row>
    <row r="2545" spans="1:22" s="80" customFormat="1">
      <c r="A2545" s="1"/>
      <c r="B2545" s="1"/>
      <c r="C2545" s="1"/>
      <c r="D2545" s="1"/>
      <c r="E2545" s="1"/>
      <c r="F2545" s="1"/>
      <c r="G2545" s="1"/>
      <c r="H2545" s="58"/>
      <c r="I2545" s="1"/>
      <c r="J2545" s="1"/>
      <c r="K2545" s="1"/>
      <c r="L2545"/>
      <c r="M2545" s="1"/>
      <c r="N2545" s="1"/>
      <c r="V2545" s="90"/>
    </row>
    <row r="2546" spans="1:22" s="80" customFormat="1">
      <c r="A2546" s="1"/>
      <c r="B2546" s="1"/>
      <c r="C2546" s="1"/>
      <c r="D2546" s="1"/>
      <c r="E2546" s="1"/>
      <c r="F2546" s="1"/>
      <c r="G2546" s="1"/>
      <c r="H2546" s="58"/>
      <c r="I2546" s="1"/>
      <c r="J2546" s="1"/>
      <c r="K2546" s="1"/>
      <c r="L2546"/>
      <c r="M2546" s="1"/>
      <c r="N2546" s="1"/>
      <c r="V2546" s="90"/>
    </row>
    <row r="2547" spans="1:22" s="80" customFormat="1">
      <c r="A2547" s="1"/>
      <c r="B2547" s="1"/>
      <c r="C2547" s="1"/>
      <c r="D2547" s="1"/>
      <c r="E2547" s="1"/>
      <c r="F2547" s="1"/>
      <c r="G2547" s="1"/>
      <c r="H2547" s="58"/>
      <c r="I2547" s="1"/>
      <c r="J2547" s="1"/>
      <c r="K2547" s="1"/>
      <c r="L2547"/>
      <c r="M2547" s="1"/>
      <c r="N2547" s="1"/>
      <c r="V2547" s="90"/>
    </row>
    <row r="2548" spans="1:22" s="80" customFormat="1">
      <c r="A2548" s="1"/>
      <c r="B2548" s="1"/>
      <c r="C2548" s="1"/>
      <c r="D2548" s="1"/>
      <c r="E2548" s="1"/>
      <c r="F2548" s="1"/>
      <c r="G2548" s="1"/>
      <c r="H2548" s="58"/>
      <c r="I2548" s="1"/>
      <c r="J2548" s="1"/>
      <c r="K2548" s="1"/>
      <c r="L2548"/>
      <c r="M2548" s="1"/>
      <c r="N2548" s="1"/>
      <c r="V2548" s="90"/>
    </row>
    <row r="2549" spans="1:22" s="80" customFormat="1">
      <c r="A2549" s="1"/>
      <c r="B2549" s="1"/>
      <c r="C2549" s="1"/>
      <c r="D2549" s="1"/>
      <c r="E2549" s="1"/>
      <c r="F2549" s="1"/>
      <c r="G2549" s="1"/>
      <c r="H2549" s="58"/>
      <c r="I2549" s="1"/>
      <c r="J2549" s="1"/>
      <c r="K2549" s="1"/>
      <c r="L2549"/>
      <c r="M2549" s="1"/>
      <c r="N2549" s="1"/>
      <c r="V2549" s="90"/>
    </row>
    <row r="2550" spans="1:22" s="80" customFormat="1">
      <c r="A2550" s="1"/>
      <c r="B2550" s="1"/>
      <c r="C2550" s="1"/>
      <c r="D2550" s="1"/>
      <c r="E2550" s="1"/>
      <c r="F2550" s="1"/>
      <c r="G2550" s="1"/>
      <c r="H2550" s="58"/>
      <c r="I2550" s="1"/>
      <c r="J2550" s="1"/>
      <c r="K2550" s="1"/>
      <c r="L2550"/>
      <c r="M2550" s="1"/>
      <c r="N2550" s="1"/>
      <c r="V2550" s="90"/>
    </row>
    <row r="2551" spans="1:22" s="80" customFormat="1">
      <c r="A2551" s="1"/>
      <c r="B2551" s="1"/>
      <c r="C2551" s="1"/>
      <c r="D2551" s="1"/>
      <c r="E2551" s="1"/>
      <c r="F2551" s="1"/>
      <c r="G2551" s="1"/>
      <c r="H2551" s="58"/>
      <c r="I2551" s="1"/>
      <c r="J2551" s="1"/>
      <c r="K2551" s="1"/>
      <c r="L2551"/>
      <c r="M2551" s="1"/>
      <c r="N2551" s="1"/>
      <c r="V2551" s="90"/>
    </row>
    <row r="2552" spans="1:22" s="80" customFormat="1">
      <c r="A2552" s="1"/>
      <c r="B2552" s="1"/>
      <c r="C2552" s="1"/>
      <c r="D2552" s="1"/>
      <c r="E2552" s="1"/>
      <c r="F2552" s="1"/>
      <c r="G2552" s="1"/>
      <c r="H2552" s="58"/>
      <c r="I2552" s="1"/>
      <c r="J2552" s="1"/>
      <c r="K2552" s="1"/>
      <c r="L2552"/>
      <c r="M2552" s="1"/>
      <c r="N2552" s="1"/>
      <c r="V2552" s="90"/>
    </row>
    <row r="2553" spans="1:22" s="80" customFormat="1">
      <c r="A2553" s="1"/>
      <c r="B2553" s="1"/>
      <c r="C2553" s="1"/>
      <c r="D2553" s="1"/>
      <c r="E2553" s="1"/>
      <c r="F2553" s="1"/>
      <c r="G2553" s="1"/>
      <c r="H2553" s="58"/>
      <c r="I2553" s="1"/>
      <c r="J2553" s="1"/>
      <c r="K2553" s="1"/>
      <c r="L2553"/>
      <c r="M2553" s="1"/>
      <c r="N2553" s="1"/>
      <c r="V2553" s="90"/>
    </row>
    <row r="2554" spans="1:22" s="80" customFormat="1">
      <c r="A2554" s="1"/>
      <c r="B2554" s="1"/>
      <c r="C2554" s="1"/>
      <c r="D2554" s="1"/>
      <c r="E2554" s="1"/>
      <c r="F2554" s="1"/>
      <c r="G2554" s="1"/>
      <c r="H2554" s="58"/>
      <c r="I2554" s="1"/>
      <c r="J2554" s="1"/>
      <c r="K2554" s="1"/>
      <c r="L2554"/>
      <c r="M2554" s="1"/>
      <c r="N2554" s="1"/>
      <c r="V2554" s="90"/>
    </row>
    <row r="2555" spans="1:22" s="80" customFormat="1">
      <c r="A2555" s="1"/>
      <c r="B2555" s="1"/>
      <c r="C2555" s="1"/>
      <c r="D2555" s="1"/>
      <c r="E2555" s="1"/>
      <c r="F2555" s="1"/>
      <c r="G2555" s="1"/>
      <c r="H2555" s="58"/>
      <c r="I2555" s="1"/>
      <c r="J2555" s="1"/>
      <c r="K2555" s="1"/>
      <c r="L2555"/>
      <c r="M2555" s="1"/>
      <c r="N2555" s="1"/>
      <c r="V2555" s="90"/>
    </row>
    <row r="2556" spans="1:22" s="80" customFormat="1">
      <c r="A2556" s="1"/>
      <c r="B2556" s="1"/>
      <c r="C2556" s="1"/>
      <c r="D2556" s="1"/>
      <c r="E2556" s="1"/>
      <c r="F2556" s="1"/>
      <c r="G2556" s="1"/>
      <c r="H2556" s="58"/>
      <c r="I2556" s="1"/>
      <c r="J2556" s="1"/>
      <c r="K2556" s="1"/>
      <c r="L2556"/>
      <c r="M2556" s="1"/>
      <c r="N2556" s="1"/>
      <c r="V2556" s="90"/>
    </row>
    <row r="2557" spans="1:22" s="80" customFormat="1">
      <c r="A2557" s="1"/>
      <c r="B2557" s="1"/>
      <c r="C2557" s="1"/>
      <c r="D2557" s="1"/>
      <c r="E2557" s="1"/>
      <c r="F2557" s="1"/>
      <c r="G2557" s="1"/>
      <c r="H2557" s="58"/>
      <c r="I2557" s="1"/>
      <c r="J2557" s="1"/>
      <c r="K2557" s="1"/>
      <c r="L2557"/>
      <c r="M2557" s="1"/>
      <c r="N2557" s="1"/>
      <c r="V2557" s="90"/>
    </row>
    <row r="2558" spans="1:22" s="80" customFormat="1">
      <c r="A2558" s="1"/>
      <c r="B2558" s="1"/>
      <c r="C2558" s="1"/>
      <c r="D2558" s="1"/>
      <c r="E2558" s="1"/>
      <c r="F2558" s="1"/>
      <c r="G2558" s="1"/>
      <c r="H2558" s="58"/>
      <c r="I2558" s="1"/>
      <c r="J2558" s="1"/>
      <c r="K2558" s="1"/>
      <c r="L2558"/>
      <c r="M2558" s="1"/>
      <c r="N2558" s="1"/>
      <c r="V2558" s="90"/>
    </row>
    <row r="2559" spans="1:22" s="80" customFormat="1">
      <c r="A2559" s="1"/>
      <c r="B2559" s="1"/>
      <c r="C2559" s="1"/>
      <c r="D2559" s="1"/>
      <c r="E2559" s="1"/>
      <c r="F2559" s="1"/>
      <c r="G2559" s="1"/>
      <c r="H2559" s="58"/>
      <c r="I2559" s="1"/>
      <c r="J2559" s="1"/>
      <c r="K2559" s="1"/>
      <c r="L2559"/>
      <c r="M2559" s="1"/>
      <c r="N2559" s="1"/>
      <c r="V2559" s="90"/>
    </row>
    <row r="2560" spans="1:22" s="80" customFormat="1">
      <c r="A2560" s="1"/>
      <c r="B2560" s="1"/>
      <c r="C2560" s="1"/>
      <c r="D2560" s="1"/>
      <c r="E2560" s="1"/>
      <c r="F2560" s="1"/>
      <c r="G2560" s="1"/>
      <c r="H2560" s="58"/>
      <c r="I2560" s="1"/>
      <c r="J2560" s="1"/>
      <c r="K2560" s="1"/>
      <c r="L2560"/>
      <c r="M2560" s="1"/>
      <c r="N2560" s="1"/>
      <c r="V2560" s="90"/>
    </row>
    <row r="2561" spans="1:22" s="80" customFormat="1">
      <c r="A2561" s="1"/>
      <c r="B2561" s="1"/>
      <c r="C2561" s="1"/>
      <c r="D2561" s="1"/>
      <c r="E2561" s="1"/>
      <c r="F2561" s="1"/>
      <c r="G2561" s="1"/>
      <c r="H2561" s="58"/>
      <c r="I2561" s="1"/>
      <c r="J2561" s="1"/>
      <c r="K2561" s="1"/>
      <c r="L2561"/>
      <c r="M2561" s="1"/>
      <c r="N2561" s="1"/>
      <c r="V2561" s="90"/>
    </row>
    <row r="2562" spans="1:22" s="80" customFormat="1">
      <c r="A2562" s="1"/>
      <c r="B2562" s="1"/>
      <c r="C2562" s="1"/>
      <c r="D2562" s="1"/>
      <c r="E2562" s="1"/>
      <c r="F2562" s="1"/>
      <c r="G2562" s="1"/>
      <c r="H2562" s="58"/>
      <c r="I2562" s="1"/>
      <c r="J2562" s="1"/>
      <c r="K2562" s="1"/>
      <c r="L2562"/>
      <c r="M2562" s="1"/>
      <c r="N2562" s="1"/>
      <c r="V2562" s="90"/>
    </row>
    <row r="2563" spans="1:22" s="80" customFormat="1">
      <c r="A2563" s="1"/>
      <c r="B2563" s="1"/>
      <c r="C2563" s="1"/>
      <c r="D2563" s="1"/>
      <c r="E2563" s="1"/>
      <c r="F2563" s="1"/>
      <c r="G2563" s="1"/>
      <c r="H2563" s="58"/>
      <c r="I2563" s="1"/>
      <c r="J2563" s="1"/>
      <c r="K2563" s="1"/>
      <c r="L2563"/>
      <c r="M2563" s="1"/>
      <c r="N2563" s="1"/>
      <c r="V2563" s="90"/>
    </row>
    <row r="2564" spans="1:22" s="80" customFormat="1">
      <c r="A2564" s="1"/>
      <c r="B2564" s="1"/>
      <c r="C2564" s="1"/>
      <c r="D2564" s="1"/>
      <c r="E2564" s="1"/>
      <c r="F2564" s="1"/>
      <c r="G2564" s="1"/>
      <c r="H2564" s="58"/>
      <c r="I2564" s="1"/>
      <c r="J2564" s="1"/>
      <c r="K2564" s="1"/>
      <c r="L2564"/>
      <c r="M2564" s="1"/>
      <c r="N2564" s="1"/>
      <c r="V2564" s="90"/>
    </row>
    <row r="2565" spans="1:22" s="80" customFormat="1">
      <c r="A2565" s="1"/>
      <c r="B2565" s="1"/>
      <c r="C2565" s="1"/>
      <c r="D2565" s="1"/>
      <c r="E2565" s="1"/>
      <c r="F2565" s="1"/>
      <c r="G2565" s="1"/>
      <c r="H2565" s="58"/>
      <c r="I2565" s="1"/>
      <c r="J2565" s="1"/>
      <c r="K2565" s="1"/>
      <c r="L2565"/>
      <c r="M2565" s="1"/>
      <c r="N2565" s="1"/>
      <c r="V2565" s="90"/>
    </row>
    <row r="2566" spans="1:22" s="80" customFormat="1">
      <c r="A2566" s="1"/>
      <c r="B2566" s="1"/>
      <c r="C2566" s="1"/>
      <c r="D2566" s="1"/>
      <c r="E2566" s="1"/>
      <c r="F2566" s="1"/>
      <c r="G2566" s="1"/>
      <c r="H2566" s="58"/>
      <c r="I2566" s="1"/>
      <c r="J2566" s="1"/>
      <c r="K2566" s="1"/>
      <c r="L2566"/>
      <c r="M2566" s="1"/>
      <c r="N2566" s="1"/>
      <c r="V2566" s="90"/>
    </row>
    <row r="2567" spans="1:22" s="80" customFormat="1">
      <c r="A2567" s="1"/>
      <c r="B2567" s="1"/>
      <c r="C2567" s="1"/>
      <c r="D2567" s="1"/>
      <c r="E2567" s="1"/>
      <c r="F2567" s="1"/>
      <c r="G2567" s="1"/>
      <c r="H2567" s="58"/>
      <c r="I2567" s="1"/>
      <c r="J2567" s="1"/>
      <c r="K2567" s="1"/>
      <c r="L2567"/>
      <c r="M2567" s="1"/>
      <c r="N2567" s="1"/>
      <c r="V2567" s="90"/>
    </row>
    <row r="2568" spans="1:22" s="80" customFormat="1">
      <c r="A2568" s="1"/>
      <c r="B2568" s="1"/>
      <c r="C2568" s="1"/>
      <c r="D2568" s="1"/>
      <c r="E2568" s="1"/>
      <c r="F2568" s="1"/>
      <c r="G2568" s="1"/>
      <c r="H2568" s="58"/>
      <c r="I2568" s="1"/>
      <c r="J2568" s="1"/>
      <c r="K2568" s="1"/>
      <c r="L2568"/>
      <c r="M2568" s="1"/>
      <c r="N2568" s="1"/>
      <c r="V2568" s="90"/>
    </row>
    <row r="2569" spans="1:22" s="80" customFormat="1">
      <c r="A2569" s="1"/>
      <c r="B2569" s="1"/>
      <c r="C2569" s="1"/>
      <c r="D2569" s="1"/>
      <c r="E2569" s="1"/>
      <c r="F2569" s="1"/>
      <c r="G2569" s="1"/>
      <c r="H2569" s="58"/>
      <c r="I2569" s="1"/>
      <c r="J2569" s="1"/>
      <c r="K2569" s="1"/>
      <c r="L2569"/>
      <c r="M2569" s="1"/>
      <c r="N2569" s="1"/>
      <c r="V2569" s="90"/>
    </row>
    <row r="2570" spans="1:22" s="80" customFormat="1">
      <c r="A2570" s="1"/>
      <c r="B2570" s="1"/>
      <c r="C2570" s="1"/>
      <c r="D2570" s="1"/>
      <c r="E2570" s="1"/>
      <c r="F2570" s="1"/>
      <c r="G2570" s="1"/>
      <c r="H2570" s="58"/>
      <c r="I2570" s="1"/>
      <c r="J2570" s="1"/>
      <c r="K2570" s="1"/>
      <c r="L2570"/>
      <c r="M2570" s="1"/>
      <c r="N2570" s="1"/>
      <c r="V2570" s="90"/>
    </row>
    <row r="2571" spans="1:22" s="80" customFormat="1">
      <c r="A2571" s="1"/>
      <c r="B2571" s="1"/>
      <c r="C2571" s="1"/>
      <c r="D2571" s="1"/>
      <c r="E2571" s="1"/>
      <c r="F2571" s="1"/>
      <c r="G2571" s="1"/>
      <c r="H2571" s="58"/>
      <c r="I2571" s="1"/>
      <c r="J2571" s="1"/>
      <c r="K2571" s="1"/>
      <c r="L2571"/>
      <c r="M2571" s="1"/>
      <c r="N2571" s="1"/>
      <c r="V2571" s="90"/>
    </row>
    <row r="2572" spans="1:22" s="80" customFormat="1">
      <c r="A2572" s="1"/>
      <c r="B2572" s="1"/>
      <c r="C2572" s="1"/>
      <c r="D2572" s="1"/>
      <c r="E2572" s="1"/>
      <c r="F2572" s="1"/>
      <c r="G2572" s="1"/>
      <c r="H2572" s="58"/>
      <c r="I2572" s="1"/>
      <c r="J2572" s="1"/>
      <c r="K2572" s="1"/>
      <c r="L2572"/>
      <c r="M2572" s="1"/>
      <c r="N2572" s="1"/>
      <c r="V2572" s="90"/>
    </row>
    <row r="2573" spans="1:22" s="80" customFormat="1">
      <c r="A2573" s="1"/>
      <c r="B2573" s="1"/>
      <c r="C2573" s="1"/>
      <c r="D2573" s="1"/>
      <c r="E2573" s="1"/>
      <c r="F2573" s="1"/>
      <c r="G2573" s="1"/>
      <c r="H2573" s="58"/>
      <c r="I2573" s="1"/>
      <c r="J2573" s="1"/>
      <c r="K2573" s="1"/>
      <c r="L2573"/>
      <c r="M2573" s="1"/>
      <c r="N2573" s="1"/>
      <c r="V2573" s="90"/>
    </row>
    <row r="2574" spans="1:22" s="80" customFormat="1">
      <c r="A2574" s="1"/>
      <c r="B2574" s="1"/>
      <c r="C2574" s="1"/>
      <c r="D2574" s="1"/>
      <c r="E2574" s="1"/>
      <c r="F2574" s="1"/>
      <c r="G2574" s="1"/>
      <c r="H2574" s="58"/>
      <c r="I2574" s="1"/>
      <c r="J2574" s="1"/>
      <c r="K2574" s="1"/>
      <c r="L2574"/>
      <c r="M2574" s="1"/>
      <c r="N2574" s="1"/>
      <c r="V2574" s="90"/>
    </row>
    <row r="2575" spans="1:22" s="80" customFormat="1">
      <c r="A2575" s="1"/>
      <c r="B2575" s="1"/>
      <c r="C2575" s="1"/>
      <c r="D2575" s="1"/>
      <c r="E2575" s="1"/>
      <c r="F2575" s="1"/>
      <c r="G2575" s="1"/>
      <c r="H2575" s="58"/>
      <c r="I2575" s="1"/>
      <c r="J2575" s="1"/>
      <c r="K2575" s="1"/>
      <c r="L2575"/>
      <c r="M2575" s="1"/>
      <c r="N2575" s="1"/>
      <c r="V2575" s="90"/>
    </row>
    <row r="2576" spans="1:22" s="80" customFormat="1">
      <c r="A2576" s="1"/>
      <c r="B2576" s="1"/>
      <c r="C2576" s="1"/>
      <c r="D2576" s="1"/>
      <c r="E2576" s="1"/>
      <c r="F2576" s="1"/>
      <c r="G2576" s="1"/>
      <c r="H2576" s="58"/>
      <c r="I2576" s="1"/>
      <c r="J2576" s="1"/>
      <c r="K2576" s="1"/>
      <c r="L2576"/>
      <c r="M2576" s="1"/>
      <c r="N2576" s="1"/>
      <c r="V2576" s="90"/>
    </row>
    <row r="2577" spans="1:22" s="80" customFormat="1">
      <c r="A2577" s="1"/>
      <c r="B2577" s="1"/>
      <c r="C2577" s="1"/>
      <c r="D2577" s="1"/>
      <c r="E2577" s="1"/>
      <c r="F2577" s="1"/>
      <c r="G2577" s="1"/>
      <c r="H2577" s="58"/>
      <c r="I2577" s="1"/>
      <c r="J2577" s="1"/>
      <c r="K2577" s="1"/>
      <c r="L2577"/>
      <c r="M2577" s="1"/>
      <c r="N2577" s="1"/>
      <c r="V2577" s="90"/>
    </row>
    <row r="2578" spans="1:22" s="80" customFormat="1">
      <c r="A2578" s="1"/>
      <c r="B2578" s="1"/>
      <c r="C2578" s="1"/>
      <c r="D2578" s="1"/>
      <c r="E2578" s="1"/>
      <c r="F2578" s="1"/>
      <c r="G2578" s="1"/>
      <c r="H2578" s="58"/>
      <c r="I2578" s="1"/>
      <c r="J2578" s="1"/>
      <c r="K2578" s="1"/>
      <c r="L2578"/>
      <c r="M2578" s="1"/>
      <c r="N2578" s="1"/>
      <c r="V2578" s="90"/>
    </row>
    <row r="2579" spans="1:22" s="80" customFormat="1">
      <c r="A2579" s="1"/>
      <c r="B2579" s="1"/>
      <c r="C2579" s="1"/>
      <c r="D2579" s="1"/>
      <c r="E2579" s="1"/>
      <c r="F2579" s="1"/>
      <c r="G2579" s="1"/>
      <c r="H2579" s="58"/>
      <c r="I2579" s="1"/>
      <c r="J2579" s="1"/>
      <c r="K2579" s="1"/>
      <c r="L2579"/>
      <c r="M2579" s="1"/>
      <c r="N2579" s="1"/>
      <c r="V2579" s="90"/>
    </row>
    <row r="2580" spans="1:22" s="80" customFormat="1">
      <c r="A2580" s="1"/>
      <c r="B2580" s="1"/>
      <c r="C2580" s="1"/>
      <c r="D2580" s="1"/>
      <c r="E2580" s="1"/>
      <c r="F2580" s="1"/>
      <c r="G2580" s="1"/>
      <c r="H2580" s="58"/>
      <c r="I2580" s="1"/>
      <c r="J2580" s="1"/>
      <c r="K2580" s="1"/>
      <c r="L2580"/>
      <c r="M2580" s="1"/>
      <c r="N2580" s="1"/>
      <c r="V2580" s="90"/>
    </row>
    <row r="2581" spans="1:22" s="80" customFormat="1">
      <c r="A2581" s="1"/>
      <c r="B2581" s="1"/>
      <c r="C2581" s="1"/>
      <c r="D2581" s="1"/>
      <c r="E2581" s="1"/>
      <c r="F2581" s="1"/>
      <c r="G2581" s="1"/>
      <c r="H2581" s="58"/>
      <c r="I2581" s="1"/>
      <c r="J2581" s="1"/>
      <c r="K2581" s="1"/>
      <c r="L2581"/>
      <c r="M2581" s="1"/>
      <c r="N2581" s="1"/>
      <c r="V2581" s="90"/>
    </row>
    <row r="2582" spans="1:22" s="80" customFormat="1">
      <c r="A2582" s="1"/>
      <c r="B2582" s="1"/>
      <c r="C2582" s="1"/>
      <c r="D2582" s="1"/>
      <c r="E2582" s="1"/>
      <c r="F2582" s="1"/>
      <c r="G2582" s="1"/>
      <c r="H2582" s="58"/>
      <c r="I2582" s="1"/>
      <c r="J2582" s="1"/>
      <c r="K2582" s="1"/>
      <c r="L2582"/>
      <c r="M2582" s="1"/>
      <c r="N2582" s="1"/>
      <c r="V2582" s="90"/>
    </row>
    <row r="2583" spans="1:22" s="80" customFormat="1">
      <c r="A2583" s="1"/>
      <c r="B2583" s="1"/>
      <c r="C2583" s="1"/>
      <c r="D2583" s="1"/>
      <c r="E2583" s="1"/>
      <c r="F2583" s="1"/>
      <c r="G2583" s="1"/>
      <c r="H2583" s="58"/>
      <c r="I2583" s="1"/>
      <c r="J2583" s="1"/>
      <c r="K2583" s="1"/>
      <c r="L2583"/>
      <c r="M2583" s="1"/>
      <c r="N2583" s="1"/>
      <c r="V2583" s="90"/>
    </row>
    <row r="2584" spans="1:22" s="80" customFormat="1">
      <c r="A2584" s="1"/>
      <c r="B2584" s="1"/>
      <c r="C2584" s="1"/>
      <c r="D2584" s="1"/>
      <c r="E2584" s="1"/>
      <c r="F2584" s="1"/>
      <c r="G2584" s="1"/>
      <c r="H2584" s="58"/>
      <c r="I2584" s="1"/>
      <c r="J2584" s="1"/>
      <c r="K2584" s="1"/>
      <c r="L2584"/>
      <c r="M2584" s="1"/>
      <c r="N2584" s="1"/>
      <c r="V2584" s="90"/>
    </row>
    <row r="2585" spans="1:22" s="80" customFormat="1">
      <c r="A2585" s="1"/>
      <c r="B2585" s="1"/>
      <c r="C2585" s="1"/>
      <c r="D2585" s="1"/>
      <c r="E2585" s="1"/>
      <c r="F2585" s="1"/>
      <c r="G2585" s="1"/>
      <c r="H2585" s="58"/>
      <c r="I2585" s="1"/>
      <c r="J2585" s="1"/>
      <c r="K2585" s="1"/>
      <c r="L2585"/>
      <c r="M2585" s="1"/>
      <c r="N2585" s="1"/>
      <c r="V2585" s="90"/>
    </row>
    <row r="2586" spans="1:22" s="80" customFormat="1">
      <c r="A2586" s="1"/>
      <c r="B2586" s="1"/>
      <c r="C2586" s="1"/>
      <c r="D2586" s="1"/>
      <c r="E2586" s="1"/>
      <c r="F2586" s="1"/>
      <c r="G2586" s="1"/>
      <c r="H2586" s="58"/>
      <c r="I2586" s="1"/>
      <c r="J2586" s="1"/>
      <c r="K2586" s="1"/>
      <c r="L2586"/>
      <c r="M2586" s="1"/>
      <c r="N2586" s="1"/>
      <c r="V2586" s="90"/>
    </row>
    <row r="2587" spans="1:22" s="80" customFormat="1">
      <c r="A2587" s="1"/>
      <c r="B2587" s="1"/>
      <c r="C2587" s="1"/>
      <c r="D2587" s="1"/>
      <c r="E2587" s="1"/>
      <c r="F2587" s="1"/>
      <c r="G2587" s="1"/>
      <c r="H2587" s="58"/>
      <c r="I2587" s="1"/>
      <c r="J2587" s="1"/>
      <c r="K2587" s="1"/>
      <c r="L2587"/>
      <c r="M2587" s="1"/>
      <c r="N2587" s="1"/>
      <c r="V2587" s="90"/>
    </row>
    <row r="2588" spans="1:22" s="80" customFormat="1">
      <c r="A2588" s="1"/>
      <c r="B2588" s="1"/>
      <c r="C2588" s="1"/>
      <c r="D2588" s="1"/>
      <c r="E2588" s="1"/>
      <c r="F2588" s="1"/>
      <c r="G2588" s="1"/>
      <c r="H2588" s="58"/>
      <c r="I2588" s="1"/>
      <c r="J2588" s="1"/>
      <c r="K2588" s="1"/>
      <c r="L2588"/>
      <c r="M2588" s="1"/>
      <c r="N2588" s="1"/>
      <c r="V2588" s="90"/>
    </row>
    <row r="2589" spans="1:22" s="80" customFormat="1">
      <c r="A2589" s="1"/>
      <c r="B2589" s="1"/>
      <c r="C2589" s="1"/>
      <c r="D2589" s="1"/>
      <c r="E2589" s="1"/>
      <c r="F2589" s="1"/>
      <c r="G2589" s="1"/>
      <c r="H2589" s="58"/>
      <c r="I2589" s="1"/>
      <c r="J2589" s="1"/>
      <c r="K2589" s="1"/>
      <c r="L2589"/>
      <c r="M2589" s="1"/>
      <c r="N2589" s="1"/>
      <c r="V2589" s="90"/>
    </row>
    <row r="2590" spans="1:22" s="80" customFormat="1">
      <c r="A2590" s="1"/>
      <c r="B2590" s="1"/>
      <c r="C2590" s="1"/>
      <c r="D2590" s="1"/>
      <c r="E2590" s="1"/>
      <c r="F2590" s="1"/>
      <c r="G2590" s="1"/>
      <c r="H2590" s="58"/>
      <c r="I2590" s="1"/>
      <c r="J2590" s="1"/>
      <c r="K2590" s="1"/>
      <c r="L2590"/>
      <c r="M2590" s="1"/>
      <c r="N2590" s="1"/>
      <c r="V2590" s="90"/>
    </row>
    <row r="2591" spans="1:22" s="80" customFormat="1">
      <c r="A2591" s="1"/>
      <c r="B2591" s="1"/>
      <c r="C2591" s="1"/>
      <c r="D2591" s="1"/>
      <c r="E2591" s="1"/>
      <c r="F2591" s="1"/>
      <c r="G2591" s="1"/>
      <c r="H2591" s="58"/>
      <c r="I2591" s="1"/>
      <c r="J2591" s="1"/>
      <c r="K2591" s="1"/>
      <c r="L2591"/>
      <c r="M2591" s="1"/>
      <c r="N2591" s="1"/>
      <c r="V2591" s="90"/>
    </row>
    <row r="2592" spans="1:22" s="80" customFormat="1">
      <c r="A2592" s="1"/>
      <c r="B2592" s="1"/>
      <c r="C2592" s="1"/>
      <c r="D2592" s="1"/>
      <c r="E2592" s="1"/>
      <c r="F2592" s="1"/>
      <c r="G2592" s="1"/>
      <c r="H2592" s="58"/>
      <c r="I2592" s="1"/>
      <c r="J2592" s="1"/>
      <c r="K2592" s="1"/>
      <c r="L2592"/>
      <c r="M2592" s="1"/>
      <c r="N2592" s="1"/>
      <c r="V2592" s="90"/>
    </row>
    <row r="2593" spans="1:22" s="80" customFormat="1">
      <c r="A2593" s="1"/>
      <c r="B2593" s="1"/>
      <c r="C2593" s="1"/>
      <c r="D2593" s="1"/>
      <c r="E2593" s="1"/>
      <c r="F2593" s="1"/>
      <c r="G2593" s="1"/>
      <c r="H2593" s="58"/>
      <c r="I2593" s="1"/>
      <c r="J2593" s="1"/>
      <c r="K2593" s="1"/>
      <c r="L2593"/>
      <c r="M2593" s="1"/>
      <c r="N2593" s="1"/>
      <c r="V2593" s="90"/>
    </row>
    <row r="2594" spans="1:22" s="80" customFormat="1">
      <c r="A2594" s="1"/>
      <c r="B2594" s="1"/>
      <c r="C2594" s="1"/>
      <c r="D2594" s="1"/>
      <c r="E2594" s="1"/>
      <c r="F2594" s="1"/>
      <c r="G2594" s="1"/>
      <c r="H2594" s="58"/>
      <c r="I2594" s="1"/>
      <c r="J2594" s="1"/>
      <c r="K2594" s="1"/>
      <c r="L2594"/>
      <c r="M2594" s="1"/>
      <c r="N2594" s="1"/>
      <c r="V2594" s="90"/>
    </row>
    <row r="2595" spans="1:22" s="80" customFormat="1">
      <c r="A2595" s="1"/>
      <c r="B2595" s="1"/>
      <c r="C2595" s="1"/>
      <c r="D2595" s="1"/>
      <c r="E2595" s="1"/>
      <c r="F2595" s="1"/>
      <c r="G2595" s="1"/>
      <c r="H2595" s="58"/>
      <c r="I2595" s="1"/>
      <c r="J2595" s="1"/>
      <c r="K2595" s="1"/>
      <c r="L2595"/>
      <c r="M2595" s="1"/>
      <c r="N2595" s="1"/>
      <c r="V2595" s="90"/>
    </row>
    <row r="2596" spans="1:22" s="80" customFormat="1">
      <c r="A2596" s="1"/>
      <c r="B2596" s="1"/>
      <c r="C2596" s="1"/>
      <c r="D2596" s="1"/>
      <c r="E2596" s="1"/>
      <c r="F2596" s="1"/>
      <c r="G2596" s="1"/>
      <c r="H2596" s="58"/>
      <c r="I2596" s="1"/>
      <c r="J2596" s="1"/>
      <c r="K2596" s="1"/>
      <c r="L2596"/>
      <c r="M2596" s="1"/>
      <c r="N2596" s="1"/>
      <c r="V2596" s="90"/>
    </row>
    <row r="2597" spans="1:22" s="80" customFormat="1">
      <c r="A2597" s="1"/>
      <c r="B2597" s="1"/>
      <c r="C2597" s="1"/>
      <c r="D2597" s="1"/>
      <c r="E2597" s="1"/>
      <c r="F2597" s="1"/>
      <c r="G2597" s="1"/>
      <c r="H2597" s="58"/>
      <c r="I2597" s="1"/>
      <c r="J2597" s="1"/>
      <c r="K2597" s="1"/>
      <c r="L2597"/>
      <c r="M2597" s="1"/>
      <c r="N2597" s="1"/>
      <c r="V2597" s="90"/>
    </row>
    <row r="2598" spans="1:22" s="80" customFormat="1">
      <c r="A2598" s="1"/>
      <c r="B2598" s="1"/>
      <c r="C2598" s="1"/>
      <c r="D2598" s="1"/>
      <c r="E2598" s="1"/>
      <c r="F2598" s="1"/>
      <c r="G2598" s="1"/>
      <c r="H2598" s="58"/>
      <c r="I2598" s="1"/>
      <c r="J2598" s="1"/>
      <c r="K2598" s="1"/>
      <c r="L2598"/>
      <c r="M2598" s="1"/>
      <c r="N2598" s="1"/>
      <c r="V2598" s="90"/>
    </row>
    <row r="2599" spans="1:22" s="80" customFormat="1">
      <c r="A2599" s="1"/>
      <c r="B2599" s="1"/>
      <c r="C2599" s="1"/>
      <c r="D2599" s="1"/>
      <c r="E2599" s="1"/>
      <c r="F2599" s="1"/>
      <c r="G2599" s="1"/>
      <c r="H2599" s="58"/>
      <c r="I2599" s="1"/>
      <c r="J2599" s="1"/>
      <c r="K2599" s="1"/>
      <c r="L2599"/>
      <c r="M2599" s="1"/>
      <c r="N2599" s="1"/>
      <c r="V2599" s="90"/>
    </row>
    <row r="2600" spans="1:22" s="80" customFormat="1">
      <c r="A2600" s="1"/>
      <c r="B2600" s="1"/>
      <c r="C2600" s="1"/>
      <c r="D2600" s="1"/>
      <c r="E2600" s="1"/>
      <c r="F2600" s="1"/>
      <c r="G2600" s="1"/>
      <c r="H2600" s="58"/>
      <c r="I2600" s="1"/>
      <c r="J2600" s="1"/>
      <c r="K2600" s="1"/>
      <c r="L2600"/>
      <c r="M2600" s="1"/>
      <c r="N2600" s="1"/>
      <c r="V2600" s="90"/>
    </row>
    <row r="2601" spans="1:22" s="80" customFormat="1">
      <c r="A2601" s="1"/>
      <c r="B2601" s="1"/>
      <c r="C2601" s="1"/>
      <c r="D2601" s="1"/>
      <c r="E2601" s="1"/>
      <c r="F2601" s="1"/>
      <c r="G2601" s="1"/>
      <c r="H2601" s="58"/>
      <c r="I2601" s="1"/>
      <c r="J2601" s="1"/>
      <c r="K2601" s="1"/>
      <c r="L2601"/>
      <c r="M2601" s="1"/>
      <c r="N2601" s="1"/>
      <c r="V2601" s="90"/>
    </row>
    <row r="2602" spans="1:22" s="80" customFormat="1">
      <c r="A2602" s="1"/>
      <c r="B2602" s="1"/>
      <c r="C2602" s="1"/>
      <c r="D2602" s="1"/>
      <c r="E2602" s="1"/>
      <c r="F2602" s="1"/>
      <c r="G2602" s="1"/>
      <c r="H2602" s="58"/>
      <c r="I2602" s="1"/>
      <c r="J2602" s="1"/>
      <c r="K2602" s="1"/>
      <c r="L2602"/>
      <c r="M2602" s="1"/>
      <c r="N2602" s="1"/>
      <c r="V2602" s="90"/>
    </row>
    <row r="2603" spans="1:22" s="80" customFormat="1">
      <c r="A2603" s="1"/>
      <c r="B2603" s="1"/>
      <c r="C2603" s="1"/>
      <c r="D2603" s="1"/>
      <c r="E2603" s="1"/>
      <c r="F2603" s="1"/>
      <c r="G2603" s="1"/>
      <c r="H2603" s="58"/>
      <c r="I2603" s="1"/>
      <c r="J2603" s="1"/>
      <c r="K2603" s="1"/>
      <c r="L2603"/>
      <c r="M2603" s="1"/>
      <c r="N2603" s="1"/>
      <c r="V2603" s="90"/>
    </row>
    <row r="2604" spans="1:22" s="80" customFormat="1">
      <c r="A2604" s="1"/>
      <c r="B2604" s="1"/>
      <c r="C2604" s="1"/>
      <c r="D2604" s="1"/>
      <c r="E2604" s="1"/>
      <c r="F2604" s="1"/>
      <c r="G2604" s="1"/>
      <c r="H2604" s="58"/>
      <c r="I2604" s="1"/>
      <c r="J2604" s="1"/>
      <c r="K2604" s="1"/>
      <c r="L2604"/>
      <c r="M2604" s="1"/>
      <c r="N2604" s="1"/>
      <c r="V2604" s="90"/>
    </row>
    <row r="2605" spans="1:22" s="80" customFormat="1">
      <c r="A2605" s="1"/>
      <c r="B2605" s="1"/>
      <c r="C2605" s="1"/>
      <c r="D2605" s="1"/>
      <c r="E2605" s="1"/>
      <c r="F2605" s="1"/>
      <c r="G2605" s="1"/>
      <c r="H2605" s="58"/>
      <c r="I2605" s="1"/>
      <c r="J2605" s="1"/>
      <c r="K2605" s="1"/>
      <c r="L2605"/>
      <c r="M2605" s="1"/>
      <c r="N2605" s="1"/>
      <c r="V2605" s="90"/>
    </row>
    <row r="2606" spans="1:22" s="80" customFormat="1">
      <c r="A2606" s="1"/>
      <c r="B2606" s="1"/>
      <c r="C2606" s="1"/>
      <c r="D2606" s="1"/>
      <c r="E2606" s="1"/>
      <c r="F2606" s="1"/>
      <c r="G2606" s="1"/>
      <c r="H2606" s="58"/>
      <c r="I2606" s="1"/>
      <c r="J2606" s="1"/>
      <c r="K2606" s="1"/>
      <c r="L2606"/>
      <c r="M2606" s="1"/>
      <c r="N2606" s="1"/>
      <c r="V2606" s="90"/>
    </row>
    <row r="2607" spans="1:22" s="80" customFormat="1">
      <c r="A2607" s="1"/>
      <c r="B2607" s="1"/>
      <c r="C2607" s="1"/>
      <c r="D2607" s="1"/>
      <c r="E2607" s="1"/>
      <c r="F2607" s="1"/>
      <c r="G2607" s="1"/>
      <c r="H2607" s="58"/>
      <c r="I2607" s="1"/>
      <c r="J2607" s="1"/>
      <c r="K2607" s="1"/>
      <c r="L2607"/>
      <c r="M2607" s="1"/>
      <c r="N2607" s="1"/>
      <c r="V2607" s="90"/>
    </row>
    <row r="2608" spans="1:22" s="80" customFormat="1">
      <c r="A2608" s="1"/>
      <c r="B2608" s="1"/>
      <c r="C2608" s="1"/>
      <c r="D2608" s="1"/>
      <c r="E2608" s="1"/>
      <c r="F2608" s="1"/>
      <c r="G2608" s="1"/>
      <c r="H2608" s="58"/>
      <c r="I2608" s="1"/>
      <c r="J2608" s="1"/>
      <c r="K2608" s="1"/>
      <c r="L2608"/>
      <c r="M2608" s="1"/>
      <c r="N2608" s="1"/>
      <c r="V2608" s="90"/>
    </row>
    <row r="2609" spans="1:22" s="80" customFormat="1">
      <c r="A2609" s="1"/>
      <c r="B2609" s="1"/>
      <c r="C2609" s="1"/>
      <c r="D2609" s="1"/>
      <c r="E2609" s="1"/>
      <c r="F2609" s="1"/>
      <c r="G2609" s="1"/>
      <c r="H2609" s="58"/>
      <c r="I2609" s="1"/>
      <c r="J2609" s="1"/>
      <c r="K2609" s="1"/>
      <c r="L2609"/>
      <c r="M2609" s="1"/>
      <c r="N2609" s="1"/>
      <c r="V2609" s="90"/>
    </row>
    <row r="2610" spans="1:22" s="80" customFormat="1">
      <c r="A2610" s="1"/>
      <c r="B2610" s="1"/>
      <c r="C2610" s="1"/>
      <c r="D2610" s="1"/>
      <c r="E2610" s="1"/>
      <c r="F2610" s="1"/>
      <c r="G2610" s="1"/>
      <c r="H2610" s="58"/>
      <c r="I2610" s="1"/>
      <c r="J2610" s="1"/>
      <c r="K2610" s="1"/>
      <c r="L2610"/>
      <c r="M2610" s="1"/>
      <c r="N2610" s="1"/>
      <c r="V2610" s="90"/>
    </row>
    <row r="2611" spans="1:22" s="80" customFormat="1">
      <c r="A2611" s="1"/>
      <c r="B2611" s="1"/>
      <c r="C2611" s="1"/>
      <c r="D2611" s="1"/>
      <c r="E2611" s="1"/>
      <c r="F2611" s="1"/>
      <c r="G2611" s="1"/>
      <c r="H2611" s="58"/>
      <c r="I2611" s="1"/>
      <c r="J2611" s="1"/>
      <c r="K2611" s="1"/>
      <c r="L2611"/>
      <c r="M2611" s="1"/>
      <c r="N2611" s="1"/>
      <c r="V2611" s="90"/>
    </row>
    <row r="2612" spans="1:22" s="80" customFormat="1">
      <c r="A2612" s="1"/>
      <c r="B2612" s="1"/>
      <c r="C2612" s="1"/>
      <c r="D2612" s="1"/>
      <c r="E2612" s="1"/>
      <c r="F2612" s="1"/>
      <c r="G2612" s="1"/>
      <c r="H2612" s="58"/>
      <c r="I2612" s="1"/>
      <c r="J2612" s="1"/>
      <c r="K2612" s="1"/>
      <c r="L2612"/>
      <c r="M2612" s="1"/>
      <c r="N2612" s="1"/>
      <c r="V2612" s="90"/>
    </row>
    <row r="2613" spans="1:22" s="80" customFormat="1">
      <c r="A2613" s="1"/>
      <c r="B2613" s="1"/>
      <c r="C2613" s="1"/>
      <c r="D2613" s="1"/>
      <c r="E2613" s="1"/>
      <c r="F2613" s="1"/>
      <c r="G2613" s="1"/>
      <c r="H2613" s="58"/>
      <c r="I2613" s="1"/>
      <c r="J2613" s="1"/>
      <c r="K2613" s="1"/>
      <c r="L2613"/>
      <c r="M2613" s="1"/>
      <c r="N2613" s="1"/>
      <c r="V2613" s="90"/>
    </row>
    <row r="2614" spans="1:22" s="80" customFormat="1">
      <c r="A2614" s="1"/>
      <c r="B2614" s="1"/>
      <c r="C2614" s="1"/>
      <c r="D2614" s="1"/>
      <c r="E2614" s="1"/>
      <c r="F2614" s="1"/>
      <c r="G2614" s="1"/>
      <c r="H2614" s="58"/>
      <c r="I2614" s="1"/>
      <c r="J2614" s="1"/>
      <c r="K2614" s="1"/>
      <c r="L2614"/>
      <c r="M2614" s="1"/>
      <c r="N2614" s="1"/>
      <c r="V2614" s="90"/>
    </row>
    <row r="2615" spans="1:22" s="80" customFormat="1">
      <c r="A2615" s="1"/>
      <c r="B2615" s="1"/>
      <c r="C2615" s="1"/>
      <c r="D2615" s="1"/>
      <c r="E2615" s="1"/>
      <c r="F2615" s="1"/>
      <c r="G2615" s="1"/>
      <c r="H2615" s="58"/>
      <c r="I2615" s="1"/>
      <c r="J2615" s="1"/>
      <c r="K2615" s="1"/>
      <c r="L2615"/>
      <c r="M2615" s="1"/>
      <c r="N2615" s="1"/>
      <c r="V2615" s="90"/>
    </row>
    <row r="2616" spans="1:22" s="80" customFormat="1">
      <c r="A2616" s="1"/>
      <c r="B2616" s="1"/>
      <c r="C2616" s="1"/>
      <c r="D2616" s="1"/>
      <c r="E2616" s="1"/>
      <c r="F2616" s="1"/>
      <c r="G2616" s="1"/>
      <c r="H2616" s="58"/>
      <c r="I2616" s="1"/>
      <c r="J2616" s="1"/>
      <c r="K2616" s="1"/>
      <c r="L2616"/>
      <c r="M2616" s="1"/>
      <c r="N2616" s="1"/>
      <c r="V2616" s="90"/>
    </row>
    <row r="2617" spans="1:22" s="80" customFormat="1">
      <c r="A2617" s="1"/>
      <c r="B2617" s="1"/>
      <c r="C2617" s="1"/>
      <c r="D2617" s="1"/>
      <c r="E2617" s="1"/>
      <c r="F2617" s="1"/>
      <c r="G2617" s="1"/>
      <c r="H2617" s="58"/>
      <c r="I2617" s="1"/>
      <c r="J2617" s="1"/>
      <c r="K2617" s="1"/>
      <c r="L2617"/>
      <c r="M2617" s="1"/>
      <c r="N2617" s="1"/>
      <c r="V2617" s="90"/>
    </row>
    <row r="2618" spans="1:22" s="80" customFormat="1">
      <c r="A2618" s="1"/>
      <c r="B2618" s="1"/>
      <c r="C2618" s="1"/>
      <c r="D2618" s="1"/>
      <c r="E2618" s="1"/>
      <c r="F2618" s="1"/>
      <c r="G2618" s="1"/>
      <c r="H2618" s="58"/>
      <c r="I2618" s="1"/>
      <c r="J2618" s="1"/>
      <c r="K2618" s="1"/>
      <c r="L2618"/>
      <c r="M2618" s="1"/>
      <c r="N2618" s="1"/>
      <c r="V2618" s="90"/>
    </row>
    <row r="2619" spans="1:22" s="80" customFormat="1">
      <c r="A2619" s="1"/>
      <c r="B2619" s="1"/>
      <c r="C2619" s="1"/>
      <c r="D2619" s="1"/>
      <c r="E2619" s="1"/>
      <c r="F2619" s="1"/>
      <c r="G2619" s="1"/>
      <c r="H2619" s="58"/>
      <c r="I2619" s="1"/>
      <c r="J2619" s="1"/>
      <c r="K2619" s="1"/>
      <c r="L2619"/>
      <c r="M2619" s="1"/>
      <c r="N2619" s="1"/>
      <c r="V2619" s="90"/>
    </row>
    <row r="2620" spans="1:22" s="80" customFormat="1">
      <c r="A2620" s="1"/>
      <c r="B2620" s="1"/>
      <c r="C2620" s="1"/>
      <c r="D2620" s="1"/>
      <c r="E2620" s="1"/>
      <c r="F2620" s="1"/>
      <c r="G2620" s="1"/>
      <c r="H2620" s="58"/>
      <c r="I2620" s="1"/>
      <c r="J2620" s="1"/>
      <c r="K2620" s="1"/>
      <c r="L2620"/>
      <c r="M2620" s="1"/>
      <c r="N2620" s="1"/>
      <c r="V2620" s="90"/>
    </row>
    <row r="2621" spans="1:22" s="80" customFormat="1">
      <c r="A2621" s="1"/>
      <c r="B2621" s="1"/>
      <c r="C2621" s="1"/>
      <c r="D2621" s="1"/>
      <c r="E2621" s="1"/>
      <c r="F2621" s="1"/>
      <c r="G2621" s="1"/>
      <c r="H2621" s="58"/>
      <c r="I2621" s="1"/>
      <c r="J2621" s="1"/>
      <c r="K2621" s="1"/>
      <c r="L2621"/>
      <c r="M2621" s="1"/>
      <c r="N2621" s="1"/>
      <c r="V2621" s="90"/>
    </row>
    <row r="2622" spans="1:22" s="80" customFormat="1">
      <c r="A2622" s="1"/>
      <c r="B2622" s="1"/>
      <c r="C2622" s="1"/>
      <c r="D2622" s="1"/>
      <c r="E2622" s="1"/>
      <c r="F2622" s="1"/>
      <c r="G2622" s="1"/>
      <c r="H2622" s="58"/>
      <c r="I2622" s="1"/>
      <c r="J2622" s="1"/>
      <c r="K2622" s="1"/>
      <c r="L2622"/>
      <c r="M2622" s="1"/>
      <c r="N2622" s="1"/>
      <c r="V2622" s="90"/>
    </row>
    <row r="2623" spans="1:22" s="80" customFormat="1">
      <c r="A2623" s="1"/>
      <c r="B2623" s="1"/>
      <c r="C2623" s="1"/>
      <c r="D2623" s="1"/>
      <c r="E2623" s="1"/>
      <c r="F2623" s="1"/>
      <c r="G2623" s="1"/>
      <c r="H2623" s="58"/>
      <c r="I2623" s="1"/>
      <c r="J2623" s="1"/>
      <c r="K2623" s="1"/>
      <c r="L2623"/>
      <c r="M2623" s="1"/>
      <c r="N2623" s="1"/>
      <c r="V2623" s="90"/>
    </row>
    <row r="2624" spans="1:22" s="80" customFormat="1">
      <c r="A2624" s="1"/>
      <c r="B2624" s="1"/>
      <c r="C2624" s="1"/>
      <c r="D2624" s="1"/>
      <c r="E2624" s="1"/>
      <c r="F2624" s="1"/>
      <c r="G2624" s="1"/>
      <c r="H2624" s="58"/>
      <c r="I2624" s="1"/>
      <c r="J2624" s="1"/>
      <c r="K2624" s="1"/>
      <c r="L2624"/>
      <c r="M2624" s="1"/>
      <c r="N2624" s="1"/>
      <c r="V2624" s="90"/>
    </row>
    <row r="2625" spans="1:22" s="80" customFormat="1">
      <c r="A2625" s="1"/>
      <c r="B2625" s="1"/>
      <c r="C2625" s="1"/>
      <c r="D2625" s="1"/>
      <c r="E2625" s="1"/>
      <c r="F2625" s="1"/>
      <c r="G2625" s="1"/>
      <c r="H2625" s="58"/>
      <c r="I2625" s="1"/>
      <c r="J2625" s="1"/>
      <c r="K2625" s="1"/>
      <c r="L2625"/>
      <c r="M2625" s="1"/>
      <c r="N2625" s="1"/>
      <c r="V2625" s="90"/>
    </row>
    <row r="2626" spans="1:22" s="80" customFormat="1">
      <c r="A2626" s="1"/>
      <c r="B2626" s="1"/>
      <c r="C2626" s="1"/>
      <c r="D2626" s="1"/>
      <c r="E2626" s="1"/>
      <c r="F2626" s="1"/>
      <c r="G2626" s="1"/>
      <c r="H2626" s="58"/>
      <c r="I2626" s="1"/>
      <c r="J2626" s="1"/>
      <c r="K2626" s="1"/>
      <c r="L2626"/>
      <c r="M2626" s="1"/>
      <c r="N2626" s="1"/>
      <c r="V2626" s="90"/>
    </row>
    <row r="2627" spans="1:22" s="80" customFormat="1">
      <c r="A2627" s="1"/>
      <c r="B2627" s="1"/>
      <c r="C2627" s="1"/>
      <c r="D2627" s="1"/>
      <c r="E2627" s="1"/>
      <c r="F2627" s="1"/>
      <c r="G2627" s="1"/>
      <c r="H2627" s="58"/>
      <c r="I2627" s="1"/>
      <c r="J2627" s="1"/>
      <c r="K2627" s="1"/>
      <c r="L2627"/>
      <c r="M2627" s="1"/>
      <c r="N2627" s="1"/>
      <c r="V2627" s="90"/>
    </row>
    <row r="2628" spans="1:22" s="80" customFormat="1">
      <c r="A2628" s="1"/>
      <c r="B2628" s="1"/>
      <c r="C2628" s="1"/>
      <c r="D2628" s="1"/>
      <c r="E2628" s="1"/>
      <c r="F2628" s="1"/>
      <c r="G2628" s="1"/>
      <c r="H2628" s="58"/>
      <c r="I2628" s="1"/>
      <c r="J2628" s="1"/>
      <c r="K2628" s="1"/>
      <c r="L2628"/>
      <c r="M2628" s="1"/>
      <c r="N2628" s="1"/>
      <c r="V2628" s="90"/>
    </row>
    <row r="2629" spans="1:22" s="80" customFormat="1">
      <c r="A2629" s="1"/>
      <c r="B2629" s="1"/>
      <c r="C2629" s="1"/>
      <c r="D2629" s="1"/>
      <c r="E2629" s="1"/>
      <c r="F2629" s="1"/>
      <c r="G2629" s="1"/>
      <c r="H2629" s="58"/>
      <c r="I2629" s="1"/>
      <c r="J2629" s="1"/>
      <c r="K2629" s="1"/>
      <c r="L2629"/>
      <c r="M2629" s="1"/>
      <c r="N2629" s="1"/>
      <c r="V2629" s="90"/>
    </row>
    <row r="2630" spans="1:22" s="80" customFormat="1">
      <c r="A2630" s="1"/>
      <c r="B2630" s="1"/>
      <c r="C2630" s="1"/>
      <c r="D2630" s="1"/>
      <c r="E2630" s="1"/>
      <c r="F2630" s="1"/>
      <c r="G2630" s="1"/>
      <c r="H2630" s="58"/>
      <c r="I2630" s="1"/>
      <c r="J2630" s="1"/>
      <c r="K2630" s="1"/>
      <c r="L2630"/>
      <c r="M2630" s="1"/>
      <c r="N2630" s="1"/>
      <c r="V2630" s="90"/>
    </row>
    <row r="2631" spans="1:22" s="80" customFormat="1">
      <c r="A2631" s="1"/>
      <c r="B2631" s="1"/>
      <c r="C2631" s="1"/>
      <c r="D2631" s="1"/>
      <c r="E2631" s="1"/>
      <c r="F2631" s="1"/>
      <c r="G2631" s="1"/>
      <c r="H2631" s="58"/>
      <c r="I2631" s="1"/>
      <c r="J2631" s="1"/>
      <c r="K2631" s="1"/>
      <c r="L2631"/>
      <c r="M2631" s="1"/>
      <c r="N2631" s="1"/>
      <c r="V2631" s="90"/>
    </row>
    <row r="2632" spans="1:22" s="80" customFormat="1">
      <c r="A2632" s="1"/>
      <c r="B2632" s="1"/>
      <c r="C2632" s="1"/>
      <c r="D2632" s="1"/>
      <c r="E2632" s="1"/>
      <c r="F2632" s="1"/>
      <c r="G2632" s="1"/>
      <c r="H2632" s="58"/>
      <c r="I2632" s="1"/>
      <c r="J2632" s="1"/>
      <c r="K2632" s="1"/>
      <c r="L2632"/>
      <c r="M2632" s="1"/>
      <c r="N2632" s="1"/>
      <c r="V2632" s="90"/>
    </row>
    <row r="2633" spans="1:22" s="80" customFormat="1">
      <c r="A2633" s="1"/>
      <c r="B2633" s="1"/>
      <c r="C2633" s="1"/>
      <c r="D2633" s="1"/>
      <c r="E2633" s="1"/>
      <c r="F2633" s="1"/>
      <c r="G2633" s="1"/>
      <c r="H2633" s="58"/>
      <c r="I2633" s="1"/>
      <c r="J2633" s="1"/>
      <c r="K2633" s="1"/>
      <c r="L2633"/>
      <c r="M2633" s="1"/>
      <c r="N2633" s="1"/>
      <c r="V2633" s="90"/>
    </row>
    <row r="2634" spans="1:22" s="80" customFormat="1">
      <c r="A2634" s="1"/>
      <c r="B2634" s="1"/>
      <c r="C2634" s="1"/>
      <c r="D2634" s="1"/>
      <c r="E2634" s="1"/>
      <c r="F2634" s="1"/>
      <c r="G2634" s="1"/>
      <c r="H2634" s="58"/>
      <c r="I2634" s="1"/>
      <c r="J2634" s="1"/>
      <c r="K2634" s="1"/>
      <c r="L2634"/>
      <c r="M2634" s="1"/>
      <c r="N2634" s="1"/>
      <c r="V2634" s="90"/>
    </row>
    <row r="2635" spans="1:22" s="80" customFormat="1">
      <c r="A2635" s="1"/>
      <c r="B2635" s="1"/>
      <c r="C2635" s="1"/>
      <c r="D2635" s="1"/>
      <c r="E2635" s="1"/>
      <c r="F2635" s="1"/>
      <c r="G2635" s="1"/>
      <c r="H2635" s="58"/>
      <c r="I2635" s="1"/>
      <c r="J2635" s="1"/>
      <c r="K2635" s="1"/>
      <c r="L2635"/>
      <c r="M2635" s="1"/>
      <c r="N2635" s="1"/>
      <c r="V2635" s="90"/>
    </row>
    <row r="2636" spans="1:22" s="80" customFormat="1">
      <c r="A2636" s="1"/>
      <c r="B2636" s="1"/>
      <c r="C2636" s="1"/>
      <c r="D2636" s="1"/>
      <c r="E2636" s="1"/>
      <c r="F2636" s="1"/>
      <c r="G2636" s="1"/>
      <c r="H2636" s="58"/>
      <c r="I2636" s="1"/>
      <c r="J2636" s="1"/>
      <c r="K2636" s="1"/>
      <c r="L2636"/>
      <c r="M2636" s="1"/>
      <c r="N2636" s="1"/>
      <c r="V2636" s="90"/>
    </row>
    <row r="2637" spans="1:22" s="80" customFormat="1">
      <c r="A2637" s="1"/>
      <c r="B2637" s="1"/>
      <c r="C2637" s="1"/>
      <c r="D2637" s="1"/>
      <c r="E2637" s="1"/>
      <c r="F2637" s="1"/>
      <c r="G2637" s="1"/>
      <c r="H2637" s="58"/>
      <c r="I2637" s="1"/>
      <c r="J2637" s="1"/>
      <c r="K2637" s="1"/>
      <c r="L2637"/>
      <c r="M2637" s="1"/>
      <c r="N2637" s="1"/>
      <c r="V2637" s="90"/>
    </row>
    <row r="2638" spans="1:22" s="80" customFormat="1">
      <c r="A2638" s="1"/>
      <c r="B2638" s="1"/>
      <c r="C2638" s="1"/>
      <c r="D2638" s="1"/>
      <c r="E2638" s="1"/>
      <c r="F2638" s="1"/>
      <c r="G2638" s="1"/>
      <c r="H2638" s="58"/>
      <c r="I2638" s="1"/>
      <c r="J2638" s="1"/>
      <c r="K2638" s="1"/>
      <c r="L2638"/>
      <c r="M2638" s="1"/>
      <c r="N2638" s="1"/>
      <c r="V2638" s="90"/>
    </row>
    <row r="2639" spans="1:22" s="80" customFormat="1">
      <c r="A2639" s="1"/>
      <c r="B2639" s="1"/>
      <c r="C2639" s="1"/>
      <c r="D2639" s="1"/>
      <c r="E2639" s="1"/>
      <c r="F2639" s="1"/>
      <c r="G2639" s="1"/>
      <c r="H2639" s="58"/>
      <c r="I2639" s="1"/>
      <c r="J2639" s="1"/>
      <c r="K2639" s="1"/>
      <c r="L2639"/>
      <c r="M2639" s="1"/>
      <c r="N2639" s="1"/>
      <c r="V2639" s="90"/>
    </row>
    <row r="2640" spans="1:22" s="80" customFormat="1">
      <c r="A2640" s="1"/>
      <c r="B2640" s="1"/>
      <c r="C2640" s="1"/>
      <c r="D2640" s="1"/>
      <c r="E2640" s="1"/>
      <c r="F2640" s="1"/>
      <c r="G2640" s="1"/>
      <c r="H2640" s="58"/>
      <c r="I2640" s="1"/>
      <c r="J2640" s="1"/>
      <c r="K2640" s="1"/>
      <c r="L2640"/>
      <c r="M2640" s="1"/>
      <c r="N2640" s="1"/>
      <c r="V2640" s="90"/>
    </row>
    <row r="2641" spans="1:22" s="80" customFormat="1">
      <c r="A2641" s="1"/>
      <c r="B2641" s="1"/>
      <c r="C2641" s="1"/>
      <c r="D2641" s="1"/>
      <c r="E2641" s="1"/>
      <c r="F2641" s="1"/>
      <c r="G2641" s="1"/>
      <c r="H2641" s="58"/>
      <c r="I2641" s="1"/>
      <c r="J2641" s="1"/>
      <c r="K2641" s="1"/>
      <c r="L2641"/>
      <c r="M2641" s="1"/>
      <c r="N2641" s="1"/>
      <c r="V2641" s="90"/>
    </row>
    <row r="2642" spans="1:22" s="80" customFormat="1">
      <c r="A2642" s="1"/>
      <c r="B2642" s="1"/>
      <c r="C2642" s="1"/>
      <c r="D2642" s="1"/>
      <c r="E2642" s="1"/>
      <c r="F2642" s="1"/>
      <c r="G2642" s="1"/>
      <c r="H2642" s="58"/>
      <c r="I2642" s="1"/>
      <c r="J2642" s="1"/>
      <c r="K2642" s="1"/>
      <c r="L2642"/>
      <c r="M2642" s="1"/>
      <c r="N2642" s="1"/>
      <c r="V2642" s="90"/>
    </row>
    <row r="2643" spans="1:22" s="80" customFormat="1">
      <c r="A2643" s="1"/>
      <c r="B2643" s="1"/>
      <c r="C2643" s="1"/>
      <c r="D2643" s="1"/>
      <c r="E2643" s="1"/>
      <c r="F2643" s="1"/>
      <c r="G2643" s="1"/>
      <c r="H2643" s="58"/>
      <c r="I2643" s="1"/>
      <c r="J2643" s="1"/>
      <c r="K2643" s="1"/>
      <c r="L2643"/>
      <c r="M2643" s="1"/>
      <c r="N2643" s="1"/>
      <c r="V2643" s="90"/>
    </row>
    <row r="2644" spans="1:22" s="80" customFormat="1">
      <c r="A2644" s="1"/>
      <c r="B2644" s="1"/>
      <c r="C2644" s="1"/>
      <c r="D2644" s="1"/>
      <c r="E2644" s="1"/>
      <c r="F2644" s="1"/>
      <c r="G2644" s="1"/>
      <c r="H2644" s="58"/>
      <c r="I2644" s="1"/>
      <c r="J2644" s="1"/>
      <c r="K2644" s="1"/>
      <c r="L2644"/>
      <c r="M2644" s="1"/>
      <c r="N2644" s="1"/>
      <c r="V2644" s="90"/>
    </row>
    <row r="2645" spans="1:22" s="80" customFormat="1">
      <c r="A2645" s="1"/>
      <c r="B2645" s="1"/>
      <c r="C2645" s="1"/>
      <c r="D2645" s="1"/>
      <c r="E2645" s="1"/>
      <c r="F2645" s="1"/>
      <c r="G2645" s="1"/>
      <c r="H2645" s="58"/>
      <c r="I2645" s="1"/>
      <c r="J2645" s="1"/>
      <c r="K2645" s="1"/>
      <c r="L2645"/>
      <c r="M2645" s="1"/>
      <c r="N2645" s="1"/>
      <c r="V2645" s="90"/>
    </row>
    <row r="2646" spans="1:22" s="80" customFormat="1">
      <c r="A2646" s="1"/>
      <c r="B2646" s="1"/>
      <c r="C2646" s="1"/>
      <c r="D2646" s="1"/>
      <c r="E2646" s="1"/>
      <c r="F2646" s="1"/>
      <c r="G2646" s="1"/>
      <c r="H2646" s="58"/>
      <c r="I2646" s="1"/>
      <c r="J2646" s="1"/>
      <c r="K2646" s="1"/>
      <c r="L2646"/>
      <c r="M2646" s="1"/>
      <c r="N2646" s="1"/>
      <c r="V2646" s="90"/>
    </row>
    <row r="2647" spans="1:22" s="80" customFormat="1">
      <c r="A2647" s="1"/>
      <c r="B2647" s="1"/>
      <c r="C2647" s="1"/>
      <c r="D2647" s="1"/>
      <c r="E2647" s="1"/>
      <c r="F2647" s="1"/>
      <c r="G2647" s="1"/>
      <c r="H2647" s="58"/>
      <c r="I2647" s="1"/>
      <c r="J2647" s="1"/>
      <c r="K2647" s="1"/>
      <c r="L2647"/>
      <c r="M2647" s="1"/>
      <c r="N2647" s="1"/>
      <c r="V2647" s="90"/>
    </row>
    <row r="2648" spans="1:22" s="80" customFormat="1">
      <c r="A2648" s="1"/>
      <c r="B2648" s="1"/>
      <c r="C2648" s="1"/>
      <c r="D2648" s="1"/>
      <c r="E2648" s="1"/>
      <c r="F2648" s="1"/>
      <c r="G2648" s="1"/>
      <c r="H2648" s="58"/>
      <c r="I2648" s="1"/>
      <c r="J2648" s="1"/>
      <c r="K2648" s="1"/>
      <c r="L2648"/>
      <c r="M2648" s="1"/>
      <c r="N2648" s="1"/>
      <c r="V2648" s="90"/>
    </row>
    <row r="2649" spans="1:22" s="80" customFormat="1">
      <c r="A2649" s="1"/>
      <c r="B2649" s="1"/>
      <c r="C2649" s="1"/>
      <c r="D2649" s="1"/>
      <c r="E2649" s="1"/>
      <c r="F2649" s="1"/>
      <c r="G2649" s="1"/>
      <c r="H2649" s="58"/>
      <c r="I2649" s="1"/>
      <c r="J2649" s="1"/>
      <c r="K2649" s="1"/>
      <c r="L2649"/>
      <c r="M2649" s="1"/>
      <c r="N2649" s="1"/>
      <c r="V2649" s="90"/>
    </row>
    <row r="2650" spans="1:22" s="80" customFormat="1">
      <c r="A2650" s="1"/>
      <c r="B2650" s="1"/>
      <c r="C2650" s="1"/>
      <c r="D2650" s="1"/>
      <c r="E2650" s="1"/>
      <c r="F2650" s="1"/>
      <c r="G2650" s="1"/>
      <c r="H2650" s="58"/>
      <c r="I2650" s="1"/>
      <c r="J2650" s="1"/>
      <c r="K2650" s="1"/>
      <c r="L2650"/>
      <c r="M2650" s="1"/>
      <c r="N2650" s="1"/>
      <c r="V2650" s="90"/>
    </row>
    <row r="2651" spans="1:22" s="80" customFormat="1">
      <c r="A2651" s="1"/>
      <c r="B2651" s="1"/>
      <c r="C2651" s="1"/>
      <c r="D2651" s="1"/>
      <c r="E2651" s="1"/>
      <c r="F2651" s="1"/>
      <c r="G2651" s="1"/>
      <c r="H2651" s="58"/>
      <c r="I2651" s="1"/>
      <c r="J2651" s="1"/>
      <c r="K2651" s="1"/>
      <c r="L2651"/>
      <c r="M2651" s="1"/>
      <c r="N2651" s="1"/>
      <c r="V2651" s="90"/>
    </row>
    <row r="2652" spans="1:22" s="80" customFormat="1">
      <c r="A2652" s="1"/>
      <c r="B2652" s="1"/>
      <c r="C2652" s="1"/>
      <c r="D2652" s="1"/>
      <c r="E2652" s="1"/>
      <c r="F2652" s="1"/>
      <c r="G2652" s="1"/>
      <c r="H2652" s="58"/>
      <c r="I2652" s="1"/>
      <c r="J2652" s="1"/>
      <c r="K2652" s="1"/>
      <c r="L2652"/>
      <c r="M2652" s="1"/>
      <c r="N2652" s="1"/>
      <c r="V2652" s="90"/>
    </row>
    <row r="2653" spans="1:22" s="80" customFormat="1">
      <c r="A2653" s="1"/>
      <c r="B2653" s="1"/>
      <c r="C2653" s="1"/>
      <c r="D2653" s="1"/>
      <c r="E2653" s="1"/>
      <c r="F2653" s="1"/>
      <c r="G2653" s="1"/>
      <c r="H2653" s="58"/>
      <c r="I2653" s="1"/>
      <c r="J2653" s="1"/>
      <c r="K2653" s="1"/>
      <c r="L2653"/>
      <c r="M2653" s="1"/>
      <c r="N2653" s="1"/>
      <c r="V2653" s="90"/>
    </row>
    <row r="2654" spans="1:22" s="80" customFormat="1">
      <c r="A2654" s="1"/>
      <c r="B2654" s="1"/>
      <c r="C2654" s="1"/>
      <c r="D2654" s="1"/>
      <c r="E2654" s="1"/>
      <c r="F2654" s="1"/>
      <c r="G2654" s="1"/>
      <c r="H2654" s="58"/>
      <c r="I2654" s="1"/>
      <c r="J2654" s="1"/>
      <c r="K2654" s="1"/>
      <c r="L2654"/>
      <c r="M2654" s="1"/>
      <c r="N2654" s="1"/>
      <c r="V2654" s="90"/>
    </row>
    <row r="2655" spans="1:22" s="80" customFormat="1">
      <c r="A2655" s="1"/>
      <c r="B2655" s="1"/>
      <c r="C2655" s="1"/>
      <c r="D2655" s="1"/>
      <c r="E2655" s="1"/>
      <c r="F2655" s="1"/>
      <c r="G2655" s="1"/>
      <c r="H2655" s="58"/>
      <c r="I2655" s="1"/>
      <c r="J2655" s="1"/>
      <c r="K2655" s="1"/>
      <c r="L2655"/>
      <c r="M2655" s="1"/>
      <c r="N2655" s="1"/>
      <c r="V2655" s="90"/>
    </row>
    <row r="2656" spans="1:22" s="80" customFormat="1">
      <c r="A2656" s="1"/>
      <c r="B2656" s="1"/>
      <c r="C2656" s="1"/>
      <c r="D2656" s="1"/>
      <c r="E2656" s="1"/>
      <c r="F2656" s="1"/>
      <c r="G2656" s="1"/>
      <c r="H2656" s="58"/>
      <c r="I2656" s="1"/>
      <c r="J2656" s="1"/>
      <c r="K2656" s="1"/>
      <c r="L2656"/>
      <c r="M2656" s="1"/>
      <c r="N2656" s="1"/>
      <c r="V2656" s="90"/>
    </row>
    <row r="2657" spans="1:22" s="80" customFormat="1">
      <c r="A2657" s="1"/>
      <c r="B2657" s="1"/>
      <c r="C2657" s="1"/>
      <c r="D2657" s="1"/>
      <c r="E2657" s="1"/>
      <c r="F2657" s="1"/>
      <c r="G2657" s="1"/>
      <c r="H2657" s="58"/>
      <c r="I2657" s="1"/>
      <c r="J2657" s="1"/>
      <c r="K2657" s="1"/>
      <c r="L2657"/>
      <c r="M2657" s="1"/>
      <c r="N2657" s="1"/>
      <c r="V2657" s="90"/>
    </row>
    <row r="2658" spans="1:22" s="80" customFormat="1">
      <c r="A2658" s="1"/>
      <c r="B2658" s="1"/>
      <c r="C2658" s="1"/>
      <c r="D2658" s="1"/>
      <c r="E2658" s="1"/>
      <c r="F2658" s="1"/>
      <c r="G2658" s="1"/>
      <c r="H2658" s="58"/>
      <c r="I2658" s="1"/>
      <c r="J2658" s="1"/>
      <c r="K2658" s="1"/>
      <c r="L2658"/>
      <c r="M2658" s="1"/>
      <c r="N2658" s="1"/>
      <c r="V2658" s="90"/>
    </row>
    <row r="2659" spans="1:22" s="80" customFormat="1">
      <c r="A2659" s="1"/>
      <c r="B2659" s="1"/>
      <c r="C2659" s="1"/>
      <c r="D2659" s="1"/>
      <c r="E2659" s="1"/>
      <c r="F2659" s="1"/>
      <c r="G2659" s="1"/>
      <c r="H2659" s="58"/>
      <c r="I2659" s="1"/>
      <c r="J2659" s="1"/>
      <c r="K2659" s="1"/>
      <c r="L2659"/>
      <c r="M2659" s="1"/>
      <c r="N2659" s="1"/>
      <c r="V2659" s="90"/>
    </row>
    <row r="2660" spans="1:22" s="80" customFormat="1">
      <c r="A2660" s="1"/>
      <c r="B2660" s="1"/>
      <c r="C2660" s="1"/>
      <c r="D2660" s="1"/>
      <c r="E2660" s="1"/>
      <c r="F2660" s="1"/>
      <c r="G2660" s="1"/>
      <c r="H2660" s="58"/>
      <c r="I2660" s="1"/>
      <c r="J2660" s="1"/>
      <c r="K2660" s="1"/>
      <c r="L2660"/>
      <c r="M2660" s="1"/>
      <c r="N2660" s="1"/>
      <c r="V2660" s="90"/>
    </row>
    <row r="2661" spans="1:22" s="80" customFormat="1">
      <c r="A2661" s="1"/>
      <c r="B2661" s="1"/>
      <c r="C2661" s="1"/>
      <c r="D2661" s="1"/>
      <c r="E2661" s="1"/>
      <c r="F2661" s="1"/>
      <c r="G2661" s="1"/>
      <c r="H2661" s="58"/>
      <c r="I2661" s="1"/>
      <c r="J2661" s="1"/>
      <c r="K2661" s="1"/>
      <c r="L2661"/>
      <c r="M2661" s="1"/>
      <c r="N2661" s="1"/>
      <c r="V2661" s="90"/>
    </row>
    <row r="2662" spans="1:22" s="80" customFormat="1">
      <c r="A2662" s="1"/>
      <c r="B2662" s="1"/>
      <c r="C2662" s="1"/>
      <c r="D2662" s="1"/>
      <c r="E2662" s="1"/>
      <c r="F2662" s="1"/>
      <c r="G2662" s="1"/>
      <c r="H2662" s="58"/>
      <c r="I2662" s="1"/>
      <c r="J2662" s="1"/>
      <c r="K2662" s="1"/>
      <c r="L2662"/>
      <c r="M2662" s="1"/>
      <c r="N2662" s="1"/>
      <c r="V2662" s="90"/>
    </row>
    <row r="2663" spans="1:22" s="80" customFormat="1">
      <c r="A2663" s="1"/>
      <c r="B2663" s="1"/>
      <c r="C2663" s="1"/>
      <c r="D2663" s="1"/>
      <c r="E2663" s="1"/>
      <c r="F2663" s="1"/>
      <c r="G2663" s="1"/>
      <c r="H2663" s="58"/>
      <c r="I2663" s="1"/>
      <c r="J2663" s="1"/>
      <c r="K2663" s="1"/>
      <c r="L2663"/>
      <c r="M2663" s="1"/>
      <c r="N2663" s="1"/>
      <c r="V2663" s="90"/>
    </row>
    <row r="2664" spans="1:22" s="80" customFormat="1">
      <c r="A2664" s="1"/>
      <c r="B2664" s="1"/>
      <c r="C2664" s="1"/>
      <c r="D2664" s="1"/>
      <c r="E2664" s="1"/>
      <c r="F2664" s="1"/>
      <c r="G2664" s="1"/>
      <c r="H2664" s="58"/>
      <c r="I2664" s="1"/>
      <c r="J2664" s="1"/>
      <c r="K2664" s="1"/>
      <c r="L2664"/>
      <c r="M2664" s="1"/>
      <c r="N2664" s="1"/>
      <c r="V2664" s="90"/>
    </row>
    <row r="2665" spans="1:22" s="80" customFormat="1">
      <c r="A2665" s="1"/>
      <c r="B2665" s="1"/>
      <c r="C2665" s="1"/>
      <c r="D2665" s="1"/>
      <c r="E2665" s="1"/>
      <c r="F2665" s="1"/>
      <c r="G2665" s="1"/>
      <c r="H2665" s="58"/>
      <c r="I2665" s="1"/>
      <c r="J2665" s="1"/>
      <c r="K2665" s="1"/>
      <c r="L2665"/>
      <c r="M2665" s="1"/>
      <c r="N2665" s="1"/>
      <c r="V2665" s="90"/>
    </row>
    <row r="2666" spans="1:22" s="80" customFormat="1">
      <c r="A2666" s="1"/>
      <c r="B2666" s="1"/>
      <c r="C2666" s="1"/>
      <c r="D2666" s="1"/>
      <c r="E2666" s="1"/>
      <c r="F2666" s="1"/>
      <c r="G2666" s="1"/>
      <c r="H2666" s="58"/>
      <c r="I2666" s="1"/>
      <c r="J2666" s="1"/>
      <c r="K2666" s="1"/>
      <c r="L2666"/>
      <c r="M2666" s="1"/>
      <c r="N2666" s="1"/>
      <c r="V2666" s="90"/>
    </row>
    <row r="2667" spans="1:22" s="80" customFormat="1">
      <c r="A2667" s="1"/>
      <c r="B2667" s="1"/>
      <c r="C2667" s="1"/>
      <c r="D2667" s="1"/>
      <c r="E2667" s="1"/>
      <c r="F2667" s="1"/>
      <c r="G2667" s="1"/>
      <c r="H2667" s="58"/>
      <c r="I2667" s="1"/>
      <c r="J2667" s="1"/>
      <c r="K2667" s="1"/>
      <c r="L2667"/>
      <c r="M2667" s="1"/>
      <c r="N2667" s="1"/>
      <c r="V2667" s="90"/>
    </row>
    <row r="2668" spans="1:22" s="80" customFormat="1">
      <c r="A2668" s="1"/>
      <c r="B2668" s="1"/>
      <c r="C2668" s="1"/>
      <c r="D2668" s="1"/>
      <c r="E2668" s="1"/>
      <c r="F2668" s="1"/>
      <c r="G2668" s="1"/>
      <c r="H2668" s="58"/>
      <c r="I2668" s="1"/>
      <c r="J2668" s="1"/>
      <c r="K2668" s="1"/>
      <c r="L2668"/>
      <c r="M2668" s="1"/>
      <c r="N2668" s="1"/>
      <c r="V2668" s="90"/>
    </row>
    <row r="2669" spans="1:22" s="80" customFormat="1">
      <c r="A2669" s="1"/>
      <c r="B2669" s="1"/>
      <c r="C2669" s="1"/>
      <c r="D2669" s="1"/>
      <c r="E2669" s="1"/>
      <c r="F2669" s="1"/>
      <c r="G2669" s="1"/>
      <c r="H2669" s="58"/>
      <c r="I2669" s="1"/>
      <c r="J2669" s="1"/>
      <c r="K2669" s="1"/>
      <c r="L2669"/>
      <c r="M2669" s="1"/>
      <c r="N2669" s="1"/>
      <c r="V2669" s="90"/>
    </row>
    <row r="2670" spans="1:22" s="80" customFormat="1">
      <c r="A2670" s="1"/>
      <c r="B2670" s="1"/>
      <c r="C2670" s="1"/>
      <c r="D2670" s="1"/>
      <c r="E2670" s="1"/>
      <c r="F2670" s="1"/>
      <c r="G2670" s="1"/>
      <c r="H2670" s="58"/>
      <c r="I2670" s="1"/>
      <c r="J2670" s="1"/>
      <c r="K2670" s="1"/>
      <c r="L2670"/>
      <c r="M2670" s="1"/>
      <c r="N2670" s="1"/>
      <c r="V2670" s="90"/>
    </row>
    <row r="2671" spans="1:22" s="80" customFormat="1">
      <c r="A2671" s="1"/>
      <c r="B2671" s="1"/>
      <c r="C2671" s="1"/>
      <c r="D2671" s="1"/>
      <c r="E2671" s="1"/>
      <c r="F2671" s="1"/>
      <c r="G2671" s="1"/>
      <c r="H2671" s="58"/>
      <c r="I2671" s="1"/>
      <c r="J2671" s="1"/>
      <c r="K2671" s="1"/>
      <c r="L2671"/>
      <c r="M2671" s="1"/>
      <c r="N2671" s="1"/>
      <c r="V2671" s="90"/>
    </row>
    <row r="2672" spans="1:22" s="80" customFormat="1">
      <c r="A2672" s="1"/>
      <c r="B2672" s="1"/>
      <c r="C2672" s="1"/>
      <c r="D2672" s="1"/>
      <c r="E2672" s="1"/>
      <c r="F2672" s="1"/>
      <c r="G2672" s="1"/>
      <c r="H2672" s="58"/>
      <c r="I2672" s="1"/>
      <c r="J2672" s="1"/>
      <c r="K2672" s="1"/>
      <c r="L2672"/>
      <c r="M2672" s="1"/>
      <c r="N2672" s="1"/>
      <c r="V2672" s="90"/>
    </row>
    <row r="2673" spans="1:22" s="80" customFormat="1">
      <c r="A2673" s="1"/>
      <c r="B2673" s="1"/>
      <c r="C2673" s="1"/>
      <c r="D2673" s="1"/>
      <c r="E2673" s="1"/>
      <c r="F2673" s="1"/>
      <c r="G2673" s="1"/>
      <c r="H2673" s="58"/>
      <c r="I2673" s="1"/>
      <c r="J2673" s="1"/>
      <c r="K2673" s="1"/>
      <c r="L2673"/>
      <c r="M2673" s="1"/>
      <c r="N2673" s="1"/>
      <c r="V2673" s="90"/>
    </row>
    <row r="2674" spans="1:22" s="80" customFormat="1">
      <c r="A2674" s="1"/>
      <c r="B2674" s="1"/>
      <c r="C2674" s="1"/>
      <c r="D2674" s="1"/>
      <c r="E2674" s="1"/>
      <c r="F2674" s="1"/>
      <c r="G2674" s="1"/>
      <c r="H2674" s="58"/>
      <c r="I2674" s="1"/>
      <c r="J2674" s="1"/>
      <c r="K2674" s="1"/>
      <c r="L2674"/>
      <c r="M2674" s="1"/>
      <c r="N2674" s="1"/>
      <c r="V2674" s="90"/>
    </row>
    <row r="2675" spans="1:22" s="80" customFormat="1">
      <c r="A2675" s="1"/>
      <c r="B2675" s="1"/>
      <c r="C2675" s="1"/>
      <c r="D2675" s="1"/>
      <c r="E2675" s="1"/>
      <c r="F2675" s="1"/>
      <c r="G2675" s="1"/>
      <c r="H2675" s="58"/>
      <c r="I2675" s="1"/>
      <c r="J2675" s="1"/>
      <c r="K2675" s="1"/>
      <c r="L2675"/>
      <c r="M2675" s="1"/>
      <c r="N2675" s="1"/>
      <c r="V2675" s="90"/>
    </row>
    <row r="2676" spans="1:22" s="80" customFormat="1">
      <c r="A2676" s="1"/>
      <c r="B2676" s="1"/>
      <c r="C2676" s="1"/>
      <c r="D2676" s="1"/>
      <c r="E2676" s="1"/>
      <c r="F2676" s="1"/>
      <c r="G2676" s="1"/>
      <c r="H2676" s="58"/>
      <c r="I2676" s="1"/>
      <c r="J2676" s="1"/>
      <c r="K2676" s="1"/>
      <c r="L2676"/>
      <c r="M2676" s="1"/>
      <c r="N2676" s="1"/>
      <c r="V2676" s="90"/>
    </row>
    <row r="2677" spans="1:22" s="80" customFormat="1">
      <c r="A2677" s="1"/>
      <c r="B2677" s="1"/>
      <c r="C2677" s="1"/>
      <c r="D2677" s="1"/>
      <c r="E2677" s="1"/>
      <c r="F2677" s="1"/>
      <c r="G2677" s="1"/>
      <c r="H2677" s="58"/>
      <c r="I2677" s="1"/>
      <c r="J2677" s="1"/>
      <c r="K2677" s="1"/>
      <c r="L2677"/>
      <c r="M2677" s="1"/>
      <c r="N2677" s="1"/>
      <c r="V2677" s="90"/>
    </row>
    <row r="2678" spans="1:22" s="80" customFormat="1">
      <c r="A2678" s="1"/>
      <c r="B2678" s="1"/>
      <c r="C2678" s="1"/>
      <c r="D2678" s="1"/>
      <c r="E2678" s="1"/>
      <c r="F2678" s="1"/>
      <c r="G2678" s="1"/>
      <c r="H2678" s="58"/>
      <c r="I2678" s="1"/>
      <c r="J2678" s="1"/>
      <c r="K2678" s="1"/>
      <c r="L2678"/>
      <c r="M2678" s="1"/>
      <c r="N2678" s="1"/>
      <c r="V2678" s="90"/>
    </row>
    <row r="2679" spans="1:22" s="80" customFormat="1">
      <c r="A2679" s="1"/>
      <c r="B2679" s="1"/>
      <c r="C2679" s="1"/>
      <c r="D2679" s="1"/>
      <c r="E2679" s="1"/>
      <c r="F2679" s="1"/>
      <c r="G2679" s="1"/>
      <c r="H2679" s="58"/>
      <c r="I2679" s="1"/>
      <c r="J2679" s="1"/>
      <c r="K2679" s="1"/>
      <c r="L2679"/>
      <c r="M2679" s="1"/>
      <c r="N2679" s="1"/>
      <c r="V2679" s="90"/>
    </row>
    <row r="2680" spans="1:22" s="80" customFormat="1">
      <c r="A2680" s="1"/>
      <c r="B2680" s="1"/>
      <c r="C2680" s="1"/>
      <c r="D2680" s="1"/>
      <c r="E2680" s="1"/>
      <c r="F2680" s="1"/>
      <c r="G2680" s="1"/>
      <c r="H2680" s="58"/>
      <c r="I2680" s="1"/>
      <c r="J2680" s="1"/>
      <c r="K2680" s="1"/>
      <c r="L2680"/>
      <c r="M2680" s="1"/>
      <c r="N2680" s="1"/>
      <c r="V2680" s="90"/>
    </row>
    <row r="2681" spans="1:22" s="80" customFormat="1">
      <c r="A2681" s="1"/>
      <c r="B2681" s="1"/>
      <c r="C2681" s="1"/>
      <c r="D2681" s="1"/>
      <c r="E2681" s="1"/>
      <c r="F2681" s="1"/>
      <c r="G2681" s="1"/>
      <c r="H2681" s="58"/>
      <c r="I2681" s="1"/>
      <c r="J2681" s="1"/>
      <c r="K2681" s="1"/>
      <c r="L2681"/>
      <c r="M2681" s="1"/>
      <c r="N2681" s="1"/>
      <c r="V2681" s="90"/>
    </row>
    <row r="2682" spans="1:22" s="80" customFormat="1">
      <c r="A2682" s="1"/>
      <c r="B2682" s="1"/>
      <c r="C2682" s="1"/>
      <c r="D2682" s="1"/>
      <c r="E2682" s="1"/>
      <c r="F2682" s="1"/>
      <c r="G2682" s="1"/>
      <c r="H2682" s="58"/>
      <c r="I2682" s="1"/>
      <c r="J2682" s="1"/>
      <c r="K2682" s="1"/>
      <c r="L2682"/>
      <c r="M2682" s="1"/>
      <c r="N2682" s="1"/>
      <c r="V2682" s="90"/>
    </row>
    <row r="2683" spans="1:22" s="80" customFormat="1">
      <c r="A2683" s="1"/>
      <c r="B2683" s="1"/>
      <c r="C2683" s="1"/>
      <c r="D2683" s="1"/>
      <c r="E2683" s="1"/>
      <c r="F2683" s="1"/>
      <c r="G2683" s="1"/>
      <c r="H2683" s="58"/>
      <c r="I2683" s="1"/>
      <c r="J2683" s="1"/>
      <c r="K2683" s="1"/>
      <c r="L2683"/>
      <c r="M2683" s="1"/>
      <c r="N2683" s="1"/>
      <c r="V2683" s="90"/>
    </row>
    <row r="2684" spans="1:22" s="80" customFormat="1">
      <c r="A2684" s="1"/>
      <c r="B2684" s="1"/>
      <c r="C2684" s="1"/>
      <c r="D2684" s="1"/>
      <c r="E2684" s="1"/>
      <c r="F2684" s="1"/>
      <c r="G2684" s="1"/>
      <c r="H2684" s="58"/>
      <c r="I2684" s="1"/>
      <c r="J2684" s="1"/>
      <c r="K2684" s="1"/>
      <c r="L2684"/>
      <c r="M2684" s="1"/>
      <c r="N2684" s="1"/>
      <c r="V2684" s="90"/>
    </row>
    <row r="2685" spans="1:22" s="80" customFormat="1">
      <c r="A2685" s="1"/>
      <c r="B2685" s="1"/>
      <c r="C2685" s="1"/>
      <c r="D2685" s="1"/>
      <c r="E2685" s="1"/>
      <c r="F2685" s="1"/>
      <c r="G2685" s="1"/>
      <c r="H2685" s="58"/>
      <c r="I2685" s="1"/>
      <c r="J2685" s="1"/>
      <c r="K2685" s="1"/>
      <c r="L2685"/>
      <c r="M2685" s="1"/>
      <c r="N2685" s="1"/>
      <c r="V2685" s="90"/>
    </row>
    <row r="2686" spans="1:22" s="80" customFormat="1">
      <c r="A2686" s="1"/>
      <c r="B2686" s="1"/>
      <c r="C2686" s="1"/>
      <c r="D2686" s="1"/>
      <c r="E2686" s="1"/>
      <c r="F2686" s="1"/>
      <c r="G2686" s="1"/>
      <c r="H2686" s="58"/>
      <c r="I2686" s="1"/>
      <c r="J2686" s="1"/>
      <c r="K2686" s="1"/>
      <c r="L2686"/>
      <c r="M2686" s="1"/>
      <c r="N2686" s="1"/>
      <c r="V2686" s="90"/>
    </row>
    <row r="2687" spans="1:22" s="80" customFormat="1">
      <c r="A2687" s="1"/>
      <c r="B2687" s="1"/>
      <c r="C2687" s="1"/>
      <c r="D2687" s="1"/>
      <c r="E2687" s="1"/>
      <c r="F2687" s="1"/>
      <c r="G2687" s="1"/>
      <c r="H2687" s="58"/>
      <c r="I2687" s="1"/>
      <c r="J2687" s="1"/>
      <c r="K2687" s="1"/>
      <c r="L2687"/>
      <c r="M2687" s="1"/>
      <c r="N2687" s="1"/>
      <c r="V2687" s="90"/>
    </row>
    <row r="2688" spans="1:22" s="80" customFormat="1">
      <c r="A2688" s="1"/>
      <c r="B2688" s="1"/>
      <c r="C2688" s="1"/>
      <c r="D2688" s="1"/>
      <c r="E2688" s="1"/>
      <c r="F2688" s="1"/>
      <c r="G2688" s="1"/>
      <c r="H2688" s="58"/>
      <c r="I2688" s="1"/>
      <c r="J2688" s="1"/>
      <c r="K2688" s="1"/>
      <c r="L2688"/>
      <c r="M2688" s="1"/>
      <c r="N2688" s="1"/>
      <c r="V2688" s="90"/>
    </row>
    <row r="2689" spans="1:22" s="80" customFormat="1">
      <c r="A2689" s="1"/>
      <c r="B2689" s="1"/>
      <c r="C2689" s="1"/>
      <c r="D2689" s="1"/>
      <c r="E2689" s="1"/>
      <c r="F2689" s="1"/>
      <c r="G2689" s="1"/>
      <c r="H2689" s="58"/>
      <c r="I2689" s="1"/>
      <c r="J2689" s="1"/>
      <c r="K2689" s="1"/>
      <c r="L2689"/>
      <c r="M2689" s="1"/>
      <c r="N2689" s="1"/>
      <c r="V2689" s="90"/>
    </row>
    <row r="2690" spans="1:22" s="80" customFormat="1">
      <c r="A2690" s="1"/>
      <c r="B2690" s="1"/>
      <c r="C2690" s="1"/>
      <c r="D2690" s="1"/>
      <c r="E2690" s="1"/>
      <c r="F2690" s="1"/>
      <c r="G2690" s="1"/>
      <c r="H2690" s="58"/>
      <c r="I2690" s="1"/>
      <c r="J2690" s="1"/>
      <c r="K2690" s="1"/>
      <c r="L2690"/>
      <c r="M2690" s="1"/>
      <c r="N2690" s="1"/>
      <c r="V2690" s="90"/>
    </row>
    <row r="2691" spans="1:22" s="80" customFormat="1">
      <c r="A2691" s="1"/>
      <c r="B2691" s="1"/>
      <c r="C2691" s="1"/>
      <c r="D2691" s="1"/>
      <c r="E2691" s="1"/>
      <c r="F2691" s="1"/>
      <c r="G2691" s="1"/>
      <c r="H2691" s="58"/>
      <c r="I2691" s="1"/>
      <c r="J2691" s="1"/>
      <c r="K2691" s="1"/>
      <c r="L2691"/>
      <c r="M2691" s="1"/>
      <c r="N2691" s="1"/>
      <c r="V2691" s="90"/>
    </row>
    <row r="2692" spans="1:22" s="80" customFormat="1">
      <c r="A2692" s="1"/>
      <c r="B2692" s="1"/>
      <c r="C2692" s="1"/>
      <c r="D2692" s="1"/>
      <c r="E2692" s="1"/>
      <c r="F2692" s="1"/>
      <c r="G2692" s="1"/>
      <c r="H2692" s="58"/>
      <c r="I2692" s="1"/>
      <c r="J2692" s="1"/>
      <c r="K2692" s="1"/>
      <c r="L2692"/>
      <c r="M2692" s="1"/>
      <c r="N2692" s="1"/>
      <c r="V2692" s="90"/>
    </row>
    <row r="2693" spans="1:22" s="80" customFormat="1">
      <c r="A2693" s="1"/>
      <c r="B2693" s="1"/>
      <c r="C2693" s="1"/>
      <c r="D2693" s="1"/>
      <c r="E2693" s="1"/>
      <c r="F2693" s="1"/>
      <c r="G2693" s="1"/>
      <c r="H2693" s="58"/>
      <c r="I2693" s="1"/>
      <c r="J2693" s="1"/>
      <c r="K2693" s="1"/>
      <c r="L2693"/>
      <c r="M2693" s="1"/>
      <c r="N2693" s="1"/>
      <c r="V2693" s="90"/>
    </row>
    <row r="2694" spans="1:22" s="80" customFormat="1">
      <c r="A2694" s="1"/>
      <c r="B2694" s="1"/>
      <c r="C2694" s="1"/>
      <c r="D2694" s="1"/>
      <c r="E2694" s="1"/>
      <c r="F2694" s="1"/>
      <c r="G2694" s="1"/>
      <c r="H2694" s="58"/>
      <c r="I2694" s="1"/>
      <c r="J2694" s="1"/>
      <c r="K2694" s="1"/>
      <c r="L2694"/>
      <c r="M2694" s="1"/>
      <c r="N2694" s="1"/>
      <c r="V2694" s="90"/>
    </row>
    <row r="2695" spans="1:22" s="80" customFormat="1">
      <c r="A2695" s="1"/>
      <c r="B2695" s="1"/>
      <c r="C2695" s="1"/>
      <c r="D2695" s="1"/>
      <c r="E2695" s="1"/>
      <c r="F2695" s="1"/>
      <c r="G2695" s="1"/>
      <c r="H2695" s="58"/>
      <c r="I2695" s="1"/>
      <c r="J2695" s="1"/>
      <c r="K2695" s="1"/>
      <c r="L2695"/>
      <c r="M2695" s="1"/>
      <c r="N2695" s="1"/>
      <c r="V2695" s="90"/>
    </row>
    <row r="2696" spans="1:22" s="80" customFormat="1">
      <c r="A2696" s="1"/>
      <c r="B2696" s="1"/>
      <c r="C2696" s="1"/>
      <c r="D2696" s="1"/>
      <c r="E2696" s="1"/>
      <c r="F2696" s="1"/>
      <c r="G2696" s="1"/>
      <c r="H2696" s="58"/>
      <c r="I2696" s="1"/>
      <c r="J2696" s="1"/>
      <c r="K2696" s="1"/>
      <c r="L2696"/>
      <c r="M2696" s="1"/>
      <c r="N2696" s="1"/>
      <c r="V2696" s="90"/>
    </row>
    <row r="2697" spans="1:22" s="80" customFormat="1">
      <c r="A2697" s="1"/>
      <c r="B2697" s="1"/>
      <c r="C2697" s="1"/>
      <c r="D2697" s="1"/>
      <c r="E2697" s="1"/>
      <c r="F2697" s="1"/>
      <c r="G2697" s="1"/>
      <c r="H2697" s="58"/>
      <c r="I2697" s="1"/>
      <c r="J2697" s="1"/>
      <c r="K2697" s="1"/>
      <c r="L2697"/>
      <c r="M2697" s="1"/>
      <c r="N2697" s="1"/>
      <c r="V2697" s="90"/>
    </row>
    <row r="2698" spans="1:22" s="80" customFormat="1">
      <c r="A2698" s="1"/>
      <c r="B2698" s="1"/>
      <c r="C2698" s="1"/>
      <c r="D2698" s="1"/>
      <c r="E2698" s="1"/>
      <c r="F2698" s="1"/>
      <c r="G2698" s="1"/>
      <c r="H2698" s="58"/>
      <c r="I2698" s="1"/>
      <c r="J2698" s="1"/>
      <c r="K2698" s="1"/>
      <c r="L2698"/>
      <c r="M2698" s="1"/>
      <c r="N2698" s="1"/>
      <c r="V2698" s="90"/>
    </row>
    <row r="2699" spans="1:22" s="80" customFormat="1">
      <c r="A2699" s="1"/>
      <c r="B2699" s="1"/>
      <c r="C2699" s="1"/>
      <c r="D2699" s="1"/>
      <c r="E2699" s="1"/>
      <c r="F2699" s="1"/>
      <c r="G2699" s="1"/>
      <c r="H2699" s="58"/>
      <c r="I2699" s="1"/>
      <c r="J2699" s="1"/>
      <c r="K2699" s="1"/>
      <c r="L2699"/>
      <c r="M2699" s="1"/>
      <c r="N2699" s="1"/>
      <c r="V2699" s="90"/>
    </row>
    <row r="2700" spans="1:22" s="80" customFormat="1">
      <c r="A2700" s="1"/>
      <c r="B2700" s="1"/>
      <c r="C2700" s="1"/>
      <c r="D2700" s="1"/>
      <c r="E2700" s="1"/>
      <c r="F2700" s="1"/>
      <c r="G2700" s="1"/>
      <c r="H2700" s="58"/>
      <c r="I2700" s="1"/>
      <c r="J2700" s="1"/>
      <c r="K2700" s="1"/>
      <c r="L2700"/>
      <c r="M2700" s="1"/>
      <c r="N2700" s="1"/>
      <c r="V2700" s="90"/>
    </row>
    <row r="2701" spans="1:22" s="80" customFormat="1">
      <c r="A2701" s="1"/>
      <c r="B2701" s="1"/>
      <c r="C2701" s="1"/>
      <c r="D2701" s="1"/>
      <c r="E2701" s="1"/>
      <c r="F2701" s="1"/>
      <c r="G2701" s="1"/>
      <c r="H2701" s="58"/>
      <c r="I2701" s="1"/>
      <c r="J2701" s="1"/>
      <c r="K2701" s="1"/>
      <c r="L2701"/>
      <c r="M2701" s="1"/>
      <c r="N2701" s="1"/>
      <c r="V2701" s="90"/>
    </row>
    <row r="2702" spans="1:22" s="80" customFormat="1">
      <c r="A2702" s="1"/>
      <c r="B2702" s="1"/>
      <c r="C2702" s="1"/>
      <c r="D2702" s="1"/>
      <c r="E2702" s="1"/>
      <c r="F2702" s="1"/>
      <c r="G2702" s="1"/>
      <c r="H2702" s="58"/>
      <c r="I2702" s="1"/>
      <c r="J2702" s="1"/>
      <c r="K2702" s="1"/>
      <c r="L2702"/>
      <c r="M2702" s="1"/>
      <c r="N2702" s="1"/>
      <c r="V2702" s="90"/>
    </row>
    <row r="2703" spans="1:22" s="80" customFormat="1">
      <c r="A2703" s="1"/>
      <c r="B2703" s="1"/>
      <c r="C2703" s="1"/>
      <c r="D2703" s="1"/>
      <c r="E2703" s="1"/>
      <c r="F2703" s="1"/>
      <c r="G2703" s="1"/>
      <c r="H2703" s="58"/>
      <c r="I2703" s="1"/>
      <c r="J2703" s="1"/>
      <c r="K2703" s="1"/>
      <c r="L2703"/>
      <c r="M2703" s="1"/>
      <c r="N2703" s="1"/>
      <c r="V2703" s="90"/>
    </row>
    <row r="2704" spans="1:22" s="80" customFormat="1">
      <c r="A2704" s="1"/>
      <c r="B2704" s="1"/>
      <c r="C2704" s="1"/>
      <c r="D2704" s="1"/>
      <c r="E2704" s="1"/>
      <c r="F2704" s="1"/>
      <c r="G2704" s="1"/>
      <c r="H2704" s="58"/>
      <c r="I2704" s="1"/>
      <c r="J2704" s="1"/>
      <c r="K2704" s="1"/>
      <c r="L2704"/>
      <c r="M2704" s="1"/>
      <c r="N2704" s="1"/>
      <c r="V2704" s="90"/>
    </row>
    <row r="2705" spans="1:22" s="80" customFormat="1">
      <c r="A2705" s="1"/>
      <c r="B2705" s="1"/>
      <c r="C2705" s="1"/>
      <c r="D2705" s="1"/>
      <c r="E2705" s="1"/>
      <c r="F2705" s="1"/>
      <c r="G2705" s="1"/>
      <c r="H2705" s="58"/>
      <c r="I2705" s="1"/>
      <c r="J2705" s="1"/>
      <c r="K2705" s="1"/>
      <c r="L2705"/>
      <c r="M2705" s="1"/>
      <c r="N2705" s="1"/>
      <c r="V2705" s="90"/>
    </row>
    <row r="2706" spans="1:22" s="80" customFormat="1">
      <c r="A2706" s="1"/>
      <c r="B2706" s="1"/>
      <c r="C2706" s="1"/>
      <c r="D2706" s="1"/>
      <c r="E2706" s="1"/>
      <c r="F2706" s="1"/>
      <c r="G2706" s="1"/>
      <c r="H2706" s="58"/>
      <c r="I2706" s="1"/>
      <c r="J2706" s="1"/>
      <c r="K2706" s="1"/>
      <c r="L2706"/>
      <c r="M2706" s="1"/>
      <c r="N2706" s="1"/>
      <c r="V2706" s="90"/>
    </row>
    <row r="2707" spans="1:22" s="80" customFormat="1">
      <c r="A2707" s="1"/>
      <c r="B2707" s="1"/>
      <c r="C2707" s="1"/>
      <c r="D2707" s="1"/>
      <c r="E2707" s="1"/>
      <c r="F2707" s="1"/>
      <c r="G2707" s="1"/>
      <c r="H2707" s="58"/>
      <c r="I2707" s="1"/>
      <c r="J2707" s="1"/>
      <c r="K2707" s="1"/>
      <c r="L2707"/>
      <c r="M2707" s="1"/>
      <c r="N2707" s="1"/>
      <c r="V2707" s="90"/>
    </row>
    <row r="2708" spans="1:22" s="80" customFormat="1">
      <c r="A2708" s="1"/>
      <c r="B2708" s="1"/>
      <c r="C2708" s="1"/>
      <c r="D2708" s="1"/>
      <c r="E2708" s="1"/>
      <c r="F2708" s="1"/>
      <c r="G2708" s="1"/>
      <c r="H2708" s="58"/>
      <c r="I2708" s="1"/>
      <c r="J2708" s="1"/>
      <c r="K2708" s="1"/>
      <c r="L2708"/>
      <c r="M2708" s="1"/>
      <c r="N2708" s="1"/>
      <c r="V2708" s="90"/>
    </row>
    <row r="2709" spans="1:22" s="80" customFormat="1">
      <c r="A2709" s="1"/>
      <c r="B2709" s="1"/>
      <c r="C2709" s="1"/>
      <c r="D2709" s="1"/>
      <c r="E2709" s="1"/>
      <c r="F2709" s="1"/>
      <c r="G2709" s="1"/>
      <c r="H2709" s="58"/>
      <c r="I2709" s="1"/>
      <c r="J2709" s="1"/>
      <c r="K2709" s="1"/>
      <c r="L2709"/>
      <c r="M2709" s="1"/>
      <c r="N2709" s="1"/>
      <c r="V2709" s="90"/>
    </row>
    <row r="2710" spans="1:22" s="80" customFormat="1">
      <c r="A2710" s="1"/>
      <c r="B2710" s="1"/>
      <c r="C2710" s="1"/>
      <c r="D2710" s="1"/>
      <c r="E2710" s="1"/>
      <c r="F2710" s="1"/>
      <c r="G2710" s="1"/>
      <c r="H2710" s="58"/>
      <c r="I2710" s="1"/>
      <c r="J2710" s="1"/>
      <c r="K2710" s="1"/>
      <c r="L2710"/>
      <c r="M2710" s="1"/>
      <c r="N2710" s="1"/>
      <c r="V2710" s="90"/>
    </row>
    <row r="2711" spans="1:22" s="80" customFormat="1">
      <c r="A2711" s="1"/>
      <c r="B2711" s="1"/>
      <c r="C2711" s="1"/>
      <c r="D2711" s="1"/>
      <c r="E2711" s="1"/>
      <c r="F2711" s="1"/>
      <c r="G2711" s="1"/>
      <c r="H2711" s="58"/>
      <c r="I2711" s="1"/>
      <c r="J2711" s="1"/>
      <c r="K2711" s="1"/>
      <c r="L2711"/>
      <c r="M2711" s="1"/>
      <c r="N2711" s="1"/>
      <c r="V2711" s="90"/>
    </row>
    <row r="2712" spans="1:22" s="80" customFormat="1">
      <c r="A2712" s="1"/>
      <c r="B2712" s="1"/>
      <c r="C2712" s="1"/>
      <c r="D2712" s="1"/>
      <c r="E2712" s="1"/>
      <c r="F2712" s="1"/>
      <c r="G2712" s="1"/>
      <c r="H2712" s="58"/>
      <c r="I2712" s="1"/>
      <c r="J2712" s="1"/>
      <c r="K2712" s="1"/>
      <c r="L2712"/>
      <c r="M2712" s="1"/>
      <c r="N2712" s="1"/>
      <c r="V2712" s="90"/>
    </row>
    <row r="2713" spans="1:22" s="80" customFormat="1">
      <c r="A2713" s="1"/>
      <c r="B2713" s="1"/>
      <c r="C2713" s="1"/>
      <c r="D2713" s="1"/>
      <c r="E2713" s="1"/>
      <c r="F2713" s="1"/>
      <c r="G2713" s="1"/>
      <c r="H2713" s="58"/>
      <c r="I2713" s="1"/>
      <c r="J2713" s="1"/>
      <c r="K2713" s="1"/>
      <c r="L2713"/>
      <c r="M2713" s="1"/>
      <c r="N2713" s="1"/>
      <c r="V2713" s="90"/>
    </row>
    <row r="2714" spans="1:22" s="80" customFormat="1">
      <c r="A2714" s="1"/>
      <c r="B2714" s="1"/>
      <c r="C2714" s="1"/>
      <c r="D2714" s="1"/>
      <c r="E2714" s="1"/>
      <c r="F2714" s="1"/>
      <c r="G2714" s="1"/>
      <c r="H2714" s="58"/>
      <c r="I2714" s="1"/>
      <c r="J2714" s="1"/>
      <c r="K2714" s="1"/>
      <c r="L2714"/>
      <c r="M2714" s="1"/>
      <c r="N2714" s="1"/>
      <c r="V2714" s="90"/>
    </row>
    <row r="2715" spans="1:22" s="80" customFormat="1">
      <c r="A2715" s="1"/>
      <c r="B2715" s="1"/>
      <c r="C2715" s="1"/>
      <c r="D2715" s="1"/>
      <c r="E2715" s="1"/>
      <c r="F2715" s="1"/>
      <c r="G2715" s="1"/>
      <c r="H2715" s="58"/>
      <c r="I2715" s="1"/>
      <c r="J2715" s="1"/>
      <c r="K2715" s="1"/>
      <c r="L2715"/>
      <c r="M2715" s="1"/>
      <c r="N2715" s="1"/>
      <c r="V2715" s="90"/>
    </row>
    <row r="2716" spans="1:22" s="80" customFormat="1">
      <c r="A2716" s="1"/>
      <c r="B2716" s="1"/>
      <c r="C2716" s="1"/>
      <c r="D2716" s="1"/>
      <c r="E2716" s="1"/>
      <c r="F2716" s="1"/>
      <c r="G2716" s="1"/>
      <c r="H2716" s="58"/>
      <c r="I2716" s="1"/>
      <c r="J2716" s="1"/>
      <c r="K2716" s="1"/>
      <c r="L2716"/>
      <c r="M2716" s="1"/>
      <c r="N2716" s="1"/>
      <c r="V2716" s="90"/>
    </row>
    <row r="2717" spans="1:22" s="80" customFormat="1">
      <c r="A2717" s="1"/>
      <c r="B2717" s="1"/>
      <c r="C2717" s="1"/>
      <c r="D2717" s="1"/>
      <c r="E2717" s="1"/>
      <c r="F2717" s="1"/>
      <c r="G2717" s="1"/>
      <c r="H2717" s="58"/>
      <c r="I2717" s="1"/>
      <c r="J2717" s="1"/>
      <c r="K2717" s="1"/>
      <c r="L2717"/>
      <c r="M2717" s="1"/>
      <c r="N2717" s="1"/>
      <c r="V2717" s="90"/>
    </row>
    <row r="2718" spans="1:22" s="80" customFormat="1">
      <c r="A2718" s="1"/>
      <c r="B2718" s="1"/>
      <c r="C2718" s="1"/>
      <c r="D2718" s="1"/>
      <c r="E2718" s="1"/>
      <c r="F2718" s="1"/>
      <c r="G2718" s="1"/>
      <c r="H2718" s="58"/>
      <c r="I2718" s="1"/>
      <c r="J2718" s="1"/>
      <c r="K2718" s="1"/>
      <c r="L2718"/>
      <c r="M2718" s="1"/>
      <c r="N2718" s="1"/>
      <c r="V2718" s="90"/>
    </row>
    <row r="2719" spans="1:22" s="80" customFormat="1">
      <c r="A2719" s="1"/>
      <c r="B2719" s="1"/>
      <c r="C2719" s="1"/>
      <c r="D2719" s="1"/>
      <c r="E2719" s="1"/>
      <c r="F2719" s="1"/>
      <c r="G2719" s="1"/>
      <c r="H2719" s="58"/>
      <c r="I2719" s="1"/>
      <c r="J2719" s="1"/>
      <c r="K2719" s="1"/>
      <c r="L2719"/>
      <c r="M2719" s="1"/>
      <c r="N2719" s="1"/>
      <c r="V2719" s="90"/>
    </row>
    <row r="2720" spans="1:22" s="80" customFormat="1">
      <c r="A2720" s="1"/>
      <c r="B2720" s="1"/>
      <c r="C2720" s="1"/>
      <c r="D2720" s="1"/>
      <c r="E2720" s="1"/>
      <c r="F2720" s="1"/>
      <c r="G2720" s="1"/>
      <c r="H2720" s="58"/>
      <c r="I2720" s="1"/>
      <c r="J2720" s="1"/>
      <c r="K2720" s="1"/>
      <c r="L2720"/>
      <c r="M2720" s="1"/>
      <c r="N2720" s="1"/>
      <c r="V2720" s="90"/>
    </row>
    <row r="2721" spans="1:22" s="80" customFormat="1">
      <c r="A2721" s="1"/>
      <c r="B2721" s="1"/>
      <c r="C2721" s="1"/>
      <c r="D2721" s="1"/>
      <c r="E2721" s="1"/>
      <c r="F2721" s="1"/>
      <c r="G2721" s="1"/>
      <c r="H2721" s="58"/>
      <c r="I2721" s="1"/>
      <c r="J2721" s="1"/>
      <c r="K2721" s="1"/>
      <c r="L2721"/>
      <c r="M2721" s="1"/>
      <c r="N2721" s="1"/>
      <c r="V2721" s="90"/>
    </row>
    <row r="2722" spans="1:22" s="80" customFormat="1">
      <c r="A2722" s="1"/>
      <c r="B2722" s="1"/>
      <c r="C2722" s="1"/>
      <c r="D2722" s="1"/>
      <c r="E2722" s="1"/>
      <c r="F2722" s="1"/>
      <c r="G2722" s="1"/>
      <c r="H2722" s="58"/>
      <c r="I2722" s="1"/>
      <c r="J2722" s="1"/>
      <c r="K2722" s="1"/>
      <c r="L2722"/>
      <c r="M2722" s="1"/>
      <c r="N2722" s="1"/>
      <c r="V2722" s="90"/>
    </row>
    <row r="2723" spans="1:22" s="80" customFormat="1">
      <c r="A2723" s="1"/>
      <c r="B2723" s="1"/>
      <c r="C2723" s="1"/>
      <c r="D2723" s="1"/>
      <c r="E2723" s="1"/>
      <c r="F2723" s="1"/>
      <c r="G2723" s="1"/>
      <c r="H2723" s="58"/>
      <c r="I2723" s="1"/>
      <c r="J2723" s="1"/>
      <c r="K2723" s="1"/>
      <c r="L2723"/>
      <c r="M2723" s="1"/>
      <c r="N2723" s="1"/>
      <c r="V2723" s="90"/>
    </row>
    <row r="2724" spans="1:22" s="80" customFormat="1">
      <c r="A2724" s="1"/>
      <c r="B2724" s="1"/>
      <c r="C2724" s="1"/>
      <c r="D2724" s="1"/>
      <c r="E2724" s="1"/>
      <c r="F2724" s="1"/>
      <c r="G2724" s="1"/>
      <c r="H2724" s="58"/>
      <c r="I2724" s="1"/>
      <c r="J2724" s="1"/>
      <c r="K2724" s="1"/>
      <c r="L2724"/>
      <c r="M2724" s="1"/>
      <c r="N2724" s="1"/>
      <c r="V2724" s="90"/>
    </row>
    <row r="2725" spans="1:22" s="80" customFormat="1">
      <c r="A2725" s="1"/>
      <c r="B2725" s="1"/>
      <c r="C2725" s="1"/>
      <c r="D2725" s="1"/>
      <c r="E2725" s="1"/>
      <c r="F2725" s="1"/>
      <c r="G2725" s="1"/>
      <c r="H2725" s="58"/>
      <c r="I2725" s="1"/>
      <c r="J2725" s="1"/>
      <c r="K2725" s="1"/>
      <c r="L2725"/>
      <c r="M2725" s="1"/>
      <c r="N2725" s="1"/>
      <c r="V2725" s="90"/>
    </row>
    <row r="2726" spans="1:22" s="80" customFormat="1">
      <c r="A2726" s="1"/>
      <c r="B2726" s="1"/>
      <c r="C2726" s="1"/>
      <c r="D2726" s="1"/>
      <c r="E2726" s="1"/>
      <c r="F2726" s="1"/>
      <c r="G2726" s="1"/>
      <c r="H2726" s="58"/>
      <c r="I2726" s="1"/>
      <c r="J2726" s="1"/>
      <c r="K2726" s="1"/>
      <c r="L2726"/>
      <c r="M2726" s="1"/>
      <c r="N2726" s="1"/>
      <c r="V2726" s="90"/>
    </row>
    <row r="2727" spans="1:22" s="80" customFormat="1">
      <c r="A2727" s="1"/>
      <c r="B2727" s="1"/>
      <c r="C2727" s="1"/>
      <c r="D2727" s="1"/>
      <c r="E2727" s="1"/>
      <c r="F2727" s="1"/>
      <c r="G2727" s="1"/>
      <c r="H2727" s="58"/>
      <c r="I2727" s="1"/>
      <c r="J2727" s="1"/>
      <c r="K2727" s="1"/>
      <c r="L2727"/>
      <c r="M2727" s="1"/>
      <c r="N2727" s="1"/>
      <c r="V2727" s="90"/>
    </row>
    <row r="2728" spans="1:22" s="80" customFormat="1">
      <c r="A2728" s="1"/>
      <c r="B2728" s="1"/>
      <c r="C2728" s="1"/>
      <c r="D2728" s="1"/>
      <c r="E2728" s="1"/>
      <c r="F2728" s="1"/>
      <c r="G2728" s="1"/>
      <c r="H2728" s="58"/>
      <c r="I2728" s="1"/>
      <c r="J2728" s="1"/>
      <c r="K2728" s="1"/>
      <c r="L2728"/>
      <c r="M2728" s="1"/>
      <c r="N2728" s="1"/>
      <c r="V2728" s="90"/>
    </row>
    <row r="2729" spans="1:22" s="80" customFormat="1">
      <c r="A2729" s="1"/>
      <c r="B2729" s="1"/>
      <c r="C2729" s="1"/>
      <c r="D2729" s="1"/>
      <c r="E2729" s="1"/>
      <c r="F2729" s="1"/>
      <c r="G2729" s="1"/>
      <c r="H2729" s="58"/>
      <c r="I2729" s="1"/>
      <c r="J2729" s="1"/>
      <c r="K2729" s="1"/>
      <c r="L2729"/>
      <c r="M2729" s="1"/>
      <c r="N2729" s="1"/>
      <c r="V2729" s="90"/>
    </row>
    <row r="2730" spans="1:22" s="80" customFormat="1">
      <c r="A2730" s="1"/>
      <c r="B2730" s="1"/>
      <c r="C2730" s="1"/>
      <c r="D2730" s="1"/>
      <c r="E2730" s="1"/>
      <c r="F2730" s="1"/>
      <c r="G2730" s="1"/>
      <c r="H2730" s="58"/>
      <c r="I2730" s="1"/>
      <c r="J2730" s="1"/>
      <c r="K2730" s="1"/>
      <c r="L2730"/>
      <c r="M2730" s="1"/>
      <c r="N2730" s="1"/>
      <c r="V2730" s="90"/>
    </row>
    <row r="2731" spans="1:22" s="80" customFormat="1">
      <c r="A2731" s="1"/>
      <c r="B2731" s="1"/>
      <c r="C2731" s="1"/>
      <c r="D2731" s="1"/>
      <c r="E2731" s="1"/>
      <c r="F2731" s="1"/>
      <c r="G2731" s="1"/>
      <c r="H2731" s="58"/>
      <c r="I2731" s="1"/>
      <c r="J2731" s="1"/>
      <c r="K2731" s="1"/>
      <c r="L2731"/>
      <c r="M2731" s="1"/>
      <c r="N2731" s="1"/>
      <c r="V2731" s="90"/>
    </row>
    <row r="2732" spans="1:22" s="80" customFormat="1">
      <c r="A2732" s="1"/>
      <c r="B2732" s="1"/>
      <c r="C2732" s="1"/>
      <c r="D2732" s="1"/>
      <c r="E2732" s="1"/>
      <c r="F2732" s="1"/>
      <c r="G2732" s="1"/>
      <c r="H2732" s="58"/>
      <c r="I2732" s="1"/>
      <c r="J2732" s="1"/>
      <c r="K2732" s="1"/>
      <c r="L2732"/>
      <c r="M2732" s="1"/>
      <c r="N2732" s="1"/>
      <c r="V2732" s="90"/>
    </row>
    <row r="2733" spans="1:22" s="80" customFormat="1">
      <c r="A2733" s="1"/>
      <c r="B2733" s="1"/>
      <c r="C2733" s="1"/>
      <c r="D2733" s="1"/>
      <c r="E2733" s="1"/>
      <c r="F2733" s="1"/>
      <c r="G2733" s="1"/>
      <c r="H2733" s="58"/>
      <c r="I2733" s="1"/>
      <c r="J2733" s="1"/>
      <c r="K2733" s="1"/>
      <c r="L2733"/>
      <c r="M2733" s="1"/>
      <c r="N2733" s="1"/>
      <c r="V2733" s="90"/>
    </row>
    <row r="2734" spans="1:22" s="80" customFormat="1">
      <c r="A2734" s="1"/>
      <c r="B2734" s="1"/>
      <c r="C2734" s="1"/>
      <c r="D2734" s="1"/>
      <c r="E2734" s="1"/>
      <c r="F2734" s="1"/>
      <c r="G2734" s="1"/>
      <c r="H2734" s="58"/>
      <c r="I2734" s="1"/>
      <c r="J2734" s="1"/>
      <c r="K2734" s="1"/>
      <c r="L2734"/>
      <c r="M2734" s="1"/>
      <c r="N2734" s="1"/>
      <c r="V2734" s="90"/>
    </row>
    <row r="2735" spans="1:22" s="80" customFormat="1">
      <c r="A2735" s="1"/>
      <c r="B2735" s="1"/>
      <c r="C2735" s="1"/>
      <c r="D2735" s="1"/>
      <c r="E2735" s="1"/>
      <c r="F2735" s="1"/>
      <c r="G2735" s="1"/>
      <c r="H2735" s="58"/>
      <c r="I2735" s="1"/>
      <c r="J2735" s="1"/>
      <c r="K2735" s="1"/>
      <c r="L2735"/>
      <c r="M2735" s="1"/>
      <c r="N2735" s="1"/>
      <c r="V2735" s="90"/>
    </row>
    <row r="2736" spans="1:22" s="80" customFormat="1">
      <c r="A2736" s="1"/>
      <c r="B2736" s="1"/>
      <c r="C2736" s="1"/>
      <c r="D2736" s="1"/>
      <c r="E2736" s="1"/>
      <c r="F2736" s="1"/>
      <c r="G2736" s="1"/>
      <c r="H2736" s="58"/>
      <c r="I2736" s="1"/>
      <c r="J2736" s="1"/>
      <c r="K2736" s="1"/>
      <c r="L2736"/>
      <c r="M2736" s="1"/>
      <c r="N2736" s="1"/>
      <c r="V2736" s="90"/>
    </row>
    <row r="2737" spans="1:22" s="80" customFormat="1">
      <c r="A2737" s="1"/>
      <c r="B2737" s="1"/>
      <c r="C2737" s="1"/>
      <c r="D2737" s="1"/>
      <c r="E2737" s="1"/>
      <c r="F2737" s="1"/>
      <c r="G2737" s="1"/>
      <c r="H2737" s="58"/>
      <c r="I2737" s="1"/>
      <c r="J2737" s="1"/>
      <c r="K2737" s="1"/>
      <c r="L2737"/>
      <c r="M2737" s="1"/>
      <c r="N2737" s="1"/>
      <c r="V2737" s="90"/>
    </row>
    <row r="2738" spans="1:22" s="80" customFormat="1">
      <c r="A2738" s="1"/>
      <c r="B2738" s="1"/>
      <c r="C2738" s="1"/>
      <c r="D2738" s="1"/>
      <c r="E2738" s="1"/>
      <c r="F2738" s="1"/>
      <c r="G2738" s="1"/>
      <c r="H2738" s="58"/>
      <c r="I2738" s="1"/>
      <c r="J2738" s="1"/>
      <c r="K2738" s="1"/>
      <c r="L2738"/>
      <c r="M2738" s="1"/>
      <c r="N2738" s="1"/>
      <c r="V2738" s="90"/>
    </row>
    <row r="2739" spans="1:22" s="80" customFormat="1">
      <c r="A2739" s="1"/>
      <c r="B2739" s="1"/>
      <c r="C2739" s="1"/>
      <c r="D2739" s="1"/>
      <c r="E2739" s="1"/>
      <c r="F2739" s="1"/>
      <c r="G2739" s="1"/>
      <c r="H2739" s="58"/>
      <c r="I2739" s="1"/>
      <c r="J2739" s="1"/>
      <c r="K2739" s="1"/>
      <c r="L2739"/>
      <c r="M2739" s="1"/>
      <c r="N2739" s="1"/>
      <c r="V2739" s="90"/>
    </row>
    <row r="2740" spans="1:22" s="80" customFormat="1">
      <c r="A2740" s="1"/>
      <c r="B2740" s="1"/>
      <c r="C2740" s="1"/>
      <c r="D2740" s="1"/>
      <c r="E2740" s="1"/>
      <c r="F2740" s="1"/>
      <c r="G2740" s="1"/>
      <c r="H2740" s="58"/>
      <c r="I2740" s="1"/>
      <c r="J2740" s="1"/>
      <c r="K2740" s="1"/>
      <c r="L2740"/>
      <c r="M2740" s="1"/>
      <c r="N2740" s="1"/>
      <c r="V2740" s="90"/>
    </row>
    <row r="2741" spans="1:22" s="80" customFormat="1">
      <c r="A2741" s="1"/>
      <c r="B2741" s="1"/>
      <c r="C2741" s="1"/>
      <c r="D2741" s="1"/>
      <c r="E2741" s="1"/>
      <c r="F2741" s="1"/>
      <c r="G2741" s="1"/>
      <c r="H2741" s="58"/>
      <c r="I2741" s="1"/>
      <c r="J2741" s="1"/>
      <c r="K2741" s="1"/>
      <c r="L2741"/>
      <c r="M2741" s="1"/>
      <c r="N2741" s="1"/>
      <c r="V2741" s="90"/>
    </row>
    <row r="2742" spans="1:22" s="80" customFormat="1">
      <c r="A2742" s="1"/>
      <c r="B2742" s="1"/>
      <c r="C2742" s="1"/>
      <c r="D2742" s="1"/>
      <c r="E2742" s="1"/>
      <c r="F2742" s="1"/>
      <c r="G2742" s="1"/>
      <c r="H2742" s="58"/>
      <c r="I2742" s="1"/>
      <c r="J2742" s="1"/>
      <c r="K2742" s="1"/>
      <c r="L2742"/>
      <c r="M2742" s="1"/>
      <c r="N2742" s="1"/>
      <c r="V2742" s="90"/>
    </row>
    <row r="2743" spans="1:22" s="80" customFormat="1">
      <c r="A2743" s="1"/>
      <c r="B2743" s="1"/>
      <c r="C2743" s="1"/>
      <c r="D2743" s="1"/>
      <c r="E2743" s="1"/>
      <c r="F2743" s="1"/>
      <c r="G2743" s="1"/>
      <c r="H2743" s="58"/>
      <c r="I2743" s="1"/>
      <c r="J2743" s="1"/>
      <c r="K2743" s="1"/>
      <c r="L2743"/>
      <c r="M2743" s="1"/>
      <c r="N2743" s="1"/>
      <c r="V2743" s="90"/>
    </row>
    <row r="2744" spans="1:22" s="80" customFormat="1">
      <c r="A2744" s="1"/>
      <c r="B2744" s="1"/>
      <c r="C2744" s="1"/>
      <c r="D2744" s="1"/>
      <c r="E2744" s="1"/>
      <c r="F2744" s="1"/>
      <c r="G2744" s="1"/>
      <c r="H2744" s="58"/>
      <c r="I2744" s="1"/>
      <c r="J2744" s="1"/>
      <c r="K2744" s="1"/>
      <c r="L2744"/>
      <c r="M2744" s="1"/>
      <c r="N2744" s="1"/>
      <c r="V2744" s="90"/>
    </row>
    <row r="2745" spans="1:22" s="80" customFormat="1">
      <c r="A2745" s="1"/>
      <c r="B2745" s="1"/>
      <c r="C2745" s="1"/>
      <c r="D2745" s="1"/>
      <c r="E2745" s="1"/>
      <c r="F2745" s="1"/>
      <c r="G2745" s="1"/>
      <c r="H2745" s="58"/>
      <c r="I2745" s="1"/>
      <c r="J2745" s="1"/>
      <c r="K2745" s="1"/>
      <c r="L2745"/>
      <c r="M2745" s="1"/>
      <c r="N2745" s="1"/>
      <c r="V2745" s="90"/>
    </row>
    <row r="2746" spans="1:22" s="80" customFormat="1">
      <c r="A2746" s="1"/>
      <c r="B2746" s="1"/>
      <c r="C2746" s="1"/>
      <c r="D2746" s="1"/>
      <c r="E2746" s="1"/>
      <c r="F2746" s="1"/>
      <c r="G2746" s="1"/>
      <c r="H2746" s="58"/>
      <c r="I2746" s="1"/>
      <c r="J2746" s="1"/>
      <c r="K2746" s="1"/>
      <c r="L2746"/>
      <c r="M2746" s="1"/>
      <c r="N2746" s="1"/>
      <c r="V2746" s="90"/>
    </row>
    <row r="2747" spans="1:22" s="80" customFormat="1">
      <c r="A2747" s="1"/>
      <c r="B2747" s="1"/>
      <c r="C2747" s="1"/>
      <c r="D2747" s="1"/>
      <c r="E2747" s="1"/>
      <c r="F2747" s="1"/>
      <c r="G2747" s="1"/>
      <c r="H2747" s="58"/>
      <c r="I2747" s="1"/>
      <c r="J2747" s="1"/>
      <c r="K2747" s="1"/>
      <c r="L2747"/>
      <c r="M2747" s="1"/>
      <c r="N2747" s="1"/>
      <c r="V2747" s="90"/>
    </row>
    <row r="2748" spans="1:22" s="80" customFormat="1">
      <c r="A2748" s="1"/>
      <c r="B2748" s="1"/>
      <c r="C2748" s="1"/>
      <c r="D2748" s="1"/>
      <c r="E2748" s="1"/>
      <c r="F2748" s="1"/>
      <c r="G2748" s="1"/>
      <c r="H2748" s="58"/>
      <c r="I2748" s="1"/>
      <c r="J2748" s="1"/>
      <c r="K2748" s="1"/>
      <c r="L2748"/>
      <c r="M2748" s="1"/>
      <c r="N2748" s="1"/>
      <c r="V2748" s="90"/>
    </row>
    <row r="2749" spans="1:22" s="80" customFormat="1">
      <c r="A2749" s="1"/>
      <c r="B2749" s="1"/>
      <c r="C2749" s="1"/>
      <c r="D2749" s="1"/>
      <c r="E2749" s="1"/>
      <c r="F2749" s="1"/>
      <c r="G2749" s="1"/>
      <c r="H2749" s="58"/>
      <c r="I2749" s="1"/>
      <c r="J2749" s="1"/>
      <c r="K2749" s="1"/>
      <c r="L2749"/>
      <c r="M2749" s="1"/>
      <c r="N2749" s="1"/>
      <c r="V2749" s="90"/>
    </row>
    <row r="2750" spans="1:22" s="80" customFormat="1">
      <c r="A2750" s="1"/>
      <c r="B2750" s="1"/>
      <c r="C2750" s="1"/>
      <c r="D2750" s="1"/>
      <c r="E2750" s="1"/>
      <c r="F2750" s="1"/>
      <c r="G2750" s="1"/>
      <c r="H2750" s="58"/>
      <c r="I2750" s="1"/>
      <c r="J2750" s="1"/>
      <c r="K2750" s="1"/>
      <c r="L2750"/>
      <c r="M2750" s="1"/>
      <c r="N2750" s="1"/>
      <c r="V2750" s="90"/>
    </row>
    <row r="2751" spans="1:22" s="80" customFormat="1">
      <c r="A2751" s="1"/>
      <c r="B2751" s="1"/>
      <c r="C2751" s="1"/>
      <c r="D2751" s="1"/>
      <c r="E2751" s="1"/>
      <c r="F2751" s="1"/>
      <c r="G2751" s="1"/>
      <c r="H2751" s="58"/>
      <c r="I2751" s="1"/>
      <c r="J2751" s="1"/>
      <c r="K2751" s="1"/>
      <c r="L2751"/>
      <c r="M2751" s="1"/>
      <c r="N2751" s="1"/>
      <c r="V2751" s="90"/>
    </row>
    <row r="2752" spans="1:22" s="80" customFormat="1">
      <c r="A2752" s="1"/>
      <c r="B2752" s="1"/>
      <c r="C2752" s="1"/>
      <c r="D2752" s="1"/>
      <c r="E2752" s="1"/>
      <c r="F2752" s="1"/>
      <c r="G2752" s="1"/>
      <c r="H2752" s="58"/>
      <c r="I2752" s="1"/>
      <c r="J2752" s="1"/>
      <c r="K2752" s="1"/>
      <c r="L2752"/>
      <c r="M2752" s="1"/>
      <c r="N2752" s="1"/>
      <c r="V2752" s="90"/>
    </row>
    <row r="2753" spans="1:22" s="80" customFormat="1">
      <c r="A2753" s="1"/>
      <c r="B2753" s="1"/>
      <c r="C2753" s="1"/>
      <c r="D2753" s="1"/>
      <c r="E2753" s="1"/>
      <c r="F2753" s="1"/>
      <c r="G2753" s="1"/>
      <c r="H2753" s="58"/>
      <c r="I2753" s="1"/>
      <c r="J2753" s="1"/>
      <c r="K2753" s="1"/>
      <c r="L2753"/>
      <c r="M2753" s="1"/>
      <c r="N2753" s="1"/>
      <c r="V2753" s="90"/>
    </row>
    <row r="2754" spans="1:22" s="80" customFormat="1">
      <c r="A2754" s="1"/>
      <c r="B2754" s="1"/>
      <c r="C2754" s="1"/>
      <c r="D2754" s="1"/>
      <c r="E2754" s="1"/>
      <c r="F2754" s="1"/>
      <c r="G2754" s="1"/>
      <c r="H2754" s="58"/>
      <c r="I2754" s="1"/>
      <c r="J2754" s="1"/>
      <c r="K2754" s="1"/>
      <c r="L2754"/>
      <c r="M2754" s="1"/>
      <c r="N2754" s="1"/>
      <c r="V2754" s="90"/>
    </row>
    <row r="2755" spans="1:22" s="80" customFormat="1">
      <c r="A2755" s="1"/>
      <c r="B2755" s="1"/>
      <c r="C2755" s="1"/>
      <c r="D2755" s="1"/>
      <c r="E2755" s="1"/>
      <c r="F2755" s="1"/>
      <c r="G2755" s="1"/>
      <c r="H2755" s="58"/>
      <c r="I2755" s="1"/>
      <c r="J2755" s="1"/>
      <c r="K2755" s="1"/>
      <c r="L2755"/>
      <c r="M2755" s="1"/>
      <c r="N2755" s="1"/>
      <c r="V2755" s="90"/>
    </row>
    <row r="2756" spans="1:22" s="80" customFormat="1">
      <c r="A2756" s="1"/>
      <c r="B2756" s="1"/>
      <c r="C2756" s="1"/>
      <c r="D2756" s="1"/>
      <c r="E2756" s="1"/>
      <c r="F2756" s="1"/>
      <c r="G2756" s="1"/>
      <c r="H2756" s="58"/>
      <c r="I2756" s="1"/>
      <c r="J2756" s="1"/>
      <c r="K2756" s="1"/>
      <c r="L2756"/>
      <c r="M2756" s="1"/>
      <c r="N2756" s="1"/>
      <c r="V2756" s="90"/>
    </row>
    <row r="2757" spans="1:22" s="80" customFormat="1">
      <c r="A2757" s="1"/>
      <c r="B2757" s="1"/>
      <c r="C2757" s="1"/>
      <c r="D2757" s="1"/>
      <c r="E2757" s="1"/>
      <c r="F2757" s="1"/>
      <c r="G2757" s="1"/>
      <c r="H2757" s="58"/>
      <c r="I2757" s="1"/>
      <c r="J2757" s="1"/>
      <c r="K2757" s="1"/>
      <c r="L2757"/>
      <c r="M2757" s="1"/>
      <c r="N2757" s="1"/>
      <c r="V2757" s="90"/>
    </row>
    <row r="2758" spans="1:22" s="80" customFormat="1">
      <c r="A2758" s="1"/>
      <c r="B2758" s="1"/>
      <c r="C2758" s="1"/>
      <c r="D2758" s="1"/>
      <c r="E2758" s="1"/>
      <c r="F2758" s="1"/>
      <c r="G2758" s="1"/>
      <c r="H2758" s="58"/>
      <c r="I2758" s="1"/>
      <c r="J2758" s="1"/>
      <c r="K2758" s="1"/>
      <c r="L2758"/>
      <c r="M2758" s="1"/>
      <c r="N2758" s="1"/>
      <c r="V2758" s="90"/>
    </row>
    <row r="2759" spans="1:22" s="80" customFormat="1">
      <c r="A2759" s="1"/>
      <c r="B2759" s="1"/>
      <c r="C2759" s="1"/>
      <c r="D2759" s="1"/>
      <c r="E2759" s="1"/>
      <c r="F2759" s="1"/>
      <c r="G2759" s="1"/>
      <c r="H2759" s="58"/>
      <c r="I2759" s="1"/>
      <c r="J2759" s="1"/>
      <c r="K2759" s="1"/>
      <c r="L2759"/>
      <c r="M2759" s="1"/>
      <c r="N2759" s="1"/>
      <c r="V2759" s="90"/>
    </row>
    <row r="2760" spans="1:22" s="80" customFormat="1">
      <c r="A2760" s="1"/>
      <c r="B2760" s="1"/>
      <c r="C2760" s="1"/>
      <c r="D2760" s="1"/>
      <c r="E2760" s="1"/>
      <c r="F2760" s="1"/>
      <c r="G2760" s="1"/>
      <c r="H2760" s="58"/>
      <c r="I2760" s="1"/>
      <c r="J2760" s="1"/>
      <c r="K2760" s="1"/>
      <c r="L2760"/>
      <c r="M2760" s="1"/>
      <c r="N2760" s="1"/>
      <c r="V2760" s="90"/>
    </row>
    <row r="2761" spans="1:22" s="80" customFormat="1">
      <c r="A2761" s="1"/>
      <c r="B2761" s="1"/>
      <c r="C2761" s="1"/>
      <c r="D2761" s="1"/>
      <c r="E2761" s="1"/>
      <c r="F2761" s="1"/>
      <c r="G2761" s="1"/>
      <c r="H2761" s="58"/>
      <c r="I2761" s="1"/>
      <c r="J2761" s="1"/>
      <c r="K2761" s="1"/>
      <c r="L2761"/>
      <c r="M2761" s="1"/>
      <c r="N2761" s="1"/>
      <c r="V2761" s="90"/>
    </row>
    <row r="2762" spans="1:22" s="80" customFormat="1">
      <c r="A2762" s="1"/>
      <c r="B2762" s="1"/>
      <c r="C2762" s="1"/>
      <c r="D2762" s="1"/>
      <c r="E2762" s="1"/>
      <c r="F2762" s="1"/>
      <c r="G2762" s="1"/>
      <c r="H2762" s="58"/>
      <c r="I2762" s="1"/>
      <c r="J2762" s="1"/>
      <c r="K2762" s="1"/>
      <c r="L2762"/>
      <c r="M2762" s="1"/>
      <c r="N2762" s="1"/>
      <c r="V2762" s="90"/>
    </row>
    <row r="2763" spans="1:22" s="80" customFormat="1">
      <c r="A2763" s="1"/>
      <c r="B2763" s="1"/>
      <c r="C2763" s="1"/>
      <c r="D2763" s="1"/>
      <c r="E2763" s="1"/>
      <c r="F2763" s="1"/>
      <c r="G2763" s="1"/>
      <c r="H2763" s="58"/>
      <c r="I2763" s="1"/>
      <c r="J2763" s="1"/>
      <c r="K2763" s="1"/>
      <c r="L2763"/>
      <c r="M2763" s="1"/>
      <c r="N2763" s="1"/>
      <c r="V2763" s="90"/>
    </row>
    <row r="2764" spans="1:22" s="80" customFormat="1">
      <c r="A2764" s="1"/>
      <c r="B2764" s="1"/>
      <c r="C2764" s="1"/>
      <c r="D2764" s="1"/>
      <c r="E2764" s="1"/>
      <c r="F2764" s="1"/>
      <c r="G2764" s="1"/>
      <c r="H2764" s="58"/>
      <c r="I2764" s="1"/>
      <c r="J2764" s="1"/>
      <c r="K2764" s="1"/>
      <c r="L2764"/>
      <c r="M2764" s="1"/>
      <c r="N2764" s="1"/>
      <c r="V2764" s="90"/>
    </row>
    <row r="2765" spans="1:22" s="80" customFormat="1">
      <c r="A2765" s="1"/>
      <c r="B2765" s="1"/>
      <c r="C2765" s="1"/>
      <c r="D2765" s="1"/>
      <c r="E2765" s="1"/>
      <c r="F2765" s="1"/>
      <c r="G2765" s="1"/>
      <c r="H2765" s="58"/>
      <c r="I2765" s="1"/>
      <c r="J2765" s="1"/>
      <c r="K2765" s="1"/>
      <c r="L2765"/>
      <c r="M2765" s="1"/>
      <c r="N2765" s="1"/>
      <c r="V2765" s="90"/>
    </row>
    <row r="2766" spans="1:22" s="80" customFormat="1">
      <c r="A2766" s="1"/>
      <c r="B2766" s="1"/>
      <c r="C2766" s="1"/>
      <c r="D2766" s="1"/>
      <c r="E2766" s="1"/>
      <c r="F2766" s="1"/>
      <c r="G2766" s="1"/>
      <c r="H2766" s="58"/>
      <c r="I2766" s="1"/>
      <c r="J2766" s="1"/>
      <c r="K2766" s="1"/>
      <c r="L2766"/>
      <c r="M2766" s="1"/>
      <c r="N2766" s="1"/>
      <c r="V2766" s="90"/>
    </row>
    <row r="2767" spans="1:22" s="80" customFormat="1">
      <c r="A2767" s="1"/>
      <c r="B2767" s="1"/>
      <c r="C2767" s="1"/>
      <c r="D2767" s="1"/>
      <c r="E2767" s="1"/>
      <c r="F2767" s="1"/>
      <c r="G2767" s="1"/>
      <c r="H2767" s="58"/>
      <c r="I2767" s="1"/>
      <c r="J2767" s="1"/>
      <c r="K2767" s="1"/>
      <c r="L2767"/>
      <c r="M2767" s="1"/>
      <c r="N2767" s="1"/>
      <c r="V2767" s="90"/>
    </row>
    <row r="2768" spans="1:22" s="80" customFormat="1">
      <c r="A2768" s="1"/>
      <c r="B2768" s="1"/>
      <c r="C2768" s="1"/>
      <c r="D2768" s="1"/>
      <c r="E2768" s="1"/>
      <c r="F2768" s="1"/>
      <c r="G2768" s="1"/>
      <c r="H2768" s="58"/>
      <c r="I2768" s="1"/>
      <c r="J2768" s="1"/>
      <c r="K2768" s="1"/>
      <c r="L2768"/>
      <c r="M2768" s="1"/>
      <c r="N2768" s="1"/>
      <c r="V2768" s="90"/>
    </row>
    <row r="2769" spans="1:22" s="80" customFormat="1">
      <c r="A2769" s="1"/>
      <c r="B2769" s="1"/>
      <c r="C2769" s="1"/>
      <c r="D2769" s="1"/>
      <c r="E2769" s="1"/>
      <c r="F2769" s="1"/>
      <c r="G2769" s="1"/>
      <c r="H2769" s="58"/>
      <c r="I2769" s="1"/>
      <c r="J2769" s="1"/>
      <c r="K2769" s="1"/>
      <c r="L2769"/>
      <c r="M2769" s="1"/>
      <c r="N2769" s="1"/>
      <c r="V2769" s="90"/>
    </row>
    <row r="2770" spans="1:22" s="80" customFormat="1">
      <c r="A2770" s="1"/>
      <c r="B2770" s="1"/>
      <c r="C2770" s="1"/>
      <c r="D2770" s="1"/>
      <c r="E2770" s="1"/>
      <c r="F2770" s="1"/>
      <c r="G2770" s="1"/>
      <c r="H2770" s="58"/>
      <c r="I2770" s="1"/>
      <c r="J2770" s="1"/>
      <c r="K2770" s="1"/>
      <c r="L2770"/>
      <c r="M2770" s="1"/>
      <c r="N2770" s="1"/>
      <c r="V2770" s="90"/>
    </row>
    <row r="2771" spans="1:22" s="80" customFormat="1">
      <c r="A2771" s="1"/>
      <c r="B2771" s="1"/>
      <c r="C2771" s="1"/>
      <c r="D2771" s="1"/>
      <c r="E2771" s="1"/>
      <c r="F2771" s="1"/>
      <c r="G2771" s="1"/>
      <c r="H2771" s="58"/>
      <c r="I2771" s="1"/>
      <c r="J2771" s="1"/>
      <c r="K2771" s="1"/>
      <c r="L2771"/>
      <c r="M2771" s="1"/>
      <c r="N2771" s="1"/>
      <c r="V2771" s="90"/>
    </row>
    <row r="2772" spans="1:22" s="80" customFormat="1">
      <c r="A2772" s="1"/>
      <c r="B2772" s="1"/>
      <c r="C2772" s="1"/>
      <c r="D2772" s="1"/>
      <c r="E2772" s="1"/>
      <c r="F2772" s="1"/>
      <c r="G2772" s="1"/>
      <c r="H2772" s="58"/>
      <c r="I2772" s="1"/>
      <c r="J2772" s="1"/>
      <c r="K2772" s="1"/>
      <c r="L2772"/>
      <c r="M2772" s="1"/>
      <c r="N2772" s="1"/>
      <c r="V2772" s="90"/>
    </row>
    <row r="2773" spans="1:22" s="80" customFormat="1">
      <c r="A2773" s="1"/>
      <c r="B2773" s="1"/>
      <c r="C2773" s="1"/>
      <c r="D2773" s="1"/>
      <c r="E2773" s="1"/>
      <c r="F2773" s="1"/>
      <c r="G2773" s="1"/>
      <c r="H2773" s="58"/>
      <c r="I2773" s="1"/>
      <c r="J2773" s="1"/>
      <c r="K2773" s="1"/>
      <c r="L2773"/>
      <c r="M2773" s="1"/>
      <c r="N2773" s="1"/>
      <c r="V2773" s="90"/>
    </row>
    <row r="2774" spans="1:22" s="80" customFormat="1">
      <c r="A2774" s="1"/>
      <c r="B2774" s="1"/>
      <c r="C2774" s="1"/>
      <c r="D2774" s="1"/>
      <c r="E2774" s="1"/>
      <c r="F2774" s="1"/>
      <c r="G2774" s="1"/>
      <c r="H2774" s="58"/>
      <c r="I2774" s="1"/>
      <c r="J2774" s="1"/>
      <c r="K2774" s="1"/>
      <c r="L2774"/>
      <c r="M2774" s="1"/>
      <c r="N2774" s="1"/>
      <c r="V2774" s="90"/>
    </row>
    <row r="2775" spans="1:22" s="80" customFormat="1">
      <c r="A2775" s="1"/>
      <c r="B2775" s="1"/>
      <c r="C2775" s="1"/>
      <c r="D2775" s="1"/>
      <c r="E2775" s="1"/>
      <c r="F2775" s="1"/>
      <c r="G2775" s="1"/>
      <c r="H2775" s="58"/>
      <c r="I2775" s="1"/>
      <c r="J2775" s="1"/>
      <c r="K2775" s="1"/>
      <c r="L2775"/>
      <c r="M2775" s="1"/>
      <c r="N2775" s="1"/>
      <c r="V2775" s="90"/>
    </row>
    <row r="2776" spans="1:22" s="80" customFormat="1">
      <c r="A2776" s="1"/>
      <c r="B2776" s="1"/>
      <c r="C2776" s="1"/>
      <c r="D2776" s="1"/>
      <c r="E2776" s="1"/>
      <c r="F2776" s="1"/>
      <c r="G2776" s="1"/>
      <c r="H2776" s="58"/>
      <c r="I2776" s="1"/>
      <c r="J2776" s="1"/>
      <c r="K2776" s="1"/>
      <c r="L2776"/>
      <c r="M2776" s="1"/>
      <c r="N2776" s="1"/>
      <c r="V2776" s="90"/>
    </row>
    <row r="2777" spans="1:22" s="80" customFormat="1">
      <c r="A2777" s="1"/>
      <c r="B2777" s="1"/>
      <c r="C2777" s="1"/>
      <c r="D2777" s="1"/>
      <c r="E2777" s="1"/>
      <c r="F2777" s="1"/>
      <c r="G2777" s="1"/>
      <c r="H2777" s="58"/>
      <c r="I2777" s="1"/>
      <c r="J2777" s="1"/>
      <c r="K2777" s="1"/>
      <c r="L2777"/>
      <c r="M2777" s="1"/>
      <c r="N2777" s="1"/>
      <c r="V2777" s="90"/>
    </row>
    <row r="2778" spans="1:22" s="80" customFormat="1">
      <c r="A2778" s="1"/>
      <c r="B2778" s="1"/>
      <c r="C2778" s="1"/>
      <c r="D2778" s="1"/>
      <c r="E2778" s="1"/>
      <c r="F2778" s="1"/>
      <c r="G2778" s="1"/>
      <c r="H2778" s="58"/>
      <c r="I2778" s="1"/>
      <c r="J2778" s="1"/>
      <c r="K2778" s="1"/>
      <c r="L2778"/>
      <c r="M2778" s="1"/>
      <c r="N2778" s="1"/>
      <c r="V2778" s="90"/>
    </row>
    <row r="2779" spans="1:22" s="80" customFormat="1">
      <c r="A2779" s="1"/>
      <c r="B2779" s="1"/>
      <c r="C2779" s="1"/>
      <c r="D2779" s="1"/>
      <c r="E2779" s="1"/>
      <c r="F2779" s="1"/>
      <c r="G2779" s="1"/>
      <c r="H2779" s="58"/>
      <c r="I2779" s="1"/>
      <c r="J2779" s="1"/>
      <c r="K2779" s="1"/>
      <c r="L2779"/>
      <c r="M2779" s="1"/>
      <c r="N2779" s="1"/>
      <c r="V2779" s="90"/>
    </row>
    <row r="2780" spans="1:22" s="80" customFormat="1">
      <c r="A2780" s="1"/>
      <c r="B2780" s="1"/>
      <c r="C2780" s="1"/>
      <c r="D2780" s="1"/>
      <c r="E2780" s="1"/>
      <c r="F2780" s="1"/>
      <c r="G2780" s="1"/>
      <c r="H2780" s="58"/>
      <c r="I2780" s="1"/>
      <c r="J2780" s="1"/>
      <c r="K2780" s="1"/>
      <c r="L2780"/>
      <c r="M2780" s="1"/>
      <c r="N2780" s="1"/>
      <c r="V2780" s="90"/>
    </row>
    <row r="2781" spans="1:22" s="80" customFormat="1">
      <c r="A2781" s="1"/>
      <c r="B2781" s="1"/>
      <c r="C2781" s="1"/>
      <c r="D2781" s="1"/>
      <c r="E2781" s="1"/>
      <c r="F2781" s="1"/>
      <c r="G2781" s="1"/>
      <c r="H2781" s="58"/>
      <c r="I2781" s="1"/>
      <c r="J2781" s="1"/>
      <c r="K2781" s="1"/>
      <c r="L2781"/>
      <c r="M2781" s="1"/>
      <c r="N2781" s="1"/>
      <c r="V2781" s="90"/>
    </row>
    <row r="2782" spans="1:22" s="80" customFormat="1">
      <c r="A2782" s="1"/>
      <c r="B2782" s="1"/>
      <c r="C2782" s="1"/>
      <c r="D2782" s="1"/>
      <c r="E2782" s="1"/>
      <c r="F2782" s="1"/>
      <c r="G2782" s="1"/>
      <c r="H2782" s="58"/>
      <c r="I2782" s="1"/>
      <c r="J2782" s="1"/>
      <c r="K2782" s="1"/>
      <c r="L2782"/>
      <c r="M2782" s="1"/>
      <c r="N2782" s="1"/>
      <c r="V2782" s="90"/>
    </row>
    <row r="2783" spans="1:22" s="80" customFormat="1">
      <c r="A2783" s="1"/>
      <c r="B2783" s="1"/>
      <c r="C2783" s="1"/>
      <c r="D2783" s="1"/>
      <c r="E2783" s="1"/>
      <c r="F2783" s="1"/>
      <c r="G2783" s="1"/>
      <c r="H2783" s="58"/>
      <c r="I2783" s="1"/>
      <c r="J2783" s="1"/>
      <c r="K2783" s="1"/>
      <c r="L2783"/>
      <c r="M2783" s="1"/>
      <c r="N2783" s="1"/>
      <c r="V2783" s="90"/>
    </row>
    <row r="2784" spans="1:22" s="80" customFormat="1">
      <c r="A2784" s="1"/>
      <c r="B2784" s="1"/>
      <c r="C2784" s="1"/>
      <c r="D2784" s="1"/>
      <c r="E2784" s="1"/>
      <c r="F2784" s="1"/>
      <c r="G2784" s="1"/>
      <c r="H2784" s="58"/>
      <c r="I2784" s="1"/>
      <c r="J2784" s="1"/>
      <c r="K2784" s="1"/>
      <c r="L2784"/>
      <c r="M2784" s="1"/>
      <c r="N2784" s="1"/>
      <c r="V2784" s="90"/>
    </row>
    <row r="2785" spans="1:22" s="80" customFormat="1">
      <c r="A2785" s="1"/>
      <c r="B2785" s="1"/>
      <c r="C2785" s="1"/>
      <c r="D2785" s="1"/>
      <c r="E2785" s="1"/>
      <c r="F2785" s="1"/>
      <c r="G2785" s="1"/>
      <c r="H2785" s="58"/>
      <c r="I2785" s="1"/>
      <c r="J2785" s="1"/>
      <c r="K2785" s="1"/>
      <c r="L2785"/>
      <c r="M2785" s="1"/>
      <c r="N2785" s="1"/>
      <c r="V2785" s="90"/>
    </row>
    <row r="2786" spans="1:22" s="80" customFormat="1">
      <c r="A2786" s="1"/>
      <c r="B2786" s="1"/>
      <c r="C2786" s="1"/>
      <c r="D2786" s="1"/>
      <c r="E2786" s="1"/>
      <c r="F2786" s="1"/>
      <c r="G2786" s="1"/>
      <c r="H2786" s="58"/>
      <c r="I2786" s="1"/>
      <c r="J2786" s="1"/>
      <c r="K2786" s="1"/>
      <c r="L2786"/>
      <c r="M2786" s="1"/>
      <c r="N2786" s="1"/>
      <c r="V2786" s="90"/>
    </row>
    <row r="2787" spans="1:22" s="80" customFormat="1">
      <c r="A2787" s="1"/>
      <c r="B2787" s="1"/>
      <c r="C2787" s="1"/>
      <c r="D2787" s="1"/>
      <c r="E2787" s="1"/>
      <c r="F2787" s="1"/>
      <c r="G2787" s="1"/>
      <c r="H2787" s="58"/>
      <c r="I2787" s="1"/>
      <c r="J2787" s="1"/>
      <c r="K2787" s="1"/>
      <c r="L2787"/>
      <c r="M2787" s="1"/>
      <c r="N2787" s="1"/>
      <c r="V2787" s="90"/>
    </row>
    <row r="2788" spans="1:22" s="80" customFormat="1">
      <c r="A2788" s="1"/>
      <c r="B2788" s="1"/>
      <c r="C2788" s="1"/>
      <c r="D2788" s="1"/>
      <c r="E2788" s="1"/>
      <c r="F2788" s="1"/>
      <c r="G2788" s="1"/>
      <c r="H2788" s="58"/>
      <c r="I2788" s="1"/>
      <c r="J2788" s="1"/>
      <c r="K2788" s="1"/>
      <c r="L2788"/>
      <c r="M2788" s="1"/>
      <c r="N2788" s="1"/>
      <c r="V2788" s="90"/>
    </row>
    <row r="2789" spans="1:22" s="80" customFormat="1">
      <c r="A2789" s="1"/>
      <c r="B2789" s="1"/>
      <c r="C2789" s="1"/>
      <c r="D2789" s="1"/>
      <c r="E2789" s="1"/>
      <c r="F2789" s="1"/>
      <c r="G2789" s="1"/>
      <c r="H2789" s="58"/>
      <c r="I2789" s="1"/>
      <c r="J2789" s="1"/>
      <c r="K2789" s="1"/>
      <c r="L2789"/>
      <c r="M2789" s="1"/>
      <c r="N2789" s="1"/>
      <c r="V2789" s="90"/>
    </row>
    <row r="2790" spans="1:22" s="80" customFormat="1">
      <c r="A2790" s="1"/>
      <c r="B2790" s="1"/>
      <c r="C2790" s="1"/>
      <c r="D2790" s="1"/>
      <c r="E2790" s="1"/>
      <c r="F2790" s="1"/>
      <c r="G2790" s="1"/>
      <c r="H2790" s="58"/>
      <c r="I2790" s="1"/>
      <c r="J2790" s="1"/>
      <c r="K2790" s="1"/>
      <c r="L2790"/>
      <c r="M2790" s="1"/>
      <c r="N2790" s="1"/>
      <c r="V2790" s="90"/>
    </row>
    <row r="2791" spans="1:22" s="80" customFormat="1">
      <c r="A2791" s="1"/>
      <c r="B2791" s="1"/>
      <c r="C2791" s="1"/>
      <c r="D2791" s="1"/>
      <c r="E2791" s="1"/>
      <c r="F2791" s="1"/>
      <c r="G2791" s="1"/>
      <c r="H2791" s="58"/>
      <c r="I2791" s="1"/>
      <c r="J2791" s="1"/>
      <c r="K2791" s="1"/>
      <c r="L2791"/>
      <c r="M2791" s="1"/>
      <c r="N2791" s="1"/>
      <c r="V2791" s="90"/>
    </row>
    <row r="2792" spans="1:22" s="80" customFormat="1">
      <c r="A2792" s="1"/>
      <c r="B2792" s="1"/>
      <c r="C2792" s="1"/>
      <c r="D2792" s="1"/>
      <c r="E2792" s="1"/>
      <c r="F2792" s="1"/>
      <c r="G2792" s="1"/>
      <c r="H2792" s="58"/>
      <c r="I2792" s="1"/>
      <c r="J2792" s="1"/>
      <c r="K2792" s="1"/>
      <c r="L2792"/>
      <c r="M2792" s="1"/>
      <c r="N2792" s="1"/>
      <c r="V2792" s="90"/>
    </row>
    <row r="2793" spans="1:22" s="80" customFormat="1">
      <c r="A2793" s="1"/>
      <c r="B2793" s="1"/>
      <c r="C2793" s="1"/>
      <c r="D2793" s="1"/>
      <c r="E2793" s="1"/>
      <c r="F2793" s="1"/>
      <c r="G2793" s="1"/>
      <c r="H2793" s="58"/>
      <c r="I2793" s="1"/>
      <c r="J2793" s="1"/>
      <c r="K2793" s="1"/>
      <c r="L2793"/>
      <c r="M2793" s="1"/>
      <c r="N2793" s="1"/>
      <c r="V2793" s="90"/>
    </row>
    <row r="2794" spans="1:22" s="80" customFormat="1">
      <c r="A2794" s="1"/>
      <c r="B2794" s="1"/>
      <c r="C2794" s="1"/>
      <c r="D2794" s="1"/>
      <c r="E2794" s="1"/>
      <c r="F2794" s="1"/>
      <c r="G2794" s="1"/>
      <c r="H2794" s="58"/>
      <c r="I2794" s="1"/>
      <c r="J2794" s="1"/>
      <c r="K2794" s="1"/>
      <c r="L2794"/>
      <c r="M2794" s="1"/>
      <c r="N2794" s="1"/>
      <c r="V2794" s="90"/>
    </row>
    <row r="2795" spans="1:22" s="80" customFormat="1">
      <c r="A2795" s="1"/>
      <c r="B2795" s="1"/>
      <c r="C2795" s="1"/>
      <c r="D2795" s="1"/>
      <c r="E2795" s="1"/>
      <c r="F2795" s="1"/>
      <c r="G2795" s="1"/>
      <c r="H2795" s="58"/>
      <c r="I2795" s="1"/>
      <c r="J2795" s="1"/>
      <c r="K2795" s="1"/>
      <c r="L2795"/>
      <c r="M2795" s="1"/>
      <c r="N2795" s="1"/>
      <c r="V2795" s="90"/>
    </row>
    <row r="2796" spans="1:22" s="80" customFormat="1">
      <c r="A2796" s="1"/>
      <c r="B2796" s="1"/>
      <c r="C2796" s="1"/>
      <c r="D2796" s="1"/>
      <c r="E2796" s="1"/>
      <c r="F2796" s="1"/>
      <c r="G2796" s="1"/>
      <c r="H2796" s="58"/>
      <c r="I2796" s="1"/>
      <c r="J2796" s="1"/>
      <c r="K2796" s="1"/>
      <c r="L2796"/>
      <c r="M2796" s="1"/>
      <c r="N2796" s="1"/>
      <c r="V2796" s="90"/>
    </row>
    <row r="2797" spans="1:22" s="80" customFormat="1">
      <c r="A2797" s="1"/>
      <c r="B2797" s="1"/>
      <c r="C2797" s="1"/>
      <c r="D2797" s="1"/>
      <c r="E2797" s="1"/>
      <c r="F2797" s="1"/>
      <c r="G2797" s="1"/>
      <c r="H2797" s="58"/>
      <c r="I2797" s="1"/>
      <c r="J2797" s="1"/>
      <c r="K2797" s="1"/>
      <c r="L2797"/>
      <c r="M2797" s="1"/>
      <c r="N2797" s="1"/>
      <c r="V2797" s="90"/>
    </row>
    <row r="2798" spans="1:22" s="80" customFormat="1">
      <c r="A2798" s="1"/>
      <c r="B2798" s="1"/>
      <c r="C2798" s="1"/>
      <c r="D2798" s="1"/>
      <c r="E2798" s="1"/>
      <c r="F2798" s="1"/>
      <c r="G2798" s="1"/>
      <c r="H2798" s="58"/>
      <c r="I2798" s="1"/>
      <c r="J2798" s="1"/>
      <c r="K2798" s="1"/>
      <c r="L2798"/>
      <c r="M2798" s="1"/>
      <c r="N2798" s="1"/>
      <c r="V2798" s="90"/>
    </row>
    <row r="2799" spans="1:22" s="80" customFormat="1">
      <c r="A2799" s="1"/>
      <c r="B2799" s="1"/>
      <c r="C2799" s="1"/>
      <c r="D2799" s="1"/>
      <c r="E2799" s="1"/>
      <c r="F2799" s="1"/>
      <c r="G2799" s="1"/>
      <c r="H2799" s="58"/>
      <c r="I2799" s="1"/>
      <c r="J2799" s="1"/>
      <c r="K2799" s="1"/>
      <c r="L2799"/>
      <c r="M2799" s="1"/>
      <c r="N2799" s="1"/>
      <c r="V2799" s="90"/>
    </row>
    <row r="2800" spans="1:22" s="80" customFormat="1">
      <c r="A2800" s="1"/>
      <c r="B2800" s="1"/>
      <c r="C2800" s="1"/>
      <c r="D2800" s="1"/>
      <c r="E2800" s="1"/>
      <c r="F2800" s="1"/>
      <c r="G2800" s="1"/>
      <c r="H2800" s="58"/>
      <c r="I2800" s="1"/>
      <c r="J2800" s="1"/>
      <c r="K2800" s="1"/>
      <c r="L2800"/>
      <c r="M2800" s="1"/>
      <c r="N2800" s="1"/>
      <c r="V2800" s="90"/>
    </row>
    <row r="2801" spans="1:22" s="80" customFormat="1">
      <c r="A2801" s="1"/>
      <c r="B2801" s="1"/>
      <c r="C2801" s="1"/>
      <c r="D2801" s="1"/>
      <c r="E2801" s="1"/>
      <c r="F2801" s="1"/>
      <c r="G2801" s="1"/>
      <c r="H2801" s="58"/>
      <c r="I2801" s="1"/>
      <c r="J2801" s="1"/>
      <c r="K2801" s="1"/>
      <c r="L2801"/>
      <c r="M2801" s="1"/>
      <c r="N2801" s="1"/>
      <c r="V2801" s="90"/>
    </row>
    <row r="2802" spans="1:22" s="80" customFormat="1">
      <c r="A2802" s="1"/>
      <c r="B2802" s="1"/>
      <c r="C2802" s="1"/>
      <c r="D2802" s="1"/>
      <c r="E2802" s="1"/>
      <c r="F2802" s="1"/>
      <c r="G2802" s="1"/>
      <c r="H2802" s="58"/>
      <c r="I2802" s="1"/>
      <c r="J2802" s="1"/>
      <c r="K2802" s="1"/>
      <c r="L2802"/>
      <c r="M2802" s="1"/>
      <c r="N2802" s="1"/>
      <c r="V2802" s="90"/>
    </row>
    <row r="2803" spans="1:22" s="80" customFormat="1">
      <c r="A2803" s="1"/>
      <c r="B2803" s="1"/>
      <c r="C2803" s="1"/>
      <c r="D2803" s="1"/>
      <c r="E2803" s="1"/>
      <c r="F2803" s="1"/>
      <c r="G2803" s="1"/>
      <c r="H2803" s="58"/>
      <c r="I2803" s="1"/>
      <c r="J2803" s="1"/>
      <c r="K2803" s="1"/>
      <c r="L2803"/>
      <c r="M2803" s="1"/>
      <c r="N2803" s="1"/>
      <c r="V2803" s="90"/>
    </row>
    <row r="2804" spans="1:22" s="80" customFormat="1">
      <c r="A2804" s="1"/>
      <c r="B2804" s="1"/>
      <c r="C2804" s="1"/>
      <c r="D2804" s="1"/>
      <c r="E2804" s="1"/>
      <c r="F2804" s="1"/>
      <c r="G2804" s="1"/>
      <c r="H2804" s="58"/>
      <c r="I2804" s="1"/>
      <c r="J2804" s="1"/>
      <c r="K2804" s="1"/>
      <c r="L2804"/>
      <c r="M2804" s="1"/>
      <c r="N2804" s="1"/>
      <c r="V2804" s="90"/>
    </row>
    <row r="2805" spans="1:22" s="80" customFormat="1">
      <c r="A2805" s="1"/>
      <c r="B2805" s="1"/>
      <c r="C2805" s="1"/>
      <c r="D2805" s="1"/>
      <c r="E2805" s="1"/>
      <c r="F2805" s="1"/>
      <c r="G2805" s="1"/>
      <c r="H2805" s="58"/>
      <c r="I2805" s="1"/>
      <c r="J2805" s="1"/>
      <c r="K2805" s="1"/>
      <c r="L2805"/>
      <c r="M2805" s="1"/>
      <c r="N2805" s="1"/>
      <c r="V2805" s="90"/>
    </row>
    <row r="2806" spans="1:22" s="80" customFormat="1">
      <c r="A2806" s="1"/>
      <c r="B2806" s="1"/>
      <c r="C2806" s="1"/>
      <c r="D2806" s="1"/>
      <c r="E2806" s="1"/>
      <c r="F2806" s="1"/>
      <c r="G2806" s="1"/>
      <c r="H2806" s="58"/>
      <c r="I2806" s="1"/>
      <c r="J2806" s="1"/>
      <c r="K2806" s="1"/>
      <c r="L2806"/>
      <c r="M2806" s="1"/>
      <c r="N2806" s="1"/>
      <c r="V2806" s="90"/>
    </row>
    <row r="2807" spans="1:22" s="80" customFormat="1">
      <c r="A2807" s="1"/>
      <c r="B2807" s="1"/>
      <c r="C2807" s="1"/>
      <c r="D2807" s="1"/>
      <c r="E2807" s="1"/>
      <c r="F2807" s="1"/>
      <c r="G2807" s="1"/>
      <c r="H2807" s="58"/>
      <c r="I2807" s="1"/>
      <c r="J2807" s="1"/>
      <c r="K2807" s="1"/>
      <c r="L2807"/>
      <c r="M2807" s="1"/>
      <c r="N2807" s="1"/>
      <c r="V2807" s="90"/>
    </row>
    <row r="2808" spans="1:22" s="80" customFormat="1">
      <c r="A2808" s="1"/>
      <c r="B2808" s="1"/>
      <c r="C2808" s="1"/>
      <c r="D2808" s="1"/>
      <c r="E2808" s="1"/>
      <c r="F2808" s="1"/>
      <c r="G2808" s="1"/>
      <c r="H2808" s="58"/>
      <c r="I2808" s="1"/>
      <c r="J2808" s="1"/>
      <c r="K2808" s="1"/>
      <c r="L2808"/>
      <c r="M2808" s="1"/>
      <c r="N2808" s="1"/>
      <c r="V2808" s="90"/>
    </row>
    <row r="2809" spans="1:22" s="80" customFormat="1">
      <c r="A2809" s="1"/>
      <c r="B2809" s="1"/>
      <c r="C2809" s="1"/>
      <c r="D2809" s="1"/>
      <c r="E2809" s="1"/>
      <c r="F2809" s="1"/>
      <c r="G2809" s="1"/>
      <c r="H2809" s="58"/>
      <c r="I2809" s="1"/>
      <c r="J2809" s="1"/>
      <c r="K2809" s="1"/>
      <c r="L2809"/>
      <c r="M2809" s="1"/>
      <c r="N2809" s="1"/>
      <c r="V2809" s="90"/>
    </row>
    <row r="2810" spans="1:22" s="80" customFormat="1">
      <c r="A2810" s="1"/>
      <c r="B2810" s="1"/>
      <c r="C2810" s="1"/>
      <c r="D2810" s="1"/>
      <c r="E2810" s="1"/>
      <c r="F2810" s="1"/>
      <c r="G2810" s="1"/>
      <c r="H2810" s="58"/>
      <c r="I2810" s="1"/>
      <c r="J2810" s="1"/>
      <c r="K2810" s="1"/>
      <c r="L2810"/>
      <c r="M2810" s="1"/>
      <c r="N2810" s="1"/>
      <c r="V2810" s="90"/>
    </row>
    <row r="2811" spans="1:22" s="80" customFormat="1">
      <c r="A2811" s="1"/>
      <c r="B2811" s="1"/>
      <c r="C2811" s="1"/>
      <c r="D2811" s="1"/>
      <c r="E2811" s="1"/>
      <c r="F2811" s="1"/>
      <c r="G2811" s="1"/>
      <c r="H2811" s="58"/>
      <c r="I2811" s="1"/>
      <c r="J2811" s="1"/>
      <c r="K2811" s="1"/>
      <c r="L2811"/>
      <c r="M2811" s="1"/>
      <c r="N2811" s="1"/>
      <c r="V2811" s="90"/>
    </row>
    <row r="2812" spans="1:22" s="80" customFormat="1">
      <c r="A2812" s="1"/>
      <c r="B2812" s="1"/>
      <c r="C2812" s="1"/>
      <c r="D2812" s="1"/>
      <c r="E2812" s="1"/>
      <c r="F2812" s="1"/>
      <c r="G2812" s="1"/>
      <c r="H2812" s="58"/>
      <c r="I2812" s="1"/>
      <c r="J2812" s="1"/>
      <c r="K2812" s="1"/>
      <c r="L2812"/>
      <c r="M2812" s="1"/>
      <c r="N2812" s="1"/>
      <c r="V2812" s="90"/>
    </row>
    <row r="2813" spans="1:22" s="80" customFormat="1">
      <c r="A2813" s="1"/>
      <c r="B2813" s="1"/>
      <c r="C2813" s="1"/>
      <c r="D2813" s="1"/>
      <c r="E2813" s="1"/>
      <c r="F2813" s="1"/>
      <c r="G2813" s="1"/>
      <c r="H2813" s="58"/>
      <c r="I2813" s="1"/>
      <c r="J2813" s="1"/>
      <c r="K2813" s="1"/>
      <c r="L2813"/>
      <c r="M2813" s="1"/>
      <c r="N2813" s="1"/>
      <c r="V2813" s="90"/>
    </row>
    <row r="2814" spans="1:22" s="80" customFormat="1">
      <c r="A2814" s="1"/>
      <c r="B2814" s="1"/>
      <c r="C2814" s="1"/>
      <c r="D2814" s="1"/>
      <c r="E2814" s="1"/>
      <c r="F2814" s="1"/>
      <c r="G2814" s="1"/>
      <c r="H2814" s="58"/>
      <c r="I2814" s="1"/>
      <c r="J2814" s="1"/>
      <c r="K2814" s="1"/>
      <c r="L2814"/>
      <c r="M2814" s="1"/>
      <c r="N2814" s="1"/>
      <c r="V2814" s="90"/>
    </row>
    <row r="2815" spans="1:22" s="80" customFormat="1">
      <c r="A2815" s="1"/>
      <c r="B2815" s="1"/>
      <c r="C2815" s="1"/>
      <c r="D2815" s="1"/>
      <c r="E2815" s="1"/>
      <c r="F2815" s="1"/>
      <c r="G2815" s="1"/>
      <c r="H2815" s="58"/>
      <c r="I2815" s="1"/>
      <c r="J2815" s="1"/>
      <c r="K2815" s="1"/>
      <c r="L2815"/>
      <c r="M2815" s="1"/>
      <c r="N2815" s="1"/>
      <c r="V2815" s="90"/>
    </row>
    <row r="2816" spans="1:22" s="80" customFormat="1">
      <c r="A2816" s="1"/>
      <c r="B2816" s="1"/>
      <c r="C2816" s="1"/>
      <c r="D2816" s="1"/>
      <c r="E2816" s="1"/>
      <c r="F2816" s="1"/>
      <c r="G2816" s="1"/>
      <c r="H2816" s="58"/>
      <c r="I2816" s="1"/>
      <c r="J2816" s="1"/>
      <c r="K2816" s="1"/>
      <c r="L2816"/>
      <c r="M2816" s="1"/>
      <c r="N2816" s="1"/>
      <c r="V2816" s="90"/>
    </row>
    <row r="2817" spans="1:22" s="80" customFormat="1">
      <c r="A2817" s="1"/>
      <c r="B2817" s="1"/>
      <c r="C2817" s="1"/>
      <c r="D2817" s="1"/>
      <c r="E2817" s="1"/>
      <c r="F2817" s="1"/>
      <c r="G2817" s="1"/>
      <c r="H2817" s="58"/>
      <c r="I2817" s="1"/>
      <c r="J2817" s="1"/>
      <c r="K2817" s="1"/>
      <c r="L2817"/>
      <c r="M2817" s="1"/>
      <c r="N2817" s="1"/>
      <c r="V2817" s="90"/>
    </row>
    <row r="2818" spans="1:22" s="80" customFormat="1">
      <c r="A2818" s="1"/>
      <c r="B2818" s="1"/>
      <c r="C2818" s="1"/>
      <c r="D2818" s="1"/>
      <c r="E2818" s="1"/>
      <c r="F2818" s="1"/>
      <c r="G2818" s="1"/>
      <c r="H2818" s="58"/>
      <c r="I2818" s="1"/>
      <c r="J2818" s="1"/>
      <c r="K2818" s="1"/>
      <c r="L2818"/>
      <c r="M2818" s="1"/>
      <c r="N2818" s="1"/>
      <c r="V2818" s="90"/>
    </row>
    <row r="2819" spans="1:22" s="80" customFormat="1">
      <c r="A2819" s="1"/>
      <c r="B2819" s="1"/>
      <c r="C2819" s="1"/>
      <c r="D2819" s="1"/>
      <c r="E2819" s="1"/>
      <c r="F2819" s="1"/>
      <c r="G2819" s="1"/>
      <c r="H2819" s="58"/>
      <c r="I2819" s="1"/>
      <c r="J2819" s="1"/>
      <c r="K2819" s="1"/>
      <c r="L2819"/>
      <c r="M2819" s="1"/>
      <c r="N2819" s="1"/>
      <c r="V2819" s="90"/>
    </row>
    <row r="2820" spans="1:22" s="80" customFormat="1">
      <c r="A2820" s="1"/>
      <c r="B2820" s="1"/>
      <c r="C2820" s="1"/>
      <c r="D2820" s="1"/>
      <c r="E2820" s="1"/>
      <c r="F2820" s="1"/>
      <c r="G2820" s="1"/>
      <c r="H2820" s="58"/>
      <c r="I2820" s="1"/>
      <c r="J2820" s="1"/>
      <c r="K2820" s="1"/>
      <c r="L2820"/>
      <c r="M2820" s="1"/>
      <c r="N2820" s="1"/>
      <c r="V2820" s="90"/>
    </row>
    <row r="2821" spans="1:22" s="80" customFormat="1">
      <c r="A2821" s="1"/>
      <c r="B2821" s="1"/>
      <c r="C2821" s="1"/>
      <c r="D2821" s="1"/>
      <c r="E2821" s="1"/>
      <c r="F2821" s="1"/>
      <c r="G2821" s="1"/>
      <c r="H2821" s="58"/>
      <c r="I2821" s="1"/>
      <c r="J2821" s="1"/>
      <c r="K2821" s="1"/>
      <c r="L2821"/>
      <c r="M2821" s="1"/>
      <c r="N2821" s="1"/>
      <c r="V2821" s="90"/>
    </row>
    <row r="2822" spans="1:22" s="80" customFormat="1">
      <c r="A2822" s="1"/>
      <c r="B2822" s="1"/>
      <c r="C2822" s="1"/>
      <c r="D2822" s="1"/>
      <c r="E2822" s="1"/>
      <c r="F2822" s="1"/>
      <c r="G2822" s="1"/>
      <c r="H2822" s="58"/>
      <c r="I2822" s="1"/>
      <c r="J2822" s="1"/>
      <c r="K2822" s="1"/>
      <c r="L2822"/>
      <c r="M2822" s="1"/>
      <c r="N2822" s="1"/>
      <c r="V2822" s="90"/>
    </row>
    <row r="2823" spans="1:22" s="80" customFormat="1">
      <c r="A2823" s="1"/>
      <c r="B2823" s="1"/>
      <c r="C2823" s="1"/>
      <c r="D2823" s="1"/>
      <c r="E2823" s="1"/>
      <c r="F2823" s="1"/>
      <c r="G2823" s="1"/>
      <c r="H2823" s="58"/>
      <c r="I2823" s="1"/>
      <c r="J2823" s="1"/>
      <c r="K2823" s="1"/>
      <c r="L2823"/>
      <c r="M2823" s="1"/>
      <c r="N2823" s="1"/>
      <c r="V2823" s="90"/>
    </row>
    <row r="2824" spans="1:22" s="80" customFormat="1">
      <c r="A2824" s="1"/>
      <c r="B2824" s="1"/>
      <c r="C2824" s="1"/>
      <c r="D2824" s="1"/>
      <c r="E2824" s="1"/>
      <c r="F2824" s="1"/>
      <c r="G2824" s="1"/>
      <c r="H2824" s="58"/>
      <c r="I2824" s="1"/>
      <c r="J2824" s="1"/>
      <c r="K2824" s="1"/>
      <c r="L2824"/>
      <c r="M2824" s="1"/>
      <c r="N2824" s="1"/>
      <c r="V2824" s="90"/>
    </row>
    <row r="2825" spans="1:22" s="80" customFormat="1">
      <c r="A2825" s="1"/>
      <c r="B2825" s="1"/>
      <c r="C2825" s="1"/>
      <c r="D2825" s="1"/>
      <c r="E2825" s="1"/>
      <c r="F2825" s="1"/>
      <c r="G2825" s="1"/>
      <c r="H2825" s="58"/>
      <c r="I2825" s="1"/>
      <c r="J2825" s="1"/>
      <c r="K2825" s="1"/>
      <c r="L2825"/>
      <c r="M2825" s="1"/>
      <c r="N2825" s="1"/>
      <c r="V2825" s="90"/>
    </row>
    <row r="2826" spans="1:22" s="80" customFormat="1">
      <c r="A2826" s="1"/>
      <c r="B2826" s="1"/>
      <c r="C2826" s="1"/>
      <c r="D2826" s="1"/>
      <c r="E2826" s="1"/>
      <c r="F2826" s="1"/>
      <c r="G2826" s="1"/>
      <c r="H2826" s="58"/>
      <c r="I2826" s="1"/>
      <c r="J2826" s="1"/>
      <c r="K2826" s="1"/>
      <c r="L2826"/>
      <c r="M2826" s="1"/>
      <c r="N2826" s="1"/>
      <c r="V2826" s="90"/>
    </row>
    <row r="2827" spans="1:22" s="80" customFormat="1">
      <c r="A2827" s="1"/>
      <c r="B2827" s="1"/>
      <c r="C2827" s="1"/>
      <c r="D2827" s="1"/>
      <c r="E2827" s="1"/>
      <c r="F2827" s="1"/>
      <c r="G2827" s="1"/>
      <c r="H2827" s="58"/>
      <c r="I2827" s="1"/>
      <c r="J2827" s="1"/>
      <c r="K2827" s="1"/>
      <c r="L2827"/>
      <c r="M2827" s="1"/>
      <c r="N2827" s="1"/>
      <c r="V2827" s="90"/>
    </row>
    <row r="2828" spans="1:22" s="80" customFormat="1">
      <c r="A2828" s="1"/>
      <c r="B2828" s="1"/>
      <c r="C2828" s="1"/>
      <c r="D2828" s="1"/>
      <c r="E2828" s="1"/>
      <c r="F2828" s="1"/>
      <c r="G2828" s="1"/>
      <c r="H2828" s="58"/>
      <c r="I2828" s="1"/>
      <c r="J2828" s="1"/>
      <c r="K2828" s="1"/>
      <c r="L2828"/>
      <c r="M2828" s="1"/>
      <c r="N2828" s="1"/>
      <c r="V2828" s="90"/>
    </row>
    <row r="2829" spans="1:22" s="80" customFormat="1">
      <c r="A2829" s="1"/>
      <c r="B2829" s="1"/>
      <c r="C2829" s="1"/>
      <c r="D2829" s="1"/>
      <c r="E2829" s="1"/>
      <c r="F2829" s="1"/>
      <c r="G2829" s="1"/>
      <c r="H2829" s="58"/>
      <c r="I2829" s="1"/>
      <c r="J2829" s="1"/>
      <c r="K2829" s="1"/>
      <c r="L2829"/>
      <c r="M2829" s="1"/>
      <c r="N2829" s="1"/>
      <c r="V2829" s="90"/>
    </row>
    <row r="2830" spans="1:22" s="80" customFormat="1">
      <c r="A2830" s="1"/>
      <c r="B2830" s="1"/>
      <c r="C2830" s="1"/>
      <c r="D2830" s="1"/>
      <c r="E2830" s="1"/>
      <c r="F2830" s="1"/>
      <c r="G2830" s="1"/>
      <c r="H2830" s="58"/>
      <c r="I2830" s="1"/>
      <c r="J2830" s="1"/>
      <c r="K2830" s="1"/>
      <c r="L2830"/>
      <c r="M2830" s="1"/>
      <c r="N2830" s="1"/>
      <c r="V2830" s="90"/>
    </row>
    <row r="2831" spans="1:22" s="80" customFormat="1">
      <c r="A2831" s="1"/>
      <c r="B2831" s="1"/>
      <c r="C2831" s="1"/>
      <c r="D2831" s="1"/>
      <c r="E2831" s="1"/>
      <c r="F2831" s="1"/>
      <c r="G2831" s="1"/>
      <c r="H2831" s="58"/>
      <c r="I2831" s="1"/>
      <c r="J2831" s="1"/>
      <c r="K2831" s="1"/>
      <c r="L2831"/>
      <c r="M2831" s="1"/>
      <c r="N2831" s="1"/>
      <c r="V2831" s="90"/>
    </row>
    <row r="2832" spans="1:22" s="80" customFormat="1">
      <c r="A2832" s="1"/>
      <c r="B2832" s="1"/>
      <c r="C2832" s="1"/>
      <c r="D2832" s="1"/>
      <c r="E2832" s="1"/>
      <c r="F2832" s="1"/>
      <c r="G2832" s="1"/>
      <c r="H2832" s="58"/>
      <c r="I2832" s="1"/>
      <c r="J2832" s="1"/>
      <c r="K2832" s="1"/>
      <c r="L2832"/>
      <c r="M2832" s="1"/>
      <c r="N2832" s="1"/>
      <c r="V2832" s="90"/>
    </row>
    <row r="2833" spans="1:22" s="80" customFormat="1">
      <c r="A2833" s="1"/>
      <c r="B2833" s="1"/>
      <c r="C2833" s="1"/>
      <c r="D2833" s="1"/>
      <c r="E2833" s="1"/>
      <c r="F2833" s="1"/>
      <c r="G2833" s="1"/>
      <c r="H2833" s="58"/>
      <c r="I2833" s="1"/>
      <c r="J2833" s="1"/>
      <c r="K2833" s="1"/>
      <c r="L2833"/>
      <c r="M2833" s="1"/>
      <c r="N2833" s="1"/>
      <c r="V2833" s="90"/>
    </row>
    <row r="2834" spans="1:22" s="80" customFormat="1">
      <c r="A2834" s="1"/>
      <c r="B2834" s="1"/>
      <c r="C2834" s="1"/>
      <c r="D2834" s="1"/>
      <c r="E2834" s="1"/>
      <c r="F2834" s="1"/>
      <c r="G2834" s="1"/>
      <c r="H2834" s="58"/>
      <c r="I2834" s="1"/>
      <c r="J2834" s="1"/>
      <c r="K2834" s="1"/>
      <c r="L2834"/>
      <c r="M2834" s="1"/>
      <c r="N2834" s="1"/>
      <c r="V2834" s="90"/>
    </row>
    <row r="2835" spans="1:22" s="80" customFormat="1">
      <c r="A2835" s="1"/>
      <c r="B2835" s="1"/>
      <c r="C2835" s="1"/>
      <c r="D2835" s="1"/>
      <c r="E2835" s="1"/>
      <c r="F2835" s="1"/>
      <c r="G2835" s="1"/>
      <c r="H2835" s="58"/>
      <c r="I2835" s="1"/>
      <c r="J2835" s="1"/>
      <c r="K2835" s="1"/>
      <c r="L2835"/>
      <c r="M2835" s="1"/>
      <c r="N2835" s="1"/>
      <c r="V2835" s="90"/>
    </row>
    <row r="2836" spans="1:22" s="80" customFormat="1">
      <c r="A2836" s="1"/>
      <c r="B2836" s="1"/>
      <c r="C2836" s="1"/>
      <c r="D2836" s="1"/>
      <c r="E2836" s="1"/>
      <c r="F2836" s="1"/>
      <c r="G2836" s="1"/>
      <c r="H2836" s="58"/>
      <c r="I2836" s="1"/>
      <c r="J2836" s="1"/>
      <c r="K2836" s="1"/>
      <c r="L2836"/>
      <c r="M2836" s="1"/>
      <c r="N2836" s="1"/>
      <c r="V2836" s="90"/>
    </row>
    <row r="2837" spans="1:22" s="80" customFormat="1">
      <c r="A2837" s="1"/>
      <c r="B2837" s="1"/>
      <c r="C2837" s="1"/>
      <c r="D2837" s="1"/>
      <c r="E2837" s="1"/>
      <c r="F2837" s="1"/>
      <c r="G2837" s="1"/>
      <c r="H2837" s="58"/>
      <c r="I2837" s="1"/>
      <c r="J2837" s="1"/>
      <c r="K2837" s="1"/>
      <c r="L2837"/>
      <c r="M2837" s="1"/>
      <c r="N2837" s="1"/>
      <c r="V2837" s="90"/>
    </row>
    <row r="2838" spans="1:22" s="80" customFormat="1">
      <c r="A2838" s="1"/>
      <c r="B2838" s="1"/>
      <c r="C2838" s="1"/>
      <c r="D2838" s="1"/>
      <c r="E2838" s="1"/>
      <c r="F2838" s="1"/>
      <c r="G2838" s="1"/>
      <c r="H2838" s="58"/>
      <c r="I2838" s="1"/>
      <c r="J2838" s="1"/>
      <c r="K2838" s="1"/>
      <c r="L2838"/>
      <c r="M2838" s="1"/>
      <c r="N2838" s="1"/>
      <c r="V2838" s="90"/>
    </row>
    <row r="2839" spans="1:22" s="80" customFormat="1">
      <c r="A2839" s="1"/>
      <c r="B2839" s="1"/>
      <c r="C2839" s="1"/>
      <c r="D2839" s="1"/>
      <c r="E2839" s="1"/>
      <c r="F2839" s="1"/>
      <c r="G2839" s="1"/>
      <c r="H2839" s="58"/>
      <c r="I2839" s="1"/>
      <c r="J2839" s="1"/>
      <c r="K2839" s="1"/>
      <c r="L2839"/>
      <c r="M2839" s="1"/>
      <c r="N2839" s="1"/>
      <c r="V2839" s="90"/>
    </row>
    <row r="2840" spans="1:22" s="80" customFormat="1">
      <c r="A2840" s="1"/>
      <c r="B2840" s="1"/>
      <c r="C2840" s="1"/>
      <c r="D2840" s="1"/>
      <c r="E2840" s="1"/>
      <c r="F2840" s="1"/>
      <c r="G2840" s="1"/>
      <c r="H2840" s="58"/>
      <c r="I2840" s="1"/>
      <c r="J2840" s="1"/>
      <c r="K2840" s="1"/>
      <c r="L2840"/>
      <c r="M2840" s="1"/>
      <c r="N2840" s="1"/>
      <c r="V2840" s="90"/>
    </row>
    <row r="2841" spans="1:22" s="80" customFormat="1">
      <c r="A2841" s="1"/>
      <c r="B2841" s="1"/>
      <c r="C2841" s="1"/>
      <c r="D2841" s="1"/>
      <c r="E2841" s="1"/>
      <c r="F2841" s="1"/>
      <c r="G2841" s="1"/>
      <c r="H2841" s="58"/>
      <c r="I2841" s="1"/>
      <c r="J2841" s="1"/>
      <c r="K2841" s="1"/>
      <c r="L2841"/>
      <c r="M2841" s="1"/>
      <c r="N2841" s="1"/>
      <c r="V2841" s="90"/>
    </row>
    <row r="2842" spans="1:22" s="80" customFormat="1">
      <c r="A2842" s="1"/>
      <c r="B2842" s="1"/>
      <c r="C2842" s="1"/>
      <c r="D2842" s="1"/>
      <c r="E2842" s="1"/>
      <c r="F2842" s="1"/>
      <c r="G2842" s="1"/>
      <c r="H2842" s="58"/>
      <c r="I2842" s="1"/>
      <c r="J2842" s="1"/>
      <c r="K2842" s="1"/>
      <c r="L2842"/>
      <c r="M2842" s="1"/>
      <c r="N2842" s="1"/>
      <c r="V2842" s="90"/>
    </row>
    <row r="2843" spans="1:22" s="80" customFormat="1">
      <c r="A2843" s="1"/>
      <c r="B2843" s="1"/>
      <c r="C2843" s="1"/>
      <c r="D2843" s="1"/>
      <c r="E2843" s="1"/>
      <c r="F2843" s="1"/>
      <c r="G2843" s="1"/>
      <c r="H2843" s="58"/>
      <c r="I2843" s="1"/>
      <c r="J2843" s="1"/>
      <c r="K2843" s="1"/>
      <c r="L2843"/>
      <c r="M2843" s="1"/>
      <c r="N2843" s="1"/>
      <c r="V2843" s="90"/>
    </row>
    <row r="2844" spans="1:22" s="80" customFormat="1">
      <c r="A2844" s="1"/>
      <c r="B2844" s="1"/>
      <c r="C2844" s="1"/>
      <c r="D2844" s="1"/>
      <c r="E2844" s="1"/>
      <c r="F2844" s="1"/>
      <c r="G2844" s="1"/>
      <c r="H2844" s="58"/>
      <c r="I2844" s="1"/>
      <c r="J2844" s="1"/>
      <c r="K2844" s="1"/>
      <c r="L2844"/>
      <c r="M2844" s="1"/>
      <c r="N2844" s="1"/>
      <c r="V2844" s="90"/>
    </row>
    <row r="2845" spans="1:22" s="80" customFormat="1">
      <c r="A2845" s="1"/>
      <c r="B2845" s="1"/>
      <c r="C2845" s="1"/>
      <c r="D2845" s="1"/>
      <c r="E2845" s="1"/>
      <c r="F2845" s="1"/>
      <c r="G2845" s="1"/>
      <c r="H2845" s="58"/>
      <c r="I2845" s="1"/>
      <c r="J2845" s="1"/>
      <c r="K2845" s="1"/>
      <c r="L2845"/>
      <c r="M2845" s="1"/>
      <c r="N2845" s="1"/>
      <c r="V2845" s="90"/>
    </row>
    <row r="2846" spans="1:22" s="80" customFormat="1">
      <c r="A2846" s="1"/>
      <c r="B2846" s="1"/>
      <c r="C2846" s="1"/>
      <c r="D2846" s="1"/>
      <c r="E2846" s="1"/>
      <c r="F2846" s="1"/>
      <c r="G2846" s="1"/>
      <c r="H2846" s="58"/>
      <c r="I2846" s="1"/>
      <c r="J2846" s="1"/>
      <c r="K2846" s="1"/>
      <c r="L2846"/>
      <c r="M2846" s="1"/>
      <c r="N2846" s="1"/>
      <c r="V2846" s="90"/>
    </row>
    <row r="2847" spans="1:22" s="80" customFormat="1">
      <c r="A2847" s="1"/>
      <c r="B2847" s="1"/>
      <c r="C2847" s="1"/>
      <c r="D2847" s="1"/>
      <c r="E2847" s="1"/>
      <c r="F2847" s="1"/>
      <c r="G2847" s="1"/>
      <c r="H2847" s="58"/>
      <c r="I2847" s="1"/>
      <c r="J2847" s="1"/>
      <c r="K2847" s="1"/>
      <c r="L2847"/>
      <c r="M2847" s="1"/>
      <c r="N2847" s="1"/>
      <c r="V2847" s="90"/>
    </row>
    <row r="2848" spans="1:22" s="80" customFormat="1">
      <c r="A2848" s="1"/>
      <c r="B2848" s="1"/>
      <c r="C2848" s="1"/>
      <c r="D2848" s="1"/>
      <c r="E2848" s="1"/>
      <c r="F2848" s="1"/>
      <c r="G2848" s="1"/>
      <c r="H2848" s="58"/>
      <c r="I2848" s="1"/>
      <c r="J2848" s="1"/>
      <c r="K2848" s="1"/>
      <c r="L2848"/>
      <c r="M2848" s="1"/>
      <c r="N2848" s="1"/>
      <c r="V2848" s="90"/>
    </row>
    <row r="2849" spans="1:22" s="80" customFormat="1">
      <c r="A2849" s="1"/>
      <c r="B2849" s="1"/>
      <c r="C2849" s="1"/>
      <c r="D2849" s="1"/>
      <c r="E2849" s="1"/>
      <c r="F2849" s="1"/>
      <c r="G2849" s="1"/>
      <c r="H2849" s="58"/>
      <c r="I2849" s="1"/>
      <c r="J2849" s="1"/>
      <c r="K2849" s="1"/>
      <c r="L2849"/>
      <c r="M2849" s="1"/>
      <c r="N2849" s="1"/>
      <c r="V2849" s="90"/>
    </row>
    <row r="2850" spans="1:22" s="80" customFormat="1">
      <c r="A2850" s="1"/>
      <c r="B2850" s="1"/>
      <c r="C2850" s="1"/>
      <c r="D2850" s="1"/>
      <c r="E2850" s="1"/>
      <c r="F2850" s="1"/>
      <c r="G2850" s="1"/>
      <c r="H2850" s="58"/>
      <c r="I2850" s="1"/>
      <c r="J2850" s="1"/>
      <c r="K2850" s="1"/>
      <c r="L2850"/>
      <c r="M2850" s="1"/>
      <c r="N2850" s="1"/>
      <c r="V2850" s="90"/>
    </row>
    <row r="2851" spans="1:22" s="80" customFormat="1">
      <c r="A2851" s="1"/>
      <c r="B2851" s="1"/>
      <c r="C2851" s="1"/>
      <c r="D2851" s="1"/>
      <c r="E2851" s="1"/>
      <c r="F2851" s="1"/>
      <c r="G2851" s="1"/>
      <c r="H2851" s="58"/>
      <c r="I2851" s="1"/>
      <c r="J2851" s="1"/>
      <c r="K2851" s="1"/>
      <c r="L2851"/>
      <c r="M2851" s="1"/>
      <c r="N2851" s="1"/>
      <c r="V2851" s="90"/>
    </row>
    <row r="2852" spans="1:22" s="80" customFormat="1">
      <c r="A2852" s="1"/>
      <c r="B2852" s="1"/>
      <c r="C2852" s="1"/>
      <c r="D2852" s="1"/>
      <c r="E2852" s="1"/>
      <c r="F2852" s="1"/>
      <c r="G2852" s="1"/>
      <c r="H2852" s="58"/>
      <c r="I2852" s="1"/>
      <c r="J2852" s="1"/>
      <c r="K2852" s="1"/>
      <c r="L2852"/>
      <c r="M2852" s="1"/>
      <c r="N2852" s="1"/>
      <c r="V2852" s="90"/>
    </row>
    <row r="2853" spans="1:22" s="80" customFormat="1">
      <c r="A2853" s="1"/>
      <c r="B2853" s="1"/>
      <c r="C2853" s="1"/>
      <c r="D2853" s="1"/>
      <c r="E2853" s="1"/>
      <c r="F2853" s="1"/>
      <c r="G2853" s="1"/>
      <c r="H2853" s="58"/>
      <c r="I2853" s="1"/>
      <c r="J2853" s="1"/>
      <c r="K2853" s="1"/>
      <c r="L2853"/>
      <c r="M2853" s="1"/>
      <c r="N2853" s="1"/>
      <c r="V2853" s="90"/>
    </row>
    <row r="2854" spans="1:22" s="80" customFormat="1">
      <c r="A2854" s="1"/>
      <c r="B2854" s="1"/>
      <c r="C2854" s="1"/>
      <c r="D2854" s="1"/>
      <c r="E2854" s="1"/>
      <c r="F2854" s="1"/>
      <c r="G2854" s="1"/>
      <c r="H2854" s="58"/>
      <c r="I2854" s="1"/>
      <c r="J2854" s="1"/>
      <c r="K2854" s="1"/>
      <c r="L2854"/>
      <c r="M2854" s="1"/>
      <c r="N2854" s="1"/>
      <c r="V2854" s="90"/>
    </row>
    <row r="2855" spans="1:22" s="80" customFormat="1">
      <c r="A2855" s="1"/>
      <c r="B2855" s="1"/>
      <c r="C2855" s="1"/>
      <c r="D2855" s="1"/>
      <c r="E2855" s="1"/>
      <c r="F2855" s="1"/>
      <c r="G2855" s="1"/>
      <c r="H2855" s="58"/>
      <c r="I2855" s="1"/>
      <c r="J2855" s="1"/>
      <c r="K2855" s="1"/>
      <c r="L2855"/>
      <c r="M2855" s="1"/>
      <c r="N2855" s="1"/>
      <c r="V2855" s="90"/>
    </row>
    <row r="2856" spans="1:22" s="80" customFormat="1">
      <c r="A2856" s="1"/>
      <c r="B2856" s="1"/>
      <c r="C2856" s="1"/>
      <c r="D2856" s="1"/>
      <c r="E2856" s="1"/>
      <c r="F2856" s="1"/>
      <c r="G2856" s="1"/>
      <c r="H2856" s="58"/>
      <c r="I2856" s="1"/>
      <c r="J2856" s="1"/>
      <c r="K2856" s="1"/>
      <c r="L2856"/>
      <c r="M2856" s="1"/>
      <c r="N2856" s="1"/>
      <c r="V2856" s="90"/>
    </row>
    <row r="2857" spans="1:22" s="80" customFormat="1">
      <c r="A2857" s="1"/>
      <c r="B2857" s="1"/>
      <c r="C2857" s="1"/>
      <c r="D2857" s="1"/>
      <c r="E2857" s="1"/>
      <c r="F2857" s="1"/>
      <c r="G2857" s="1"/>
      <c r="H2857" s="58"/>
      <c r="I2857" s="1"/>
      <c r="J2857" s="1"/>
      <c r="K2857" s="1"/>
      <c r="L2857"/>
      <c r="M2857" s="1"/>
      <c r="N2857" s="1"/>
      <c r="V2857" s="90"/>
    </row>
    <row r="2858" spans="1:22" s="80" customFormat="1">
      <c r="A2858" s="1"/>
      <c r="B2858" s="1"/>
      <c r="C2858" s="1"/>
      <c r="D2858" s="1"/>
      <c r="E2858" s="1"/>
      <c r="F2858" s="1"/>
      <c r="G2858" s="1"/>
      <c r="H2858" s="58"/>
      <c r="I2858" s="1"/>
      <c r="J2858" s="1"/>
      <c r="K2858" s="1"/>
      <c r="L2858"/>
      <c r="M2858" s="1"/>
      <c r="N2858" s="1"/>
      <c r="V2858" s="90"/>
    </row>
    <row r="2859" spans="1:22" s="80" customFormat="1">
      <c r="A2859" s="1"/>
      <c r="B2859" s="1"/>
      <c r="C2859" s="1"/>
      <c r="D2859" s="1"/>
      <c r="E2859" s="1"/>
      <c r="F2859" s="1"/>
      <c r="G2859" s="1"/>
      <c r="H2859" s="58"/>
      <c r="I2859" s="1"/>
      <c r="J2859" s="1"/>
      <c r="K2859" s="1"/>
      <c r="L2859"/>
      <c r="M2859" s="1"/>
      <c r="N2859" s="1"/>
      <c r="V2859" s="90"/>
    </row>
    <row r="2860" spans="1:22" s="80" customFormat="1">
      <c r="A2860" s="1"/>
      <c r="B2860" s="1"/>
      <c r="C2860" s="1"/>
      <c r="D2860" s="1"/>
      <c r="E2860" s="1"/>
      <c r="F2860" s="1"/>
      <c r="G2860" s="1"/>
      <c r="H2860" s="58"/>
      <c r="I2860" s="1"/>
      <c r="J2860" s="1"/>
      <c r="K2860" s="1"/>
      <c r="L2860"/>
      <c r="M2860" s="1"/>
      <c r="N2860" s="1"/>
      <c r="V2860" s="90"/>
    </row>
    <row r="2861" spans="1:22" s="80" customFormat="1">
      <c r="A2861" s="1"/>
      <c r="B2861" s="1"/>
      <c r="C2861" s="1"/>
      <c r="D2861" s="1"/>
      <c r="E2861" s="1"/>
      <c r="F2861" s="1"/>
      <c r="G2861" s="1"/>
      <c r="H2861" s="58"/>
      <c r="I2861" s="1"/>
      <c r="J2861" s="1"/>
      <c r="K2861" s="1"/>
      <c r="L2861"/>
      <c r="M2861" s="1"/>
      <c r="N2861" s="1"/>
      <c r="V2861" s="90"/>
    </row>
    <row r="2862" spans="1:22" s="80" customFormat="1">
      <c r="A2862" s="1"/>
      <c r="B2862" s="1"/>
      <c r="C2862" s="1"/>
      <c r="D2862" s="1"/>
      <c r="E2862" s="1"/>
      <c r="F2862" s="1"/>
      <c r="G2862" s="1"/>
      <c r="H2862" s="58"/>
      <c r="I2862" s="1"/>
      <c r="J2862" s="1"/>
      <c r="K2862" s="1"/>
      <c r="L2862"/>
      <c r="M2862" s="1"/>
      <c r="N2862" s="1"/>
      <c r="V2862" s="90"/>
    </row>
    <row r="2863" spans="1:22" s="80" customFormat="1">
      <c r="A2863" s="1"/>
      <c r="B2863" s="1"/>
      <c r="C2863" s="1"/>
      <c r="D2863" s="1"/>
      <c r="E2863" s="1"/>
      <c r="F2863" s="1"/>
      <c r="G2863" s="1"/>
      <c r="H2863" s="58"/>
      <c r="I2863" s="1"/>
      <c r="J2863" s="1"/>
      <c r="K2863" s="1"/>
      <c r="L2863"/>
      <c r="M2863" s="1"/>
      <c r="N2863" s="1"/>
      <c r="V2863" s="90"/>
    </row>
    <row r="2864" spans="1:22" s="80" customFormat="1">
      <c r="A2864" s="1"/>
      <c r="B2864" s="1"/>
      <c r="C2864" s="1"/>
      <c r="D2864" s="1"/>
      <c r="E2864" s="1"/>
      <c r="F2864" s="1"/>
      <c r="G2864" s="1"/>
      <c r="H2864" s="58"/>
      <c r="I2864" s="1"/>
      <c r="J2864" s="1"/>
      <c r="K2864" s="1"/>
      <c r="L2864"/>
      <c r="M2864" s="1"/>
      <c r="N2864" s="1"/>
      <c r="V2864" s="90"/>
    </row>
    <row r="2865" spans="1:22" s="80" customFormat="1">
      <c r="A2865" s="1"/>
      <c r="B2865" s="1"/>
      <c r="C2865" s="1"/>
      <c r="D2865" s="1"/>
      <c r="E2865" s="1"/>
      <c r="F2865" s="1"/>
      <c r="G2865" s="1"/>
      <c r="H2865" s="58"/>
      <c r="I2865" s="1"/>
      <c r="J2865" s="1"/>
      <c r="K2865" s="1"/>
      <c r="L2865"/>
      <c r="M2865" s="1"/>
      <c r="N2865" s="1"/>
      <c r="V2865" s="90"/>
    </row>
    <row r="2866" spans="1:22" s="80" customFormat="1">
      <c r="A2866" s="1"/>
      <c r="B2866" s="1"/>
      <c r="C2866" s="1"/>
      <c r="D2866" s="1"/>
      <c r="E2866" s="1"/>
      <c r="F2866" s="1"/>
      <c r="G2866" s="1"/>
      <c r="H2866" s="58"/>
      <c r="I2866" s="1"/>
      <c r="J2866" s="1"/>
      <c r="K2866" s="1"/>
      <c r="L2866"/>
      <c r="M2866" s="1"/>
      <c r="N2866" s="1"/>
      <c r="V2866" s="90"/>
    </row>
    <row r="2867" spans="1:22" s="80" customFormat="1">
      <c r="A2867" s="1"/>
      <c r="B2867" s="1"/>
      <c r="C2867" s="1"/>
      <c r="D2867" s="1"/>
      <c r="E2867" s="1"/>
      <c r="F2867" s="1"/>
      <c r="G2867" s="1"/>
      <c r="H2867" s="58"/>
      <c r="I2867" s="1"/>
      <c r="J2867" s="1"/>
      <c r="K2867" s="1"/>
      <c r="L2867"/>
      <c r="M2867" s="1"/>
      <c r="N2867" s="1"/>
      <c r="V2867" s="90"/>
    </row>
    <row r="2868" spans="1:22" s="80" customFormat="1">
      <c r="A2868" s="1"/>
      <c r="B2868" s="1"/>
      <c r="C2868" s="1"/>
      <c r="D2868" s="1"/>
      <c r="E2868" s="1"/>
      <c r="F2868" s="1"/>
      <c r="G2868" s="1"/>
      <c r="H2868" s="58"/>
      <c r="I2868" s="1"/>
      <c r="J2868" s="1"/>
      <c r="K2868" s="1"/>
      <c r="L2868"/>
      <c r="M2868" s="1"/>
      <c r="N2868" s="1"/>
      <c r="V2868" s="90"/>
    </row>
    <row r="2869" spans="1:22" s="80" customFormat="1">
      <c r="A2869" s="1"/>
      <c r="B2869" s="1"/>
      <c r="C2869" s="1"/>
      <c r="D2869" s="1"/>
      <c r="E2869" s="1"/>
      <c r="F2869" s="1"/>
      <c r="G2869" s="1"/>
      <c r="H2869" s="58"/>
      <c r="I2869" s="1"/>
      <c r="J2869" s="1"/>
      <c r="K2869" s="1"/>
      <c r="L2869"/>
      <c r="M2869" s="1"/>
      <c r="N2869" s="1"/>
      <c r="V2869" s="90"/>
    </row>
    <row r="2870" spans="1:22" s="80" customFormat="1">
      <c r="A2870" s="1"/>
      <c r="B2870" s="1"/>
      <c r="C2870" s="1"/>
      <c r="D2870" s="1"/>
      <c r="E2870" s="1"/>
      <c r="F2870" s="1"/>
      <c r="G2870" s="1"/>
      <c r="H2870" s="58"/>
      <c r="I2870" s="1"/>
      <c r="J2870" s="1"/>
      <c r="K2870" s="1"/>
      <c r="L2870"/>
      <c r="M2870" s="1"/>
      <c r="N2870" s="1"/>
      <c r="V2870" s="90"/>
    </row>
    <row r="2871" spans="1:22" s="80" customFormat="1">
      <c r="A2871" s="1"/>
      <c r="B2871" s="1"/>
      <c r="C2871" s="1"/>
      <c r="D2871" s="1"/>
      <c r="E2871" s="1"/>
      <c r="F2871" s="1"/>
      <c r="G2871" s="1"/>
      <c r="H2871" s="58"/>
      <c r="I2871" s="1"/>
      <c r="J2871" s="1"/>
      <c r="K2871" s="1"/>
      <c r="L2871"/>
      <c r="M2871" s="1"/>
      <c r="N2871" s="1"/>
      <c r="V2871" s="90"/>
    </row>
    <row r="2872" spans="1:22" s="80" customFormat="1">
      <c r="A2872" s="1"/>
      <c r="B2872" s="1"/>
      <c r="C2872" s="1"/>
      <c r="D2872" s="1"/>
      <c r="E2872" s="1"/>
      <c r="F2872" s="1"/>
      <c r="G2872" s="1"/>
      <c r="H2872" s="58"/>
      <c r="I2872" s="1"/>
      <c r="J2872" s="1"/>
      <c r="K2872" s="1"/>
      <c r="L2872"/>
      <c r="M2872" s="1"/>
      <c r="N2872" s="1"/>
      <c r="V2872" s="90"/>
    </row>
    <row r="2873" spans="1:22" s="80" customFormat="1">
      <c r="A2873" s="1"/>
      <c r="B2873" s="1"/>
      <c r="C2873" s="1"/>
      <c r="D2873" s="1"/>
      <c r="E2873" s="1"/>
      <c r="F2873" s="1"/>
      <c r="G2873" s="1"/>
      <c r="H2873" s="58"/>
      <c r="I2873" s="1"/>
      <c r="J2873" s="1"/>
      <c r="K2873" s="1"/>
      <c r="L2873"/>
      <c r="M2873" s="1"/>
      <c r="N2873" s="1"/>
      <c r="V2873" s="90"/>
    </row>
    <row r="2874" spans="1:22" s="80" customFormat="1">
      <c r="A2874" s="1"/>
      <c r="B2874" s="1"/>
      <c r="C2874" s="1"/>
      <c r="D2874" s="1"/>
      <c r="E2874" s="1"/>
      <c r="F2874" s="1"/>
      <c r="G2874" s="1"/>
      <c r="H2874" s="58"/>
      <c r="I2874" s="1"/>
      <c r="J2874" s="1"/>
      <c r="K2874" s="1"/>
      <c r="L2874"/>
      <c r="M2874" s="1"/>
      <c r="N2874" s="1"/>
      <c r="V2874" s="90"/>
    </row>
    <row r="2875" spans="1:22" s="80" customFormat="1">
      <c r="A2875" s="1"/>
      <c r="B2875" s="1"/>
      <c r="C2875" s="1"/>
      <c r="D2875" s="1"/>
      <c r="E2875" s="1"/>
      <c r="F2875" s="1"/>
      <c r="G2875" s="1"/>
      <c r="H2875" s="58"/>
      <c r="I2875" s="1"/>
      <c r="J2875" s="1"/>
      <c r="K2875" s="1"/>
      <c r="L2875"/>
      <c r="M2875" s="1"/>
      <c r="N2875" s="1"/>
      <c r="V2875" s="90"/>
    </row>
    <row r="2876" spans="1:22" s="80" customFormat="1">
      <c r="A2876" s="1"/>
      <c r="B2876" s="1"/>
      <c r="C2876" s="1"/>
      <c r="D2876" s="1"/>
      <c r="E2876" s="1"/>
      <c r="F2876" s="1"/>
      <c r="G2876" s="1"/>
      <c r="H2876" s="58"/>
      <c r="I2876" s="1"/>
      <c r="J2876" s="1"/>
      <c r="K2876" s="1"/>
      <c r="L2876"/>
      <c r="M2876" s="1"/>
      <c r="N2876" s="1"/>
      <c r="V2876" s="90"/>
    </row>
    <row r="2877" spans="1:22" s="80" customFormat="1">
      <c r="A2877" s="1"/>
      <c r="B2877" s="1"/>
      <c r="C2877" s="1"/>
      <c r="D2877" s="1"/>
      <c r="E2877" s="1"/>
      <c r="F2877" s="1"/>
      <c r="G2877" s="1"/>
      <c r="H2877" s="58"/>
      <c r="I2877" s="1"/>
      <c r="J2877" s="1"/>
      <c r="K2877" s="1"/>
      <c r="L2877"/>
      <c r="M2877" s="1"/>
      <c r="N2877" s="1"/>
      <c r="V2877" s="90"/>
    </row>
    <row r="2878" spans="1:22" s="80" customFormat="1">
      <c r="A2878" s="1"/>
      <c r="B2878" s="1"/>
      <c r="C2878" s="1"/>
      <c r="D2878" s="1"/>
      <c r="E2878" s="1"/>
      <c r="F2878" s="1"/>
      <c r="G2878" s="1"/>
      <c r="H2878" s="58"/>
      <c r="I2878" s="1"/>
      <c r="J2878" s="1"/>
      <c r="K2878" s="1"/>
      <c r="L2878"/>
      <c r="M2878" s="1"/>
      <c r="N2878" s="1"/>
      <c r="V2878" s="90"/>
    </row>
    <row r="2879" spans="1:22" s="80" customFormat="1">
      <c r="A2879" s="1"/>
      <c r="B2879" s="1"/>
      <c r="C2879" s="1"/>
      <c r="D2879" s="1"/>
      <c r="E2879" s="1"/>
      <c r="F2879" s="1"/>
      <c r="G2879" s="1"/>
      <c r="H2879" s="58"/>
      <c r="I2879" s="1"/>
      <c r="J2879" s="1"/>
      <c r="K2879" s="1"/>
      <c r="L2879"/>
      <c r="M2879" s="1"/>
      <c r="N2879" s="1"/>
      <c r="V2879" s="90"/>
    </row>
    <row r="2880" spans="1:22" s="80" customFormat="1">
      <c r="A2880" s="1"/>
      <c r="B2880" s="1"/>
      <c r="C2880" s="1"/>
      <c r="D2880" s="1"/>
      <c r="E2880" s="1"/>
      <c r="F2880" s="1"/>
      <c r="G2880" s="1"/>
      <c r="H2880" s="58"/>
      <c r="I2880" s="1"/>
      <c r="J2880" s="1"/>
      <c r="K2880" s="1"/>
      <c r="L2880"/>
      <c r="M2880" s="1"/>
      <c r="N2880" s="1"/>
      <c r="V2880" s="90"/>
    </row>
    <row r="2881" spans="1:22" s="80" customFormat="1">
      <c r="A2881" s="1"/>
      <c r="B2881" s="1"/>
      <c r="C2881" s="1"/>
      <c r="D2881" s="1"/>
      <c r="E2881" s="1"/>
      <c r="F2881" s="1"/>
      <c r="G2881" s="1"/>
      <c r="H2881" s="58"/>
      <c r="I2881" s="1"/>
      <c r="J2881" s="1"/>
      <c r="K2881" s="1"/>
      <c r="L2881"/>
      <c r="M2881" s="1"/>
      <c r="N2881" s="1"/>
      <c r="V2881" s="90"/>
    </row>
    <row r="2882" spans="1:22" s="80" customFormat="1">
      <c r="A2882" s="1"/>
      <c r="B2882" s="1"/>
      <c r="C2882" s="1"/>
      <c r="D2882" s="1"/>
      <c r="E2882" s="1"/>
      <c r="F2882" s="1"/>
      <c r="G2882" s="1"/>
      <c r="H2882" s="58"/>
      <c r="I2882" s="1"/>
      <c r="J2882" s="1"/>
      <c r="K2882" s="1"/>
      <c r="L2882"/>
      <c r="M2882" s="1"/>
      <c r="N2882" s="1"/>
      <c r="V2882" s="90"/>
    </row>
    <row r="2883" spans="1:22" s="80" customFormat="1">
      <c r="A2883" s="1"/>
      <c r="B2883" s="1"/>
      <c r="C2883" s="1"/>
      <c r="D2883" s="1"/>
      <c r="E2883" s="1"/>
      <c r="F2883" s="1"/>
      <c r="G2883" s="1"/>
      <c r="H2883" s="58"/>
      <c r="I2883" s="1"/>
      <c r="J2883" s="1"/>
      <c r="K2883" s="1"/>
      <c r="L2883"/>
      <c r="M2883" s="1"/>
      <c r="N2883" s="1"/>
      <c r="V2883" s="90"/>
    </row>
    <row r="2884" spans="1:22" s="80" customFormat="1">
      <c r="A2884" s="1"/>
      <c r="B2884" s="1"/>
      <c r="C2884" s="1"/>
      <c r="D2884" s="1"/>
      <c r="E2884" s="1"/>
      <c r="F2884" s="1"/>
      <c r="G2884" s="1"/>
      <c r="H2884" s="58"/>
      <c r="I2884" s="1"/>
      <c r="J2884" s="1"/>
      <c r="K2884" s="1"/>
      <c r="L2884"/>
      <c r="M2884" s="1"/>
      <c r="N2884" s="1"/>
      <c r="V2884" s="90"/>
    </row>
    <row r="2885" spans="1:22" s="80" customFormat="1">
      <c r="A2885" s="1"/>
      <c r="B2885" s="1"/>
      <c r="C2885" s="1"/>
      <c r="D2885" s="1"/>
      <c r="E2885" s="1"/>
      <c r="F2885" s="1"/>
      <c r="G2885" s="1"/>
      <c r="H2885" s="58"/>
      <c r="I2885" s="1"/>
      <c r="J2885" s="1"/>
      <c r="K2885" s="1"/>
      <c r="L2885"/>
      <c r="M2885" s="1"/>
      <c r="N2885" s="1"/>
      <c r="V2885" s="90"/>
    </row>
    <row r="2886" spans="1:22" s="80" customFormat="1">
      <c r="A2886" s="1"/>
      <c r="B2886" s="1"/>
      <c r="C2886" s="1"/>
      <c r="D2886" s="1"/>
      <c r="E2886" s="1"/>
      <c r="F2886" s="1"/>
      <c r="G2886" s="1"/>
      <c r="H2886" s="58"/>
      <c r="I2886" s="1"/>
      <c r="J2886" s="1"/>
      <c r="K2886" s="1"/>
      <c r="L2886"/>
      <c r="M2886" s="1"/>
      <c r="N2886" s="1"/>
      <c r="V2886" s="90"/>
    </row>
    <row r="2887" spans="1:22" s="80" customFormat="1">
      <c r="A2887" s="1"/>
      <c r="B2887" s="1"/>
      <c r="C2887" s="1"/>
      <c r="D2887" s="1"/>
      <c r="E2887" s="1"/>
      <c r="F2887" s="1"/>
      <c r="G2887" s="1"/>
      <c r="H2887" s="58"/>
      <c r="I2887" s="1"/>
      <c r="J2887" s="1"/>
      <c r="K2887" s="1"/>
      <c r="L2887"/>
      <c r="M2887" s="1"/>
      <c r="N2887" s="1"/>
      <c r="V2887" s="90"/>
    </row>
    <row r="2888" spans="1:22" s="80" customFormat="1">
      <c r="A2888" s="1"/>
      <c r="B2888" s="1"/>
      <c r="C2888" s="1"/>
      <c r="D2888" s="1"/>
      <c r="E2888" s="1"/>
      <c r="F2888" s="1"/>
      <c r="G2888" s="1"/>
      <c r="H2888" s="58"/>
      <c r="I2888" s="1"/>
      <c r="J2888" s="1"/>
      <c r="K2888" s="1"/>
      <c r="L2888"/>
      <c r="M2888" s="1"/>
      <c r="N2888" s="1"/>
      <c r="V2888" s="90"/>
    </row>
    <row r="2889" spans="1:22" s="80" customFormat="1">
      <c r="A2889" s="1"/>
      <c r="B2889" s="1"/>
      <c r="C2889" s="1"/>
      <c r="D2889" s="1"/>
      <c r="E2889" s="1"/>
      <c r="F2889" s="1"/>
      <c r="G2889" s="1"/>
      <c r="H2889" s="58"/>
      <c r="I2889" s="1"/>
      <c r="J2889" s="1"/>
      <c r="K2889" s="1"/>
      <c r="L2889"/>
      <c r="M2889" s="1"/>
      <c r="N2889" s="1"/>
      <c r="V2889" s="90"/>
    </row>
    <row r="2890" spans="1:22" s="80" customFormat="1">
      <c r="A2890" s="1"/>
      <c r="B2890" s="1"/>
      <c r="C2890" s="1"/>
      <c r="D2890" s="1"/>
      <c r="E2890" s="1"/>
      <c r="F2890" s="1"/>
      <c r="G2890" s="1"/>
      <c r="H2890" s="58"/>
      <c r="I2890" s="1"/>
      <c r="J2890" s="1"/>
      <c r="K2890" s="1"/>
      <c r="L2890"/>
      <c r="M2890" s="1"/>
      <c r="N2890" s="1"/>
      <c r="V2890" s="90"/>
    </row>
    <row r="2891" spans="1:22" s="80" customFormat="1">
      <c r="A2891" s="1"/>
      <c r="B2891" s="1"/>
      <c r="C2891" s="1"/>
      <c r="D2891" s="1"/>
      <c r="E2891" s="1"/>
      <c r="F2891" s="1"/>
      <c r="G2891" s="1"/>
      <c r="H2891" s="58"/>
      <c r="I2891" s="1"/>
      <c r="J2891" s="1"/>
      <c r="K2891" s="1"/>
      <c r="L2891"/>
      <c r="M2891" s="1"/>
      <c r="N2891" s="1"/>
      <c r="V2891" s="90"/>
    </row>
    <row r="2892" spans="1:22" s="80" customFormat="1">
      <c r="A2892" s="1"/>
      <c r="B2892" s="1"/>
      <c r="C2892" s="1"/>
      <c r="D2892" s="1"/>
      <c r="E2892" s="1"/>
      <c r="F2892" s="1"/>
      <c r="G2892" s="1"/>
      <c r="H2892" s="58"/>
      <c r="I2892" s="1"/>
      <c r="J2892" s="1"/>
      <c r="K2892" s="1"/>
      <c r="L2892"/>
      <c r="M2892" s="1"/>
      <c r="N2892" s="1"/>
      <c r="V2892" s="90"/>
    </row>
    <row r="2893" spans="1:22" s="80" customFormat="1">
      <c r="A2893" s="1"/>
      <c r="B2893" s="1"/>
      <c r="C2893" s="1"/>
      <c r="D2893" s="1"/>
      <c r="E2893" s="1"/>
      <c r="F2893" s="1"/>
      <c r="G2893" s="1"/>
      <c r="H2893" s="58"/>
      <c r="I2893" s="1"/>
      <c r="J2893" s="1"/>
      <c r="K2893" s="1"/>
      <c r="L2893"/>
      <c r="M2893" s="1"/>
      <c r="N2893" s="1"/>
      <c r="V2893" s="90"/>
    </row>
    <row r="2894" spans="1:22" s="80" customFormat="1">
      <c r="A2894" s="1"/>
      <c r="B2894" s="1"/>
      <c r="C2894" s="1"/>
      <c r="D2894" s="1"/>
      <c r="E2894" s="1"/>
      <c r="F2894" s="1"/>
      <c r="G2894" s="1"/>
      <c r="H2894" s="58"/>
      <c r="I2894" s="1"/>
      <c r="J2894" s="1"/>
      <c r="K2894" s="1"/>
      <c r="L2894"/>
      <c r="M2894" s="1"/>
      <c r="N2894" s="1"/>
      <c r="V2894" s="90"/>
    </row>
    <row r="2895" spans="1:22" s="80" customFormat="1">
      <c r="A2895" s="1"/>
      <c r="B2895" s="1"/>
      <c r="C2895" s="1"/>
      <c r="D2895" s="1"/>
      <c r="E2895" s="1"/>
      <c r="F2895" s="1"/>
      <c r="G2895" s="1"/>
      <c r="H2895" s="58"/>
      <c r="I2895" s="1"/>
      <c r="J2895" s="1"/>
      <c r="K2895" s="1"/>
      <c r="L2895"/>
      <c r="M2895" s="1"/>
      <c r="N2895" s="1"/>
      <c r="V2895" s="90"/>
    </row>
    <row r="2896" spans="1:22" s="80" customFormat="1">
      <c r="A2896" s="1"/>
      <c r="B2896" s="1"/>
      <c r="C2896" s="1"/>
      <c r="D2896" s="1"/>
      <c r="E2896" s="1"/>
      <c r="F2896" s="1"/>
      <c r="G2896" s="1"/>
      <c r="H2896" s="58"/>
      <c r="I2896" s="1"/>
      <c r="J2896" s="1"/>
      <c r="K2896" s="1"/>
      <c r="L2896"/>
      <c r="M2896" s="1"/>
      <c r="N2896" s="1"/>
      <c r="V2896" s="90"/>
    </row>
    <row r="2897" spans="1:22" s="80" customFormat="1">
      <c r="A2897" s="1"/>
      <c r="B2897" s="1"/>
      <c r="C2897" s="1"/>
      <c r="D2897" s="1"/>
      <c r="E2897" s="1"/>
      <c r="F2897" s="1"/>
      <c r="G2897" s="1"/>
      <c r="H2897" s="58"/>
      <c r="I2897" s="1"/>
      <c r="J2897" s="1"/>
      <c r="K2897" s="1"/>
      <c r="L2897"/>
      <c r="M2897" s="1"/>
      <c r="N2897" s="1"/>
      <c r="V2897" s="90"/>
    </row>
    <row r="2898" spans="1:22" s="80" customFormat="1">
      <c r="A2898" s="1"/>
      <c r="B2898" s="1"/>
      <c r="C2898" s="1"/>
      <c r="D2898" s="1"/>
      <c r="E2898" s="1"/>
      <c r="F2898" s="1"/>
      <c r="G2898" s="1"/>
      <c r="H2898" s="58"/>
      <c r="I2898" s="1"/>
      <c r="J2898" s="1"/>
      <c r="K2898" s="1"/>
      <c r="L2898"/>
      <c r="M2898" s="1"/>
      <c r="N2898" s="1"/>
      <c r="V2898" s="90"/>
    </row>
    <row r="2899" spans="1:22" s="80" customFormat="1">
      <c r="A2899" s="1"/>
      <c r="B2899" s="1"/>
      <c r="C2899" s="1"/>
      <c r="D2899" s="1"/>
      <c r="E2899" s="1"/>
      <c r="F2899" s="1"/>
      <c r="G2899" s="1"/>
      <c r="H2899" s="58"/>
      <c r="I2899" s="1"/>
      <c r="J2899" s="1"/>
      <c r="K2899" s="1"/>
      <c r="L2899"/>
      <c r="M2899" s="1"/>
      <c r="N2899" s="1"/>
      <c r="V2899" s="90"/>
    </row>
    <row r="2900" spans="1:22" s="80" customFormat="1">
      <c r="A2900" s="1"/>
      <c r="B2900" s="1"/>
      <c r="C2900" s="1"/>
      <c r="D2900" s="1"/>
      <c r="E2900" s="1"/>
      <c r="F2900" s="1"/>
      <c r="G2900" s="1"/>
      <c r="H2900" s="58"/>
      <c r="I2900" s="1"/>
      <c r="J2900" s="1"/>
      <c r="K2900" s="1"/>
      <c r="L2900"/>
      <c r="M2900" s="1"/>
      <c r="N2900" s="1"/>
      <c r="V2900" s="90"/>
    </row>
    <row r="2901" spans="1:22" s="80" customFormat="1">
      <c r="A2901" s="1"/>
      <c r="B2901" s="1"/>
      <c r="C2901" s="1"/>
      <c r="D2901" s="1"/>
      <c r="E2901" s="1"/>
      <c r="F2901" s="1"/>
      <c r="G2901" s="1"/>
      <c r="H2901" s="58"/>
      <c r="I2901" s="1"/>
      <c r="J2901" s="1"/>
      <c r="K2901" s="1"/>
      <c r="L2901"/>
      <c r="M2901" s="1"/>
      <c r="N2901" s="1"/>
      <c r="V2901" s="90"/>
    </row>
    <row r="2902" spans="1:22" s="80" customFormat="1">
      <c r="A2902" s="1"/>
      <c r="B2902" s="1"/>
      <c r="C2902" s="1"/>
      <c r="D2902" s="1"/>
      <c r="E2902" s="1"/>
      <c r="F2902" s="1"/>
      <c r="G2902" s="1"/>
      <c r="H2902" s="58"/>
      <c r="I2902" s="1"/>
      <c r="J2902" s="1"/>
      <c r="K2902" s="1"/>
      <c r="L2902"/>
      <c r="M2902" s="1"/>
      <c r="N2902" s="1"/>
      <c r="V2902" s="90"/>
    </row>
    <row r="2903" spans="1:22" s="80" customFormat="1">
      <c r="A2903" s="1"/>
      <c r="B2903" s="1"/>
      <c r="C2903" s="1"/>
      <c r="D2903" s="1"/>
      <c r="E2903" s="1"/>
      <c r="F2903" s="1"/>
      <c r="G2903" s="1"/>
      <c r="H2903" s="58"/>
      <c r="I2903" s="1"/>
      <c r="J2903" s="1"/>
      <c r="K2903" s="1"/>
      <c r="L2903"/>
      <c r="M2903" s="1"/>
      <c r="N2903" s="1"/>
      <c r="V2903" s="90"/>
    </row>
    <row r="2904" spans="1:22" s="80" customFormat="1">
      <c r="A2904" s="1"/>
      <c r="B2904" s="1"/>
      <c r="C2904" s="1"/>
      <c r="D2904" s="1"/>
      <c r="E2904" s="1"/>
      <c r="F2904" s="1"/>
      <c r="G2904" s="1"/>
      <c r="H2904" s="58"/>
      <c r="I2904" s="1"/>
      <c r="J2904" s="1"/>
      <c r="K2904" s="1"/>
      <c r="L2904"/>
      <c r="M2904" s="1"/>
      <c r="N2904" s="1"/>
      <c r="V2904" s="90"/>
    </row>
    <row r="2905" spans="1:22" s="80" customFormat="1">
      <c r="A2905" s="1"/>
      <c r="B2905" s="1"/>
      <c r="C2905" s="1"/>
      <c r="D2905" s="1"/>
      <c r="E2905" s="1"/>
      <c r="F2905" s="1"/>
      <c r="G2905" s="1"/>
      <c r="H2905" s="58"/>
      <c r="I2905" s="1"/>
      <c r="J2905" s="1"/>
      <c r="K2905" s="1"/>
      <c r="L2905"/>
      <c r="M2905" s="1"/>
      <c r="N2905" s="1"/>
      <c r="V2905" s="90"/>
    </row>
    <row r="2906" spans="1:22" s="80" customFormat="1">
      <c r="A2906" s="1"/>
      <c r="B2906" s="1"/>
      <c r="C2906" s="1"/>
      <c r="D2906" s="1"/>
      <c r="E2906" s="1"/>
      <c r="F2906" s="1"/>
      <c r="G2906" s="1"/>
      <c r="H2906" s="58"/>
      <c r="I2906" s="1"/>
      <c r="J2906" s="1"/>
      <c r="K2906" s="1"/>
      <c r="L2906"/>
      <c r="M2906" s="1"/>
      <c r="N2906" s="1"/>
      <c r="V2906" s="90"/>
    </row>
    <row r="2907" spans="1:22" s="80" customFormat="1">
      <c r="A2907" s="1"/>
      <c r="B2907" s="1"/>
      <c r="C2907" s="1"/>
      <c r="D2907" s="1"/>
      <c r="E2907" s="1"/>
      <c r="F2907" s="1"/>
      <c r="G2907" s="1"/>
      <c r="H2907" s="58"/>
      <c r="I2907" s="1"/>
      <c r="J2907" s="1"/>
      <c r="K2907" s="1"/>
      <c r="L2907"/>
      <c r="M2907" s="1"/>
      <c r="N2907" s="1"/>
      <c r="V2907" s="90"/>
    </row>
    <row r="2908" spans="1:22" s="80" customFormat="1">
      <c r="A2908" s="1"/>
      <c r="B2908" s="1"/>
      <c r="C2908" s="1"/>
      <c r="D2908" s="1"/>
      <c r="E2908" s="1"/>
      <c r="F2908" s="1"/>
      <c r="G2908" s="1"/>
      <c r="H2908" s="58"/>
      <c r="I2908" s="1"/>
      <c r="J2908" s="1"/>
      <c r="K2908" s="1"/>
      <c r="L2908"/>
      <c r="M2908" s="1"/>
      <c r="N2908" s="1"/>
      <c r="V2908" s="90"/>
    </row>
    <row r="2909" spans="1:22" s="80" customFormat="1">
      <c r="A2909" s="1"/>
      <c r="B2909" s="1"/>
      <c r="C2909" s="1"/>
      <c r="D2909" s="1"/>
      <c r="E2909" s="1"/>
      <c r="F2909" s="1"/>
      <c r="G2909" s="1"/>
      <c r="H2909" s="58"/>
      <c r="I2909" s="1"/>
      <c r="J2909" s="1"/>
      <c r="K2909" s="1"/>
      <c r="L2909"/>
      <c r="M2909" s="1"/>
      <c r="N2909" s="1"/>
      <c r="V2909" s="90"/>
    </row>
    <row r="2910" spans="1:22" s="80" customFormat="1">
      <c r="A2910" s="1"/>
      <c r="B2910" s="1"/>
      <c r="C2910" s="1"/>
      <c r="D2910" s="1"/>
      <c r="E2910" s="1"/>
      <c r="F2910" s="1"/>
      <c r="G2910" s="1"/>
      <c r="H2910" s="58"/>
      <c r="I2910" s="1"/>
      <c r="J2910" s="1"/>
      <c r="K2910" s="1"/>
      <c r="L2910"/>
      <c r="M2910" s="1"/>
      <c r="N2910" s="1"/>
      <c r="V2910" s="90"/>
    </row>
    <row r="2911" spans="1:22" s="80" customFormat="1">
      <c r="A2911" s="1"/>
      <c r="B2911" s="1"/>
      <c r="C2911" s="1"/>
      <c r="D2911" s="1"/>
      <c r="E2911" s="1"/>
      <c r="F2911" s="1"/>
      <c r="G2911" s="1"/>
      <c r="H2911" s="58"/>
      <c r="I2911" s="1"/>
      <c r="J2911" s="1"/>
      <c r="K2911" s="1"/>
      <c r="L2911"/>
      <c r="M2911" s="1"/>
      <c r="N2911" s="1"/>
      <c r="V2911" s="90"/>
    </row>
    <row r="2912" spans="1:22" s="80" customFormat="1">
      <c r="A2912" s="1"/>
      <c r="B2912" s="1"/>
      <c r="C2912" s="1"/>
      <c r="D2912" s="1"/>
      <c r="E2912" s="1"/>
      <c r="F2912" s="1"/>
      <c r="G2912" s="1"/>
      <c r="H2912" s="58"/>
      <c r="I2912" s="1"/>
      <c r="J2912" s="1"/>
      <c r="K2912" s="1"/>
      <c r="L2912"/>
      <c r="M2912" s="1"/>
      <c r="N2912" s="1"/>
      <c r="V2912" s="90"/>
    </row>
    <row r="2913" spans="1:22" s="80" customFormat="1">
      <c r="A2913" s="1"/>
      <c r="B2913" s="1"/>
      <c r="C2913" s="1"/>
      <c r="D2913" s="1"/>
      <c r="E2913" s="1"/>
      <c r="F2913" s="1"/>
      <c r="G2913" s="1"/>
      <c r="H2913" s="58"/>
      <c r="I2913" s="1"/>
      <c r="J2913" s="1"/>
      <c r="K2913" s="1"/>
      <c r="L2913"/>
      <c r="M2913" s="1"/>
      <c r="N2913" s="1"/>
      <c r="V2913" s="90"/>
    </row>
    <row r="2914" spans="1:22" s="80" customFormat="1">
      <c r="A2914" s="1"/>
      <c r="B2914" s="1"/>
      <c r="C2914" s="1"/>
      <c r="D2914" s="1"/>
      <c r="E2914" s="1"/>
      <c r="F2914" s="1"/>
      <c r="G2914" s="1"/>
      <c r="H2914" s="58"/>
      <c r="I2914" s="1"/>
      <c r="J2914" s="1"/>
      <c r="K2914" s="1"/>
      <c r="L2914"/>
      <c r="M2914" s="1"/>
      <c r="N2914" s="1"/>
      <c r="V2914" s="90"/>
    </row>
    <row r="2915" spans="1:22" s="80" customFormat="1">
      <c r="A2915" s="1"/>
      <c r="B2915" s="1"/>
      <c r="C2915" s="1"/>
      <c r="D2915" s="1"/>
      <c r="E2915" s="1"/>
      <c r="F2915" s="1"/>
      <c r="G2915" s="1"/>
      <c r="H2915" s="58"/>
      <c r="I2915" s="1"/>
      <c r="J2915" s="1"/>
      <c r="K2915" s="1"/>
      <c r="L2915"/>
      <c r="M2915" s="1"/>
      <c r="N2915" s="1"/>
      <c r="V2915" s="90"/>
    </row>
    <row r="2916" spans="1:22" s="80" customFormat="1">
      <c r="A2916" s="1"/>
      <c r="B2916" s="1"/>
      <c r="C2916" s="1"/>
      <c r="D2916" s="1"/>
      <c r="E2916" s="1"/>
      <c r="F2916" s="1"/>
      <c r="G2916" s="1"/>
      <c r="H2916" s="58"/>
      <c r="I2916" s="1"/>
      <c r="J2916" s="1"/>
      <c r="K2916" s="1"/>
      <c r="L2916"/>
      <c r="M2916" s="1"/>
      <c r="N2916" s="1"/>
      <c r="V2916" s="90"/>
    </row>
    <row r="2917" spans="1:22" s="80" customFormat="1">
      <c r="A2917" s="1"/>
      <c r="B2917" s="1"/>
      <c r="C2917" s="1"/>
      <c r="D2917" s="1"/>
      <c r="E2917" s="1"/>
      <c r="F2917" s="1"/>
      <c r="G2917" s="1"/>
      <c r="H2917" s="58"/>
      <c r="I2917" s="1"/>
      <c r="J2917" s="1"/>
      <c r="K2917" s="1"/>
      <c r="L2917"/>
      <c r="M2917" s="1"/>
      <c r="N2917" s="1"/>
      <c r="V2917" s="90"/>
    </row>
    <row r="2918" spans="1:22" s="80" customFormat="1">
      <c r="A2918" s="1"/>
      <c r="B2918" s="1"/>
      <c r="C2918" s="1"/>
      <c r="D2918" s="1"/>
      <c r="E2918" s="1"/>
      <c r="F2918" s="1"/>
      <c r="G2918" s="1"/>
      <c r="H2918" s="58"/>
      <c r="I2918" s="1"/>
      <c r="J2918" s="1"/>
      <c r="K2918" s="1"/>
      <c r="L2918"/>
      <c r="M2918" s="1"/>
      <c r="N2918" s="1"/>
      <c r="V2918" s="90"/>
    </row>
    <row r="2919" spans="1:22" s="80" customFormat="1">
      <c r="A2919" s="1"/>
      <c r="B2919" s="1"/>
      <c r="C2919" s="1"/>
      <c r="D2919" s="1"/>
      <c r="E2919" s="1"/>
      <c r="F2919" s="1"/>
      <c r="G2919" s="1"/>
      <c r="H2919" s="58"/>
      <c r="I2919" s="1"/>
      <c r="J2919" s="1"/>
      <c r="K2919" s="1"/>
      <c r="L2919"/>
      <c r="M2919" s="1"/>
      <c r="N2919" s="1"/>
      <c r="V2919" s="90"/>
    </row>
    <row r="2920" spans="1:22" s="80" customFormat="1">
      <c r="A2920" s="1"/>
      <c r="B2920" s="1"/>
      <c r="C2920" s="1"/>
      <c r="D2920" s="1"/>
      <c r="E2920" s="1"/>
      <c r="F2920" s="1"/>
      <c r="G2920" s="1"/>
      <c r="H2920" s="58"/>
      <c r="I2920" s="1"/>
      <c r="J2920" s="1"/>
      <c r="K2920" s="1"/>
      <c r="L2920"/>
      <c r="M2920" s="1"/>
      <c r="N2920" s="1"/>
      <c r="V2920" s="90"/>
    </row>
    <row r="2921" spans="1:22" s="80" customFormat="1">
      <c r="A2921" s="1"/>
      <c r="B2921" s="1"/>
      <c r="C2921" s="1"/>
      <c r="D2921" s="1"/>
      <c r="E2921" s="1"/>
      <c r="F2921" s="1"/>
      <c r="G2921" s="1"/>
      <c r="H2921" s="58"/>
      <c r="I2921" s="1"/>
      <c r="J2921" s="1"/>
      <c r="K2921" s="1"/>
      <c r="L2921"/>
      <c r="M2921" s="1"/>
      <c r="N2921" s="1"/>
      <c r="V2921" s="90"/>
    </row>
    <row r="2922" spans="1:22" s="80" customFormat="1">
      <c r="A2922" s="1"/>
      <c r="B2922" s="1"/>
      <c r="C2922" s="1"/>
      <c r="D2922" s="1"/>
      <c r="E2922" s="1"/>
      <c r="F2922" s="1"/>
      <c r="G2922" s="1"/>
      <c r="H2922" s="58"/>
      <c r="I2922" s="1"/>
      <c r="J2922" s="1"/>
      <c r="K2922" s="1"/>
      <c r="L2922"/>
      <c r="M2922" s="1"/>
      <c r="N2922" s="1"/>
      <c r="V2922" s="90"/>
    </row>
    <row r="2923" spans="1:22" s="80" customFormat="1">
      <c r="A2923" s="1"/>
      <c r="B2923" s="1"/>
      <c r="C2923" s="1"/>
      <c r="D2923" s="1"/>
      <c r="E2923" s="1"/>
      <c r="F2923" s="1"/>
      <c r="G2923" s="1"/>
      <c r="H2923" s="58"/>
      <c r="I2923" s="1"/>
      <c r="J2923" s="1"/>
      <c r="K2923" s="1"/>
      <c r="L2923"/>
      <c r="M2923" s="1"/>
      <c r="N2923" s="1"/>
      <c r="V2923" s="90"/>
    </row>
    <row r="2924" spans="1:22" s="80" customFormat="1">
      <c r="A2924" s="1"/>
      <c r="B2924" s="1"/>
      <c r="C2924" s="1"/>
      <c r="D2924" s="1"/>
      <c r="E2924" s="1"/>
      <c r="F2924" s="1"/>
      <c r="G2924" s="1"/>
      <c r="H2924" s="58"/>
      <c r="I2924" s="1"/>
      <c r="J2924" s="1"/>
      <c r="K2924" s="1"/>
      <c r="L2924"/>
      <c r="M2924" s="1"/>
      <c r="N2924" s="1"/>
      <c r="V2924" s="90"/>
    </row>
    <row r="2925" spans="1:22" s="80" customFormat="1">
      <c r="A2925" s="1"/>
      <c r="B2925" s="1"/>
      <c r="C2925" s="1"/>
      <c r="D2925" s="1"/>
      <c r="E2925" s="1"/>
      <c r="F2925" s="1"/>
      <c r="G2925" s="1"/>
      <c r="H2925" s="58"/>
      <c r="I2925" s="1"/>
      <c r="J2925" s="1"/>
      <c r="K2925" s="1"/>
      <c r="L2925"/>
      <c r="M2925" s="1"/>
      <c r="N2925" s="1"/>
      <c r="V2925" s="90"/>
    </row>
    <row r="2926" spans="1:22" s="80" customFormat="1">
      <c r="A2926" s="1"/>
      <c r="B2926" s="1"/>
      <c r="C2926" s="1"/>
      <c r="D2926" s="1"/>
      <c r="E2926" s="1"/>
      <c r="F2926" s="1"/>
      <c r="G2926" s="1"/>
      <c r="H2926" s="58"/>
      <c r="I2926" s="1"/>
      <c r="J2926" s="1"/>
      <c r="K2926" s="1"/>
      <c r="L2926"/>
      <c r="M2926" s="1"/>
      <c r="N2926" s="1"/>
      <c r="V2926" s="90"/>
    </row>
    <row r="2927" spans="1:22" s="80" customFormat="1">
      <c r="A2927" s="1"/>
      <c r="B2927" s="1"/>
      <c r="C2927" s="1"/>
      <c r="D2927" s="1"/>
      <c r="E2927" s="1"/>
      <c r="F2927" s="1"/>
      <c r="G2927" s="1"/>
      <c r="H2927" s="58"/>
      <c r="I2927" s="1"/>
      <c r="J2927" s="1"/>
      <c r="K2927" s="1"/>
      <c r="L2927"/>
      <c r="M2927" s="1"/>
      <c r="N2927" s="1"/>
      <c r="V2927" s="90"/>
    </row>
    <row r="2928" spans="1:22" s="80" customFormat="1">
      <c r="A2928" s="1"/>
      <c r="B2928" s="1"/>
      <c r="C2928" s="1"/>
      <c r="D2928" s="1"/>
      <c r="E2928" s="1"/>
      <c r="F2928" s="1"/>
      <c r="G2928" s="1"/>
      <c r="H2928" s="58"/>
      <c r="I2928" s="1"/>
      <c r="J2928" s="1"/>
      <c r="K2928" s="1"/>
      <c r="L2928"/>
      <c r="M2928" s="1"/>
      <c r="N2928" s="1"/>
      <c r="V2928" s="90"/>
    </row>
    <row r="2929" spans="1:22" s="80" customFormat="1">
      <c r="A2929" s="1"/>
      <c r="B2929" s="1"/>
      <c r="C2929" s="1"/>
      <c r="D2929" s="1"/>
      <c r="E2929" s="1"/>
      <c r="F2929" s="1"/>
      <c r="G2929" s="1"/>
      <c r="H2929" s="58"/>
      <c r="I2929" s="1"/>
      <c r="J2929" s="1"/>
      <c r="K2929" s="1"/>
      <c r="L2929"/>
      <c r="M2929" s="1"/>
      <c r="N2929" s="1"/>
      <c r="V2929" s="90"/>
    </row>
    <row r="2930" spans="1:22" s="80" customFormat="1">
      <c r="A2930" s="1"/>
      <c r="B2930" s="1"/>
      <c r="C2930" s="1"/>
      <c r="D2930" s="1"/>
      <c r="E2930" s="1"/>
      <c r="F2930" s="1"/>
      <c r="G2930" s="1"/>
      <c r="H2930" s="58"/>
      <c r="I2930" s="1"/>
      <c r="J2930" s="1"/>
      <c r="K2930" s="1"/>
      <c r="L2930"/>
      <c r="M2930" s="1"/>
      <c r="N2930" s="1"/>
      <c r="V2930" s="90"/>
    </row>
    <row r="2931" spans="1:22" s="80" customFormat="1">
      <c r="A2931" s="1"/>
      <c r="B2931" s="1"/>
      <c r="C2931" s="1"/>
      <c r="D2931" s="1"/>
      <c r="E2931" s="1"/>
      <c r="F2931" s="1"/>
      <c r="G2931" s="1"/>
      <c r="H2931" s="58"/>
      <c r="I2931" s="1"/>
      <c r="J2931" s="1"/>
      <c r="K2931" s="1"/>
      <c r="L2931"/>
      <c r="M2931" s="1"/>
      <c r="N2931" s="1"/>
      <c r="V2931" s="90"/>
    </row>
    <row r="2932" spans="1:22" s="80" customFormat="1">
      <c r="A2932" s="1"/>
      <c r="B2932" s="1"/>
      <c r="C2932" s="1"/>
      <c r="D2932" s="1"/>
      <c r="E2932" s="1"/>
      <c r="F2932" s="1"/>
      <c r="G2932" s="1"/>
      <c r="H2932" s="58"/>
      <c r="I2932" s="1"/>
      <c r="J2932" s="1"/>
      <c r="K2932" s="1"/>
      <c r="L2932"/>
      <c r="M2932" s="1"/>
      <c r="N2932" s="1"/>
      <c r="V2932" s="90"/>
    </row>
    <row r="2933" spans="1:22" s="80" customFormat="1">
      <c r="A2933" s="1"/>
      <c r="B2933" s="1"/>
      <c r="C2933" s="1"/>
      <c r="D2933" s="1"/>
      <c r="E2933" s="1"/>
      <c r="F2933" s="1"/>
      <c r="G2933" s="1"/>
      <c r="H2933" s="58"/>
      <c r="I2933" s="1"/>
      <c r="J2933" s="1"/>
      <c r="K2933" s="1"/>
      <c r="L2933"/>
      <c r="M2933" s="1"/>
      <c r="N2933" s="1"/>
      <c r="V2933" s="90"/>
    </row>
    <row r="2934" spans="1:22" s="80" customFormat="1">
      <c r="A2934" s="1"/>
      <c r="B2934" s="1"/>
      <c r="C2934" s="1"/>
      <c r="D2934" s="1"/>
      <c r="E2934" s="1"/>
      <c r="F2934" s="1"/>
      <c r="G2934" s="1"/>
      <c r="H2934" s="58"/>
      <c r="I2934" s="1"/>
      <c r="J2934" s="1"/>
      <c r="K2934" s="1"/>
      <c r="L2934"/>
      <c r="M2934" s="1"/>
      <c r="N2934" s="1"/>
      <c r="V2934" s="90"/>
    </row>
    <row r="2935" spans="1:22" s="80" customFormat="1">
      <c r="A2935" s="1"/>
      <c r="B2935" s="1"/>
      <c r="C2935" s="1"/>
      <c r="D2935" s="1"/>
      <c r="E2935" s="1"/>
      <c r="F2935" s="1"/>
      <c r="G2935" s="1"/>
      <c r="H2935" s="58"/>
      <c r="I2935" s="1"/>
      <c r="J2935" s="1"/>
      <c r="K2935" s="1"/>
      <c r="L2935"/>
      <c r="M2935" s="1"/>
      <c r="N2935" s="1"/>
      <c r="V2935" s="90"/>
    </row>
    <row r="2936" spans="1:22" s="80" customFormat="1">
      <c r="A2936" s="1"/>
      <c r="B2936" s="1"/>
      <c r="C2936" s="1"/>
      <c r="D2936" s="1"/>
      <c r="E2936" s="1"/>
      <c r="F2936" s="1"/>
      <c r="G2936" s="1"/>
      <c r="H2936" s="58"/>
      <c r="I2936" s="1"/>
      <c r="J2936" s="1"/>
      <c r="K2936" s="1"/>
      <c r="L2936"/>
      <c r="M2936" s="1"/>
      <c r="N2936" s="1"/>
      <c r="V2936" s="90"/>
    </row>
    <row r="2937" spans="1:22" s="80" customFormat="1">
      <c r="A2937" s="1"/>
      <c r="B2937" s="1"/>
      <c r="C2937" s="1"/>
      <c r="D2937" s="1"/>
      <c r="E2937" s="1"/>
      <c r="F2937" s="1"/>
      <c r="G2937" s="1"/>
      <c r="H2937" s="58"/>
      <c r="I2937" s="1"/>
      <c r="J2937" s="1"/>
      <c r="K2937" s="1"/>
      <c r="L2937"/>
      <c r="M2937" s="1"/>
      <c r="N2937" s="1"/>
      <c r="V2937" s="90"/>
    </row>
    <row r="2938" spans="1:22" s="80" customFormat="1">
      <c r="A2938" s="1"/>
      <c r="B2938" s="1"/>
      <c r="C2938" s="1"/>
      <c r="D2938" s="1"/>
      <c r="E2938" s="1"/>
      <c r="F2938" s="1"/>
      <c r="G2938" s="1"/>
      <c r="H2938" s="58"/>
      <c r="I2938" s="1"/>
      <c r="J2938" s="1"/>
      <c r="K2938" s="1"/>
      <c r="L2938"/>
      <c r="M2938" s="1"/>
      <c r="N2938" s="1"/>
      <c r="V2938" s="90"/>
    </row>
    <row r="2939" spans="1:22" s="80" customFormat="1">
      <c r="A2939" s="1"/>
      <c r="B2939" s="1"/>
      <c r="C2939" s="1"/>
      <c r="D2939" s="1"/>
      <c r="E2939" s="1"/>
      <c r="F2939" s="1"/>
      <c r="G2939" s="1"/>
      <c r="H2939" s="58"/>
      <c r="I2939" s="1"/>
      <c r="J2939" s="1"/>
      <c r="K2939" s="1"/>
      <c r="L2939"/>
      <c r="M2939" s="1"/>
      <c r="N2939" s="1"/>
      <c r="V2939" s="90"/>
    </row>
    <row r="2940" spans="1:22" s="80" customFormat="1">
      <c r="A2940" s="1"/>
      <c r="B2940" s="1"/>
      <c r="C2940" s="1"/>
      <c r="D2940" s="1"/>
      <c r="E2940" s="1"/>
      <c r="F2940" s="1"/>
      <c r="G2940" s="1"/>
      <c r="H2940" s="58"/>
      <c r="I2940" s="1"/>
      <c r="J2940" s="1"/>
      <c r="K2940" s="1"/>
      <c r="L2940"/>
      <c r="M2940" s="1"/>
      <c r="N2940" s="1"/>
      <c r="V2940" s="90"/>
    </row>
    <row r="2941" spans="1:22" s="80" customFormat="1">
      <c r="A2941" s="1"/>
      <c r="B2941" s="1"/>
      <c r="C2941" s="1"/>
      <c r="D2941" s="1"/>
      <c r="E2941" s="1"/>
      <c r="F2941" s="1"/>
      <c r="G2941" s="1"/>
      <c r="H2941" s="58"/>
      <c r="I2941" s="1"/>
      <c r="J2941" s="1"/>
      <c r="K2941" s="1"/>
      <c r="L2941"/>
      <c r="M2941" s="1"/>
      <c r="N2941" s="1"/>
      <c r="V2941" s="90"/>
    </row>
    <row r="2942" spans="1:22" s="80" customFormat="1">
      <c r="A2942" s="1"/>
      <c r="B2942" s="1"/>
      <c r="C2942" s="1"/>
      <c r="D2942" s="1"/>
      <c r="E2942" s="1"/>
      <c r="F2942" s="1"/>
      <c r="G2942" s="1"/>
      <c r="H2942" s="58"/>
      <c r="I2942" s="1"/>
      <c r="J2942" s="1"/>
      <c r="K2942" s="1"/>
      <c r="L2942"/>
      <c r="M2942" s="1"/>
      <c r="N2942" s="1"/>
      <c r="V2942" s="90"/>
    </row>
    <row r="2943" spans="1:22" s="80" customFormat="1">
      <c r="A2943" s="1"/>
      <c r="B2943" s="1"/>
      <c r="C2943" s="1"/>
      <c r="D2943" s="1"/>
      <c r="E2943" s="1"/>
      <c r="F2943" s="1"/>
      <c r="G2943" s="1"/>
      <c r="H2943" s="58"/>
      <c r="I2943" s="1"/>
      <c r="J2943" s="1"/>
      <c r="K2943" s="1"/>
      <c r="L2943"/>
      <c r="M2943" s="1"/>
      <c r="N2943" s="1"/>
      <c r="V2943" s="90"/>
    </row>
    <row r="2944" spans="1:22" s="80" customFormat="1">
      <c r="A2944" s="1"/>
      <c r="B2944" s="1"/>
      <c r="C2944" s="1"/>
      <c r="D2944" s="1"/>
      <c r="E2944" s="1"/>
      <c r="F2944" s="1"/>
      <c r="G2944" s="1"/>
      <c r="H2944" s="58"/>
      <c r="I2944" s="1"/>
      <c r="J2944" s="1"/>
      <c r="K2944" s="1"/>
      <c r="L2944"/>
      <c r="M2944" s="1"/>
      <c r="N2944" s="1"/>
      <c r="V2944" s="90"/>
    </row>
    <row r="2945" spans="1:22" s="80" customFormat="1">
      <c r="A2945" s="1"/>
      <c r="B2945" s="1"/>
      <c r="C2945" s="1"/>
      <c r="D2945" s="1"/>
      <c r="E2945" s="1"/>
      <c r="F2945" s="1"/>
      <c r="G2945" s="1"/>
      <c r="H2945" s="58"/>
      <c r="I2945" s="1"/>
      <c r="J2945" s="1"/>
      <c r="K2945" s="1"/>
      <c r="L2945"/>
      <c r="M2945" s="1"/>
      <c r="N2945" s="1"/>
      <c r="V2945" s="90"/>
    </row>
    <row r="2946" spans="1:22" s="80" customFormat="1">
      <c r="A2946" s="1"/>
      <c r="B2946" s="1"/>
      <c r="C2946" s="1"/>
      <c r="D2946" s="1"/>
      <c r="E2946" s="1"/>
      <c r="F2946" s="1"/>
      <c r="G2946" s="1"/>
      <c r="H2946" s="58"/>
      <c r="I2946" s="1"/>
      <c r="J2946" s="1"/>
      <c r="K2946" s="1"/>
      <c r="L2946"/>
      <c r="M2946" s="1"/>
      <c r="N2946" s="1"/>
      <c r="V2946" s="90"/>
    </row>
    <row r="2947" spans="1:22" s="80" customFormat="1">
      <c r="A2947" s="1"/>
      <c r="B2947" s="1"/>
      <c r="C2947" s="1"/>
      <c r="D2947" s="1"/>
      <c r="E2947" s="1"/>
      <c r="F2947" s="1"/>
      <c r="G2947" s="1"/>
      <c r="H2947" s="58"/>
      <c r="I2947" s="1"/>
      <c r="J2947" s="1"/>
      <c r="K2947" s="1"/>
      <c r="L2947"/>
      <c r="M2947" s="1"/>
      <c r="N2947" s="1"/>
      <c r="V2947" s="90"/>
    </row>
    <row r="2948" spans="1:22" s="80" customFormat="1">
      <c r="A2948" s="1"/>
      <c r="B2948" s="1"/>
      <c r="C2948" s="1"/>
      <c r="D2948" s="1"/>
      <c r="E2948" s="1"/>
      <c r="F2948" s="1"/>
      <c r="G2948" s="1"/>
      <c r="H2948" s="58"/>
      <c r="I2948" s="1"/>
      <c r="J2948" s="1"/>
      <c r="K2948" s="1"/>
      <c r="L2948"/>
      <c r="M2948" s="1"/>
      <c r="N2948" s="1"/>
      <c r="V2948" s="90"/>
    </row>
    <row r="2949" spans="1:22" s="80" customFormat="1">
      <c r="A2949" s="1"/>
      <c r="B2949" s="1"/>
      <c r="C2949" s="1"/>
      <c r="D2949" s="1"/>
      <c r="E2949" s="1"/>
      <c r="F2949" s="1"/>
      <c r="G2949" s="1"/>
      <c r="H2949" s="58"/>
      <c r="I2949" s="1"/>
      <c r="J2949" s="1"/>
      <c r="K2949" s="1"/>
      <c r="L2949"/>
      <c r="M2949" s="1"/>
      <c r="N2949" s="1"/>
      <c r="V2949" s="90"/>
    </row>
    <row r="2950" spans="1:22" s="80" customFormat="1">
      <c r="A2950" s="1"/>
      <c r="B2950" s="1"/>
      <c r="C2950" s="1"/>
      <c r="D2950" s="1"/>
      <c r="E2950" s="1"/>
      <c r="F2950" s="1"/>
      <c r="G2950" s="1"/>
      <c r="H2950" s="58"/>
      <c r="I2950" s="1"/>
      <c r="J2950" s="1"/>
      <c r="K2950" s="1"/>
      <c r="L2950"/>
      <c r="M2950" s="1"/>
      <c r="N2950" s="1"/>
      <c r="V2950" s="90"/>
    </row>
    <row r="2951" spans="1:22" s="80" customFormat="1">
      <c r="A2951" s="1"/>
      <c r="B2951" s="1"/>
      <c r="C2951" s="1"/>
      <c r="D2951" s="1"/>
      <c r="E2951" s="1"/>
      <c r="F2951" s="1"/>
      <c r="G2951" s="1"/>
      <c r="H2951" s="58"/>
      <c r="I2951" s="1"/>
      <c r="J2951" s="1"/>
      <c r="K2951" s="1"/>
      <c r="L2951"/>
      <c r="M2951" s="1"/>
      <c r="N2951" s="1"/>
      <c r="V2951" s="90"/>
    </row>
    <row r="2952" spans="1:22" s="80" customFormat="1">
      <c r="A2952" s="1"/>
      <c r="B2952" s="1"/>
      <c r="C2952" s="1"/>
      <c r="D2952" s="1"/>
      <c r="E2952" s="1"/>
      <c r="F2952" s="1"/>
      <c r="G2952" s="1"/>
      <c r="H2952" s="58"/>
      <c r="I2952" s="1"/>
      <c r="J2952" s="1"/>
      <c r="K2952" s="1"/>
      <c r="L2952"/>
      <c r="M2952" s="1"/>
      <c r="N2952" s="1"/>
      <c r="V2952" s="90"/>
    </row>
    <row r="2953" spans="1:22" s="80" customFormat="1">
      <c r="A2953" s="1"/>
      <c r="B2953" s="1"/>
      <c r="C2953" s="1"/>
      <c r="D2953" s="1"/>
      <c r="E2953" s="1"/>
      <c r="F2953" s="1"/>
      <c r="G2953" s="1"/>
      <c r="H2953" s="58"/>
      <c r="I2953" s="1"/>
      <c r="J2953" s="1"/>
      <c r="K2953" s="1"/>
      <c r="L2953"/>
      <c r="M2953" s="1"/>
      <c r="N2953" s="1"/>
      <c r="V2953" s="90"/>
    </row>
    <row r="2954" spans="1:22" s="80" customFormat="1">
      <c r="A2954" s="1"/>
      <c r="B2954" s="1"/>
      <c r="C2954" s="1"/>
      <c r="D2954" s="1"/>
      <c r="E2954" s="1"/>
      <c r="F2954" s="1"/>
      <c r="G2954" s="1"/>
      <c r="H2954" s="58"/>
      <c r="I2954" s="1"/>
      <c r="J2954" s="1"/>
      <c r="K2954" s="1"/>
      <c r="L2954"/>
      <c r="M2954" s="1"/>
      <c r="N2954" s="1"/>
      <c r="V2954" s="90"/>
    </row>
    <row r="2955" spans="1:22" s="80" customFormat="1">
      <c r="A2955" s="1"/>
      <c r="B2955" s="1"/>
      <c r="C2955" s="1"/>
      <c r="D2955" s="1"/>
      <c r="E2955" s="1"/>
      <c r="F2955" s="1"/>
      <c r="G2955" s="1"/>
      <c r="H2955" s="58"/>
      <c r="I2955" s="1"/>
      <c r="J2955" s="1"/>
      <c r="K2955" s="1"/>
      <c r="L2955"/>
      <c r="M2955" s="1"/>
      <c r="N2955" s="1"/>
      <c r="V2955" s="90"/>
    </row>
    <row r="2956" spans="1:22" s="80" customFormat="1">
      <c r="A2956" s="1"/>
      <c r="B2956" s="1"/>
      <c r="C2956" s="1"/>
      <c r="D2956" s="1"/>
      <c r="E2956" s="1"/>
      <c r="F2956" s="1"/>
      <c r="G2956" s="1"/>
      <c r="H2956" s="58"/>
      <c r="I2956" s="1"/>
      <c r="J2956" s="1"/>
      <c r="K2956" s="1"/>
      <c r="L2956"/>
      <c r="M2956" s="1"/>
      <c r="N2956" s="1"/>
      <c r="V2956" s="90"/>
    </row>
    <row r="2957" spans="1:22" s="80" customFormat="1">
      <c r="A2957" s="1"/>
      <c r="B2957" s="1"/>
      <c r="C2957" s="1"/>
      <c r="D2957" s="1"/>
      <c r="E2957" s="1"/>
      <c r="F2957" s="1"/>
      <c r="G2957" s="1"/>
      <c r="H2957" s="58"/>
      <c r="I2957" s="1"/>
      <c r="J2957" s="1"/>
      <c r="K2957" s="1"/>
      <c r="L2957"/>
      <c r="M2957" s="1"/>
      <c r="N2957" s="1"/>
      <c r="V2957" s="90"/>
    </row>
    <row r="2958" spans="1:22" s="80" customFormat="1">
      <c r="A2958" s="1"/>
      <c r="B2958" s="1"/>
      <c r="C2958" s="1"/>
      <c r="D2958" s="1"/>
      <c r="E2958" s="1"/>
      <c r="F2958" s="1"/>
      <c r="G2958" s="1"/>
      <c r="H2958" s="58"/>
      <c r="I2958" s="1"/>
      <c r="J2958" s="1"/>
      <c r="K2958" s="1"/>
      <c r="L2958"/>
      <c r="M2958" s="1"/>
      <c r="N2958" s="1"/>
      <c r="V2958" s="90"/>
    </row>
    <row r="2959" spans="1:22" s="80" customFormat="1">
      <c r="A2959" s="1"/>
      <c r="B2959" s="1"/>
      <c r="C2959" s="1"/>
      <c r="D2959" s="1"/>
      <c r="E2959" s="1"/>
      <c r="F2959" s="1"/>
      <c r="G2959" s="1"/>
      <c r="H2959" s="58"/>
      <c r="I2959" s="1"/>
      <c r="J2959" s="1"/>
      <c r="K2959" s="1"/>
      <c r="L2959"/>
      <c r="M2959" s="1"/>
      <c r="N2959" s="1"/>
      <c r="V2959" s="90"/>
    </row>
    <row r="2960" spans="1:22" s="80" customFormat="1">
      <c r="A2960" s="1"/>
      <c r="B2960" s="1"/>
      <c r="C2960" s="1"/>
      <c r="D2960" s="1"/>
      <c r="E2960" s="1"/>
      <c r="F2960" s="1"/>
      <c r="G2960" s="1"/>
      <c r="H2960" s="58"/>
      <c r="I2960" s="1"/>
      <c r="J2960" s="1"/>
      <c r="K2960" s="1"/>
      <c r="L2960"/>
      <c r="M2960" s="1"/>
      <c r="N2960" s="1"/>
      <c r="V2960" s="90"/>
    </row>
    <row r="2961" spans="1:22" s="80" customFormat="1">
      <c r="A2961" s="1"/>
      <c r="B2961" s="1"/>
      <c r="C2961" s="1"/>
      <c r="D2961" s="1"/>
      <c r="E2961" s="1"/>
      <c r="F2961" s="1"/>
      <c r="G2961" s="1"/>
      <c r="H2961" s="58"/>
      <c r="I2961" s="1"/>
      <c r="J2961" s="1"/>
      <c r="K2961" s="1"/>
      <c r="L2961"/>
      <c r="M2961" s="1"/>
      <c r="N2961" s="1"/>
      <c r="V2961" s="90"/>
    </row>
    <row r="2962" spans="1:22" s="80" customFormat="1">
      <c r="A2962" s="1"/>
      <c r="B2962" s="1"/>
      <c r="C2962" s="1"/>
      <c r="D2962" s="1"/>
      <c r="E2962" s="1"/>
      <c r="F2962" s="1"/>
      <c r="G2962" s="1"/>
      <c r="H2962" s="58"/>
      <c r="I2962" s="1"/>
      <c r="J2962" s="1"/>
      <c r="K2962" s="1"/>
      <c r="L2962"/>
      <c r="M2962" s="1"/>
      <c r="N2962" s="1"/>
      <c r="V2962" s="90"/>
    </row>
    <row r="2963" spans="1:22" s="80" customFormat="1">
      <c r="A2963" s="1"/>
      <c r="B2963" s="1"/>
      <c r="C2963" s="1"/>
      <c r="D2963" s="1"/>
      <c r="E2963" s="1"/>
      <c r="F2963" s="1"/>
      <c r="G2963" s="1"/>
      <c r="H2963" s="58"/>
      <c r="I2963" s="1"/>
      <c r="J2963" s="1"/>
      <c r="K2963" s="1"/>
      <c r="L2963"/>
      <c r="M2963" s="1"/>
      <c r="N2963" s="1"/>
      <c r="V2963" s="90"/>
    </row>
    <row r="2964" spans="1:22" s="80" customFormat="1">
      <c r="A2964" s="1"/>
      <c r="B2964" s="1"/>
      <c r="C2964" s="1"/>
      <c r="D2964" s="1"/>
      <c r="E2964" s="1"/>
      <c r="F2964" s="1"/>
      <c r="G2964" s="1"/>
      <c r="H2964" s="58"/>
      <c r="I2964" s="1"/>
      <c r="J2964" s="1"/>
      <c r="K2964" s="1"/>
      <c r="L2964"/>
      <c r="M2964" s="1"/>
      <c r="N2964" s="1"/>
      <c r="V2964" s="90"/>
    </row>
    <row r="2965" spans="1:22" s="80" customFormat="1">
      <c r="A2965" s="1"/>
      <c r="B2965" s="1"/>
      <c r="C2965" s="1"/>
      <c r="D2965" s="1"/>
      <c r="E2965" s="1"/>
      <c r="F2965" s="1"/>
      <c r="G2965" s="1"/>
      <c r="H2965" s="58"/>
      <c r="I2965" s="1"/>
      <c r="J2965" s="1"/>
      <c r="K2965" s="1"/>
      <c r="L2965"/>
      <c r="M2965" s="1"/>
      <c r="N2965" s="1"/>
      <c r="V2965" s="90"/>
    </row>
    <row r="2966" spans="1:22" s="80" customFormat="1">
      <c r="A2966" s="1"/>
      <c r="B2966" s="1"/>
      <c r="C2966" s="1"/>
      <c r="D2966" s="1"/>
      <c r="E2966" s="1"/>
      <c r="F2966" s="1"/>
      <c r="G2966" s="1"/>
      <c r="H2966" s="58"/>
      <c r="I2966" s="1"/>
      <c r="J2966" s="1"/>
      <c r="K2966" s="1"/>
      <c r="L2966"/>
      <c r="M2966" s="1"/>
      <c r="N2966" s="1"/>
      <c r="V2966" s="90"/>
    </row>
    <row r="2967" spans="1:22" s="80" customFormat="1">
      <c r="A2967" s="1"/>
      <c r="B2967" s="1"/>
      <c r="C2967" s="1"/>
      <c r="D2967" s="1"/>
      <c r="E2967" s="1"/>
      <c r="F2967" s="1"/>
      <c r="G2967" s="1"/>
      <c r="H2967" s="58"/>
      <c r="I2967" s="1"/>
      <c r="J2967" s="1"/>
      <c r="K2967" s="1"/>
      <c r="L2967"/>
      <c r="M2967" s="1"/>
      <c r="N2967" s="1"/>
      <c r="V2967" s="90"/>
    </row>
    <row r="2968" spans="1:22" s="80" customFormat="1">
      <c r="A2968" s="1"/>
      <c r="B2968" s="1"/>
      <c r="C2968" s="1"/>
      <c r="D2968" s="1"/>
      <c r="E2968" s="1"/>
      <c r="F2968" s="1"/>
      <c r="G2968" s="1"/>
      <c r="H2968" s="58"/>
      <c r="I2968" s="1"/>
      <c r="J2968" s="1"/>
      <c r="K2968" s="1"/>
      <c r="L2968"/>
      <c r="M2968" s="1"/>
      <c r="N2968" s="1"/>
      <c r="V2968" s="90"/>
    </row>
    <row r="2969" spans="1:22" s="80" customFormat="1">
      <c r="A2969" s="1"/>
      <c r="B2969" s="1"/>
      <c r="C2969" s="1"/>
      <c r="D2969" s="1"/>
      <c r="E2969" s="1"/>
      <c r="F2969" s="1"/>
      <c r="G2969" s="1"/>
      <c r="H2969" s="58"/>
      <c r="I2969" s="1"/>
      <c r="J2969" s="1"/>
      <c r="K2969" s="1"/>
      <c r="L2969"/>
      <c r="M2969" s="1"/>
      <c r="N2969" s="1"/>
      <c r="V2969" s="90"/>
    </row>
    <row r="2970" spans="1:22" s="80" customFormat="1">
      <c r="A2970" s="1"/>
      <c r="B2970" s="1"/>
      <c r="C2970" s="1"/>
      <c r="D2970" s="1"/>
      <c r="E2970" s="1"/>
      <c r="F2970" s="1"/>
      <c r="G2970" s="1"/>
      <c r="H2970" s="58"/>
      <c r="I2970" s="1"/>
      <c r="J2970" s="1"/>
      <c r="K2970" s="1"/>
      <c r="L2970"/>
      <c r="M2970" s="1"/>
      <c r="N2970" s="1"/>
      <c r="V2970" s="90"/>
    </row>
    <row r="2971" spans="1:22" s="80" customFormat="1">
      <c r="A2971" s="1"/>
      <c r="B2971" s="1"/>
      <c r="C2971" s="1"/>
      <c r="D2971" s="1"/>
      <c r="E2971" s="1"/>
      <c r="F2971" s="1"/>
      <c r="G2971" s="1"/>
      <c r="H2971" s="58"/>
      <c r="I2971" s="1"/>
      <c r="J2971" s="1"/>
      <c r="K2971" s="1"/>
      <c r="L2971"/>
      <c r="M2971" s="1"/>
      <c r="N2971" s="1"/>
      <c r="V2971" s="90"/>
    </row>
    <row r="2972" spans="1:22" s="80" customFormat="1">
      <c r="A2972" s="1"/>
      <c r="B2972" s="1"/>
      <c r="C2972" s="1"/>
      <c r="D2972" s="1"/>
      <c r="E2972" s="1"/>
      <c r="F2972" s="1"/>
      <c r="G2972" s="1"/>
      <c r="H2972" s="58"/>
      <c r="I2972" s="1"/>
      <c r="J2972" s="1"/>
      <c r="K2972" s="1"/>
      <c r="L2972"/>
      <c r="M2972" s="1"/>
      <c r="N2972" s="1"/>
      <c r="V2972" s="90"/>
    </row>
    <row r="2973" spans="1:22" s="80" customFormat="1">
      <c r="A2973" s="1"/>
      <c r="B2973" s="1"/>
      <c r="C2973" s="1"/>
      <c r="D2973" s="1"/>
      <c r="E2973" s="1"/>
      <c r="F2973" s="1"/>
      <c r="G2973" s="1"/>
      <c r="H2973" s="58"/>
      <c r="I2973" s="1"/>
      <c r="J2973" s="1"/>
      <c r="K2973" s="1"/>
      <c r="L2973"/>
      <c r="M2973" s="1"/>
      <c r="N2973" s="1"/>
      <c r="V2973" s="90"/>
    </row>
    <row r="2974" spans="1:22" s="80" customFormat="1">
      <c r="A2974" s="1"/>
      <c r="B2974" s="1"/>
      <c r="C2974" s="1"/>
      <c r="D2974" s="1"/>
      <c r="E2974" s="1"/>
      <c r="F2974" s="1"/>
      <c r="G2974" s="1"/>
      <c r="H2974" s="58"/>
      <c r="I2974" s="1"/>
      <c r="J2974" s="1"/>
      <c r="K2974" s="1"/>
      <c r="L2974"/>
      <c r="M2974" s="1"/>
      <c r="N2974" s="1"/>
      <c r="V2974" s="90"/>
    </row>
    <row r="2975" spans="1:22" s="80" customFormat="1">
      <c r="A2975" s="1"/>
      <c r="B2975" s="1"/>
      <c r="C2975" s="1"/>
      <c r="D2975" s="1"/>
      <c r="E2975" s="1"/>
      <c r="F2975" s="1"/>
      <c r="G2975" s="1"/>
      <c r="H2975" s="58"/>
      <c r="I2975" s="1"/>
      <c r="J2975" s="1"/>
      <c r="K2975" s="1"/>
      <c r="L2975"/>
      <c r="M2975" s="1"/>
      <c r="N2975" s="1"/>
      <c r="V2975" s="90"/>
    </row>
    <row r="2976" spans="1:22" s="80" customFormat="1">
      <c r="A2976" s="1"/>
      <c r="B2976" s="1"/>
      <c r="C2976" s="1"/>
      <c r="D2976" s="1"/>
      <c r="E2976" s="1"/>
      <c r="F2976" s="1"/>
      <c r="G2976" s="1"/>
      <c r="H2976" s="58"/>
      <c r="I2976" s="1"/>
      <c r="J2976" s="1"/>
      <c r="K2976" s="1"/>
      <c r="L2976"/>
      <c r="M2976" s="1"/>
      <c r="N2976" s="1"/>
      <c r="V2976" s="90"/>
    </row>
    <row r="2977" spans="1:22" s="80" customFormat="1">
      <c r="A2977" s="1"/>
      <c r="B2977" s="1"/>
      <c r="C2977" s="1"/>
      <c r="D2977" s="1"/>
      <c r="E2977" s="1"/>
      <c r="F2977" s="1"/>
      <c r="G2977" s="1"/>
      <c r="H2977" s="58"/>
      <c r="I2977" s="1"/>
      <c r="J2977" s="1"/>
      <c r="K2977" s="1"/>
      <c r="L2977"/>
      <c r="M2977" s="1"/>
      <c r="N2977" s="1"/>
      <c r="V2977" s="90"/>
    </row>
    <row r="2978" spans="1:22" s="80" customFormat="1">
      <c r="A2978" s="1"/>
      <c r="B2978" s="1"/>
      <c r="C2978" s="1"/>
      <c r="D2978" s="1"/>
      <c r="E2978" s="1"/>
      <c r="F2978" s="1"/>
      <c r="G2978" s="1"/>
      <c r="H2978" s="58"/>
      <c r="I2978" s="1"/>
      <c r="J2978" s="1"/>
      <c r="K2978" s="1"/>
      <c r="L2978"/>
      <c r="M2978" s="1"/>
      <c r="N2978" s="1"/>
      <c r="V2978" s="90"/>
    </row>
    <row r="2979" spans="1:22" s="80" customFormat="1">
      <c r="A2979" s="1"/>
      <c r="B2979" s="1"/>
      <c r="C2979" s="1"/>
      <c r="D2979" s="1"/>
      <c r="E2979" s="1"/>
      <c r="F2979" s="1"/>
      <c r="G2979" s="1"/>
      <c r="H2979" s="58"/>
      <c r="I2979" s="1"/>
      <c r="J2979" s="1"/>
      <c r="K2979" s="1"/>
      <c r="L2979"/>
      <c r="M2979" s="1"/>
      <c r="N2979" s="1"/>
      <c r="V2979" s="90"/>
    </row>
    <row r="2980" spans="1:22" s="80" customFormat="1">
      <c r="A2980" s="1"/>
      <c r="B2980" s="1"/>
      <c r="C2980" s="1"/>
      <c r="D2980" s="1"/>
      <c r="E2980" s="1"/>
      <c r="F2980" s="1"/>
      <c r="G2980" s="1"/>
      <c r="H2980" s="58"/>
      <c r="I2980" s="1"/>
      <c r="J2980" s="1"/>
      <c r="K2980" s="1"/>
      <c r="L2980"/>
      <c r="M2980" s="1"/>
      <c r="N2980" s="1"/>
      <c r="V2980" s="90"/>
    </row>
    <row r="2981" spans="1:22" s="80" customFormat="1">
      <c r="A2981" s="1"/>
      <c r="B2981" s="1"/>
      <c r="C2981" s="1"/>
      <c r="D2981" s="1"/>
      <c r="E2981" s="1"/>
      <c r="F2981" s="1"/>
      <c r="G2981" s="1"/>
      <c r="H2981" s="58"/>
      <c r="I2981" s="1"/>
      <c r="J2981" s="1"/>
      <c r="K2981" s="1"/>
      <c r="L2981"/>
      <c r="M2981" s="1"/>
      <c r="N2981" s="1"/>
      <c r="V2981" s="90"/>
    </row>
    <row r="2982" spans="1:22" s="80" customFormat="1">
      <c r="A2982" s="1"/>
      <c r="B2982" s="1"/>
      <c r="C2982" s="1"/>
      <c r="D2982" s="1"/>
      <c r="E2982" s="1"/>
      <c r="F2982" s="1"/>
      <c r="G2982" s="1"/>
      <c r="H2982" s="58"/>
      <c r="I2982" s="1"/>
      <c r="J2982" s="1"/>
      <c r="K2982" s="1"/>
      <c r="L2982"/>
      <c r="M2982" s="1"/>
      <c r="N2982" s="1"/>
      <c r="V2982" s="90"/>
    </row>
    <row r="2983" spans="1:22" s="80" customFormat="1">
      <c r="A2983" s="1"/>
      <c r="B2983" s="1"/>
      <c r="C2983" s="1"/>
      <c r="D2983" s="1"/>
      <c r="E2983" s="1"/>
      <c r="F2983" s="1"/>
      <c r="G2983" s="1"/>
      <c r="H2983" s="58"/>
      <c r="I2983" s="1"/>
      <c r="J2983" s="1"/>
      <c r="K2983" s="1"/>
      <c r="L2983"/>
      <c r="M2983" s="1"/>
      <c r="N2983" s="1"/>
      <c r="V2983" s="90"/>
    </row>
    <row r="2984" spans="1:22" s="80" customFormat="1">
      <c r="A2984" s="1"/>
      <c r="B2984" s="1"/>
      <c r="C2984" s="1"/>
      <c r="D2984" s="1"/>
      <c r="E2984" s="1"/>
      <c r="F2984" s="1"/>
      <c r="G2984" s="1"/>
      <c r="H2984" s="58"/>
      <c r="I2984" s="1"/>
      <c r="J2984" s="1"/>
      <c r="K2984" s="1"/>
      <c r="L2984"/>
      <c r="M2984" s="1"/>
      <c r="N2984" s="1"/>
      <c r="V2984" s="90"/>
    </row>
    <row r="2985" spans="1:22" s="80" customFormat="1">
      <c r="A2985" s="1"/>
      <c r="B2985" s="1"/>
      <c r="C2985" s="1"/>
      <c r="D2985" s="1"/>
      <c r="E2985" s="1"/>
      <c r="F2985" s="1"/>
      <c r="G2985" s="1"/>
      <c r="H2985" s="58"/>
      <c r="I2985" s="1"/>
      <c r="J2985" s="1"/>
      <c r="K2985" s="1"/>
      <c r="L2985"/>
      <c r="M2985" s="1"/>
      <c r="N2985" s="1"/>
      <c r="V2985" s="90"/>
    </row>
    <row r="2986" spans="1:22" s="80" customFormat="1">
      <c r="A2986" s="1"/>
      <c r="B2986" s="1"/>
      <c r="C2986" s="1"/>
      <c r="D2986" s="1"/>
      <c r="E2986" s="1"/>
      <c r="F2986" s="1"/>
      <c r="G2986" s="1"/>
      <c r="H2986" s="58"/>
      <c r="I2986" s="1"/>
      <c r="J2986" s="1"/>
      <c r="K2986" s="1"/>
      <c r="L2986"/>
      <c r="M2986" s="1"/>
      <c r="N2986" s="1"/>
      <c r="V2986" s="90"/>
    </row>
    <row r="2987" spans="1:22" s="80" customFormat="1">
      <c r="A2987" s="1"/>
      <c r="B2987" s="1"/>
      <c r="C2987" s="1"/>
      <c r="D2987" s="1"/>
      <c r="E2987" s="1"/>
      <c r="F2987" s="1"/>
      <c r="G2987" s="1"/>
      <c r="H2987" s="58"/>
      <c r="I2987" s="1"/>
      <c r="J2987" s="1"/>
      <c r="K2987" s="1"/>
      <c r="L2987"/>
      <c r="M2987" s="1"/>
      <c r="N2987" s="1"/>
      <c r="V2987" s="90"/>
    </row>
    <row r="2988" spans="1:22" s="80" customFormat="1">
      <c r="A2988" s="1"/>
      <c r="B2988" s="1"/>
      <c r="C2988" s="1"/>
      <c r="D2988" s="1"/>
      <c r="E2988" s="1"/>
      <c r="F2988" s="1"/>
      <c r="G2988" s="1"/>
      <c r="H2988" s="58"/>
      <c r="I2988" s="1"/>
      <c r="J2988" s="1"/>
      <c r="K2988" s="1"/>
      <c r="L2988"/>
      <c r="M2988" s="1"/>
      <c r="N2988" s="1"/>
      <c r="V2988" s="90"/>
    </row>
    <row r="2989" spans="1:22" s="80" customFormat="1">
      <c r="A2989" s="1"/>
      <c r="B2989" s="1"/>
      <c r="C2989" s="1"/>
      <c r="D2989" s="1"/>
      <c r="E2989" s="1"/>
      <c r="F2989" s="1"/>
      <c r="G2989" s="1"/>
      <c r="H2989" s="58"/>
      <c r="I2989" s="1"/>
      <c r="J2989" s="1"/>
      <c r="K2989" s="1"/>
      <c r="L2989"/>
      <c r="M2989" s="1"/>
      <c r="N2989" s="1"/>
      <c r="V2989" s="90"/>
    </row>
    <row r="2990" spans="1:22" s="80" customFormat="1">
      <c r="A2990" s="1"/>
      <c r="B2990" s="1"/>
      <c r="C2990" s="1"/>
      <c r="D2990" s="1"/>
      <c r="E2990" s="1"/>
      <c r="F2990" s="1"/>
      <c r="G2990" s="1"/>
      <c r="H2990" s="58"/>
      <c r="I2990" s="1"/>
      <c r="J2990" s="1"/>
      <c r="K2990" s="1"/>
      <c r="L2990"/>
      <c r="M2990" s="1"/>
      <c r="N2990" s="1"/>
      <c r="V2990" s="90"/>
    </row>
    <row r="2991" spans="1:22" s="80" customFormat="1">
      <c r="A2991" s="1"/>
      <c r="B2991" s="1"/>
      <c r="C2991" s="1"/>
      <c r="D2991" s="1"/>
      <c r="E2991" s="1"/>
      <c r="F2991" s="1"/>
      <c r="G2991" s="1"/>
      <c r="H2991" s="58"/>
      <c r="I2991" s="1"/>
      <c r="J2991" s="1"/>
      <c r="K2991" s="1"/>
      <c r="L2991"/>
      <c r="M2991" s="1"/>
      <c r="N2991" s="1"/>
      <c r="V2991" s="90"/>
    </row>
    <row r="2992" spans="1:22" s="80" customFormat="1">
      <c r="A2992" s="1"/>
      <c r="B2992" s="1"/>
      <c r="C2992" s="1"/>
      <c r="D2992" s="1"/>
      <c r="E2992" s="1"/>
      <c r="F2992" s="1"/>
      <c r="G2992" s="1"/>
      <c r="H2992" s="58"/>
      <c r="I2992" s="1"/>
      <c r="J2992" s="1"/>
      <c r="K2992" s="1"/>
      <c r="L2992"/>
      <c r="M2992" s="1"/>
      <c r="N2992" s="1"/>
      <c r="V2992" s="90"/>
    </row>
    <row r="2993" spans="1:22" s="80" customFormat="1">
      <c r="A2993" s="1"/>
      <c r="B2993" s="1"/>
      <c r="C2993" s="1"/>
      <c r="D2993" s="1"/>
      <c r="E2993" s="1"/>
      <c r="F2993" s="1"/>
      <c r="G2993" s="1"/>
      <c r="H2993" s="58"/>
      <c r="I2993" s="1"/>
      <c r="J2993" s="1"/>
      <c r="K2993" s="1"/>
      <c r="L2993"/>
      <c r="M2993" s="1"/>
      <c r="N2993" s="1"/>
      <c r="V2993" s="90"/>
    </row>
    <row r="2994" spans="1:22" s="80" customFormat="1">
      <c r="A2994" s="1"/>
      <c r="B2994" s="1"/>
      <c r="C2994" s="1"/>
      <c r="D2994" s="1"/>
      <c r="E2994" s="1"/>
      <c r="F2994" s="1"/>
      <c r="G2994" s="1"/>
      <c r="H2994" s="58"/>
      <c r="I2994" s="1"/>
      <c r="J2994" s="1"/>
      <c r="K2994" s="1"/>
      <c r="L2994"/>
      <c r="M2994" s="1"/>
      <c r="N2994" s="1"/>
      <c r="V2994" s="90"/>
    </row>
    <row r="2995" spans="1:22" s="80" customFormat="1">
      <c r="A2995" s="1"/>
      <c r="B2995" s="1"/>
      <c r="C2995" s="1"/>
      <c r="D2995" s="1"/>
      <c r="E2995" s="1"/>
      <c r="F2995" s="1"/>
      <c r="G2995" s="1"/>
      <c r="H2995" s="58"/>
      <c r="I2995" s="1"/>
      <c r="J2995" s="1"/>
      <c r="K2995" s="1"/>
      <c r="L2995"/>
      <c r="M2995" s="1"/>
      <c r="N2995" s="1"/>
      <c r="V2995" s="90"/>
    </row>
    <row r="2996" spans="1:22" s="80" customFormat="1">
      <c r="A2996" s="1"/>
      <c r="B2996" s="1"/>
      <c r="C2996" s="1"/>
      <c r="D2996" s="1"/>
      <c r="E2996" s="1"/>
      <c r="F2996" s="1"/>
      <c r="G2996" s="1"/>
      <c r="H2996" s="58"/>
      <c r="I2996" s="1"/>
      <c r="J2996" s="1"/>
      <c r="K2996" s="1"/>
      <c r="L2996"/>
      <c r="M2996" s="1"/>
      <c r="N2996" s="1"/>
      <c r="V2996" s="90"/>
    </row>
    <row r="2997" spans="1:22" s="80" customFormat="1">
      <c r="A2997" s="1"/>
      <c r="B2997" s="1"/>
      <c r="C2997" s="1"/>
      <c r="D2997" s="1"/>
      <c r="E2997" s="1"/>
      <c r="F2997" s="1"/>
      <c r="G2997" s="1"/>
      <c r="H2997" s="58"/>
      <c r="I2997" s="1"/>
      <c r="J2997" s="1"/>
      <c r="K2997" s="1"/>
      <c r="L2997"/>
      <c r="M2997" s="1"/>
      <c r="N2997" s="1"/>
      <c r="V2997" s="90"/>
    </row>
    <row r="2998" spans="1:22" s="80" customFormat="1">
      <c r="A2998" s="1"/>
      <c r="B2998" s="1"/>
      <c r="C2998" s="1"/>
      <c r="D2998" s="1"/>
      <c r="E2998" s="1"/>
      <c r="F2998" s="1"/>
      <c r="G2998" s="1"/>
      <c r="H2998" s="58"/>
      <c r="I2998" s="1"/>
      <c r="J2998" s="1"/>
      <c r="K2998" s="1"/>
      <c r="L2998"/>
      <c r="M2998" s="1"/>
      <c r="N2998" s="1"/>
      <c r="V2998" s="90"/>
    </row>
    <row r="2999" spans="1:22" s="80" customFormat="1">
      <c r="A2999" s="1"/>
      <c r="B2999" s="1"/>
      <c r="C2999" s="1"/>
      <c r="D2999" s="1"/>
      <c r="E2999" s="1"/>
      <c r="F2999" s="1"/>
      <c r="G2999" s="1"/>
      <c r="H2999" s="58"/>
      <c r="I2999" s="1"/>
      <c r="J2999" s="1"/>
      <c r="K2999" s="1"/>
      <c r="L2999"/>
      <c r="M2999" s="1"/>
      <c r="N2999" s="1"/>
      <c r="V2999" s="90"/>
    </row>
    <row r="3000" spans="1:22" s="80" customFormat="1">
      <c r="A3000" s="1"/>
      <c r="B3000" s="1"/>
      <c r="C3000" s="1"/>
      <c r="D3000" s="1"/>
      <c r="E3000" s="1"/>
      <c r="F3000" s="1"/>
      <c r="G3000" s="1"/>
      <c r="H3000" s="58"/>
      <c r="I3000" s="1"/>
      <c r="J3000" s="1"/>
      <c r="K3000" s="1"/>
      <c r="L3000"/>
      <c r="M3000" s="1"/>
      <c r="N3000" s="1"/>
      <c r="V3000" s="90"/>
    </row>
    <row r="3001" spans="1:22" s="80" customFormat="1">
      <c r="A3001" s="1"/>
      <c r="B3001" s="1"/>
      <c r="C3001" s="1"/>
      <c r="D3001" s="1"/>
      <c r="E3001" s="1"/>
      <c r="F3001" s="1"/>
      <c r="G3001" s="1"/>
      <c r="H3001" s="58"/>
      <c r="I3001" s="1"/>
      <c r="J3001" s="1"/>
      <c r="K3001" s="1"/>
      <c r="L3001"/>
      <c r="M3001" s="1"/>
      <c r="N3001" s="1"/>
      <c r="V3001" s="90"/>
    </row>
    <row r="3002" spans="1:22" s="80" customFormat="1">
      <c r="A3002" s="1"/>
      <c r="B3002" s="1"/>
      <c r="C3002" s="1"/>
      <c r="D3002" s="1"/>
      <c r="E3002" s="1"/>
      <c r="F3002" s="1"/>
      <c r="G3002" s="1"/>
      <c r="H3002" s="58"/>
      <c r="I3002" s="1"/>
      <c r="J3002" s="1"/>
      <c r="K3002" s="1"/>
      <c r="L3002"/>
      <c r="M3002" s="1"/>
      <c r="N3002" s="1"/>
      <c r="V3002" s="90"/>
    </row>
    <row r="3003" spans="1:22" s="80" customFormat="1">
      <c r="A3003" s="1"/>
      <c r="B3003" s="1"/>
      <c r="C3003" s="1"/>
      <c r="D3003" s="1"/>
      <c r="E3003" s="1"/>
      <c r="F3003" s="1"/>
      <c r="G3003" s="1"/>
      <c r="H3003" s="58"/>
      <c r="I3003" s="1"/>
      <c r="J3003" s="1"/>
      <c r="K3003" s="1"/>
      <c r="L3003"/>
      <c r="M3003" s="1"/>
      <c r="N3003" s="1"/>
      <c r="V3003" s="90"/>
    </row>
    <row r="3004" spans="1:22" s="80" customFormat="1">
      <c r="A3004" s="1"/>
      <c r="B3004" s="1"/>
      <c r="C3004" s="1"/>
      <c r="D3004" s="1"/>
      <c r="E3004" s="1"/>
      <c r="F3004" s="1"/>
      <c r="G3004" s="1"/>
      <c r="H3004" s="58"/>
      <c r="I3004" s="1"/>
      <c r="J3004" s="1"/>
      <c r="K3004" s="1"/>
      <c r="L3004"/>
      <c r="M3004" s="1"/>
      <c r="N3004" s="1"/>
      <c r="V3004" s="90"/>
    </row>
    <row r="3005" spans="1:22" s="80" customFormat="1">
      <c r="A3005" s="1"/>
      <c r="B3005" s="1"/>
      <c r="C3005" s="1"/>
      <c r="D3005" s="1"/>
      <c r="E3005" s="1"/>
      <c r="F3005" s="1"/>
      <c r="G3005" s="1"/>
      <c r="H3005" s="58"/>
      <c r="I3005" s="1"/>
      <c r="J3005" s="1"/>
      <c r="K3005" s="1"/>
      <c r="L3005"/>
      <c r="M3005" s="1"/>
      <c r="N3005" s="1"/>
      <c r="V3005" s="90"/>
    </row>
    <row r="3006" spans="1:22" s="80" customFormat="1">
      <c r="A3006" s="1"/>
      <c r="B3006" s="1"/>
      <c r="C3006" s="1"/>
      <c r="D3006" s="1"/>
      <c r="E3006" s="1"/>
      <c r="F3006" s="1"/>
      <c r="G3006" s="1"/>
      <c r="H3006" s="58"/>
      <c r="I3006" s="1"/>
      <c r="J3006" s="1"/>
      <c r="K3006" s="1"/>
      <c r="L3006"/>
      <c r="M3006" s="1"/>
      <c r="N3006" s="1"/>
      <c r="V3006" s="90"/>
    </row>
    <row r="3007" spans="1:22" s="80" customFormat="1">
      <c r="A3007" s="1"/>
      <c r="B3007" s="1"/>
      <c r="C3007" s="1"/>
      <c r="D3007" s="1"/>
      <c r="E3007" s="1"/>
      <c r="F3007" s="1"/>
      <c r="G3007" s="1"/>
      <c r="H3007" s="58"/>
      <c r="I3007" s="1"/>
      <c r="J3007" s="1"/>
      <c r="K3007" s="1"/>
      <c r="L3007"/>
      <c r="M3007" s="1"/>
      <c r="N3007" s="1"/>
      <c r="V3007" s="90"/>
    </row>
    <row r="3008" spans="1:22" s="80" customFormat="1">
      <c r="A3008" s="1"/>
      <c r="B3008" s="1"/>
      <c r="C3008" s="1"/>
      <c r="D3008" s="1"/>
      <c r="E3008" s="1"/>
      <c r="F3008" s="1"/>
      <c r="G3008" s="1"/>
      <c r="H3008" s="58"/>
      <c r="I3008" s="1"/>
      <c r="J3008" s="1"/>
      <c r="K3008" s="1"/>
      <c r="L3008"/>
      <c r="M3008" s="1"/>
      <c r="N3008" s="1"/>
      <c r="V3008" s="90"/>
    </row>
    <row r="3009" spans="1:22" s="80" customFormat="1">
      <c r="A3009" s="1"/>
      <c r="B3009" s="1"/>
      <c r="C3009" s="1"/>
      <c r="D3009" s="1"/>
      <c r="E3009" s="1"/>
      <c r="F3009" s="1"/>
      <c r="G3009" s="1"/>
      <c r="H3009" s="58"/>
      <c r="I3009" s="1"/>
      <c r="J3009" s="1"/>
      <c r="K3009" s="1"/>
      <c r="L3009"/>
      <c r="M3009" s="1"/>
      <c r="N3009" s="1"/>
      <c r="V3009" s="90"/>
    </row>
    <row r="3010" spans="1:22" s="80" customFormat="1">
      <c r="A3010" s="1"/>
      <c r="B3010" s="1"/>
      <c r="C3010" s="1"/>
      <c r="D3010" s="1"/>
      <c r="E3010" s="1"/>
      <c r="F3010" s="1"/>
      <c r="G3010" s="1"/>
      <c r="H3010" s="58"/>
      <c r="I3010" s="1"/>
      <c r="J3010" s="1"/>
      <c r="K3010" s="1"/>
      <c r="L3010"/>
      <c r="M3010" s="1"/>
      <c r="N3010" s="1"/>
      <c r="V3010" s="90"/>
    </row>
    <row r="3011" spans="1:22" s="80" customFormat="1">
      <c r="A3011" s="1"/>
      <c r="B3011" s="1"/>
      <c r="C3011" s="1"/>
      <c r="D3011" s="1"/>
      <c r="E3011" s="1"/>
      <c r="F3011" s="1"/>
      <c r="G3011" s="1"/>
      <c r="H3011" s="58"/>
      <c r="I3011" s="1"/>
      <c r="J3011" s="1"/>
      <c r="K3011" s="1"/>
      <c r="L3011"/>
      <c r="M3011" s="1"/>
      <c r="N3011" s="1"/>
      <c r="V3011" s="90"/>
    </row>
    <row r="3012" spans="1:22" s="80" customFormat="1">
      <c r="A3012" s="1"/>
      <c r="B3012" s="1"/>
      <c r="C3012" s="1"/>
      <c r="D3012" s="1"/>
      <c r="E3012" s="1"/>
      <c r="F3012" s="1"/>
      <c r="G3012" s="1"/>
      <c r="H3012" s="58"/>
      <c r="I3012" s="1"/>
      <c r="J3012" s="1"/>
      <c r="K3012" s="1"/>
      <c r="L3012"/>
      <c r="M3012" s="1"/>
      <c r="N3012" s="1"/>
      <c r="V3012" s="90"/>
    </row>
    <row r="3013" spans="1:22" s="80" customFormat="1">
      <c r="A3013" s="1"/>
      <c r="B3013" s="1"/>
      <c r="C3013" s="1"/>
      <c r="D3013" s="1"/>
      <c r="E3013" s="1"/>
      <c r="F3013" s="1"/>
      <c r="G3013" s="1"/>
      <c r="H3013" s="58"/>
      <c r="I3013" s="1"/>
      <c r="J3013" s="1"/>
      <c r="K3013" s="1"/>
      <c r="L3013"/>
      <c r="M3013" s="1"/>
      <c r="N3013" s="1"/>
      <c r="V3013" s="90"/>
    </row>
    <row r="3014" spans="1:22" s="80" customFormat="1">
      <c r="A3014" s="1"/>
      <c r="B3014" s="1"/>
      <c r="C3014" s="1"/>
      <c r="D3014" s="1"/>
      <c r="E3014" s="1"/>
      <c r="F3014" s="1"/>
      <c r="G3014" s="1"/>
      <c r="H3014" s="58"/>
      <c r="I3014" s="1"/>
      <c r="J3014" s="1"/>
      <c r="K3014" s="1"/>
      <c r="L3014"/>
      <c r="M3014" s="1"/>
      <c r="N3014" s="1"/>
      <c r="V3014" s="90"/>
    </row>
    <row r="3015" spans="1:22" s="80" customFormat="1">
      <c r="A3015" s="1"/>
      <c r="B3015" s="1"/>
      <c r="C3015" s="1"/>
      <c r="D3015" s="1"/>
      <c r="E3015" s="1"/>
      <c r="F3015" s="1"/>
      <c r="G3015" s="1"/>
      <c r="H3015" s="58"/>
      <c r="I3015" s="1"/>
      <c r="J3015" s="1"/>
      <c r="K3015" s="1"/>
      <c r="L3015"/>
      <c r="M3015" s="1"/>
      <c r="N3015" s="1"/>
      <c r="V3015" s="90"/>
    </row>
    <row r="3016" spans="1:22" s="80" customFormat="1">
      <c r="A3016" s="1"/>
      <c r="B3016" s="1"/>
      <c r="C3016" s="1"/>
      <c r="D3016" s="1"/>
      <c r="E3016" s="1"/>
      <c r="F3016" s="1"/>
      <c r="G3016" s="1"/>
      <c r="H3016" s="58"/>
      <c r="I3016" s="1"/>
      <c r="J3016" s="1"/>
      <c r="K3016" s="1"/>
      <c r="L3016"/>
      <c r="M3016" s="1"/>
      <c r="N3016" s="1"/>
      <c r="V3016" s="90"/>
    </row>
    <row r="3017" spans="1:22" s="80" customFormat="1">
      <c r="A3017" s="1"/>
      <c r="B3017" s="1"/>
      <c r="C3017" s="1"/>
      <c r="D3017" s="1"/>
      <c r="E3017" s="1"/>
      <c r="F3017" s="1"/>
      <c r="G3017" s="1"/>
      <c r="H3017" s="58"/>
      <c r="I3017" s="1"/>
      <c r="J3017" s="1"/>
      <c r="K3017" s="1"/>
      <c r="L3017"/>
      <c r="M3017" s="1"/>
      <c r="N3017" s="1"/>
      <c r="V3017" s="90"/>
    </row>
    <row r="3018" spans="1:22" s="80" customFormat="1">
      <c r="A3018" s="1"/>
      <c r="B3018" s="1"/>
      <c r="C3018" s="1"/>
      <c r="D3018" s="1"/>
      <c r="E3018" s="1"/>
      <c r="F3018" s="1"/>
      <c r="G3018" s="1"/>
      <c r="H3018" s="58"/>
      <c r="I3018" s="1"/>
      <c r="J3018" s="1"/>
      <c r="K3018" s="1"/>
      <c r="L3018"/>
      <c r="M3018" s="1"/>
      <c r="N3018" s="1"/>
      <c r="V3018" s="90"/>
    </row>
    <row r="3019" spans="1:22" s="80" customFormat="1">
      <c r="A3019" s="1"/>
      <c r="B3019" s="1"/>
      <c r="C3019" s="1"/>
      <c r="D3019" s="1"/>
      <c r="E3019" s="1"/>
      <c r="F3019" s="1"/>
      <c r="G3019" s="1"/>
      <c r="H3019" s="58"/>
      <c r="I3019" s="1"/>
      <c r="J3019" s="1"/>
      <c r="K3019" s="1"/>
      <c r="L3019"/>
      <c r="M3019" s="1"/>
      <c r="N3019" s="1"/>
      <c r="V3019" s="90"/>
    </row>
    <row r="3020" spans="1:22" s="80" customFormat="1">
      <c r="A3020" s="1"/>
      <c r="B3020" s="1"/>
      <c r="C3020" s="1"/>
      <c r="D3020" s="1"/>
      <c r="E3020" s="1"/>
      <c r="F3020" s="1"/>
      <c r="G3020" s="1"/>
      <c r="H3020" s="58"/>
      <c r="I3020" s="1"/>
      <c r="J3020" s="1"/>
      <c r="K3020" s="1"/>
      <c r="L3020"/>
      <c r="M3020" s="1"/>
      <c r="N3020" s="1"/>
      <c r="V3020" s="90"/>
    </row>
    <row r="3021" spans="1:22" s="80" customFormat="1">
      <c r="A3021" s="1"/>
      <c r="B3021" s="1"/>
      <c r="C3021" s="1"/>
      <c r="D3021" s="1"/>
      <c r="E3021" s="1"/>
      <c r="F3021" s="1"/>
      <c r="G3021" s="1"/>
      <c r="H3021" s="58"/>
      <c r="I3021" s="1"/>
      <c r="J3021" s="1"/>
      <c r="K3021" s="1"/>
      <c r="L3021"/>
      <c r="M3021" s="1"/>
      <c r="N3021" s="1"/>
      <c r="V3021" s="90"/>
    </row>
    <row r="3022" spans="1:22" s="80" customFormat="1">
      <c r="A3022" s="1"/>
      <c r="B3022" s="1"/>
      <c r="C3022" s="1"/>
      <c r="D3022" s="1"/>
      <c r="E3022" s="1"/>
      <c r="F3022" s="1"/>
      <c r="G3022" s="1"/>
      <c r="H3022" s="58"/>
      <c r="I3022" s="1"/>
      <c r="J3022" s="1"/>
      <c r="K3022" s="1"/>
      <c r="L3022"/>
      <c r="M3022" s="1"/>
      <c r="N3022" s="1"/>
      <c r="V3022" s="90"/>
    </row>
    <row r="3023" spans="1:22" s="80" customFormat="1">
      <c r="A3023" s="1"/>
      <c r="B3023" s="1"/>
      <c r="C3023" s="1"/>
      <c r="D3023" s="1"/>
      <c r="E3023" s="1"/>
      <c r="F3023" s="1"/>
      <c r="G3023" s="1"/>
      <c r="H3023" s="58"/>
      <c r="I3023" s="1"/>
      <c r="J3023" s="1"/>
      <c r="K3023" s="1"/>
      <c r="L3023"/>
      <c r="M3023" s="1"/>
      <c r="N3023" s="1"/>
      <c r="V3023" s="90"/>
    </row>
    <row r="3024" spans="1:22" s="80" customFormat="1">
      <c r="A3024" s="1"/>
      <c r="B3024" s="1"/>
      <c r="C3024" s="1"/>
      <c r="D3024" s="1"/>
      <c r="E3024" s="1"/>
      <c r="F3024" s="1"/>
      <c r="G3024" s="1"/>
      <c r="H3024" s="58"/>
      <c r="I3024" s="1"/>
      <c r="J3024" s="1"/>
      <c r="K3024" s="1"/>
      <c r="L3024"/>
      <c r="M3024" s="1"/>
      <c r="N3024" s="1"/>
      <c r="V3024" s="90"/>
    </row>
    <row r="3025" spans="1:22" s="80" customFormat="1">
      <c r="A3025" s="1"/>
      <c r="B3025" s="1"/>
      <c r="C3025" s="1"/>
      <c r="D3025" s="1"/>
      <c r="E3025" s="1"/>
      <c r="F3025" s="1"/>
      <c r="G3025" s="1"/>
      <c r="H3025" s="58"/>
      <c r="I3025" s="1"/>
      <c r="J3025" s="1"/>
      <c r="K3025" s="1"/>
      <c r="L3025"/>
      <c r="M3025" s="1"/>
      <c r="N3025" s="1"/>
      <c r="V3025" s="90"/>
    </row>
    <row r="3026" spans="1:22" s="80" customFormat="1">
      <c r="A3026" s="1"/>
      <c r="B3026" s="1"/>
      <c r="C3026" s="1"/>
      <c r="D3026" s="1"/>
      <c r="E3026" s="1"/>
      <c r="F3026" s="1"/>
      <c r="G3026" s="1"/>
      <c r="H3026" s="58"/>
      <c r="I3026" s="1"/>
      <c r="J3026" s="1"/>
      <c r="K3026" s="1"/>
      <c r="L3026"/>
      <c r="M3026" s="1"/>
      <c r="N3026" s="1"/>
      <c r="V3026" s="90"/>
    </row>
    <row r="3027" spans="1:22" s="80" customFormat="1">
      <c r="A3027" s="1"/>
      <c r="B3027" s="1"/>
      <c r="C3027" s="1"/>
      <c r="D3027" s="1"/>
      <c r="E3027" s="1"/>
      <c r="F3027" s="1"/>
      <c r="G3027" s="1"/>
      <c r="H3027" s="58"/>
      <c r="I3027" s="1"/>
      <c r="J3027" s="1"/>
      <c r="K3027" s="1"/>
      <c r="L3027"/>
      <c r="M3027" s="1"/>
      <c r="N3027" s="1"/>
      <c r="V3027" s="90"/>
    </row>
    <row r="3028" spans="1:22" s="80" customFormat="1">
      <c r="A3028" s="1"/>
      <c r="B3028" s="1"/>
      <c r="C3028" s="1"/>
      <c r="D3028" s="1"/>
      <c r="E3028" s="1"/>
      <c r="F3028" s="1"/>
      <c r="G3028" s="1"/>
      <c r="H3028" s="58"/>
      <c r="I3028" s="1"/>
      <c r="J3028" s="1"/>
      <c r="K3028" s="1"/>
      <c r="L3028"/>
      <c r="M3028" s="1"/>
      <c r="N3028" s="1"/>
      <c r="V3028" s="90"/>
    </row>
    <row r="3029" spans="1:22" s="80" customFormat="1">
      <c r="A3029" s="1"/>
      <c r="B3029" s="1"/>
      <c r="C3029" s="1"/>
      <c r="D3029" s="1"/>
      <c r="E3029" s="1"/>
      <c r="F3029" s="1"/>
      <c r="G3029" s="1"/>
      <c r="H3029" s="58"/>
      <c r="I3029" s="1"/>
      <c r="J3029" s="1"/>
      <c r="K3029" s="1"/>
      <c r="L3029"/>
      <c r="M3029" s="1"/>
      <c r="N3029" s="1"/>
      <c r="V3029" s="90"/>
    </row>
    <row r="3030" spans="1:22" s="80" customFormat="1">
      <c r="A3030" s="1"/>
      <c r="B3030" s="1"/>
      <c r="C3030" s="1"/>
      <c r="D3030" s="1"/>
      <c r="E3030" s="1"/>
      <c r="F3030" s="1"/>
      <c r="G3030" s="1"/>
      <c r="H3030" s="58"/>
      <c r="I3030" s="1"/>
      <c r="J3030" s="1"/>
      <c r="K3030" s="1"/>
      <c r="L3030"/>
      <c r="M3030" s="1"/>
      <c r="N3030" s="1"/>
      <c r="V3030" s="90"/>
    </row>
    <row r="3031" spans="1:22" s="80" customFormat="1">
      <c r="A3031" s="1"/>
      <c r="B3031" s="1"/>
      <c r="C3031" s="1"/>
      <c r="D3031" s="1"/>
      <c r="E3031" s="1"/>
      <c r="F3031" s="1"/>
      <c r="G3031" s="1"/>
      <c r="H3031" s="58"/>
      <c r="I3031" s="1"/>
      <c r="J3031" s="1"/>
      <c r="K3031" s="1"/>
      <c r="L3031"/>
      <c r="M3031" s="1"/>
      <c r="N3031" s="1"/>
      <c r="V3031" s="90"/>
    </row>
    <row r="3032" spans="1:22" s="80" customFormat="1">
      <c r="A3032" s="1"/>
      <c r="B3032" s="1"/>
      <c r="C3032" s="1"/>
      <c r="D3032" s="1"/>
      <c r="E3032" s="1"/>
      <c r="F3032" s="1"/>
      <c r="G3032" s="1"/>
      <c r="H3032" s="58"/>
      <c r="I3032" s="1"/>
      <c r="J3032" s="1"/>
      <c r="K3032" s="1"/>
      <c r="L3032"/>
      <c r="M3032" s="1"/>
      <c r="N3032" s="1"/>
      <c r="V3032" s="90"/>
    </row>
    <row r="3033" spans="1:22" s="80" customFormat="1">
      <c r="A3033" s="1"/>
      <c r="B3033" s="1"/>
      <c r="C3033" s="1"/>
      <c r="D3033" s="1"/>
      <c r="E3033" s="1"/>
      <c r="F3033" s="1"/>
      <c r="G3033" s="1"/>
      <c r="H3033" s="58"/>
      <c r="I3033" s="1"/>
      <c r="J3033" s="1"/>
      <c r="K3033" s="1"/>
      <c r="L3033"/>
      <c r="M3033" s="1"/>
      <c r="N3033" s="1"/>
      <c r="V3033" s="90"/>
    </row>
    <row r="3034" spans="1:22" s="80" customFormat="1">
      <c r="A3034" s="1"/>
      <c r="B3034" s="1"/>
      <c r="C3034" s="1"/>
      <c r="D3034" s="1"/>
      <c r="E3034" s="1"/>
      <c r="F3034" s="1"/>
      <c r="G3034" s="1"/>
      <c r="H3034" s="58"/>
      <c r="I3034" s="1"/>
      <c r="J3034" s="1"/>
      <c r="K3034" s="1"/>
      <c r="L3034"/>
      <c r="M3034" s="1"/>
      <c r="N3034" s="1"/>
      <c r="V3034" s="90"/>
    </row>
    <row r="3035" spans="1:22" s="80" customFormat="1">
      <c r="A3035" s="1"/>
      <c r="B3035" s="1"/>
      <c r="C3035" s="1"/>
      <c r="D3035" s="1"/>
      <c r="E3035" s="1"/>
      <c r="F3035" s="1"/>
      <c r="G3035" s="1"/>
      <c r="H3035" s="58"/>
      <c r="I3035" s="1"/>
      <c r="J3035" s="1"/>
      <c r="K3035" s="1"/>
      <c r="L3035"/>
      <c r="M3035" s="1"/>
      <c r="N3035" s="1"/>
      <c r="V3035" s="90"/>
    </row>
    <row r="3036" spans="1:22" s="80" customFormat="1">
      <c r="A3036" s="1"/>
      <c r="B3036" s="1"/>
      <c r="C3036" s="1"/>
      <c r="D3036" s="1"/>
      <c r="E3036" s="1"/>
      <c r="F3036" s="1"/>
      <c r="G3036" s="1"/>
      <c r="H3036" s="58"/>
      <c r="I3036" s="1"/>
      <c r="J3036" s="1"/>
      <c r="K3036" s="1"/>
      <c r="L3036"/>
      <c r="M3036" s="1"/>
      <c r="N3036" s="1"/>
      <c r="V3036" s="90"/>
    </row>
    <row r="3037" spans="1:22" s="80" customFormat="1">
      <c r="A3037" s="1"/>
      <c r="B3037" s="1"/>
      <c r="C3037" s="1"/>
      <c r="D3037" s="1"/>
      <c r="E3037" s="1"/>
      <c r="F3037" s="1"/>
      <c r="G3037" s="1"/>
      <c r="H3037" s="58"/>
      <c r="I3037" s="1"/>
      <c r="J3037" s="1"/>
      <c r="K3037" s="1"/>
      <c r="L3037"/>
      <c r="M3037" s="1"/>
      <c r="N3037" s="1"/>
      <c r="V3037" s="90"/>
    </row>
    <row r="3038" spans="1:22" s="80" customFormat="1">
      <c r="A3038" s="1"/>
      <c r="B3038" s="1"/>
      <c r="C3038" s="1"/>
      <c r="D3038" s="1"/>
      <c r="E3038" s="1"/>
      <c r="F3038" s="1"/>
      <c r="G3038" s="1"/>
      <c r="H3038" s="58"/>
      <c r="I3038" s="1"/>
      <c r="J3038" s="1"/>
      <c r="K3038" s="1"/>
      <c r="L3038"/>
      <c r="M3038" s="1"/>
      <c r="N3038" s="1"/>
      <c r="V3038" s="90"/>
    </row>
    <row r="3039" spans="1:22" s="80" customFormat="1">
      <c r="A3039" s="1"/>
      <c r="B3039" s="1"/>
      <c r="C3039" s="1"/>
      <c r="D3039" s="1"/>
      <c r="E3039" s="1"/>
      <c r="F3039" s="1"/>
      <c r="G3039" s="1"/>
      <c r="H3039" s="58"/>
      <c r="I3039" s="1"/>
      <c r="J3039" s="1"/>
      <c r="K3039" s="1"/>
      <c r="L3039"/>
      <c r="M3039" s="1"/>
      <c r="N3039" s="1"/>
      <c r="V3039" s="90"/>
    </row>
    <row r="3040" spans="1:22" s="80" customFormat="1">
      <c r="A3040" s="1"/>
      <c r="B3040" s="1"/>
      <c r="C3040" s="1"/>
      <c r="D3040" s="1"/>
      <c r="E3040" s="1"/>
      <c r="F3040" s="1"/>
      <c r="G3040" s="1"/>
      <c r="H3040" s="58"/>
      <c r="I3040" s="1"/>
      <c r="J3040" s="1"/>
      <c r="K3040" s="1"/>
      <c r="L3040"/>
      <c r="M3040" s="1"/>
      <c r="N3040" s="1"/>
      <c r="V3040" s="90"/>
    </row>
    <row r="3041" spans="1:22" s="80" customFormat="1">
      <c r="A3041" s="1"/>
      <c r="B3041" s="1"/>
      <c r="C3041" s="1"/>
      <c r="D3041" s="1"/>
      <c r="E3041" s="1"/>
      <c r="F3041" s="1"/>
      <c r="G3041" s="1"/>
      <c r="H3041" s="58"/>
      <c r="I3041" s="1"/>
      <c r="J3041" s="1"/>
      <c r="K3041" s="1"/>
      <c r="L3041"/>
      <c r="M3041" s="1"/>
      <c r="N3041" s="1"/>
      <c r="V3041" s="90"/>
    </row>
    <row r="3042" spans="1:22" s="80" customFormat="1">
      <c r="A3042" s="1"/>
      <c r="B3042" s="1"/>
      <c r="C3042" s="1"/>
      <c r="D3042" s="1"/>
      <c r="E3042" s="1"/>
      <c r="F3042" s="1"/>
      <c r="G3042" s="1"/>
      <c r="H3042" s="58"/>
      <c r="I3042" s="1"/>
      <c r="J3042" s="1"/>
      <c r="K3042" s="1"/>
      <c r="L3042"/>
      <c r="M3042" s="1"/>
      <c r="N3042" s="1"/>
      <c r="V3042" s="90"/>
    </row>
    <row r="3043" spans="1:22" s="80" customFormat="1">
      <c r="A3043" s="1"/>
      <c r="B3043" s="1"/>
      <c r="C3043" s="1"/>
      <c r="D3043" s="1"/>
      <c r="E3043" s="1"/>
      <c r="F3043" s="1"/>
      <c r="G3043" s="1"/>
      <c r="H3043" s="58"/>
      <c r="I3043" s="1"/>
      <c r="J3043" s="1"/>
      <c r="K3043" s="1"/>
      <c r="L3043"/>
      <c r="M3043" s="1"/>
      <c r="N3043" s="1"/>
      <c r="V3043" s="90"/>
    </row>
    <row r="3044" spans="1:22" s="80" customFormat="1">
      <c r="A3044" s="1"/>
      <c r="B3044" s="1"/>
      <c r="C3044" s="1"/>
      <c r="D3044" s="1"/>
      <c r="E3044" s="1"/>
      <c r="F3044" s="1"/>
      <c r="G3044" s="1"/>
      <c r="H3044" s="58"/>
      <c r="I3044" s="1"/>
      <c r="J3044" s="1"/>
      <c r="K3044" s="1"/>
      <c r="L3044"/>
      <c r="M3044" s="1"/>
      <c r="N3044" s="1"/>
      <c r="V3044" s="90"/>
    </row>
    <row r="3045" spans="1:22" s="80" customFormat="1">
      <c r="A3045" s="1"/>
      <c r="B3045" s="1"/>
      <c r="C3045" s="1"/>
      <c r="D3045" s="1"/>
      <c r="E3045" s="1"/>
      <c r="F3045" s="1"/>
      <c r="G3045" s="1"/>
      <c r="H3045" s="58"/>
      <c r="I3045" s="1"/>
      <c r="J3045" s="1"/>
      <c r="K3045" s="1"/>
      <c r="L3045"/>
      <c r="M3045" s="1"/>
      <c r="N3045" s="1"/>
      <c r="V3045" s="90"/>
    </row>
    <row r="3046" spans="1:22" s="80" customFormat="1">
      <c r="A3046" s="1"/>
      <c r="B3046" s="1"/>
      <c r="C3046" s="1"/>
      <c r="D3046" s="1"/>
      <c r="E3046" s="1"/>
      <c r="F3046" s="1"/>
      <c r="G3046" s="1"/>
      <c r="H3046" s="58"/>
      <c r="I3046" s="1"/>
      <c r="J3046" s="1"/>
      <c r="K3046" s="1"/>
      <c r="L3046"/>
      <c r="M3046" s="1"/>
      <c r="N3046" s="1"/>
      <c r="V3046" s="90"/>
    </row>
    <row r="3047" spans="1:22" s="80" customFormat="1">
      <c r="A3047" s="1"/>
      <c r="B3047" s="1"/>
      <c r="C3047" s="1"/>
      <c r="D3047" s="1"/>
      <c r="E3047" s="1"/>
      <c r="F3047" s="1"/>
      <c r="G3047" s="1"/>
      <c r="H3047" s="58"/>
      <c r="I3047" s="1"/>
      <c r="J3047" s="1"/>
      <c r="K3047" s="1"/>
      <c r="L3047"/>
      <c r="M3047" s="1"/>
      <c r="N3047" s="1"/>
      <c r="V3047" s="90"/>
    </row>
    <row r="3048" spans="1:22" s="80" customFormat="1">
      <c r="A3048" s="1"/>
      <c r="B3048" s="1"/>
      <c r="C3048" s="1"/>
      <c r="D3048" s="1"/>
      <c r="E3048" s="1"/>
      <c r="F3048" s="1"/>
      <c r="G3048" s="1"/>
      <c r="H3048" s="58"/>
      <c r="I3048" s="1"/>
      <c r="J3048" s="1"/>
      <c r="K3048" s="1"/>
      <c r="L3048"/>
      <c r="M3048" s="1"/>
      <c r="N3048" s="1"/>
      <c r="V3048" s="90"/>
    </row>
    <row r="3049" spans="1:22" s="80" customFormat="1">
      <c r="A3049" s="1"/>
      <c r="B3049" s="1"/>
      <c r="C3049" s="1"/>
      <c r="D3049" s="1"/>
      <c r="E3049" s="1"/>
      <c r="F3049" s="1"/>
      <c r="G3049" s="1"/>
      <c r="H3049" s="58"/>
      <c r="I3049" s="1"/>
      <c r="J3049" s="1"/>
      <c r="K3049" s="1"/>
      <c r="L3049"/>
      <c r="M3049" s="1"/>
      <c r="N3049" s="1"/>
      <c r="V3049" s="90"/>
    </row>
    <row r="3050" spans="1:22" s="80" customFormat="1">
      <c r="A3050" s="1"/>
      <c r="B3050" s="1"/>
      <c r="C3050" s="1"/>
      <c r="D3050" s="1"/>
      <c r="E3050" s="1"/>
      <c r="F3050" s="1"/>
      <c r="G3050" s="1"/>
      <c r="H3050" s="58"/>
      <c r="I3050" s="1"/>
      <c r="J3050" s="1"/>
      <c r="K3050" s="1"/>
      <c r="L3050"/>
      <c r="M3050" s="1"/>
      <c r="N3050" s="1"/>
      <c r="V3050" s="90"/>
    </row>
    <row r="3051" spans="1:22" s="80" customFormat="1">
      <c r="A3051" s="1"/>
      <c r="B3051" s="1"/>
      <c r="C3051" s="1"/>
      <c r="D3051" s="1"/>
      <c r="E3051" s="1"/>
      <c r="F3051" s="1"/>
      <c r="G3051" s="1"/>
      <c r="H3051" s="58"/>
      <c r="I3051" s="1"/>
      <c r="J3051" s="1"/>
      <c r="K3051" s="1"/>
      <c r="L3051"/>
      <c r="M3051" s="1"/>
      <c r="N3051" s="1"/>
      <c r="V3051" s="90"/>
    </row>
    <row r="3052" spans="1:22" s="80" customFormat="1">
      <c r="A3052" s="1"/>
      <c r="B3052" s="1"/>
      <c r="C3052" s="1"/>
      <c r="D3052" s="1"/>
      <c r="E3052" s="1"/>
      <c r="F3052" s="1"/>
      <c r="G3052" s="1"/>
      <c r="H3052" s="58"/>
      <c r="I3052" s="1"/>
      <c r="J3052" s="1"/>
      <c r="K3052" s="1"/>
      <c r="L3052"/>
      <c r="M3052" s="1"/>
      <c r="N3052" s="1"/>
      <c r="V3052" s="90"/>
    </row>
    <row r="3053" spans="1:22" s="80" customFormat="1">
      <c r="A3053" s="1"/>
      <c r="B3053" s="1"/>
      <c r="C3053" s="1"/>
      <c r="D3053" s="1"/>
      <c r="E3053" s="1"/>
      <c r="F3053" s="1"/>
      <c r="G3053" s="1"/>
      <c r="H3053" s="58"/>
      <c r="I3053" s="1"/>
      <c r="J3053" s="1"/>
      <c r="K3053" s="1"/>
      <c r="L3053"/>
      <c r="M3053" s="1"/>
      <c r="N3053" s="1"/>
      <c r="V3053" s="90"/>
    </row>
    <row r="3054" spans="1:22" s="80" customFormat="1">
      <c r="A3054" s="1"/>
      <c r="B3054" s="1"/>
      <c r="C3054" s="1"/>
      <c r="D3054" s="1"/>
      <c r="E3054" s="1"/>
      <c r="F3054" s="1"/>
      <c r="G3054" s="1"/>
      <c r="H3054" s="58"/>
      <c r="I3054" s="1"/>
      <c r="J3054" s="1"/>
      <c r="K3054" s="1"/>
      <c r="L3054"/>
      <c r="M3054" s="1"/>
      <c r="N3054" s="1"/>
      <c r="V3054" s="90"/>
    </row>
    <row r="3055" spans="1:22" s="80" customFormat="1">
      <c r="A3055" s="1"/>
      <c r="B3055" s="1"/>
      <c r="C3055" s="1"/>
      <c r="D3055" s="1"/>
      <c r="E3055" s="1"/>
      <c r="F3055" s="1"/>
      <c r="G3055" s="1"/>
      <c r="H3055" s="58"/>
      <c r="I3055" s="1"/>
      <c r="J3055" s="1"/>
      <c r="K3055" s="1"/>
      <c r="L3055"/>
      <c r="M3055" s="1"/>
      <c r="N3055" s="1"/>
      <c r="V3055" s="90"/>
    </row>
    <row r="3056" spans="1:22" s="80" customFormat="1">
      <c r="A3056" s="1"/>
      <c r="B3056" s="1"/>
      <c r="C3056" s="1"/>
      <c r="D3056" s="1"/>
      <c r="E3056" s="1"/>
      <c r="F3056" s="1"/>
      <c r="G3056" s="1"/>
      <c r="H3056" s="58"/>
      <c r="I3056" s="1"/>
      <c r="J3056" s="1"/>
      <c r="K3056" s="1"/>
      <c r="L3056"/>
      <c r="M3056" s="1"/>
      <c r="N3056" s="1"/>
      <c r="V3056" s="90"/>
    </row>
    <row r="3057" spans="1:22" s="80" customFormat="1">
      <c r="A3057" s="1"/>
      <c r="B3057" s="1"/>
      <c r="C3057" s="1"/>
      <c r="D3057" s="1"/>
      <c r="E3057" s="1"/>
      <c r="F3057" s="1"/>
      <c r="G3057" s="1"/>
      <c r="H3057" s="58"/>
      <c r="I3057" s="1"/>
      <c r="J3057" s="1"/>
      <c r="K3057" s="1"/>
      <c r="L3057"/>
      <c r="M3057" s="1"/>
      <c r="N3057" s="1"/>
      <c r="V3057" s="90"/>
    </row>
    <row r="3058" spans="1:22" s="80" customFormat="1">
      <c r="A3058" s="1"/>
      <c r="B3058" s="1"/>
      <c r="C3058" s="1"/>
      <c r="D3058" s="1"/>
      <c r="E3058" s="1"/>
      <c r="F3058" s="1"/>
      <c r="G3058" s="1"/>
      <c r="H3058" s="58"/>
      <c r="I3058" s="1"/>
      <c r="J3058" s="1"/>
      <c r="K3058" s="1"/>
      <c r="L3058"/>
      <c r="M3058" s="1"/>
      <c r="N3058" s="1"/>
      <c r="V3058" s="90"/>
    </row>
    <row r="3059" spans="1:22" s="80" customFormat="1">
      <c r="A3059" s="1"/>
      <c r="B3059" s="1"/>
      <c r="C3059" s="1"/>
      <c r="D3059" s="1"/>
      <c r="E3059" s="1"/>
      <c r="F3059" s="1"/>
      <c r="G3059" s="1"/>
      <c r="H3059" s="58"/>
      <c r="I3059" s="1"/>
      <c r="J3059" s="1"/>
      <c r="K3059" s="1"/>
      <c r="L3059"/>
      <c r="M3059" s="1"/>
      <c r="N3059" s="1"/>
      <c r="V3059" s="90"/>
    </row>
    <row r="3060" spans="1:22" s="80" customFormat="1">
      <c r="A3060" s="1"/>
      <c r="B3060" s="1"/>
      <c r="C3060" s="1"/>
      <c r="D3060" s="1"/>
      <c r="E3060" s="1"/>
      <c r="F3060" s="1"/>
      <c r="G3060" s="1"/>
      <c r="H3060" s="58"/>
      <c r="I3060" s="1"/>
      <c r="J3060" s="1"/>
      <c r="K3060" s="1"/>
      <c r="L3060"/>
      <c r="M3060" s="1"/>
      <c r="N3060" s="1"/>
      <c r="V3060" s="90"/>
    </row>
    <row r="3061" spans="1:22" s="80" customFormat="1">
      <c r="A3061" s="1"/>
      <c r="B3061" s="1"/>
      <c r="C3061" s="1"/>
      <c r="D3061" s="1"/>
      <c r="E3061" s="1"/>
      <c r="F3061" s="1"/>
      <c r="G3061" s="1"/>
      <c r="H3061" s="58"/>
      <c r="I3061" s="1"/>
      <c r="J3061" s="1"/>
      <c r="K3061" s="1"/>
      <c r="L3061"/>
      <c r="M3061" s="1"/>
      <c r="N3061" s="1"/>
      <c r="V3061" s="90"/>
    </row>
    <row r="3062" spans="1:22" s="80" customFormat="1">
      <c r="A3062" s="1"/>
      <c r="B3062" s="1"/>
      <c r="C3062" s="1"/>
      <c r="D3062" s="1"/>
      <c r="E3062" s="1"/>
      <c r="F3062" s="1"/>
      <c r="G3062" s="1"/>
      <c r="H3062" s="58"/>
      <c r="I3062" s="1"/>
      <c r="J3062" s="1"/>
      <c r="K3062" s="1"/>
      <c r="L3062"/>
      <c r="M3062" s="1"/>
      <c r="N3062" s="1"/>
      <c r="V3062" s="90"/>
    </row>
    <row r="3063" spans="1:22" s="80" customFormat="1">
      <c r="A3063" s="1"/>
      <c r="B3063" s="1"/>
      <c r="C3063" s="1"/>
      <c r="D3063" s="1"/>
      <c r="E3063" s="1"/>
      <c r="F3063" s="1"/>
      <c r="G3063" s="1"/>
      <c r="H3063" s="58"/>
      <c r="I3063" s="1"/>
      <c r="J3063" s="1"/>
      <c r="K3063" s="1"/>
      <c r="L3063"/>
      <c r="M3063" s="1"/>
      <c r="N3063" s="1"/>
      <c r="V3063" s="90"/>
    </row>
    <row r="3064" spans="1:22" s="80" customFormat="1">
      <c r="A3064" s="1"/>
      <c r="B3064" s="1"/>
      <c r="C3064" s="1"/>
      <c r="D3064" s="1"/>
      <c r="E3064" s="1"/>
      <c r="F3064" s="1"/>
      <c r="G3064" s="1"/>
      <c r="H3064" s="58"/>
      <c r="I3064" s="1"/>
      <c r="J3064" s="1"/>
      <c r="K3064" s="1"/>
      <c r="L3064"/>
      <c r="M3064" s="1"/>
      <c r="N3064" s="1"/>
      <c r="V3064" s="90"/>
    </row>
    <row r="3065" spans="1:22" s="80" customFormat="1">
      <c r="A3065" s="1"/>
      <c r="B3065" s="1"/>
      <c r="C3065" s="1"/>
      <c r="D3065" s="1"/>
      <c r="E3065" s="1"/>
      <c r="F3065" s="1"/>
      <c r="G3065" s="1"/>
      <c r="H3065" s="58"/>
      <c r="I3065" s="1"/>
      <c r="J3065" s="1"/>
      <c r="K3065" s="1"/>
      <c r="L3065"/>
      <c r="M3065" s="1"/>
      <c r="N3065" s="1"/>
      <c r="V3065" s="90"/>
    </row>
    <row r="3066" spans="1:22" s="80" customFormat="1">
      <c r="A3066" s="1"/>
      <c r="B3066" s="1"/>
      <c r="C3066" s="1"/>
      <c r="D3066" s="1"/>
      <c r="E3066" s="1"/>
      <c r="F3066" s="1"/>
      <c r="G3066" s="1"/>
      <c r="H3066" s="58"/>
      <c r="I3066" s="1"/>
      <c r="J3066" s="1"/>
      <c r="K3066" s="1"/>
      <c r="L3066"/>
      <c r="M3066" s="1"/>
      <c r="N3066" s="1"/>
      <c r="V3066" s="90"/>
    </row>
    <row r="3067" spans="1:22" s="80" customFormat="1">
      <c r="A3067" s="1"/>
      <c r="B3067" s="1"/>
      <c r="C3067" s="1"/>
      <c r="D3067" s="1"/>
      <c r="E3067" s="1"/>
      <c r="F3067" s="1"/>
      <c r="G3067" s="1"/>
      <c r="H3067" s="58"/>
      <c r="I3067" s="1"/>
      <c r="J3067" s="1"/>
      <c r="K3067" s="1"/>
      <c r="L3067"/>
      <c r="M3067" s="1"/>
      <c r="N3067" s="1"/>
      <c r="V3067" s="90"/>
    </row>
    <row r="3068" spans="1:22" s="80" customFormat="1">
      <c r="A3068" s="1"/>
      <c r="B3068" s="1"/>
      <c r="C3068" s="1"/>
      <c r="D3068" s="1"/>
      <c r="E3068" s="1"/>
      <c r="F3068" s="1"/>
      <c r="G3068" s="1"/>
      <c r="H3068" s="58"/>
      <c r="I3068" s="1"/>
      <c r="J3068" s="1"/>
      <c r="K3068" s="1"/>
      <c r="L3068"/>
      <c r="M3068" s="1"/>
      <c r="N3068" s="1"/>
      <c r="V3068" s="90"/>
    </row>
    <row r="3069" spans="1:22" s="80" customFormat="1">
      <c r="A3069" s="1"/>
      <c r="B3069" s="1"/>
      <c r="C3069" s="1"/>
      <c r="D3069" s="1"/>
      <c r="E3069" s="1"/>
      <c r="F3069" s="1"/>
      <c r="G3069" s="1"/>
      <c r="H3069" s="58"/>
      <c r="I3069" s="1"/>
      <c r="J3069" s="1"/>
      <c r="K3069" s="1"/>
      <c r="L3069"/>
      <c r="M3069" s="1"/>
      <c r="N3069" s="1"/>
      <c r="V3069" s="90"/>
    </row>
    <row r="3070" spans="1:22" s="80" customFormat="1">
      <c r="A3070" s="1"/>
      <c r="B3070" s="1"/>
      <c r="C3070" s="1"/>
      <c r="D3070" s="1"/>
      <c r="E3070" s="1"/>
      <c r="F3070" s="1"/>
      <c r="G3070" s="1"/>
      <c r="H3070" s="58"/>
      <c r="I3070" s="1"/>
      <c r="J3070" s="1"/>
      <c r="K3070" s="1"/>
      <c r="L3070"/>
      <c r="M3070" s="1"/>
      <c r="N3070" s="1"/>
      <c r="V3070" s="90"/>
    </row>
    <row r="3071" spans="1:22" s="80" customFormat="1">
      <c r="A3071" s="1"/>
      <c r="B3071" s="1"/>
      <c r="C3071" s="1"/>
      <c r="D3071" s="1"/>
      <c r="E3071" s="1"/>
      <c r="F3071" s="1"/>
      <c r="G3071" s="1"/>
      <c r="H3071" s="58"/>
      <c r="I3071" s="1"/>
      <c r="J3071" s="1"/>
      <c r="K3071" s="1"/>
      <c r="L3071"/>
      <c r="M3071" s="1"/>
      <c r="N3071" s="1"/>
      <c r="V3071" s="90"/>
    </row>
    <row r="3072" spans="1:22" s="80" customFormat="1">
      <c r="A3072" s="1"/>
      <c r="B3072" s="1"/>
      <c r="C3072" s="1"/>
      <c r="D3072" s="1"/>
      <c r="E3072" s="1"/>
      <c r="F3072" s="1"/>
      <c r="G3072" s="1"/>
      <c r="H3072" s="58"/>
      <c r="I3072" s="1"/>
      <c r="J3072" s="1"/>
      <c r="K3072" s="1"/>
      <c r="L3072"/>
      <c r="M3072" s="1"/>
      <c r="N3072" s="1"/>
      <c r="V3072" s="90"/>
    </row>
    <row r="3073" spans="1:22" s="80" customFormat="1">
      <c r="A3073" s="1"/>
      <c r="B3073" s="1"/>
      <c r="C3073" s="1"/>
      <c r="D3073" s="1"/>
      <c r="E3073" s="1"/>
      <c r="F3073" s="1"/>
      <c r="G3073" s="1"/>
      <c r="H3073" s="58"/>
      <c r="I3073" s="1"/>
      <c r="J3073" s="1"/>
      <c r="K3073" s="1"/>
      <c r="L3073"/>
      <c r="M3073" s="1"/>
      <c r="N3073" s="1"/>
      <c r="V3073" s="90"/>
    </row>
    <row r="3074" spans="1:22" s="80" customFormat="1">
      <c r="A3074" s="1"/>
      <c r="B3074" s="1"/>
      <c r="C3074" s="1"/>
      <c r="D3074" s="1"/>
      <c r="E3074" s="1"/>
      <c r="F3074" s="1"/>
      <c r="G3074" s="1"/>
      <c r="H3074" s="58"/>
      <c r="I3074" s="1"/>
      <c r="J3074" s="1"/>
      <c r="K3074" s="1"/>
      <c r="L3074"/>
      <c r="M3074" s="1"/>
      <c r="N3074" s="1"/>
      <c r="V3074" s="90"/>
    </row>
    <row r="3075" spans="1:22" s="80" customFormat="1">
      <c r="A3075" s="1"/>
      <c r="B3075" s="1"/>
      <c r="C3075" s="1"/>
      <c r="D3075" s="1"/>
      <c r="E3075" s="1"/>
      <c r="F3075" s="1"/>
      <c r="G3075" s="1"/>
      <c r="H3075" s="58"/>
      <c r="I3075" s="1"/>
      <c r="J3075" s="1"/>
      <c r="K3075" s="1"/>
      <c r="L3075"/>
      <c r="M3075" s="1"/>
      <c r="N3075" s="1"/>
      <c r="V3075" s="90"/>
    </row>
    <row r="3076" spans="1:22" s="80" customFormat="1">
      <c r="A3076" s="1"/>
      <c r="B3076" s="1"/>
      <c r="C3076" s="1"/>
      <c r="D3076" s="1"/>
      <c r="E3076" s="1"/>
      <c r="F3076" s="1"/>
      <c r="G3076" s="1"/>
      <c r="H3076" s="58"/>
      <c r="I3076" s="1"/>
      <c r="J3076" s="1"/>
      <c r="K3076" s="1"/>
      <c r="L3076"/>
      <c r="M3076" s="1"/>
      <c r="N3076" s="1"/>
      <c r="V3076" s="90"/>
    </row>
    <row r="3077" spans="1:22" s="80" customFormat="1">
      <c r="A3077" s="1"/>
      <c r="B3077" s="1"/>
      <c r="C3077" s="1"/>
      <c r="D3077" s="1"/>
      <c r="E3077" s="1"/>
      <c r="F3077" s="1"/>
      <c r="G3077" s="1"/>
      <c r="H3077" s="58"/>
      <c r="I3077" s="1"/>
      <c r="J3077" s="1"/>
      <c r="K3077" s="1"/>
      <c r="L3077"/>
      <c r="M3077" s="1"/>
      <c r="N3077" s="1"/>
      <c r="V3077" s="90"/>
    </row>
    <row r="3078" spans="1:22" s="80" customFormat="1">
      <c r="A3078" s="1"/>
      <c r="B3078" s="1"/>
      <c r="C3078" s="1"/>
      <c r="D3078" s="1"/>
      <c r="E3078" s="1"/>
      <c r="F3078" s="1"/>
      <c r="G3078" s="1"/>
      <c r="H3078" s="58"/>
      <c r="I3078" s="1"/>
      <c r="J3078" s="1"/>
      <c r="K3078" s="1"/>
      <c r="L3078"/>
      <c r="M3078" s="1"/>
      <c r="N3078" s="1"/>
      <c r="V3078" s="90"/>
    </row>
    <row r="3079" spans="1:22" s="80" customFormat="1">
      <c r="A3079" s="1"/>
      <c r="B3079" s="1"/>
      <c r="C3079" s="1"/>
      <c r="D3079" s="1"/>
      <c r="E3079" s="1"/>
      <c r="F3079" s="1"/>
      <c r="G3079" s="1"/>
      <c r="H3079" s="58"/>
      <c r="I3079" s="1"/>
      <c r="J3079" s="1"/>
      <c r="K3079" s="1"/>
      <c r="L3079"/>
      <c r="M3079" s="1"/>
      <c r="N3079" s="1"/>
      <c r="V3079" s="90"/>
    </row>
    <row r="3080" spans="1:22" s="80" customFormat="1">
      <c r="A3080" s="1"/>
      <c r="B3080" s="1"/>
      <c r="C3080" s="1"/>
      <c r="D3080" s="1"/>
      <c r="E3080" s="1"/>
      <c r="F3080" s="1"/>
      <c r="G3080" s="1"/>
      <c r="H3080" s="58"/>
      <c r="I3080" s="1"/>
      <c r="J3080" s="1"/>
      <c r="K3080" s="1"/>
      <c r="L3080"/>
      <c r="M3080" s="1"/>
      <c r="N3080" s="1"/>
      <c r="V3080" s="90"/>
    </row>
    <row r="3081" spans="1:22" s="80" customFormat="1">
      <c r="A3081" s="1"/>
      <c r="B3081" s="1"/>
      <c r="C3081" s="1"/>
      <c r="D3081" s="1"/>
      <c r="E3081" s="1"/>
      <c r="F3081" s="1"/>
      <c r="G3081" s="1"/>
      <c r="H3081" s="58"/>
      <c r="I3081" s="1"/>
      <c r="J3081" s="1"/>
      <c r="K3081" s="1"/>
      <c r="L3081"/>
      <c r="M3081" s="1"/>
      <c r="N3081" s="1"/>
      <c r="V3081" s="90"/>
    </row>
    <row r="3082" spans="1:22" s="80" customFormat="1">
      <c r="A3082" s="1"/>
      <c r="B3082" s="1"/>
      <c r="C3082" s="1"/>
      <c r="D3082" s="1"/>
      <c r="E3082" s="1"/>
      <c r="F3082" s="1"/>
      <c r="G3082" s="1"/>
      <c r="H3082" s="58"/>
      <c r="I3082" s="1"/>
      <c r="J3082" s="1"/>
      <c r="K3082" s="1"/>
      <c r="L3082"/>
      <c r="M3082" s="1"/>
      <c r="N3082" s="1"/>
      <c r="V3082" s="90"/>
    </row>
    <row r="3083" spans="1:22" s="80" customFormat="1">
      <c r="A3083" s="1"/>
      <c r="B3083" s="1"/>
      <c r="C3083" s="1"/>
      <c r="D3083" s="1"/>
      <c r="E3083" s="1"/>
      <c r="F3083" s="1"/>
      <c r="G3083" s="1"/>
      <c r="H3083" s="58"/>
      <c r="I3083" s="1"/>
      <c r="J3083" s="1"/>
      <c r="K3083" s="1"/>
      <c r="L3083"/>
      <c r="M3083" s="1"/>
      <c r="N3083" s="1"/>
      <c r="V3083" s="90"/>
    </row>
    <row r="3084" spans="1:22" s="80" customFormat="1">
      <c r="A3084" s="1"/>
      <c r="B3084" s="1"/>
      <c r="C3084" s="1"/>
      <c r="D3084" s="1"/>
      <c r="E3084" s="1"/>
      <c r="F3084" s="1"/>
      <c r="G3084" s="1"/>
      <c r="H3084" s="58"/>
      <c r="I3084" s="1"/>
      <c r="J3084" s="1"/>
      <c r="K3084" s="1"/>
      <c r="L3084"/>
      <c r="M3084" s="1"/>
      <c r="N3084" s="1"/>
      <c r="V3084" s="90"/>
    </row>
    <row r="3085" spans="1:22" s="80" customFormat="1">
      <c r="A3085" s="1"/>
      <c r="B3085" s="1"/>
      <c r="C3085" s="1"/>
      <c r="D3085" s="1"/>
      <c r="E3085" s="1"/>
      <c r="F3085" s="1"/>
      <c r="G3085" s="1"/>
      <c r="H3085" s="58"/>
      <c r="I3085" s="1"/>
      <c r="J3085" s="1"/>
      <c r="K3085" s="1"/>
      <c r="L3085"/>
      <c r="M3085" s="1"/>
      <c r="N3085" s="1"/>
      <c r="V3085" s="90"/>
    </row>
    <row r="3086" spans="1:22" s="80" customFormat="1">
      <c r="A3086" s="1"/>
      <c r="B3086" s="1"/>
      <c r="C3086" s="1"/>
      <c r="D3086" s="1"/>
      <c r="E3086" s="1"/>
      <c r="F3086" s="1"/>
      <c r="G3086" s="1"/>
      <c r="H3086" s="58"/>
      <c r="I3086" s="1"/>
      <c r="J3086" s="1"/>
      <c r="K3086" s="1"/>
      <c r="L3086"/>
      <c r="M3086" s="1"/>
      <c r="N3086" s="1"/>
      <c r="V3086" s="90"/>
    </row>
    <row r="3087" spans="1:22" s="80" customFormat="1">
      <c r="A3087" s="1"/>
      <c r="B3087" s="1"/>
      <c r="C3087" s="1"/>
      <c r="D3087" s="1"/>
      <c r="E3087" s="1"/>
      <c r="F3087" s="1"/>
      <c r="G3087" s="1"/>
      <c r="H3087" s="58"/>
      <c r="I3087" s="1"/>
      <c r="J3087" s="1"/>
      <c r="K3087" s="1"/>
      <c r="L3087"/>
      <c r="M3087" s="1"/>
      <c r="N3087" s="1"/>
      <c r="V3087" s="90"/>
    </row>
    <row r="3088" spans="1:22" s="80" customFormat="1">
      <c r="A3088" s="1"/>
      <c r="B3088" s="1"/>
      <c r="C3088" s="1"/>
      <c r="D3088" s="1"/>
      <c r="E3088" s="1"/>
      <c r="F3088" s="1"/>
      <c r="G3088" s="1"/>
      <c r="H3088" s="58"/>
      <c r="I3088" s="1"/>
      <c r="J3088" s="1"/>
      <c r="K3088" s="1"/>
      <c r="L3088"/>
      <c r="M3088" s="1"/>
      <c r="N3088" s="1"/>
      <c r="V3088" s="90"/>
    </row>
    <row r="3089" spans="1:22" s="80" customFormat="1">
      <c r="A3089" s="1"/>
      <c r="B3089" s="1"/>
      <c r="C3089" s="1"/>
      <c r="D3089" s="1"/>
      <c r="E3089" s="1"/>
      <c r="F3089" s="1"/>
      <c r="G3089" s="1"/>
      <c r="H3089" s="58"/>
      <c r="I3089" s="1"/>
      <c r="J3089" s="1"/>
      <c r="K3089" s="1"/>
      <c r="L3089"/>
      <c r="M3089" s="1"/>
      <c r="N3089" s="1"/>
      <c r="V3089" s="90"/>
    </row>
    <row r="3090" spans="1:22" s="80" customFormat="1">
      <c r="A3090" s="1"/>
      <c r="B3090" s="1"/>
      <c r="C3090" s="1"/>
      <c r="D3090" s="1"/>
      <c r="E3090" s="1"/>
      <c r="F3090" s="1"/>
      <c r="G3090" s="1"/>
      <c r="H3090" s="58"/>
      <c r="I3090" s="1"/>
      <c r="J3090" s="1"/>
      <c r="K3090" s="1"/>
      <c r="L3090"/>
      <c r="M3090" s="1"/>
      <c r="N3090" s="1"/>
      <c r="V3090" s="90"/>
    </row>
    <row r="3091" spans="1:22" s="80" customFormat="1">
      <c r="A3091" s="1"/>
      <c r="B3091" s="1"/>
      <c r="C3091" s="1"/>
      <c r="D3091" s="1"/>
      <c r="E3091" s="1"/>
      <c r="F3091" s="1"/>
      <c r="G3091" s="1"/>
      <c r="H3091" s="58"/>
      <c r="I3091" s="1"/>
      <c r="J3091" s="1"/>
      <c r="K3091" s="1"/>
      <c r="L3091"/>
      <c r="M3091" s="1"/>
      <c r="N3091" s="1"/>
      <c r="V3091" s="90"/>
    </row>
    <row r="3092" spans="1:22" s="80" customFormat="1">
      <c r="A3092" s="1"/>
      <c r="B3092" s="1"/>
      <c r="C3092" s="1"/>
      <c r="D3092" s="1"/>
      <c r="E3092" s="1"/>
      <c r="F3092" s="1"/>
      <c r="G3092" s="1"/>
      <c r="H3092" s="58"/>
      <c r="I3092" s="1"/>
      <c r="J3092" s="1"/>
      <c r="K3092" s="1"/>
      <c r="L3092"/>
      <c r="M3092" s="1"/>
      <c r="N3092" s="1"/>
      <c r="V3092" s="90"/>
    </row>
    <row r="3093" spans="1:22" s="80" customFormat="1">
      <c r="A3093" s="1"/>
      <c r="B3093" s="1"/>
      <c r="C3093" s="1"/>
      <c r="D3093" s="1"/>
      <c r="E3093" s="1"/>
      <c r="F3093" s="1"/>
      <c r="G3093" s="1"/>
      <c r="H3093" s="58"/>
      <c r="I3093" s="1"/>
      <c r="J3093" s="1"/>
      <c r="K3093" s="1"/>
      <c r="L3093"/>
      <c r="M3093" s="1"/>
      <c r="N3093" s="1"/>
      <c r="V3093" s="90"/>
    </row>
    <row r="3094" spans="1:22" s="80" customFormat="1">
      <c r="A3094" s="1"/>
      <c r="B3094" s="1"/>
      <c r="C3094" s="1"/>
      <c r="D3094" s="1"/>
      <c r="E3094" s="1"/>
      <c r="F3094" s="1"/>
      <c r="G3094" s="1"/>
      <c r="H3094" s="58"/>
      <c r="I3094" s="1"/>
      <c r="J3094" s="1"/>
      <c r="K3094" s="1"/>
      <c r="L3094"/>
      <c r="M3094" s="1"/>
      <c r="N3094" s="1"/>
      <c r="V3094" s="90"/>
    </row>
    <row r="3095" spans="1:22" s="80" customFormat="1">
      <c r="A3095" s="1"/>
      <c r="B3095" s="1"/>
      <c r="C3095" s="1"/>
      <c r="D3095" s="1"/>
      <c r="E3095" s="1"/>
      <c r="F3095" s="1"/>
      <c r="G3095" s="1"/>
      <c r="H3095" s="58"/>
      <c r="I3095" s="1"/>
      <c r="J3095" s="1"/>
      <c r="K3095" s="1"/>
      <c r="L3095"/>
      <c r="M3095" s="1"/>
      <c r="N3095" s="1"/>
      <c r="V3095" s="90"/>
    </row>
    <row r="3096" spans="1:22" s="80" customFormat="1">
      <c r="A3096" s="1"/>
      <c r="B3096" s="1"/>
      <c r="C3096" s="1"/>
      <c r="D3096" s="1"/>
      <c r="E3096" s="1"/>
      <c r="F3096" s="1"/>
      <c r="G3096" s="1"/>
      <c r="H3096" s="58"/>
      <c r="I3096" s="1"/>
      <c r="J3096" s="1"/>
      <c r="K3096" s="1"/>
      <c r="L3096"/>
      <c r="M3096" s="1"/>
      <c r="N3096" s="1"/>
      <c r="V3096" s="90"/>
    </row>
    <row r="3097" spans="1:22" s="80" customFormat="1">
      <c r="A3097" s="1"/>
      <c r="B3097" s="1"/>
      <c r="C3097" s="1"/>
      <c r="D3097" s="1"/>
      <c r="E3097" s="1"/>
      <c r="F3097" s="1"/>
      <c r="G3097" s="1"/>
      <c r="H3097" s="58"/>
      <c r="I3097" s="1"/>
      <c r="J3097" s="1"/>
      <c r="K3097" s="1"/>
      <c r="L3097"/>
      <c r="M3097" s="1"/>
      <c r="N3097" s="1"/>
      <c r="V3097" s="90"/>
    </row>
    <row r="3098" spans="1:22" s="80" customFormat="1">
      <c r="A3098" s="1"/>
      <c r="B3098" s="1"/>
      <c r="C3098" s="1"/>
      <c r="D3098" s="1"/>
      <c r="E3098" s="1"/>
      <c r="F3098" s="1"/>
      <c r="G3098" s="1"/>
      <c r="H3098" s="58"/>
      <c r="I3098" s="1"/>
      <c r="J3098" s="1"/>
      <c r="K3098" s="1"/>
      <c r="L3098"/>
      <c r="M3098" s="1"/>
      <c r="N3098" s="1"/>
      <c r="V3098" s="90"/>
    </row>
    <row r="3099" spans="1:22" s="80" customFormat="1">
      <c r="A3099" s="1"/>
      <c r="B3099" s="1"/>
      <c r="C3099" s="1"/>
      <c r="D3099" s="1"/>
      <c r="E3099" s="1"/>
      <c r="F3099" s="1"/>
      <c r="G3099" s="1"/>
      <c r="H3099" s="58"/>
      <c r="I3099" s="1"/>
      <c r="J3099" s="1"/>
      <c r="K3099" s="1"/>
      <c r="L3099"/>
      <c r="M3099" s="1"/>
      <c r="N3099" s="1"/>
      <c r="V3099" s="90"/>
    </row>
    <row r="3100" spans="1:22" s="80" customFormat="1">
      <c r="A3100" s="1"/>
      <c r="B3100" s="1"/>
      <c r="C3100" s="1"/>
      <c r="D3100" s="1"/>
      <c r="E3100" s="1"/>
      <c r="F3100" s="1"/>
      <c r="G3100" s="1"/>
      <c r="H3100" s="58"/>
      <c r="I3100" s="1"/>
      <c r="J3100" s="1"/>
      <c r="K3100" s="1"/>
      <c r="L3100"/>
      <c r="M3100" s="1"/>
      <c r="N3100" s="1"/>
      <c r="V3100" s="90"/>
    </row>
    <row r="3101" spans="1:22" s="80" customFormat="1">
      <c r="A3101" s="1"/>
      <c r="B3101" s="1"/>
      <c r="C3101" s="1"/>
      <c r="D3101" s="1"/>
      <c r="E3101" s="1"/>
      <c r="F3101" s="1"/>
      <c r="G3101" s="1"/>
      <c r="H3101" s="58"/>
      <c r="I3101" s="1"/>
      <c r="J3101" s="1"/>
      <c r="K3101" s="1"/>
      <c r="L3101"/>
      <c r="M3101" s="1"/>
      <c r="N3101" s="1"/>
      <c r="V3101" s="90"/>
    </row>
    <row r="3102" spans="1:22" s="80" customFormat="1">
      <c r="A3102" s="1"/>
      <c r="B3102" s="1"/>
      <c r="C3102" s="1"/>
      <c r="D3102" s="1"/>
      <c r="E3102" s="1"/>
      <c r="F3102" s="1"/>
      <c r="G3102" s="1"/>
      <c r="H3102" s="58"/>
      <c r="I3102" s="1"/>
      <c r="J3102" s="1"/>
      <c r="K3102" s="1"/>
      <c r="L3102"/>
      <c r="M3102" s="1"/>
      <c r="N3102" s="1"/>
      <c r="V3102" s="90"/>
    </row>
    <row r="3103" spans="1:22" s="80" customFormat="1">
      <c r="A3103" s="1"/>
      <c r="B3103" s="1"/>
      <c r="C3103" s="1"/>
      <c r="D3103" s="1"/>
      <c r="E3103" s="1"/>
      <c r="F3103" s="1"/>
      <c r="G3103" s="1"/>
      <c r="H3103" s="58"/>
      <c r="I3103" s="1"/>
      <c r="J3103" s="1"/>
      <c r="K3103" s="1"/>
      <c r="L3103"/>
      <c r="M3103" s="1"/>
      <c r="N3103" s="1"/>
      <c r="V3103" s="90"/>
    </row>
    <row r="3104" spans="1:22" s="80" customFormat="1">
      <c r="A3104" s="1"/>
      <c r="B3104" s="1"/>
      <c r="C3104" s="1"/>
      <c r="D3104" s="1"/>
      <c r="E3104" s="1"/>
      <c r="F3104" s="1"/>
      <c r="G3104" s="1"/>
      <c r="H3104" s="58"/>
      <c r="I3104" s="1"/>
      <c r="J3104" s="1"/>
      <c r="K3104" s="1"/>
      <c r="L3104"/>
      <c r="M3104" s="1"/>
      <c r="N3104" s="1"/>
      <c r="V3104" s="90"/>
    </row>
    <row r="3105" spans="1:22" s="80" customFormat="1">
      <c r="A3105" s="1"/>
      <c r="B3105" s="1"/>
      <c r="C3105" s="1"/>
      <c r="D3105" s="1"/>
      <c r="E3105" s="1"/>
      <c r="F3105" s="1"/>
      <c r="G3105" s="1"/>
      <c r="H3105" s="58"/>
      <c r="I3105" s="1"/>
      <c r="J3105" s="1"/>
      <c r="K3105" s="1"/>
      <c r="L3105"/>
      <c r="M3105" s="1"/>
      <c r="N3105" s="1"/>
      <c r="V3105" s="90"/>
    </row>
    <row r="3106" spans="1:22" s="80" customFormat="1">
      <c r="A3106" s="1"/>
      <c r="B3106" s="1"/>
      <c r="C3106" s="1"/>
      <c r="D3106" s="1"/>
      <c r="E3106" s="1"/>
      <c r="F3106" s="1"/>
      <c r="G3106" s="1"/>
      <c r="H3106" s="58"/>
      <c r="I3106" s="1"/>
      <c r="J3106" s="1"/>
      <c r="K3106" s="1"/>
      <c r="L3106"/>
      <c r="M3106" s="1"/>
      <c r="N3106" s="1"/>
      <c r="V3106" s="90"/>
    </row>
    <row r="3107" spans="1:22" s="80" customFormat="1">
      <c r="A3107" s="1"/>
      <c r="B3107" s="1"/>
      <c r="C3107" s="1"/>
      <c r="D3107" s="1"/>
      <c r="E3107" s="1"/>
      <c r="F3107" s="1"/>
      <c r="G3107" s="1"/>
      <c r="H3107" s="58"/>
      <c r="I3107" s="1"/>
      <c r="J3107" s="1"/>
      <c r="K3107" s="1"/>
      <c r="L3107"/>
      <c r="M3107" s="1"/>
      <c r="N3107" s="1"/>
      <c r="V3107" s="90"/>
    </row>
    <row r="3108" spans="1:22" s="80" customFormat="1">
      <c r="A3108" s="1"/>
      <c r="B3108" s="1"/>
      <c r="C3108" s="1"/>
      <c r="D3108" s="1"/>
      <c r="E3108" s="1"/>
      <c r="F3108" s="1"/>
      <c r="G3108" s="1"/>
      <c r="H3108" s="58"/>
      <c r="I3108" s="1"/>
      <c r="J3108" s="1"/>
      <c r="K3108" s="1"/>
      <c r="L3108"/>
      <c r="M3108" s="1"/>
      <c r="N3108" s="1"/>
      <c r="V3108" s="90"/>
    </row>
    <row r="3109" spans="1:22" s="80" customFormat="1">
      <c r="A3109" s="1"/>
      <c r="B3109" s="1"/>
      <c r="C3109" s="1"/>
      <c r="D3109" s="1"/>
      <c r="E3109" s="1"/>
      <c r="F3109" s="1"/>
      <c r="G3109" s="1"/>
      <c r="H3109" s="58"/>
      <c r="I3109" s="1"/>
      <c r="J3109" s="1"/>
      <c r="K3109" s="1"/>
      <c r="L3109"/>
      <c r="M3109" s="1"/>
      <c r="N3109" s="1"/>
      <c r="V3109" s="90"/>
    </row>
    <row r="3110" spans="1:22" s="80" customFormat="1">
      <c r="A3110" s="1"/>
      <c r="B3110" s="1"/>
      <c r="C3110" s="1"/>
      <c r="D3110" s="1"/>
      <c r="E3110" s="1"/>
      <c r="F3110" s="1"/>
      <c r="G3110" s="1"/>
      <c r="H3110" s="58"/>
      <c r="I3110" s="1"/>
      <c r="J3110" s="1"/>
      <c r="K3110" s="1"/>
      <c r="L3110"/>
      <c r="M3110" s="1"/>
      <c r="N3110" s="1"/>
      <c r="V3110" s="90"/>
    </row>
    <row r="3111" spans="1:22" s="80" customFormat="1">
      <c r="A3111" s="1"/>
      <c r="B3111" s="1"/>
      <c r="C3111" s="1"/>
      <c r="D3111" s="1"/>
      <c r="E3111" s="1"/>
      <c r="F3111" s="1"/>
      <c r="G3111" s="1"/>
      <c r="H3111" s="58"/>
      <c r="I3111" s="1"/>
      <c r="J3111" s="1"/>
      <c r="K3111" s="1"/>
      <c r="L3111"/>
      <c r="M3111" s="1"/>
      <c r="N3111" s="1"/>
      <c r="V3111" s="90"/>
    </row>
    <row r="3112" spans="1:22" s="80" customFormat="1">
      <c r="A3112" s="1"/>
      <c r="B3112" s="1"/>
      <c r="C3112" s="1"/>
      <c r="D3112" s="1"/>
      <c r="E3112" s="1"/>
      <c r="F3112" s="1"/>
      <c r="G3112" s="1"/>
      <c r="H3112" s="58"/>
      <c r="I3112" s="1"/>
      <c r="J3112" s="1"/>
      <c r="K3112" s="1"/>
      <c r="L3112"/>
      <c r="M3112" s="1"/>
      <c r="N3112" s="1"/>
      <c r="V3112" s="90"/>
    </row>
    <row r="3113" spans="1:22" s="80" customFormat="1">
      <c r="A3113" s="1"/>
      <c r="B3113" s="1"/>
      <c r="C3113" s="1"/>
      <c r="D3113" s="1"/>
      <c r="E3113" s="1"/>
      <c r="F3113" s="1"/>
      <c r="G3113" s="1"/>
      <c r="H3113" s="58"/>
      <c r="I3113" s="1"/>
      <c r="J3113" s="1"/>
      <c r="K3113" s="1"/>
      <c r="L3113"/>
      <c r="M3113" s="1"/>
      <c r="N3113" s="1"/>
      <c r="V3113" s="90"/>
    </row>
    <row r="3114" spans="1:22" s="80" customFormat="1">
      <c r="A3114" s="1"/>
      <c r="B3114" s="1"/>
      <c r="C3114" s="1"/>
      <c r="D3114" s="1"/>
      <c r="E3114" s="1"/>
      <c r="F3114" s="1"/>
      <c r="G3114" s="1"/>
      <c r="H3114" s="58"/>
      <c r="I3114" s="1"/>
      <c r="J3114" s="1"/>
      <c r="K3114" s="1"/>
      <c r="L3114"/>
      <c r="M3114" s="1"/>
      <c r="N3114" s="1"/>
      <c r="V3114" s="90"/>
    </row>
    <row r="3115" spans="1:22" s="80" customFormat="1">
      <c r="A3115" s="1"/>
      <c r="B3115" s="1"/>
      <c r="C3115" s="1"/>
      <c r="D3115" s="1"/>
      <c r="E3115" s="1"/>
      <c r="F3115" s="1"/>
      <c r="G3115" s="1"/>
      <c r="H3115" s="58"/>
      <c r="I3115" s="1"/>
      <c r="J3115" s="1"/>
      <c r="K3115" s="1"/>
      <c r="L3115"/>
      <c r="M3115" s="1"/>
      <c r="N3115" s="1"/>
      <c r="V3115" s="90"/>
    </row>
    <row r="3116" spans="1:22" s="80" customFormat="1">
      <c r="A3116" s="1"/>
      <c r="B3116" s="1"/>
      <c r="C3116" s="1"/>
      <c r="D3116" s="1"/>
      <c r="E3116" s="1"/>
      <c r="F3116" s="1"/>
      <c r="G3116" s="1"/>
      <c r="H3116" s="58"/>
      <c r="I3116" s="1"/>
      <c r="J3116" s="1"/>
      <c r="K3116" s="1"/>
      <c r="L3116"/>
      <c r="M3116" s="1"/>
      <c r="N3116" s="1"/>
      <c r="V3116" s="90"/>
    </row>
    <row r="3117" spans="1:22" s="80" customFormat="1">
      <c r="A3117" s="1"/>
      <c r="B3117" s="1"/>
      <c r="C3117" s="1"/>
      <c r="D3117" s="1"/>
      <c r="E3117" s="1"/>
      <c r="F3117" s="1"/>
      <c r="G3117" s="1"/>
      <c r="H3117" s="58"/>
      <c r="I3117" s="1"/>
      <c r="J3117" s="1"/>
      <c r="K3117" s="1"/>
      <c r="L3117"/>
      <c r="M3117" s="1"/>
      <c r="N3117" s="1"/>
      <c r="V3117" s="90"/>
    </row>
    <row r="3118" spans="1:22" s="80" customFormat="1">
      <c r="A3118" s="1"/>
      <c r="B3118" s="1"/>
      <c r="C3118" s="1"/>
      <c r="D3118" s="1"/>
      <c r="E3118" s="1"/>
      <c r="F3118" s="1"/>
      <c r="G3118" s="1"/>
      <c r="H3118" s="58"/>
      <c r="I3118" s="1"/>
      <c r="J3118" s="1"/>
      <c r="K3118" s="1"/>
      <c r="L3118"/>
      <c r="M3118" s="1"/>
      <c r="N3118" s="1"/>
      <c r="V3118" s="90"/>
    </row>
    <row r="3119" spans="1:22" s="80" customFormat="1">
      <c r="A3119" s="1"/>
      <c r="B3119" s="1"/>
      <c r="C3119" s="1"/>
      <c r="D3119" s="1"/>
      <c r="E3119" s="1"/>
      <c r="F3119" s="1"/>
      <c r="G3119" s="1"/>
      <c r="H3119" s="58"/>
      <c r="I3119" s="1"/>
      <c r="J3119" s="1"/>
      <c r="K3119" s="1"/>
      <c r="L3119"/>
      <c r="M3119" s="1"/>
      <c r="N3119" s="1"/>
      <c r="V3119" s="90"/>
    </row>
    <row r="3120" spans="1:22" s="80" customFormat="1">
      <c r="A3120" s="1"/>
      <c r="B3120" s="1"/>
      <c r="C3120" s="1"/>
      <c r="D3120" s="1"/>
      <c r="E3120" s="1"/>
      <c r="F3120" s="1"/>
      <c r="G3120" s="1"/>
      <c r="H3120" s="58"/>
      <c r="I3120" s="1"/>
      <c r="J3120" s="1"/>
      <c r="K3120" s="1"/>
      <c r="L3120"/>
      <c r="M3120" s="1"/>
      <c r="N3120" s="1"/>
      <c r="V3120" s="90"/>
    </row>
    <row r="3121" spans="1:22" s="80" customFormat="1">
      <c r="A3121" s="1"/>
      <c r="B3121" s="1"/>
      <c r="C3121" s="1"/>
      <c r="D3121" s="1"/>
      <c r="E3121" s="1"/>
      <c r="F3121" s="1"/>
      <c r="G3121" s="1"/>
      <c r="H3121" s="58"/>
      <c r="I3121" s="1"/>
      <c r="J3121" s="1"/>
      <c r="K3121" s="1"/>
      <c r="L3121"/>
      <c r="M3121" s="1"/>
      <c r="N3121" s="1"/>
      <c r="V3121" s="90"/>
    </row>
    <row r="3122" spans="1:22" s="80" customFormat="1">
      <c r="A3122" s="1"/>
      <c r="B3122" s="1"/>
      <c r="C3122" s="1"/>
      <c r="D3122" s="1"/>
      <c r="E3122" s="1"/>
      <c r="F3122" s="1"/>
      <c r="G3122" s="1"/>
      <c r="H3122" s="58"/>
      <c r="I3122" s="1"/>
      <c r="J3122" s="1"/>
      <c r="K3122" s="1"/>
      <c r="L3122"/>
      <c r="M3122" s="1"/>
      <c r="N3122" s="1"/>
      <c r="V3122" s="90"/>
    </row>
    <row r="3123" spans="1:22" s="80" customFormat="1">
      <c r="A3123" s="1"/>
      <c r="B3123" s="1"/>
      <c r="C3123" s="1"/>
      <c r="D3123" s="1"/>
      <c r="E3123" s="1"/>
      <c r="F3123" s="1"/>
      <c r="G3123" s="1"/>
      <c r="H3123" s="58"/>
      <c r="I3123" s="1"/>
      <c r="J3123" s="1"/>
      <c r="K3123" s="1"/>
      <c r="L3123"/>
      <c r="M3123" s="1"/>
      <c r="N3123" s="1"/>
      <c r="V3123" s="90"/>
    </row>
    <row r="3124" spans="1:22" s="80" customFormat="1">
      <c r="A3124" s="1"/>
      <c r="B3124" s="1"/>
      <c r="C3124" s="1"/>
      <c r="D3124" s="1"/>
      <c r="E3124" s="1"/>
      <c r="F3124" s="1"/>
      <c r="G3124" s="1"/>
      <c r="H3124" s="58"/>
      <c r="I3124" s="1"/>
      <c r="J3124" s="1"/>
      <c r="K3124" s="1"/>
      <c r="L3124"/>
      <c r="M3124" s="1"/>
      <c r="N3124" s="1"/>
      <c r="V3124" s="90"/>
    </row>
    <row r="3125" spans="1:22" s="80" customFormat="1">
      <c r="A3125" s="1"/>
      <c r="B3125" s="1"/>
      <c r="C3125" s="1"/>
      <c r="D3125" s="1"/>
      <c r="E3125" s="1"/>
      <c r="F3125" s="1"/>
      <c r="G3125" s="1"/>
      <c r="H3125" s="58"/>
      <c r="I3125" s="1"/>
      <c r="J3125" s="1"/>
      <c r="K3125" s="1"/>
      <c r="L3125"/>
      <c r="M3125" s="1"/>
      <c r="N3125" s="1"/>
      <c r="V3125" s="90"/>
    </row>
    <row r="3126" spans="1:22" s="80" customFormat="1">
      <c r="A3126" s="1"/>
      <c r="B3126" s="1"/>
      <c r="C3126" s="1"/>
      <c r="D3126" s="1"/>
      <c r="E3126" s="1"/>
      <c r="F3126" s="1"/>
      <c r="G3126" s="1"/>
      <c r="H3126" s="58"/>
      <c r="I3126" s="1"/>
      <c r="J3126" s="1"/>
      <c r="K3126" s="1"/>
      <c r="L3126"/>
      <c r="M3126" s="1"/>
      <c r="N3126" s="1"/>
      <c r="V3126" s="90"/>
    </row>
    <row r="3127" spans="1:22" s="80" customFormat="1">
      <c r="A3127" s="1"/>
      <c r="B3127" s="1"/>
      <c r="C3127" s="1"/>
      <c r="D3127" s="1"/>
      <c r="E3127" s="1"/>
      <c r="F3127" s="1"/>
      <c r="G3127" s="1"/>
      <c r="H3127" s="58"/>
      <c r="I3127" s="1"/>
      <c r="J3127" s="1"/>
      <c r="K3127" s="1"/>
      <c r="L3127"/>
      <c r="M3127" s="1"/>
      <c r="N3127" s="1"/>
      <c r="V3127" s="90"/>
    </row>
    <row r="3128" spans="1:22" s="80" customFormat="1">
      <c r="A3128" s="1"/>
      <c r="B3128" s="1"/>
      <c r="C3128" s="1"/>
      <c r="D3128" s="1"/>
      <c r="E3128" s="1"/>
      <c r="F3128" s="1"/>
      <c r="G3128" s="1"/>
      <c r="H3128" s="58"/>
      <c r="I3128" s="1"/>
      <c r="J3128" s="1"/>
      <c r="K3128" s="1"/>
      <c r="L3128"/>
      <c r="M3128" s="1"/>
      <c r="N3128" s="1"/>
      <c r="V3128" s="90"/>
    </row>
    <row r="3129" spans="1:22" s="80" customFormat="1">
      <c r="A3129" s="1"/>
      <c r="B3129" s="1"/>
      <c r="C3129" s="1"/>
      <c r="D3129" s="1"/>
      <c r="E3129" s="1"/>
      <c r="F3129" s="1"/>
      <c r="G3129" s="1"/>
      <c r="H3129" s="58"/>
      <c r="I3129" s="1"/>
      <c r="J3129" s="1"/>
      <c r="K3129" s="1"/>
      <c r="L3129"/>
      <c r="M3129" s="1"/>
      <c r="N3129" s="1"/>
      <c r="V3129" s="90"/>
    </row>
    <row r="3130" spans="1:22" s="80" customFormat="1">
      <c r="A3130" s="1"/>
      <c r="B3130" s="1"/>
      <c r="C3130" s="1"/>
      <c r="D3130" s="1"/>
      <c r="E3130" s="1"/>
      <c r="F3130" s="1"/>
      <c r="G3130" s="1"/>
      <c r="H3130" s="58"/>
      <c r="I3130" s="1"/>
      <c r="J3130" s="1"/>
      <c r="K3130" s="1"/>
      <c r="L3130"/>
      <c r="M3130" s="1"/>
      <c r="N3130" s="1"/>
      <c r="V3130" s="90"/>
    </row>
    <row r="3131" spans="1:22" s="80" customFormat="1">
      <c r="A3131" s="1"/>
      <c r="B3131" s="1"/>
      <c r="C3131" s="1"/>
      <c r="D3131" s="1"/>
      <c r="E3131" s="1"/>
      <c r="F3131" s="1"/>
      <c r="G3131" s="1"/>
      <c r="H3131" s="58"/>
      <c r="I3131" s="1"/>
      <c r="J3131" s="1"/>
      <c r="K3131" s="1"/>
      <c r="L3131"/>
      <c r="M3131" s="1"/>
      <c r="N3131" s="1"/>
      <c r="V3131" s="90"/>
    </row>
    <row r="3132" spans="1:22" s="80" customFormat="1">
      <c r="A3132" s="1"/>
      <c r="B3132" s="1"/>
      <c r="C3132" s="1"/>
      <c r="D3132" s="1"/>
      <c r="E3132" s="1"/>
      <c r="F3132" s="1"/>
      <c r="G3132" s="1"/>
      <c r="H3132" s="58"/>
      <c r="I3132" s="1"/>
      <c r="J3132" s="1"/>
      <c r="K3132" s="1"/>
      <c r="L3132"/>
      <c r="M3132" s="1"/>
      <c r="N3132" s="1"/>
      <c r="V3132" s="90"/>
    </row>
    <row r="3133" spans="1:22" s="80" customFormat="1">
      <c r="A3133" s="1"/>
      <c r="B3133" s="1"/>
      <c r="C3133" s="1"/>
      <c r="D3133" s="1"/>
      <c r="E3133" s="1"/>
      <c r="F3133" s="1"/>
      <c r="G3133" s="1"/>
      <c r="H3133" s="58"/>
      <c r="I3133" s="1"/>
      <c r="J3133" s="1"/>
      <c r="K3133" s="1"/>
      <c r="L3133"/>
      <c r="M3133" s="1"/>
      <c r="N3133" s="1"/>
      <c r="V3133" s="90"/>
    </row>
    <row r="3134" spans="1:22" s="80" customFormat="1">
      <c r="A3134" s="1"/>
      <c r="B3134" s="1"/>
      <c r="C3134" s="1"/>
      <c r="D3134" s="1"/>
      <c r="E3134" s="1"/>
      <c r="F3134" s="1"/>
      <c r="G3134" s="1"/>
      <c r="H3134" s="58"/>
      <c r="I3134" s="1"/>
      <c r="J3134" s="1"/>
      <c r="K3134" s="1"/>
      <c r="L3134"/>
      <c r="M3134" s="1"/>
      <c r="N3134" s="1"/>
      <c r="V3134" s="90"/>
    </row>
    <row r="3135" spans="1:22" s="80" customFormat="1">
      <c r="A3135" s="1"/>
      <c r="B3135" s="1"/>
      <c r="C3135" s="1"/>
      <c r="D3135" s="1"/>
      <c r="E3135" s="1"/>
      <c r="F3135" s="1"/>
      <c r="G3135" s="1"/>
      <c r="H3135" s="58"/>
      <c r="I3135" s="1"/>
      <c r="J3135" s="1"/>
      <c r="K3135" s="1"/>
      <c r="L3135"/>
      <c r="M3135" s="1"/>
      <c r="N3135" s="1"/>
      <c r="V3135" s="90"/>
    </row>
    <row r="3136" spans="1:22" s="80" customFormat="1">
      <c r="A3136" s="1"/>
      <c r="B3136" s="1"/>
      <c r="C3136" s="1"/>
      <c r="D3136" s="1"/>
      <c r="E3136" s="1"/>
      <c r="F3136" s="1"/>
      <c r="G3136" s="1"/>
      <c r="H3136" s="58"/>
      <c r="I3136" s="1"/>
      <c r="J3136" s="1"/>
      <c r="K3136" s="1"/>
      <c r="L3136"/>
      <c r="M3136" s="1"/>
      <c r="N3136" s="1"/>
      <c r="V3136" s="90"/>
    </row>
    <row r="3137" spans="1:22" s="80" customFormat="1">
      <c r="A3137" s="1"/>
      <c r="B3137" s="1"/>
      <c r="C3137" s="1"/>
      <c r="D3137" s="1"/>
      <c r="E3137" s="1"/>
      <c r="F3137" s="1"/>
      <c r="G3137" s="1"/>
      <c r="H3137" s="58"/>
      <c r="I3137" s="1"/>
      <c r="J3137" s="1"/>
      <c r="K3137" s="1"/>
      <c r="L3137"/>
      <c r="M3137" s="1"/>
      <c r="N3137" s="1"/>
      <c r="V3137" s="90"/>
    </row>
    <row r="3138" spans="1:22" s="80" customFormat="1">
      <c r="A3138" s="1"/>
      <c r="B3138" s="1"/>
      <c r="C3138" s="1"/>
      <c r="D3138" s="1"/>
      <c r="E3138" s="1"/>
      <c r="F3138" s="1"/>
      <c r="G3138" s="1"/>
      <c r="H3138" s="58"/>
      <c r="I3138" s="1"/>
      <c r="J3138" s="1"/>
      <c r="K3138" s="1"/>
      <c r="L3138"/>
      <c r="M3138" s="1"/>
      <c r="N3138" s="1"/>
      <c r="V3138" s="90"/>
    </row>
    <row r="3139" spans="1:22" s="80" customFormat="1">
      <c r="A3139" s="1"/>
      <c r="B3139" s="1"/>
      <c r="C3139" s="1"/>
      <c r="D3139" s="1"/>
      <c r="E3139" s="1"/>
      <c r="F3139" s="1"/>
      <c r="G3139" s="1"/>
      <c r="H3139" s="58"/>
      <c r="I3139" s="1"/>
      <c r="J3139" s="1"/>
      <c r="K3139" s="1"/>
      <c r="L3139"/>
      <c r="M3139" s="1"/>
      <c r="N3139" s="1"/>
      <c r="V3139" s="90"/>
    </row>
    <row r="3140" spans="1:22" s="80" customFormat="1">
      <c r="A3140" s="1"/>
      <c r="B3140" s="1"/>
      <c r="C3140" s="1"/>
      <c r="D3140" s="1"/>
      <c r="E3140" s="1"/>
      <c r="F3140" s="1"/>
      <c r="G3140" s="1"/>
      <c r="H3140" s="58"/>
      <c r="I3140" s="1"/>
      <c r="J3140" s="1"/>
      <c r="K3140" s="1"/>
      <c r="L3140"/>
      <c r="M3140" s="1"/>
      <c r="N3140" s="1"/>
      <c r="V3140" s="90"/>
    </row>
    <row r="3141" spans="1:22" s="80" customFormat="1">
      <c r="A3141" s="1"/>
      <c r="B3141" s="1"/>
      <c r="C3141" s="1"/>
      <c r="D3141" s="1"/>
      <c r="E3141" s="1"/>
      <c r="F3141" s="1"/>
      <c r="G3141" s="1"/>
      <c r="H3141" s="58"/>
      <c r="I3141" s="1"/>
      <c r="J3141" s="1"/>
      <c r="K3141" s="1"/>
      <c r="L3141"/>
      <c r="M3141" s="1"/>
      <c r="N3141" s="1"/>
      <c r="V3141" s="90"/>
    </row>
    <row r="3142" spans="1:22" s="80" customFormat="1">
      <c r="A3142" s="1"/>
      <c r="B3142" s="1"/>
      <c r="C3142" s="1"/>
      <c r="D3142" s="1"/>
      <c r="E3142" s="1"/>
      <c r="F3142" s="1"/>
      <c r="G3142" s="1"/>
      <c r="H3142" s="58"/>
      <c r="I3142" s="1"/>
      <c r="J3142" s="1"/>
      <c r="K3142" s="1"/>
      <c r="L3142"/>
      <c r="M3142" s="1"/>
      <c r="N3142" s="1"/>
      <c r="V3142" s="90"/>
    </row>
    <row r="3143" spans="1:22" s="80" customFormat="1">
      <c r="A3143" s="1"/>
      <c r="B3143" s="1"/>
      <c r="C3143" s="1"/>
      <c r="D3143" s="1"/>
      <c r="E3143" s="1"/>
      <c r="F3143" s="1"/>
      <c r="G3143" s="1"/>
      <c r="H3143" s="58"/>
      <c r="I3143" s="1"/>
      <c r="J3143" s="1"/>
      <c r="K3143" s="1"/>
      <c r="L3143"/>
      <c r="M3143" s="1"/>
      <c r="N3143" s="1"/>
      <c r="V3143" s="90"/>
    </row>
    <row r="3144" spans="1:22" s="80" customFormat="1">
      <c r="A3144" s="1"/>
      <c r="B3144" s="1"/>
      <c r="C3144" s="1"/>
      <c r="D3144" s="1"/>
      <c r="E3144" s="1"/>
      <c r="F3144" s="1"/>
      <c r="G3144" s="1"/>
      <c r="H3144" s="58"/>
      <c r="I3144" s="1"/>
      <c r="J3144" s="1"/>
      <c r="K3144" s="1"/>
      <c r="L3144"/>
      <c r="M3144" s="1"/>
      <c r="N3144" s="1"/>
      <c r="V3144" s="90"/>
    </row>
    <row r="3145" spans="1:22" s="80" customFormat="1">
      <c r="A3145" s="1"/>
      <c r="B3145" s="1"/>
      <c r="C3145" s="1"/>
      <c r="D3145" s="1"/>
      <c r="E3145" s="1"/>
      <c r="F3145" s="1"/>
      <c r="G3145" s="1"/>
      <c r="H3145" s="58"/>
      <c r="I3145" s="1"/>
      <c r="J3145" s="1"/>
      <c r="K3145" s="1"/>
      <c r="L3145"/>
      <c r="M3145" s="1"/>
      <c r="N3145" s="1"/>
      <c r="V3145" s="90"/>
    </row>
    <row r="3146" spans="1:22" s="80" customFormat="1">
      <c r="A3146" s="1"/>
      <c r="B3146" s="1"/>
      <c r="C3146" s="1"/>
      <c r="D3146" s="1"/>
      <c r="E3146" s="1"/>
      <c r="F3146" s="1"/>
      <c r="G3146" s="1"/>
      <c r="H3146" s="58"/>
      <c r="I3146" s="1"/>
      <c r="J3146" s="1"/>
      <c r="K3146" s="1"/>
      <c r="L3146"/>
      <c r="M3146" s="1"/>
      <c r="N3146" s="1"/>
      <c r="V3146" s="90"/>
    </row>
    <row r="3147" spans="1:22" s="80" customFormat="1">
      <c r="A3147" s="1"/>
      <c r="B3147" s="1"/>
      <c r="C3147" s="1"/>
      <c r="D3147" s="1"/>
      <c r="E3147" s="1"/>
      <c r="F3147" s="1"/>
      <c r="G3147" s="1"/>
      <c r="H3147" s="58"/>
      <c r="I3147" s="1"/>
      <c r="J3147" s="1"/>
      <c r="K3147" s="1"/>
      <c r="L3147"/>
      <c r="M3147" s="1"/>
      <c r="N3147" s="1"/>
      <c r="V3147" s="90"/>
    </row>
    <row r="3148" spans="1:22" s="80" customFormat="1">
      <c r="A3148" s="1"/>
      <c r="B3148" s="1"/>
      <c r="C3148" s="1"/>
      <c r="D3148" s="1"/>
      <c r="E3148" s="1"/>
      <c r="F3148" s="1"/>
      <c r="G3148" s="1"/>
      <c r="H3148" s="58"/>
      <c r="I3148" s="1"/>
      <c r="J3148" s="1"/>
      <c r="K3148" s="1"/>
      <c r="L3148"/>
      <c r="M3148" s="1"/>
      <c r="N3148" s="1"/>
      <c r="V3148" s="90"/>
    </row>
    <row r="3149" spans="1:22" s="80" customFormat="1">
      <c r="A3149" s="1"/>
      <c r="B3149" s="1"/>
      <c r="C3149" s="1"/>
      <c r="D3149" s="1"/>
      <c r="E3149" s="1"/>
      <c r="F3149" s="1"/>
      <c r="G3149" s="1"/>
      <c r="H3149" s="58"/>
      <c r="I3149" s="1"/>
      <c r="J3149" s="1"/>
      <c r="K3149" s="1"/>
      <c r="L3149"/>
      <c r="M3149" s="1"/>
      <c r="N3149" s="1"/>
      <c r="V3149" s="90"/>
    </row>
    <row r="3150" spans="1:22" s="80" customFormat="1">
      <c r="A3150" s="1"/>
      <c r="B3150" s="1"/>
      <c r="C3150" s="1"/>
      <c r="D3150" s="1"/>
      <c r="E3150" s="1"/>
      <c r="F3150" s="1"/>
      <c r="G3150" s="1"/>
      <c r="H3150" s="58"/>
      <c r="I3150" s="1"/>
      <c r="J3150" s="1"/>
      <c r="K3150" s="1"/>
      <c r="L3150"/>
      <c r="M3150" s="1"/>
      <c r="N3150" s="1"/>
      <c r="V3150" s="90"/>
    </row>
    <row r="3151" spans="1:22" s="80" customFormat="1">
      <c r="A3151" s="1"/>
      <c r="B3151" s="1"/>
      <c r="C3151" s="1"/>
      <c r="D3151" s="1"/>
      <c r="E3151" s="1"/>
      <c r="F3151" s="1"/>
      <c r="G3151" s="1"/>
      <c r="H3151" s="58"/>
      <c r="I3151" s="1"/>
      <c r="J3151" s="1"/>
      <c r="K3151" s="1"/>
      <c r="L3151"/>
      <c r="M3151" s="1"/>
      <c r="N3151" s="1"/>
      <c r="V3151" s="90"/>
    </row>
    <row r="3152" spans="1:22" s="80" customFormat="1">
      <c r="A3152" s="1"/>
      <c r="B3152" s="1"/>
      <c r="C3152" s="1"/>
      <c r="D3152" s="1"/>
      <c r="E3152" s="1"/>
      <c r="F3152" s="1"/>
      <c r="G3152" s="1"/>
      <c r="H3152" s="58"/>
      <c r="I3152" s="1"/>
      <c r="J3152" s="1"/>
      <c r="K3152" s="1"/>
      <c r="L3152"/>
      <c r="M3152" s="1"/>
      <c r="N3152" s="1"/>
      <c r="V3152" s="90"/>
    </row>
    <row r="3153" spans="1:22" s="80" customFormat="1">
      <c r="A3153" s="1"/>
      <c r="B3153" s="1"/>
      <c r="C3153" s="1"/>
      <c r="D3153" s="1"/>
      <c r="E3153" s="1"/>
      <c r="F3153" s="1"/>
      <c r="G3153" s="1"/>
      <c r="H3153" s="58"/>
      <c r="I3153" s="1"/>
      <c r="J3153" s="1"/>
      <c r="K3153" s="1"/>
      <c r="L3153"/>
      <c r="M3153" s="1"/>
      <c r="N3153" s="1"/>
      <c r="V3153" s="90"/>
    </row>
    <row r="3154" spans="1:22" s="80" customFormat="1">
      <c r="A3154" s="1"/>
      <c r="B3154" s="1"/>
      <c r="C3154" s="1"/>
      <c r="D3154" s="1"/>
      <c r="E3154" s="1"/>
      <c r="F3154" s="1"/>
      <c r="G3154" s="1"/>
      <c r="H3154" s="58"/>
      <c r="I3154" s="1"/>
      <c r="J3154" s="1"/>
      <c r="K3154" s="1"/>
      <c r="L3154"/>
      <c r="M3154" s="1"/>
      <c r="N3154" s="1"/>
      <c r="V3154" s="90"/>
    </row>
    <row r="3155" spans="1:22" s="80" customFormat="1">
      <c r="A3155" s="1"/>
      <c r="B3155" s="1"/>
      <c r="C3155" s="1"/>
      <c r="D3155" s="1"/>
      <c r="E3155" s="1"/>
      <c r="F3155" s="1"/>
      <c r="G3155" s="1"/>
      <c r="H3155" s="58"/>
      <c r="I3155" s="1"/>
      <c r="J3155" s="1"/>
      <c r="K3155" s="1"/>
      <c r="L3155"/>
      <c r="M3155" s="1"/>
      <c r="N3155" s="1"/>
      <c r="V3155" s="90"/>
    </row>
    <row r="3156" spans="1:22" s="80" customFormat="1">
      <c r="A3156" s="1"/>
      <c r="B3156" s="1"/>
      <c r="C3156" s="1"/>
      <c r="D3156" s="1"/>
      <c r="E3156" s="1"/>
      <c r="F3156" s="1"/>
      <c r="G3156" s="1"/>
      <c r="H3156" s="58"/>
      <c r="I3156" s="1"/>
      <c r="J3156" s="1"/>
      <c r="K3156" s="1"/>
      <c r="L3156"/>
      <c r="M3156" s="1"/>
      <c r="N3156" s="1"/>
      <c r="V3156" s="90"/>
    </row>
    <row r="3157" spans="1:22" s="80" customFormat="1">
      <c r="A3157" s="1"/>
      <c r="B3157" s="1"/>
      <c r="C3157" s="1"/>
      <c r="D3157" s="1"/>
      <c r="E3157" s="1"/>
      <c r="F3157" s="1"/>
      <c r="G3157" s="1"/>
      <c r="H3157" s="58"/>
      <c r="I3157" s="1"/>
      <c r="J3157" s="1"/>
      <c r="K3157" s="1"/>
      <c r="L3157"/>
      <c r="M3157" s="1"/>
      <c r="N3157" s="1"/>
      <c r="V3157" s="90"/>
    </row>
    <row r="3158" spans="1:22" s="80" customFormat="1">
      <c r="A3158" s="1"/>
      <c r="B3158" s="1"/>
      <c r="C3158" s="1"/>
      <c r="D3158" s="1"/>
      <c r="E3158" s="1"/>
      <c r="F3158" s="1"/>
      <c r="G3158" s="1"/>
      <c r="H3158" s="58"/>
      <c r="I3158" s="1"/>
      <c r="J3158" s="1"/>
      <c r="K3158" s="1"/>
      <c r="L3158"/>
      <c r="M3158" s="1"/>
      <c r="N3158" s="1"/>
      <c r="V3158" s="90"/>
    </row>
    <row r="3159" spans="1:22" s="80" customFormat="1">
      <c r="A3159" s="1"/>
      <c r="B3159" s="1"/>
      <c r="C3159" s="1"/>
      <c r="D3159" s="1"/>
      <c r="E3159" s="1"/>
      <c r="F3159" s="1"/>
      <c r="G3159" s="1"/>
      <c r="H3159" s="58"/>
      <c r="I3159" s="1"/>
      <c r="J3159" s="1"/>
      <c r="K3159" s="1"/>
      <c r="L3159"/>
      <c r="M3159" s="1"/>
      <c r="N3159" s="1"/>
      <c r="V3159" s="90"/>
    </row>
    <row r="3160" spans="1:22" s="80" customFormat="1">
      <c r="A3160" s="1"/>
      <c r="B3160" s="1"/>
      <c r="C3160" s="1"/>
      <c r="D3160" s="1"/>
      <c r="E3160" s="1"/>
      <c r="F3160" s="1"/>
      <c r="G3160" s="1"/>
      <c r="H3160" s="58"/>
      <c r="I3160" s="1"/>
      <c r="J3160" s="1"/>
      <c r="K3160" s="1"/>
      <c r="L3160"/>
      <c r="M3160" s="1"/>
      <c r="N3160" s="1"/>
      <c r="V3160" s="90"/>
    </row>
    <row r="3161" spans="1:22" s="80" customFormat="1">
      <c r="A3161" s="1"/>
      <c r="B3161" s="1"/>
      <c r="C3161" s="1"/>
      <c r="D3161" s="1"/>
      <c r="E3161" s="1"/>
      <c r="F3161" s="1"/>
      <c r="G3161" s="1"/>
      <c r="H3161" s="58"/>
      <c r="I3161" s="1"/>
      <c r="J3161" s="1"/>
      <c r="K3161" s="1"/>
      <c r="L3161"/>
      <c r="M3161" s="1"/>
      <c r="N3161" s="1"/>
      <c r="V3161" s="90"/>
    </row>
    <row r="3162" spans="1:22" s="80" customFormat="1">
      <c r="A3162" s="1"/>
      <c r="B3162" s="1"/>
      <c r="C3162" s="1"/>
      <c r="D3162" s="1"/>
      <c r="E3162" s="1"/>
      <c r="F3162" s="1"/>
      <c r="G3162" s="1"/>
      <c r="H3162" s="58"/>
      <c r="I3162" s="1"/>
      <c r="J3162" s="1"/>
      <c r="K3162" s="1"/>
      <c r="L3162"/>
      <c r="M3162" s="1"/>
      <c r="N3162" s="1"/>
      <c r="V3162" s="90"/>
    </row>
    <row r="3163" spans="1:22" s="80" customFormat="1">
      <c r="A3163" s="1"/>
      <c r="B3163" s="1"/>
      <c r="C3163" s="1"/>
      <c r="D3163" s="1"/>
      <c r="E3163" s="1"/>
      <c r="F3163" s="1"/>
      <c r="G3163" s="1"/>
      <c r="H3163" s="58"/>
      <c r="I3163" s="1"/>
      <c r="J3163" s="1"/>
      <c r="K3163" s="1"/>
      <c r="L3163"/>
      <c r="M3163" s="1"/>
      <c r="N3163" s="1"/>
      <c r="V3163" s="90"/>
    </row>
    <row r="3164" spans="1:22" s="80" customFormat="1">
      <c r="A3164" s="1"/>
      <c r="B3164" s="1"/>
      <c r="C3164" s="1"/>
      <c r="D3164" s="1"/>
      <c r="E3164" s="1"/>
      <c r="F3164" s="1"/>
      <c r="G3164" s="1"/>
      <c r="H3164" s="58"/>
      <c r="I3164" s="1"/>
      <c r="J3164" s="1"/>
      <c r="K3164" s="1"/>
      <c r="L3164"/>
      <c r="M3164" s="1"/>
      <c r="N3164" s="1"/>
      <c r="V3164" s="90"/>
    </row>
    <row r="3165" spans="1:22" s="80" customFormat="1">
      <c r="A3165" s="1"/>
      <c r="B3165" s="1"/>
      <c r="C3165" s="1"/>
      <c r="D3165" s="1"/>
      <c r="E3165" s="1"/>
      <c r="F3165" s="1"/>
      <c r="G3165" s="1"/>
      <c r="H3165" s="58"/>
      <c r="I3165" s="1"/>
      <c r="J3165" s="1"/>
      <c r="K3165" s="1"/>
      <c r="L3165"/>
      <c r="M3165" s="1"/>
      <c r="N3165" s="1"/>
      <c r="V3165" s="90"/>
    </row>
    <row r="3166" spans="1:22" s="80" customFormat="1">
      <c r="A3166" s="1"/>
      <c r="B3166" s="1"/>
      <c r="C3166" s="1"/>
      <c r="D3166" s="1"/>
      <c r="E3166" s="1"/>
      <c r="F3166" s="1"/>
      <c r="G3166" s="1"/>
      <c r="H3166" s="58"/>
      <c r="I3166" s="1"/>
      <c r="J3166" s="1"/>
      <c r="K3166" s="1"/>
      <c r="L3166"/>
      <c r="M3166" s="1"/>
      <c r="N3166" s="1"/>
      <c r="V3166" s="90"/>
    </row>
    <row r="3167" spans="1:22" s="80" customFormat="1">
      <c r="A3167" s="1"/>
      <c r="B3167" s="1"/>
      <c r="C3167" s="1"/>
      <c r="D3167" s="1"/>
      <c r="E3167" s="1"/>
      <c r="F3167" s="1"/>
      <c r="G3167" s="1"/>
      <c r="H3167" s="58"/>
      <c r="I3167" s="1"/>
      <c r="J3167" s="1"/>
      <c r="K3167" s="1"/>
      <c r="L3167"/>
      <c r="M3167" s="1"/>
      <c r="N3167" s="1"/>
      <c r="V3167" s="90"/>
    </row>
    <row r="3168" spans="1:22" s="80" customFormat="1">
      <c r="A3168" s="1"/>
      <c r="B3168" s="1"/>
      <c r="C3168" s="1"/>
      <c r="D3168" s="1"/>
      <c r="E3168" s="1"/>
      <c r="F3168" s="1"/>
      <c r="G3168" s="1"/>
      <c r="H3168" s="58"/>
      <c r="I3168" s="1"/>
      <c r="J3168" s="1"/>
      <c r="K3168" s="1"/>
      <c r="L3168"/>
      <c r="M3168" s="1"/>
      <c r="N3168" s="1"/>
      <c r="V3168" s="90"/>
    </row>
    <row r="3169" spans="1:22" s="80" customFormat="1">
      <c r="A3169" s="1"/>
      <c r="B3169" s="1"/>
      <c r="C3169" s="1"/>
      <c r="D3169" s="1"/>
      <c r="E3169" s="1"/>
      <c r="F3169" s="1"/>
      <c r="G3169" s="1"/>
      <c r="H3169" s="58"/>
      <c r="I3169" s="1"/>
      <c r="J3169" s="1"/>
      <c r="K3169" s="1"/>
      <c r="L3169"/>
      <c r="M3169" s="1"/>
      <c r="N3169" s="1"/>
      <c r="V3169" s="90"/>
    </row>
    <row r="3170" spans="1:22" s="80" customFormat="1">
      <c r="A3170" s="1"/>
      <c r="B3170" s="1"/>
      <c r="C3170" s="1"/>
      <c r="D3170" s="1"/>
      <c r="E3170" s="1"/>
      <c r="F3170" s="1"/>
      <c r="G3170" s="1"/>
      <c r="H3170" s="58"/>
      <c r="I3170" s="1"/>
      <c r="J3170" s="1"/>
      <c r="K3170" s="1"/>
      <c r="L3170"/>
      <c r="M3170" s="1"/>
      <c r="N3170" s="1"/>
      <c r="V3170" s="90"/>
    </row>
    <row r="3171" spans="1:22" s="80" customFormat="1">
      <c r="A3171" s="1"/>
      <c r="B3171" s="1"/>
      <c r="C3171" s="1"/>
      <c r="D3171" s="1"/>
      <c r="E3171" s="1"/>
      <c r="F3171" s="1"/>
      <c r="G3171" s="1"/>
      <c r="H3171" s="58"/>
      <c r="I3171" s="1"/>
      <c r="J3171" s="1"/>
      <c r="K3171" s="1"/>
      <c r="L3171"/>
      <c r="M3171" s="1"/>
      <c r="N3171" s="1"/>
      <c r="V3171" s="90"/>
    </row>
    <row r="3172" spans="1:22" s="80" customFormat="1">
      <c r="A3172" s="1"/>
      <c r="B3172" s="1"/>
      <c r="C3172" s="1"/>
      <c r="D3172" s="1"/>
      <c r="E3172" s="1"/>
      <c r="F3172" s="1"/>
      <c r="G3172" s="1"/>
      <c r="H3172" s="58"/>
      <c r="I3172" s="1"/>
      <c r="J3172" s="1"/>
      <c r="K3172" s="1"/>
      <c r="L3172"/>
      <c r="M3172" s="1"/>
      <c r="N3172" s="1"/>
      <c r="V3172" s="90"/>
    </row>
    <row r="3173" spans="1:22" s="80" customFormat="1">
      <c r="A3173" s="1"/>
      <c r="B3173" s="1"/>
      <c r="C3173" s="1"/>
      <c r="D3173" s="1"/>
      <c r="E3173" s="1"/>
      <c r="F3173" s="1"/>
      <c r="G3173" s="1"/>
      <c r="H3173" s="58"/>
      <c r="I3173" s="1"/>
      <c r="J3173" s="1"/>
      <c r="K3173" s="1"/>
      <c r="L3173"/>
      <c r="M3173" s="1"/>
      <c r="N3173" s="1"/>
      <c r="V3173" s="90"/>
    </row>
    <row r="3174" spans="1:22" s="80" customFormat="1">
      <c r="A3174" s="1"/>
      <c r="B3174" s="1"/>
      <c r="C3174" s="1"/>
      <c r="D3174" s="1"/>
      <c r="E3174" s="1"/>
      <c r="F3174" s="1"/>
      <c r="G3174" s="1"/>
      <c r="H3174" s="58"/>
      <c r="I3174" s="1"/>
      <c r="J3174" s="1"/>
      <c r="K3174" s="1"/>
      <c r="L3174"/>
      <c r="M3174" s="1"/>
      <c r="N3174" s="1"/>
      <c r="V3174" s="90"/>
    </row>
    <row r="3175" spans="1:22" s="80" customFormat="1">
      <c r="A3175" s="1"/>
      <c r="B3175" s="1"/>
      <c r="C3175" s="1"/>
      <c r="D3175" s="1"/>
      <c r="E3175" s="1"/>
      <c r="F3175" s="1"/>
      <c r="G3175" s="1"/>
      <c r="H3175" s="58"/>
      <c r="I3175" s="1"/>
      <c r="J3175" s="1"/>
      <c r="K3175" s="1"/>
      <c r="L3175"/>
      <c r="M3175" s="1"/>
      <c r="N3175" s="1"/>
      <c r="V3175" s="90"/>
    </row>
    <row r="3176" spans="1:22" s="80" customFormat="1">
      <c r="A3176" s="1"/>
      <c r="B3176" s="1"/>
      <c r="C3176" s="1"/>
      <c r="D3176" s="1"/>
      <c r="E3176" s="1"/>
      <c r="F3176" s="1"/>
      <c r="G3176" s="1"/>
      <c r="H3176" s="58"/>
      <c r="I3176" s="1"/>
      <c r="J3176" s="1"/>
      <c r="K3176" s="1"/>
      <c r="L3176"/>
      <c r="M3176" s="1"/>
      <c r="N3176" s="1"/>
      <c r="V3176" s="90"/>
    </row>
    <row r="3177" spans="1:22" s="80" customFormat="1">
      <c r="A3177" s="1"/>
      <c r="B3177" s="1"/>
      <c r="C3177" s="1"/>
      <c r="D3177" s="1"/>
      <c r="E3177" s="1"/>
      <c r="F3177" s="1"/>
      <c r="G3177" s="1"/>
      <c r="H3177" s="58"/>
      <c r="I3177" s="1"/>
      <c r="J3177" s="1"/>
      <c r="K3177" s="1"/>
      <c r="L3177"/>
      <c r="M3177" s="1"/>
      <c r="N3177" s="1"/>
      <c r="V3177" s="90"/>
    </row>
    <row r="3178" spans="1:22" s="80" customFormat="1">
      <c r="A3178" s="1"/>
      <c r="B3178" s="1"/>
      <c r="C3178" s="1"/>
      <c r="D3178" s="1"/>
      <c r="E3178" s="1"/>
      <c r="F3178" s="1"/>
      <c r="G3178" s="1"/>
      <c r="H3178" s="58"/>
      <c r="I3178" s="1"/>
      <c r="J3178" s="1"/>
      <c r="K3178" s="1"/>
      <c r="L3178"/>
      <c r="M3178" s="1"/>
      <c r="N3178" s="1"/>
      <c r="V3178" s="90"/>
    </row>
    <row r="3179" spans="1:22" s="80" customFormat="1">
      <c r="A3179" s="1"/>
      <c r="B3179" s="1"/>
      <c r="C3179" s="1"/>
      <c r="D3179" s="1"/>
      <c r="E3179" s="1"/>
      <c r="F3179" s="1"/>
      <c r="G3179" s="1"/>
      <c r="H3179" s="58"/>
      <c r="I3179" s="1"/>
      <c r="J3179" s="1"/>
      <c r="K3179" s="1"/>
      <c r="L3179"/>
      <c r="M3179" s="1"/>
      <c r="N3179" s="1"/>
      <c r="V3179" s="90"/>
    </row>
    <row r="3180" spans="1:22" s="80" customFormat="1">
      <c r="A3180" s="1"/>
      <c r="B3180" s="1"/>
      <c r="C3180" s="1"/>
      <c r="D3180" s="1"/>
      <c r="E3180" s="1"/>
      <c r="F3180" s="1"/>
      <c r="G3180" s="1"/>
      <c r="H3180" s="58"/>
      <c r="I3180" s="1"/>
      <c r="J3180" s="1"/>
      <c r="K3180" s="1"/>
      <c r="L3180"/>
      <c r="M3180" s="1"/>
      <c r="N3180" s="1"/>
      <c r="V3180" s="90"/>
    </row>
    <row r="3181" spans="1:22" s="80" customFormat="1">
      <c r="A3181" s="1"/>
      <c r="B3181" s="1"/>
      <c r="C3181" s="1"/>
      <c r="D3181" s="1"/>
      <c r="E3181" s="1"/>
      <c r="F3181" s="1"/>
      <c r="G3181" s="1"/>
      <c r="H3181" s="58"/>
      <c r="I3181" s="1"/>
      <c r="J3181" s="1"/>
      <c r="K3181" s="1"/>
      <c r="L3181"/>
      <c r="M3181" s="1"/>
      <c r="N3181" s="1"/>
      <c r="V3181" s="90"/>
    </row>
    <row r="3182" spans="1:22" s="80" customFormat="1">
      <c r="A3182" s="1"/>
      <c r="B3182" s="1"/>
      <c r="C3182" s="1"/>
      <c r="D3182" s="1"/>
      <c r="E3182" s="1"/>
      <c r="F3182" s="1"/>
      <c r="G3182" s="1"/>
      <c r="H3182" s="58"/>
      <c r="I3182" s="1"/>
      <c r="J3182" s="1"/>
      <c r="K3182" s="1"/>
      <c r="L3182"/>
      <c r="M3182" s="1"/>
      <c r="N3182" s="1"/>
      <c r="V3182" s="90"/>
    </row>
    <row r="3183" spans="1:22" s="80" customFormat="1">
      <c r="A3183" s="1"/>
      <c r="B3183" s="1"/>
      <c r="C3183" s="1"/>
      <c r="D3183" s="1"/>
      <c r="E3183" s="1"/>
      <c r="F3183" s="1"/>
      <c r="G3183" s="1"/>
      <c r="H3183" s="58"/>
      <c r="I3183" s="1"/>
      <c r="J3183" s="1"/>
      <c r="K3183" s="1"/>
      <c r="L3183"/>
      <c r="M3183" s="1"/>
      <c r="N3183" s="1"/>
      <c r="V3183" s="90"/>
    </row>
    <row r="3184" spans="1:22" s="80" customFormat="1">
      <c r="A3184" s="1"/>
      <c r="B3184" s="1"/>
      <c r="C3184" s="1"/>
      <c r="D3184" s="1"/>
      <c r="E3184" s="1"/>
      <c r="F3184" s="1"/>
      <c r="G3184" s="1"/>
      <c r="H3184" s="58"/>
      <c r="I3184" s="1"/>
      <c r="J3184" s="1"/>
      <c r="K3184" s="1"/>
      <c r="L3184"/>
      <c r="M3184" s="1"/>
      <c r="N3184" s="1"/>
      <c r="V3184" s="90"/>
    </row>
    <row r="3185" spans="1:22" s="80" customFormat="1">
      <c r="A3185" s="1"/>
      <c r="B3185" s="1"/>
      <c r="C3185" s="1"/>
      <c r="D3185" s="1"/>
      <c r="E3185" s="1"/>
      <c r="F3185" s="1"/>
      <c r="G3185" s="1"/>
      <c r="H3185" s="58"/>
      <c r="I3185" s="1"/>
      <c r="J3185" s="1"/>
      <c r="K3185" s="1"/>
      <c r="L3185"/>
      <c r="M3185" s="1"/>
      <c r="N3185" s="1"/>
      <c r="V3185" s="90"/>
    </row>
    <row r="3186" spans="1:22" s="80" customFormat="1">
      <c r="A3186" s="1"/>
      <c r="B3186" s="1"/>
      <c r="C3186" s="1"/>
      <c r="D3186" s="1"/>
      <c r="E3186" s="1"/>
      <c r="F3186" s="1"/>
      <c r="G3186" s="1"/>
      <c r="H3186" s="58"/>
      <c r="I3186" s="1"/>
      <c r="J3186" s="1"/>
      <c r="K3186" s="1"/>
      <c r="L3186"/>
      <c r="M3186" s="1"/>
      <c r="N3186" s="1"/>
      <c r="V3186" s="90"/>
    </row>
    <row r="3187" spans="1:22" s="80" customFormat="1">
      <c r="A3187" s="1"/>
      <c r="B3187" s="1"/>
      <c r="C3187" s="1"/>
      <c r="D3187" s="1"/>
      <c r="E3187" s="1"/>
      <c r="F3187" s="1"/>
      <c r="G3187" s="1"/>
      <c r="H3187" s="58"/>
      <c r="I3187" s="1"/>
      <c r="J3187" s="1"/>
      <c r="K3187" s="1"/>
      <c r="L3187"/>
      <c r="M3187" s="1"/>
      <c r="N3187" s="1"/>
      <c r="V3187" s="90"/>
    </row>
    <row r="3188" spans="1:22" s="80" customFormat="1">
      <c r="A3188" s="1"/>
      <c r="B3188" s="1"/>
      <c r="C3188" s="1"/>
      <c r="D3188" s="1"/>
      <c r="E3188" s="1"/>
      <c r="F3188" s="1"/>
      <c r="G3188" s="1"/>
      <c r="H3188" s="58"/>
      <c r="I3188" s="1"/>
      <c r="J3188" s="1"/>
      <c r="K3188" s="1"/>
      <c r="L3188"/>
      <c r="M3188" s="1"/>
      <c r="N3188" s="1"/>
      <c r="V3188" s="90"/>
    </row>
    <row r="3189" spans="1:22" s="80" customFormat="1">
      <c r="A3189" s="1"/>
      <c r="B3189" s="1"/>
      <c r="C3189" s="1"/>
      <c r="D3189" s="1"/>
      <c r="E3189" s="1"/>
      <c r="F3189" s="1"/>
      <c r="G3189" s="1"/>
      <c r="H3189" s="58"/>
      <c r="I3189" s="1"/>
      <c r="J3189" s="1"/>
      <c r="K3189" s="1"/>
      <c r="L3189"/>
      <c r="M3189" s="1"/>
      <c r="N3189" s="1"/>
      <c r="V3189" s="90"/>
    </row>
    <row r="3190" spans="1:22" s="80" customFormat="1">
      <c r="A3190" s="1"/>
      <c r="B3190" s="1"/>
      <c r="C3190" s="1"/>
      <c r="D3190" s="1"/>
      <c r="E3190" s="1"/>
      <c r="F3190" s="1"/>
      <c r="G3190" s="1"/>
      <c r="H3190" s="58"/>
      <c r="I3190" s="1"/>
      <c r="J3190" s="1"/>
      <c r="K3190" s="1"/>
      <c r="L3190"/>
      <c r="M3190" s="1"/>
      <c r="N3190" s="1"/>
      <c r="V3190" s="90"/>
    </row>
    <row r="3191" spans="1:22" s="80" customFormat="1">
      <c r="A3191" s="1"/>
      <c r="B3191" s="1"/>
      <c r="C3191" s="1"/>
      <c r="D3191" s="1"/>
      <c r="E3191" s="1"/>
      <c r="F3191" s="1"/>
      <c r="G3191" s="1"/>
      <c r="H3191" s="58"/>
      <c r="I3191" s="1"/>
      <c r="J3191" s="1"/>
      <c r="K3191" s="1"/>
      <c r="L3191"/>
      <c r="M3191" s="1"/>
      <c r="N3191" s="1"/>
      <c r="V3191" s="90"/>
    </row>
    <row r="3192" spans="1:22" s="80" customFormat="1">
      <c r="A3192" s="1"/>
      <c r="B3192" s="1"/>
      <c r="C3192" s="1"/>
      <c r="D3192" s="1"/>
      <c r="E3192" s="1"/>
      <c r="F3192" s="1"/>
      <c r="G3192" s="1"/>
      <c r="H3192" s="58"/>
      <c r="I3192" s="1"/>
      <c r="J3192" s="1"/>
      <c r="K3192" s="1"/>
      <c r="L3192"/>
      <c r="M3192" s="1"/>
      <c r="N3192" s="1"/>
      <c r="V3192" s="90"/>
    </row>
    <row r="3193" spans="1:22" s="80" customFormat="1">
      <c r="A3193" s="1"/>
      <c r="B3193" s="1"/>
      <c r="C3193" s="1"/>
      <c r="D3193" s="1"/>
      <c r="E3193" s="1"/>
      <c r="F3193" s="1"/>
      <c r="G3193" s="1"/>
      <c r="H3193" s="58"/>
      <c r="I3193" s="1"/>
      <c r="J3193" s="1"/>
      <c r="K3193" s="1"/>
      <c r="L3193"/>
      <c r="M3193" s="1"/>
      <c r="N3193" s="1"/>
      <c r="V3193" s="90"/>
    </row>
    <row r="3194" spans="1:22" s="80" customFormat="1">
      <c r="A3194" s="1"/>
      <c r="B3194" s="1"/>
      <c r="C3194" s="1"/>
      <c r="D3194" s="1"/>
      <c r="E3194" s="1"/>
      <c r="F3194" s="1"/>
      <c r="G3194" s="1"/>
      <c r="H3194" s="58"/>
      <c r="I3194" s="1"/>
      <c r="J3194" s="1"/>
      <c r="K3194" s="1"/>
      <c r="L3194"/>
      <c r="M3194" s="1"/>
      <c r="N3194" s="1"/>
      <c r="V3194" s="90"/>
    </row>
    <row r="3195" spans="1:22" s="80" customFormat="1">
      <c r="A3195" s="1"/>
      <c r="B3195" s="1"/>
      <c r="C3195" s="1"/>
      <c r="D3195" s="1"/>
      <c r="E3195" s="1"/>
      <c r="F3195" s="1"/>
      <c r="G3195" s="1"/>
      <c r="H3195" s="58"/>
      <c r="I3195" s="1"/>
      <c r="J3195" s="1"/>
      <c r="K3195" s="1"/>
      <c r="L3195"/>
      <c r="M3195" s="1"/>
      <c r="N3195" s="1"/>
      <c r="V3195" s="90"/>
    </row>
    <row r="3196" spans="1:22" s="80" customFormat="1">
      <c r="A3196" s="1"/>
      <c r="B3196" s="1"/>
      <c r="C3196" s="1"/>
      <c r="D3196" s="1"/>
      <c r="E3196" s="1"/>
      <c r="F3196" s="1"/>
      <c r="G3196" s="1"/>
      <c r="H3196" s="58"/>
      <c r="I3196" s="1"/>
      <c r="J3196" s="1"/>
      <c r="K3196" s="1"/>
      <c r="L3196"/>
      <c r="M3196" s="1"/>
      <c r="N3196" s="1"/>
      <c r="V3196" s="90"/>
    </row>
    <row r="3197" spans="1:22" s="80" customFormat="1">
      <c r="A3197" s="1"/>
      <c r="B3197" s="1"/>
      <c r="C3197" s="1"/>
      <c r="D3197" s="1"/>
      <c r="E3197" s="1"/>
      <c r="F3197" s="1"/>
      <c r="G3197" s="1"/>
      <c r="H3197" s="58"/>
      <c r="I3197" s="1"/>
      <c r="J3197" s="1"/>
      <c r="K3197" s="1"/>
      <c r="L3197"/>
      <c r="M3197" s="1"/>
      <c r="N3197" s="1"/>
      <c r="V3197" s="90"/>
    </row>
    <row r="3198" spans="1:22" s="80" customFormat="1">
      <c r="A3198" s="1"/>
      <c r="B3198" s="1"/>
      <c r="C3198" s="1"/>
      <c r="D3198" s="1"/>
      <c r="E3198" s="1"/>
      <c r="F3198" s="1"/>
      <c r="G3198" s="1"/>
      <c r="H3198" s="58"/>
      <c r="I3198" s="1"/>
      <c r="J3198" s="1"/>
      <c r="K3198" s="1"/>
      <c r="L3198"/>
      <c r="M3198" s="1"/>
      <c r="N3198" s="1"/>
      <c r="V3198" s="90"/>
    </row>
    <row r="3199" spans="1:22" s="80" customFormat="1">
      <c r="A3199" s="1"/>
      <c r="B3199" s="1"/>
      <c r="C3199" s="1"/>
      <c r="D3199" s="1"/>
      <c r="E3199" s="1"/>
      <c r="F3199" s="1"/>
      <c r="G3199" s="1"/>
      <c r="H3199" s="58"/>
      <c r="I3199" s="1"/>
      <c r="J3199" s="1"/>
      <c r="K3199" s="1"/>
      <c r="L3199"/>
      <c r="M3199" s="1"/>
      <c r="N3199" s="1"/>
      <c r="V3199" s="90"/>
    </row>
    <row r="3200" spans="1:22" s="80" customFormat="1">
      <c r="A3200" s="1"/>
      <c r="B3200" s="1"/>
      <c r="C3200" s="1"/>
      <c r="D3200" s="1"/>
      <c r="E3200" s="1"/>
      <c r="F3200" s="1"/>
      <c r="G3200" s="1"/>
      <c r="H3200" s="58"/>
      <c r="I3200" s="1"/>
      <c r="J3200" s="1"/>
      <c r="K3200" s="1"/>
      <c r="L3200"/>
      <c r="M3200" s="1"/>
      <c r="N3200" s="1"/>
      <c r="V3200" s="90"/>
    </row>
    <row r="3201" spans="1:22" s="80" customFormat="1">
      <c r="A3201" s="1"/>
      <c r="B3201" s="1"/>
      <c r="C3201" s="1"/>
      <c r="D3201" s="1"/>
      <c r="E3201" s="1"/>
      <c r="F3201" s="1"/>
      <c r="G3201" s="1"/>
      <c r="H3201" s="58"/>
      <c r="I3201" s="1"/>
      <c r="J3201" s="1"/>
      <c r="K3201" s="1"/>
      <c r="L3201"/>
      <c r="M3201" s="1"/>
      <c r="N3201" s="1"/>
      <c r="V3201" s="90"/>
    </row>
    <row r="3202" spans="1:22" s="80" customFormat="1">
      <c r="A3202" s="1"/>
      <c r="B3202" s="1"/>
      <c r="C3202" s="1"/>
      <c r="D3202" s="1"/>
      <c r="E3202" s="1"/>
      <c r="F3202" s="1"/>
      <c r="G3202" s="1"/>
      <c r="H3202" s="58"/>
      <c r="I3202" s="1"/>
      <c r="J3202" s="1"/>
      <c r="K3202" s="1"/>
      <c r="L3202"/>
      <c r="M3202" s="1"/>
      <c r="N3202" s="1"/>
      <c r="V3202" s="90"/>
    </row>
    <row r="3203" spans="1:22" s="80" customFormat="1">
      <c r="A3203" s="1"/>
      <c r="B3203" s="1"/>
      <c r="C3203" s="1"/>
      <c r="D3203" s="1"/>
      <c r="E3203" s="1"/>
      <c r="F3203" s="1"/>
      <c r="G3203" s="1"/>
      <c r="H3203" s="58"/>
      <c r="I3203" s="1"/>
      <c r="J3203" s="1"/>
      <c r="K3203" s="1"/>
      <c r="L3203"/>
      <c r="M3203" s="1"/>
      <c r="N3203" s="1"/>
      <c r="V3203" s="90"/>
    </row>
    <row r="3204" spans="1:22" s="80" customFormat="1">
      <c r="A3204" s="1"/>
      <c r="B3204" s="1"/>
      <c r="C3204" s="1"/>
      <c r="D3204" s="1"/>
      <c r="E3204" s="1"/>
      <c r="F3204" s="1"/>
      <c r="G3204" s="1"/>
      <c r="H3204" s="58"/>
      <c r="I3204" s="1"/>
      <c r="J3204" s="1"/>
      <c r="K3204" s="1"/>
      <c r="L3204"/>
      <c r="M3204" s="1"/>
      <c r="N3204" s="1"/>
      <c r="V3204" s="90"/>
    </row>
    <row r="3205" spans="1:22" s="80" customFormat="1">
      <c r="A3205" s="1"/>
      <c r="B3205" s="1"/>
      <c r="C3205" s="1"/>
      <c r="D3205" s="1"/>
      <c r="E3205" s="1"/>
      <c r="F3205" s="1"/>
      <c r="G3205" s="1"/>
      <c r="H3205" s="58"/>
      <c r="I3205" s="1"/>
      <c r="J3205" s="1"/>
      <c r="K3205" s="1"/>
      <c r="L3205"/>
      <c r="M3205" s="1"/>
      <c r="N3205" s="1"/>
      <c r="V3205" s="90"/>
    </row>
    <row r="3206" spans="1:22" s="80" customFormat="1">
      <c r="A3206" s="1"/>
      <c r="B3206" s="1"/>
      <c r="C3206" s="1"/>
      <c r="D3206" s="1"/>
      <c r="E3206" s="1"/>
      <c r="F3206" s="1"/>
      <c r="G3206" s="1"/>
      <c r="H3206" s="58"/>
      <c r="I3206" s="1"/>
      <c r="J3206" s="1"/>
      <c r="K3206" s="1"/>
      <c r="L3206"/>
      <c r="M3206" s="1"/>
      <c r="N3206" s="1"/>
      <c r="V3206" s="90"/>
    </row>
    <row r="3207" spans="1:22" s="80" customFormat="1">
      <c r="A3207" s="1"/>
      <c r="B3207" s="1"/>
      <c r="C3207" s="1"/>
      <c r="D3207" s="1"/>
      <c r="E3207" s="1"/>
      <c r="F3207" s="1"/>
      <c r="G3207" s="1"/>
      <c r="H3207" s="58"/>
      <c r="I3207" s="1"/>
      <c r="J3207" s="1"/>
      <c r="K3207" s="1"/>
      <c r="L3207"/>
      <c r="M3207" s="1"/>
      <c r="N3207" s="1"/>
      <c r="V3207" s="90"/>
    </row>
    <row r="3208" spans="1:22" s="80" customFormat="1">
      <c r="A3208" s="1"/>
      <c r="B3208" s="1"/>
      <c r="C3208" s="1"/>
      <c r="D3208" s="1"/>
      <c r="E3208" s="1"/>
      <c r="F3208" s="1"/>
      <c r="G3208" s="1"/>
      <c r="H3208" s="58"/>
      <c r="I3208" s="1"/>
      <c r="J3208" s="1"/>
      <c r="K3208" s="1"/>
      <c r="L3208"/>
      <c r="M3208" s="1"/>
      <c r="N3208" s="1"/>
      <c r="V3208" s="90"/>
    </row>
    <row r="3209" spans="1:22" s="80" customFormat="1">
      <c r="A3209" s="1"/>
      <c r="B3209" s="1"/>
      <c r="C3209" s="1"/>
      <c r="D3209" s="1"/>
      <c r="E3209" s="1"/>
      <c r="F3209" s="1"/>
      <c r="G3209" s="1"/>
      <c r="H3209" s="58"/>
      <c r="I3209" s="1"/>
      <c r="J3209" s="1"/>
      <c r="K3209" s="1"/>
      <c r="L3209"/>
      <c r="M3209" s="1"/>
      <c r="N3209" s="1"/>
      <c r="V3209" s="90"/>
    </row>
    <row r="3210" spans="1:22" s="80" customFormat="1">
      <c r="A3210" s="1"/>
      <c r="B3210" s="1"/>
      <c r="C3210" s="1"/>
      <c r="D3210" s="1"/>
      <c r="E3210" s="1"/>
      <c r="F3210" s="1"/>
      <c r="G3210" s="1"/>
      <c r="H3210" s="58"/>
      <c r="I3210" s="1"/>
      <c r="J3210" s="1"/>
      <c r="K3210" s="1"/>
      <c r="L3210"/>
      <c r="M3210" s="1"/>
      <c r="N3210" s="1"/>
      <c r="V3210" s="90"/>
    </row>
    <row r="3211" spans="1:22" s="80" customFormat="1">
      <c r="A3211" s="1"/>
      <c r="B3211" s="1"/>
      <c r="C3211" s="1"/>
      <c r="D3211" s="1"/>
      <c r="E3211" s="1"/>
      <c r="F3211" s="1"/>
      <c r="G3211" s="1"/>
      <c r="H3211" s="58"/>
      <c r="I3211" s="1"/>
      <c r="J3211" s="1"/>
      <c r="K3211" s="1"/>
      <c r="L3211"/>
      <c r="M3211" s="1"/>
      <c r="N3211" s="1"/>
      <c r="V3211" s="90"/>
    </row>
    <row r="3212" spans="1:22" s="80" customFormat="1">
      <c r="A3212" s="1"/>
      <c r="B3212" s="1"/>
      <c r="C3212" s="1"/>
      <c r="D3212" s="1"/>
      <c r="E3212" s="1"/>
      <c r="F3212" s="1"/>
      <c r="G3212" s="1"/>
      <c r="H3212" s="58"/>
      <c r="I3212" s="1"/>
      <c r="J3212" s="1"/>
      <c r="K3212" s="1"/>
      <c r="L3212"/>
      <c r="M3212" s="1"/>
      <c r="N3212" s="1"/>
      <c r="V3212" s="90"/>
    </row>
    <row r="3213" spans="1:22" s="80" customFormat="1">
      <c r="A3213" s="1"/>
      <c r="B3213" s="1"/>
      <c r="C3213" s="1"/>
      <c r="D3213" s="1"/>
      <c r="E3213" s="1"/>
      <c r="F3213" s="1"/>
      <c r="G3213" s="1"/>
      <c r="H3213" s="58"/>
      <c r="I3213" s="1"/>
      <c r="J3213" s="1"/>
      <c r="K3213" s="1"/>
      <c r="L3213"/>
      <c r="M3213" s="1"/>
      <c r="N3213" s="1"/>
      <c r="V3213" s="90"/>
    </row>
    <row r="3214" spans="1:22" s="80" customFormat="1">
      <c r="A3214" s="1"/>
      <c r="B3214" s="1"/>
      <c r="C3214" s="1"/>
      <c r="D3214" s="1"/>
      <c r="E3214" s="1"/>
      <c r="F3214" s="1"/>
      <c r="G3214" s="1"/>
      <c r="H3214" s="58"/>
      <c r="I3214" s="1"/>
      <c r="J3214" s="1"/>
      <c r="K3214" s="1"/>
      <c r="L3214"/>
      <c r="M3214" s="1"/>
      <c r="N3214" s="1"/>
      <c r="V3214" s="90"/>
    </row>
    <row r="3215" spans="1:22" s="80" customFormat="1">
      <c r="A3215" s="1"/>
      <c r="B3215" s="1"/>
      <c r="C3215" s="1"/>
      <c r="D3215" s="1"/>
      <c r="E3215" s="1"/>
      <c r="F3215" s="1"/>
      <c r="G3215" s="1"/>
      <c r="H3215" s="58"/>
      <c r="I3215" s="1"/>
      <c r="J3215" s="1"/>
      <c r="K3215" s="1"/>
      <c r="L3215"/>
      <c r="M3215" s="1"/>
      <c r="N3215" s="1"/>
      <c r="V3215" s="90"/>
    </row>
    <row r="3216" spans="1:22" s="80" customFormat="1">
      <c r="A3216" s="1"/>
      <c r="B3216" s="1"/>
      <c r="C3216" s="1"/>
      <c r="D3216" s="1"/>
      <c r="E3216" s="1"/>
      <c r="F3216" s="1"/>
      <c r="G3216" s="1"/>
      <c r="H3216" s="58"/>
      <c r="I3216" s="1"/>
      <c r="J3216" s="1"/>
      <c r="K3216" s="1"/>
      <c r="L3216"/>
      <c r="M3216" s="1"/>
      <c r="N3216" s="1"/>
      <c r="V3216" s="90"/>
    </row>
    <row r="3217" spans="1:22" s="80" customFormat="1">
      <c r="A3217" s="1"/>
      <c r="B3217" s="1"/>
      <c r="C3217" s="1"/>
      <c r="D3217" s="1"/>
      <c r="E3217" s="1"/>
      <c r="F3217" s="1"/>
      <c r="G3217" s="1"/>
      <c r="H3217" s="58"/>
      <c r="I3217" s="1"/>
      <c r="J3217" s="1"/>
      <c r="K3217" s="1"/>
      <c r="L3217"/>
      <c r="M3217" s="1"/>
      <c r="N3217" s="1"/>
      <c r="V3217" s="90"/>
    </row>
    <row r="3218" spans="1:22" s="80" customFormat="1">
      <c r="A3218" s="1"/>
      <c r="B3218" s="1"/>
      <c r="C3218" s="1"/>
      <c r="D3218" s="1"/>
      <c r="E3218" s="1"/>
      <c r="F3218" s="1"/>
      <c r="G3218" s="1"/>
      <c r="H3218" s="58"/>
      <c r="I3218" s="1"/>
      <c r="J3218" s="1"/>
      <c r="K3218" s="1"/>
      <c r="L3218"/>
      <c r="M3218" s="1"/>
      <c r="N3218" s="1"/>
      <c r="V3218" s="90"/>
    </row>
    <row r="3219" spans="1:22" s="80" customFormat="1">
      <c r="A3219" s="1"/>
      <c r="B3219" s="1"/>
      <c r="C3219" s="1"/>
      <c r="D3219" s="1"/>
      <c r="E3219" s="1"/>
      <c r="F3219" s="1"/>
      <c r="G3219" s="1"/>
      <c r="H3219" s="58"/>
      <c r="I3219" s="1"/>
      <c r="J3219" s="1"/>
      <c r="K3219" s="1"/>
      <c r="L3219"/>
      <c r="M3219" s="1"/>
      <c r="N3219" s="1"/>
      <c r="V3219" s="90"/>
    </row>
    <row r="3220" spans="1:22" s="80" customFormat="1">
      <c r="A3220" s="1"/>
      <c r="B3220" s="1"/>
      <c r="C3220" s="1"/>
      <c r="D3220" s="1"/>
      <c r="E3220" s="1"/>
      <c r="F3220" s="1"/>
      <c r="G3220" s="1"/>
      <c r="H3220" s="58"/>
      <c r="I3220" s="1"/>
      <c r="J3220" s="1"/>
      <c r="K3220" s="1"/>
      <c r="L3220"/>
      <c r="M3220" s="1"/>
      <c r="N3220" s="1"/>
      <c r="V3220" s="90"/>
    </row>
    <row r="3221" spans="1:22" s="80" customFormat="1">
      <c r="A3221" s="1"/>
      <c r="B3221" s="1"/>
      <c r="C3221" s="1"/>
      <c r="D3221" s="1"/>
      <c r="E3221" s="1"/>
      <c r="F3221" s="1"/>
      <c r="G3221" s="1"/>
      <c r="H3221" s="58"/>
      <c r="I3221" s="1"/>
      <c r="J3221" s="1"/>
      <c r="K3221" s="1"/>
      <c r="L3221"/>
      <c r="M3221" s="1"/>
      <c r="N3221" s="1"/>
      <c r="V3221" s="90"/>
    </row>
    <row r="3222" spans="1:22" s="80" customFormat="1">
      <c r="A3222" s="1"/>
      <c r="B3222" s="1"/>
      <c r="C3222" s="1"/>
      <c r="D3222" s="1"/>
      <c r="E3222" s="1"/>
      <c r="F3222" s="1"/>
      <c r="G3222" s="1"/>
      <c r="H3222" s="58"/>
      <c r="I3222" s="1"/>
      <c r="J3222" s="1"/>
      <c r="K3222" s="1"/>
      <c r="L3222"/>
      <c r="M3222" s="1"/>
      <c r="N3222" s="1"/>
      <c r="V3222" s="90"/>
    </row>
    <row r="3223" spans="1:22" s="80" customFormat="1">
      <c r="A3223" s="1"/>
      <c r="B3223" s="1"/>
      <c r="C3223" s="1"/>
      <c r="D3223" s="1"/>
      <c r="E3223" s="1"/>
      <c r="F3223" s="1"/>
      <c r="G3223" s="1"/>
      <c r="H3223" s="58"/>
      <c r="I3223" s="1"/>
      <c r="J3223" s="1"/>
      <c r="K3223" s="1"/>
      <c r="L3223"/>
      <c r="M3223" s="1"/>
      <c r="N3223" s="1"/>
      <c r="V3223" s="90"/>
    </row>
    <row r="3224" spans="1:22" s="80" customFormat="1">
      <c r="A3224" s="1"/>
      <c r="B3224" s="1"/>
      <c r="C3224" s="1"/>
      <c r="D3224" s="1"/>
      <c r="E3224" s="1"/>
      <c r="F3224" s="1"/>
      <c r="G3224" s="1"/>
      <c r="H3224" s="58"/>
      <c r="I3224" s="1"/>
      <c r="J3224" s="1"/>
      <c r="K3224" s="1"/>
      <c r="L3224"/>
      <c r="M3224" s="1"/>
      <c r="N3224" s="1"/>
      <c r="V3224" s="90"/>
    </row>
    <row r="3225" spans="1:22" s="80" customFormat="1">
      <c r="A3225" s="1"/>
      <c r="B3225" s="1"/>
      <c r="C3225" s="1"/>
      <c r="D3225" s="1"/>
      <c r="E3225" s="1"/>
      <c r="F3225" s="1"/>
      <c r="G3225" s="1"/>
      <c r="H3225" s="58"/>
      <c r="I3225" s="1"/>
      <c r="J3225" s="1"/>
      <c r="K3225" s="1"/>
      <c r="L3225"/>
      <c r="M3225" s="1"/>
      <c r="N3225" s="1"/>
      <c r="V3225" s="90"/>
    </row>
    <row r="3226" spans="1:22" s="80" customFormat="1">
      <c r="A3226" s="1"/>
      <c r="B3226" s="1"/>
      <c r="C3226" s="1"/>
      <c r="D3226" s="1"/>
      <c r="E3226" s="1"/>
      <c r="F3226" s="1"/>
      <c r="G3226" s="1"/>
      <c r="H3226" s="58"/>
      <c r="I3226" s="1"/>
      <c r="J3226" s="1"/>
      <c r="K3226" s="1"/>
      <c r="L3226"/>
      <c r="M3226" s="1"/>
      <c r="N3226" s="1"/>
      <c r="V3226" s="90"/>
    </row>
    <row r="3227" spans="1:22" s="80" customFormat="1">
      <c r="A3227" s="1"/>
      <c r="B3227" s="1"/>
      <c r="C3227" s="1"/>
      <c r="D3227" s="1"/>
      <c r="E3227" s="1"/>
      <c r="F3227" s="1"/>
      <c r="G3227" s="1"/>
      <c r="H3227" s="58"/>
      <c r="I3227" s="1"/>
      <c r="J3227" s="1"/>
      <c r="K3227" s="1"/>
      <c r="L3227"/>
      <c r="M3227" s="1"/>
      <c r="N3227" s="1"/>
      <c r="V3227" s="90"/>
    </row>
    <row r="3228" spans="1:22" s="80" customFormat="1">
      <c r="A3228" s="1"/>
      <c r="B3228" s="1"/>
      <c r="C3228" s="1"/>
      <c r="D3228" s="1"/>
      <c r="E3228" s="1"/>
      <c r="F3228" s="1"/>
      <c r="G3228" s="1"/>
      <c r="H3228" s="58"/>
      <c r="I3228" s="1"/>
      <c r="J3228" s="1"/>
      <c r="K3228" s="1"/>
      <c r="L3228"/>
      <c r="M3228" s="1"/>
      <c r="N3228" s="1"/>
      <c r="V3228" s="90"/>
    </row>
    <row r="3229" spans="1:22" s="80" customFormat="1">
      <c r="A3229" s="1"/>
      <c r="B3229" s="1"/>
      <c r="C3229" s="1"/>
      <c r="D3229" s="1"/>
      <c r="E3229" s="1"/>
      <c r="F3229" s="1"/>
      <c r="G3229" s="1"/>
      <c r="H3229" s="58"/>
      <c r="I3229" s="1"/>
      <c r="J3229" s="1"/>
      <c r="K3229" s="1"/>
      <c r="L3229"/>
      <c r="M3229" s="1"/>
      <c r="N3229" s="1"/>
      <c r="V3229" s="90"/>
    </row>
    <row r="3230" spans="1:22" s="80" customFormat="1">
      <c r="A3230" s="1"/>
      <c r="B3230" s="1"/>
      <c r="C3230" s="1"/>
      <c r="D3230" s="1"/>
      <c r="E3230" s="1"/>
      <c r="F3230" s="1"/>
      <c r="G3230" s="1"/>
      <c r="H3230" s="58"/>
      <c r="I3230" s="1"/>
      <c r="J3230" s="1"/>
      <c r="K3230" s="1"/>
      <c r="L3230"/>
      <c r="M3230" s="1"/>
      <c r="N3230" s="1"/>
      <c r="V3230" s="90"/>
    </row>
    <row r="3231" spans="1:22" s="80" customFormat="1">
      <c r="A3231" s="1"/>
      <c r="B3231" s="1"/>
      <c r="C3231" s="1"/>
      <c r="D3231" s="1"/>
      <c r="E3231" s="1"/>
      <c r="F3231" s="1"/>
      <c r="G3231" s="1"/>
      <c r="H3231" s="58"/>
      <c r="I3231" s="1"/>
      <c r="J3231" s="1"/>
      <c r="K3231" s="1"/>
      <c r="L3231"/>
      <c r="M3231" s="1"/>
      <c r="N3231" s="1"/>
      <c r="V3231" s="90"/>
    </row>
    <row r="3232" spans="1:22" s="80" customFormat="1">
      <c r="A3232" s="1"/>
      <c r="B3232" s="1"/>
      <c r="C3232" s="1"/>
      <c r="D3232" s="1"/>
      <c r="E3232" s="1"/>
      <c r="F3232" s="1"/>
      <c r="G3232" s="1"/>
      <c r="H3232" s="58"/>
      <c r="I3232" s="1"/>
      <c r="J3232" s="1"/>
      <c r="K3232" s="1"/>
      <c r="L3232"/>
      <c r="M3232" s="1"/>
      <c r="N3232" s="1"/>
      <c r="V3232" s="90"/>
    </row>
    <row r="3233" spans="1:22" s="80" customFormat="1">
      <c r="A3233" s="1"/>
      <c r="B3233" s="1"/>
      <c r="C3233" s="1"/>
      <c r="D3233" s="1"/>
      <c r="E3233" s="1"/>
      <c r="F3233" s="1"/>
      <c r="G3233" s="1"/>
      <c r="H3233" s="58"/>
      <c r="I3233" s="1"/>
      <c r="J3233" s="1"/>
      <c r="K3233" s="1"/>
      <c r="L3233"/>
      <c r="M3233" s="1"/>
      <c r="N3233" s="1"/>
      <c r="V3233" s="90"/>
    </row>
    <row r="3234" spans="1:22" s="80" customFormat="1">
      <c r="A3234" s="1"/>
      <c r="B3234" s="1"/>
      <c r="C3234" s="1"/>
      <c r="D3234" s="1"/>
      <c r="E3234" s="1"/>
      <c r="F3234" s="1"/>
      <c r="G3234" s="1"/>
      <c r="H3234" s="58"/>
      <c r="I3234" s="1"/>
      <c r="J3234" s="1"/>
      <c r="K3234" s="1"/>
      <c r="L3234"/>
      <c r="M3234" s="1"/>
      <c r="N3234" s="1"/>
      <c r="V3234" s="90"/>
    </row>
    <row r="3235" spans="1:22" s="80" customFormat="1">
      <c r="A3235" s="1"/>
      <c r="B3235" s="1"/>
      <c r="C3235" s="1"/>
      <c r="D3235" s="1"/>
      <c r="E3235" s="1"/>
      <c r="F3235" s="1"/>
      <c r="G3235" s="1"/>
      <c r="H3235" s="58"/>
      <c r="I3235" s="1"/>
      <c r="J3235" s="1"/>
      <c r="K3235" s="1"/>
      <c r="L3235"/>
      <c r="M3235" s="1"/>
      <c r="N3235" s="1"/>
      <c r="V3235" s="90"/>
    </row>
    <row r="3236" spans="1:22" s="80" customFormat="1">
      <c r="A3236" s="1"/>
      <c r="B3236" s="1"/>
      <c r="C3236" s="1"/>
      <c r="D3236" s="1"/>
      <c r="E3236" s="1"/>
      <c r="F3236" s="1"/>
      <c r="G3236" s="1"/>
      <c r="H3236" s="58"/>
      <c r="I3236" s="1"/>
      <c r="J3236" s="1"/>
      <c r="K3236" s="1"/>
      <c r="L3236"/>
      <c r="M3236" s="1"/>
      <c r="N3236" s="1"/>
      <c r="V3236" s="90"/>
    </row>
    <row r="3237" spans="1:22" s="80" customFormat="1">
      <c r="A3237" s="1"/>
      <c r="B3237" s="1"/>
      <c r="C3237" s="1"/>
      <c r="D3237" s="1"/>
      <c r="E3237" s="1"/>
      <c r="F3237" s="1"/>
      <c r="G3237" s="1"/>
      <c r="H3237" s="58"/>
      <c r="I3237" s="1"/>
      <c r="J3237" s="1"/>
      <c r="K3237" s="1"/>
      <c r="L3237"/>
      <c r="M3237" s="1"/>
      <c r="N3237" s="1"/>
      <c r="V3237" s="90"/>
    </row>
    <row r="3238" spans="1:22" s="80" customFormat="1">
      <c r="A3238" s="1"/>
      <c r="B3238" s="1"/>
      <c r="C3238" s="1"/>
      <c r="D3238" s="1"/>
      <c r="E3238" s="1"/>
      <c r="F3238" s="1"/>
      <c r="G3238" s="1"/>
      <c r="H3238" s="58"/>
      <c r="I3238" s="1"/>
      <c r="J3238" s="1"/>
      <c r="K3238" s="1"/>
      <c r="L3238"/>
      <c r="M3238" s="1"/>
      <c r="N3238" s="1"/>
      <c r="V3238" s="90"/>
    </row>
    <row r="3239" spans="1:22" s="80" customFormat="1">
      <c r="A3239" s="1"/>
      <c r="B3239" s="1"/>
      <c r="C3239" s="1"/>
      <c r="D3239" s="1"/>
      <c r="E3239" s="1"/>
      <c r="F3239" s="1"/>
      <c r="G3239" s="1"/>
      <c r="H3239" s="58"/>
      <c r="I3239" s="1"/>
      <c r="J3239" s="1"/>
      <c r="K3239" s="1"/>
      <c r="L3239"/>
      <c r="M3239" s="1"/>
      <c r="N3239" s="1"/>
      <c r="V3239" s="90"/>
    </row>
    <row r="3240" spans="1:22" s="80" customFormat="1">
      <c r="A3240" s="1"/>
      <c r="B3240" s="1"/>
      <c r="C3240" s="1"/>
      <c r="D3240" s="1"/>
      <c r="E3240" s="1"/>
      <c r="F3240" s="1"/>
      <c r="G3240" s="1"/>
      <c r="H3240" s="58"/>
      <c r="I3240" s="1"/>
      <c r="J3240" s="1"/>
      <c r="K3240" s="1"/>
      <c r="L3240"/>
      <c r="M3240" s="1"/>
      <c r="N3240" s="1"/>
      <c r="V3240" s="90"/>
    </row>
    <row r="3241" spans="1:22" s="80" customFormat="1">
      <c r="A3241" s="1"/>
      <c r="B3241" s="1"/>
      <c r="C3241" s="1"/>
      <c r="D3241" s="1"/>
      <c r="E3241" s="1"/>
      <c r="F3241" s="1"/>
      <c r="G3241" s="1"/>
      <c r="H3241" s="58"/>
      <c r="I3241" s="1"/>
      <c r="J3241" s="1"/>
      <c r="K3241" s="1"/>
      <c r="L3241"/>
      <c r="M3241" s="1"/>
      <c r="N3241" s="1"/>
      <c r="V3241" s="90"/>
    </row>
    <row r="3242" spans="1:22" s="80" customFormat="1">
      <c r="A3242" s="1"/>
      <c r="B3242" s="1"/>
      <c r="C3242" s="1"/>
      <c r="D3242" s="1"/>
      <c r="E3242" s="1"/>
      <c r="F3242" s="1"/>
      <c r="G3242" s="1"/>
      <c r="H3242" s="58"/>
      <c r="I3242" s="1"/>
      <c r="J3242" s="1"/>
      <c r="K3242" s="1"/>
      <c r="L3242"/>
      <c r="M3242" s="1"/>
      <c r="N3242" s="1"/>
      <c r="V3242" s="90"/>
    </row>
    <row r="3243" spans="1:22" s="80" customFormat="1">
      <c r="A3243" s="1"/>
      <c r="B3243" s="1"/>
      <c r="C3243" s="1"/>
      <c r="D3243" s="1"/>
      <c r="E3243" s="1"/>
      <c r="F3243" s="1"/>
      <c r="G3243" s="1"/>
      <c r="H3243" s="58"/>
      <c r="I3243" s="1"/>
      <c r="J3243" s="1"/>
      <c r="K3243" s="1"/>
      <c r="L3243"/>
      <c r="M3243" s="1"/>
      <c r="N3243" s="1"/>
      <c r="V3243" s="90"/>
    </row>
    <row r="3244" spans="1:22" s="80" customFormat="1">
      <c r="A3244" s="1"/>
      <c r="B3244" s="1"/>
      <c r="C3244" s="1"/>
      <c r="D3244" s="1"/>
      <c r="E3244" s="1"/>
      <c r="F3244" s="1"/>
      <c r="G3244" s="1"/>
      <c r="H3244" s="58"/>
      <c r="I3244" s="1"/>
      <c r="J3244" s="1"/>
      <c r="K3244" s="1"/>
      <c r="L3244"/>
      <c r="M3244" s="1"/>
      <c r="N3244" s="1"/>
      <c r="V3244" s="90"/>
    </row>
    <row r="3245" spans="1:22" s="80" customFormat="1">
      <c r="A3245" s="1"/>
      <c r="B3245" s="1"/>
      <c r="C3245" s="1"/>
      <c r="D3245" s="1"/>
      <c r="E3245" s="1"/>
      <c r="F3245" s="1"/>
      <c r="G3245" s="1"/>
      <c r="H3245" s="58"/>
      <c r="I3245" s="1"/>
      <c r="J3245" s="1"/>
      <c r="K3245" s="1"/>
      <c r="L3245"/>
      <c r="M3245" s="1"/>
      <c r="N3245" s="1"/>
      <c r="V3245" s="90"/>
    </row>
    <row r="3246" spans="1:22" s="80" customFormat="1">
      <c r="A3246" s="1"/>
      <c r="B3246" s="1"/>
      <c r="C3246" s="1"/>
      <c r="D3246" s="1"/>
      <c r="E3246" s="1"/>
      <c r="F3246" s="1"/>
      <c r="G3246" s="1"/>
      <c r="H3246" s="58"/>
      <c r="I3246" s="1"/>
      <c r="J3246" s="1"/>
      <c r="K3246" s="1"/>
      <c r="L3246"/>
      <c r="M3246" s="1"/>
      <c r="N3246" s="1"/>
      <c r="V3246" s="90"/>
    </row>
    <row r="3247" spans="1:22" s="80" customFormat="1">
      <c r="A3247" s="1"/>
      <c r="B3247" s="1"/>
      <c r="C3247" s="1"/>
      <c r="D3247" s="1"/>
      <c r="E3247" s="1"/>
      <c r="F3247" s="1"/>
      <c r="G3247" s="1"/>
      <c r="H3247" s="58"/>
      <c r="I3247" s="1"/>
      <c r="J3247" s="1"/>
      <c r="K3247" s="1"/>
      <c r="L3247"/>
      <c r="M3247" s="1"/>
      <c r="N3247" s="1"/>
      <c r="V3247" s="90"/>
    </row>
    <row r="3248" spans="1:22" s="80" customFormat="1">
      <c r="A3248" s="1"/>
      <c r="B3248" s="1"/>
      <c r="C3248" s="1"/>
      <c r="D3248" s="1"/>
      <c r="E3248" s="1"/>
      <c r="F3248" s="1"/>
      <c r="G3248" s="1"/>
      <c r="H3248" s="58"/>
      <c r="I3248" s="1"/>
      <c r="J3248" s="1"/>
      <c r="K3248" s="1"/>
      <c r="L3248"/>
      <c r="M3248" s="1"/>
      <c r="N3248" s="1"/>
      <c r="V3248" s="90"/>
    </row>
    <row r="3249" spans="1:22" s="80" customFormat="1">
      <c r="A3249" s="1"/>
      <c r="B3249" s="1"/>
      <c r="C3249" s="1"/>
      <c r="D3249" s="1"/>
      <c r="E3249" s="1"/>
      <c r="F3249" s="1"/>
      <c r="G3249" s="1"/>
      <c r="H3249" s="58"/>
      <c r="I3249" s="1"/>
      <c r="J3249" s="1"/>
      <c r="K3249" s="1"/>
      <c r="L3249"/>
      <c r="M3249" s="1"/>
      <c r="N3249" s="1"/>
      <c r="V3249" s="90"/>
    </row>
    <row r="3250" spans="1:22" s="80" customFormat="1">
      <c r="A3250" s="1"/>
      <c r="B3250" s="1"/>
      <c r="C3250" s="1"/>
      <c r="D3250" s="1"/>
      <c r="E3250" s="1"/>
      <c r="F3250" s="1"/>
      <c r="G3250" s="1"/>
      <c r="H3250" s="58"/>
      <c r="I3250" s="1"/>
      <c r="J3250" s="1"/>
      <c r="K3250" s="1"/>
      <c r="L3250"/>
      <c r="M3250" s="1"/>
      <c r="N3250" s="1"/>
      <c r="V3250" s="90"/>
    </row>
    <row r="3251" spans="1:22" s="80" customFormat="1">
      <c r="A3251" s="1"/>
      <c r="B3251" s="1"/>
      <c r="C3251" s="1"/>
      <c r="D3251" s="1"/>
      <c r="E3251" s="1"/>
      <c r="F3251" s="1"/>
      <c r="G3251" s="1"/>
      <c r="H3251" s="58"/>
      <c r="I3251" s="1"/>
      <c r="J3251" s="1"/>
      <c r="K3251" s="1"/>
      <c r="L3251"/>
      <c r="M3251" s="1"/>
      <c r="N3251" s="1"/>
      <c r="V3251" s="90"/>
    </row>
    <row r="3252" spans="1:22" s="80" customFormat="1">
      <c r="A3252" s="1"/>
      <c r="B3252" s="1"/>
      <c r="C3252" s="1"/>
      <c r="D3252" s="1"/>
      <c r="E3252" s="1"/>
      <c r="F3252" s="1"/>
      <c r="G3252" s="1"/>
      <c r="H3252" s="58"/>
      <c r="I3252" s="1"/>
      <c r="J3252" s="1"/>
      <c r="K3252" s="1"/>
      <c r="L3252"/>
      <c r="M3252" s="1"/>
      <c r="N3252" s="1"/>
      <c r="V3252" s="90"/>
    </row>
    <row r="3253" spans="1:22" s="80" customFormat="1">
      <c r="A3253" s="1"/>
      <c r="B3253" s="1"/>
      <c r="C3253" s="1"/>
      <c r="D3253" s="1"/>
      <c r="E3253" s="1"/>
      <c r="F3253" s="1"/>
      <c r="G3253" s="1"/>
      <c r="H3253" s="58"/>
      <c r="I3253" s="1"/>
      <c r="J3253" s="1"/>
      <c r="K3253" s="1"/>
      <c r="L3253"/>
      <c r="M3253" s="1"/>
      <c r="N3253" s="1"/>
      <c r="V3253" s="90"/>
    </row>
    <row r="3254" spans="1:22" s="80" customFormat="1">
      <c r="A3254" s="1"/>
      <c r="B3254" s="1"/>
      <c r="C3254" s="1"/>
      <c r="D3254" s="1"/>
      <c r="E3254" s="1"/>
      <c r="F3254" s="1"/>
      <c r="G3254" s="1"/>
      <c r="H3254" s="58"/>
      <c r="I3254" s="1"/>
      <c r="J3254" s="1"/>
      <c r="K3254" s="1"/>
      <c r="L3254"/>
      <c r="M3254" s="1"/>
      <c r="N3254" s="1"/>
      <c r="V3254" s="90"/>
    </row>
    <row r="3255" spans="1:22" s="80" customFormat="1">
      <c r="A3255" s="1"/>
      <c r="B3255" s="1"/>
      <c r="C3255" s="1"/>
      <c r="D3255" s="1"/>
      <c r="E3255" s="1"/>
      <c r="F3255" s="1"/>
      <c r="G3255" s="1"/>
      <c r="H3255" s="58"/>
      <c r="I3255" s="1"/>
      <c r="J3255" s="1"/>
      <c r="K3255" s="1"/>
      <c r="L3255"/>
      <c r="M3255" s="1"/>
      <c r="N3255" s="1"/>
      <c r="V3255" s="90"/>
    </row>
    <row r="3256" spans="1:22" s="80" customFormat="1">
      <c r="A3256" s="1"/>
      <c r="B3256" s="1"/>
      <c r="C3256" s="1"/>
      <c r="D3256" s="1"/>
      <c r="E3256" s="1"/>
      <c r="F3256" s="1"/>
      <c r="G3256" s="1"/>
      <c r="H3256" s="58"/>
      <c r="I3256" s="1"/>
      <c r="J3256" s="1"/>
      <c r="K3256" s="1"/>
      <c r="L3256"/>
      <c r="M3256" s="1"/>
      <c r="N3256" s="1"/>
      <c r="V3256" s="90"/>
    </row>
    <row r="3257" spans="1:22" s="80" customFormat="1">
      <c r="A3257" s="1"/>
      <c r="B3257" s="1"/>
      <c r="C3257" s="1"/>
      <c r="D3257" s="1"/>
      <c r="E3257" s="1"/>
      <c r="F3257" s="1"/>
      <c r="G3257" s="1"/>
      <c r="H3257" s="58"/>
      <c r="I3257" s="1"/>
      <c r="J3257" s="1"/>
      <c r="K3257" s="1"/>
      <c r="L3257"/>
      <c r="M3257" s="1"/>
      <c r="N3257" s="1"/>
      <c r="V3257" s="90"/>
    </row>
    <row r="3258" spans="1:22" s="80" customFormat="1">
      <c r="A3258" s="1"/>
      <c r="B3258" s="1"/>
      <c r="C3258" s="1"/>
      <c r="D3258" s="1"/>
      <c r="E3258" s="1"/>
      <c r="F3258" s="1"/>
      <c r="G3258" s="1"/>
      <c r="H3258" s="58"/>
      <c r="I3258" s="1"/>
      <c r="J3258" s="1"/>
      <c r="K3258" s="1"/>
      <c r="L3258"/>
      <c r="M3258" s="1"/>
      <c r="N3258" s="1"/>
      <c r="V3258" s="90"/>
    </row>
    <row r="3259" spans="1:22" s="80" customFormat="1">
      <c r="A3259" s="1"/>
      <c r="B3259" s="1"/>
      <c r="C3259" s="1"/>
      <c r="D3259" s="1"/>
      <c r="E3259" s="1"/>
      <c r="F3259" s="1"/>
      <c r="G3259" s="1"/>
      <c r="H3259" s="58"/>
      <c r="I3259" s="1"/>
      <c r="J3259" s="1"/>
      <c r="K3259" s="1"/>
      <c r="L3259"/>
      <c r="M3259" s="1"/>
      <c r="N3259" s="1"/>
      <c r="V3259" s="90"/>
    </row>
    <row r="3260" spans="1:22" s="80" customFormat="1">
      <c r="A3260" s="1"/>
      <c r="B3260" s="1"/>
      <c r="C3260" s="1"/>
      <c r="D3260" s="1"/>
      <c r="E3260" s="1"/>
      <c r="F3260" s="1"/>
      <c r="G3260" s="1"/>
      <c r="H3260" s="58"/>
      <c r="I3260" s="1"/>
      <c r="J3260" s="1"/>
      <c r="K3260" s="1"/>
      <c r="L3260"/>
      <c r="M3260" s="1"/>
      <c r="N3260" s="1"/>
      <c r="V3260" s="90"/>
    </row>
    <row r="3261" spans="1:22" s="80" customFormat="1">
      <c r="A3261" s="1"/>
      <c r="B3261" s="1"/>
      <c r="C3261" s="1"/>
      <c r="D3261" s="1"/>
      <c r="E3261" s="1"/>
      <c r="F3261" s="1"/>
      <c r="G3261" s="1"/>
      <c r="H3261" s="58"/>
      <c r="I3261" s="1"/>
      <c r="J3261" s="1"/>
      <c r="K3261" s="1"/>
      <c r="L3261"/>
      <c r="M3261" s="1"/>
      <c r="N3261" s="1"/>
      <c r="V3261" s="90"/>
    </row>
    <row r="3262" spans="1:22" s="80" customFormat="1">
      <c r="A3262" s="1"/>
      <c r="B3262" s="1"/>
      <c r="C3262" s="1"/>
      <c r="D3262" s="1"/>
      <c r="E3262" s="1"/>
      <c r="F3262" s="1"/>
      <c r="G3262" s="1"/>
      <c r="H3262" s="58"/>
      <c r="I3262" s="1"/>
      <c r="J3262" s="1"/>
      <c r="K3262" s="1"/>
      <c r="L3262"/>
      <c r="M3262" s="1"/>
      <c r="N3262" s="1"/>
      <c r="V3262" s="90"/>
    </row>
    <row r="3263" spans="1:22" s="80" customFormat="1">
      <c r="A3263" s="1"/>
      <c r="B3263" s="1"/>
      <c r="C3263" s="1"/>
      <c r="D3263" s="1"/>
      <c r="E3263" s="1"/>
      <c r="F3263" s="1"/>
      <c r="G3263" s="1"/>
      <c r="H3263" s="58"/>
      <c r="I3263" s="1"/>
      <c r="J3263" s="1"/>
      <c r="K3263" s="1"/>
      <c r="L3263"/>
      <c r="M3263" s="1"/>
      <c r="N3263" s="1"/>
      <c r="V3263" s="90"/>
    </row>
    <row r="3264" spans="1:22" s="80" customFormat="1">
      <c r="A3264" s="1"/>
      <c r="B3264" s="1"/>
      <c r="C3264" s="1"/>
      <c r="D3264" s="1"/>
      <c r="E3264" s="1"/>
      <c r="F3264" s="1"/>
      <c r="G3264" s="1"/>
      <c r="H3264" s="58"/>
      <c r="I3264" s="1"/>
      <c r="J3264" s="1"/>
      <c r="K3264" s="1"/>
      <c r="L3264"/>
      <c r="M3264" s="1"/>
      <c r="N3264" s="1"/>
      <c r="V3264" s="90"/>
    </row>
    <row r="3265" spans="1:22" s="80" customFormat="1">
      <c r="A3265" s="1"/>
      <c r="B3265" s="1"/>
      <c r="C3265" s="1"/>
      <c r="D3265" s="1"/>
      <c r="E3265" s="1"/>
      <c r="F3265" s="1"/>
      <c r="G3265" s="1"/>
      <c r="H3265" s="58"/>
      <c r="I3265" s="1"/>
      <c r="J3265" s="1"/>
      <c r="K3265" s="1"/>
      <c r="L3265"/>
      <c r="M3265" s="1"/>
      <c r="N3265" s="1"/>
      <c r="V3265" s="90"/>
    </row>
    <row r="3266" spans="1:22" s="80" customFormat="1">
      <c r="A3266" s="1"/>
      <c r="B3266" s="1"/>
      <c r="C3266" s="1"/>
      <c r="D3266" s="1"/>
      <c r="E3266" s="1"/>
      <c r="F3266" s="1"/>
      <c r="G3266" s="1"/>
      <c r="H3266" s="58"/>
      <c r="I3266" s="1"/>
      <c r="J3266" s="1"/>
      <c r="K3266" s="1"/>
      <c r="L3266"/>
      <c r="M3266" s="1"/>
      <c r="N3266" s="1"/>
      <c r="V3266" s="90"/>
    </row>
    <row r="3267" spans="1:22" s="80" customFormat="1">
      <c r="A3267" s="1"/>
      <c r="B3267" s="1"/>
      <c r="C3267" s="1"/>
      <c r="D3267" s="1"/>
      <c r="E3267" s="1"/>
      <c r="F3267" s="1"/>
      <c r="G3267" s="1"/>
      <c r="H3267" s="58"/>
      <c r="I3267" s="1"/>
      <c r="J3267" s="1"/>
      <c r="K3267" s="1"/>
      <c r="L3267"/>
      <c r="M3267" s="1"/>
      <c r="N3267" s="1"/>
      <c r="V3267" s="90"/>
    </row>
    <row r="3268" spans="1:22" s="80" customFormat="1">
      <c r="A3268" s="1"/>
      <c r="B3268" s="1"/>
      <c r="C3268" s="1"/>
      <c r="D3268" s="1"/>
      <c r="E3268" s="1"/>
      <c r="F3268" s="1"/>
      <c r="G3268" s="1"/>
      <c r="H3268" s="58"/>
      <c r="I3268" s="1"/>
      <c r="J3268" s="1"/>
      <c r="K3268" s="1"/>
      <c r="L3268"/>
      <c r="M3268" s="1"/>
      <c r="N3268" s="1"/>
      <c r="V3268" s="90"/>
    </row>
    <row r="3269" spans="1:22" s="80" customFormat="1">
      <c r="A3269" s="1"/>
      <c r="B3269" s="1"/>
      <c r="C3269" s="1"/>
      <c r="D3269" s="1"/>
      <c r="E3269" s="1"/>
      <c r="F3269" s="1"/>
      <c r="G3269" s="1"/>
      <c r="H3269" s="58"/>
      <c r="I3269" s="1"/>
      <c r="J3269" s="1"/>
      <c r="K3269" s="1"/>
      <c r="L3269"/>
      <c r="M3269" s="1"/>
      <c r="N3269" s="1"/>
      <c r="V3269" s="90"/>
    </row>
    <row r="3270" spans="1:22" s="80" customFormat="1">
      <c r="A3270" s="1"/>
      <c r="B3270" s="1"/>
      <c r="C3270" s="1"/>
      <c r="D3270" s="1"/>
      <c r="E3270" s="1"/>
      <c r="F3270" s="1"/>
      <c r="G3270" s="1"/>
      <c r="H3270" s="58"/>
      <c r="I3270" s="1"/>
      <c r="J3270" s="1"/>
      <c r="K3270" s="1"/>
      <c r="L3270"/>
      <c r="M3270" s="1"/>
      <c r="N3270" s="1"/>
      <c r="V3270" s="90"/>
    </row>
    <row r="3271" spans="1:22" s="80" customFormat="1">
      <c r="A3271" s="1"/>
      <c r="B3271" s="1"/>
      <c r="C3271" s="1"/>
      <c r="D3271" s="1"/>
      <c r="E3271" s="1"/>
      <c r="F3271" s="1"/>
      <c r="G3271" s="1"/>
      <c r="H3271" s="58"/>
      <c r="I3271" s="1"/>
      <c r="J3271" s="1"/>
      <c r="K3271" s="1"/>
      <c r="L3271"/>
      <c r="M3271" s="1"/>
      <c r="N3271" s="1"/>
      <c r="V3271" s="90"/>
    </row>
    <row r="3272" spans="1:22" s="80" customFormat="1">
      <c r="A3272" s="1"/>
      <c r="B3272" s="1"/>
      <c r="C3272" s="1"/>
      <c r="D3272" s="1"/>
      <c r="E3272" s="1"/>
      <c r="F3272" s="1"/>
      <c r="G3272" s="1"/>
      <c r="H3272" s="58"/>
      <c r="I3272" s="1"/>
      <c r="J3272" s="1"/>
      <c r="K3272" s="1"/>
      <c r="L3272"/>
      <c r="M3272" s="1"/>
      <c r="N3272" s="1"/>
      <c r="V3272" s="90"/>
    </row>
    <row r="3273" spans="1:22" s="80" customFormat="1">
      <c r="A3273" s="1"/>
      <c r="B3273" s="1"/>
      <c r="C3273" s="1"/>
      <c r="D3273" s="1"/>
      <c r="E3273" s="1"/>
      <c r="F3273" s="1"/>
      <c r="G3273" s="1"/>
      <c r="H3273" s="58"/>
      <c r="I3273" s="1"/>
      <c r="J3273" s="1"/>
      <c r="K3273" s="1"/>
      <c r="L3273"/>
      <c r="M3273" s="1"/>
      <c r="N3273" s="1"/>
      <c r="V3273" s="90"/>
    </row>
    <row r="3274" spans="1:22" s="80" customFormat="1">
      <c r="A3274" s="1"/>
      <c r="B3274" s="1"/>
      <c r="C3274" s="1"/>
      <c r="D3274" s="1"/>
      <c r="E3274" s="1"/>
      <c r="F3274" s="1"/>
      <c r="G3274" s="1"/>
      <c r="H3274" s="58"/>
      <c r="I3274" s="1"/>
      <c r="J3274" s="1"/>
      <c r="K3274" s="1"/>
      <c r="L3274"/>
      <c r="M3274" s="1"/>
      <c r="N3274" s="1"/>
      <c r="V3274" s="90"/>
    </row>
    <row r="3275" spans="1:22" s="80" customFormat="1">
      <c r="A3275" s="1"/>
      <c r="B3275" s="1"/>
      <c r="C3275" s="1"/>
      <c r="D3275" s="1"/>
      <c r="E3275" s="1"/>
      <c r="F3275" s="1"/>
      <c r="G3275" s="1"/>
      <c r="H3275" s="58"/>
      <c r="I3275" s="1"/>
      <c r="J3275" s="1"/>
      <c r="K3275" s="1"/>
      <c r="L3275"/>
      <c r="M3275" s="1"/>
      <c r="N3275" s="1"/>
      <c r="V3275" s="90"/>
    </row>
    <row r="3276" spans="1:22" s="80" customFormat="1">
      <c r="A3276" s="1"/>
      <c r="B3276" s="1"/>
      <c r="C3276" s="1"/>
      <c r="D3276" s="1"/>
      <c r="E3276" s="1"/>
      <c r="F3276" s="1"/>
      <c r="G3276" s="1"/>
      <c r="H3276" s="58"/>
      <c r="I3276" s="1"/>
      <c r="J3276" s="1"/>
      <c r="K3276" s="1"/>
      <c r="L3276"/>
      <c r="M3276" s="1"/>
      <c r="N3276" s="1"/>
      <c r="V3276" s="90"/>
    </row>
    <row r="3277" spans="1:22" s="80" customFormat="1">
      <c r="A3277" s="1"/>
      <c r="B3277" s="1"/>
      <c r="C3277" s="1"/>
      <c r="D3277" s="1"/>
      <c r="E3277" s="1"/>
      <c r="F3277" s="1"/>
      <c r="G3277" s="1"/>
      <c r="H3277" s="58"/>
      <c r="I3277" s="1"/>
      <c r="J3277" s="1"/>
      <c r="K3277" s="1"/>
      <c r="L3277"/>
      <c r="M3277" s="1"/>
      <c r="N3277" s="1"/>
      <c r="V3277" s="90"/>
    </row>
    <row r="3278" spans="1:22" s="80" customFormat="1">
      <c r="A3278" s="1"/>
      <c r="B3278" s="1"/>
      <c r="C3278" s="1"/>
      <c r="D3278" s="1"/>
      <c r="E3278" s="1"/>
      <c r="F3278" s="1"/>
      <c r="G3278" s="1"/>
      <c r="H3278" s="58"/>
      <c r="I3278" s="1"/>
      <c r="J3278" s="1"/>
      <c r="K3278" s="1"/>
      <c r="L3278"/>
      <c r="M3278" s="1"/>
      <c r="N3278" s="1"/>
      <c r="V3278" s="90"/>
    </row>
    <row r="3279" spans="1:22" s="80" customFormat="1">
      <c r="A3279" s="1"/>
      <c r="B3279" s="1"/>
      <c r="C3279" s="1"/>
      <c r="D3279" s="1"/>
      <c r="E3279" s="1"/>
      <c r="F3279" s="1"/>
      <c r="G3279" s="1"/>
      <c r="H3279" s="58"/>
      <c r="I3279" s="1"/>
      <c r="J3279" s="1"/>
      <c r="K3279" s="1"/>
      <c r="L3279"/>
      <c r="M3279" s="1"/>
      <c r="N3279" s="1"/>
      <c r="V3279" s="90"/>
    </row>
    <row r="3280" spans="1:22" s="80" customFormat="1">
      <c r="A3280" s="1"/>
      <c r="B3280" s="1"/>
      <c r="C3280" s="1"/>
      <c r="D3280" s="1"/>
      <c r="E3280" s="1"/>
      <c r="F3280" s="1"/>
      <c r="G3280" s="1"/>
      <c r="H3280" s="58"/>
      <c r="I3280" s="1"/>
      <c r="J3280" s="1"/>
      <c r="K3280" s="1"/>
      <c r="L3280"/>
      <c r="M3280" s="1"/>
      <c r="N3280" s="1"/>
      <c r="V3280" s="90"/>
    </row>
    <row r="3281" spans="1:22" s="80" customFormat="1">
      <c r="A3281" s="1"/>
      <c r="B3281" s="1"/>
      <c r="C3281" s="1"/>
      <c r="D3281" s="1"/>
      <c r="E3281" s="1"/>
      <c r="F3281" s="1"/>
      <c r="G3281" s="1"/>
      <c r="H3281" s="58"/>
      <c r="I3281" s="1"/>
      <c r="J3281" s="1"/>
      <c r="K3281" s="1"/>
      <c r="L3281"/>
      <c r="M3281" s="1"/>
      <c r="N3281" s="1"/>
      <c r="V3281" s="90"/>
    </row>
    <row r="3282" spans="1:22" s="80" customFormat="1">
      <c r="A3282" s="1"/>
      <c r="B3282" s="1"/>
      <c r="C3282" s="1"/>
      <c r="D3282" s="1"/>
      <c r="E3282" s="1"/>
      <c r="F3282" s="1"/>
      <c r="G3282" s="1"/>
      <c r="H3282" s="58"/>
      <c r="I3282" s="1"/>
      <c r="J3282" s="1"/>
      <c r="K3282" s="1"/>
      <c r="L3282"/>
      <c r="M3282" s="1"/>
      <c r="N3282" s="1"/>
      <c r="V3282" s="90"/>
    </row>
    <row r="3283" spans="1:22" s="80" customFormat="1">
      <c r="A3283" s="1"/>
      <c r="B3283" s="1"/>
      <c r="C3283" s="1"/>
      <c r="D3283" s="1"/>
      <c r="E3283" s="1"/>
      <c r="F3283" s="1"/>
      <c r="G3283" s="1"/>
      <c r="H3283" s="58"/>
      <c r="I3283" s="1"/>
      <c r="J3283" s="1"/>
      <c r="K3283" s="1"/>
      <c r="L3283"/>
      <c r="M3283" s="1"/>
      <c r="N3283" s="1"/>
      <c r="V3283" s="90"/>
    </row>
    <row r="3284" spans="1:22" s="80" customFormat="1">
      <c r="A3284" s="1"/>
      <c r="B3284" s="1"/>
      <c r="C3284" s="1"/>
      <c r="D3284" s="1"/>
      <c r="E3284" s="1"/>
      <c r="F3284" s="1"/>
      <c r="G3284" s="1"/>
      <c r="H3284" s="58"/>
      <c r="I3284" s="1"/>
      <c r="J3284" s="1"/>
      <c r="K3284" s="1"/>
      <c r="L3284"/>
      <c r="M3284" s="1"/>
      <c r="N3284" s="1"/>
      <c r="V3284" s="90"/>
    </row>
    <row r="3285" spans="1:22" s="80" customFormat="1">
      <c r="A3285" s="1"/>
      <c r="B3285" s="1"/>
      <c r="C3285" s="1"/>
      <c r="D3285" s="1"/>
      <c r="E3285" s="1"/>
      <c r="F3285" s="1"/>
      <c r="G3285" s="1"/>
      <c r="H3285" s="58"/>
      <c r="I3285" s="1"/>
      <c r="J3285" s="1"/>
      <c r="K3285" s="1"/>
      <c r="L3285"/>
      <c r="M3285" s="1"/>
      <c r="N3285" s="1"/>
      <c r="V3285" s="90"/>
    </row>
    <row r="3286" spans="1:22" s="80" customFormat="1">
      <c r="A3286" s="1"/>
      <c r="B3286" s="1"/>
      <c r="C3286" s="1"/>
      <c r="D3286" s="1"/>
      <c r="E3286" s="1"/>
      <c r="F3286" s="1"/>
      <c r="G3286" s="1"/>
      <c r="H3286" s="58"/>
      <c r="I3286" s="1"/>
      <c r="J3286" s="1"/>
      <c r="K3286" s="1"/>
      <c r="L3286"/>
      <c r="M3286" s="1"/>
      <c r="N3286" s="1"/>
      <c r="V3286" s="90"/>
    </row>
    <row r="3287" spans="1:22" s="80" customFormat="1">
      <c r="A3287" s="1"/>
      <c r="B3287" s="1"/>
      <c r="C3287" s="1"/>
      <c r="D3287" s="1"/>
      <c r="E3287" s="1"/>
      <c r="F3287" s="1"/>
      <c r="G3287" s="1"/>
      <c r="H3287" s="58"/>
      <c r="I3287" s="1"/>
      <c r="J3287" s="1"/>
      <c r="K3287" s="1"/>
      <c r="L3287"/>
      <c r="M3287" s="1"/>
      <c r="N3287" s="1"/>
      <c r="V3287" s="90"/>
    </row>
    <row r="3288" spans="1:22" s="80" customFormat="1">
      <c r="A3288" s="1"/>
      <c r="B3288" s="1"/>
      <c r="C3288" s="1"/>
      <c r="D3288" s="1"/>
      <c r="E3288" s="1"/>
      <c r="F3288" s="1"/>
      <c r="G3288" s="1"/>
      <c r="H3288" s="58"/>
      <c r="I3288" s="1"/>
      <c r="J3288" s="1"/>
      <c r="K3288" s="1"/>
      <c r="L3288"/>
      <c r="M3288" s="1"/>
      <c r="N3288" s="1"/>
      <c r="V3288" s="90"/>
    </row>
    <row r="3289" spans="1:22" s="80" customFormat="1">
      <c r="A3289" s="1"/>
      <c r="B3289" s="1"/>
      <c r="C3289" s="1"/>
      <c r="D3289" s="1"/>
      <c r="E3289" s="1"/>
      <c r="F3289" s="1"/>
      <c r="G3289" s="1"/>
      <c r="H3289" s="58"/>
      <c r="I3289" s="1"/>
      <c r="J3289" s="1"/>
      <c r="K3289" s="1"/>
      <c r="L3289"/>
      <c r="M3289" s="1"/>
      <c r="N3289" s="1"/>
      <c r="V3289" s="90"/>
    </row>
    <row r="3290" spans="1:22" s="80" customFormat="1">
      <c r="A3290" s="1"/>
      <c r="B3290" s="1"/>
      <c r="C3290" s="1"/>
      <c r="D3290" s="1"/>
      <c r="E3290" s="1"/>
      <c r="F3290" s="1"/>
      <c r="G3290" s="1"/>
      <c r="H3290" s="58"/>
      <c r="I3290" s="1"/>
      <c r="J3290" s="1"/>
      <c r="K3290" s="1"/>
      <c r="L3290"/>
      <c r="M3290" s="1"/>
      <c r="N3290" s="1"/>
      <c r="V3290" s="90"/>
    </row>
    <row r="3291" spans="1:22" s="80" customFormat="1">
      <c r="A3291" s="1"/>
      <c r="B3291" s="1"/>
      <c r="C3291" s="1"/>
      <c r="D3291" s="1"/>
      <c r="E3291" s="1"/>
      <c r="F3291" s="1"/>
      <c r="G3291" s="1"/>
      <c r="H3291" s="58"/>
      <c r="I3291" s="1"/>
      <c r="J3291" s="1"/>
      <c r="K3291" s="1"/>
      <c r="L3291"/>
      <c r="M3291" s="1"/>
      <c r="N3291" s="1"/>
      <c r="V3291" s="90"/>
    </row>
    <row r="3292" spans="1:22" s="80" customFormat="1">
      <c r="A3292" s="1"/>
      <c r="B3292" s="1"/>
      <c r="C3292" s="1"/>
      <c r="D3292" s="1"/>
      <c r="E3292" s="1"/>
      <c r="F3292" s="1"/>
      <c r="G3292" s="1"/>
      <c r="H3292" s="58"/>
      <c r="I3292" s="1"/>
      <c r="J3292" s="1"/>
      <c r="K3292" s="1"/>
      <c r="L3292"/>
      <c r="M3292" s="1"/>
      <c r="N3292" s="1"/>
      <c r="V3292" s="90"/>
    </row>
    <row r="3293" spans="1:22" s="80" customFormat="1">
      <c r="A3293" s="1"/>
      <c r="B3293" s="1"/>
      <c r="C3293" s="1"/>
      <c r="D3293" s="1"/>
      <c r="E3293" s="1"/>
      <c r="F3293" s="1"/>
      <c r="G3293" s="1"/>
      <c r="H3293" s="58"/>
      <c r="I3293" s="1"/>
      <c r="J3293" s="1"/>
      <c r="K3293" s="1"/>
      <c r="L3293"/>
      <c r="M3293" s="1"/>
      <c r="N3293" s="1"/>
      <c r="V3293" s="90"/>
    </row>
    <row r="3294" spans="1:22" s="80" customFormat="1">
      <c r="A3294" s="1"/>
      <c r="B3294" s="1"/>
      <c r="C3294" s="1"/>
      <c r="D3294" s="1"/>
      <c r="E3294" s="1"/>
      <c r="F3294" s="1"/>
      <c r="G3294" s="1"/>
      <c r="H3294" s="58"/>
      <c r="I3294" s="1"/>
      <c r="J3294" s="1"/>
      <c r="K3294" s="1"/>
      <c r="L3294"/>
      <c r="M3294" s="1"/>
      <c r="N3294" s="1"/>
      <c r="V3294" s="90"/>
    </row>
    <row r="3295" spans="1:22" s="80" customFormat="1">
      <c r="A3295" s="1"/>
      <c r="B3295" s="1"/>
      <c r="C3295" s="1"/>
      <c r="D3295" s="1"/>
      <c r="E3295" s="1"/>
      <c r="F3295" s="1"/>
      <c r="G3295" s="1"/>
      <c r="H3295" s="58"/>
      <c r="I3295" s="1"/>
      <c r="J3295" s="1"/>
      <c r="K3295" s="1"/>
      <c r="L3295"/>
      <c r="M3295" s="1"/>
      <c r="N3295" s="1"/>
      <c r="V3295" s="90"/>
    </row>
    <row r="3296" spans="1:22" s="80" customFormat="1">
      <c r="A3296" s="1"/>
      <c r="B3296" s="1"/>
      <c r="C3296" s="1"/>
      <c r="D3296" s="1"/>
      <c r="E3296" s="1"/>
      <c r="F3296" s="1"/>
      <c r="G3296" s="1"/>
      <c r="H3296" s="58"/>
      <c r="I3296" s="1"/>
      <c r="J3296" s="1"/>
      <c r="K3296" s="1"/>
      <c r="L3296"/>
      <c r="M3296" s="1"/>
      <c r="N3296" s="1"/>
      <c r="V3296" s="90"/>
    </row>
    <row r="3297" spans="1:22" s="80" customFormat="1">
      <c r="A3297" s="1"/>
      <c r="B3297" s="1"/>
      <c r="C3297" s="1"/>
      <c r="D3297" s="1"/>
      <c r="E3297" s="1"/>
      <c r="F3297" s="1"/>
      <c r="G3297" s="1"/>
      <c r="H3297" s="58"/>
      <c r="I3297" s="1"/>
      <c r="J3297" s="1"/>
      <c r="K3297" s="1"/>
      <c r="L3297"/>
      <c r="M3297" s="1"/>
      <c r="N3297" s="1"/>
      <c r="V3297" s="90"/>
    </row>
    <row r="3298" spans="1:22" s="80" customFormat="1">
      <c r="A3298" s="1"/>
      <c r="B3298" s="1"/>
      <c r="C3298" s="1"/>
      <c r="D3298" s="1"/>
      <c r="E3298" s="1"/>
      <c r="F3298" s="1"/>
      <c r="G3298" s="1"/>
      <c r="H3298" s="58"/>
      <c r="I3298" s="1"/>
      <c r="J3298" s="1"/>
      <c r="K3298" s="1"/>
      <c r="L3298"/>
      <c r="M3298" s="1"/>
      <c r="N3298" s="1"/>
      <c r="V3298" s="90"/>
    </row>
    <row r="3299" spans="1:22" s="80" customFormat="1">
      <c r="A3299" s="1"/>
      <c r="B3299" s="1"/>
      <c r="C3299" s="1"/>
      <c r="D3299" s="1"/>
      <c r="E3299" s="1"/>
      <c r="F3299" s="1"/>
      <c r="G3299" s="1"/>
      <c r="H3299" s="58"/>
      <c r="I3299" s="1"/>
      <c r="J3299" s="1"/>
      <c r="K3299" s="1"/>
      <c r="L3299"/>
      <c r="M3299" s="1"/>
      <c r="N3299" s="1"/>
      <c r="V3299" s="90"/>
    </row>
    <row r="3300" spans="1:22" s="80" customFormat="1">
      <c r="A3300" s="1"/>
      <c r="B3300" s="1"/>
      <c r="C3300" s="1"/>
      <c r="D3300" s="1"/>
      <c r="E3300" s="1"/>
      <c r="F3300" s="1"/>
      <c r="G3300" s="1"/>
      <c r="H3300" s="58"/>
      <c r="I3300" s="1"/>
      <c r="J3300" s="1"/>
      <c r="K3300" s="1"/>
      <c r="L3300"/>
      <c r="M3300" s="1"/>
      <c r="N3300" s="1"/>
      <c r="V3300" s="90"/>
    </row>
    <row r="3301" spans="1:22" s="80" customFormat="1">
      <c r="A3301" s="1"/>
      <c r="B3301" s="1"/>
      <c r="C3301" s="1"/>
      <c r="D3301" s="1"/>
      <c r="E3301" s="1"/>
      <c r="F3301" s="1"/>
      <c r="G3301" s="1"/>
      <c r="H3301" s="58"/>
      <c r="I3301" s="1"/>
      <c r="J3301" s="1"/>
      <c r="K3301" s="1"/>
      <c r="L3301"/>
      <c r="M3301" s="1"/>
      <c r="N3301" s="1"/>
      <c r="V3301" s="90"/>
    </row>
    <row r="3302" spans="1:22" s="80" customFormat="1">
      <c r="A3302" s="1"/>
      <c r="B3302" s="1"/>
      <c r="C3302" s="1"/>
      <c r="D3302" s="1"/>
      <c r="E3302" s="1"/>
      <c r="F3302" s="1"/>
      <c r="G3302" s="1"/>
      <c r="H3302" s="58"/>
      <c r="I3302" s="1"/>
      <c r="J3302" s="1"/>
      <c r="K3302" s="1"/>
      <c r="L3302"/>
      <c r="M3302" s="1"/>
      <c r="N3302" s="1"/>
      <c r="V3302" s="90"/>
    </row>
    <row r="3303" spans="1:22" s="80" customFormat="1">
      <c r="A3303" s="1"/>
      <c r="B3303" s="1"/>
      <c r="C3303" s="1"/>
      <c r="D3303" s="1"/>
      <c r="E3303" s="1"/>
      <c r="F3303" s="1"/>
      <c r="G3303" s="1"/>
      <c r="H3303" s="58"/>
      <c r="I3303" s="1"/>
      <c r="J3303" s="1"/>
      <c r="K3303" s="1"/>
      <c r="L3303"/>
      <c r="M3303" s="1"/>
      <c r="N3303" s="1"/>
      <c r="V3303" s="90"/>
    </row>
    <row r="3304" spans="1:22" s="80" customFormat="1">
      <c r="A3304" s="1"/>
      <c r="B3304" s="1"/>
      <c r="C3304" s="1"/>
      <c r="D3304" s="1"/>
      <c r="E3304" s="1"/>
      <c r="F3304" s="1"/>
      <c r="G3304" s="1"/>
      <c r="H3304" s="58"/>
      <c r="I3304" s="1"/>
      <c r="J3304" s="1"/>
      <c r="K3304" s="1"/>
      <c r="L3304"/>
      <c r="M3304" s="1"/>
      <c r="N3304" s="1"/>
      <c r="V3304" s="90"/>
    </row>
    <row r="3305" spans="1:22" s="80" customFormat="1">
      <c r="A3305" s="1"/>
      <c r="B3305" s="1"/>
      <c r="C3305" s="1"/>
      <c r="D3305" s="1"/>
      <c r="E3305" s="1"/>
      <c r="F3305" s="1"/>
      <c r="G3305" s="1"/>
      <c r="H3305" s="58"/>
      <c r="I3305" s="1"/>
      <c r="J3305" s="1"/>
      <c r="K3305" s="1"/>
      <c r="L3305"/>
      <c r="M3305" s="1"/>
      <c r="N3305" s="1"/>
      <c r="V3305" s="90"/>
    </row>
    <row r="3306" spans="1:22" s="80" customFormat="1">
      <c r="A3306" s="1"/>
      <c r="B3306" s="1"/>
      <c r="C3306" s="1"/>
      <c r="D3306" s="1"/>
      <c r="E3306" s="1"/>
      <c r="F3306" s="1"/>
      <c r="G3306" s="1"/>
      <c r="H3306" s="58"/>
      <c r="I3306" s="1"/>
      <c r="J3306" s="1"/>
      <c r="K3306" s="1"/>
      <c r="L3306"/>
      <c r="M3306" s="1"/>
      <c r="N3306" s="1"/>
      <c r="V3306" s="90"/>
    </row>
    <row r="3307" spans="1:22" s="80" customFormat="1">
      <c r="A3307" s="1"/>
      <c r="B3307" s="1"/>
      <c r="C3307" s="1"/>
      <c r="D3307" s="1"/>
      <c r="E3307" s="1"/>
      <c r="F3307" s="1"/>
      <c r="G3307" s="1"/>
      <c r="H3307" s="58"/>
      <c r="I3307" s="1"/>
      <c r="J3307" s="1"/>
      <c r="K3307" s="1"/>
      <c r="L3307"/>
      <c r="M3307" s="1"/>
      <c r="N3307" s="1"/>
      <c r="V3307" s="90"/>
    </row>
    <row r="3308" spans="1:22" s="80" customFormat="1">
      <c r="A3308" s="1"/>
      <c r="B3308" s="1"/>
      <c r="C3308" s="1"/>
      <c r="D3308" s="1"/>
      <c r="E3308" s="1"/>
      <c r="F3308" s="1"/>
      <c r="G3308" s="1"/>
      <c r="H3308" s="58"/>
      <c r="I3308" s="1"/>
      <c r="J3308" s="1"/>
      <c r="K3308" s="1"/>
      <c r="L3308"/>
      <c r="M3308" s="1"/>
      <c r="N3308" s="1"/>
      <c r="V3308" s="90"/>
    </row>
    <row r="3309" spans="1:22" s="80" customFormat="1">
      <c r="A3309" s="1"/>
      <c r="B3309" s="1"/>
      <c r="C3309" s="1"/>
      <c r="D3309" s="1"/>
      <c r="E3309" s="1"/>
      <c r="F3309" s="1"/>
      <c r="G3309" s="1"/>
      <c r="H3309" s="58"/>
      <c r="I3309" s="1"/>
      <c r="J3309" s="1"/>
      <c r="K3309" s="1"/>
      <c r="L3309"/>
      <c r="M3309" s="1"/>
      <c r="N3309" s="1"/>
      <c r="V3309" s="90"/>
    </row>
    <row r="3310" spans="1:22" s="80" customFormat="1">
      <c r="A3310" s="1"/>
      <c r="B3310" s="1"/>
      <c r="C3310" s="1"/>
      <c r="D3310" s="1"/>
      <c r="E3310" s="1"/>
      <c r="F3310" s="1"/>
      <c r="G3310" s="1"/>
      <c r="H3310" s="58"/>
      <c r="I3310" s="1"/>
      <c r="J3310" s="1"/>
      <c r="K3310" s="1"/>
      <c r="L3310"/>
      <c r="M3310" s="1"/>
      <c r="N3310" s="1"/>
      <c r="V3310" s="90"/>
    </row>
    <row r="3311" spans="1:22" s="80" customFormat="1">
      <c r="A3311" s="1"/>
      <c r="B3311" s="1"/>
      <c r="C3311" s="1"/>
      <c r="D3311" s="1"/>
      <c r="E3311" s="1"/>
      <c r="F3311" s="1"/>
      <c r="G3311" s="1"/>
      <c r="H3311" s="58"/>
      <c r="I3311" s="1"/>
      <c r="J3311" s="1"/>
      <c r="K3311" s="1"/>
      <c r="L3311"/>
      <c r="M3311" s="1"/>
      <c r="N3311" s="1"/>
      <c r="V3311" s="90"/>
    </row>
    <row r="3312" spans="1:22" s="80" customFormat="1">
      <c r="A3312" s="1"/>
      <c r="B3312" s="1"/>
      <c r="C3312" s="1"/>
      <c r="D3312" s="1"/>
      <c r="E3312" s="1"/>
      <c r="F3312" s="1"/>
      <c r="G3312" s="1"/>
      <c r="H3312" s="58"/>
      <c r="I3312" s="1"/>
      <c r="J3312" s="1"/>
      <c r="K3312" s="1"/>
      <c r="L3312"/>
      <c r="M3312" s="1"/>
      <c r="N3312" s="1"/>
      <c r="V3312" s="90"/>
    </row>
    <row r="3313" spans="1:22" s="80" customFormat="1">
      <c r="A3313" s="1"/>
      <c r="B3313" s="1"/>
      <c r="C3313" s="1"/>
      <c r="D3313" s="1"/>
      <c r="E3313" s="1"/>
      <c r="F3313" s="1"/>
      <c r="G3313" s="1"/>
      <c r="H3313" s="58"/>
      <c r="I3313" s="1"/>
      <c r="J3313" s="1"/>
      <c r="K3313" s="1"/>
      <c r="L3313"/>
      <c r="M3313" s="1"/>
      <c r="N3313" s="1"/>
      <c r="V3313" s="90"/>
    </row>
    <row r="3314" spans="1:22" s="80" customFormat="1">
      <c r="A3314" s="1"/>
      <c r="B3314" s="1"/>
      <c r="C3314" s="1"/>
      <c r="D3314" s="1"/>
      <c r="E3314" s="1"/>
      <c r="F3314" s="1"/>
      <c r="G3314" s="1"/>
      <c r="H3314" s="58"/>
      <c r="I3314" s="1"/>
      <c r="J3314" s="1"/>
      <c r="K3314" s="1"/>
      <c r="L3314"/>
      <c r="M3314" s="1"/>
      <c r="N3314" s="1"/>
      <c r="V3314" s="90"/>
    </row>
    <row r="3315" spans="1:22" s="80" customFormat="1">
      <c r="A3315" s="1"/>
      <c r="B3315" s="1"/>
      <c r="C3315" s="1"/>
      <c r="D3315" s="1"/>
      <c r="E3315" s="1"/>
      <c r="F3315" s="1"/>
      <c r="G3315" s="1"/>
      <c r="H3315" s="58"/>
      <c r="I3315" s="1"/>
      <c r="J3315" s="1"/>
      <c r="K3315" s="1"/>
      <c r="L3315"/>
      <c r="M3315" s="1"/>
      <c r="N3315" s="1"/>
      <c r="V3315" s="90"/>
    </row>
    <row r="3316" spans="1:22" s="80" customFormat="1">
      <c r="A3316" s="1"/>
      <c r="B3316" s="1"/>
      <c r="C3316" s="1"/>
      <c r="D3316" s="1"/>
      <c r="E3316" s="1"/>
      <c r="F3316" s="1"/>
      <c r="G3316" s="1"/>
      <c r="H3316" s="58"/>
      <c r="I3316" s="1"/>
      <c r="J3316" s="1"/>
      <c r="K3316" s="1"/>
      <c r="L3316"/>
      <c r="M3316" s="1"/>
      <c r="N3316" s="1"/>
      <c r="V3316" s="90"/>
    </row>
    <row r="3317" spans="1:22" s="80" customFormat="1">
      <c r="A3317" s="1"/>
      <c r="B3317" s="1"/>
      <c r="C3317" s="1"/>
      <c r="D3317" s="1"/>
      <c r="E3317" s="1"/>
      <c r="F3317" s="1"/>
      <c r="G3317" s="1"/>
      <c r="H3317" s="58"/>
      <c r="I3317" s="1"/>
      <c r="J3317" s="1"/>
      <c r="K3317" s="1"/>
      <c r="L3317"/>
      <c r="M3317" s="1"/>
      <c r="N3317" s="1"/>
      <c r="V3317" s="90"/>
    </row>
    <row r="3318" spans="1:22" s="80" customFormat="1">
      <c r="A3318" s="1"/>
      <c r="B3318" s="1"/>
      <c r="C3318" s="1"/>
      <c r="D3318" s="1"/>
      <c r="E3318" s="1"/>
      <c r="F3318" s="1"/>
      <c r="G3318" s="1"/>
      <c r="H3318" s="58"/>
      <c r="I3318" s="1"/>
      <c r="J3318" s="1"/>
      <c r="K3318" s="1"/>
      <c r="L3318"/>
      <c r="M3318" s="1"/>
      <c r="N3318" s="1"/>
      <c r="V3318" s="90"/>
    </row>
    <row r="3319" spans="1:22" s="80" customFormat="1">
      <c r="A3319" s="1"/>
      <c r="B3319" s="1"/>
      <c r="C3319" s="1"/>
      <c r="D3319" s="1"/>
      <c r="E3319" s="1"/>
      <c r="F3319" s="1"/>
      <c r="G3319" s="1"/>
      <c r="H3319" s="58"/>
      <c r="I3319" s="1"/>
      <c r="J3319" s="1"/>
      <c r="K3319" s="1"/>
      <c r="L3319"/>
      <c r="M3319" s="1"/>
      <c r="N3319" s="1"/>
      <c r="V3319" s="90"/>
    </row>
    <row r="3320" spans="1:22" s="80" customFormat="1">
      <c r="A3320" s="1"/>
      <c r="B3320" s="1"/>
      <c r="C3320" s="1"/>
      <c r="D3320" s="1"/>
      <c r="E3320" s="1"/>
      <c r="F3320" s="1"/>
      <c r="G3320" s="1"/>
      <c r="H3320" s="58"/>
      <c r="I3320" s="1"/>
      <c r="J3320" s="1"/>
      <c r="K3320" s="1"/>
      <c r="L3320"/>
      <c r="M3320" s="1"/>
      <c r="N3320" s="1"/>
      <c r="V3320" s="90"/>
    </row>
    <row r="3321" spans="1:22" s="80" customFormat="1">
      <c r="A3321" s="1"/>
      <c r="B3321" s="1"/>
      <c r="C3321" s="1"/>
      <c r="D3321" s="1"/>
      <c r="E3321" s="1"/>
      <c r="F3321" s="1"/>
      <c r="G3321" s="1"/>
      <c r="H3321" s="58"/>
      <c r="I3321" s="1"/>
      <c r="J3321" s="1"/>
      <c r="K3321" s="1"/>
      <c r="L3321"/>
      <c r="M3321" s="1"/>
      <c r="N3321" s="1"/>
      <c r="V3321" s="90"/>
    </row>
    <row r="3322" spans="1:22" s="80" customFormat="1">
      <c r="A3322" s="1"/>
      <c r="B3322" s="1"/>
      <c r="C3322" s="1"/>
      <c r="D3322" s="1"/>
      <c r="E3322" s="1"/>
      <c r="F3322" s="1"/>
      <c r="G3322" s="1"/>
      <c r="H3322" s="58"/>
      <c r="I3322" s="1"/>
      <c r="J3322" s="1"/>
      <c r="K3322" s="1"/>
      <c r="L3322"/>
      <c r="M3322" s="1"/>
      <c r="N3322" s="1"/>
      <c r="V3322" s="90"/>
    </row>
    <row r="3323" spans="1:22" s="80" customFormat="1">
      <c r="A3323" s="1"/>
      <c r="B3323" s="1"/>
      <c r="C3323" s="1"/>
      <c r="D3323" s="1"/>
      <c r="E3323" s="1"/>
      <c r="F3323" s="1"/>
      <c r="G3323" s="1"/>
      <c r="H3323" s="58"/>
      <c r="I3323" s="1"/>
      <c r="J3323" s="1"/>
      <c r="K3323" s="1"/>
      <c r="L3323"/>
      <c r="M3323" s="1"/>
      <c r="N3323" s="1"/>
      <c r="V3323" s="90"/>
    </row>
    <row r="3324" spans="1:22" s="80" customFormat="1">
      <c r="A3324" s="1"/>
      <c r="B3324" s="1"/>
      <c r="C3324" s="1"/>
      <c r="D3324" s="1"/>
      <c r="E3324" s="1"/>
      <c r="F3324" s="1"/>
      <c r="G3324" s="1"/>
      <c r="H3324" s="58"/>
      <c r="I3324" s="1"/>
      <c r="J3324" s="1"/>
      <c r="K3324" s="1"/>
      <c r="L3324"/>
      <c r="M3324" s="1"/>
      <c r="N3324" s="1"/>
      <c r="V3324" s="90"/>
    </row>
    <row r="3325" spans="1:22" s="80" customFormat="1">
      <c r="A3325" s="1"/>
      <c r="B3325" s="1"/>
      <c r="C3325" s="1"/>
      <c r="D3325" s="1"/>
      <c r="E3325" s="1"/>
      <c r="F3325" s="1"/>
      <c r="G3325" s="1"/>
      <c r="H3325" s="58"/>
      <c r="I3325" s="1"/>
      <c r="J3325" s="1"/>
      <c r="K3325" s="1"/>
      <c r="L3325"/>
      <c r="M3325" s="1"/>
      <c r="N3325" s="1"/>
      <c r="V3325" s="90"/>
    </row>
    <row r="3326" spans="1:22" s="80" customFormat="1">
      <c r="A3326" s="1"/>
      <c r="B3326" s="1"/>
      <c r="C3326" s="1"/>
      <c r="D3326" s="1"/>
      <c r="E3326" s="1"/>
      <c r="F3326" s="1"/>
      <c r="G3326" s="1"/>
      <c r="H3326" s="58"/>
      <c r="I3326" s="1"/>
      <c r="J3326" s="1"/>
      <c r="K3326" s="1"/>
      <c r="L3326"/>
      <c r="M3326" s="1"/>
      <c r="N3326" s="1"/>
      <c r="V3326" s="90"/>
    </row>
    <row r="3327" spans="1:22" s="80" customFormat="1">
      <c r="A3327" s="1"/>
      <c r="B3327" s="1"/>
      <c r="C3327" s="1"/>
      <c r="D3327" s="1"/>
      <c r="E3327" s="1"/>
      <c r="F3327" s="1"/>
      <c r="G3327" s="1"/>
      <c r="H3327" s="58"/>
      <c r="I3327" s="1"/>
      <c r="J3327" s="1"/>
      <c r="K3327" s="1"/>
      <c r="L3327"/>
      <c r="M3327" s="1"/>
      <c r="N3327" s="1"/>
      <c r="V3327" s="90"/>
    </row>
    <row r="3328" spans="1:22" s="80" customFormat="1">
      <c r="A3328" s="1"/>
      <c r="B3328" s="1"/>
      <c r="C3328" s="1"/>
      <c r="D3328" s="1"/>
      <c r="E3328" s="1"/>
      <c r="F3328" s="1"/>
      <c r="G3328" s="1"/>
      <c r="H3328" s="58"/>
      <c r="I3328" s="1"/>
      <c r="J3328" s="1"/>
      <c r="K3328" s="1"/>
      <c r="L3328"/>
      <c r="M3328" s="1"/>
      <c r="N3328" s="1"/>
      <c r="V3328" s="90"/>
    </row>
    <row r="3329" spans="1:22" s="80" customFormat="1">
      <c r="A3329" s="1"/>
      <c r="B3329" s="1"/>
      <c r="C3329" s="1"/>
      <c r="D3329" s="1"/>
      <c r="E3329" s="1"/>
      <c r="F3329" s="1"/>
      <c r="G3329" s="1"/>
      <c r="H3329" s="58"/>
      <c r="I3329" s="1"/>
      <c r="J3329" s="1"/>
      <c r="K3329" s="1"/>
      <c r="L3329"/>
      <c r="M3329" s="1"/>
      <c r="N3329" s="1"/>
      <c r="V3329" s="90"/>
    </row>
    <row r="3330" spans="1:22" s="80" customFormat="1">
      <c r="A3330" s="1"/>
      <c r="B3330" s="1"/>
      <c r="C3330" s="1"/>
      <c r="D3330" s="1"/>
      <c r="E3330" s="1"/>
      <c r="F3330" s="1"/>
      <c r="G3330" s="1"/>
      <c r="H3330" s="58"/>
      <c r="I3330" s="1"/>
      <c r="J3330" s="1"/>
      <c r="K3330" s="1"/>
      <c r="L3330"/>
      <c r="M3330" s="1"/>
      <c r="N3330" s="1"/>
      <c r="V3330" s="90"/>
    </row>
    <row r="3331" spans="1:22" s="80" customFormat="1">
      <c r="A3331" s="1"/>
      <c r="B3331" s="1"/>
      <c r="C3331" s="1"/>
      <c r="D3331" s="1"/>
      <c r="E3331" s="1"/>
      <c r="F3331" s="1"/>
      <c r="G3331" s="1"/>
      <c r="H3331" s="58"/>
      <c r="I3331" s="1"/>
      <c r="J3331" s="1"/>
      <c r="K3331" s="1"/>
      <c r="L3331"/>
      <c r="M3331" s="1"/>
      <c r="N3331" s="1"/>
      <c r="V3331" s="90"/>
    </row>
    <row r="3332" spans="1:22" s="80" customFormat="1">
      <c r="A3332" s="1"/>
      <c r="B3332" s="1"/>
      <c r="C3332" s="1"/>
      <c r="D3332" s="1"/>
      <c r="E3332" s="1"/>
      <c r="F3332" s="1"/>
      <c r="G3332" s="1"/>
      <c r="H3332" s="58"/>
      <c r="I3332" s="1"/>
      <c r="J3332" s="1"/>
      <c r="K3332" s="1"/>
      <c r="L3332"/>
      <c r="M3332" s="1"/>
      <c r="N3332" s="1"/>
      <c r="V3332" s="90"/>
    </row>
    <row r="3333" spans="1:22" s="80" customFormat="1">
      <c r="A3333" s="1"/>
      <c r="B3333" s="1"/>
      <c r="C3333" s="1"/>
      <c r="D3333" s="1"/>
      <c r="E3333" s="1"/>
      <c r="F3333" s="1"/>
      <c r="G3333" s="1"/>
      <c r="H3333" s="58"/>
      <c r="I3333" s="1"/>
      <c r="J3333" s="1"/>
      <c r="K3333" s="1"/>
      <c r="L3333"/>
      <c r="M3333" s="1"/>
      <c r="N3333" s="1"/>
      <c r="V3333" s="90"/>
    </row>
    <row r="3334" spans="1:22" s="80" customFormat="1">
      <c r="A3334" s="1"/>
      <c r="B3334" s="1"/>
      <c r="C3334" s="1"/>
      <c r="D3334" s="1"/>
      <c r="E3334" s="1"/>
      <c r="F3334" s="1"/>
      <c r="G3334" s="1"/>
      <c r="H3334" s="58"/>
      <c r="I3334" s="1"/>
      <c r="J3334" s="1"/>
      <c r="K3334" s="1"/>
      <c r="L3334"/>
      <c r="M3334" s="1"/>
      <c r="N3334" s="1"/>
      <c r="V3334" s="90"/>
    </row>
    <row r="3335" spans="1:22" s="80" customFormat="1">
      <c r="A3335" s="1"/>
      <c r="B3335" s="1"/>
      <c r="C3335" s="1"/>
      <c r="D3335" s="1"/>
      <c r="E3335" s="1"/>
      <c r="F3335" s="1"/>
      <c r="G3335" s="1"/>
      <c r="H3335" s="58"/>
      <c r="I3335" s="1"/>
      <c r="J3335" s="1"/>
      <c r="K3335" s="1"/>
      <c r="L3335"/>
      <c r="M3335" s="1"/>
      <c r="N3335" s="1"/>
      <c r="V3335" s="90"/>
    </row>
    <row r="3336" spans="1:22" s="80" customFormat="1">
      <c r="A3336" s="1"/>
      <c r="B3336" s="1"/>
      <c r="C3336" s="1"/>
      <c r="D3336" s="1"/>
      <c r="E3336" s="1"/>
      <c r="F3336" s="1"/>
      <c r="G3336" s="1"/>
      <c r="H3336" s="58"/>
      <c r="I3336" s="1"/>
      <c r="J3336" s="1"/>
      <c r="K3336" s="1"/>
      <c r="L3336"/>
      <c r="M3336" s="1"/>
      <c r="N3336" s="1"/>
      <c r="V3336" s="90"/>
    </row>
    <row r="3337" spans="1:22" s="80" customFormat="1">
      <c r="A3337" s="1"/>
      <c r="B3337" s="1"/>
      <c r="C3337" s="1"/>
      <c r="D3337" s="1"/>
      <c r="E3337" s="1"/>
      <c r="F3337" s="1"/>
      <c r="G3337" s="1"/>
      <c r="H3337" s="58"/>
      <c r="I3337" s="1"/>
      <c r="J3337" s="1"/>
      <c r="K3337" s="1"/>
      <c r="L3337"/>
      <c r="M3337" s="1"/>
      <c r="N3337" s="1"/>
      <c r="V3337" s="90"/>
    </row>
    <row r="3338" spans="1:22" s="80" customFormat="1">
      <c r="A3338" s="1"/>
      <c r="B3338" s="1"/>
      <c r="C3338" s="1"/>
      <c r="D3338" s="1"/>
      <c r="E3338" s="1"/>
      <c r="F3338" s="1"/>
      <c r="G3338" s="1"/>
      <c r="H3338" s="58"/>
      <c r="I3338" s="1"/>
      <c r="J3338" s="1"/>
      <c r="K3338" s="1"/>
      <c r="L3338"/>
      <c r="M3338" s="1"/>
      <c r="N3338" s="1"/>
      <c r="V3338" s="90"/>
    </row>
    <row r="3339" spans="1:22" s="80" customFormat="1">
      <c r="A3339" s="1"/>
      <c r="B3339" s="1"/>
      <c r="C3339" s="1"/>
      <c r="D3339" s="1"/>
      <c r="E3339" s="1"/>
      <c r="F3339" s="1"/>
      <c r="G3339" s="1"/>
      <c r="H3339" s="58"/>
      <c r="I3339" s="1"/>
      <c r="J3339" s="1"/>
      <c r="K3339" s="1"/>
      <c r="L3339"/>
      <c r="M3339" s="1"/>
      <c r="N3339" s="1"/>
      <c r="V3339" s="90"/>
    </row>
    <row r="3340" spans="1:22" s="80" customFormat="1">
      <c r="A3340" s="1"/>
      <c r="B3340" s="1"/>
      <c r="C3340" s="1"/>
      <c r="D3340" s="1"/>
      <c r="E3340" s="1"/>
      <c r="F3340" s="1"/>
      <c r="G3340" s="1"/>
      <c r="H3340" s="58"/>
      <c r="I3340" s="1"/>
      <c r="J3340" s="1"/>
      <c r="K3340" s="1"/>
      <c r="L3340"/>
      <c r="M3340" s="1"/>
      <c r="N3340" s="1"/>
      <c r="V3340" s="90"/>
    </row>
    <row r="3341" spans="1:22" s="80" customFormat="1">
      <c r="A3341" s="1"/>
      <c r="B3341" s="1"/>
      <c r="C3341" s="1"/>
      <c r="D3341" s="1"/>
      <c r="E3341" s="1"/>
      <c r="F3341" s="1"/>
      <c r="G3341" s="1"/>
      <c r="H3341" s="58"/>
      <c r="I3341" s="1"/>
      <c r="J3341" s="1"/>
      <c r="K3341" s="1"/>
      <c r="L3341"/>
      <c r="M3341" s="1"/>
      <c r="N3341" s="1"/>
      <c r="V3341" s="90"/>
    </row>
    <row r="3342" spans="1:22" s="80" customFormat="1">
      <c r="A3342" s="1"/>
      <c r="B3342" s="1"/>
      <c r="C3342" s="1"/>
      <c r="D3342" s="1"/>
      <c r="E3342" s="1"/>
      <c r="F3342" s="1"/>
      <c r="G3342" s="1"/>
      <c r="H3342" s="58"/>
      <c r="I3342" s="1"/>
      <c r="J3342" s="1"/>
      <c r="K3342" s="1"/>
      <c r="L3342"/>
      <c r="M3342" s="1"/>
      <c r="N3342" s="1"/>
      <c r="V3342" s="90"/>
    </row>
    <row r="3343" spans="1:22" s="80" customFormat="1">
      <c r="A3343" s="1"/>
      <c r="B3343" s="1"/>
      <c r="C3343" s="1"/>
      <c r="D3343" s="1"/>
      <c r="E3343" s="1"/>
      <c r="F3343" s="1"/>
      <c r="G3343" s="1"/>
      <c r="H3343" s="58"/>
      <c r="I3343" s="1"/>
      <c r="J3343" s="1"/>
      <c r="K3343" s="1"/>
      <c r="L3343"/>
      <c r="M3343" s="1"/>
      <c r="N3343" s="1"/>
      <c r="V3343" s="90"/>
    </row>
    <row r="3344" spans="1:22" s="80" customFormat="1">
      <c r="A3344" s="1"/>
      <c r="B3344" s="1"/>
      <c r="C3344" s="1"/>
      <c r="D3344" s="1"/>
      <c r="E3344" s="1"/>
      <c r="F3344" s="1"/>
      <c r="G3344" s="1"/>
      <c r="H3344" s="58"/>
      <c r="I3344" s="1"/>
      <c r="J3344" s="1"/>
      <c r="K3344" s="1"/>
      <c r="L3344"/>
      <c r="M3344" s="1"/>
      <c r="N3344" s="1"/>
      <c r="V3344" s="90"/>
    </row>
    <row r="3345" spans="1:22" s="80" customFormat="1">
      <c r="A3345" s="1"/>
      <c r="B3345" s="1"/>
      <c r="C3345" s="1"/>
      <c r="D3345" s="1"/>
      <c r="E3345" s="1"/>
      <c r="F3345" s="1"/>
      <c r="G3345" s="1"/>
      <c r="H3345" s="58"/>
      <c r="I3345" s="1"/>
      <c r="J3345" s="1"/>
      <c r="K3345" s="1"/>
      <c r="L3345"/>
      <c r="M3345" s="1"/>
      <c r="N3345" s="1"/>
      <c r="V3345" s="90"/>
    </row>
    <row r="3346" spans="1:22" s="80" customFormat="1">
      <c r="A3346" s="1"/>
      <c r="B3346" s="1"/>
      <c r="C3346" s="1"/>
      <c r="D3346" s="1"/>
      <c r="E3346" s="1"/>
      <c r="F3346" s="1"/>
      <c r="G3346" s="1"/>
      <c r="H3346" s="58"/>
      <c r="I3346" s="1"/>
      <c r="J3346" s="1"/>
      <c r="K3346" s="1"/>
      <c r="L3346"/>
      <c r="M3346" s="1"/>
      <c r="N3346" s="1"/>
      <c r="V3346" s="90"/>
    </row>
    <row r="3347" spans="1:22" s="80" customFormat="1">
      <c r="A3347" s="1"/>
      <c r="B3347" s="1"/>
      <c r="C3347" s="1"/>
      <c r="D3347" s="1"/>
      <c r="E3347" s="1"/>
      <c r="F3347" s="1"/>
      <c r="G3347" s="1"/>
      <c r="H3347" s="58"/>
      <c r="I3347" s="1"/>
      <c r="J3347" s="1"/>
      <c r="K3347" s="1"/>
      <c r="L3347"/>
      <c r="M3347" s="1"/>
      <c r="N3347" s="1"/>
      <c r="V3347" s="90"/>
    </row>
    <row r="3348" spans="1:22" s="80" customFormat="1">
      <c r="A3348" s="1"/>
      <c r="B3348" s="1"/>
      <c r="C3348" s="1"/>
      <c r="D3348" s="1"/>
      <c r="E3348" s="1"/>
      <c r="F3348" s="1"/>
      <c r="G3348" s="1"/>
      <c r="H3348" s="58"/>
      <c r="I3348" s="1"/>
      <c r="J3348" s="1"/>
      <c r="K3348" s="1"/>
      <c r="L3348"/>
      <c r="M3348" s="1"/>
      <c r="N3348" s="1"/>
      <c r="V3348" s="90"/>
    </row>
    <row r="3349" spans="1:22" s="80" customFormat="1">
      <c r="A3349" s="1"/>
      <c r="B3349" s="1"/>
      <c r="C3349" s="1"/>
      <c r="D3349" s="1"/>
      <c r="E3349" s="1"/>
      <c r="F3349" s="1"/>
      <c r="G3349" s="1"/>
      <c r="H3349" s="58"/>
      <c r="I3349" s="1"/>
      <c r="J3349" s="1"/>
      <c r="K3349" s="1"/>
      <c r="L3349"/>
      <c r="M3349" s="1"/>
      <c r="N3349" s="1"/>
      <c r="V3349" s="90"/>
    </row>
    <row r="3350" spans="1:22" s="80" customFormat="1">
      <c r="A3350" s="1"/>
      <c r="B3350" s="1"/>
      <c r="C3350" s="1"/>
      <c r="D3350" s="1"/>
      <c r="E3350" s="1"/>
      <c r="F3350" s="1"/>
      <c r="G3350" s="1"/>
      <c r="H3350" s="58"/>
      <c r="I3350" s="1"/>
      <c r="J3350" s="1"/>
      <c r="K3350" s="1"/>
      <c r="L3350"/>
      <c r="M3350" s="1"/>
      <c r="N3350" s="1"/>
      <c r="V3350" s="90"/>
    </row>
    <row r="3351" spans="1:22" s="80" customFormat="1">
      <c r="A3351" s="1"/>
      <c r="B3351" s="1"/>
      <c r="C3351" s="1"/>
      <c r="D3351" s="1"/>
      <c r="E3351" s="1"/>
      <c r="F3351" s="1"/>
      <c r="G3351" s="1"/>
      <c r="H3351" s="58"/>
      <c r="I3351" s="1"/>
      <c r="J3351" s="1"/>
      <c r="K3351" s="1"/>
      <c r="L3351"/>
      <c r="M3351" s="1"/>
      <c r="N3351" s="1"/>
      <c r="V3351" s="90"/>
    </row>
    <row r="3352" spans="1:22" s="80" customFormat="1">
      <c r="A3352" s="1"/>
      <c r="B3352" s="1"/>
      <c r="C3352" s="1"/>
      <c r="D3352" s="1"/>
      <c r="E3352" s="1"/>
      <c r="F3352" s="1"/>
      <c r="G3352" s="1"/>
      <c r="H3352" s="58"/>
      <c r="I3352" s="1"/>
      <c r="J3352" s="1"/>
      <c r="K3352" s="1"/>
      <c r="L3352"/>
      <c r="M3352" s="1"/>
      <c r="N3352" s="1"/>
      <c r="V3352" s="90"/>
    </row>
    <row r="3353" spans="1:22" s="80" customFormat="1">
      <c r="A3353" s="1"/>
      <c r="B3353" s="1"/>
      <c r="C3353" s="1"/>
      <c r="D3353" s="1"/>
      <c r="E3353" s="1"/>
      <c r="F3353" s="1"/>
      <c r="G3353" s="1"/>
      <c r="H3353" s="58"/>
      <c r="I3353" s="1"/>
      <c r="J3353" s="1"/>
      <c r="K3353" s="1"/>
      <c r="L3353"/>
      <c r="M3353" s="1"/>
      <c r="N3353" s="1"/>
      <c r="V3353" s="90"/>
    </row>
    <row r="3354" spans="1:22" s="80" customFormat="1">
      <c r="A3354" s="1"/>
      <c r="B3354" s="1"/>
      <c r="C3354" s="1"/>
      <c r="D3354" s="1"/>
      <c r="E3354" s="1"/>
      <c r="F3354" s="1"/>
      <c r="G3354" s="1"/>
      <c r="H3354" s="58"/>
      <c r="I3354" s="1"/>
      <c r="J3354" s="1"/>
      <c r="K3354" s="1"/>
      <c r="L3354"/>
      <c r="M3354" s="1"/>
      <c r="N3354" s="1"/>
      <c r="V3354" s="90"/>
    </row>
    <row r="3355" spans="1:22" s="80" customFormat="1">
      <c r="A3355" s="1"/>
      <c r="B3355" s="1"/>
      <c r="C3355" s="1"/>
      <c r="D3355" s="1"/>
      <c r="E3355" s="1"/>
      <c r="F3355" s="1"/>
      <c r="G3355" s="1"/>
      <c r="H3355" s="58"/>
      <c r="I3355" s="1"/>
      <c r="J3355" s="1"/>
      <c r="K3355" s="1"/>
      <c r="L3355"/>
      <c r="M3355" s="1"/>
      <c r="N3355" s="1"/>
      <c r="V3355" s="90"/>
    </row>
    <row r="3356" spans="1:22" s="80" customFormat="1">
      <c r="A3356" s="1"/>
      <c r="B3356" s="1"/>
      <c r="C3356" s="1"/>
      <c r="D3356" s="1"/>
      <c r="E3356" s="1"/>
      <c r="F3356" s="1"/>
      <c r="G3356" s="1"/>
      <c r="H3356" s="58"/>
      <c r="I3356" s="1"/>
      <c r="J3356" s="1"/>
      <c r="K3356" s="1"/>
      <c r="L3356"/>
      <c r="M3356" s="1"/>
      <c r="N3356" s="1"/>
      <c r="V3356" s="90"/>
    </row>
    <row r="3357" spans="1:22" s="80" customFormat="1">
      <c r="A3357" s="1"/>
      <c r="B3357" s="1"/>
      <c r="C3357" s="1"/>
      <c r="D3357" s="1"/>
      <c r="E3357" s="1"/>
      <c r="F3357" s="1"/>
      <c r="G3357" s="1"/>
      <c r="H3357" s="58"/>
      <c r="I3357" s="1"/>
      <c r="J3357" s="1"/>
      <c r="K3357" s="1"/>
      <c r="L3357"/>
      <c r="M3357" s="1"/>
      <c r="N3357" s="1"/>
      <c r="V3357" s="90"/>
    </row>
    <row r="3358" spans="1:22" s="80" customFormat="1">
      <c r="A3358" s="1"/>
      <c r="B3358" s="1"/>
      <c r="C3358" s="1"/>
      <c r="D3358" s="1"/>
      <c r="E3358" s="1"/>
      <c r="F3358" s="1"/>
      <c r="G3358" s="1"/>
      <c r="H3358" s="58"/>
      <c r="I3358" s="1"/>
      <c r="J3358" s="1"/>
      <c r="K3358" s="1"/>
      <c r="L3358"/>
      <c r="M3358" s="1"/>
      <c r="N3358" s="1"/>
      <c r="V3358" s="90"/>
    </row>
    <row r="3359" spans="1:22" s="80" customFormat="1">
      <c r="A3359" s="1"/>
      <c r="B3359" s="1"/>
      <c r="C3359" s="1"/>
      <c r="D3359" s="1"/>
      <c r="E3359" s="1"/>
      <c r="F3359" s="1"/>
      <c r="G3359" s="1"/>
      <c r="H3359" s="58"/>
      <c r="I3359" s="1"/>
      <c r="J3359" s="1"/>
      <c r="K3359" s="1"/>
      <c r="L3359"/>
      <c r="M3359" s="1"/>
      <c r="N3359" s="1"/>
      <c r="V3359" s="90"/>
    </row>
    <row r="3360" spans="1:22" s="80" customFormat="1">
      <c r="A3360" s="1"/>
      <c r="B3360" s="1"/>
      <c r="C3360" s="1"/>
      <c r="D3360" s="1"/>
      <c r="E3360" s="1"/>
      <c r="F3360" s="1"/>
      <c r="G3360" s="1"/>
      <c r="H3360" s="58"/>
      <c r="I3360" s="1"/>
      <c r="J3360" s="1"/>
      <c r="K3360" s="1"/>
      <c r="L3360"/>
      <c r="M3360" s="1"/>
      <c r="N3360" s="1"/>
      <c r="V3360" s="90"/>
    </row>
    <row r="3361" spans="1:22" s="80" customFormat="1">
      <c r="A3361" s="1"/>
      <c r="B3361" s="1"/>
      <c r="C3361" s="1"/>
      <c r="D3361" s="1"/>
      <c r="E3361" s="1"/>
      <c r="F3361" s="1"/>
      <c r="G3361" s="1"/>
      <c r="H3361" s="58"/>
      <c r="I3361" s="1"/>
      <c r="J3361" s="1"/>
      <c r="K3361" s="1"/>
      <c r="L3361"/>
      <c r="M3361" s="1"/>
      <c r="N3361" s="1"/>
      <c r="V3361" s="90"/>
    </row>
    <row r="3362" spans="1:22" s="80" customFormat="1">
      <c r="A3362" s="1"/>
      <c r="B3362" s="1"/>
      <c r="C3362" s="1"/>
      <c r="D3362" s="1"/>
      <c r="E3362" s="1"/>
      <c r="F3362" s="1"/>
      <c r="G3362" s="1"/>
      <c r="H3362" s="58"/>
      <c r="I3362" s="1"/>
      <c r="J3362" s="1"/>
      <c r="K3362" s="1"/>
      <c r="L3362"/>
      <c r="M3362" s="1"/>
      <c r="N3362" s="1"/>
      <c r="V3362" s="90"/>
    </row>
    <row r="3363" spans="1:22" s="80" customFormat="1">
      <c r="A3363" s="1"/>
      <c r="B3363" s="1"/>
      <c r="C3363" s="1"/>
      <c r="D3363" s="1"/>
      <c r="E3363" s="1"/>
      <c r="F3363" s="1"/>
      <c r="G3363" s="1"/>
      <c r="H3363" s="58"/>
      <c r="I3363" s="1"/>
      <c r="J3363" s="1"/>
      <c r="K3363" s="1"/>
      <c r="L3363"/>
      <c r="M3363" s="1"/>
      <c r="N3363" s="1"/>
      <c r="V3363" s="90"/>
    </row>
    <row r="3364" spans="1:22" s="80" customFormat="1">
      <c r="A3364" s="1"/>
      <c r="B3364" s="1"/>
      <c r="C3364" s="1"/>
      <c r="D3364" s="1"/>
      <c r="E3364" s="1"/>
      <c r="F3364" s="1"/>
      <c r="G3364" s="1"/>
      <c r="H3364" s="58"/>
      <c r="I3364" s="1"/>
      <c r="J3364" s="1"/>
      <c r="K3364" s="1"/>
      <c r="L3364"/>
      <c r="M3364" s="1"/>
      <c r="N3364" s="1"/>
      <c r="V3364" s="90"/>
    </row>
    <row r="3365" spans="1:22" s="80" customFormat="1">
      <c r="A3365" s="1"/>
      <c r="B3365" s="1"/>
      <c r="C3365" s="1"/>
      <c r="D3365" s="1"/>
      <c r="E3365" s="1"/>
      <c r="F3365" s="1"/>
      <c r="G3365" s="1"/>
      <c r="H3365" s="58"/>
      <c r="I3365" s="1"/>
      <c r="J3365" s="1"/>
      <c r="K3365" s="1"/>
      <c r="L3365"/>
      <c r="M3365" s="1"/>
      <c r="N3365" s="1"/>
      <c r="V3365" s="90"/>
    </row>
    <row r="3366" spans="1:22" s="80" customFormat="1">
      <c r="A3366" s="1"/>
      <c r="B3366" s="1"/>
      <c r="C3366" s="1"/>
      <c r="D3366" s="1"/>
      <c r="E3366" s="1"/>
      <c r="F3366" s="1"/>
      <c r="G3366" s="1"/>
      <c r="H3366" s="58"/>
      <c r="I3366" s="1"/>
      <c r="J3366" s="1"/>
      <c r="K3366" s="1"/>
      <c r="L3366"/>
      <c r="M3366" s="1"/>
      <c r="N3366" s="1"/>
      <c r="V3366" s="90"/>
    </row>
    <row r="3367" spans="1:22" s="80" customFormat="1">
      <c r="A3367" s="1"/>
      <c r="B3367" s="1"/>
      <c r="C3367" s="1"/>
      <c r="D3367" s="1"/>
      <c r="E3367" s="1"/>
      <c r="F3367" s="1"/>
      <c r="G3367" s="1"/>
      <c r="H3367" s="58"/>
      <c r="I3367" s="1"/>
      <c r="J3367" s="1"/>
      <c r="K3367" s="1"/>
      <c r="L3367"/>
      <c r="M3367" s="1"/>
      <c r="N3367" s="1"/>
      <c r="V3367" s="90"/>
    </row>
    <row r="3368" spans="1:22" s="80" customFormat="1">
      <c r="A3368" s="1"/>
      <c r="B3368" s="1"/>
      <c r="C3368" s="1"/>
      <c r="D3368" s="1"/>
      <c r="E3368" s="1"/>
      <c r="F3368" s="1"/>
      <c r="G3368" s="1"/>
      <c r="H3368" s="58"/>
      <c r="I3368" s="1"/>
      <c r="J3368" s="1"/>
      <c r="K3368" s="1"/>
      <c r="L3368"/>
      <c r="M3368" s="1"/>
      <c r="N3368" s="1"/>
      <c r="V3368" s="90"/>
    </row>
    <row r="3369" spans="1:22" s="80" customFormat="1">
      <c r="A3369" s="1"/>
      <c r="B3369" s="1"/>
      <c r="C3369" s="1"/>
      <c r="D3369" s="1"/>
      <c r="E3369" s="1"/>
      <c r="F3369" s="1"/>
      <c r="G3369" s="1"/>
      <c r="H3369" s="58"/>
      <c r="I3369" s="1"/>
      <c r="J3369" s="1"/>
      <c r="K3369" s="1"/>
      <c r="L3369"/>
      <c r="M3369" s="1"/>
      <c r="N3369" s="1"/>
      <c r="V3369" s="90"/>
    </row>
    <row r="3370" spans="1:22" s="80" customFormat="1">
      <c r="A3370" s="1"/>
      <c r="B3370" s="1"/>
      <c r="C3370" s="1"/>
      <c r="D3370" s="1"/>
      <c r="E3370" s="1"/>
      <c r="F3370" s="1"/>
      <c r="G3370" s="1"/>
      <c r="H3370" s="58"/>
      <c r="I3370" s="1"/>
      <c r="J3370" s="1"/>
      <c r="K3370" s="1"/>
      <c r="L3370"/>
      <c r="M3370" s="1"/>
      <c r="N3370" s="1"/>
      <c r="V3370" s="90"/>
    </row>
    <row r="3371" spans="1:22" s="80" customFormat="1">
      <c r="A3371" s="1"/>
      <c r="B3371" s="1"/>
      <c r="C3371" s="1"/>
      <c r="D3371" s="1"/>
      <c r="E3371" s="1"/>
      <c r="F3371" s="1"/>
      <c r="G3371" s="1"/>
      <c r="H3371" s="58"/>
      <c r="I3371" s="1"/>
      <c r="J3371" s="1"/>
      <c r="K3371" s="1"/>
      <c r="L3371"/>
      <c r="M3371" s="1"/>
      <c r="N3371" s="1"/>
      <c r="V3371" s="90"/>
    </row>
    <row r="3372" spans="1:22" s="80" customFormat="1">
      <c r="A3372" s="1"/>
      <c r="B3372" s="1"/>
      <c r="C3372" s="1"/>
      <c r="D3372" s="1"/>
      <c r="E3372" s="1"/>
      <c r="F3372" s="1"/>
      <c r="G3372" s="1"/>
      <c r="H3372" s="58"/>
      <c r="I3372" s="1"/>
      <c r="J3372" s="1"/>
      <c r="K3372" s="1"/>
      <c r="L3372"/>
      <c r="M3372" s="1"/>
      <c r="N3372" s="1"/>
      <c r="V3372" s="90"/>
    </row>
    <row r="3373" spans="1:22" s="80" customFormat="1">
      <c r="A3373" s="1"/>
      <c r="B3373" s="1"/>
      <c r="C3373" s="1"/>
      <c r="D3373" s="1"/>
      <c r="E3373" s="1"/>
      <c r="F3373" s="1"/>
      <c r="G3373" s="1"/>
      <c r="H3373" s="58"/>
      <c r="I3373" s="1"/>
      <c r="J3373" s="1"/>
      <c r="K3373" s="1"/>
      <c r="L3373"/>
      <c r="M3373" s="1"/>
      <c r="N3373" s="1"/>
      <c r="V3373" s="90"/>
    </row>
    <row r="3374" spans="1:22" s="80" customFormat="1">
      <c r="A3374" s="1"/>
      <c r="B3374" s="1"/>
      <c r="C3374" s="1"/>
      <c r="D3374" s="1"/>
      <c r="E3374" s="1"/>
      <c r="F3374" s="1"/>
      <c r="G3374" s="1"/>
      <c r="H3374" s="58"/>
      <c r="I3374" s="1"/>
      <c r="J3374" s="1"/>
      <c r="K3374" s="1"/>
      <c r="L3374"/>
      <c r="M3374" s="1"/>
      <c r="N3374" s="1"/>
      <c r="V3374" s="90"/>
    </row>
    <row r="3375" spans="1:22" s="80" customFormat="1">
      <c r="A3375" s="1"/>
      <c r="B3375" s="1"/>
      <c r="C3375" s="1"/>
      <c r="D3375" s="1"/>
      <c r="E3375" s="1"/>
      <c r="F3375" s="1"/>
      <c r="G3375" s="1"/>
      <c r="H3375" s="58"/>
      <c r="I3375" s="1"/>
      <c r="J3375" s="1"/>
      <c r="K3375" s="1"/>
      <c r="L3375"/>
      <c r="M3375" s="1"/>
      <c r="N3375" s="1"/>
      <c r="V3375" s="90"/>
    </row>
    <row r="3376" spans="1:22" s="80" customFormat="1">
      <c r="A3376" s="1"/>
      <c r="B3376" s="1"/>
      <c r="C3376" s="1"/>
      <c r="D3376" s="1"/>
      <c r="E3376" s="1"/>
      <c r="F3376" s="1"/>
      <c r="G3376" s="1"/>
      <c r="H3376" s="58"/>
      <c r="I3376" s="1"/>
      <c r="J3376" s="1"/>
      <c r="K3376" s="1"/>
      <c r="L3376"/>
      <c r="M3376" s="1"/>
      <c r="N3376" s="1"/>
      <c r="V3376" s="90"/>
    </row>
    <row r="3377" spans="1:22" s="80" customFormat="1">
      <c r="A3377" s="1"/>
      <c r="B3377" s="1"/>
      <c r="C3377" s="1"/>
      <c r="D3377" s="1"/>
      <c r="E3377" s="1"/>
      <c r="F3377" s="1"/>
      <c r="G3377" s="1"/>
      <c r="H3377" s="58"/>
      <c r="I3377" s="1"/>
      <c r="J3377" s="1"/>
      <c r="K3377" s="1"/>
      <c r="L3377"/>
      <c r="M3377" s="1"/>
      <c r="N3377" s="1"/>
      <c r="V3377" s="90"/>
    </row>
    <row r="3378" spans="1:22" s="80" customFormat="1">
      <c r="A3378" s="1"/>
      <c r="B3378" s="1"/>
      <c r="C3378" s="1"/>
      <c r="D3378" s="1"/>
      <c r="E3378" s="1"/>
      <c r="F3378" s="1"/>
      <c r="G3378" s="1"/>
      <c r="H3378" s="58"/>
      <c r="I3378" s="1"/>
      <c r="J3378" s="1"/>
      <c r="K3378" s="1"/>
      <c r="L3378"/>
      <c r="M3378" s="1"/>
      <c r="N3378" s="1"/>
      <c r="V3378" s="90"/>
    </row>
    <row r="3379" spans="1:22" s="80" customFormat="1">
      <c r="A3379" s="1"/>
      <c r="B3379" s="1"/>
      <c r="C3379" s="1"/>
      <c r="D3379" s="1"/>
      <c r="E3379" s="1"/>
      <c r="F3379" s="1"/>
      <c r="G3379" s="1"/>
      <c r="H3379" s="58"/>
      <c r="I3379" s="1"/>
      <c r="J3379" s="1"/>
      <c r="K3379" s="1"/>
      <c r="L3379"/>
      <c r="M3379" s="1"/>
      <c r="N3379" s="1"/>
      <c r="V3379" s="90"/>
    </row>
    <row r="3380" spans="1:22" s="80" customFormat="1">
      <c r="A3380" s="1"/>
      <c r="B3380" s="1"/>
      <c r="C3380" s="1"/>
      <c r="D3380" s="1"/>
      <c r="E3380" s="1"/>
      <c r="F3380" s="1"/>
      <c r="G3380" s="1"/>
      <c r="H3380" s="58"/>
      <c r="I3380" s="1"/>
      <c r="J3380" s="1"/>
      <c r="K3380" s="1"/>
      <c r="L3380"/>
      <c r="M3380" s="1"/>
      <c r="N3380" s="1"/>
      <c r="V3380" s="90"/>
    </row>
    <row r="3381" spans="1:22" s="80" customFormat="1">
      <c r="A3381" s="1"/>
      <c r="B3381" s="1"/>
      <c r="C3381" s="1"/>
      <c r="D3381" s="1"/>
      <c r="E3381" s="1"/>
      <c r="F3381" s="1"/>
      <c r="G3381" s="1"/>
      <c r="H3381" s="58"/>
      <c r="I3381" s="1"/>
      <c r="J3381" s="1"/>
      <c r="K3381" s="1"/>
      <c r="L3381"/>
      <c r="M3381" s="1"/>
      <c r="N3381" s="1"/>
      <c r="V3381" s="90"/>
    </row>
    <row r="3382" spans="1:22" s="80" customFormat="1">
      <c r="A3382" s="1"/>
      <c r="B3382" s="1"/>
      <c r="C3382" s="1"/>
      <c r="D3382" s="1"/>
      <c r="E3382" s="1"/>
      <c r="F3382" s="1"/>
      <c r="G3382" s="1"/>
      <c r="H3382" s="58"/>
      <c r="I3382" s="1"/>
      <c r="J3382" s="1"/>
      <c r="K3382" s="1"/>
      <c r="L3382"/>
      <c r="M3382" s="1"/>
      <c r="N3382" s="1"/>
      <c r="V3382" s="90"/>
    </row>
    <row r="3383" spans="1:22" s="80" customFormat="1">
      <c r="A3383" s="1"/>
      <c r="B3383" s="1"/>
      <c r="C3383" s="1"/>
      <c r="D3383" s="1"/>
      <c r="E3383" s="1"/>
      <c r="F3383" s="1"/>
      <c r="G3383" s="1"/>
      <c r="H3383" s="58"/>
      <c r="I3383" s="1"/>
      <c r="J3383" s="1"/>
      <c r="K3383" s="1"/>
      <c r="L3383"/>
      <c r="M3383" s="1"/>
      <c r="N3383" s="1"/>
      <c r="V3383" s="90"/>
    </row>
    <row r="3384" spans="1:22" s="80" customFormat="1">
      <c r="A3384" s="1"/>
      <c r="B3384" s="1"/>
      <c r="C3384" s="1"/>
      <c r="D3384" s="1"/>
      <c r="E3384" s="1"/>
      <c r="F3384" s="1"/>
      <c r="G3384" s="1"/>
      <c r="H3384" s="58"/>
      <c r="I3384" s="1"/>
      <c r="J3384" s="1"/>
      <c r="K3384" s="1"/>
      <c r="L3384"/>
      <c r="M3384" s="1"/>
      <c r="N3384" s="1"/>
      <c r="V3384" s="90"/>
    </row>
    <row r="3385" spans="1:22" s="80" customFormat="1">
      <c r="A3385" s="1"/>
      <c r="B3385" s="1"/>
      <c r="C3385" s="1"/>
      <c r="D3385" s="1"/>
      <c r="E3385" s="1"/>
      <c r="F3385" s="1"/>
      <c r="G3385" s="1"/>
      <c r="H3385" s="58"/>
      <c r="I3385" s="1"/>
      <c r="J3385" s="1"/>
      <c r="K3385" s="1"/>
      <c r="L3385"/>
      <c r="M3385" s="1"/>
      <c r="N3385" s="1"/>
      <c r="V3385" s="90"/>
    </row>
    <row r="3386" spans="1:22" s="80" customFormat="1">
      <c r="A3386" s="1"/>
      <c r="B3386" s="1"/>
      <c r="C3386" s="1"/>
      <c r="D3386" s="1"/>
      <c r="E3386" s="1"/>
      <c r="F3386" s="1"/>
      <c r="G3386" s="1"/>
      <c r="H3386" s="58"/>
      <c r="I3386" s="1"/>
      <c r="J3386" s="1"/>
      <c r="K3386" s="1"/>
      <c r="L3386"/>
      <c r="M3386" s="1"/>
      <c r="N3386" s="1"/>
      <c r="V3386" s="90"/>
    </row>
    <row r="3387" spans="1:22" s="80" customFormat="1">
      <c r="A3387" s="1"/>
      <c r="B3387" s="1"/>
      <c r="C3387" s="1"/>
      <c r="D3387" s="1"/>
      <c r="E3387" s="1"/>
      <c r="F3387" s="1"/>
      <c r="G3387" s="1"/>
      <c r="H3387" s="58"/>
      <c r="I3387" s="1"/>
      <c r="J3387" s="1"/>
      <c r="K3387" s="1"/>
      <c r="L3387"/>
      <c r="M3387" s="1"/>
      <c r="N3387" s="1"/>
      <c r="V3387" s="90"/>
    </row>
    <row r="3388" spans="1:22" s="80" customFormat="1">
      <c r="A3388" s="1"/>
      <c r="B3388" s="1"/>
      <c r="C3388" s="1"/>
      <c r="D3388" s="1"/>
      <c r="E3388" s="1"/>
      <c r="F3388" s="1"/>
      <c r="G3388" s="1"/>
      <c r="H3388" s="58"/>
      <c r="I3388" s="1"/>
      <c r="J3388" s="1"/>
      <c r="K3388" s="1"/>
      <c r="L3388"/>
      <c r="M3388" s="1"/>
      <c r="N3388" s="1"/>
      <c r="V3388" s="90"/>
    </row>
    <row r="3389" spans="1:22" s="80" customFormat="1">
      <c r="A3389" s="1"/>
      <c r="B3389" s="1"/>
      <c r="C3389" s="1"/>
      <c r="D3389" s="1"/>
      <c r="E3389" s="1"/>
      <c r="F3389" s="1"/>
      <c r="G3389" s="1"/>
      <c r="H3389" s="58"/>
      <c r="I3389" s="1"/>
      <c r="J3389" s="1"/>
      <c r="K3389" s="1"/>
      <c r="L3389"/>
      <c r="M3389" s="1"/>
      <c r="N3389" s="1"/>
      <c r="V3389" s="90"/>
    </row>
    <row r="3390" spans="1:22" s="80" customFormat="1">
      <c r="A3390" s="1"/>
      <c r="B3390" s="1"/>
      <c r="C3390" s="1"/>
      <c r="D3390" s="1"/>
      <c r="E3390" s="1"/>
      <c r="F3390" s="1"/>
      <c r="G3390" s="1"/>
      <c r="H3390" s="58"/>
      <c r="I3390" s="1"/>
      <c r="J3390" s="1"/>
      <c r="K3390" s="1"/>
      <c r="L3390"/>
      <c r="M3390" s="1"/>
      <c r="N3390" s="1"/>
      <c r="V3390" s="90"/>
    </row>
    <row r="3391" spans="1:22" s="80" customFormat="1">
      <c r="A3391" s="1"/>
      <c r="B3391" s="1"/>
      <c r="C3391" s="1"/>
      <c r="D3391" s="1"/>
      <c r="E3391" s="1"/>
      <c r="F3391" s="1"/>
      <c r="G3391" s="1"/>
      <c r="H3391" s="58"/>
      <c r="I3391" s="1"/>
      <c r="J3391" s="1"/>
      <c r="K3391" s="1"/>
      <c r="L3391"/>
      <c r="M3391" s="1"/>
      <c r="N3391" s="1"/>
      <c r="V3391" s="90"/>
    </row>
    <row r="3392" spans="1:22" s="80" customFormat="1">
      <c r="A3392" s="1"/>
      <c r="B3392" s="1"/>
      <c r="C3392" s="1"/>
      <c r="D3392" s="1"/>
      <c r="E3392" s="1"/>
      <c r="F3392" s="1"/>
      <c r="G3392" s="1"/>
      <c r="H3392" s="58"/>
      <c r="I3392" s="1"/>
      <c r="J3392" s="1"/>
      <c r="K3392" s="1"/>
      <c r="L3392"/>
      <c r="M3392" s="1"/>
      <c r="N3392" s="1"/>
      <c r="V3392" s="90"/>
    </row>
    <row r="3393" spans="1:22" s="80" customFormat="1">
      <c r="A3393" s="1"/>
      <c r="B3393" s="1"/>
      <c r="C3393" s="1"/>
      <c r="D3393" s="1"/>
      <c r="E3393" s="1"/>
      <c r="F3393" s="1"/>
      <c r="G3393" s="1"/>
      <c r="H3393" s="58"/>
      <c r="I3393" s="1"/>
      <c r="J3393" s="1"/>
      <c r="K3393" s="1"/>
      <c r="L3393"/>
      <c r="M3393" s="1"/>
      <c r="N3393" s="1"/>
      <c r="V3393" s="90"/>
    </row>
    <row r="3394" spans="1:22" s="80" customFormat="1">
      <c r="A3394" s="1"/>
      <c r="B3394" s="1"/>
      <c r="C3394" s="1"/>
      <c r="D3394" s="1"/>
      <c r="E3394" s="1"/>
      <c r="F3394" s="1"/>
      <c r="G3394" s="1"/>
      <c r="H3394" s="58"/>
      <c r="I3394" s="1"/>
      <c r="J3394" s="1"/>
      <c r="K3394" s="1"/>
      <c r="L3394"/>
      <c r="M3394" s="1"/>
      <c r="N3394" s="1"/>
      <c r="V3394" s="90"/>
    </row>
    <row r="3395" spans="1:22" s="80" customFormat="1">
      <c r="A3395" s="1"/>
      <c r="B3395" s="1"/>
      <c r="C3395" s="1"/>
      <c r="D3395" s="1"/>
      <c r="E3395" s="1"/>
      <c r="F3395" s="1"/>
      <c r="G3395" s="1"/>
      <c r="H3395" s="58"/>
      <c r="I3395" s="1"/>
      <c r="J3395" s="1"/>
      <c r="K3395" s="1"/>
      <c r="L3395"/>
      <c r="M3395" s="1"/>
      <c r="N3395" s="1"/>
      <c r="V3395" s="90"/>
    </row>
    <row r="3396" spans="1:22" s="80" customFormat="1">
      <c r="A3396" s="1"/>
      <c r="B3396" s="1"/>
      <c r="C3396" s="1"/>
      <c r="D3396" s="1"/>
      <c r="E3396" s="1"/>
      <c r="F3396" s="1"/>
      <c r="G3396" s="1"/>
      <c r="H3396" s="58"/>
      <c r="I3396" s="1"/>
      <c r="J3396" s="1"/>
      <c r="K3396" s="1"/>
      <c r="L3396"/>
      <c r="M3396" s="1"/>
      <c r="N3396" s="1"/>
      <c r="V3396" s="90"/>
    </row>
    <row r="3397" spans="1:22" s="80" customFormat="1">
      <c r="A3397" s="1"/>
      <c r="B3397" s="1"/>
      <c r="C3397" s="1"/>
      <c r="D3397" s="1"/>
      <c r="E3397" s="1"/>
      <c r="F3397" s="1"/>
      <c r="G3397" s="1"/>
      <c r="H3397" s="58"/>
      <c r="I3397" s="1"/>
      <c r="J3397" s="1"/>
      <c r="K3397" s="1"/>
      <c r="L3397"/>
      <c r="M3397" s="1"/>
      <c r="N3397" s="1"/>
      <c r="V3397" s="90"/>
    </row>
    <row r="3398" spans="1:22" s="80" customFormat="1">
      <c r="A3398" s="1"/>
      <c r="B3398" s="1"/>
      <c r="C3398" s="1"/>
      <c r="D3398" s="1"/>
      <c r="E3398" s="1"/>
      <c r="F3398" s="1"/>
      <c r="G3398" s="1"/>
      <c r="H3398" s="58"/>
      <c r="I3398" s="1"/>
      <c r="J3398" s="1"/>
      <c r="K3398" s="1"/>
      <c r="L3398"/>
      <c r="M3398" s="1"/>
      <c r="N3398" s="1"/>
      <c r="V3398" s="90"/>
    </row>
    <row r="3399" spans="1:22" s="80" customFormat="1">
      <c r="A3399" s="1"/>
      <c r="B3399" s="1"/>
      <c r="C3399" s="1"/>
      <c r="D3399" s="1"/>
      <c r="E3399" s="1"/>
      <c r="F3399" s="1"/>
      <c r="G3399" s="1"/>
      <c r="H3399" s="58"/>
      <c r="I3399" s="1"/>
      <c r="J3399" s="1"/>
      <c r="K3399" s="1"/>
      <c r="L3399"/>
      <c r="M3399" s="1"/>
      <c r="N3399" s="1"/>
      <c r="V3399" s="90"/>
    </row>
    <row r="3400" spans="1:22" s="80" customFormat="1">
      <c r="A3400" s="1"/>
      <c r="B3400" s="1"/>
      <c r="C3400" s="1"/>
      <c r="D3400" s="1"/>
      <c r="E3400" s="1"/>
      <c r="F3400" s="1"/>
      <c r="G3400" s="1"/>
      <c r="H3400" s="58"/>
      <c r="I3400" s="1"/>
      <c r="J3400" s="1"/>
      <c r="K3400" s="1"/>
      <c r="L3400"/>
      <c r="M3400" s="1"/>
      <c r="N3400" s="1"/>
      <c r="V3400" s="90"/>
    </row>
    <row r="3401" spans="1:22" s="80" customFormat="1">
      <c r="A3401" s="1"/>
      <c r="B3401" s="1"/>
      <c r="C3401" s="1"/>
      <c r="D3401" s="1"/>
      <c r="E3401" s="1"/>
      <c r="F3401" s="1"/>
      <c r="G3401" s="1"/>
      <c r="H3401" s="58"/>
      <c r="I3401" s="1"/>
      <c r="J3401" s="1"/>
      <c r="K3401" s="1"/>
      <c r="L3401"/>
      <c r="M3401" s="1"/>
      <c r="N3401" s="1"/>
      <c r="V3401" s="90"/>
    </row>
    <row r="3402" spans="1:22" s="80" customFormat="1">
      <c r="A3402" s="1"/>
      <c r="B3402" s="1"/>
      <c r="C3402" s="1"/>
      <c r="D3402" s="1"/>
      <c r="E3402" s="1"/>
      <c r="F3402" s="1"/>
      <c r="G3402" s="1"/>
      <c r="H3402" s="58"/>
      <c r="I3402" s="1"/>
      <c r="J3402" s="1"/>
      <c r="K3402" s="1"/>
      <c r="L3402"/>
      <c r="M3402" s="1"/>
      <c r="N3402" s="1"/>
      <c r="V3402" s="90"/>
    </row>
    <row r="3403" spans="1:22" s="80" customFormat="1">
      <c r="A3403" s="1"/>
      <c r="B3403" s="1"/>
      <c r="C3403" s="1"/>
      <c r="D3403" s="1"/>
      <c r="E3403" s="1"/>
      <c r="F3403" s="1"/>
      <c r="G3403" s="1"/>
      <c r="H3403" s="58"/>
      <c r="I3403" s="1"/>
      <c r="J3403" s="1"/>
      <c r="K3403" s="1"/>
      <c r="L3403"/>
      <c r="M3403" s="1"/>
      <c r="N3403" s="1"/>
      <c r="V3403" s="90"/>
    </row>
    <row r="3404" spans="1:22" s="80" customFormat="1">
      <c r="A3404" s="1"/>
      <c r="B3404" s="1"/>
      <c r="C3404" s="1"/>
      <c r="D3404" s="1"/>
      <c r="E3404" s="1"/>
      <c r="F3404" s="1"/>
      <c r="G3404" s="1"/>
      <c r="H3404" s="58"/>
      <c r="I3404" s="1"/>
      <c r="J3404" s="1"/>
      <c r="K3404" s="1"/>
      <c r="L3404"/>
      <c r="M3404" s="1"/>
      <c r="N3404" s="1"/>
      <c r="V3404" s="90"/>
    </row>
    <row r="3405" spans="1:22" s="80" customFormat="1">
      <c r="A3405" s="1"/>
      <c r="B3405" s="1"/>
      <c r="C3405" s="1"/>
      <c r="D3405" s="1"/>
      <c r="E3405" s="1"/>
      <c r="F3405" s="1"/>
      <c r="G3405" s="1"/>
      <c r="H3405" s="58"/>
      <c r="I3405" s="1"/>
      <c r="J3405" s="1"/>
      <c r="K3405" s="1"/>
      <c r="L3405"/>
      <c r="M3405" s="1"/>
      <c r="N3405" s="1"/>
      <c r="V3405" s="90"/>
    </row>
    <row r="3406" spans="1:22" s="80" customFormat="1">
      <c r="A3406" s="1"/>
      <c r="B3406" s="1"/>
      <c r="C3406" s="1"/>
      <c r="D3406" s="1"/>
      <c r="E3406" s="1"/>
      <c r="F3406" s="1"/>
      <c r="G3406" s="1"/>
      <c r="H3406" s="58"/>
      <c r="I3406" s="1"/>
      <c r="J3406" s="1"/>
      <c r="K3406" s="1"/>
      <c r="L3406"/>
      <c r="M3406" s="1"/>
      <c r="N3406" s="1"/>
      <c r="V3406" s="90"/>
    </row>
    <row r="3407" spans="1:22" s="80" customFormat="1">
      <c r="A3407" s="1"/>
      <c r="B3407" s="1"/>
      <c r="C3407" s="1"/>
      <c r="D3407" s="1"/>
      <c r="E3407" s="1"/>
      <c r="F3407" s="1"/>
      <c r="G3407" s="1"/>
      <c r="H3407" s="58"/>
      <c r="I3407" s="1"/>
      <c r="J3407" s="1"/>
      <c r="K3407" s="1"/>
      <c r="L3407"/>
      <c r="M3407" s="1"/>
      <c r="N3407" s="1"/>
      <c r="V3407" s="90"/>
    </row>
    <row r="3408" spans="1:22" s="80" customFormat="1">
      <c r="A3408" s="1"/>
      <c r="B3408" s="1"/>
      <c r="C3408" s="1"/>
      <c r="D3408" s="1"/>
      <c r="E3408" s="1"/>
      <c r="F3408" s="1"/>
      <c r="G3408" s="1"/>
      <c r="H3408" s="58"/>
      <c r="I3408" s="1"/>
      <c r="J3408" s="1"/>
      <c r="K3408" s="1"/>
      <c r="L3408"/>
      <c r="M3408" s="1"/>
      <c r="N3408" s="1"/>
      <c r="V3408" s="90"/>
    </row>
    <row r="3409" spans="1:22" s="80" customFormat="1">
      <c r="A3409" s="1"/>
      <c r="B3409" s="1"/>
      <c r="C3409" s="1"/>
      <c r="D3409" s="1"/>
      <c r="E3409" s="1"/>
      <c r="F3409" s="1"/>
      <c r="G3409" s="1"/>
      <c r="H3409" s="58"/>
      <c r="I3409" s="1"/>
      <c r="J3409" s="1"/>
      <c r="K3409" s="1"/>
      <c r="L3409"/>
      <c r="M3409" s="1"/>
      <c r="N3409" s="1"/>
      <c r="V3409" s="90"/>
    </row>
    <row r="3410" spans="1:22" s="80" customFormat="1">
      <c r="A3410" s="1"/>
      <c r="B3410" s="1"/>
      <c r="C3410" s="1"/>
      <c r="D3410" s="1"/>
      <c r="E3410" s="1"/>
      <c r="F3410" s="1"/>
      <c r="G3410" s="1"/>
      <c r="H3410" s="58"/>
      <c r="I3410" s="1"/>
      <c r="J3410" s="1"/>
      <c r="K3410" s="1"/>
      <c r="L3410"/>
      <c r="M3410" s="1"/>
      <c r="N3410" s="1"/>
      <c r="V3410" s="90"/>
    </row>
    <row r="3411" spans="1:22" s="80" customFormat="1">
      <c r="A3411" s="1"/>
      <c r="B3411" s="1"/>
      <c r="C3411" s="1"/>
      <c r="D3411" s="1"/>
      <c r="E3411" s="1"/>
      <c r="F3411" s="1"/>
      <c r="G3411" s="1"/>
      <c r="H3411" s="58"/>
      <c r="I3411" s="1"/>
      <c r="J3411" s="1"/>
      <c r="K3411" s="1"/>
      <c r="L3411"/>
      <c r="M3411" s="1"/>
      <c r="N3411" s="1"/>
      <c r="V3411" s="90"/>
    </row>
    <row r="3412" spans="1:22" s="80" customFormat="1">
      <c r="A3412" s="1"/>
      <c r="B3412" s="1"/>
      <c r="C3412" s="1"/>
      <c r="D3412" s="1"/>
      <c r="E3412" s="1"/>
      <c r="F3412" s="1"/>
      <c r="G3412" s="1"/>
      <c r="H3412" s="58"/>
      <c r="I3412" s="1"/>
      <c r="J3412" s="1"/>
      <c r="K3412" s="1"/>
      <c r="L3412"/>
      <c r="M3412" s="1"/>
      <c r="N3412" s="1"/>
      <c r="V3412" s="90"/>
    </row>
    <row r="3413" spans="1:22" s="80" customFormat="1">
      <c r="A3413" s="1"/>
      <c r="B3413" s="1"/>
      <c r="C3413" s="1"/>
      <c r="D3413" s="1"/>
      <c r="E3413" s="1"/>
      <c r="F3413" s="1"/>
      <c r="G3413" s="1"/>
      <c r="H3413" s="58"/>
      <c r="I3413" s="1"/>
      <c r="J3413" s="1"/>
      <c r="K3413" s="1"/>
      <c r="L3413"/>
      <c r="M3413" s="1"/>
      <c r="N3413" s="1"/>
      <c r="V3413" s="90"/>
    </row>
    <row r="3414" spans="1:22" s="80" customFormat="1">
      <c r="A3414" s="1"/>
      <c r="B3414" s="1"/>
      <c r="C3414" s="1"/>
      <c r="D3414" s="1"/>
      <c r="E3414" s="1"/>
      <c r="F3414" s="1"/>
      <c r="G3414" s="1"/>
      <c r="H3414" s="58"/>
      <c r="I3414" s="1"/>
      <c r="J3414" s="1"/>
      <c r="K3414" s="1"/>
      <c r="L3414"/>
      <c r="M3414" s="1"/>
      <c r="N3414" s="1"/>
      <c r="V3414" s="90"/>
    </row>
    <row r="3415" spans="1:22" s="80" customFormat="1">
      <c r="A3415" s="1"/>
      <c r="B3415" s="1"/>
      <c r="C3415" s="1"/>
      <c r="D3415" s="1"/>
      <c r="E3415" s="1"/>
      <c r="F3415" s="1"/>
      <c r="G3415" s="1"/>
      <c r="H3415" s="58"/>
      <c r="I3415" s="1"/>
      <c r="J3415" s="1"/>
      <c r="K3415" s="1"/>
      <c r="L3415"/>
      <c r="M3415" s="1"/>
      <c r="N3415" s="1"/>
      <c r="V3415" s="90"/>
    </row>
    <row r="3416" spans="1:22" s="80" customFormat="1">
      <c r="A3416" s="1"/>
      <c r="B3416" s="1"/>
      <c r="C3416" s="1"/>
      <c r="D3416" s="1"/>
      <c r="E3416" s="1"/>
      <c r="F3416" s="1"/>
      <c r="G3416" s="1"/>
      <c r="H3416" s="58"/>
      <c r="I3416" s="1"/>
      <c r="J3416" s="1"/>
      <c r="K3416" s="1"/>
      <c r="L3416"/>
      <c r="M3416" s="1"/>
      <c r="N3416" s="1"/>
      <c r="V3416" s="90"/>
    </row>
    <row r="3417" spans="1:22" s="80" customFormat="1">
      <c r="A3417" s="1"/>
      <c r="B3417" s="1"/>
      <c r="C3417" s="1"/>
      <c r="D3417" s="1"/>
      <c r="E3417" s="1"/>
      <c r="F3417" s="1"/>
      <c r="G3417" s="1"/>
      <c r="H3417" s="58"/>
      <c r="I3417" s="1"/>
      <c r="J3417" s="1"/>
      <c r="K3417" s="1"/>
      <c r="L3417"/>
      <c r="M3417" s="1"/>
      <c r="N3417" s="1"/>
      <c r="V3417" s="90"/>
    </row>
    <row r="3418" spans="1:22" s="80" customFormat="1">
      <c r="A3418" s="1"/>
      <c r="B3418" s="1"/>
      <c r="C3418" s="1"/>
      <c r="D3418" s="1"/>
      <c r="E3418" s="1"/>
      <c r="F3418" s="1"/>
      <c r="G3418" s="1"/>
      <c r="H3418" s="58"/>
      <c r="I3418" s="1"/>
      <c r="J3418" s="1"/>
      <c r="K3418" s="1"/>
      <c r="L3418"/>
      <c r="M3418" s="1"/>
      <c r="N3418" s="1"/>
      <c r="V3418" s="90"/>
    </row>
    <row r="3419" spans="1:22" s="80" customFormat="1">
      <c r="A3419" s="1"/>
      <c r="B3419" s="1"/>
      <c r="C3419" s="1"/>
      <c r="D3419" s="1"/>
      <c r="E3419" s="1"/>
      <c r="F3419" s="1"/>
      <c r="G3419" s="1"/>
      <c r="H3419" s="58"/>
      <c r="I3419" s="1"/>
      <c r="J3419" s="1"/>
      <c r="K3419" s="1"/>
      <c r="L3419"/>
      <c r="M3419" s="1"/>
      <c r="N3419" s="1"/>
      <c r="V3419" s="90"/>
    </row>
    <row r="3420" spans="1:22" s="80" customFormat="1">
      <c r="A3420" s="1"/>
      <c r="B3420" s="1"/>
      <c r="C3420" s="1"/>
      <c r="D3420" s="1"/>
      <c r="E3420" s="1"/>
      <c r="F3420" s="1"/>
      <c r="G3420" s="1"/>
      <c r="H3420" s="58"/>
      <c r="I3420" s="1"/>
      <c r="J3420" s="1"/>
      <c r="K3420" s="1"/>
      <c r="L3420"/>
      <c r="M3420" s="1"/>
      <c r="N3420" s="1"/>
      <c r="V3420" s="90"/>
    </row>
    <row r="3421" spans="1:22" s="80" customFormat="1">
      <c r="A3421" s="1"/>
      <c r="B3421" s="1"/>
      <c r="C3421" s="1"/>
      <c r="D3421" s="1"/>
      <c r="E3421" s="1"/>
      <c r="F3421" s="1"/>
      <c r="G3421" s="1"/>
      <c r="H3421" s="58"/>
      <c r="I3421" s="1"/>
      <c r="J3421" s="1"/>
      <c r="K3421" s="1"/>
      <c r="L3421"/>
      <c r="M3421" s="1"/>
      <c r="N3421" s="1"/>
      <c r="V3421" s="90"/>
    </row>
    <row r="3422" spans="1:22" s="80" customFormat="1">
      <c r="A3422" s="1"/>
      <c r="B3422" s="1"/>
      <c r="C3422" s="1"/>
      <c r="D3422" s="1"/>
      <c r="E3422" s="1"/>
      <c r="F3422" s="1"/>
      <c r="G3422" s="1"/>
      <c r="H3422" s="58"/>
      <c r="I3422" s="1"/>
      <c r="J3422" s="1"/>
      <c r="K3422" s="1"/>
      <c r="L3422"/>
      <c r="M3422" s="1"/>
      <c r="N3422" s="1"/>
      <c r="V3422" s="90"/>
    </row>
    <row r="3423" spans="1:22" s="80" customFormat="1">
      <c r="A3423" s="1"/>
      <c r="B3423" s="1"/>
      <c r="C3423" s="1"/>
      <c r="D3423" s="1"/>
      <c r="E3423" s="1"/>
      <c r="F3423" s="1"/>
      <c r="G3423" s="1"/>
      <c r="H3423" s="58"/>
      <c r="I3423" s="1"/>
      <c r="J3423" s="1"/>
      <c r="K3423" s="1"/>
      <c r="L3423"/>
      <c r="M3423" s="1"/>
      <c r="N3423" s="1"/>
      <c r="V3423" s="90"/>
    </row>
    <row r="3424" spans="1:22" s="80" customFormat="1">
      <c r="A3424" s="1"/>
      <c r="B3424" s="1"/>
      <c r="C3424" s="1"/>
      <c r="D3424" s="1"/>
      <c r="E3424" s="1"/>
      <c r="F3424" s="1"/>
      <c r="G3424" s="1"/>
      <c r="H3424" s="58"/>
      <c r="I3424" s="1"/>
      <c r="J3424" s="1"/>
      <c r="K3424" s="1"/>
      <c r="L3424"/>
      <c r="M3424" s="1"/>
      <c r="N3424" s="1"/>
      <c r="V3424" s="90"/>
    </row>
    <row r="3425" spans="1:22" s="80" customFormat="1">
      <c r="A3425" s="1"/>
      <c r="B3425" s="1"/>
      <c r="C3425" s="1"/>
      <c r="D3425" s="1"/>
      <c r="E3425" s="1"/>
      <c r="F3425" s="1"/>
      <c r="G3425" s="1"/>
      <c r="H3425" s="58"/>
      <c r="I3425" s="1"/>
      <c r="J3425" s="1"/>
      <c r="K3425" s="1"/>
      <c r="L3425"/>
      <c r="M3425" s="1"/>
      <c r="N3425" s="1"/>
      <c r="V3425" s="90"/>
    </row>
    <row r="3426" spans="1:22" s="80" customFormat="1">
      <c r="A3426" s="1"/>
      <c r="B3426" s="1"/>
      <c r="C3426" s="1"/>
      <c r="D3426" s="1"/>
      <c r="E3426" s="1"/>
      <c r="F3426" s="1"/>
      <c r="G3426" s="1"/>
      <c r="H3426" s="58"/>
      <c r="I3426" s="1"/>
      <c r="J3426" s="1"/>
      <c r="K3426" s="1"/>
      <c r="L3426"/>
      <c r="M3426" s="1"/>
      <c r="N3426" s="1"/>
      <c r="V3426" s="90"/>
    </row>
    <row r="3427" spans="1:22" s="80" customFormat="1">
      <c r="A3427" s="1"/>
      <c r="B3427" s="1"/>
      <c r="C3427" s="1"/>
      <c r="D3427" s="1"/>
      <c r="E3427" s="1"/>
      <c r="F3427" s="1"/>
      <c r="G3427" s="1"/>
      <c r="H3427" s="58"/>
      <c r="I3427" s="1"/>
      <c r="J3427" s="1"/>
      <c r="K3427" s="1"/>
      <c r="L3427"/>
      <c r="M3427" s="1"/>
      <c r="N3427" s="1"/>
      <c r="V3427" s="90"/>
    </row>
    <row r="3428" spans="1:22" s="80" customFormat="1">
      <c r="A3428" s="1"/>
      <c r="B3428" s="1"/>
      <c r="C3428" s="1"/>
      <c r="D3428" s="1"/>
      <c r="E3428" s="1"/>
      <c r="F3428" s="1"/>
      <c r="G3428" s="1"/>
      <c r="H3428" s="58"/>
      <c r="I3428" s="1"/>
      <c r="J3428" s="1"/>
      <c r="K3428" s="1"/>
      <c r="L3428"/>
      <c r="M3428" s="1"/>
      <c r="N3428" s="1"/>
      <c r="V3428" s="90"/>
    </row>
    <row r="3429" spans="1:22" s="80" customFormat="1">
      <c r="A3429" s="1"/>
      <c r="B3429" s="1"/>
      <c r="C3429" s="1"/>
      <c r="D3429" s="1"/>
      <c r="E3429" s="1"/>
      <c r="F3429" s="1"/>
      <c r="G3429" s="1"/>
      <c r="H3429" s="58"/>
      <c r="I3429" s="1"/>
      <c r="J3429" s="1"/>
      <c r="K3429" s="1"/>
      <c r="L3429"/>
      <c r="M3429" s="1"/>
      <c r="N3429" s="1"/>
      <c r="V3429" s="90"/>
    </row>
    <row r="3430" spans="1:22" s="80" customFormat="1">
      <c r="A3430" s="1"/>
      <c r="B3430" s="1"/>
      <c r="C3430" s="1"/>
      <c r="D3430" s="1"/>
      <c r="E3430" s="1"/>
      <c r="F3430" s="1"/>
      <c r="G3430" s="1"/>
      <c r="H3430" s="58"/>
      <c r="I3430" s="1"/>
      <c r="J3430" s="1"/>
      <c r="K3430" s="1"/>
      <c r="L3430"/>
      <c r="M3430" s="1"/>
      <c r="N3430" s="1"/>
      <c r="V3430" s="90"/>
    </row>
    <row r="3431" spans="1:22" s="80" customFormat="1">
      <c r="A3431" s="1"/>
      <c r="B3431" s="1"/>
      <c r="C3431" s="1"/>
      <c r="D3431" s="1"/>
      <c r="E3431" s="1"/>
      <c r="F3431" s="1"/>
      <c r="G3431" s="1"/>
      <c r="H3431" s="58"/>
      <c r="I3431" s="1"/>
      <c r="J3431" s="1"/>
      <c r="K3431" s="1"/>
      <c r="L3431"/>
      <c r="M3431" s="1"/>
      <c r="N3431" s="1"/>
      <c r="V3431" s="90"/>
    </row>
    <row r="3432" spans="1:22" s="80" customFormat="1">
      <c r="A3432" s="1"/>
      <c r="B3432" s="1"/>
      <c r="C3432" s="1"/>
      <c r="D3432" s="1"/>
      <c r="E3432" s="1"/>
      <c r="F3432" s="1"/>
      <c r="G3432" s="1"/>
      <c r="H3432" s="58"/>
      <c r="I3432" s="1"/>
      <c r="J3432" s="1"/>
      <c r="K3432" s="1"/>
      <c r="L3432"/>
      <c r="M3432" s="1"/>
      <c r="N3432" s="1"/>
      <c r="V3432" s="90"/>
    </row>
    <row r="3433" spans="1:22" s="80" customFormat="1">
      <c r="A3433" s="1"/>
      <c r="B3433" s="1"/>
      <c r="C3433" s="1"/>
      <c r="D3433" s="1"/>
      <c r="E3433" s="1"/>
      <c r="F3433" s="1"/>
      <c r="G3433" s="1"/>
      <c r="H3433" s="58"/>
      <c r="I3433" s="1"/>
      <c r="J3433" s="1"/>
      <c r="K3433" s="1"/>
      <c r="L3433"/>
      <c r="M3433" s="1"/>
      <c r="N3433" s="1"/>
      <c r="V3433" s="90"/>
    </row>
    <row r="3434" spans="1:22" s="80" customFormat="1">
      <c r="A3434" s="1"/>
      <c r="B3434" s="1"/>
      <c r="C3434" s="1"/>
      <c r="D3434" s="1"/>
      <c r="E3434" s="1"/>
      <c r="F3434" s="1"/>
      <c r="G3434" s="1"/>
      <c r="H3434" s="58"/>
      <c r="I3434" s="1"/>
      <c r="J3434" s="1"/>
      <c r="K3434" s="1"/>
      <c r="L3434"/>
      <c r="M3434" s="1"/>
      <c r="N3434" s="1"/>
      <c r="V3434" s="90"/>
    </row>
    <row r="3435" spans="1:22" s="80" customFormat="1">
      <c r="A3435" s="1"/>
      <c r="B3435" s="1"/>
      <c r="C3435" s="1"/>
      <c r="D3435" s="1"/>
      <c r="E3435" s="1"/>
      <c r="F3435" s="1"/>
      <c r="G3435" s="1"/>
      <c r="H3435" s="58"/>
      <c r="I3435" s="1"/>
      <c r="J3435" s="1"/>
      <c r="K3435" s="1"/>
      <c r="L3435"/>
      <c r="M3435" s="1"/>
      <c r="N3435" s="1"/>
      <c r="V3435" s="90"/>
    </row>
    <row r="3436" spans="1:22" s="80" customFormat="1">
      <c r="A3436" s="1"/>
      <c r="B3436" s="1"/>
      <c r="C3436" s="1"/>
      <c r="D3436" s="1"/>
      <c r="E3436" s="1"/>
      <c r="F3436" s="1"/>
      <c r="G3436" s="1"/>
      <c r="H3436" s="58"/>
      <c r="I3436" s="1"/>
      <c r="J3436" s="1"/>
      <c r="K3436" s="1"/>
      <c r="L3436"/>
      <c r="M3436" s="1"/>
      <c r="N3436" s="1"/>
      <c r="V3436" s="90"/>
    </row>
    <row r="3437" spans="1:22" s="80" customFormat="1">
      <c r="A3437" s="1"/>
      <c r="B3437" s="1"/>
      <c r="C3437" s="1"/>
      <c r="D3437" s="1"/>
      <c r="E3437" s="1"/>
      <c r="F3437" s="1"/>
      <c r="G3437" s="1"/>
      <c r="H3437" s="58"/>
      <c r="I3437" s="1"/>
      <c r="J3437" s="1"/>
      <c r="K3437" s="1"/>
      <c r="L3437"/>
      <c r="M3437" s="1"/>
      <c r="N3437" s="1"/>
      <c r="V3437" s="90"/>
    </row>
    <row r="3438" spans="1:22" s="80" customFormat="1">
      <c r="A3438" s="1"/>
      <c r="B3438" s="1"/>
      <c r="C3438" s="1"/>
      <c r="D3438" s="1"/>
      <c r="E3438" s="1"/>
      <c r="F3438" s="1"/>
      <c r="G3438" s="1"/>
      <c r="H3438" s="58"/>
      <c r="I3438" s="1"/>
      <c r="J3438" s="1"/>
      <c r="K3438" s="1"/>
      <c r="L3438"/>
      <c r="M3438" s="1"/>
      <c r="N3438" s="1"/>
      <c r="V3438" s="90"/>
    </row>
    <row r="3439" spans="1:22" s="80" customFormat="1">
      <c r="A3439" s="1"/>
      <c r="B3439" s="1"/>
      <c r="C3439" s="1"/>
      <c r="D3439" s="1"/>
      <c r="E3439" s="1"/>
      <c r="F3439" s="1"/>
      <c r="G3439" s="1"/>
      <c r="H3439" s="58"/>
      <c r="I3439" s="1"/>
      <c r="J3439" s="1"/>
      <c r="K3439" s="1"/>
      <c r="L3439"/>
      <c r="M3439" s="1"/>
      <c r="N3439" s="1"/>
      <c r="V3439" s="90"/>
    </row>
    <row r="3440" spans="1:22" s="80" customFormat="1">
      <c r="A3440" s="1"/>
      <c r="B3440" s="1"/>
      <c r="C3440" s="1"/>
      <c r="D3440" s="1"/>
      <c r="E3440" s="1"/>
      <c r="F3440" s="1"/>
      <c r="G3440" s="1"/>
      <c r="H3440" s="58"/>
      <c r="I3440" s="1"/>
      <c r="J3440" s="1"/>
      <c r="K3440" s="1"/>
      <c r="L3440"/>
      <c r="M3440" s="1"/>
      <c r="N3440" s="1"/>
      <c r="V3440" s="90"/>
    </row>
    <row r="3441" spans="1:22" s="80" customFormat="1">
      <c r="A3441" s="1"/>
      <c r="B3441" s="1"/>
      <c r="C3441" s="1"/>
      <c r="D3441" s="1"/>
      <c r="E3441" s="1"/>
      <c r="F3441" s="1"/>
      <c r="G3441" s="1"/>
      <c r="H3441" s="58"/>
      <c r="I3441" s="1"/>
      <c r="J3441" s="1"/>
      <c r="K3441" s="1"/>
      <c r="L3441"/>
      <c r="M3441" s="1"/>
      <c r="N3441" s="1"/>
      <c r="V3441" s="90"/>
    </row>
    <row r="3442" spans="1:22" s="80" customFormat="1">
      <c r="A3442" s="1"/>
      <c r="B3442" s="1"/>
      <c r="C3442" s="1"/>
      <c r="D3442" s="1"/>
      <c r="E3442" s="1"/>
      <c r="F3442" s="1"/>
      <c r="G3442" s="1"/>
      <c r="H3442" s="58"/>
      <c r="I3442" s="1"/>
      <c r="J3442" s="1"/>
      <c r="K3442" s="1"/>
      <c r="L3442"/>
      <c r="M3442" s="1"/>
      <c r="N3442" s="1"/>
      <c r="V3442" s="90"/>
    </row>
    <row r="3443" spans="1:22" s="80" customFormat="1">
      <c r="A3443" s="1"/>
      <c r="B3443" s="1"/>
      <c r="C3443" s="1"/>
      <c r="D3443" s="1"/>
      <c r="E3443" s="1"/>
      <c r="F3443" s="1"/>
      <c r="G3443" s="1"/>
      <c r="H3443" s="58"/>
      <c r="I3443" s="1"/>
      <c r="J3443" s="1"/>
      <c r="K3443" s="1"/>
      <c r="L3443"/>
      <c r="M3443" s="1"/>
      <c r="N3443" s="1"/>
      <c r="V3443" s="90"/>
    </row>
    <row r="3444" spans="1:22" s="80" customFormat="1">
      <c r="A3444" s="1"/>
      <c r="B3444" s="1"/>
      <c r="C3444" s="1"/>
      <c r="D3444" s="1"/>
      <c r="E3444" s="1"/>
      <c r="F3444" s="1"/>
      <c r="G3444" s="1"/>
      <c r="H3444" s="58"/>
      <c r="I3444" s="1"/>
      <c r="J3444" s="1"/>
      <c r="K3444" s="1"/>
      <c r="L3444"/>
      <c r="M3444" s="1"/>
      <c r="N3444" s="1"/>
      <c r="V3444" s="90"/>
    </row>
    <row r="3445" spans="1:22" s="80" customFormat="1">
      <c r="A3445" s="1"/>
      <c r="B3445" s="1"/>
      <c r="C3445" s="1"/>
      <c r="D3445" s="1"/>
      <c r="E3445" s="1"/>
      <c r="F3445" s="1"/>
      <c r="G3445" s="1"/>
      <c r="H3445" s="58"/>
      <c r="I3445" s="1"/>
      <c r="J3445" s="1"/>
      <c r="K3445" s="1"/>
      <c r="L3445"/>
      <c r="M3445" s="1"/>
      <c r="N3445" s="1"/>
      <c r="V3445" s="90"/>
    </row>
    <row r="3446" spans="1:22" s="80" customFormat="1">
      <c r="A3446" s="1"/>
      <c r="B3446" s="1"/>
      <c r="C3446" s="1"/>
      <c r="D3446" s="1"/>
      <c r="E3446" s="1"/>
      <c r="F3446" s="1"/>
      <c r="G3446" s="1"/>
      <c r="H3446" s="58"/>
      <c r="I3446" s="1"/>
      <c r="J3446" s="1"/>
      <c r="K3446" s="1"/>
      <c r="L3446"/>
      <c r="M3446" s="1"/>
      <c r="N3446" s="1"/>
      <c r="V3446" s="90"/>
    </row>
    <row r="3447" spans="1:22" s="80" customFormat="1">
      <c r="A3447" s="1"/>
      <c r="B3447" s="1"/>
      <c r="C3447" s="1"/>
      <c r="D3447" s="1"/>
      <c r="E3447" s="1"/>
      <c r="F3447" s="1"/>
      <c r="G3447" s="1"/>
      <c r="H3447" s="58"/>
      <c r="I3447" s="1"/>
      <c r="J3447" s="1"/>
      <c r="K3447" s="1"/>
      <c r="L3447"/>
      <c r="M3447" s="1"/>
      <c r="N3447" s="1"/>
      <c r="V3447" s="90"/>
    </row>
    <row r="3448" spans="1:22" s="80" customFormat="1">
      <c r="A3448" s="1"/>
      <c r="B3448" s="1"/>
      <c r="C3448" s="1"/>
      <c r="D3448" s="1"/>
      <c r="E3448" s="1"/>
      <c r="F3448" s="1"/>
      <c r="G3448" s="1"/>
      <c r="H3448" s="58"/>
      <c r="I3448" s="1"/>
      <c r="J3448" s="1"/>
      <c r="K3448" s="1"/>
      <c r="L3448"/>
      <c r="M3448" s="1"/>
      <c r="N3448" s="1"/>
      <c r="V3448" s="90"/>
    </row>
    <row r="3449" spans="1:22" s="80" customFormat="1">
      <c r="A3449" s="1"/>
      <c r="B3449" s="1"/>
      <c r="C3449" s="1"/>
      <c r="D3449" s="1"/>
      <c r="E3449" s="1"/>
      <c r="F3449" s="1"/>
      <c r="G3449" s="1"/>
      <c r="H3449" s="58"/>
      <c r="I3449" s="1"/>
      <c r="J3449" s="1"/>
      <c r="K3449" s="1"/>
      <c r="L3449"/>
      <c r="M3449" s="1"/>
      <c r="N3449" s="1"/>
      <c r="V3449" s="90"/>
    </row>
    <row r="3450" spans="1:22" s="80" customFormat="1">
      <c r="A3450" s="1"/>
      <c r="B3450" s="1"/>
      <c r="C3450" s="1"/>
      <c r="D3450" s="1"/>
      <c r="E3450" s="1"/>
      <c r="F3450" s="1"/>
      <c r="G3450" s="1"/>
      <c r="H3450" s="58"/>
      <c r="I3450" s="1"/>
      <c r="J3450" s="1"/>
      <c r="K3450" s="1"/>
      <c r="L3450"/>
      <c r="M3450" s="1"/>
      <c r="N3450" s="1"/>
      <c r="V3450" s="90"/>
    </row>
    <row r="3451" spans="1:22" s="80" customFormat="1">
      <c r="A3451" s="1"/>
      <c r="B3451" s="1"/>
      <c r="C3451" s="1"/>
      <c r="D3451" s="1"/>
      <c r="E3451" s="1"/>
      <c r="F3451" s="1"/>
      <c r="G3451" s="1"/>
      <c r="H3451" s="58"/>
      <c r="I3451" s="1"/>
      <c r="J3451" s="1"/>
      <c r="K3451" s="1"/>
      <c r="L3451"/>
      <c r="M3451" s="1"/>
      <c r="N3451" s="1"/>
      <c r="V3451" s="90"/>
    </row>
    <row r="3452" spans="1:22" s="80" customFormat="1">
      <c r="A3452" s="1"/>
      <c r="B3452" s="1"/>
      <c r="C3452" s="1"/>
      <c r="D3452" s="1"/>
      <c r="E3452" s="1"/>
      <c r="F3452" s="1"/>
      <c r="G3452" s="1"/>
      <c r="H3452" s="58"/>
      <c r="I3452" s="1"/>
      <c r="J3452" s="1"/>
      <c r="K3452" s="1"/>
      <c r="L3452"/>
      <c r="M3452" s="1"/>
      <c r="N3452" s="1"/>
      <c r="V3452" s="90"/>
    </row>
    <row r="3453" spans="1:22" s="80" customFormat="1">
      <c r="A3453" s="1"/>
      <c r="B3453" s="1"/>
      <c r="C3453" s="1"/>
      <c r="D3453" s="1"/>
      <c r="E3453" s="1"/>
      <c r="F3453" s="1"/>
      <c r="G3453" s="1"/>
      <c r="H3453" s="58"/>
      <c r="I3453" s="1"/>
      <c r="J3453" s="1"/>
      <c r="K3453" s="1"/>
      <c r="L3453"/>
      <c r="M3453" s="1"/>
      <c r="N3453" s="1"/>
      <c r="V3453" s="90"/>
    </row>
    <row r="3454" spans="1:22" s="80" customFormat="1">
      <c r="A3454" s="1"/>
      <c r="B3454" s="1"/>
      <c r="C3454" s="1"/>
      <c r="D3454" s="1"/>
      <c r="E3454" s="1"/>
      <c r="F3454" s="1"/>
      <c r="G3454" s="1"/>
      <c r="H3454" s="58"/>
      <c r="I3454" s="1"/>
      <c r="J3454" s="1"/>
      <c r="K3454" s="1"/>
      <c r="L3454"/>
      <c r="M3454" s="1"/>
      <c r="N3454" s="1"/>
      <c r="V3454" s="90"/>
    </row>
    <row r="3455" spans="1:22" s="80" customFormat="1">
      <c r="A3455" s="1"/>
      <c r="B3455" s="1"/>
      <c r="C3455" s="1"/>
      <c r="D3455" s="1"/>
      <c r="E3455" s="1"/>
      <c r="F3455" s="1"/>
      <c r="G3455" s="1"/>
      <c r="H3455" s="58"/>
      <c r="I3455" s="1"/>
      <c r="J3455" s="1"/>
      <c r="K3455" s="1"/>
      <c r="L3455"/>
      <c r="M3455" s="1"/>
      <c r="N3455" s="1"/>
      <c r="V3455" s="90"/>
    </row>
    <row r="3456" spans="1:22" s="80" customFormat="1">
      <c r="A3456" s="1"/>
      <c r="B3456" s="1"/>
      <c r="C3456" s="1"/>
      <c r="D3456" s="1"/>
      <c r="E3456" s="1"/>
      <c r="F3456" s="1"/>
      <c r="G3456" s="1"/>
      <c r="H3456" s="58"/>
      <c r="I3456" s="1"/>
      <c r="J3456" s="1"/>
      <c r="K3456" s="1"/>
      <c r="L3456"/>
      <c r="M3456" s="1"/>
      <c r="N3456" s="1"/>
      <c r="V3456" s="90"/>
    </row>
    <row r="3457" spans="1:22" s="80" customFormat="1">
      <c r="A3457" s="1"/>
      <c r="B3457" s="1"/>
      <c r="C3457" s="1"/>
      <c r="D3457" s="1"/>
      <c r="E3457" s="1"/>
      <c r="F3457" s="1"/>
      <c r="G3457" s="1"/>
      <c r="H3457" s="58"/>
      <c r="I3457" s="1"/>
      <c r="J3457" s="1"/>
      <c r="K3457" s="1"/>
      <c r="L3457"/>
      <c r="M3457" s="1"/>
      <c r="N3457" s="1"/>
      <c r="V3457" s="90"/>
    </row>
    <row r="3458" spans="1:22" s="80" customFormat="1">
      <c r="A3458" s="1"/>
      <c r="B3458" s="1"/>
      <c r="C3458" s="1"/>
      <c r="D3458" s="1"/>
      <c r="E3458" s="1"/>
      <c r="F3458" s="1"/>
      <c r="G3458" s="1"/>
      <c r="H3458" s="58"/>
      <c r="I3458" s="1"/>
      <c r="J3458" s="1"/>
      <c r="K3458" s="1"/>
      <c r="L3458"/>
      <c r="M3458" s="1"/>
      <c r="N3458" s="1"/>
      <c r="V3458" s="90"/>
    </row>
    <row r="3459" spans="1:22" s="80" customFormat="1">
      <c r="A3459" s="1"/>
      <c r="B3459" s="1"/>
      <c r="C3459" s="1"/>
      <c r="D3459" s="1"/>
      <c r="E3459" s="1"/>
      <c r="F3459" s="1"/>
      <c r="G3459" s="1"/>
      <c r="H3459" s="58"/>
      <c r="I3459" s="1"/>
      <c r="J3459" s="1"/>
      <c r="K3459" s="1"/>
      <c r="L3459"/>
      <c r="M3459" s="1"/>
      <c r="N3459" s="1"/>
      <c r="V3459" s="90"/>
    </row>
    <row r="3460" spans="1:22" s="80" customFormat="1">
      <c r="A3460" s="1"/>
      <c r="B3460" s="1"/>
      <c r="C3460" s="1"/>
      <c r="D3460" s="1"/>
      <c r="E3460" s="1"/>
      <c r="F3460" s="1"/>
      <c r="G3460" s="1"/>
      <c r="H3460" s="58"/>
      <c r="I3460" s="1"/>
      <c r="J3460" s="1"/>
      <c r="K3460" s="1"/>
      <c r="L3460"/>
      <c r="M3460" s="1"/>
      <c r="N3460" s="1"/>
      <c r="V3460" s="90"/>
    </row>
    <row r="3461" spans="1:22" s="80" customFormat="1">
      <c r="A3461" s="1"/>
      <c r="B3461" s="1"/>
      <c r="C3461" s="1"/>
      <c r="D3461" s="1"/>
      <c r="E3461" s="1"/>
      <c r="F3461" s="1"/>
      <c r="G3461" s="1"/>
      <c r="H3461" s="58"/>
      <c r="I3461" s="1"/>
      <c r="J3461" s="1"/>
      <c r="K3461" s="1"/>
      <c r="L3461"/>
      <c r="M3461" s="1"/>
      <c r="N3461" s="1"/>
      <c r="V3461" s="90"/>
    </row>
    <row r="3462" spans="1:22" s="80" customFormat="1">
      <c r="A3462" s="1"/>
      <c r="B3462" s="1"/>
      <c r="C3462" s="1"/>
      <c r="D3462" s="1"/>
      <c r="E3462" s="1"/>
      <c r="F3462" s="1"/>
      <c r="G3462" s="1"/>
      <c r="H3462" s="58"/>
      <c r="I3462" s="1"/>
      <c r="J3462" s="1"/>
      <c r="K3462" s="1"/>
      <c r="L3462"/>
      <c r="M3462" s="1"/>
      <c r="N3462" s="1"/>
      <c r="V3462" s="90"/>
    </row>
    <row r="3463" spans="1:22" s="80" customFormat="1">
      <c r="A3463" s="1"/>
      <c r="B3463" s="1"/>
      <c r="C3463" s="1"/>
      <c r="D3463" s="1"/>
      <c r="E3463" s="1"/>
      <c r="F3463" s="1"/>
      <c r="G3463" s="1"/>
      <c r="H3463" s="58"/>
      <c r="I3463" s="1"/>
      <c r="J3463" s="1"/>
      <c r="K3463" s="1"/>
      <c r="L3463"/>
      <c r="M3463" s="1"/>
      <c r="N3463" s="1"/>
      <c r="V3463" s="90"/>
    </row>
    <row r="3464" spans="1:22" s="80" customFormat="1">
      <c r="A3464" s="1"/>
      <c r="B3464" s="1"/>
      <c r="C3464" s="1"/>
      <c r="D3464" s="1"/>
      <c r="E3464" s="1"/>
      <c r="F3464" s="1"/>
      <c r="G3464" s="1"/>
      <c r="H3464" s="58"/>
      <c r="I3464" s="1"/>
      <c r="J3464" s="1"/>
      <c r="K3464" s="1"/>
      <c r="L3464"/>
      <c r="M3464" s="1"/>
      <c r="N3464" s="1"/>
      <c r="V3464" s="90"/>
    </row>
    <row r="3465" spans="1:22" s="80" customFormat="1">
      <c r="A3465" s="1"/>
      <c r="B3465" s="1"/>
      <c r="C3465" s="1"/>
      <c r="D3465" s="1"/>
      <c r="E3465" s="1"/>
      <c r="F3465" s="1"/>
      <c r="G3465" s="1"/>
      <c r="H3465" s="58"/>
      <c r="I3465" s="1"/>
      <c r="J3465" s="1"/>
      <c r="K3465" s="1"/>
      <c r="L3465"/>
      <c r="M3465" s="1"/>
      <c r="N3465" s="1"/>
      <c r="V3465" s="90"/>
    </row>
    <row r="3466" spans="1:22" s="80" customFormat="1">
      <c r="A3466" s="1"/>
      <c r="B3466" s="1"/>
      <c r="C3466" s="1"/>
      <c r="D3466" s="1"/>
      <c r="E3466" s="1"/>
      <c r="F3466" s="1"/>
      <c r="G3466" s="1"/>
      <c r="H3466" s="58"/>
      <c r="I3466" s="1"/>
      <c r="J3466" s="1"/>
      <c r="K3466" s="1"/>
      <c r="L3466"/>
      <c r="M3466" s="1"/>
      <c r="N3466" s="1"/>
      <c r="V3466" s="90"/>
    </row>
    <row r="3467" spans="1:22" s="80" customFormat="1">
      <c r="A3467" s="1"/>
      <c r="B3467" s="1"/>
      <c r="C3467" s="1"/>
      <c r="D3467" s="1"/>
      <c r="E3467" s="1"/>
      <c r="F3467" s="1"/>
      <c r="G3467" s="1"/>
      <c r="H3467" s="58"/>
      <c r="I3467" s="1"/>
      <c r="J3467" s="1"/>
      <c r="K3467" s="1"/>
      <c r="L3467"/>
      <c r="M3467" s="1"/>
      <c r="N3467" s="1"/>
      <c r="V3467" s="90"/>
    </row>
    <row r="3468" spans="1:22" s="80" customFormat="1">
      <c r="A3468" s="1"/>
      <c r="B3468" s="1"/>
      <c r="C3468" s="1"/>
      <c r="D3468" s="1"/>
      <c r="E3468" s="1"/>
      <c r="F3468" s="1"/>
      <c r="G3468" s="1"/>
      <c r="H3468" s="58"/>
      <c r="I3468" s="1"/>
      <c r="J3468" s="1"/>
      <c r="K3468" s="1"/>
      <c r="L3468"/>
      <c r="M3468" s="1"/>
      <c r="N3468" s="1"/>
      <c r="V3468" s="90"/>
    </row>
    <row r="3469" spans="1:22" s="80" customFormat="1">
      <c r="A3469" s="1"/>
      <c r="B3469" s="1"/>
      <c r="C3469" s="1"/>
      <c r="D3469" s="1"/>
      <c r="E3469" s="1"/>
      <c r="F3469" s="1"/>
      <c r="G3469" s="1"/>
      <c r="H3469" s="58"/>
      <c r="I3469" s="1"/>
      <c r="J3469" s="1"/>
      <c r="K3469" s="1"/>
      <c r="L3469"/>
      <c r="M3469" s="1"/>
      <c r="N3469" s="1"/>
      <c r="V3469" s="90"/>
    </row>
    <row r="3470" spans="1:22" s="80" customFormat="1">
      <c r="A3470" s="1"/>
      <c r="B3470" s="1"/>
      <c r="C3470" s="1"/>
      <c r="D3470" s="1"/>
      <c r="E3470" s="1"/>
      <c r="F3470" s="1"/>
      <c r="G3470" s="1"/>
      <c r="H3470" s="58"/>
      <c r="I3470" s="1"/>
      <c r="J3470" s="1"/>
      <c r="K3470" s="1"/>
      <c r="L3470"/>
      <c r="M3470" s="1"/>
      <c r="N3470" s="1"/>
      <c r="V3470" s="90"/>
    </row>
    <row r="3471" spans="1:22" s="80" customFormat="1">
      <c r="A3471" s="1"/>
      <c r="B3471" s="1"/>
      <c r="C3471" s="1"/>
      <c r="D3471" s="1"/>
      <c r="E3471" s="1"/>
      <c r="F3471" s="1"/>
      <c r="G3471" s="1"/>
      <c r="H3471" s="58"/>
      <c r="I3471" s="1"/>
      <c r="J3471" s="1"/>
      <c r="K3471" s="1"/>
      <c r="L3471"/>
      <c r="M3471" s="1"/>
      <c r="N3471" s="1"/>
      <c r="V3471" s="90"/>
    </row>
    <row r="3472" spans="1:22" s="80" customFormat="1">
      <c r="A3472" s="1"/>
      <c r="B3472" s="1"/>
      <c r="C3472" s="1"/>
      <c r="D3472" s="1"/>
      <c r="E3472" s="1"/>
      <c r="F3472" s="1"/>
      <c r="G3472" s="1"/>
      <c r="H3472" s="58"/>
      <c r="I3472" s="1"/>
      <c r="J3472" s="1"/>
      <c r="K3472" s="1"/>
      <c r="L3472"/>
      <c r="M3472" s="1"/>
      <c r="N3472" s="1"/>
      <c r="V3472" s="90"/>
    </row>
    <row r="3473" spans="1:22" s="80" customFormat="1">
      <c r="A3473" s="1"/>
      <c r="B3473" s="1"/>
      <c r="C3473" s="1"/>
      <c r="D3473" s="1"/>
      <c r="E3473" s="1"/>
      <c r="F3473" s="1"/>
      <c r="G3473" s="1"/>
      <c r="H3473" s="58"/>
      <c r="I3473" s="1"/>
      <c r="J3473" s="1"/>
      <c r="K3473" s="1"/>
      <c r="L3473"/>
      <c r="M3473" s="1"/>
      <c r="N3473" s="1"/>
      <c r="V3473" s="90"/>
    </row>
    <row r="3474" spans="1:22" s="80" customFormat="1">
      <c r="A3474" s="1"/>
      <c r="B3474" s="1"/>
      <c r="C3474" s="1"/>
      <c r="D3474" s="1"/>
      <c r="E3474" s="1"/>
      <c r="F3474" s="1"/>
      <c r="G3474" s="1"/>
      <c r="H3474" s="58"/>
      <c r="I3474" s="1"/>
      <c r="J3474" s="1"/>
      <c r="K3474" s="1"/>
      <c r="L3474"/>
      <c r="M3474" s="1"/>
      <c r="N3474" s="1"/>
      <c r="V3474" s="90"/>
    </row>
    <row r="3475" spans="1:22" s="80" customFormat="1">
      <c r="A3475" s="1"/>
      <c r="B3475" s="1"/>
      <c r="C3475" s="1"/>
      <c r="D3475" s="1"/>
      <c r="E3475" s="1"/>
      <c r="F3475" s="1"/>
      <c r="G3475" s="1"/>
      <c r="H3475" s="58"/>
      <c r="I3475" s="1"/>
      <c r="J3475" s="1"/>
      <c r="K3475" s="1"/>
      <c r="L3475"/>
      <c r="M3475" s="1"/>
      <c r="N3475" s="1"/>
      <c r="V3475" s="90"/>
    </row>
    <row r="3476" spans="1:22" s="80" customFormat="1">
      <c r="A3476" s="1"/>
      <c r="B3476" s="1"/>
      <c r="C3476" s="1"/>
      <c r="D3476" s="1"/>
      <c r="E3476" s="1"/>
      <c r="F3476" s="1"/>
      <c r="G3476" s="1"/>
      <c r="H3476" s="58"/>
      <c r="I3476" s="1"/>
      <c r="J3476" s="1"/>
      <c r="K3476" s="1"/>
      <c r="L3476"/>
      <c r="M3476" s="1"/>
      <c r="N3476" s="1"/>
      <c r="V3476" s="90"/>
    </row>
    <row r="3477" spans="1:22" s="80" customFormat="1">
      <c r="A3477" s="1"/>
      <c r="B3477" s="1"/>
      <c r="C3477" s="1"/>
      <c r="D3477" s="1"/>
      <c r="E3477" s="1"/>
      <c r="F3477" s="1"/>
      <c r="G3477" s="1"/>
      <c r="H3477" s="58"/>
      <c r="I3477" s="1"/>
      <c r="J3477" s="1"/>
      <c r="K3477" s="1"/>
      <c r="L3477"/>
      <c r="M3477" s="1"/>
      <c r="N3477" s="1"/>
      <c r="V3477" s="90"/>
    </row>
    <row r="3478" spans="1:22" s="80" customFormat="1">
      <c r="A3478" s="1"/>
      <c r="B3478" s="1"/>
      <c r="C3478" s="1"/>
      <c r="D3478" s="1"/>
      <c r="E3478" s="1"/>
      <c r="F3478" s="1"/>
      <c r="G3478" s="1"/>
      <c r="H3478" s="58"/>
      <c r="I3478" s="1"/>
      <c r="J3478" s="1"/>
      <c r="K3478" s="1"/>
      <c r="L3478"/>
      <c r="M3478" s="1"/>
      <c r="N3478" s="1"/>
      <c r="V3478" s="90"/>
    </row>
    <row r="3479" spans="1:22" s="80" customFormat="1">
      <c r="A3479" s="1"/>
      <c r="B3479" s="1"/>
      <c r="C3479" s="1"/>
      <c r="D3479" s="1"/>
      <c r="E3479" s="1"/>
      <c r="F3479" s="1"/>
      <c r="G3479" s="1"/>
      <c r="H3479" s="58"/>
      <c r="I3479" s="1"/>
      <c r="J3479" s="1"/>
      <c r="K3479" s="1"/>
      <c r="L3479"/>
      <c r="M3479" s="1"/>
      <c r="N3479" s="1"/>
      <c r="V3479" s="90"/>
    </row>
    <row r="3480" spans="1:22" s="80" customFormat="1">
      <c r="A3480" s="1"/>
      <c r="B3480" s="1"/>
      <c r="C3480" s="1"/>
      <c r="D3480" s="1"/>
      <c r="E3480" s="1"/>
      <c r="F3480" s="1"/>
      <c r="G3480" s="1"/>
      <c r="H3480" s="58"/>
      <c r="I3480" s="1"/>
      <c r="J3480" s="1"/>
      <c r="K3480" s="1"/>
      <c r="L3480"/>
      <c r="M3480" s="1"/>
      <c r="N3480" s="1"/>
      <c r="V3480" s="90"/>
    </row>
    <row r="3481" spans="1:22" s="80" customFormat="1">
      <c r="A3481" s="1"/>
      <c r="B3481" s="1"/>
      <c r="C3481" s="1"/>
      <c r="D3481" s="1"/>
      <c r="E3481" s="1"/>
      <c r="F3481" s="1"/>
      <c r="G3481" s="1"/>
      <c r="H3481" s="58"/>
      <c r="I3481" s="1"/>
      <c r="J3481" s="1"/>
      <c r="K3481" s="1"/>
      <c r="L3481"/>
      <c r="M3481" s="1"/>
      <c r="N3481" s="1"/>
      <c r="V3481" s="90"/>
    </row>
    <row r="3482" spans="1:22" s="80" customFormat="1">
      <c r="A3482" s="1"/>
      <c r="B3482" s="1"/>
      <c r="C3482" s="1"/>
      <c r="D3482" s="1"/>
      <c r="E3482" s="1"/>
      <c r="F3482" s="1"/>
      <c r="G3482" s="1"/>
      <c r="H3482" s="58"/>
      <c r="I3482" s="1"/>
      <c r="J3482" s="1"/>
      <c r="K3482" s="1"/>
      <c r="L3482"/>
      <c r="M3482" s="1"/>
      <c r="N3482" s="1"/>
      <c r="V3482" s="90"/>
    </row>
    <row r="3483" spans="1:22" s="80" customFormat="1">
      <c r="A3483" s="1"/>
      <c r="B3483" s="1"/>
      <c r="C3483" s="1"/>
      <c r="D3483" s="1"/>
      <c r="E3483" s="1"/>
      <c r="F3483" s="1"/>
      <c r="G3483" s="1"/>
      <c r="H3483" s="58"/>
      <c r="I3483" s="1"/>
      <c r="J3483" s="1"/>
      <c r="K3483" s="1"/>
      <c r="L3483"/>
      <c r="M3483" s="1"/>
      <c r="N3483" s="1"/>
      <c r="V3483" s="90"/>
    </row>
    <row r="3484" spans="1:22" s="80" customFormat="1">
      <c r="A3484" s="1"/>
      <c r="B3484" s="1"/>
      <c r="C3484" s="1"/>
      <c r="D3484" s="1"/>
      <c r="E3484" s="1"/>
      <c r="F3484" s="1"/>
      <c r="G3484" s="1"/>
      <c r="H3484" s="58"/>
      <c r="I3484" s="1"/>
      <c r="J3484" s="1"/>
      <c r="K3484" s="1"/>
      <c r="L3484"/>
      <c r="M3484" s="1"/>
      <c r="N3484" s="1"/>
      <c r="V3484" s="90"/>
    </row>
    <row r="3485" spans="1:22" s="80" customFormat="1">
      <c r="A3485" s="1"/>
      <c r="B3485" s="1"/>
      <c r="C3485" s="1"/>
      <c r="D3485" s="1"/>
      <c r="E3485" s="1"/>
      <c r="F3485" s="1"/>
      <c r="G3485" s="1"/>
      <c r="H3485" s="58"/>
      <c r="I3485" s="1"/>
      <c r="J3485" s="1"/>
      <c r="K3485" s="1"/>
      <c r="L3485"/>
      <c r="M3485" s="1"/>
      <c r="N3485" s="1"/>
      <c r="V3485" s="90"/>
    </row>
    <row r="3486" spans="1:22" s="80" customFormat="1">
      <c r="A3486" s="1"/>
      <c r="B3486" s="1"/>
      <c r="C3486" s="1"/>
      <c r="D3486" s="1"/>
      <c r="E3486" s="1"/>
      <c r="F3486" s="1"/>
      <c r="G3486" s="1"/>
      <c r="H3486" s="58"/>
      <c r="I3486" s="1"/>
      <c r="J3486" s="1"/>
      <c r="K3486" s="1"/>
      <c r="L3486"/>
      <c r="M3486" s="1"/>
      <c r="N3486" s="1"/>
      <c r="V3486" s="90"/>
    </row>
    <row r="3487" spans="1:22" s="80" customFormat="1">
      <c r="A3487" s="1"/>
      <c r="B3487" s="1"/>
      <c r="C3487" s="1"/>
      <c r="D3487" s="1"/>
      <c r="E3487" s="1"/>
      <c r="F3487" s="1"/>
      <c r="G3487" s="1"/>
      <c r="H3487" s="58"/>
      <c r="I3487" s="1"/>
      <c r="J3487" s="1"/>
      <c r="K3487" s="1"/>
      <c r="L3487"/>
      <c r="M3487" s="1"/>
      <c r="N3487" s="1"/>
      <c r="V3487" s="90"/>
    </row>
    <row r="3488" spans="1:22" s="80" customFormat="1">
      <c r="A3488" s="1"/>
      <c r="B3488" s="1"/>
      <c r="C3488" s="1"/>
      <c r="D3488" s="1"/>
      <c r="E3488" s="1"/>
      <c r="F3488" s="1"/>
      <c r="G3488" s="1"/>
      <c r="H3488" s="58"/>
      <c r="I3488" s="1"/>
      <c r="J3488" s="1"/>
      <c r="K3488" s="1"/>
      <c r="L3488"/>
      <c r="M3488" s="1"/>
      <c r="N3488" s="1"/>
      <c r="V3488" s="90"/>
    </row>
    <row r="3489" spans="1:22" s="80" customFormat="1">
      <c r="A3489" s="1"/>
      <c r="B3489" s="1"/>
      <c r="C3489" s="1"/>
      <c r="D3489" s="1"/>
      <c r="E3489" s="1"/>
      <c r="F3489" s="1"/>
      <c r="G3489" s="1"/>
      <c r="H3489" s="58"/>
      <c r="I3489" s="1"/>
      <c r="J3489" s="1"/>
      <c r="K3489" s="1"/>
      <c r="L3489"/>
      <c r="M3489" s="1"/>
      <c r="N3489" s="1"/>
      <c r="V3489" s="90"/>
    </row>
    <row r="3490" spans="1:22" s="80" customFormat="1">
      <c r="A3490" s="1"/>
      <c r="B3490" s="1"/>
      <c r="C3490" s="1"/>
      <c r="D3490" s="1"/>
      <c r="E3490" s="1"/>
      <c r="F3490" s="1"/>
      <c r="G3490" s="1"/>
      <c r="H3490" s="58"/>
      <c r="I3490" s="1"/>
      <c r="J3490" s="1"/>
      <c r="K3490" s="1"/>
      <c r="L3490"/>
      <c r="M3490" s="1"/>
      <c r="N3490" s="1"/>
      <c r="V3490" s="90"/>
    </row>
    <row r="3491" spans="1:22" s="80" customFormat="1">
      <c r="A3491" s="1"/>
      <c r="B3491" s="1"/>
      <c r="C3491" s="1"/>
      <c r="D3491" s="1"/>
      <c r="E3491" s="1"/>
      <c r="F3491" s="1"/>
      <c r="G3491" s="1"/>
      <c r="H3491" s="58"/>
      <c r="I3491" s="1"/>
      <c r="J3491" s="1"/>
      <c r="K3491" s="1"/>
      <c r="L3491"/>
      <c r="M3491" s="1"/>
      <c r="N3491" s="1"/>
      <c r="V3491" s="90"/>
    </row>
    <row r="3492" spans="1:22" s="80" customFormat="1">
      <c r="A3492" s="1"/>
      <c r="B3492" s="1"/>
      <c r="C3492" s="1"/>
      <c r="D3492" s="1"/>
      <c r="E3492" s="1"/>
      <c r="F3492" s="1"/>
      <c r="G3492" s="1"/>
      <c r="H3492" s="58"/>
      <c r="I3492" s="1"/>
      <c r="J3492" s="1"/>
      <c r="K3492" s="1"/>
      <c r="L3492"/>
      <c r="M3492" s="1"/>
      <c r="N3492" s="1"/>
      <c r="V3492" s="90"/>
    </row>
    <row r="3493" spans="1:22" s="80" customFormat="1">
      <c r="A3493" s="1"/>
      <c r="B3493" s="1"/>
      <c r="C3493" s="1"/>
      <c r="D3493" s="1"/>
      <c r="E3493" s="1"/>
      <c r="F3493" s="1"/>
      <c r="G3493" s="1"/>
      <c r="H3493" s="58"/>
      <c r="I3493" s="1"/>
      <c r="J3493" s="1"/>
      <c r="K3493" s="1"/>
      <c r="L3493"/>
      <c r="M3493" s="1"/>
      <c r="N3493" s="1"/>
      <c r="V3493" s="90"/>
    </row>
    <row r="3494" spans="1:22" s="80" customFormat="1">
      <c r="A3494" s="1"/>
      <c r="B3494" s="1"/>
      <c r="C3494" s="1"/>
      <c r="D3494" s="1"/>
      <c r="E3494" s="1"/>
      <c r="F3494" s="1"/>
      <c r="G3494" s="1"/>
      <c r="H3494" s="58"/>
      <c r="I3494" s="1"/>
      <c r="J3494" s="1"/>
      <c r="K3494" s="1"/>
      <c r="L3494"/>
      <c r="M3494" s="1"/>
      <c r="N3494" s="1"/>
      <c r="V3494" s="90"/>
    </row>
    <row r="3495" spans="1:22" s="80" customFormat="1">
      <c r="A3495" s="1"/>
      <c r="B3495" s="1"/>
      <c r="C3495" s="1"/>
      <c r="D3495" s="1"/>
      <c r="E3495" s="1"/>
      <c r="F3495" s="1"/>
      <c r="G3495" s="1"/>
      <c r="H3495" s="58"/>
      <c r="I3495" s="1"/>
      <c r="J3495" s="1"/>
      <c r="K3495" s="1"/>
      <c r="L3495"/>
      <c r="M3495" s="1"/>
      <c r="N3495" s="1"/>
      <c r="V3495" s="90"/>
    </row>
    <row r="3496" spans="1:22" s="80" customFormat="1">
      <c r="A3496" s="1"/>
      <c r="B3496" s="1"/>
      <c r="C3496" s="1"/>
      <c r="D3496" s="1"/>
      <c r="E3496" s="1"/>
      <c r="F3496" s="1"/>
      <c r="G3496" s="1"/>
      <c r="H3496" s="58"/>
      <c r="I3496" s="1"/>
      <c r="J3496" s="1"/>
      <c r="K3496" s="1"/>
      <c r="L3496"/>
      <c r="M3496" s="1"/>
      <c r="N3496" s="1"/>
      <c r="V3496" s="90"/>
    </row>
    <row r="3497" spans="1:22" s="80" customFormat="1">
      <c r="A3497" s="1"/>
      <c r="B3497" s="1"/>
      <c r="C3497" s="1"/>
      <c r="D3497" s="1"/>
      <c r="E3497" s="1"/>
      <c r="F3497" s="1"/>
      <c r="G3497" s="1"/>
      <c r="H3497" s="58"/>
      <c r="I3497" s="1"/>
      <c r="J3497" s="1"/>
      <c r="K3497" s="1"/>
      <c r="L3497"/>
      <c r="M3497" s="1"/>
      <c r="N3497" s="1"/>
      <c r="V3497" s="90"/>
    </row>
    <row r="3498" spans="1:22" s="80" customFormat="1">
      <c r="A3498" s="1"/>
      <c r="B3498" s="1"/>
      <c r="C3498" s="1"/>
      <c r="D3498" s="1"/>
      <c r="E3498" s="1"/>
      <c r="F3498" s="1"/>
      <c r="G3498" s="1"/>
      <c r="H3498" s="58"/>
      <c r="I3498" s="1"/>
      <c r="J3498" s="1"/>
      <c r="K3498" s="1"/>
      <c r="L3498"/>
      <c r="M3498" s="1"/>
      <c r="N3498" s="1"/>
      <c r="V3498" s="90"/>
    </row>
    <row r="3499" spans="1:22" s="80" customFormat="1">
      <c r="A3499" s="1"/>
      <c r="B3499" s="1"/>
      <c r="C3499" s="1"/>
      <c r="D3499" s="1"/>
      <c r="E3499" s="1"/>
      <c r="F3499" s="1"/>
      <c r="G3499" s="1"/>
      <c r="H3499" s="58"/>
      <c r="I3499" s="1"/>
      <c r="J3499" s="1"/>
      <c r="K3499" s="1"/>
      <c r="L3499"/>
      <c r="M3499" s="1"/>
      <c r="N3499" s="1"/>
      <c r="V3499" s="90"/>
    </row>
    <row r="3500" spans="1:22" s="80" customFormat="1">
      <c r="A3500" s="1"/>
      <c r="B3500" s="1"/>
      <c r="C3500" s="1"/>
      <c r="D3500" s="1"/>
      <c r="E3500" s="1"/>
      <c r="F3500" s="1"/>
      <c r="G3500" s="1"/>
      <c r="H3500" s="58"/>
      <c r="I3500" s="1"/>
      <c r="J3500" s="1"/>
      <c r="K3500" s="1"/>
      <c r="L3500"/>
      <c r="M3500" s="1"/>
      <c r="N3500" s="1"/>
      <c r="V3500" s="90"/>
    </row>
    <row r="3501" spans="1:22" s="80" customFormat="1">
      <c r="A3501" s="1"/>
      <c r="B3501" s="1"/>
      <c r="C3501" s="1"/>
      <c r="D3501" s="1"/>
      <c r="E3501" s="1"/>
      <c r="F3501" s="1"/>
      <c r="G3501" s="1"/>
      <c r="H3501" s="58"/>
      <c r="I3501" s="1"/>
      <c r="J3501" s="1"/>
      <c r="K3501" s="1"/>
      <c r="L3501"/>
      <c r="M3501" s="1"/>
      <c r="N3501" s="1"/>
      <c r="V3501" s="90"/>
    </row>
    <row r="3502" spans="1:22" s="80" customFormat="1">
      <c r="A3502" s="1"/>
      <c r="B3502" s="1"/>
      <c r="C3502" s="1"/>
      <c r="D3502" s="1"/>
      <c r="E3502" s="1"/>
      <c r="F3502" s="1"/>
      <c r="G3502" s="1"/>
      <c r="H3502" s="58"/>
      <c r="I3502" s="1"/>
      <c r="J3502" s="1"/>
      <c r="K3502" s="1"/>
      <c r="L3502"/>
      <c r="M3502" s="1"/>
      <c r="N3502" s="1"/>
      <c r="V3502" s="90"/>
    </row>
    <row r="3503" spans="1:22" s="80" customFormat="1">
      <c r="A3503" s="1"/>
      <c r="B3503" s="1"/>
      <c r="C3503" s="1"/>
      <c r="D3503" s="1"/>
      <c r="E3503" s="1"/>
      <c r="F3503" s="1"/>
      <c r="G3503" s="1"/>
      <c r="H3503" s="58"/>
      <c r="I3503" s="1"/>
      <c r="J3503" s="1"/>
      <c r="K3503" s="1"/>
      <c r="L3503"/>
      <c r="M3503" s="1"/>
      <c r="N3503" s="1"/>
      <c r="V3503" s="90"/>
    </row>
    <row r="3504" spans="1:22" s="80" customFormat="1">
      <c r="A3504" s="1"/>
      <c r="B3504" s="1"/>
      <c r="C3504" s="1"/>
      <c r="D3504" s="1"/>
      <c r="E3504" s="1"/>
      <c r="F3504" s="1"/>
      <c r="G3504" s="1"/>
      <c r="H3504" s="58"/>
      <c r="I3504" s="1"/>
      <c r="J3504" s="1"/>
      <c r="K3504" s="1"/>
      <c r="L3504"/>
      <c r="M3504" s="1"/>
      <c r="N3504" s="1"/>
      <c r="V3504" s="90"/>
    </row>
    <row r="3505" spans="1:22" s="80" customFormat="1">
      <c r="A3505" s="1"/>
      <c r="B3505" s="1"/>
      <c r="C3505" s="1"/>
      <c r="D3505" s="1"/>
      <c r="E3505" s="1"/>
      <c r="F3505" s="1"/>
      <c r="G3505" s="1"/>
      <c r="H3505" s="58"/>
      <c r="I3505" s="1"/>
      <c r="J3505" s="1"/>
      <c r="K3505" s="1"/>
      <c r="L3505"/>
      <c r="M3505" s="1"/>
      <c r="N3505" s="1"/>
      <c r="V3505" s="90"/>
    </row>
    <row r="3506" spans="1:22" s="80" customFormat="1">
      <c r="A3506" s="1"/>
      <c r="B3506" s="1"/>
      <c r="C3506" s="1"/>
      <c r="D3506" s="1"/>
      <c r="E3506" s="1"/>
      <c r="F3506" s="1"/>
      <c r="G3506" s="1"/>
      <c r="H3506" s="58"/>
      <c r="I3506" s="1"/>
      <c r="J3506" s="1"/>
      <c r="K3506" s="1"/>
      <c r="L3506"/>
      <c r="M3506" s="1"/>
      <c r="N3506" s="1"/>
      <c r="V3506" s="90"/>
    </row>
    <row r="3507" spans="1:22" s="80" customFormat="1">
      <c r="A3507" s="1"/>
      <c r="B3507" s="1"/>
      <c r="C3507" s="1"/>
      <c r="D3507" s="1"/>
      <c r="E3507" s="1"/>
      <c r="F3507" s="1"/>
      <c r="G3507" s="1"/>
      <c r="H3507" s="58"/>
      <c r="I3507" s="1"/>
      <c r="J3507" s="1"/>
      <c r="K3507" s="1"/>
      <c r="L3507"/>
      <c r="M3507" s="1"/>
      <c r="N3507" s="1"/>
      <c r="V3507" s="90"/>
    </row>
    <row r="3508" spans="1:22" s="80" customFormat="1">
      <c r="A3508" s="1"/>
      <c r="B3508" s="1"/>
      <c r="C3508" s="1"/>
      <c r="D3508" s="1"/>
      <c r="E3508" s="1"/>
      <c r="F3508" s="1"/>
      <c r="G3508" s="1"/>
      <c r="H3508" s="58"/>
      <c r="I3508" s="1"/>
      <c r="J3508" s="1"/>
      <c r="K3508" s="1"/>
      <c r="L3508"/>
      <c r="M3508" s="1"/>
      <c r="N3508" s="1"/>
      <c r="V3508" s="90"/>
    </row>
    <row r="3509" spans="1:22" s="80" customFormat="1">
      <c r="A3509" s="1"/>
      <c r="B3509" s="1"/>
      <c r="C3509" s="1"/>
      <c r="D3509" s="1"/>
      <c r="E3509" s="1"/>
      <c r="F3509" s="1"/>
      <c r="G3509" s="1"/>
      <c r="H3509" s="58"/>
      <c r="I3509" s="1"/>
      <c r="J3509" s="1"/>
      <c r="K3509" s="1"/>
      <c r="L3509"/>
      <c r="M3509" s="1"/>
      <c r="N3509" s="1"/>
      <c r="V3509" s="90"/>
    </row>
    <row r="3510" spans="1:22" s="80" customFormat="1">
      <c r="A3510" s="1"/>
      <c r="B3510" s="1"/>
      <c r="C3510" s="1"/>
      <c r="D3510" s="1"/>
      <c r="E3510" s="1"/>
      <c r="F3510" s="1"/>
      <c r="G3510" s="1"/>
      <c r="H3510" s="58"/>
      <c r="I3510" s="1"/>
      <c r="J3510" s="1"/>
      <c r="K3510" s="1"/>
      <c r="L3510"/>
      <c r="M3510" s="1"/>
      <c r="N3510" s="1"/>
      <c r="V3510" s="90"/>
    </row>
    <row r="3511" spans="1:22" s="80" customFormat="1">
      <c r="A3511" s="1"/>
      <c r="B3511" s="1"/>
      <c r="C3511" s="1"/>
      <c r="D3511" s="1"/>
      <c r="E3511" s="1"/>
      <c r="F3511" s="1"/>
      <c r="G3511" s="1"/>
      <c r="H3511" s="58"/>
      <c r="I3511" s="1"/>
      <c r="J3511" s="1"/>
      <c r="K3511" s="1"/>
      <c r="L3511"/>
      <c r="M3511" s="1"/>
      <c r="N3511" s="1"/>
      <c r="V3511" s="90"/>
    </row>
    <row r="3512" spans="1:22" s="80" customFormat="1">
      <c r="A3512" s="1"/>
      <c r="B3512" s="1"/>
      <c r="C3512" s="1"/>
      <c r="D3512" s="1"/>
      <c r="E3512" s="1"/>
      <c r="F3512" s="1"/>
      <c r="G3512" s="1"/>
      <c r="H3512" s="58"/>
      <c r="I3512" s="1"/>
      <c r="J3512" s="1"/>
      <c r="K3512" s="1"/>
      <c r="L3512"/>
      <c r="M3512" s="1"/>
      <c r="N3512" s="1"/>
      <c r="V3512" s="90"/>
    </row>
    <row r="3513" spans="1:22" s="80" customFormat="1">
      <c r="A3513" s="1"/>
      <c r="B3513" s="1"/>
      <c r="C3513" s="1"/>
      <c r="D3513" s="1"/>
      <c r="E3513" s="1"/>
      <c r="F3513" s="1"/>
      <c r="G3513" s="1"/>
      <c r="H3513" s="58"/>
      <c r="I3513" s="1"/>
      <c r="J3513" s="1"/>
      <c r="K3513" s="1"/>
      <c r="L3513"/>
      <c r="M3513" s="1"/>
      <c r="N3513" s="1"/>
      <c r="V3513" s="90"/>
    </row>
    <row r="3514" spans="1:22" s="80" customFormat="1">
      <c r="A3514" s="1"/>
      <c r="B3514" s="1"/>
      <c r="C3514" s="1"/>
      <c r="D3514" s="1"/>
      <c r="E3514" s="1"/>
      <c r="F3514" s="1"/>
      <c r="G3514" s="1"/>
      <c r="H3514" s="58"/>
      <c r="I3514" s="1"/>
      <c r="J3514" s="1"/>
      <c r="K3514" s="1"/>
      <c r="L3514"/>
      <c r="M3514" s="1"/>
      <c r="N3514" s="1"/>
      <c r="V3514" s="90"/>
    </row>
    <row r="3515" spans="1:22" s="80" customFormat="1">
      <c r="A3515" s="1"/>
      <c r="B3515" s="1"/>
      <c r="C3515" s="1"/>
      <c r="D3515" s="1"/>
      <c r="E3515" s="1"/>
      <c r="F3515" s="1"/>
      <c r="G3515" s="1"/>
      <c r="H3515" s="58"/>
      <c r="I3515" s="1"/>
      <c r="J3515" s="1"/>
      <c r="K3515" s="1"/>
      <c r="L3515"/>
      <c r="M3515" s="1"/>
      <c r="N3515" s="1"/>
      <c r="V3515" s="90"/>
    </row>
    <row r="3516" spans="1:22" s="80" customFormat="1">
      <c r="A3516" s="1"/>
      <c r="B3516" s="1"/>
      <c r="C3516" s="1"/>
      <c r="D3516" s="1"/>
      <c r="E3516" s="1"/>
      <c r="F3516" s="1"/>
      <c r="G3516" s="1"/>
      <c r="H3516" s="58"/>
      <c r="I3516" s="1"/>
      <c r="J3516" s="1"/>
      <c r="K3516" s="1"/>
      <c r="L3516"/>
      <c r="M3516" s="1"/>
      <c r="N3516" s="1"/>
      <c r="V3516" s="90"/>
    </row>
    <row r="3517" spans="1:22" s="80" customFormat="1">
      <c r="A3517" s="1"/>
      <c r="B3517" s="1"/>
      <c r="C3517" s="1"/>
      <c r="D3517" s="1"/>
      <c r="E3517" s="1"/>
      <c r="F3517" s="1"/>
      <c r="G3517" s="1"/>
      <c r="H3517" s="58"/>
      <c r="I3517" s="1"/>
      <c r="J3517" s="1"/>
      <c r="K3517" s="1"/>
      <c r="L3517"/>
      <c r="M3517" s="1"/>
      <c r="N3517" s="1"/>
      <c r="V3517" s="90"/>
    </row>
    <row r="3518" spans="1:22" s="80" customFormat="1">
      <c r="A3518" s="1"/>
      <c r="B3518" s="1"/>
      <c r="C3518" s="1"/>
      <c r="D3518" s="1"/>
      <c r="E3518" s="1"/>
      <c r="F3518" s="1"/>
      <c r="G3518" s="1"/>
      <c r="H3518" s="58"/>
      <c r="I3518" s="1"/>
      <c r="J3518" s="1"/>
      <c r="K3518" s="1"/>
      <c r="L3518"/>
      <c r="M3518" s="1"/>
      <c r="N3518" s="1"/>
      <c r="V3518" s="90"/>
    </row>
    <row r="3519" spans="1:22" s="80" customFormat="1">
      <c r="A3519" s="1"/>
      <c r="B3519" s="1"/>
      <c r="C3519" s="1"/>
      <c r="D3519" s="1"/>
      <c r="E3519" s="1"/>
      <c r="F3519" s="1"/>
      <c r="G3519" s="1"/>
      <c r="H3519" s="58"/>
      <c r="I3519" s="1"/>
      <c r="J3519" s="1"/>
      <c r="K3519" s="1"/>
      <c r="L3519"/>
      <c r="M3519" s="1"/>
      <c r="N3519" s="1"/>
      <c r="V3519" s="90"/>
    </row>
    <row r="3520" spans="1:22" s="80" customFormat="1">
      <c r="A3520" s="1"/>
      <c r="B3520" s="1"/>
      <c r="C3520" s="1"/>
      <c r="D3520" s="1"/>
      <c r="E3520" s="1"/>
      <c r="F3520" s="1"/>
      <c r="G3520" s="1"/>
      <c r="H3520" s="58"/>
      <c r="I3520" s="1"/>
      <c r="J3520" s="1"/>
      <c r="K3520" s="1"/>
      <c r="L3520"/>
      <c r="M3520" s="1"/>
      <c r="N3520" s="1"/>
      <c r="V3520" s="90"/>
    </row>
    <row r="3521" spans="1:22" s="80" customFormat="1">
      <c r="A3521" s="1"/>
      <c r="B3521" s="1"/>
      <c r="C3521" s="1"/>
      <c r="D3521" s="1"/>
      <c r="E3521" s="1"/>
      <c r="F3521" s="1"/>
      <c r="G3521" s="1"/>
      <c r="H3521" s="58"/>
      <c r="I3521" s="1"/>
      <c r="J3521" s="1"/>
      <c r="K3521" s="1"/>
      <c r="L3521"/>
      <c r="M3521" s="1"/>
      <c r="N3521" s="1"/>
      <c r="V3521" s="90"/>
    </row>
    <row r="3522" spans="1:22" s="80" customFormat="1">
      <c r="A3522" s="1"/>
      <c r="B3522" s="1"/>
      <c r="C3522" s="1"/>
      <c r="D3522" s="1"/>
      <c r="E3522" s="1"/>
      <c r="F3522" s="1"/>
      <c r="G3522" s="1"/>
      <c r="H3522" s="58"/>
      <c r="I3522" s="1"/>
      <c r="J3522" s="1"/>
      <c r="K3522" s="1"/>
      <c r="L3522"/>
      <c r="M3522" s="1"/>
      <c r="N3522" s="1"/>
      <c r="V3522" s="90"/>
    </row>
    <row r="3523" spans="1:22" s="80" customFormat="1">
      <c r="A3523" s="1"/>
      <c r="B3523" s="1"/>
      <c r="C3523" s="1"/>
      <c r="D3523" s="1"/>
      <c r="E3523" s="1"/>
      <c r="F3523" s="1"/>
      <c r="G3523" s="1"/>
      <c r="H3523" s="58"/>
      <c r="I3523" s="1"/>
      <c r="J3523" s="1"/>
      <c r="K3523" s="1"/>
      <c r="L3523"/>
      <c r="M3523" s="1"/>
      <c r="N3523" s="1"/>
      <c r="V3523" s="90"/>
    </row>
    <row r="3524" spans="1:22" s="80" customFormat="1">
      <c r="A3524" s="1"/>
      <c r="B3524" s="1"/>
      <c r="C3524" s="1"/>
      <c r="D3524" s="1"/>
      <c r="E3524" s="1"/>
      <c r="F3524" s="1"/>
      <c r="G3524" s="1"/>
      <c r="H3524" s="58"/>
      <c r="I3524" s="1"/>
      <c r="J3524" s="1"/>
      <c r="K3524" s="1"/>
      <c r="L3524"/>
      <c r="M3524" s="1"/>
      <c r="N3524" s="1"/>
      <c r="V3524" s="90"/>
    </row>
    <row r="3525" spans="1:22" s="80" customFormat="1">
      <c r="A3525" s="1"/>
      <c r="B3525" s="1"/>
      <c r="C3525" s="1"/>
      <c r="D3525" s="1"/>
      <c r="E3525" s="1"/>
      <c r="F3525" s="1"/>
      <c r="G3525" s="1"/>
      <c r="H3525" s="58"/>
      <c r="I3525" s="1"/>
      <c r="J3525" s="1"/>
      <c r="K3525" s="1"/>
      <c r="L3525"/>
      <c r="M3525" s="1"/>
      <c r="N3525" s="1"/>
      <c r="V3525" s="90"/>
    </row>
    <row r="3526" spans="1:22" s="80" customFormat="1">
      <c r="A3526" s="1"/>
      <c r="B3526" s="1"/>
      <c r="C3526" s="1"/>
      <c r="D3526" s="1"/>
      <c r="E3526" s="1"/>
      <c r="F3526" s="1"/>
      <c r="G3526" s="1"/>
      <c r="H3526" s="58"/>
      <c r="I3526" s="1"/>
      <c r="J3526" s="1"/>
      <c r="K3526" s="1"/>
      <c r="L3526"/>
      <c r="M3526" s="1"/>
      <c r="N3526" s="1"/>
      <c r="V3526" s="90"/>
    </row>
    <row r="3527" spans="1:22" s="80" customFormat="1">
      <c r="A3527" s="1"/>
      <c r="B3527" s="1"/>
      <c r="C3527" s="1"/>
      <c r="D3527" s="1"/>
      <c r="E3527" s="1"/>
      <c r="F3527" s="1"/>
      <c r="G3527" s="1"/>
      <c r="H3527" s="58"/>
      <c r="I3527" s="1"/>
      <c r="J3527" s="1"/>
      <c r="K3527" s="1"/>
      <c r="L3527"/>
      <c r="M3527" s="1"/>
      <c r="N3527" s="1"/>
      <c r="V3527" s="90"/>
    </row>
    <row r="3528" spans="1:22" s="80" customFormat="1">
      <c r="A3528" s="1"/>
      <c r="B3528" s="1"/>
      <c r="C3528" s="1"/>
      <c r="D3528" s="1"/>
      <c r="E3528" s="1"/>
      <c r="F3528" s="1"/>
      <c r="G3528" s="1"/>
      <c r="H3528" s="58"/>
      <c r="I3528" s="1"/>
      <c r="J3528" s="1"/>
      <c r="K3528" s="1"/>
      <c r="L3528"/>
      <c r="M3528" s="1"/>
      <c r="N3528" s="1"/>
      <c r="V3528" s="90"/>
    </row>
    <row r="3529" spans="1:22" s="80" customFormat="1">
      <c r="A3529" s="1"/>
      <c r="B3529" s="1"/>
      <c r="C3529" s="1"/>
      <c r="D3529" s="1"/>
      <c r="E3529" s="1"/>
      <c r="F3529" s="1"/>
      <c r="G3529" s="1"/>
      <c r="H3529" s="58"/>
      <c r="I3529" s="1"/>
      <c r="J3529" s="1"/>
      <c r="K3529" s="1"/>
      <c r="L3529"/>
      <c r="M3529" s="1"/>
      <c r="N3529" s="1"/>
      <c r="V3529" s="90"/>
    </row>
    <row r="3530" spans="1:22" s="80" customFormat="1">
      <c r="A3530" s="1"/>
      <c r="B3530" s="1"/>
      <c r="C3530" s="1"/>
      <c r="D3530" s="1"/>
      <c r="E3530" s="1"/>
      <c r="F3530" s="1"/>
      <c r="G3530" s="1"/>
      <c r="H3530" s="58"/>
      <c r="I3530" s="1"/>
      <c r="J3530" s="1"/>
      <c r="K3530" s="1"/>
      <c r="L3530"/>
      <c r="M3530" s="1"/>
      <c r="N3530" s="1"/>
      <c r="V3530" s="90"/>
    </row>
    <row r="3531" spans="1:22" s="80" customFormat="1">
      <c r="A3531" s="1"/>
      <c r="B3531" s="1"/>
      <c r="C3531" s="1"/>
      <c r="D3531" s="1"/>
      <c r="E3531" s="1"/>
      <c r="F3531" s="1"/>
      <c r="G3531" s="1"/>
      <c r="H3531" s="58"/>
      <c r="I3531" s="1"/>
      <c r="J3531" s="1"/>
      <c r="K3531" s="1"/>
      <c r="L3531"/>
      <c r="M3531" s="1"/>
      <c r="N3531" s="1"/>
      <c r="V3531" s="90"/>
    </row>
    <row r="3532" spans="1:22" s="80" customFormat="1">
      <c r="A3532" s="1"/>
      <c r="B3532" s="1"/>
      <c r="C3532" s="1"/>
      <c r="D3532" s="1"/>
      <c r="E3532" s="1"/>
      <c r="F3532" s="1"/>
      <c r="G3532" s="1"/>
      <c r="H3532" s="58"/>
      <c r="I3532" s="1"/>
      <c r="J3532" s="1"/>
      <c r="K3532" s="1"/>
      <c r="L3532"/>
      <c r="M3532" s="1"/>
      <c r="N3532" s="1"/>
      <c r="V3532" s="90"/>
    </row>
    <row r="3533" spans="1:22" s="80" customFormat="1">
      <c r="A3533" s="1"/>
      <c r="B3533" s="1"/>
      <c r="C3533" s="1"/>
      <c r="D3533" s="1"/>
      <c r="E3533" s="1"/>
      <c r="F3533" s="1"/>
      <c r="G3533" s="1"/>
      <c r="H3533" s="58"/>
      <c r="I3533" s="1"/>
      <c r="J3533" s="1"/>
      <c r="K3533" s="1"/>
      <c r="L3533"/>
      <c r="M3533" s="1"/>
      <c r="N3533" s="1"/>
      <c r="V3533" s="90"/>
    </row>
    <row r="3534" spans="1:22" s="80" customFormat="1">
      <c r="A3534" s="1"/>
      <c r="B3534" s="1"/>
      <c r="C3534" s="1"/>
      <c r="D3534" s="1"/>
      <c r="E3534" s="1"/>
      <c r="F3534" s="1"/>
      <c r="G3534" s="1"/>
      <c r="H3534" s="58"/>
      <c r="I3534" s="1"/>
      <c r="J3534" s="1"/>
      <c r="K3534" s="1"/>
      <c r="L3534"/>
      <c r="M3534" s="1"/>
      <c r="N3534" s="1"/>
      <c r="V3534" s="90"/>
    </row>
    <row r="3535" spans="1:22" s="80" customFormat="1">
      <c r="A3535" s="1"/>
      <c r="B3535" s="1"/>
      <c r="C3535" s="1"/>
      <c r="D3535" s="1"/>
      <c r="E3535" s="1"/>
      <c r="F3535" s="1"/>
      <c r="G3535" s="1"/>
      <c r="H3535" s="58"/>
      <c r="I3535" s="1"/>
      <c r="J3535" s="1"/>
      <c r="K3535" s="1"/>
      <c r="L3535"/>
      <c r="M3535" s="1"/>
      <c r="N3535" s="1"/>
      <c r="V3535" s="90"/>
    </row>
    <row r="3536" spans="1:22" s="80" customFormat="1">
      <c r="A3536" s="1"/>
      <c r="B3536" s="1"/>
      <c r="C3536" s="1"/>
      <c r="D3536" s="1"/>
      <c r="E3536" s="1"/>
      <c r="F3536" s="1"/>
      <c r="G3536" s="1"/>
      <c r="H3536" s="58"/>
      <c r="I3536" s="1"/>
      <c r="J3536" s="1"/>
      <c r="K3536" s="1"/>
      <c r="L3536"/>
      <c r="M3536" s="1"/>
      <c r="N3536" s="1"/>
      <c r="V3536" s="90"/>
    </row>
    <row r="3537" spans="1:22" s="80" customFormat="1">
      <c r="A3537" s="1"/>
      <c r="B3537" s="1"/>
      <c r="C3537" s="1"/>
      <c r="D3537" s="1"/>
      <c r="E3537" s="1"/>
      <c r="F3537" s="1"/>
      <c r="G3537" s="1"/>
      <c r="H3537" s="58"/>
      <c r="I3537" s="1"/>
      <c r="J3537" s="1"/>
      <c r="K3537" s="1"/>
      <c r="L3537"/>
      <c r="M3537" s="1"/>
      <c r="N3537" s="1"/>
      <c r="V3537" s="90"/>
    </row>
    <row r="3538" spans="1:22" s="80" customFormat="1">
      <c r="A3538" s="1"/>
      <c r="B3538" s="1"/>
      <c r="C3538" s="1"/>
      <c r="D3538" s="1"/>
      <c r="E3538" s="1"/>
      <c r="F3538" s="1"/>
      <c r="G3538" s="1"/>
      <c r="H3538" s="58"/>
      <c r="I3538" s="1"/>
      <c r="J3538" s="1"/>
      <c r="K3538" s="1"/>
      <c r="L3538"/>
      <c r="M3538" s="1"/>
      <c r="N3538" s="1"/>
      <c r="V3538" s="90"/>
    </row>
    <row r="3539" spans="1:22" s="80" customFormat="1">
      <c r="A3539" s="1"/>
      <c r="B3539" s="1"/>
      <c r="C3539" s="1"/>
      <c r="D3539" s="1"/>
      <c r="E3539" s="1"/>
      <c r="F3539" s="1"/>
      <c r="G3539" s="1"/>
      <c r="H3539" s="58"/>
      <c r="I3539" s="1"/>
      <c r="J3539" s="1"/>
      <c r="K3539" s="1"/>
      <c r="L3539"/>
      <c r="M3539" s="1"/>
      <c r="N3539" s="1"/>
      <c r="V3539" s="90"/>
    </row>
    <row r="3540" spans="1:22" s="80" customFormat="1">
      <c r="A3540" s="1"/>
      <c r="B3540" s="1"/>
      <c r="C3540" s="1"/>
      <c r="D3540" s="1"/>
      <c r="E3540" s="1"/>
      <c r="F3540" s="1"/>
      <c r="G3540" s="1"/>
      <c r="H3540" s="58"/>
      <c r="I3540" s="1"/>
      <c r="J3540" s="1"/>
      <c r="K3540" s="1"/>
      <c r="L3540"/>
      <c r="M3540" s="1"/>
      <c r="N3540" s="1"/>
      <c r="V3540" s="90"/>
    </row>
    <row r="3541" spans="1:22" s="80" customFormat="1">
      <c r="A3541" s="1"/>
      <c r="B3541" s="1"/>
      <c r="C3541" s="1"/>
      <c r="D3541" s="1"/>
      <c r="E3541" s="1"/>
      <c r="F3541" s="1"/>
      <c r="G3541" s="1"/>
      <c r="H3541" s="58"/>
      <c r="I3541" s="1"/>
      <c r="J3541" s="1"/>
      <c r="K3541" s="1"/>
      <c r="L3541"/>
      <c r="M3541" s="1"/>
      <c r="N3541" s="1"/>
      <c r="V3541" s="90"/>
    </row>
    <row r="3542" spans="1:22" s="80" customFormat="1">
      <c r="A3542" s="1"/>
      <c r="B3542" s="1"/>
      <c r="C3542" s="1"/>
      <c r="D3542" s="1"/>
      <c r="E3542" s="1"/>
      <c r="F3542" s="1"/>
      <c r="G3542" s="1"/>
      <c r="H3542" s="58"/>
      <c r="I3542" s="1"/>
      <c r="J3542" s="1"/>
      <c r="K3542" s="1"/>
      <c r="L3542"/>
      <c r="M3542" s="1"/>
      <c r="N3542" s="1"/>
      <c r="V3542" s="90"/>
    </row>
    <row r="3543" spans="1:22" s="80" customFormat="1">
      <c r="A3543" s="1"/>
      <c r="B3543" s="1"/>
      <c r="C3543" s="1"/>
      <c r="D3543" s="1"/>
      <c r="E3543" s="1"/>
      <c r="F3543" s="1"/>
      <c r="G3543" s="1"/>
      <c r="H3543" s="58"/>
      <c r="I3543" s="1"/>
      <c r="J3543" s="1"/>
      <c r="K3543" s="1"/>
      <c r="L3543"/>
      <c r="M3543" s="1"/>
      <c r="N3543" s="1"/>
      <c r="V3543" s="90"/>
    </row>
    <row r="3544" spans="1:22" s="80" customFormat="1">
      <c r="A3544" s="1"/>
      <c r="B3544" s="1"/>
      <c r="C3544" s="1"/>
      <c r="D3544" s="1"/>
      <c r="E3544" s="1"/>
      <c r="F3544" s="1"/>
      <c r="G3544" s="1"/>
      <c r="H3544" s="58"/>
      <c r="I3544" s="1"/>
      <c r="J3544" s="1"/>
      <c r="K3544" s="1"/>
      <c r="L3544"/>
      <c r="M3544" s="1"/>
      <c r="N3544" s="1"/>
      <c r="V3544" s="90"/>
    </row>
    <row r="3545" spans="1:22" s="80" customFormat="1">
      <c r="A3545" s="1"/>
      <c r="B3545" s="1"/>
      <c r="C3545" s="1"/>
      <c r="D3545" s="1"/>
      <c r="E3545" s="1"/>
      <c r="F3545" s="1"/>
      <c r="G3545" s="1"/>
      <c r="H3545" s="58"/>
      <c r="I3545" s="1"/>
      <c r="J3545" s="1"/>
      <c r="K3545" s="1"/>
      <c r="L3545"/>
      <c r="M3545" s="1"/>
      <c r="N3545" s="1"/>
      <c r="V3545" s="90"/>
    </row>
    <row r="3546" spans="1:22" s="80" customFormat="1">
      <c r="A3546" s="1"/>
      <c r="B3546" s="1"/>
      <c r="C3546" s="1"/>
      <c r="D3546" s="1"/>
      <c r="E3546" s="1"/>
      <c r="F3546" s="1"/>
      <c r="G3546" s="1"/>
      <c r="H3546" s="58"/>
      <c r="I3546" s="1"/>
      <c r="J3546" s="1"/>
      <c r="K3546" s="1"/>
      <c r="L3546"/>
      <c r="M3546" s="1"/>
      <c r="N3546" s="1"/>
      <c r="V3546" s="90"/>
    </row>
    <row r="3547" spans="1:22" s="80" customFormat="1">
      <c r="A3547" s="1"/>
      <c r="B3547" s="1"/>
      <c r="C3547" s="1"/>
      <c r="D3547" s="1"/>
      <c r="E3547" s="1"/>
      <c r="F3547" s="1"/>
      <c r="G3547" s="1"/>
      <c r="H3547" s="58"/>
      <c r="I3547" s="1"/>
      <c r="J3547" s="1"/>
      <c r="K3547" s="1"/>
      <c r="L3547"/>
      <c r="M3547" s="1"/>
      <c r="N3547" s="1"/>
      <c r="V3547" s="90"/>
    </row>
    <row r="3548" spans="1:22" s="80" customFormat="1">
      <c r="A3548" s="1"/>
      <c r="B3548" s="1"/>
      <c r="C3548" s="1"/>
      <c r="D3548" s="1"/>
      <c r="E3548" s="1"/>
      <c r="F3548" s="1"/>
      <c r="G3548" s="1"/>
      <c r="H3548" s="58"/>
      <c r="I3548" s="1"/>
      <c r="J3548" s="1"/>
      <c r="K3548" s="1"/>
      <c r="L3548"/>
      <c r="M3548" s="1"/>
      <c r="N3548" s="1"/>
      <c r="V3548" s="90"/>
    </row>
    <row r="3549" spans="1:22" s="80" customFormat="1">
      <c r="A3549" s="1"/>
      <c r="B3549" s="1"/>
      <c r="C3549" s="1"/>
      <c r="D3549" s="1"/>
      <c r="E3549" s="1"/>
      <c r="F3549" s="1"/>
      <c r="G3549" s="1"/>
      <c r="H3549" s="58"/>
      <c r="I3549" s="1"/>
      <c r="J3549" s="1"/>
      <c r="K3549" s="1"/>
      <c r="L3549"/>
      <c r="M3549" s="1"/>
      <c r="N3549" s="1"/>
      <c r="V3549" s="90"/>
    </row>
    <row r="3550" spans="1:22" s="80" customFormat="1">
      <c r="A3550" s="1"/>
      <c r="B3550" s="1"/>
      <c r="C3550" s="1"/>
      <c r="D3550" s="1"/>
      <c r="E3550" s="1"/>
      <c r="F3550" s="1"/>
      <c r="G3550" s="1"/>
      <c r="H3550" s="58"/>
      <c r="I3550" s="1"/>
      <c r="J3550" s="1"/>
      <c r="K3550" s="1"/>
      <c r="L3550"/>
      <c r="M3550" s="1"/>
      <c r="N3550" s="1"/>
      <c r="V3550" s="90"/>
    </row>
    <row r="3551" spans="1:22" s="80" customFormat="1">
      <c r="A3551" s="1"/>
      <c r="B3551" s="1"/>
      <c r="C3551" s="1"/>
      <c r="D3551" s="1"/>
      <c r="E3551" s="1"/>
      <c r="F3551" s="1"/>
      <c r="G3551" s="1"/>
      <c r="H3551" s="58"/>
      <c r="I3551" s="1"/>
      <c r="J3551" s="1"/>
      <c r="K3551" s="1"/>
      <c r="L3551"/>
      <c r="M3551" s="1"/>
      <c r="N3551" s="1"/>
      <c r="V3551" s="90"/>
    </row>
    <row r="3552" spans="1:22" s="80" customFormat="1">
      <c r="A3552" s="1"/>
      <c r="B3552" s="1"/>
      <c r="C3552" s="1"/>
      <c r="D3552" s="1"/>
      <c r="E3552" s="1"/>
      <c r="F3552" s="1"/>
      <c r="G3552" s="1"/>
      <c r="H3552" s="58"/>
      <c r="I3552" s="1"/>
      <c r="J3552" s="1"/>
      <c r="K3552" s="1"/>
      <c r="L3552"/>
      <c r="M3552" s="1"/>
      <c r="N3552" s="1"/>
      <c r="V3552" s="90"/>
    </row>
    <row r="3553" spans="1:22" s="80" customFormat="1">
      <c r="A3553" s="1"/>
      <c r="B3553" s="1"/>
      <c r="C3553" s="1"/>
      <c r="D3553" s="1"/>
      <c r="E3553" s="1"/>
      <c r="F3553" s="1"/>
      <c r="G3553" s="1"/>
      <c r="H3553" s="58"/>
      <c r="I3553" s="1"/>
      <c r="J3553" s="1"/>
      <c r="K3553" s="1"/>
      <c r="L3553"/>
      <c r="M3553" s="1"/>
      <c r="N3553" s="1"/>
      <c r="V3553" s="90"/>
    </row>
    <row r="3554" spans="1:22" s="80" customFormat="1">
      <c r="A3554" s="1"/>
      <c r="B3554" s="1"/>
      <c r="C3554" s="1"/>
      <c r="D3554" s="1"/>
      <c r="E3554" s="1"/>
      <c r="F3554" s="1"/>
      <c r="G3554" s="1"/>
      <c r="H3554" s="58"/>
      <c r="I3554" s="1"/>
      <c r="J3554" s="1"/>
      <c r="K3554" s="1"/>
      <c r="L3554"/>
      <c r="M3554" s="1"/>
      <c r="N3554" s="1"/>
      <c r="V3554" s="90"/>
    </row>
    <row r="3555" spans="1:22" s="80" customFormat="1">
      <c r="A3555" s="1"/>
      <c r="B3555" s="1"/>
      <c r="C3555" s="1"/>
      <c r="D3555" s="1"/>
      <c r="E3555" s="1"/>
      <c r="F3555" s="1"/>
      <c r="G3555" s="1"/>
      <c r="H3555" s="58"/>
      <c r="I3555" s="1"/>
      <c r="J3555" s="1"/>
      <c r="K3555" s="1"/>
      <c r="L3555"/>
      <c r="M3555" s="1"/>
      <c r="N3555" s="1"/>
      <c r="V3555" s="90"/>
    </row>
    <row r="3556" spans="1:22" s="80" customFormat="1">
      <c r="A3556" s="1"/>
      <c r="B3556" s="1"/>
      <c r="C3556" s="1"/>
      <c r="D3556" s="1"/>
      <c r="E3556" s="1"/>
      <c r="F3556" s="1"/>
      <c r="G3556" s="1"/>
      <c r="H3556" s="58"/>
      <c r="I3556" s="1"/>
      <c r="J3556" s="1"/>
      <c r="K3556" s="1"/>
      <c r="L3556"/>
      <c r="M3556" s="1"/>
      <c r="N3556" s="1"/>
      <c r="V3556" s="90"/>
    </row>
    <row r="3557" spans="1:22" s="80" customFormat="1">
      <c r="A3557" s="1"/>
      <c r="B3557" s="1"/>
      <c r="C3557" s="1"/>
      <c r="D3557" s="1"/>
      <c r="E3557" s="1"/>
      <c r="F3557" s="1"/>
      <c r="G3557" s="1"/>
      <c r="H3557" s="58"/>
      <c r="I3557" s="1"/>
      <c r="J3557" s="1"/>
      <c r="K3557" s="1"/>
      <c r="L3557"/>
      <c r="M3557" s="1"/>
      <c r="N3557" s="1"/>
      <c r="V3557" s="90"/>
    </row>
    <row r="3558" spans="1:22" s="80" customFormat="1">
      <c r="A3558" s="1"/>
      <c r="B3558" s="1"/>
      <c r="C3558" s="1"/>
      <c r="D3558" s="1"/>
      <c r="E3558" s="1"/>
      <c r="F3558" s="1"/>
      <c r="G3558" s="1"/>
      <c r="H3558" s="58"/>
      <c r="I3558" s="1"/>
      <c r="J3558" s="1"/>
      <c r="K3558" s="1"/>
      <c r="L3558"/>
      <c r="M3558" s="1"/>
      <c r="N3558" s="1"/>
      <c r="V3558" s="90"/>
    </row>
    <row r="3559" spans="1:22" s="80" customFormat="1">
      <c r="A3559" s="1"/>
      <c r="B3559" s="1"/>
      <c r="C3559" s="1"/>
      <c r="D3559" s="1"/>
      <c r="E3559" s="1"/>
      <c r="F3559" s="1"/>
      <c r="G3559" s="1"/>
      <c r="H3559" s="58"/>
      <c r="I3559" s="1"/>
      <c r="J3559" s="1"/>
      <c r="K3559" s="1"/>
      <c r="L3559"/>
      <c r="M3559" s="1"/>
      <c r="N3559" s="1"/>
      <c r="V3559" s="90"/>
    </row>
    <row r="3560" spans="1:22" s="80" customFormat="1">
      <c r="A3560" s="1"/>
      <c r="B3560" s="1"/>
      <c r="C3560" s="1"/>
      <c r="D3560" s="1"/>
      <c r="E3560" s="1"/>
      <c r="F3560" s="1"/>
      <c r="G3560" s="1"/>
      <c r="H3560" s="58"/>
      <c r="I3560" s="1"/>
      <c r="J3560" s="1"/>
      <c r="K3560" s="1"/>
      <c r="L3560"/>
      <c r="M3560" s="1"/>
      <c r="N3560" s="1"/>
      <c r="V3560" s="90"/>
    </row>
    <row r="3561" spans="1:22" s="80" customFormat="1">
      <c r="A3561" s="1"/>
      <c r="B3561" s="1"/>
      <c r="C3561" s="1"/>
      <c r="D3561" s="1"/>
      <c r="E3561" s="1"/>
      <c r="F3561" s="1"/>
      <c r="G3561" s="1"/>
      <c r="H3561" s="58"/>
      <c r="I3561" s="1"/>
      <c r="J3561" s="1"/>
      <c r="K3561" s="1"/>
      <c r="L3561"/>
      <c r="M3561" s="1"/>
      <c r="N3561" s="1"/>
      <c r="V3561" s="90"/>
    </row>
    <row r="3562" spans="1:22" s="80" customFormat="1">
      <c r="A3562" s="1"/>
      <c r="B3562" s="1"/>
      <c r="C3562" s="1"/>
      <c r="D3562" s="1"/>
      <c r="E3562" s="1"/>
      <c r="F3562" s="1"/>
      <c r="G3562" s="1"/>
      <c r="H3562" s="58"/>
      <c r="I3562" s="1"/>
      <c r="J3562" s="1"/>
      <c r="K3562" s="1"/>
      <c r="L3562"/>
      <c r="M3562" s="1"/>
      <c r="N3562" s="1"/>
      <c r="V3562" s="90"/>
    </row>
    <row r="3563" spans="1:22" s="80" customFormat="1">
      <c r="A3563" s="1"/>
      <c r="B3563" s="1"/>
      <c r="C3563" s="1"/>
      <c r="D3563" s="1"/>
      <c r="E3563" s="1"/>
      <c r="F3563" s="1"/>
      <c r="G3563" s="1"/>
      <c r="H3563" s="58"/>
      <c r="I3563" s="1"/>
      <c r="J3563" s="1"/>
      <c r="K3563" s="1"/>
      <c r="L3563"/>
      <c r="M3563" s="1"/>
      <c r="N3563" s="1"/>
      <c r="V3563" s="90"/>
    </row>
    <row r="3564" spans="1:22" s="80" customFormat="1">
      <c r="A3564" s="1"/>
      <c r="B3564" s="1"/>
      <c r="C3564" s="1"/>
      <c r="D3564" s="1"/>
      <c r="E3564" s="1"/>
      <c r="F3564" s="1"/>
      <c r="G3564" s="1"/>
      <c r="H3564" s="58"/>
      <c r="I3564" s="1"/>
      <c r="J3564" s="1"/>
      <c r="K3564" s="1"/>
      <c r="L3564"/>
      <c r="M3564" s="1"/>
      <c r="N3564" s="1"/>
      <c r="V3564" s="90"/>
    </row>
    <row r="3565" spans="1:22" s="80" customFormat="1">
      <c r="A3565" s="1"/>
      <c r="B3565" s="1"/>
      <c r="C3565" s="1"/>
      <c r="D3565" s="1"/>
      <c r="E3565" s="1"/>
      <c r="F3565" s="1"/>
      <c r="G3565" s="1"/>
      <c r="H3565" s="58"/>
      <c r="I3565" s="1"/>
      <c r="J3565" s="1"/>
      <c r="K3565" s="1"/>
      <c r="L3565"/>
      <c r="M3565" s="1"/>
      <c r="N3565" s="1"/>
      <c r="V3565" s="90"/>
    </row>
    <row r="3566" spans="1:22" s="80" customFormat="1">
      <c r="A3566" s="1"/>
      <c r="B3566" s="1"/>
      <c r="C3566" s="1"/>
      <c r="D3566" s="1"/>
      <c r="E3566" s="1"/>
      <c r="F3566" s="1"/>
      <c r="G3566" s="1"/>
      <c r="H3566" s="58"/>
      <c r="I3566" s="1"/>
      <c r="J3566" s="1"/>
      <c r="K3566" s="1"/>
      <c r="L3566"/>
      <c r="M3566" s="1"/>
      <c r="N3566" s="1"/>
      <c r="V3566" s="90"/>
    </row>
    <row r="3567" spans="1:22" s="80" customFormat="1">
      <c r="A3567" s="1"/>
      <c r="B3567" s="1"/>
      <c r="C3567" s="1"/>
      <c r="D3567" s="1"/>
      <c r="E3567" s="1"/>
      <c r="F3567" s="1"/>
      <c r="G3567" s="1"/>
      <c r="H3567" s="58"/>
      <c r="I3567" s="1"/>
      <c r="J3567" s="1"/>
      <c r="K3567" s="1"/>
      <c r="L3567"/>
      <c r="M3567" s="1"/>
      <c r="N3567" s="1"/>
      <c r="V3567" s="90"/>
    </row>
    <row r="3568" spans="1:22" s="80" customFormat="1">
      <c r="A3568" s="1"/>
      <c r="B3568" s="1"/>
      <c r="C3568" s="1"/>
      <c r="D3568" s="1"/>
      <c r="E3568" s="1"/>
      <c r="F3568" s="1"/>
      <c r="G3568" s="1"/>
      <c r="H3568" s="58"/>
      <c r="I3568" s="1"/>
      <c r="J3568" s="1"/>
      <c r="K3568" s="1"/>
      <c r="L3568"/>
      <c r="M3568" s="1"/>
      <c r="N3568" s="1"/>
      <c r="V3568" s="90"/>
    </row>
    <row r="3569" spans="1:22" s="80" customFormat="1">
      <c r="A3569" s="1"/>
      <c r="B3569" s="1"/>
      <c r="C3569" s="1"/>
      <c r="D3569" s="1"/>
      <c r="E3569" s="1"/>
      <c r="F3569" s="1"/>
      <c r="G3569" s="1"/>
      <c r="H3569" s="58"/>
      <c r="I3569" s="1"/>
      <c r="J3569" s="1"/>
      <c r="K3569" s="1"/>
      <c r="L3569"/>
      <c r="M3569" s="1"/>
      <c r="N3569" s="1"/>
      <c r="V3569" s="90"/>
    </row>
    <row r="3570" spans="1:22" s="80" customFormat="1">
      <c r="A3570" s="1"/>
      <c r="B3570" s="1"/>
      <c r="C3570" s="1"/>
      <c r="D3570" s="1"/>
      <c r="E3570" s="1"/>
      <c r="F3570" s="1"/>
      <c r="G3570" s="1"/>
      <c r="H3570" s="58"/>
      <c r="I3570" s="1"/>
      <c r="J3570" s="1"/>
      <c r="K3570" s="1"/>
      <c r="L3570"/>
      <c r="M3570" s="1"/>
      <c r="N3570" s="1"/>
      <c r="V3570" s="90"/>
    </row>
    <row r="3571" spans="1:22" s="80" customFormat="1">
      <c r="A3571" s="1"/>
      <c r="B3571" s="1"/>
      <c r="C3571" s="1"/>
      <c r="D3571" s="1"/>
      <c r="E3571" s="1"/>
      <c r="F3571" s="1"/>
      <c r="G3571" s="1"/>
      <c r="H3571" s="58"/>
      <c r="I3571" s="1"/>
      <c r="J3571" s="1"/>
      <c r="K3571" s="1"/>
      <c r="L3571"/>
      <c r="M3571" s="1"/>
      <c r="N3571" s="1"/>
      <c r="V3571" s="90"/>
    </row>
    <row r="3572" spans="1:22" s="80" customFormat="1">
      <c r="A3572" s="1"/>
      <c r="B3572" s="1"/>
      <c r="C3572" s="1"/>
      <c r="D3572" s="1"/>
      <c r="E3572" s="1"/>
      <c r="F3572" s="1"/>
      <c r="G3572" s="1"/>
      <c r="H3572" s="58"/>
      <c r="I3572" s="1"/>
      <c r="J3572" s="1"/>
      <c r="K3572" s="1"/>
      <c r="L3572"/>
      <c r="M3572" s="1"/>
      <c r="N3572" s="1"/>
      <c r="V3572" s="90"/>
    </row>
    <row r="3573" spans="1:22" s="80" customFormat="1">
      <c r="A3573" s="1"/>
      <c r="B3573" s="1"/>
      <c r="C3573" s="1"/>
      <c r="D3573" s="1"/>
      <c r="E3573" s="1"/>
      <c r="F3573" s="1"/>
      <c r="G3573" s="1"/>
      <c r="H3573" s="58"/>
      <c r="I3573" s="1"/>
      <c r="J3573" s="1"/>
      <c r="K3573" s="1"/>
      <c r="L3573"/>
      <c r="M3573" s="1"/>
      <c r="N3573" s="1"/>
      <c r="V3573" s="90"/>
    </row>
    <row r="3574" spans="1:22" s="80" customFormat="1">
      <c r="A3574" s="1"/>
      <c r="B3574" s="1"/>
      <c r="C3574" s="1"/>
      <c r="D3574" s="1"/>
      <c r="E3574" s="1"/>
      <c r="F3574" s="1"/>
      <c r="G3574" s="1"/>
      <c r="H3574" s="58"/>
      <c r="I3574" s="1"/>
      <c r="J3574" s="1"/>
      <c r="K3574" s="1"/>
      <c r="L3574"/>
      <c r="M3574" s="1"/>
      <c r="N3574" s="1"/>
      <c r="V3574" s="90"/>
    </row>
    <row r="3575" spans="1:22" s="80" customFormat="1">
      <c r="A3575" s="1"/>
      <c r="B3575" s="1"/>
      <c r="C3575" s="1"/>
      <c r="D3575" s="1"/>
      <c r="E3575" s="1"/>
      <c r="F3575" s="1"/>
      <c r="G3575" s="1"/>
      <c r="H3575" s="58"/>
      <c r="I3575" s="1"/>
      <c r="J3575" s="1"/>
      <c r="K3575" s="1"/>
      <c r="L3575"/>
      <c r="M3575" s="1"/>
      <c r="N3575" s="1"/>
      <c r="V3575" s="90"/>
    </row>
    <row r="3576" spans="1:22" s="80" customFormat="1">
      <c r="A3576" s="1"/>
      <c r="B3576" s="1"/>
      <c r="C3576" s="1"/>
      <c r="D3576" s="1"/>
      <c r="E3576" s="1"/>
      <c r="F3576" s="1"/>
      <c r="G3576" s="1"/>
      <c r="H3576" s="58"/>
      <c r="I3576" s="1"/>
      <c r="J3576" s="1"/>
      <c r="K3576" s="1"/>
      <c r="L3576"/>
      <c r="M3576" s="1"/>
      <c r="N3576" s="1"/>
      <c r="V3576" s="90"/>
    </row>
    <row r="3577" spans="1:22" s="80" customFormat="1">
      <c r="A3577" s="1"/>
      <c r="B3577" s="1"/>
      <c r="C3577" s="1"/>
      <c r="D3577" s="1"/>
      <c r="E3577" s="1"/>
      <c r="F3577" s="1"/>
      <c r="G3577" s="1"/>
      <c r="H3577" s="58"/>
      <c r="I3577" s="1"/>
      <c r="J3577" s="1"/>
      <c r="K3577" s="1"/>
      <c r="L3577"/>
      <c r="M3577" s="1"/>
      <c r="N3577" s="1"/>
      <c r="V3577" s="90"/>
    </row>
    <row r="3578" spans="1:22" s="80" customFormat="1">
      <c r="A3578" s="1"/>
      <c r="B3578" s="1"/>
      <c r="C3578" s="1"/>
      <c r="D3578" s="1"/>
      <c r="E3578" s="1"/>
      <c r="F3578" s="1"/>
      <c r="G3578" s="1"/>
      <c r="H3578" s="58"/>
      <c r="I3578" s="1"/>
      <c r="J3578" s="1"/>
      <c r="K3578" s="1"/>
      <c r="L3578"/>
      <c r="M3578" s="1"/>
      <c r="N3578" s="1"/>
      <c r="V3578" s="90"/>
    </row>
    <row r="3579" spans="1:22" s="80" customFormat="1">
      <c r="A3579" s="1"/>
      <c r="B3579" s="1"/>
      <c r="C3579" s="1"/>
      <c r="D3579" s="1"/>
      <c r="E3579" s="1"/>
      <c r="F3579" s="1"/>
      <c r="G3579" s="1"/>
      <c r="H3579" s="58"/>
      <c r="I3579" s="1"/>
      <c r="J3579" s="1"/>
      <c r="K3579" s="1"/>
      <c r="L3579"/>
      <c r="M3579" s="1"/>
      <c r="N3579" s="1"/>
      <c r="V3579" s="90"/>
    </row>
    <row r="3580" spans="1:22" s="80" customFormat="1">
      <c r="A3580" s="1"/>
      <c r="B3580" s="1"/>
      <c r="C3580" s="1"/>
      <c r="D3580" s="1"/>
      <c r="E3580" s="1"/>
      <c r="F3580" s="1"/>
      <c r="G3580" s="1"/>
      <c r="H3580" s="58"/>
      <c r="I3580" s="1"/>
      <c r="J3580" s="1"/>
      <c r="K3580" s="1"/>
      <c r="L3580"/>
      <c r="M3580" s="1"/>
      <c r="N3580" s="1"/>
      <c r="V3580" s="90"/>
    </row>
    <row r="3581" spans="1:22" s="80" customFormat="1">
      <c r="A3581" s="1"/>
      <c r="B3581" s="1"/>
      <c r="C3581" s="1"/>
      <c r="D3581" s="1"/>
      <c r="E3581" s="1"/>
      <c r="F3581" s="1"/>
      <c r="G3581" s="1"/>
      <c r="H3581" s="58"/>
      <c r="I3581" s="1"/>
      <c r="J3581" s="1"/>
      <c r="K3581" s="1"/>
      <c r="L3581"/>
      <c r="M3581" s="1"/>
      <c r="N3581" s="1"/>
      <c r="V3581" s="90"/>
    </row>
    <row r="3582" spans="1:22" s="80" customFormat="1">
      <c r="A3582" s="1"/>
      <c r="B3582" s="1"/>
      <c r="C3582" s="1"/>
      <c r="D3582" s="1"/>
      <c r="E3582" s="1"/>
      <c r="F3582" s="1"/>
      <c r="G3582" s="1"/>
      <c r="H3582" s="58"/>
      <c r="I3582" s="1"/>
      <c r="J3582" s="1"/>
      <c r="K3582" s="1"/>
      <c r="L3582"/>
      <c r="M3582" s="1"/>
      <c r="N3582" s="1"/>
      <c r="V3582" s="90"/>
    </row>
    <row r="3583" spans="1:22" s="80" customFormat="1">
      <c r="A3583" s="1"/>
      <c r="B3583" s="1"/>
      <c r="C3583" s="1"/>
      <c r="D3583" s="1"/>
      <c r="E3583" s="1"/>
      <c r="F3583" s="1"/>
      <c r="G3583" s="1"/>
      <c r="H3583" s="58"/>
      <c r="I3583" s="1"/>
      <c r="J3583" s="1"/>
      <c r="K3583" s="1"/>
      <c r="L3583"/>
      <c r="M3583" s="1"/>
      <c r="N3583" s="1"/>
      <c r="V3583" s="90"/>
    </row>
    <row r="3584" spans="1:22" s="80" customFormat="1">
      <c r="A3584" s="1"/>
      <c r="B3584" s="1"/>
      <c r="C3584" s="1"/>
      <c r="D3584" s="1"/>
      <c r="E3584" s="1"/>
      <c r="F3584" s="1"/>
      <c r="G3584" s="1"/>
      <c r="H3584" s="58"/>
      <c r="I3584" s="1"/>
      <c r="J3584" s="1"/>
      <c r="K3584" s="1"/>
      <c r="L3584"/>
      <c r="M3584" s="1"/>
      <c r="N3584" s="1"/>
      <c r="V3584" s="90"/>
    </row>
    <row r="3585" spans="1:22" s="80" customFormat="1">
      <c r="A3585" s="1"/>
      <c r="B3585" s="1"/>
      <c r="C3585" s="1"/>
      <c r="D3585" s="1"/>
      <c r="E3585" s="1"/>
      <c r="F3585" s="1"/>
      <c r="G3585" s="1"/>
      <c r="H3585" s="58"/>
      <c r="I3585" s="1"/>
      <c r="J3585" s="1"/>
      <c r="K3585" s="1"/>
      <c r="L3585"/>
      <c r="M3585" s="1"/>
      <c r="N3585" s="1"/>
      <c r="V3585" s="90"/>
    </row>
    <row r="3586" spans="1:22" s="80" customFormat="1">
      <c r="A3586" s="1"/>
      <c r="B3586" s="1"/>
      <c r="C3586" s="1"/>
      <c r="D3586" s="1"/>
      <c r="E3586" s="1"/>
      <c r="F3586" s="1"/>
      <c r="G3586" s="1"/>
      <c r="H3586" s="58"/>
      <c r="I3586" s="1"/>
      <c r="J3586" s="1"/>
      <c r="K3586" s="1"/>
      <c r="L3586"/>
      <c r="M3586" s="1"/>
      <c r="N3586" s="1"/>
      <c r="V3586" s="90"/>
    </row>
    <row r="3587" spans="1:22" s="80" customFormat="1">
      <c r="A3587" s="1"/>
      <c r="B3587" s="1"/>
      <c r="C3587" s="1"/>
      <c r="D3587" s="1"/>
      <c r="E3587" s="1"/>
      <c r="F3587" s="1"/>
      <c r="G3587" s="1"/>
      <c r="H3587" s="58"/>
      <c r="I3587" s="1"/>
      <c r="J3587" s="1"/>
      <c r="K3587" s="1"/>
      <c r="L3587"/>
      <c r="M3587" s="1"/>
      <c r="N3587" s="1"/>
      <c r="V3587" s="90"/>
    </row>
    <row r="3588" spans="1:22" s="80" customFormat="1">
      <c r="A3588" s="1"/>
      <c r="B3588" s="1"/>
      <c r="C3588" s="1"/>
      <c r="D3588" s="1"/>
      <c r="E3588" s="1"/>
      <c r="F3588" s="1"/>
      <c r="G3588" s="1"/>
      <c r="H3588" s="58"/>
      <c r="I3588" s="1"/>
      <c r="J3588" s="1"/>
      <c r="K3588" s="1"/>
      <c r="L3588"/>
      <c r="M3588" s="1"/>
      <c r="N3588" s="1"/>
      <c r="V3588" s="90"/>
    </row>
    <row r="3589" spans="1:22" s="80" customFormat="1">
      <c r="A3589" s="1"/>
      <c r="B3589" s="1"/>
      <c r="C3589" s="1"/>
      <c r="D3589" s="1"/>
      <c r="E3589" s="1"/>
      <c r="F3589" s="1"/>
      <c r="G3589" s="1"/>
      <c r="H3589" s="58"/>
      <c r="I3589" s="1"/>
      <c r="J3589" s="1"/>
      <c r="K3589" s="1"/>
      <c r="L3589"/>
      <c r="M3589" s="1"/>
      <c r="N3589" s="1"/>
      <c r="V3589" s="90"/>
    </row>
    <row r="3590" spans="1:22" s="80" customFormat="1">
      <c r="A3590" s="1"/>
      <c r="B3590" s="1"/>
      <c r="C3590" s="1"/>
      <c r="D3590" s="1"/>
      <c r="E3590" s="1"/>
      <c r="F3590" s="1"/>
      <c r="G3590" s="1"/>
      <c r="H3590" s="58"/>
      <c r="I3590" s="1"/>
      <c r="J3590" s="1"/>
      <c r="K3590" s="1"/>
      <c r="L3590"/>
      <c r="M3590" s="1"/>
      <c r="N3590" s="1"/>
      <c r="V3590" s="90"/>
    </row>
    <row r="3591" spans="1:22" s="80" customFormat="1">
      <c r="A3591" s="1"/>
      <c r="B3591" s="1"/>
      <c r="C3591" s="1"/>
      <c r="D3591" s="1"/>
      <c r="E3591" s="1"/>
      <c r="F3591" s="1"/>
      <c r="G3591" s="1"/>
      <c r="H3591" s="58"/>
      <c r="I3591" s="1"/>
      <c r="J3591" s="1"/>
      <c r="K3591" s="1"/>
      <c r="L3591"/>
      <c r="M3591" s="1"/>
      <c r="N3591" s="1"/>
      <c r="V3591" s="90"/>
    </row>
    <row r="3592" spans="1:22" s="80" customFormat="1">
      <c r="A3592" s="1"/>
      <c r="B3592" s="1"/>
      <c r="C3592" s="1"/>
      <c r="D3592" s="1"/>
      <c r="E3592" s="1"/>
      <c r="F3592" s="1"/>
      <c r="G3592" s="1"/>
      <c r="H3592" s="58"/>
      <c r="I3592" s="1"/>
      <c r="J3592" s="1"/>
      <c r="K3592" s="1"/>
      <c r="L3592"/>
      <c r="M3592" s="1"/>
      <c r="N3592" s="1"/>
      <c r="V3592" s="90"/>
    </row>
    <row r="3593" spans="1:22" s="80" customFormat="1">
      <c r="A3593" s="1"/>
      <c r="B3593" s="1"/>
      <c r="C3593" s="1"/>
      <c r="D3593" s="1"/>
      <c r="E3593" s="1"/>
      <c r="F3593" s="1"/>
      <c r="G3593" s="1"/>
      <c r="H3593" s="58"/>
      <c r="I3593" s="1"/>
      <c r="J3593" s="1"/>
      <c r="K3593" s="1"/>
      <c r="L3593"/>
      <c r="M3593" s="1"/>
      <c r="N3593" s="1"/>
      <c r="V3593" s="90"/>
    </row>
    <row r="3594" spans="1:22" s="80" customFormat="1">
      <c r="A3594" s="1"/>
      <c r="B3594" s="1"/>
      <c r="C3594" s="1"/>
      <c r="D3594" s="1"/>
      <c r="E3594" s="1"/>
      <c r="F3594" s="1"/>
      <c r="G3594" s="1"/>
      <c r="H3594" s="58"/>
      <c r="I3594" s="1"/>
      <c r="J3594" s="1"/>
      <c r="K3594" s="1"/>
      <c r="L3594"/>
      <c r="M3594" s="1"/>
      <c r="N3594" s="1"/>
      <c r="V3594" s="90"/>
    </row>
    <row r="3595" spans="1:22" s="80" customFormat="1">
      <c r="A3595" s="1"/>
      <c r="B3595" s="1"/>
      <c r="C3595" s="1"/>
      <c r="D3595" s="1"/>
      <c r="E3595" s="1"/>
      <c r="F3595" s="1"/>
      <c r="G3595" s="1"/>
      <c r="H3595" s="58"/>
      <c r="I3595" s="1"/>
      <c r="J3595" s="1"/>
      <c r="K3595" s="1"/>
      <c r="L3595"/>
      <c r="M3595" s="1"/>
      <c r="N3595" s="1"/>
      <c r="V3595" s="90"/>
    </row>
    <row r="3596" spans="1:22" s="80" customFormat="1">
      <c r="A3596" s="1"/>
      <c r="B3596" s="1"/>
      <c r="C3596" s="1"/>
      <c r="D3596" s="1"/>
      <c r="E3596" s="1"/>
      <c r="F3596" s="1"/>
      <c r="G3596" s="1"/>
      <c r="H3596" s="58"/>
      <c r="I3596" s="1"/>
      <c r="J3596" s="1"/>
      <c r="K3596" s="1"/>
      <c r="L3596"/>
      <c r="M3596" s="1"/>
      <c r="N3596" s="1"/>
      <c r="V3596" s="90"/>
    </row>
    <row r="3597" spans="1:22" s="80" customFormat="1">
      <c r="A3597" s="1"/>
      <c r="B3597" s="1"/>
      <c r="C3597" s="1"/>
      <c r="D3597" s="1"/>
      <c r="E3597" s="1"/>
      <c r="F3597" s="1"/>
      <c r="G3597" s="1"/>
      <c r="H3597" s="58"/>
      <c r="I3597" s="1"/>
      <c r="J3597" s="1"/>
      <c r="K3597" s="1"/>
      <c r="L3597"/>
      <c r="M3597" s="1"/>
      <c r="N3597" s="1"/>
      <c r="V3597" s="90"/>
    </row>
    <row r="3598" spans="1:22" s="80" customFormat="1">
      <c r="A3598" s="1"/>
      <c r="B3598" s="1"/>
      <c r="C3598" s="1"/>
      <c r="D3598" s="1"/>
      <c r="E3598" s="1"/>
      <c r="F3598" s="1"/>
      <c r="G3598" s="1"/>
      <c r="H3598" s="58"/>
      <c r="I3598" s="1"/>
      <c r="J3598" s="1"/>
      <c r="K3598" s="1"/>
      <c r="L3598"/>
      <c r="M3598" s="1"/>
      <c r="N3598" s="1"/>
      <c r="V3598" s="90"/>
    </row>
    <row r="3599" spans="1:22" s="80" customFormat="1">
      <c r="A3599" s="1"/>
      <c r="B3599" s="1"/>
      <c r="C3599" s="1"/>
      <c r="D3599" s="1"/>
      <c r="E3599" s="1"/>
      <c r="F3599" s="1"/>
      <c r="G3599" s="1"/>
      <c r="H3599" s="58"/>
      <c r="I3599" s="1"/>
      <c r="J3599" s="1"/>
      <c r="K3599" s="1"/>
      <c r="L3599"/>
      <c r="M3599" s="1"/>
      <c r="N3599" s="1"/>
      <c r="V3599" s="90"/>
    </row>
    <row r="3600" spans="1:22" s="80" customFormat="1">
      <c r="A3600" s="1"/>
      <c r="B3600" s="1"/>
      <c r="C3600" s="1"/>
      <c r="D3600" s="1"/>
      <c r="E3600" s="1"/>
      <c r="F3600" s="1"/>
      <c r="G3600" s="1"/>
      <c r="H3600" s="58"/>
      <c r="I3600" s="1"/>
      <c r="J3600" s="1"/>
      <c r="K3600" s="1"/>
      <c r="L3600"/>
      <c r="M3600" s="1"/>
      <c r="N3600" s="1"/>
      <c r="V3600" s="90"/>
    </row>
    <row r="3601" spans="1:22" s="80" customFormat="1">
      <c r="A3601" s="1"/>
      <c r="B3601" s="1"/>
      <c r="C3601" s="1"/>
      <c r="D3601" s="1"/>
      <c r="E3601" s="1"/>
      <c r="F3601" s="1"/>
      <c r="G3601" s="1"/>
      <c r="H3601" s="58"/>
      <c r="I3601" s="1"/>
      <c r="J3601" s="1"/>
      <c r="K3601" s="1"/>
      <c r="L3601"/>
      <c r="M3601" s="1"/>
      <c r="N3601" s="1"/>
      <c r="V3601" s="90"/>
    </row>
    <row r="3602" spans="1:22" s="80" customFormat="1">
      <c r="A3602" s="1"/>
      <c r="B3602" s="1"/>
      <c r="C3602" s="1"/>
      <c r="D3602" s="1"/>
      <c r="E3602" s="1"/>
      <c r="F3602" s="1"/>
      <c r="G3602" s="1"/>
      <c r="H3602" s="58"/>
      <c r="I3602" s="1"/>
      <c r="J3602" s="1"/>
      <c r="K3602" s="1"/>
      <c r="L3602"/>
      <c r="M3602" s="1"/>
      <c r="N3602" s="1"/>
      <c r="V3602" s="90"/>
    </row>
    <row r="3603" spans="1:22" s="80" customFormat="1">
      <c r="A3603" s="1"/>
      <c r="B3603" s="1"/>
      <c r="C3603" s="1"/>
      <c r="D3603" s="1"/>
      <c r="E3603" s="1"/>
      <c r="F3603" s="1"/>
      <c r="G3603" s="1"/>
      <c r="H3603" s="58"/>
      <c r="I3603" s="1"/>
      <c r="J3603" s="1"/>
      <c r="K3603" s="1"/>
      <c r="L3603"/>
      <c r="M3603" s="1"/>
      <c r="N3603" s="1"/>
      <c r="V3603" s="90"/>
    </row>
    <row r="3604" spans="1:22" s="80" customFormat="1">
      <c r="A3604" s="1"/>
      <c r="B3604" s="1"/>
      <c r="C3604" s="1"/>
      <c r="D3604" s="1"/>
      <c r="E3604" s="1"/>
      <c r="F3604" s="1"/>
      <c r="G3604" s="1"/>
      <c r="H3604" s="58"/>
      <c r="I3604" s="1"/>
      <c r="J3604" s="1"/>
      <c r="K3604" s="1"/>
      <c r="L3604"/>
      <c r="M3604" s="1"/>
      <c r="N3604" s="1"/>
      <c r="V3604" s="90"/>
    </row>
    <row r="3605" spans="1:22" s="80" customFormat="1">
      <c r="A3605" s="1"/>
      <c r="B3605" s="1"/>
      <c r="C3605" s="1"/>
      <c r="D3605" s="1"/>
      <c r="E3605" s="1"/>
      <c r="F3605" s="1"/>
      <c r="G3605" s="1"/>
      <c r="H3605" s="58"/>
      <c r="I3605" s="1"/>
      <c r="J3605" s="1"/>
      <c r="K3605" s="1"/>
      <c r="L3605"/>
      <c r="M3605" s="1"/>
      <c r="N3605" s="1"/>
      <c r="V3605" s="90"/>
    </row>
    <row r="3606" spans="1:22" s="80" customFormat="1">
      <c r="A3606" s="1"/>
      <c r="B3606" s="1"/>
      <c r="C3606" s="1"/>
      <c r="D3606" s="1"/>
      <c r="E3606" s="1"/>
      <c r="F3606" s="1"/>
      <c r="G3606" s="1"/>
      <c r="H3606" s="58"/>
      <c r="I3606" s="1"/>
      <c r="J3606" s="1"/>
      <c r="K3606" s="1"/>
      <c r="L3606"/>
      <c r="M3606" s="1"/>
      <c r="N3606" s="1"/>
      <c r="V3606" s="90"/>
    </row>
    <row r="3607" spans="1:22" s="80" customFormat="1">
      <c r="A3607" s="1"/>
      <c r="B3607" s="1"/>
      <c r="C3607" s="1"/>
      <c r="D3607" s="1"/>
      <c r="E3607" s="1"/>
      <c r="F3607" s="1"/>
      <c r="G3607" s="1"/>
      <c r="H3607" s="58"/>
      <c r="I3607" s="1"/>
      <c r="J3607" s="1"/>
      <c r="K3607" s="1"/>
      <c r="L3607"/>
      <c r="M3607" s="1"/>
      <c r="N3607" s="1"/>
      <c r="V3607" s="90"/>
    </row>
    <row r="3608" spans="1:22" s="80" customFormat="1">
      <c r="A3608" s="1"/>
      <c r="B3608" s="1"/>
      <c r="C3608" s="1"/>
      <c r="D3608" s="1"/>
      <c r="E3608" s="1"/>
      <c r="F3608" s="1"/>
      <c r="G3608" s="1"/>
      <c r="H3608" s="58"/>
      <c r="I3608" s="1"/>
      <c r="J3608" s="1"/>
      <c r="K3608" s="1"/>
      <c r="L3608"/>
      <c r="M3608" s="1"/>
      <c r="N3608" s="1"/>
      <c r="V3608" s="90"/>
    </row>
    <row r="3609" spans="1:22" s="80" customFormat="1">
      <c r="A3609" s="1"/>
      <c r="B3609" s="1"/>
      <c r="C3609" s="1"/>
      <c r="D3609" s="1"/>
      <c r="E3609" s="1"/>
      <c r="F3609" s="1"/>
      <c r="G3609" s="1"/>
      <c r="H3609" s="58"/>
      <c r="I3609" s="1"/>
      <c r="J3609" s="1"/>
      <c r="K3609" s="1"/>
      <c r="L3609"/>
      <c r="M3609" s="1"/>
      <c r="N3609" s="1"/>
      <c r="V3609" s="90"/>
    </row>
    <row r="3610" spans="1:22" s="80" customFormat="1">
      <c r="A3610" s="1"/>
      <c r="B3610" s="1"/>
      <c r="C3610" s="1"/>
      <c r="D3610" s="1"/>
      <c r="E3610" s="1"/>
      <c r="F3610" s="1"/>
      <c r="G3610" s="1"/>
      <c r="H3610" s="58"/>
      <c r="I3610" s="1"/>
      <c r="J3610" s="1"/>
      <c r="K3610" s="1"/>
      <c r="L3610"/>
      <c r="M3610" s="1"/>
      <c r="N3610" s="1"/>
      <c r="V3610" s="90"/>
    </row>
    <row r="3611" spans="1:22" s="80" customFormat="1">
      <c r="A3611" s="1"/>
      <c r="B3611" s="1"/>
      <c r="C3611" s="1"/>
      <c r="D3611" s="1"/>
      <c r="E3611" s="1"/>
      <c r="F3611" s="1"/>
      <c r="G3611" s="1"/>
      <c r="H3611" s="58"/>
      <c r="I3611" s="1"/>
      <c r="J3611" s="1"/>
      <c r="K3611" s="1"/>
      <c r="L3611"/>
      <c r="M3611" s="1"/>
      <c r="N3611" s="1"/>
      <c r="V3611" s="90"/>
    </row>
    <row r="3612" spans="1:22" s="80" customFormat="1">
      <c r="A3612" s="1"/>
      <c r="B3612" s="1"/>
      <c r="C3612" s="1"/>
      <c r="D3612" s="1"/>
      <c r="E3612" s="1"/>
      <c r="F3612" s="1"/>
      <c r="G3612" s="1"/>
      <c r="H3612" s="58"/>
      <c r="I3612" s="1"/>
      <c r="J3612" s="1"/>
      <c r="K3612" s="1"/>
      <c r="L3612"/>
      <c r="M3612" s="1"/>
      <c r="N3612" s="1"/>
      <c r="V3612" s="90"/>
    </row>
    <row r="3613" spans="1:22" s="80" customFormat="1">
      <c r="A3613" s="1"/>
      <c r="B3613" s="1"/>
      <c r="C3613" s="1"/>
      <c r="D3613" s="1"/>
      <c r="E3613" s="1"/>
      <c r="F3613" s="1"/>
      <c r="G3613" s="1"/>
      <c r="H3613" s="58"/>
      <c r="I3613" s="1"/>
      <c r="J3613" s="1"/>
      <c r="K3613" s="1"/>
      <c r="L3613"/>
      <c r="M3613" s="1"/>
      <c r="N3613" s="1"/>
      <c r="V3613" s="90"/>
    </row>
    <row r="3614" spans="1:22" s="80" customFormat="1">
      <c r="A3614" s="1"/>
      <c r="B3614" s="1"/>
      <c r="C3614" s="1"/>
      <c r="D3614" s="1"/>
      <c r="E3614" s="1"/>
      <c r="F3614" s="1"/>
      <c r="G3614" s="1"/>
      <c r="H3614" s="58"/>
      <c r="I3614" s="1"/>
      <c r="J3614" s="1"/>
      <c r="K3614" s="1"/>
      <c r="L3614"/>
      <c r="M3614" s="1"/>
      <c r="N3614" s="1"/>
      <c r="V3614" s="90"/>
    </row>
    <row r="3615" spans="1:22" s="80" customFormat="1">
      <c r="A3615" s="1"/>
      <c r="B3615" s="1"/>
      <c r="C3615" s="1"/>
      <c r="D3615" s="1"/>
      <c r="E3615" s="1"/>
      <c r="F3615" s="1"/>
      <c r="G3615" s="1"/>
      <c r="H3615" s="58"/>
      <c r="I3615" s="1"/>
      <c r="J3615" s="1"/>
      <c r="K3615" s="1"/>
      <c r="L3615"/>
      <c r="M3615" s="1"/>
      <c r="N3615" s="1"/>
      <c r="V3615" s="90"/>
    </row>
    <row r="3616" spans="1:22" s="80" customFormat="1">
      <c r="A3616" s="1"/>
      <c r="B3616" s="1"/>
      <c r="C3616" s="1"/>
      <c r="D3616" s="1"/>
      <c r="E3616" s="1"/>
      <c r="F3616" s="1"/>
      <c r="G3616" s="1"/>
      <c r="H3616" s="58"/>
      <c r="I3616" s="1"/>
      <c r="J3616" s="1"/>
      <c r="K3616" s="1"/>
      <c r="L3616"/>
      <c r="M3616" s="1"/>
      <c r="N3616" s="1"/>
      <c r="V3616" s="90"/>
    </row>
    <row r="3617" spans="1:22" s="80" customFormat="1">
      <c r="A3617" s="1"/>
      <c r="B3617" s="1"/>
      <c r="C3617" s="1"/>
      <c r="D3617" s="1"/>
      <c r="E3617" s="1"/>
      <c r="F3617" s="1"/>
      <c r="G3617" s="1"/>
      <c r="H3617" s="58"/>
      <c r="I3617" s="1"/>
      <c r="J3617" s="1"/>
      <c r="K3617" s="1"/>
      <c r="L3617"/>
      <c r="M3617" s="1"/>
      <c r="N3617" s="1"/>
      <c r="V3617" s="90"/>
    </row>
    <row r="3618" spans="1:22" s="80" customFormat="1">
      <c r="A3618" s="1"/>
      <c r="B3618" s="1"/>
      <c r="C3618" s="1"/>
      <c r="D3618" s="1"/>
      <c r="E3618" s="1"/>
      <c r="F3618" s="1"/>
      <c r="G3618" s="1"/>
      <c r="H3618" s="58"/>
      <c r="I3618" s="1"/>
      <c r="J3618" s="1"/>
      <c r="K3618" s="1"/>
      <c r="L3618"/>
      <c r="M3618" s="1"/>
      <c r="N3618" s="1"/>
      <c r="V3618" s="90"/>
    </row>
    <row r="3619" spans="1:22" s="80" customFormat="1">
      <c r="A3619" s="1"/>
      <c r="B3619" s="1"/>
      <c r="C3619" s="1"/>
      <c r="D3619" s="1"/>
      <c r="E3619" s="1"/>
      <c r="F3619" s="1"/>
      <c r="G3619" s="1"/>
      <c r="H3619" s="58"/>
      <c r="I3619" s="1"/>
      <c r="J3619" s="1"/>
      <c r="K3619" s="1"/>
      <c r="L3619"/>
      <c r="M3619" s="1"/>
      <c r="N3619" s="1"/>
      <c r="V3619" s="90"/>
    </row>
    <row r="3620" spans="1:22" s="80" customFormat="1">
      <c r="A3620" s="1"/>
      <c r="B3620" s="1"/>
      <c r="C3620" s="1"/>
      <c r="D3620" s="1"/>
      <c r="E3620" s="1"/>
      <c r="F3620" s="1"/>
      <c r="G3620" s="1"/>
      <c r="H3620" s="58"/>
      <c r="I3620" s="1"/>
      <c r="J3620" s="1"/>
      <c r="K3620" s="1"/>
      <c r="L3620"/>
      <c r="M3620" s="1"/>
      <c r="N3620" s="1"/>
      <c r="V3620" s="90"/>
    </row>
    <row r="3621" spans="1:22" s="80" customFormat="1">
      <c r="A3621" s="1"/>
      <c r="B3621" s="1"/>
      <c r="C3621" s="1"/>
      <c r="D3621" s="1"/>
      <c r="E3621" s="1"/>
      <c r="F3621" s="1"/>
      <c r="G3621" s="1"/>
      <c r="H3621" s="58"/>
      <c r="I3621" s="1"/>
      <c r="J3621" s="1"/>
      <c r="K3621" s="1"/>
      <c r="L3621"/>
      <c r="M3621" s="1"/>
      <c r="N3621" s="1"/>
      <c r="V3621" s="90"/>
    </row>
    <row r="3622" spans="1:22" s="80" customFormat="1">
      <c r="A3622" s="1"/>
      <c r="B3622" s="1"/>
      <c r="C3622" s="1"/>
      <c r="D3622" s="1"/>
      <c r="E3622" s="1"/>
      <c r="F3622" s="1"/>
      <c r="G3622" s="1"/>
      <c r="H3622" s="58"/>
      <c r="I3622" s="1"/>
      <c r="J3622" s="1"/>
      <c r="K3622" s="1"/>
      <c r="L3622"/>
      <c r="M3622" s="1"/>
      <c r="N3622" s="1"/>
      <c r="V3622" s="90"/>
    </row>
    <row r="3623" spans="1:22" s="80" customFormat="1">
      <c r="A3623" s="1"/>
      <c r="B3623" s="1"/>
      <c r="C3623" s="1"/>
      <c r="D3623" s="1"/>
      <c r="E3623" s="1"/>
      <c r="F3623" s="1"/>
      <c r="G3623" s="1"/>
      <c r="H3623" s="58"/>
      <c r="I3623" s="1"/>
      <c r="J3623" s="1"/>
      <c r="K3623" s="1"/>
      <c r="L3623"/>
      <c r="M3623" s="1"/>
      <c r="N3623" s="1"/>
      <c r="V3623" s="90"/>
    </row>
    <row r="3624" spans="1:22" s="80" customFormat="1">
      <c r="A3624" s="1"/>
      <c r="B3624" s="1"/>
      <c r="C3624" s="1"/>
      <c r="D3624" s="1"/>
      <c r="E3624" s="1"/>
      <c r="F3624" s="1"/>
      <c r="G3624" s="1"/>
      <c r="H3624" s="58"/>
      <c r="I3624" s="1"/>
      <c r="J3624" s="1"/>
      <c r="K3624" s="1"/>
      <c r="L3624"/>
      <c r="M3624" s="1"/>
      <c r="N3624" s="1"/>
      <c r="V3624" s="90"/>
    </row>
    <row r="3625" spans="1:22" s="80" customFormat="1">
      <c r="A3625" s="1"/>
      <c r="B3625" s="1"/>
      <c r="C3625" s="1"/>
      <c r="D3625" s="1"/>
      <c r="E3625" s="1"/>
      <c r="F3625" s="1"/>
      <c r="G3625" s="1"/>
      <c r="H3625" s="58"/>
      <c r="I3625" s="1"/>
      <c r="J3625" s="1"/>
      <c r="K3625" s="1"/>
      <c r="L3625"/>
      <c r="M3625" s="1"/>
      <c r="N3625" s="1"/>
      <c r="V3625" s="90"/>
    </row>
    <row r="3626" spans="1:22" s="80" customFormat="1">
      <c r="A3626" s="1"/>
      <c r="B3626" s="1"/>
      <c r="C3626" s="1"/>
      <c r="D3626" s="1"/>
      <c r="E3626" s="1"/>
      <c r="F3626" s="1"/>
      <c r="G3626" s="1"/>
      <c r="H3626" s="58"/>
      <c r="I3626" s="1"/>
      <c r="J3626" s="1"/>
      <c r="K3626" s="1"/>
      <c r="L3626"/>
      <c r="M3626" s="1"/>
      <c r="N3626" s="1"/>
      <c r="V3626" s="90"/>
    </row>
    <row r="3627" spans="1:22" s="80" customFormat="1">
      <c r="A3627" s="1"/>
      <c r="B3627" s="1"/>
      <c r="C3627" s="1"/>
      <c r="D3627" s="1"/>
      <c r="E3627" s="1"/>
      <c r="F3627" s="1"/>
      <c r="G3627" s="1"/>
      <c r="H3627" s="58"/>
      <c r="I3627" s="1"/>
      <c r="J3627" s="1"/>
      <c r="K3627" s="1"/>
      <c r="L3627"/>
      <c r="M3627" s="1"/>
      <c r="N3627" s="1"/>
      <c r="V3627" s="90"/>
    </row>
    <row r="3628" spans="1:22" s="80" customFormat="1">
      <c r="A3628" s="1"/>
      <c r="B3628" s="1"/>
      <c r="C3628" s="1"/>
      <c r="D3628" s="1"/>
      <c r="E3628" s="1"/>
      <c r="F3628" s="1"/>
      <c r="G3628" s="1"/>
      <c r="H3628" s="58"/>
      <c r="I3628" s="1"/>
      <c r="J3628" s="1"/>
      <c r="K3628" s="1"/>
      <c r="L3628"/>
      <c r="M3628" s="1"/>
      <c r="N3628" s="1"/>
      <c r="V3628" s="90"/>
    </row>
    <row r="3629" spans="1:22" s="80" customFormat="1">
      <c r="A3629" s="1"/>
      <c r="B3629" s="1"/>
      <c r="C3629" s="1"/>
      <c r="D3629" s="1"/>
      <c r="E3629" s="1"/>
      <c r="F3629" s="1"/>
      <c r="G3629" s="1"/>
      <c r="H3629" s="58"/>
      <c r="I3629" s="1"/>
      <c r="J3629" s="1"/>
      <c r="K3629" s="1"/>
      <c r="L3629"/>
      <c r="M3629" s="1"/>
      <c r="N3629" s="1"/>
      <c r="V3629" s="90"/>
    </row>
    <row r="3630" spans="1:22" s="80" customFormat="1">
      <c r="A3630" s="1"/>
      <c r="B3630" s="1"/>
      <c r="C3630" s="1"/>
      <c r="D3630" s="1"/>
      <c r="E3630" s="1"/>
      <c r="F3630" s="1"/>
      <c r="G3630" s="1"/>
      <c r="H3630" s="58"/>
      <c r="I3630" s="1"/>
      <c r="J3630" s="1"/>
      <c r="K3630" s="1"/>
      <c r="L3630"/>
      <c r="M3630" s="1"/>
      <c r="N3630" s="1"/>
      <c r="V3630" s="90"/>
    </row>
    <row r="3631" spans="1:22" s="80" customFormat="1">
      <c r="A3631" s="1"/>
      <c r="B3631" s="1"/>
      <c r="C3631" s="1"/>
      <c r="D3631" s="1"/>
      <c r="E3631" s="1"/>
      <c r="F3631" s="1"/>
      <c r="G3631" s="1"/>
      <c r="H3631" s="58"/>
      <c r="I3631" s="1"/>
      <c r="J3631" s="1"/>
      <c r="K3631" s="1"/>
      <c r="L3631"/>
      <c r="M3631" s="1"/>
      <c r="N3631" s="1"/>
      <c r="V3631" s="90"/>
    </row>
    <row r="3632" spans="1:22" s="80" customFormat="1">
      <c r="A3632" s="1"/>
      <c r="B3632" s="1"/>
      <c r="C3632" s="1"/>
      <c r="D3632" s="1"/>
      <c r="E3632" s="1"/>
      <c r="F3632" s="1"/>
      <c r="G3632" s="1"/>
      <c r="H3632" s="58"/>
      <c r="I3632" s="1"/>
      <c r="J3632" s="1"/>
      <c r="K3632" s="1"/>
      <c r="L3632"/>
      <c r="M3632" s="1"/>
      <c r="N3632" s="1"/>
      <c r="V3632" s="90"/>
    </row>
    <row r="3633" spans="1:22" s="80" customFormat="1">
      <c r="A3633" s="1"/>
      <c r="B3633" s="1"/>
      <c r="C3633" s="1"/>
      <c r="D3633" s="1"/>
      <c r="E3633" s="1"/>
      <c r="F3633" s="1"/>
      <c r="G3633" s="1"/>
      <c r="H3633" s="58"/>
      <c r="I3633" s="1"/>
      <c r="J3633" s="1"/>
      <c r="K3633" s="1"/>
      <c r="L3633"/>
      <c r="M3633" s="1"/>
      <c r="N3633" s="1"/>
      <c r="V3633" s="90"/>
    </row>
    <row r="3634" spans="1:22" s="80" customFormat="1">
      <c r="A3634" s="1"/>
      <c r="B3634" s="1"/>
      <c r="C3634" s="1"/>
      <c r="D3634" s="1"/>
      <c r="E3634" s="1"/>
      <c r="F3634" s="1"/>
      <c r="G3634" s="1"/>
      <c r="H3634" s="58"/>
      <c r="I3634" s="1"/>
      <c r="J3634" s="1"/>
      <c r="K3634" s="1"/>
      <c r="L3634"/>
      <c r="M3634" s="1"/>
      <c r="N3634" s="1"/>
      <c r="V3634" s="90"/>
    </row>
    <row r="3635" spans="1:22" s="80" customFormat="1">
      <c r="A3635" s="1"/>
      <c r="B3635" s="1"/>
      <c r="C3635" s="1"/>
      <c r="D3635" s="1"/>
      <c r="E3635" s="1"/>
      <c r="F3635" s="1"/>
      <c r="G3635" s="1"/>
      <c r="H3635" s="58"/>
      <c r="I3635" s="1"/>
      <c r="J3635" s="1"/>
      <c r="K3635" s="1"/>
      <c r="L3635"/>
      <c r="M3635" s="1"/>
      <c r="N3635" s="1"/>
      <c r="V3635" s="90"/>
    </row>
    <row r="3636" spans="1:22" s="80" customFormat="1">
      <c r="A3636" s="1"/>
      <c r="B3636" s="1"/>
      <c r="C3636" s="1"/>
      <c r="D3636" s="1"/>
      <c r="E3636" s="1"/>
      <c r="F3636" s="1"/>
      <c r="G3636" s="1"/>
      <c r="H3636" s="58"/>
      <c r="I3636" s="1"/>
      <c r="J3636" s="1"/>
      <c r="K3636" s="1"/>
      <c r="L3636"/>
      <c r="M3636" s="1"/>
      <c r="N3636" s="1"/>
      <c r="V3636" s="90"/>
    </row>
    <row r="3637" spans="1:22" s="80" customFormat="1">
      <c r="A3637" s="1"/>
      <c r="B3637" s="1"/>
      <c r="C3637" s="1"/>
      <c r="D3637" s="1"/>
      <c r="E3637" s="1"/>
      <c r="F3637" s="1"/>
      <c r="G3637" s="1"/>
      <c r="H3637" s="58"/>
      <c r="I3637" s="1"/>
      <c r="J3637" s="1"/>
      <c r="K3637" s="1"/>
      <c r="L3637"/>
      <c r="M3637" s="1"/>
      <c r="N3637" s="1"/>
      <c r="V3637" s="90"/>
    </row>
    <row r="3638" spans="1:22" s="80" customFormat="1">
      <c r="A3638" s="1"/>
      <c r="B3638" s="1"/>
      <c r="C3638" s="1"/>
      <c r="D3638" s="1"/>
      <c r="E3638" s="1"/>
      <c r="F3638" s="1"/>
      <c r="G3638" s="1"/>
      <c r="H3638" s="58"/>
      <c r="I3638" s="1"/>
      <c r="J3638" s="1"/>
      <c r="K3638" s="1"/>
      <c r="L3638"/>
      <c r="M3638" s="1"/>
      <c r="N3638" s="1"/>
      <c r="V3638" s="90"/>
    </row>
    <row r="3639" spans="1:22" s="80" customFormat="1">
      <c r="A3639" s="1"/>
      <c r="B3639" s="1"/>
      <c r="C3639" s="1"/>
      <c r="D3639" s="1"/>
      <c r="E3639" s="1"/>
      <c r="F3639" s="1"/>
      <c r="G3639" s="1"/>
      <c r="H3639" s="58"/>
      <c r="I3639" s="1"/>
      <c r="J3639" s="1"/>
      <c r="K3639" s="1"/>
      <c r="L3639"/>
      <c r="M3639" s="1"/>
      <c r="N3639" s="1"/>
      <c r="V3639" s="90"/>
    </row>
    <row r="3640" spans="1:22" s="80" customFormat="1">
      <c r="A3640" s="1"/>
      <c r="B3640" s="1"/>
      <c r="C3640" s="1"/>
      <c r="D3640" s="1"/>
      <c r="E3640" s="1"/>
      <c r="F3640" s="1"/>
      <c r="G3640" s="1"/>
      <c r="H3640" s="58"/>
      <c r="I3640" s="1"/>
      <c r="J3640" s="1"/>
      <c r="K3640" s="1"/>
      <c r="L3640"/>
      <c r="M3640" s="1"/>
      <c r="N3640" s="1"/>
      <c r="V3640" s="90"/>
    </row>
    <row r="3641" spans="1:22" s="80" customFormat="1">
      <c r="A3641" s="1"/>
      <c r="B3641" s="1"/>
      <c r="C3641" s="1"/>
      <c r="D3641" s="1"/>
      <c r="E3641" s="1"/>
      <c r="F3641" s="1"/>
      <c r="G3641" s="1"/>
      <c r="H3641" s="58"/>
      <c r="I3641" s="1"/>
      <c r="J3641" s="1"/>
      <c r="K3641" s="1"/>
      <c r="L3641"/>
      <c r="M3641" s="1"/>
      <c r="N3641" s="1"/>
      <c r="V3641" s="90"/>
    </row>
    <row r="3642" spans="1:22" s="80" customFormat="1">
      <c r="A3642" s="1"/>
      <c r="B3642" s="1"/>
      <c r="C3642" s="1"/>
      <c r="D3642" s="1"/>
      <c r="E3642" s="1"/>
      <c r="F3642" s="1"/>
      <c r="G3642" s="1"/>
      <c r="H3642" s="58"/>
      <c r="I3642" s="1"/>
      <c r="J3642" s="1"/>
      <c r="K3642" s="1"/>
      <c r="L3642"/>
      <c r="M3642" s="1"/>
      <c r="N3642" s="1"/>
      <c r="V3642" s="90"/>
    </row>
    <row r="3643" spans="1:22" s="80" customFormat="1">
      <c r="A3643" s="1"/>
      <c r="B3643" s="1"/>
      <c r="C3643" s="1"/>
      <c r="D3643" s="1"/>
      <c r="E3643" s="1"/>
      <c r="F3643" s="1"/>
      <c r="G3643" s="1"/>
      <c r="H3643" s="58"/>
      <c r="I3643" s="1"/>
      <c r="J3643" s="1"/>
      <c r="K3643" s="1"/>
      <c r="L3643"/>
      <c r="M3643" s="1"/>
      <c r="N3643" s="1"/>
      <c r="V3643" s="90"/>
    </row>
    <row r="3644" spans="1:22" s="80" customFormat="1">
      <c r="A3644" s="1"/>
      <c r="B3644" s="1"/>
      <c r="C3644" s="1"/>
      <c r="D3644" s="1"/>
      <c r="E3644" s="1"/>
      <c r="F3644" s="1"/>
      <c r="G3644" s="1"/>
      <c r="H3644" s="58"/>
      <c r="I3644" s="1"/>
      <c r="J3644" s="1"/>
      <c r="K3644" s="1"/>
      <c r="L3644"/>
      <c r="M3644" s="1"/>
      <c r="N3644" s="1"/>
      <c r="V3644" s="90"/>
    </row>
    <row r="3645" spans="1:22" s="80" customFormat="1">
      <c r="A3645" s="1"/>
      <c r="B3645" s="1"/>
      <c r="C3645" s="1"/>
      <c r="D3645" s="1"/>
      <c r="E3645" s="1"/>
      <c r="F3645" s="1"/>
      <c r="G3645" s="1"/>
      <c r="H3645" s="58"/>
      <c r="I3645" s="1"/>
      <c r="J3645" s="1"/>
      <c r="K3645" s="1"/>
      <c r="L3645"/>
      <c r="M3645" s="1"/>
      <c r="N3645" s="1"/>
      <c r="V3645" s="90"/>
    </row>
    <row r="3646" spans="1:22" s="80" customFormat="1">
      <c r="A3646" s="1"/>
      <c r="B3646" s="1"/>
      <c r="C3646" s="1"/>
      <c r="D3646" s="1"/>
      <c r="E3646" s="1"/>
      <c r="F3646" s="1"/>
      <c r="G3646" s="1"/>
      <c r="H3646" s="58"/>
      <c r="I3646" s="1"/>
      <c r="J3646" s="1"/>
      <c r="K3646" s="1"/>
      <c r="L3646"/>
      <c r="M3646" s="1"/>
      <c r="N3646" s="1"/>
      <c r="V3646" s="90"/>
    </row>
    <row r="3647" spans="1:22" s="80" customFormat="1">
      <c r="A3647" s="1"/>
      <c r="B3647" s="1"/>
      <c r="C3647" s="1"/>
      <c r="D3647" s="1"/>
      <c r="E3647" s="1"/>
      <c r="F3647" s="1"/>
      <c r="G3647" s="1"/>
      <c r="H3647" s="58"/>
      <c r="I3647" s="1"/>
      <c r="J3647" s="1"/>
      <c r="K3647" s="1"/>
      <c r="L3647"/>
      <c r="M3647" s="1"/>
      <c r="N3647" s="1"/>
      <c r="V3647" s="90"/>
    </row>
    <row r="3648" spans="1:22" s="80" customFormat="1">
      <c r="A3648" s="1"/>
      <c r="B3648" s="1"/>
      <c r="C3648" s="1"/>
      <c r="D3648" s="1"/>
      <c r="E3648" s="1"/>
      <c r="F3648" s="1"/>
      <c r="G3648" s="1"/>
      <c r="H3648" s="58"/>
      <c r="I3648" s="1"/>
      <c r="J3648" s="1"/>
      <c r="K3648" s="1"/>
      <c r="L3648"/>
      <c r="M3648" s="1"/>
      <c r="N3648" s="1"/>
      <c r="V3648" s="90"/>
    </row>
    <row r="3649" spans="1:22" s="80" customFormat="1">
      <c r="A3649" s="1"/>
      <c r="B3649" s="1"/>
      <c r="C3649" s="1"/>
      <c r="D3649" s="1"/>
      <c r="E3649" s="1"/>
      <c r="F3649" s="1"/>
      <c r="G3649" s="1"/>
      <c r="H3649" s="58"/>
      <c r="I3649" s="1"/>
      <c r="J3649" s="1"/>
      <c r="K3649" s="1"/>
      <c r="L3649"/>
      <c r="M3649" s="1"/>
      <c r="N3649" s="1"/>
      <c r="V3649" s="90"/>
    </row>
    <row r="3650" spans="1:22" s="80" customFormat="1">
      <c r="A3650" s="1"/>
      <c r="B3650" s="1"/>
      <c r="C3650" s="1"/>
      <c r="D3650" s="1"/>
      <c r="E3650" s="1"/>
      <c r="F3650" s="1"/>
      <c r="G3650" s="1"/>
      <c r="H3650" s="58"/>
      <c r="I3650" s="1"/>
      <c r="J3650" s="1"/>
      <c r="K3650" s="1"/>
      <c r="L3650"/>
      <c r="M3650" s="1"/>
      <c r="N3650" s="1"/>
      <c r="V3650" s="90"/>
    </row>
    <row r="3651" spans="1:22" s="80" customFormat="1">
      <c r="A3651" s="1"/>
      <c r="B3651" s="1"/>
      <c r="C3651" s="1"/>
      <c r="D3651" s="1"/>
      <c r="E3651" s="1"/>
      <c r="F3651" s="1"/>
      <c r="G3651" s="1"/>
      <c r="H3651" s="58"/>
      <c r="I3651" s="1"/>
      <c r="J3651" s="1"/>
      <c r="K3651" s="1"/>
      <c r="L3651"/>
      <c r="M3651" s="1"/>
      <c r="N3651" s="1"/>
      <c r="V3651" s="90"/>
    </row>
    <row r="3652" spans="1:22" s="80" customFormat="1">
      <c r="A3652" s="1"/>
      <c r="B3652" s="1"/>
      <c r="C3652" s="1"/>
      <c r="D3652" s="1"/>
      <c r="E3652" s="1"/>
      <c r="F3652" s="1"/>
      <c r="G3652" s="1"/>
      <c r="H3652" s="58"/>
      <c r="I3652" s="1"/>
      <c r="J3652" s="1"/>
      <c r="K3652" s="1"/>
      <c r="L3652"/>
      <c r="M3652" s="1"/>
      <c r="N3652" s="1"/>
      <c r="V3652" s="90"/>
    </row>
    <row r="3653" spans="1:22" s="80" customFormat="1">
      <c r="A3653" s="1"/>
      <c r="B3653" s="1"/>
      <c r="C3653" s="1"/>
      <c r="D3653" s="1"/>
      <c r="E3653" s="1"/>
      <c r="F3653" s="1"/>
      <c r="G3653" s="1"/>
      <c r="H3653" s="58"/>
      <c r="I3653" s="1"/>
      <c r="J3653" s="1"/>
      <c r="K3653" s="1"/>
      <c r="L3653"/>
      <c r="M3653" s="1"/>
      <c r="N3653" s="1"/>
      <c r="V3653" s="90"/>
    </row>
    <row r="3654" spans="1:22" s="80" customFormat="1">
      <c r="A3654" s="1"/>
      <c r="B3654" s="1"/>
      <c r="C3654" s="1"/>
      <c r="D3654" s="1"/>
      <c r="E3654" s="1"/>
      <c r="F3654" s="1"/>
      <c r="G3654" s="1"/>
      <c r="H3654" s="58"/>
      <c r="I3654" s="1"/>
      <c r="J3654" s="1"/>
      <c r="K3654" s="1"/>
      <c r="L3654"/>
      <c r="M3654" s="1"/>
      <c r="N3654" s="1"/>
      <c r="V3654" s="90"/>
    </row>
    <row r="3655" spans="1:22" s="80" customFormat="1">
      <c r="A3655" s="1"/>
      <c r="B3655" s="1"/>
      <c r="C3655" s="1"/>
      <c r="D3655" s="1"/>
      <c r="E3655" s="1"/>
      <c r="F3655" s="1"/>
      <c r="G3655" s="1"/>
      <c r="H3655" s="58"/>
      <c r="I3655" s="1"/>
      <c r="J3655" s="1"/>
      <c r="K3655" s="1"/>
      <c r="L3655"/>
      <c r="M3655" s="1"/>
      <c r="N3655" s="1"/>
      <c r="V3655" s="90"/>
    </row>
    <row r="3656" spans="1:22" s="80" customFormat="1">
      <c r="A3656" s="1"/>
      <c r="B3656" s="1"/>
      <c r="C3656" s="1"/>
      <c r="D3656" s="1"/>
      <c r="E3656" s="1"/>
      <c r="F3656" s="1"/>
      <c r="G3656" s="1"/>
      <c r="H3656" s="58"/>
      <c r="I3656" s="1"/>
      <c r="J3656" s="1"/>
      <c r="K3656" s="1"/>
      <c r="L3656"/>
      <c r="M3656" s="1"/>
      <c r="N3656" s="1"/>
      <c r="V3656" s="90"/>
    </row>
    <row r="3657" spans="1:22" s="80" customFormat="1">
      <c r="A3657" s="1"/>
      <c r="B3657" s="1"/>
      <c r="C3657" s="1"/>
      <c r="D3657" s="1"/>
      <c r="E3657" s="1"/>
      <c r="F3657" s="1"/>
      <c r="G3657" s="1"/>
      <c r="H3657" s="58"/>
      <c r="I3657" s="1"/>
      <c r="J3657" s="1"/>
      <c r="K3657" s="1"/>
      <c r="L3657"/>
      <c r="M3657" s="1"/>
      <c r="N3657" s="1"/>
      <c r="V3657" s="90"/>
    </row>
    <row r="3658" spans="1:22" s="80" customFormat="1">
      <c r="A3658" s="1"/>
      <c r="B3658" s="1"/>
      <c r="C3658" s="1"/>
      <c r="D3658" s="1"/>
      <c r="E3658" s="1"/>
      <c r="F3658" s="1"/>
      <c r="G3658" s="1"/>
      <c r="H3658" s="58"/>
      <c r="I3658" s="1"/>
      <c r="J3658" s="1"/>
      <c r="K3658" s="1"/>
      <c r="L3658"/>
      <c r="M3658" s="1"/>
      <c r="N3658" s="1"/>
      <c r="V3658" s="90"/>
    </row>
    <row r="3659" spans="1:22" s="80" customFormat="1">
      <c r="A3659" s="1"/>
      <c r="B3659" s="1"/>
      <c r="C3659" s="1"/>
      <c r="D3659" s="1"/>
      <c r="E3659" s="1"/>
      <c r="F3659" s="1"/>
      <c r="G3659" s="1"/>
      <c r="H3659" s="58"/>
      <c r="I3659" s="1"/>
      <c r="J3659" s="1"/>
      <c r="K3659" s="1"/>
      <c r="L3659"/>
      <c r="M3659" s="1"/>
      <c r="N3659" s="1"/>
      <c r="V3659" s="90"/>
    </row>
    <row r="3660" spans="1:22" s="80" customFormat="1">
      <c r="A3660" s="1"/>
      <c r="B3660" s="1"/>
      <c r="C3660" s="1"/>
      <c r="D3660" s="1"/>
      <c r="E3660" s="1"/>
      <c r="F3660" s="1"/>
      <c r="G3660" s="1"/>
      <c r="H3660" s="58"/>
      <c r="I3660" s="1"/>
      <c r="J3660" s="1"/>
      <c r="K3660" s="1"/>
      <c r="L3660"/>
      <c r="M3660" s="1"/>
      <c r="N3660" s="1"/>
      <c r="V3660" s="90"/>
    </row>
    <row r="3661" spans="1:22" s="80" customFormat="1">
      <c r="A3661" s="1"/>
      <c r="B3661" s="1"/>
      <c r="C3661" s="1"/>
      <c r="D3661" s="1"/>
      <c r="E3661" s="1"/>
      <c r="F3661" s="1"/>
      <c r="G3661" s="1"/>
      <c r="H3661" s="58"/>
      <c r="I3661" s="1"/>
      <c r="J3661" s="1"/>
      <c r="K3661" s="1"/>
      <c r="L3661"/>
      <c r="M3661" s="1"/>
      <c r="N3661" s="1"/>
      <c r="V3661" s="90"/>
    </row>
    <row r="3662" spans="1:22" s="80" customFormat="1">
      <c r="A3662" s="1"/>
      <c r="B3662" s="1"/>
      <c r="C3662" s="1"/>
      <c r="D3662" s="1"/>
      <c r="E3662" s="1"/>
      <c r="F3662" s="1"/>
      <c r="G3662" s="1"/>
      <c r="H3662" s="58"/>
      <c r="I3662" s="1"/>
      <c r="J3662" s="1"/>
      <c r="K3662" s="1"/>
      <c r="L3662"/>
      <c r="M3662" s="1"/>
      <c r="N3662" s="1"/>
      <c r="V3662" s="90"/>
    </row>
    <row r="3663" spans="1:22" s="80" customFormat="1">
      <c r="A3663" s="1"/>
      <c r="B3663" s="1"/>
      <c r="C3663" s="1"/>
      <c r="D3663" s="1"/>
      <c r="E3663" s="1"/>
      <c r="F3663" s="1"/>
      <c r="G3663" s="1"/>
      <c r="H3663" s="58"/>
      <c r="I3663" s="1"/>
      <c r="J3663" s="1"/>
      <c r="K3663" s="1"/>
      <c r="L3663"/>
      <c r="M3663" s="1"/>
      <c r="N3663" s="1"/>
      <c r="V3663" s="90"/>
    </row>
    <row r="3664" spans="1:22" s="80" customFormat="1">
      <c r="A3664" s="1"/>
      <c r="B3664" s="1"/>
      <c r="C3664" s="1"/>
      <c r="D3664" s="1"/>
      <c r="E3664" s="1"/>
      <c r="F3664" s="1"/>
      <c r="G3664" s="1"/>
      <c r="H3664" s="58"/>
      <c r="I3664" s="1"/>
      <c r="J3664" s="1"/>
      <c r="K3664" s="1"/>
      <c r="L3664"/>
      <c r="M3664" s="1"/>
      <c r="N3664" s="1"/>
      <c r="V3664" s="90"/>
    </row>
    <row r="3665" spans="1:22" s="80" customFormat="1">
      <c r="A3665" s="1"/>
      <c r="B3665" s="1"/>
      <c r="C3665" s="1"/>
      <c r="D3665" s="1"/>
      <c r="E3665" s="1"/>
      <c r="F3665" s="1"/>
      <c r="G3665" s="1"/>
      <c r="H3665" s="58"/>
      <c r="I3665" s="1"/>
      <c r="J3665" s="1"/>
      <c r="K3665" s="1"/>
      <c r="L3665"/>
      <c r="M3665" s="1"/>
      <c r="N3665" s="1"/>
      <c r="V3665" s="90"/>
    </row>
    <row r="3666" spans="1:22" s="80" customFormat="1">
      <c r="A3666" s="1"/>
      <c r="B3666" s="1"/>
      <c r="C3666" s="1"/>
      <c r="D3666" s="1"/>
      <c r="E3666" s="1"/>
      <c r="F3666" s="1"/>
      <c r="G3666" s="1"/>
      <c r="H3666" s="58"/>
      <c r="I3666" s="1"/>
      <c r="J3666" s="1"/>
      <c r="K3666" s="1"/>
      <c r="L3666"/>
      <c r="M3666" s="1"/>
      <c r="N3666" s="1"/>
      <c r="V3666" s="90"/>
    </row>
    <row r="3667" spans="1:22" s="80" customFormat="1">
      <c r="A3667" s="1"/>
      <c r="B3667" s="1"/>
      <c r="C3667" s="1"/>
      <c r="D3667" s="1"/>
      <c r="E3667" s="1"/>
      <c r="F3667" s="1"/>
      <c r="G3667" s="1"/>
      <c r="H3667" s="58"/>
      <c r="I3667" s="1"/>
      <c r="J3667" s="1"/>
      <c r="K3667" s="1"/>
      <c r="L3667"/>
      <c r="M3667" s="1"/>
      <c r="N3667" s="1"/>
      <c r="V3667" s="90"/>
    </row>
    <row r="3668" spans="1:22" s="80" customFormat="1">
      <c r="A3668" s="1"/>
      <c r="B3668" s="1"/>
      <c r="C3668" s="1"/>
      <c r="D3668" s="1"/>
      <c r="E3668" s="1"/>
      <c r="F3668" s="1"/>
      <c r="G3668" s="1"/>
      <c r="H3668" s="58"/>
      <c r="I3668" s="1"/>
      <c r="J3668" s="1"/>
      <c r="K3668" s="1"/>
      <c r="L3668"/>
      <c r="M3668" s="1"/>
      <c r="N3668" s="1"/>
      <c r="V3668" s="90"/>
    </row>
    <row r="3669" spans="1:22" s="80" customFormat="1">
      <c r="A3669" s="1"/>
      <c r="B3669" s="1"/>
      <c r="C3669" s="1"/>
      <c r="D3669" s="1"/>
      <c r="E3669" s="1"/>
      <c r="F3669" s="1"/>
      <c r="G3669" s="1"/>
      <c r="H3669" s="58"/>
      <c r="I3669" s="1"/>
      <c r="J3669" s="1"/>
      <c r="K3669" s="1"/>
      <c r="L3669"/>
      <c r="M3669" s="1"/>
      <c r="N3669" s="1"/>
      <c r="V3669" s="90"/>
    </row>
    <row r="3670" spans="1:22" s="80" customFormat="1">
      <c r="A3670" s="1"/>
      <c r="B3670" s="1"/>
      <c r="C3670" s="1"/>
      <c r="D3670" s="1"/>
      <c r="E3670" s="1"/>
      <c r="F3670" s="1"/>
      <c r="G3670" s="1"/>
      <c r="H3670" s="58"/>
      <c r="I3670" s="1"/>
      <c r="J3670" s="1"/>
      <c r="K3670" s="1"/>
      <c r="L3670"/>
      <c r="M3670" s="1"/>
      <c r="N3670" s="1"/>
      <c r="V3670" s="90"/>
    </row>
    <row r="3671" spans="1:22" s="80" customFormat="1">
      <c r="A3671" s="1"/>
      <c r="B3671" s="1"/>
      <c r="C3671" s="1"/>
      <c r="D3671" s="1"/>
      <c r="E3671" s="1"/>
      <c r="F3671" s="1"/>
      <c r="G3671" s="1"/>
      <c r="H3671" s="58"/>
      <c r="I3671" s="1"/>
      <c r="J3671" s="1"/>
      <c r="K3671" s="1"/>
      <c r="L3671"/>
      <c r="M3671" s="1"/>
      <c r="N3671" s="1"/>
      <c r="V3671" s="90"/>
    </row>
    <row r="3672" spans="1:22" s="80" customFormat="1">
      <c r="A3672" s="1"/>
      <c r="B3672" s="1"/>
      <c r="C3672" s="1"/>
      <c r="D3672" s="1"/>
      <c r="E3672" s="1"/>
      <c r="F3672" s="1"/>
      <c r="G3672" s="1"/>
      <c r="H3672" s="58"/>
      <c r="I3672" s="1"/>
      <c r="J3672" s="1"/>
      <c r="K3672" s="1"/>
      <c r="L3672"/>
      <c r="M3672" s="1"/>
      <c r="N3672" s="1"/>
      <c r="V3672" s="90"/>
    </row>
    <row r="3673" spans="1:22" s="80" customFormat="1">
      <c r="A3673" s="1"/>
      <c r="B3673" s="1"/>
      <c r="C3673" s="1"/>
      <c r="D3673" s="1"/>
      <c r="E3673" s="1"/>
      <c r="F3673" s="1"/>
      <c r="G3673" s="1"/>
      <c r="H3673" s="58"/>
      <c r="I3673" s="1"/>
      <c r="J3673" s="1"/>
      <c r="K3673" s="1"/>
      <c r="L3673"/>
      <c r="M3673" s="1"/>
      <c r="N3673" s="1"/>
      <c r="V3673" s="90"/>
    </row>
    <row r="3674" spans="1:22" s="80" customFormat="1">
      <c r="A3674" s="1"/>
      <c r="B3674" s="1"/>
      <c r="C3674" s="1"/>
      <c r="D3674" s="1"/>
      <c r="E3674" s="1"/>
      <c r="F3674" s="1"/>
      <c r="G3674" s="1"/>
      <c r="H3674" s="58"/>
      <c r="I3674" s="1"/>
      <c r="J3674" s="1"/>
      <c r="K3674" s="1"/>
      <c r="L3674"/>
      <c r="M3674" s="1"/>
      <c r="N3674" s="1"/>
      <c r="V3674" s="90"/>
    </row>
    <row r="3675" spans="1:22" s="80" customFormat="1">
      <c r="A3675" s="1"/>
      <c r="B3675" s="1"/>
      <c r="C3675" s="1"/>
      <c r="D3675" s="1"/>
      <c r="E3675" s="1"/>
      <c r="F3675" s="1"/>
      <c r="G3675" s="1"/>
      <c r="H3675" s="58"/>
      <c r="I3675" s="1"/>
      <c r="J3675" s="1"/>
      <c r="K3675" s="1"/>
      <c r="L3675"/>
      <c r="M3675" s="1"/>
      <c r="N3675" s="1"/>
      <c r="V3675" s="90"/>
    </row>
    <row r="3676" spans="1:22" s="80" customFormat="1">
      <c r="A3676" s="1"/>
      <c r="B3676" s="1"/>
      <c r="C3676" s="1"/>
      <c r="D3676" s="1"/>
      <c r="E3676" s="1"/>
      <c r="F3676" s="1"/>
      <c r="G3676" s="1"/>
      <c r="H3676" s="58"/>
      <c r="I3676" s="1"/>
      <c r="J3676" s="1"/>
      <c r="K3676" s="1"/>
      <c r="L3676"/>
      <c r="M3676" s="1"/>
      <c r="N3676" s="1"/>
      <c r="V3676" s="90"/>
    </row>
    <row r="3677" spans="1:22" s="80" customFormat="1">
      <c r="A3677" s="1"/>
      <c r="B3677" s="1"/>
      <c r="C3677" s="1"/>
      <c r="D3677" s="1"/>
      <c r="E3677" s="1"/>
      <c r="F3677" s="1"/>
      <c r="G3677" s="1"/>
      <c r="H3677" s="58"/>
      <c r="I3677" s="1"/>
      <c r="J3677" s="1"/>
      <c r="K3677" s="1"/>
      <c r="L3677"/>
      <c r="M3677" s="1"/>
      <c r="N3677" s="1"/>
      <c r="V3677" s="90"/>
    </row>
    <row r="3678" spans="1:22" s="80" customFormat="1">
      <c r="A3678" s="1"/>
      <c r="B3678" s="1"/>
      <c r="C3678" s="1"/>
      <c r="D3678" s="1"/>
      <c r="E3678" s="1"/>
      <c r="F3678" s="1"/>
      <c r="G3678" s="1"/>
      <c r="H3678" s="58"/>
      <c r="I3678" s="1"/>
      <c r="J3678" s="1"/>
      <c r="K3678" s="1"/>
      <c r="L3678"/>
      <c r="M3678" s="1"/>
      <c r="N3678" s="1"/>
      <c r="V3678" s="90"/>
    </row>
    <row r="3679" spans="1:22" s="80" customFormat="1">
      <c r="A3679" s="1"/>
      <c r="B3679" s="1"/>
      <c r="C3679" s="1"/>
      <c r="D3679" s="1"/>
      <c r="E3679" s="1"/>
      <c r="F3679" s="1"/>
      <c r="G3679" s="1"/>
      <c r="H3679" s="58"/>
      <c r="I3679" s="1"/>
      <c r="J3679" s="1"/>
      <c r="K3679" s="1"/>
      <c r="L3679"/>
      <c r="M3679" s="1"/>
      <c r="N3679" s="1"/>
      <c r="V3679" s="90"/>
    </row>
    <row r="3680" spans="1:22" s="80" customFormat="1">
      <c r="A3680" s="1"/>
      <c r="B3680" s="1"/>
      <c r="C3680" s="1"/>
      <c r="D3680" s="1"/>
      <c r="E3680" s="1"/>
      <c r="F3680" s="1"/>
      <c r="G3680" s="1"/>
      <c r="H3680" s="58"/>
      <c r="I3680" s="1"/>
      <c r="J3680" s="1"/>
      <c r="K3680" s="1"/>
      <c r="L3680"/>
      <c r="M3680" s="1"/>
      <c r="N3680" s="1"/>
      <c r="V3680" s="90"/>
    </row>
    <row r="3681" spans="1:22" s="80" customFormat="1">
      <c r="A3681" s="1"/>
      <c r="B3681" s="1"/>
      <c r="C3681" s="1"/>
      <c r="D3681" s="1"/>
      <c r="E3681" s="1"/>
      <c r="F3681" s="1"/>
      <c r="G3681" s="1"/>
      <c r="H3681" s="58"/>
      <c r="I3681" s="1"/>
      <c r="J3681" s="1"/>
      <c r="K3681" s="1"/>
      <c r="L3681"/>
      <c r="M3681" s="1"/>
      <c r="N3681" s="1"/>
      <c r="V3681" s="90"/>
    </row>
    <row r="3682" spans="1:22" s="80" customFormat="1">
      <c r="A3682" s="1"/>
      <c r="B3682" s="1"/>
      <c r="C3682" s="1"/>
      <c r="D3682" s="1"/>
      <c r="E3682" s="1"/>
      <c r="F3682" s="1"/>
      <c r="G3682" s="1"/>
      <c r="H3682" s="58"/>
      <c r="I3682" s="1"/>
      <c r="J3682" s="1"/>
      <c r="K3682" s="1"/>
      <c r="L3682"/>
      <c r="M3682" s="1"/>
      <c r="N3682" s="1"/>
      <c r="V3682" s="90"/>
    </row>
    <row r="3683" spans="1:22" s="80" customFormat="1">
      <c r="A3683" s="1"/>
      <c r="B3683" s="1"/>
      <c r="C3683" s="1"/>
      <c r="D3683" s="1"/>
      <c r="E3683" s="1"/>
      <c r="F3683" s="1"/>
      <c r="G3683" s="1"/>
      <c r="H3683" s="58"/>
      <c r="I3683" s="1"/>
      <c r="J3683" s="1"/>
      <c r="K3683" s="1"/>
      <c r="L3683"/>
      <c r="M3683" s="1"/>
      <c r="N3683" s="1"/>
      <c r="V3683" s="90"/>
    </row>
    <row r="3684" spans="1:22" s="80" customFormat="1">
      <c r="A3684" s="1"/>
      <c r="B3684" s="1"/>
      <c r="C3684" s="1"/>
      <c r="D3684" s="1"/>
      <c r="E3684" s="1"/>
      <c r="F3684" s="1"/>
      <c r="G3684" s="1"/>
      <c r="H3684" s="58"/>
      <c r="I3684" s="1"/>
      <c r="J3684" s="1"/>
      <c r="K3684" s="1"/>
      <c r="L3684"/>
      <c r="M3684" s="1"/>
      <c r="N3684" s="1"/>
      <c r="V3684" s="90"/>
    </row>
    <row r="3685" spans="1:22" s="80" customFormat="1">
      <c r="A3685" s="1"/>
      <c r="B3685" s="1"/>
      <c r="C3685" s="1"/>
      <c r="D3685" s="1"/>
      <c r="E3685" s="1"/>
      <c r="F3685" s="1"/>
      <c r="G3685" s="1"/>
      <c r="H3685" s="58"/>
      <c r="I3685" s="1"/>
      <c r="J3685" s="1"/>
      <c r="K3685" s="1"/>
      <c r="L3685"/>
      <c r="M3685" s="1"/>
      <c r="N3685" s="1"/>
      <c r="V3685" s="90"/>
    </row>
    <row r="3686" spans="1:22" s="80" customFormat="1">
      <c r="A3686" s="1"/>
      <c r="B3686" s="1"/>
      <c r="C3686" s="1"/>
      <c r="D3686" s="1"/>
      <c r="E3686" s="1"/>
      <c r="F3686" s="1"/>
      <c r="G3686" s="1"/>
      <c r="H3686" s="58"/>
      <c r="I3686" s="1"/>
      <c r="J3686" s="1"/>
      <c r="K3686" s="1"/>
      <c r="L3686"/>
      <c r="M3686" s="1"/>
      <c r="N3686" s="1"/>
      <c r="V3686" s="90"/>
    </row>
    <row r="3687" spans="1:22" s="80" customFormat="1">
      <c r="A3687" s="1"/>
      <c r="B3687" s="1"/>
      <c r="C3687" s="1"/>
      <c r="D3687" s="1"/>
      <c r="E3687" s="1"/>
      <c r="F3687" s="1"/>
      <c r="G3687" s="1"/>
      <c r="H3687" s="58"/>
      <c r="I3687" s="1"/>
      <c r="J3687" s="1"/>
      <c r="K3687" s="1"/>
      <c r="L3687"/>
      <c r="M3687" s="1"/>
      <c r="N3687" s="1"/>
      <c r="V3687" s="90"/>
    </row>
    <row r="3688" spans="1:22" s="80" customFormat="1">
      <c r="A3688" s="1"/>
      <c r="B3688" s="1"/>
      <c r="C3688" s="1"/>
      <c r="D3688" s="1"/>
      <c r="E3688" s="1"/>
      <c r="F3688" s="1"/>
      <c r="G3688" s="1"/>
      <c r="H3688" s="58"/>
      <c r="I3688" s="1"/>
      <c r="J3688" s="1"/>
      <c r="K3688" s="1"/>
      <c r="L3688"/>
      <c r="M3688" s="1"/>
      <c r="N3688" s="1"/>
      <c r="V3688" s="90"/>
    </row>
    <row r="3689" spans="1:22" s="80" customFormat="1">
      <c r="A3689" s="1"/>
      <c r="B3689" s="1"/>
      <c r="C3689" s="1"/>
      <c r="D3689" s="1"/>
      <c r="E3689" s="1"/>
      <c r="F3689" s="1"/>
      <c r="G3689" s="1"/>
      <c r="H3689" s="58"/>
      <c r="I3689" s="1"/>
      <c r="J3689" s="1"/>
      <c r="K3689" s="1"/>
      <c r="L3689"/>
      <c r="M3689" s="1"/>
      <c r="N3689" s="1"/>
      <c r="V3689" s="90"/>
    </row>
    <row r="3690" spans="1:22" s="80" customFormat="1">
      <c r="A3690" s="1"/>
      <c r="B3690" s="1"/>
      <c r="C3690" s="1"/>
      <c r="D3690" s="1"/>
      <c r="E3690" s="1"/>
      <c r="F3690" s="1"/>
      <c r="G3690" s="1"/>
      <c r="H3690" s="58"/>
      <c r="I3690" s="1"/>
      <c r="J3690" s="1"/>
      <c r="K3690" s="1"/>
      <c r="L3690"/>
      <c r="M3690" s="1"/>
      <c r="N3690" s="1"/>
      <c r="V3690" s="90"/>
    </row>
    <row r="3691" spans="1:22" s="80" customFormat="1">
      <c r="A3691" s="1"/>
      <c r="B3691" s="1"/>
      <c r="C3691" s="1"/>
      <c r="D3691" s="1"/>
      <c r="E3691" s="1"/>
      <c r="F3691" s="1"/>
      <c r="G3691" s="1"/>
      <c r="H3691" s="58"/>
      <c r="I3691" s="1"/>
      <c r="J3691" s="1"/>
      <c r="K3691" s="1"/>
      <c r="L3691"/>
      <c r="M3691" s="1"/>
      <c r="N3691" s="1"/>
      <c r="V3691" s="90"/>
    </row>
    <row r="3692" spans="1:22" s="80" customFormat="1">
      <c r="A3692" s="1"/>
      <c r="B3692" s="1"/>
      <c r="C3692" s="1"/>
      <c r="D3692" s="1"/>
      <c r="E3692" s="1"/>
      <c r="F3692" s="1"/>
      <c r="G3692" s="1"/>
      <c r="H3692" s="58"/>
      <c r="I3692" s="1"/>
      <c r="J3692" s="1"/>
      <c r="K3692" s="1"/>
      <c r="L3692"/>
      <c r="M3692" s="1"/>
      <c r="N3692" s="1"/>
      <c r="V3692" s="90"/>
    </row>
    <row r="3693" spans="1:22" s="80" customFormat="1">
      <c r="A3693" s="1"/>
      <c r="B3693" s="1"/>
      <c r="C3693" s="1"/>
      <c r="D3693" s="1"/>
      <c r="E3693" s="1"/>
      <c r="F3693" s="1"/>
      <c r="G3693" s="1"/>
      <c r="H3693" s="58"/>
      <c r="I3693" s="1"/>
      <c r="J3693" s="1"/>
      <c r="K3693" s="1"/>
      <c r="L3693"/>
      <c r="M3693" s="1"/>
      <c r="N3693" s="1"/>
      <c r="V3693" s="90"/>
    </row>
    <row r="3694" spans="1:22" s="80" customFormat="1">
      <c r="A3694" s="1"/>
      <c r="B3694" s="1"/>
      <c r="C3694" s="1"/>
      <c r="D3694" s="1"/>
      <c r="E3694" s="1"/>
      <c r="F3694" s="1"/>
      <c r="G3694" s="1"/>
      <c r="H3694" s="58"/>
      <c r="I3694" s="1"/>
      <c r="J3694" s="1"/>
      <c r="K3694" s="1"/>
      <c r="L3694"/>
      <c r="M3694" s="1"/>
      <c r="N3694" s="1"/>
      <c r="V3694" s="90"/>
    </row>
    <row r="3695" spans="1:22" s="80" customFormat="1">
      <c r="A3695" s="1"/>
      <c r="B3695" s="1"/>
      <c r="C3695" s="1"/>
      <c r="D3695" s="1"/>
      <c r="E3695" s="1"/>
      <c r="F3695" s="1"/>
      <c r="G3695" s="1"/>
      <c r="H3695" s="58"/>
      <c r="I3695" s="1"/>
      <c r="J3695" s="1"/>
      <c r="K3695" s="1"/>
      <c r="L3695"/>
      <c r="M3695" s="1"/>
      <c r="N3695" s="1"/>
      <c r="V3695" s="90"/>
    </row>
    <row r="3696" spans="1:22" s="80" customFormat="1">
      <c r="A3696" s="1"/>
      <c r="B3696" s="1"/>
      <c r="C3696" s="1"/>
      <c r="D3696" s="1"/>
      <c r="E3696" s="1"/>
      <c r="F3696" s="1"/>
      <c r="G3696" s="1"/>
      <c r="H3696" s="58"/>
      <c r="I3696" s="1"/>
      <c r="J3696" s="1"/>
      <c r="K3696" s="1"/>
      <c r="L3696"/>
      <c r="M3696" s="1"/>
      <c r="N3696" s="1"/>
      <c r="V3696" s="90"/>
    </row>
    <row r="3697" spans="1:22" s="80" customFormat="1">
      <c r="A3697" s="1"/>
      <c r="B3697" s="1"/>
      <c r="C3697" s="1"/>
      <c r="D3697" s="1"/>
      <c r="E3697" s="1"/>
      <c r="F3697" s="1"/>
      <c r="G3697" s="1"/>
      <c r="H3697" s="58"/>
      <c r="I3697" s="1"/>
      <c r="J3697" s="1"/>
      <c r="K3697" s="1"/>
      <c r="L3697"/>
      <c r="M3697" s="1"/>
      <c r="N3697" s="1"/>
      <c r="V3697" s="90"/>
    </row>
    <row r="3698" spans="1:22" s="80" customFormat="1">
      <c r="A3698" s="1"/>
      <c r="B3698" s="1"/>
      <c r="C3698" s="1"/>
      <c r="D3698" s="1"/>
      <c r="E3698" s="1"/>
      <c r="F3698" s="1"/>
      <c r="G3698" s="1"/>
      <c r="H3698" s="58"/>
      <c r="I3698" s="1"/>
      <c r="J3698" s="1"/>
      <c r="K3698" s="1"/>
      <c r="L3698"/>
      <c r="M3698" s="1"/>
      <c r="N3698" s="1"/>
      <c r="V3698" s="90"/>
    </row>
    <row r="3699" spans="1:22" s="80" customFormat="1">
      <c r="A3699" s="1"/>
      <c r="B3699" s="1"/>
      <c r="C3699" s="1"/>
      <c r="D3699" s="1"/>
      <c r="E3699" s="1"/>
      <c r="F3699" s="1"/>
      <c r="G3699" s="1"/>
      <c r="H3699" s="58"/>
      <c r="I3699" s="1"/>
      <c r="J3699" s="1"/>
      <c r="K3699" s="1"/>
      <c r="L3699"/>
      <c r="M3699" s="1"/>
      <c r="N3699" s="1"/>
      <c r="V3699" s="90"/>
    </row>
    <row r="3700" spans="1:22" s="80" customFormat="1">
      <c r="A3700" s="1"/>
      <c r="B3700" s="1"/>
      <c r="C3700" s="1"/>
      <c r="D3700" s="1"/>
      <c r="E3700" s="1"/>
      <c r="F3700" s="1"/>
      <c r="G3700" s="1"/>
      <c r="H3700" s="58"/>
      <c r="I3700" s="1"/>
      <c r="J3700" s="1"/>
      <c r="K3700" s="1"/>
      <c r="L3700"/>
      <c r="M3700" s="1"/>
      <c r="N3700" s="1"/>
      <c r="V3700" s="90"/>
    </row>
    <row r="3701" spans="1:22" s="80" customFormat="1">
      <c r="A3701" s="1"/>
      <c r="B3701" s="1"/>
      <c r="C3701" s="1"/>
      <c r="D3701" s="1"/>
      <c r="E3701" s="1"/>
      <c r="F3701" s="1"/>
      <c r="G3701" s="1"/>
      <c r="H3701" s="58"/>
      <c r="I3701" s="1"/>
      <c r="J3701" s="1"/>
      <c r="K3701" s="1"/>
      <c r="L3701"/>
      <c r="M3701" s="1"/>
      <c r="N3701" s="1"/>
      <c r="V3701" s="90"/>
    </row>
    <row r="3702" spans="1:22" s="80" customFormat="1">
      <c r="A3702" s="1"/>
      <c r="B3702" s="1"/>
      <c r="C3702" s="1"/>
      <c r="D3702" s="1"/>
      <c r="E3702" s="1"/>
      <c r="F3702" s="1"/>
      <c r="G3702" s="1"/>
      <c r="H3702" s="58"/>
      <c r="I3702" s="1"/>
      <c r="J3702" s="1"/>
      <c r="K3702" s="1"/>
      <c r="L3702"/>
      <c r="M3702" s="1"/>
      <c r="N3702" s="1"/>
      <c r="V3702" s="90"/>
    </row>
    <row r="3703" spans="1:22" s="80" customFormat="1">
      <c r="A3703" s="1"/>
      <c r="B3703" s="1"/>
      <c r="C3703" s="1"/>
      <c r="D3703" s="1"/>
      <c r="E3703" s="1"/>
      <c r="F3703" s="1"/>
      <c r="G3703" s="1"/>
      <c r="H3703" s="58"/>
      <c r="I3703" s="1"/>
      <c r="J3703" s="1"/>
      <c r="K3703" s="1"/>
      <c r="L3703"/>
      <c r="M3703" s="1"/>
      <c r="N3703" s="1"/>
      <c r="V3703" s="90"/>
    </row>
    <row r="3704" spans="1:22" s="80" customFormat="1">
      <c r="A3704" s="1"/>
      <c r="B3704" s="1"/>
      <c r="C3704" s="1"/>
      <c r="D3704" s="1"/>
      <c r="E3704" s="1"/>
      <c r="F3704" s="1"/>
      <c r="G3704" s="1"/>
      <c r="H3704" s="58"/>
      <c r="I3704" s="1"/>
      <c r="J3704" s="1"/>
      <c r="K3704" s="1"/>
      <c r="L3704"/>
      <c r="M3704" s="1"/>
      <c r="N3704" s="1"/>
      <c r="V3704" s="90"/>
    </row>
    <row r="3705" spans="1:22" s="80" customFormat="1">
      <c r="A3705" s="1"/>
      <c r="B3705" s="1"/>
      <c r="C3705" s="1"/>
      <c r="D3705" s="1"/>
      <c r="E3705" s="1"/>
      <c r="F3705" s="1"/>
      <c r="G3705" s="1"/>
      <c r="H3705" s="58"/>
      <c r="I3705" s="1"/>
      <c r="J3705" s="1"/>
      <c r="K3705" s="1"/>
      <c r="L3705"/>
      <c r="M3705" s="1"/>
      <c r="N3705" s="1"/>
      <c r="V3705" s="90"/>
    </row>
    <row r="3706" spans="1:22" s="80" customFormat="1">
      <c r="A3706" s="1"/>
      <c r="B3706" s="1"/>
      <c r="C3706" s="1"/>
      <c r="D3706" s="1"/>
      <c r="E3706" s="1"/>
      <c r="F3706" s="1"/>
      <c r="G3706" s="1"/>
      <c r="H3706" s="58"/>
      <c r="I3706" s="1"/>
      <c r="J3706" s="1"/>
      <c r="K3706" s="1"/>
      <c r="L3706"/>
      <c r="M3706" s="1"/>
      <c r="N3706" s="1"/>
      <c r="V3706" s="90"/>
    </row>
    <row r="3707" spans="1:22" s="80" customFormat="1">
      <c r="A3707" s="1"/>
      <c r="B3707" s="1"/>
      <c r="C3707" s="1"/>
      <c r="D3707" s="1"/>
      <c r="E3707" s="1"/>
      <c r="F3707" s="1"/>
      <c r="G3707" s="1"/>
      <c r="H3707" s="58"/>
      <c r="I3707" s="1"/>
      <c r="J3707" s="1"/>
      <c r="K3707" s="1"/>
      <c r="L3707"/>
      <c r="M3707" s="1"/>
      <c r="N3707" s="1"/>
      <c r="V3707" s="90"/>
    </row>
    <row r="3708" spans="1:22" s="80" customFormat="1">
      <c r="A3708" s="1"/>
      <c r="B3708" s="1"/>
      <c r="C3708" s="1"/>
      <c r="D3708" s="1"/>
      <c r="E3708" s="1"/>
      <c r="F3708" s="1"/>
      <c r="G3708" s="1"/>
      <c r="H3708" s="58"/>
      <c r="I3708" s="1"/>
      <c r="J3708" s="1"/>
      <c r="K3708" s="1"/>
      <c r="L3708"/>
      <c r="M3708" s="1"/>
      <c r="N3708" s="1"/>
      <c r="V3708" s="90"/>
    </row>
    <row r="3709" spans="1:22" s="80" customFormat="1">
      <c r="A3709" s="1"/>
      <c r="B3709" s="1"/>
      <c r="C3709" s="1"/>
      <c r="D3709" s="1"/>
      <c r="E3709" s="1"/>
      <c r="F3709" s="1"/>
      <c r="G3709" s="1"/>
      <c r="H3709" s="58"/>
      <c r="I3709" s="1"/>
      <c r="J3709" s="1"/>
      <c r="K3709" s="1"/>
      <c r="L3709"/>
      <c r="M3709" s="1"/>
      <c r="N3709" s="1"/>
      <c r="V3709" s="90"/>
    </row>
    <row r="3710" spans="1:22" s="80" customFormat="1">
      <c r="A3710" s="1"/>
      <c r="B3710" s="1"/>
      <c r="C3710" s="1"/>
      <c r="D3710" s="1"/>
      <c r="E3710" s="1"/>
      <c r="F3710" s="1"/>
      <c r="G3710" s="1"/>
      <c r="H3710" s="58"/>
      <c r="I3710" s="1"/>
      <c r="J3710" s="1"/>
      <c r="K3710" s="1"/>
      <c r="L3710"/>
      <c r="M3710" s="1"/>
      <c r="N3710" s="1"/>
      <c r="V3710" s="90"/>
    </row>
    <row r="3711" spans="1:22" s="80" customFormat="1">
      <c r="A3711" s="1"/>
      <c r="B3711" s="1"/>
      <c r="C3711" s="1"/>
      <c r="D3711" s="1"/>
      <c r="E3711" s="1"/>
      <c r="F3711" s="1"/>
      <c r="G3711" s="1"/>
      <c r="H3711" s="58"/>
      <c r="I3711" s="1"/>
      <c r="J3711" s="1"/>
      <c r="K3711" s="1"/>
      <c r="L3711"/>
      <c r="M3711" s="1"/>
      <c r="N3711" s="1"/>
      <c r="V3711" s="90"/>
    </row>
    <row r="3712" spans="1:22" s="80" customFormat="1">
      <c r="A3712" s="1"/>
      <c r="B3712" s="1"/>
      <c r="C3712" s="1"/>
      <c r="D3712" s="1"/>
      <c r="E3712" s="1"/>
      <c r="F3712" s="1"/>
      <c r="G3712" s="1"/>
      <c r="H3712" s="58"/>
      <c r="I3712" s="1"/>
      <c r="J3712" s="1"/>
      <c r="K3712" s="1"/>
      <c r="L3712"/>
      <c r="M3712" s="1"/>
      <c r="N3712" s="1"/>
      <c r="V3712" s="90"/>
    </row>
    <row r="3713" spans="1:22" s="80" customFormat="1">
      <c r="A3713" s="1"/>
      <c r="B3713" s="1"/>
      <c r="C3713" s="1"/>
      <c r="D3713" s="1"/>
      <c r="E3713" s="1"/>
      <c r="F3713" s="1"/>
      <c r="G3713" s="1"/>
      <c r="H3713" s="58"/>
      <c r="I3713" s="1"/>
      <c r="J3713" s="1"/>
      <c r="K3713" s="1"/>
      <c r="L3713"/>
      <c r="M3713" s="1"/>
      <c r="N3713" s="1"/>
      <c r="V3713" s="90"/>
    </row>
    <row r="3714" spans="1:22" s="80" customFormat="1">
      <c r="A3714" s="1"/>
      <c r="B3714" s="1"/>
      <c r="C3714" s="1"/>
      <c r="D3714" s="1"/>
      <c r="E3714" s="1"/>
      <c r="F3714" s="1"/>
      <c r="G3714" s="1"/>
      <c r="H3714" s="58"/>
      <c r="I3714" s="1"/>
      <c r="J3714" s="1"/>
      <c r="K3714" s="1"/>
      <c r="L3714"/>
      <c r="M3714" s="1"/>
      <c r="N3714" s="1"/>
      <c r="V3714" s="90"/>
    </row>
    <row r="3715" spans="1:22" s="80" customFormat="1">
      <c r="A3715" s="1"/>
      <c r="B3715" s="1"/>
      <c r="C3715" s="1"/>
      <c r="D3715" s="1"/>
      <c r="E3715" s="1"/>
      <c r="F3715" s="1"/>
      <c r="G3715" s="1"/>
      <c r="H3715" s="58"/>
      <c r="I3715" s="1"/>
      <c r="J3715" s="1"/>
      <c r="K3715" s="1"/>
      <c r="L3715"/>
      <c r="M3715" s="1"/>
      <c r="N3715" s="1"/>
      <c r="V3715" s="90"/>
    </row>
    <row r="3716" spans="1:22" s="80" customFormat="1">
      <c r="A3716" s="1"/>
      <c r="B3716" s="1"/>
      <c r="C3716" s="1"/>
      <c r="D3716" s="1"/>
      <c r="E3716" s="1"/>
      <c r="F3716" s="1"/>
      <c r="G3716" s="1"/>
      <c r="H3716" s="58"/>
      <c r="I3716" s="1"/>
      <c r="J3716" s="1"/>
      <c r="K3716" s="1"/>
      <c r="L3716"/>
      <c r="M3716" s="1"/>
      <c r="N3716" s="1"/>
      <c r="V3716" s="90"/>
    </row>
    <row r="3717" spans="1:22" s="80" customFormat="1">
      <c r="A3717" s="1"/>
      <c r="B3717" s="1"/>
      <c r="C3717" s="1"/>
      <c r="D3717" s="1"/>
      <c r="E3717" s="1"/>
      <c r="F3717" s="1"/>
      <c r="G3717" s="1"/>
      <c r="H3717" s="58"/>
      <c r="I3717" s="1"/>
      <c r="J3717" s="1"/>
      <c r="K3717" s="1"/>
      <c r="L3717"/>
      <c r="M3717" s="1"/>
      <c r="N3717" s="1"/>
      <c r="V3717" s="90"/>
    </row>
    <row r="3718" spans="1:22" s="80" customFormat="1">
      <c r="A3718" s="1"/>
      <c r="B3718" s="1"/>
      <c r="C3718" s="1"/>
      <c r="D3718" s="1"/>
      <c r="E3718" s="1"/>
      <c r="F3718" s="1"/>
      <c r="G3718" s="1"/>
      <c r="H3718" s="58"/>
      <c r="I3718" s="1"/>
      <c r="J3718" s="1"/>
      <c r="K3718" s="1"/>
      <c r="L3718"/>
      <c r="M3718" s="1"/>
      <c r="N3718" s="1"/>
      <c r="V3718" s="90"/>
    </row>
    <row r="3719" spans="1:22" s="80" customFormat="1">
      <c r="A3719" s="1"/>
      <c r="B3719" s="1"/>
      <c r="C3719" s="1"/>
      <c r="D3719" s="1"/>
      <c r="E3719" s="1"/>
      <c r="F3719" s="1"/>
      <c r="G3719" s="1"/>
      <c r="H3719" s="58"/>
      <c r="I3719" s="1"/>
      <c r="J3719" s="1"/>
      <c r="K3719" s="1"/>
      <c r="L3719"/>
      <c r="M3719" s="1"/>
      <c r="N3719" s="1"/>
      <c r="V3719" s="90"/>
    </row>
    <row r="3720" spans="1:22" s="80" customFormat="1">
      <c r="A3720" s="1"/>
      <c r="B3720" s="1"/>
      <c r="C3720" s="1"/>
      <c r="D3720" s="1"/>
      <c r="E3720" s="1"/>
      <c r="F3720" s="1"/>
      <c r="G3720" s="1"/>
      <c r="H3720" s="58"/>
      <c r="I3720" s="1"/>
      <c r="J3720" s="1"/>
      <c r="K3720" s="1"/>
      <c r="L3720"/>
      <c r="M3720" s="1"/>
      <c r="N3720" s="1"/>
      <c r="V3720" s="90"/>
    </row>
    <row r="3721" spans="1:22" s="80" customFormat="1">
      <c r="A3721" s="1"/>
      <c r="B3721" s="1"/>
      <c r="C3721" s="1"/>
      <c r="D3721" s="1"/>
      <c r="E3721" s="1"/>
      <c r="F3721" s="1"/>
      <c r="G3721" s="1"/>
      <c r="H3721" s="58"/>
      <c r="I3721" s="1"/>
      <c r="J3721" s="1"/>
      <c r="K3721" s="1"/>
      <c r="L3721"/>
      <c r="M3721" s="1"/>
      <c r="N3721" s="1"/>
      <c r="V3721" s="90"/>
    </row>
    <row r="3722" spans="1:22" s="80" customFormat="1">
      <c r="A3722" s="1"/>
      <c r="B3722" s="1"/>
      <c r="C3722" s="1"/>
      <c r="D3722" s="1"/>
      <c r="E3722" s="1"/>
      <c r="F3722" s="1"/>
      <c r="G3722" s="1"/>
      <c r="H3722" s="58"/>
      <c r="I3722" s="1"/>
      <c r="J3722" s="1"/>
      <c r="K3722" s="1"/>
      <c r="L3722"/>
      <c r="M3722" s="1"/>
      <c r="N3722" s="1"/>
      <c r="V3722" s="90"/>
    </row>
    <row r="3723" spans="1:22" s="80" customFormat="1">
      <c r="A3723" s="1"/>
      <c r="B3723" s="1"/>
      <c r="C3723" s="1"/>
      <c r="D3723" s="1"/>
      <c r="E3723" s="1"/>
      <c r="F3723" s="1"/>
      <c r="G3723" s="1"/>
      <c r="H3723" s="58"/>
      <c r="I3723" s="1"/>
      <c r="J3723" s="1"/>
      <c r="K3723" s="1"/>
      <c r="L3723"/>
      <c r="M3723" s="1"/>
      <c r="N3723" s="1"/>
      <c r="V3723" s="90"/>
    </row>
    <row r="3724" spans="1:22" s="80" customFormat="1">
      <c r="A3724" s="1"/>
      <c r="B3724" s="1"/>
      <c r="C3724" s="1"/>
      <c r="D3724" s="1"/>
      <c r="E3724" s="1"/>
      <c r="F3724" s="1"/>
      <c r="G3724" s="1"/>
      <c r="H3724" s="58"/>
      <c r="I3724" s="1"/>
      <c r="J3724" s="1"/>
      <c r="K3724" s="1"/>
      <c r="L3724"/>
      <c r="M3724" s="1"/>
      <c r="N3724" s="1"/>
      <c r="V3724" s="90"/>
    </row>
    <row r="3725" spans="1:22" s="80" customFormat="1">
      <c r="A3725" s="1"/>
      <c r="B3725" s="1"/>
      <c r="C3725" s="1"/>
      <c r="D3725" s="1"/>
      <c r="E3725" s="1"/>
      <c r="F3725" s="1"/>
      <c r="G3725" s="1"/>
      <c r="H3725" s="58"/>
      <c r="I3725" s="1"/>
      <c r="J3725" s="1"/>
      <c r="K3725" s="1"/>
      <c r="L3725"/>
      <c r="M3725" s="1"/>
      <c r="N3725" s="1"/>
      <c r="V3725" s="90"/>
    </row>
    <row r="3726" spans="1:22" s="80" customFormat="1">
      <c r="A3726" s="1"/>
      <c r="B3726" s="1"/>
      <c r="C3726" s="1"/>
      <c r="D3726" s="1"/>
      <c r="E3726" s="1"/>
      <c r="F3726" s="1"/>
      <c r="G3726" s="1"/>
      <c r="H3726" s="58"/>
      <c r="I3726" s="1"/>
      <c r="J3726" s="1"/>
      <c r="K3726" s="1"/>
      <c r="L3726"/>
      <c r="M3726" s="1"/>
      <c r="N3726" s="1"/>
      <c r="V3726" s="90"/>
    </row>
    <row r="3727" spans="1:22" s="80" customFormat="1">
      <c r="A3727" s="1"/>
      <c r="B3727" s="1"/>
      <c r="C3727" s="1"/>
      <c r="D3727" s="1"/>
      <c r="E3727" s="1"/>
      <c r="F3727" s="1"/>
      <c r="G3727" s="1"/>
      <c r="H3727" s="58"/>
      <c r="I3727" s="1"/>
      <c r="J3727" s="1"/>
      <c r="K3727" s="1"/>
      <c r="L3727"/>
      <c r="M3727" s="1"/>
      <c r="N3727" s="1"/>
      <c r="V3727" s="90"/>
    </row>
    <row r="3728" spans="1:22" s="80" customFormat="1">
      <c r="A3728" s="1"/>
      <c r="B3728" s="1"/>
      <c r="C3728" s="1"/>
      <c r="D3728" s="1"/>
      <c r="E3728" s="1"/>
      <c r="F3728" s="1"/>
      <c r="G3728" s="1"/>
      <c r="H3728" s="58"/>
      <c r="I3728" s="1"/>
      <c r="J3728" s="1"/>
      <c r="K3728" s="1"/>
      <c r="L3728"/>
      <c r="M3728" s="1"/>
      <c r="N3728" s="1"/>
      <c r="V3728" s="90"/>
    </row>
    <row r="3729" spans="1:22" s="80" customFormat="1">
      <c r="A3729" s="1"/>
      <c r="B3729" s="1"/>
      <c r="C3729" s="1"/>
      <c r="D3729" s="1"/>
      <c r="E3729" s="1"/>
      <c r="F3729" s="1"/>
      <c r="G3729" s="1"/>
      <c r="H3729" s="58"/>
      <c r="I3729" s="1"/>
      <c r="J3729" s="1"/>
      <c r="K3729" s="1"/>
      <c r="L3729"/>
      <c r="M3729" s="1"/>
      <c r="N3729" s="1"/>
      <c r="V3729" s="90"/>
    </row>
    <row r="3730" spans="1:22" s="80" customFormat="1">
      <c r="A3730" s="1"/>
      <c r="B3730" s="1"/>
      <c r="C3730" s="1"/>
      <c r="D3730" s="1"/>
      <c r="E3730" s="1"/>
      <c r="F3730" s="1"/>
      <c r="G3730" s="1"/>
      <c r="H3730" s="58"/>
      <c r="I3730" s="1"/>
      <c r="J3730" s="1"/>
      <c r="K3730" s="1"/>
      <c r="L3730"/>
      <c r="M3730" s="1"/>
      <c r="N3730" s="1"/>
      <c r="V3730" s="90"/>
    </row>
    <row r="3731" spans="1:22" s="80" customFormat="1">
      <c r="A3731" s="1"/>
      <c r="B3731" s="1"/>
      <c r="C3731" s="1"/>
      <c r="D3731" s="1"/>
      <c r="E3731" s="1"/>
      <c r="F3731" s="1"/>
      <c r="G3731" s="1"/>
      <c r="H3731" s="58"/>
      <c r="I3731" s="1"/>
      <c r="J3731" s="1"/>
      <c r="K3731" s="1"/>
      <c r="L3731"/>
      <c r="M3731" s="1"/>
      <c r="N3731" s="1"/>
      <c r="V3731" s="90"/>
    </row>
    <row r="3732" spans="1:22" s="80" customFormat="1">
      <c r="A3732" s="1"/>
      <c r="B3732" s="1"/>
      <c r="C3732" s="1"/>
      <c r="D3732" s="1"/>
      <c r="E3732" s="1"/>
      <c r="F3732" s="1"/>
      <c r="G3732" s="1"/>
      <c r="H3732" s="58"/>
      <c r="I3732" s="1"/>
      <c r="J3732" s="1"/>
      <c r="K3732" s="1"/>
      <c r="L3732"/>
      <c r="M3732" s="1"/>
      <c r="N3732" s="1"/>
      <c r="V3732" s="90"/>
    </row>
    <row r="3733" spans="1:22" s="80" customFormat="1">
      <c r="A3733" s="1"/>
      <c r="B3733" s="1"/>
      <c r="C3733" s="1"/>
      <c r="D3733" s="1"/>
      <c r="E3733" s="1"/>
      <c r="F3733" s="1"/>
      <c r="G3733" s="1"/>
      <c r="H3733" s="58"/>
      <c r="I3733" s="1"/>
      <c r="J3733" s="1"/>
      <c r="K3733" s="1"/>
      <c r="L3733"/>
      <c r="M3733" s="1"/>
      <c r="N3733" s="1"/>
      <c r="V3733" s="90"/>
    </row>
    <row r="3734" spans="1:22" s="80" customFormat="1">
      <c r="A3734" s="1"/>
      <c r="B3734" s="1"/>
      <c r="C3734" s="1"/>
      <c r="D3734" s="1"/>
      <c r="E3734" s="1"/>
      <c r="F3734" s="1"/>
      <c r="G3734" s="1"/>
      <c r="H3734" s="58"/>
      <c r="I3734" s="1"/>
      <c r="J3734" s="1"/>
      <c r="K3734" s="1"/>
      <c r="L3734"/>
      <c r="M3734" s="1"/>
      <c r="N3734" s="1"/>
      <c r="V3734" s="90"/>
    </row>
    <row r="3735" spans="1:22" s="80" customFormat="1">
      <c r="A3735" s="1"/>
      <c r="B3735" s="1"/>
      <c r="C3735" s="1"/>
      <c r="D3735" s="1"/>
      <c r="E3735" s="1"/>
      <c r="F3735" s="1"/>
      <c r="G3735" s="1"/>
      <c r="H3735" s="58"/>
      <c r="I3735" s="1"/>
      <c r="J3735" s="1"/>
      <c r="K3735" s="1"/>
      <c r="L3735"/>
      <c r="M3735" s="1"/>
      <c r="N3735" s="1"/>
      <c r="V3735" s="90"/>
    </row>
    <row r="3736" spans="1:22" s="80" customFormat="1">
      <c r="A3736" s="1"/>
      <c r="B3736" s="1"/>
      <c r="C3736" s="1"/>
      <c r="D3736" s="1"/>
      <c r="E3736" s="1"/>
      <c r="F3736" s="1"/>
      <c r="G3736" s="1"/>
      <c r="H3736" s="58"/>
      <c r="I3736" s="1"/>
      <c r="J3736" s="1"/>
      <c r="K3736" s="1"/>
      <c r="L3736"/>
      <c r="M3736" s="1"/>
      <c r="N3736" s="1"/>
      <c r="V3736" s="90"/>
    </row>
    <row r="3737" spans="1:22" s="80" customFormat="1">
      <c r="A3737" s="1"/>
      <c r="B3737" s="1"/>
      <c r="C3737" s="1"/>
      <c r="D3737" s="1"/>
      <c r="E3737" s="1"/>
      <c r="F3737" s="1"/>
      <c r="G3737" s="1"/>
      <c r="H3737" s="58"/>
      <c r="I3737" s="1"/>
      <c r="J3737" s="1"/>
      <c r="K3737" s="1"/>
      <c r="L3737"/>
      <c r="M3737" s="1"/>
      <c r="N3737" s="1"/>
      <c r="V3737" s="90"/>
    </row>
    <row r="3738" spans="1:22" s="80" customFormat="1">
      <c r="A3738" s="1"/>
      <c r="B3738" s="1"/>
      <c r="C3738" s="1"/>
      <c r="D3738" s="1"/>
      <c r="E3738" s="1"/>
      <c r="F3738" s="1"/>
      <c r="G3738" s="1"/>
      <c r="H3738" s="58"/>
      <c r="I3738" s="1"/>
      <c r="J3738" s="1"/>
      <c r="K3738" s="1"/>
      <c r="L3738"/>
      <c r="M3738" s="1"/>
      <c r="N3738" s="1"/>
      <c r="V3738" s="90"/>
    </row>
    <row r="3739" spans="1:22" s="80" customFormat="1">
      <c r="A3739" s="1"/>
      <c r="B3739" s="1"/>
      <c r="C3739" s="1"/>
      <c r="D3739" s="1"/>
      <c r="E3739" s="1"/>
      <c r="F3739" s="1"/>
      <c r="G3739" s="1"/>
      <c r="H3739" s="58"/>
      <c r="I3739" s="1"/>
      <c r="J3739" s="1"/>
      <c r="K3739" s="1"/>
      <c r="L3739"/>
      <c r="M3739" s="1"/>
      <c r="N3739" s="1"/>
      <c r="V3739" s="90"/>
    </row>
    <row r="3740" spans="1:22" s="80" customFormat="1">
      <c r="A3740" s="1"/>
      <c r="B3740" s="1"/>
      <c r="C3740" s="1"/>
      <c r="D3740" s="1"/>
      <c r="E3740" s="1"/>
      <c r="F3740" s="1"/>
      <c r="G3740" s="1"/>
      <c r="H3740" s="58"/>
      <c r="I3740" s="1"/>
      <c r="J3740" s="1"/>
      <c r="K3740" s="1"/>
      <c r="L3740"/>
      <c r="M3740" s="1"/>
      <c r="N3740" s="1"/>
      <c r="V3740" s="90"/>
    </row>
    <row r="3741" spans="1:22" s="80" customFormat="1">
      <c r="A3741" s="1"/>
      <c r="B3741" s="1"/>
      <c r="C3741" s="1"/>
      <c r="D3741" s="1"/>
      <c r="E3741" s="1"/>
      <c r="F3741" s="1"/>
      <c r="G3741" s="1"/>
      <c r="H3741" s="58"/>
      <c r="I3741" s="1"/>
      <c r="J3741" s="1"/>
      <c r="K3741" s="1"/>
      <c r="L3741"/>
      <c r="M3741" s="1"/>
      <c r="N3741" s="1"/>
      <c r="V3741" s="90"/>
    </row>
    <row r="3742" spans="1:22" s="80" customFormat="1">
      <c r="A3742" s="1"/>
      <c r="B3742" s="1"/>
      <c r="C3742" s="1"/>
      <c r="D3742" s="1"/>
      <c r="E3742" s="1"/>
      <c r="F3742" s="1"/>
      <c r="G3742" s="1"/>
      <c r="H3742" s="58"/>
      <c r="I3742" s="1"/>
      <c r="J3742" s="1"/>
      <c r="K3742" s="1"/>
      <c r="L3742"/>
      <c r="M3742" s="1"/>
      <c r="N3742" s="1"/>
      <c r="V3742" s="90"/>
    </row>
    <row r="3743" spans="1:22" s="80" customFormat="1">
      <c r="A3743" s="1"/>
      <c r="B3743" s="1"/>
      <c r="C3743" s="1"/>
      <c r="D3743" s="1"/>
      <c r="E3743" s="1"/>
      <c r="F3743" s="1"/>
      <c r="G3743" s="1"/>
      <c r="H3743" s="58"/>
      <c r="I3743" s="1"/>
      <c r="J3743" s="1"/>
      <c r="K3743" s="1"/>
      <c r="L3743"/>
      <c r="M3743" s="1"/>
      <c r="N3743" s="1"/>
      <c r="V3743" s="90"/>
    </row>
    <row r="3744" spans="1:22" s="80" customFormat="1">
      <c r="A3744" s="1"/>
      <c r="B3744" s="1"/>
      <c r="C3744" s="1"/>
      <c r="D3744" s="1"/>
      <c r="E3744" s="1"/>
      <c r="F3744" s="1"/>
      <c r="G3744" s="1"/>
      <c r="H3744" s="58"/>
      <c r="I3744" s="1"/>
      <c r="J3744" s="1"/>
      <c r="K3744" s="1"/>
      <c r="L3744"/>
      <c r="M3744" s="1"/>
      <c r="N3744" s="1"/>
      <c r="V3744" s="90"/>
    </row>
    <row r="3745" spans="1:22" s="80" customFormat="1">
      <c r="A3745" s="1"/>
      <c r="B3745" s="1"/>
      <c r="C3745" s="1"/>
      <c r="D3745" s="1"/>
      <c r="E3745" s="1"/>
      <c r="F3745" s="1"/>
      <c r="G3745" s="1"/>
      <c r="H3745" s="58"/>
      <c r="I3745" s="1"/>
      <c r="J3745" s="1"/>
      <c r="K3745" s="1"/>
      <c r="L3745"/>
      <c r="M3745" s="1"/>
      <c r="N3745" s="1"/>
      <c r="V3745" s="90"/>
    </row>
    <row r="3746" spans="1:22" s="80" customFormat="1">
      <c r="A3746" s="1"/>
      <c r="B3746" s="1"/>
      <c r="C3746" s="1"/>
      <c r="D3746" s="1"/>
      <c r="E3746" s="1"/>
      <c r="F3746" s="1"/>
      <c r="G3746" s="1"/>
      <c r="H3746" s="58"/>
      <c r="I3746" s="1"/>
      <c r="J3746" s="1"/>
      <c r="K3746" s="1"/>
      <c r="L3746"/>
      <c r="M3746" s="1"/>
      <c r="N3746" s="1"/>
      <c r="V3746" s="90"/>
    </row>
    <row r="3747" spans="1:22" s="80" customFormat="1">
      <c r="A3747" s="1"/>
      <c r="B3747" s="1"/>
      <c r="C3747" s="1"/>
      <c r="D3747" s="1"/>
      <c r="E3747" s="1"/>
      <c r="F3747" s="1"/>
      <c r="G3747" s="1"/>
      <c r="H3747" s="58"/>
      <c r="I3747" s="1"/>
      <c r="J3747" s="1"/>
      <c r="K3747" s="1"/>
      <c r="L3747"/>
      <c r="M3747" s="1"/>
      <c r="N3747" s="1"/>
      <c r="V3747" s="90"/>
    </row>
    <row r="3748" spans="1:22" s="80" customFormat="1">
      <c r="A3748" s="1"/>
      <c r="B3748" s="1"/>
      <c r="C3748" s="1"/>
      <c r="D3748" s="1"/>
      <c r="E3748" s="1"/>
      <c r="F3748" s="1"/>
      <c r="G3748" s="1"/>
      <c r="H3748" s="58"/>
      <c r="I3748" s="1"/>
      <c r="J3748" s="1"/>
      <c r="K3748" s="1"/>
      <c r="L3748"/>
      <c r="M3748" s="1"/>
      <c r="N3748" s="1"/>
      <c r="V3748" s="90"/>
    </row>
    <row r="3749" spans="1:22" s="80" customFormat="1">
      <c r="A3749" s="1"/>
      <c r="B3749" s="1"/>
      <c r="C3749" s="1"/>
      <c r="D3749" s="1"/>
      <c r="E3749" s="1"/>
      <c r="F3749" s="1"/>
      <c r="G3749" s="1"/>
      <c r="H3749" s="58"/>
      <c r="I3749" s="1"/>
      <c r="J3749" s="1"/>
      <c r="K3749" s="1"/>
      <c r="L3749"/>
      <c r="M3749" s="1"/>
      <c r="N3749" s="1"/>
      <c r="V3749" s="90"/>
    </row>
    <row r="3750" spans="1:22" s="80" customFormat="1">
      <c r="A3750" s="1"/>
      <c r="B3750" s="1"/>
      <c r="C3750" s="1"/>
      <c r="D3750" s="1"/>
      <c r="E3750" s="1"/>
      <c r="F3750" s="1"/>
      <c r="G3750" s="1"/>
      <c r="H3750" s="58"/>
      <c r="I3750" s="1"/>
      <c r="J3750" s="1"/>
      <c r="K3750" s="1"/>
      <c r="L3750"/>
      <c r="M3750" s="1"/>
      <c r="N3750" s="1"/>
      <c r="V3750" s="90"/>
    </row>
    <row r="3751" spans="1:22" s="80" customFormat="1">
      <c r="A3751" s="1"/>
      <c r="B3751" s="1"/>
      <c r="C3751" s="1"/>
      <c r="D3751" s="1"/>
      <c r="E3751" s="1"/>
      <c r="F3751" s="1"/>
      <c r="G3751" s="1"/>
      <c r="H3751" s="58"/>
      <c r="I3751" s="1"/>
      <c r="J3751" s="1"/>
      <c r="K3751" s="1"/>
      <c r="L3751"/>
      <c r="M3751" s="1"/>
      <c r="N3751" s="1"/>
      <c r="V3751" s="90"/>
    </row>
    <row r="3752" spans="1:22" s="80" customFormat="1">
      <c r="A3752" s="1"/>
      <c r="B3752" s="1"/>
      <c r="C3752" s="1"/>
      <c r="D3752" s="1"/>
      <c r="E3752" s="1"/>
      <c r="F3752" s="1"/>
      <c r="G3752" s="1"/>
      <c r="H3752" s="58"/>
      <c r="I3752" s="1"/>
      <c r="J3752" s="1"/>
      <c r="K3752" s="1"/>
      <c r="L3752"/>
      <c r="M3752" s="1"/>
      <c r="N3752" s="1"/>
      <c r="V3752" s="90"/>
    </row>
    <row r="3753" spans="1:22" s="80" customFormat="1">
      <c r="A3753" s="1"/>
      <c r="B3753" s="1"/>
      <c r="C3753" s="1"/>
      <c r="D3753" s="1"/>
      <c r="E3753" s="1"/>
      <c r="F3753" s="1"/>
      <c r="G3753" s="1"/>
      <c r="H3753" s="58"/>
      <c r="I3753" s="1"/>
      <c r="J3753" s="1"/>
      <c r="K3753" s="1"/>
      <c r="L3753"/>
      <c r="M3753" s="1"/>
      <c r="N3753" s="1"/>
      <c r="V3753" s="90"/>
    </row>
    <row r="3754" spans="1:22" s="80" customFormat="1">
      <c r="A3754" s="1"/>
      <c r="B3754" s="1"/>
      <c r="C3754" s="1"/>
      <c r="D3754" s="1"/>
      <c r="E3754" s="1"/>
      <c r="F3754" s="1"/>
      <c r="G3754" s="1"/>
      <c r="H3754" s="58"/>
      <c r="I3754" s="1"/>
      <c r="J3754" s="1"/>
      <c r="K3754" s="1"/>
      <c r="L3754"/>
      <c r="M3754" s="1"/>
      <c r="N3754" s="1"/>
      <c r="V3754" s="90"/>
    </row>
    <row r="3755" spans="1:22" s="80" customFormat="1">
      <c r="A3755" s="1"/>
      <c r="B3755" s="1"/>
      <c r="C3755" s="1"/>
      <c r="D3755" s="1"/>
      <c r="E3755" s="1"/>
      <c r="F3755" s="1"/>
      <c r="G3755" s="1"/>
      <c r="H3755" s="58"/>
      <c r="I3755" s="1"/>
      <c r="J3755" s="1"/>
      <c r="K3755" s="1"/>
      <c r="L3755"/>
      <c r="M3755" s="1"/>
      <c r="N3755" s="1"/>
      <c r="V3755" s="90"/>
    </row>
    <row r="3756" spans="1:22" s="80" customFormat="1">
      <c r="A3756" s="1"/>
      <c r="B3756" s="1"/>
      <c r="C3756" s="1"/>
      <c r="D3756" s="1"/>
      <c r="E3756" s="1"/>
      <c r="F3756" s="1"/>
      <c r="G3756" s="1"/>
      <c r="H3756" s="58"/>
      <c r="I3756" s="1"/>
      <c r="J3756" s="1"/>
      <c r="K3756" s="1"/>
      <c r="L3756"/>
      <c r="M3756" s="1"/>
      <c r="N3756" s="1"/>
      <c r="V3756" s="90"/>
    </row>
    <row r="3757" spans="1:22" s="80" customFormat="1">
      <c r="A3757" s="1"/>
      <c r="B3757" s="1"/>
      <c r="C3757" s="1"/>
      <c r="D3757" s="1"/>
      <c r="E3757" s="1"/>
      <c r="F3757" s="1"/>
      <c r="G3757" s="1"/>
      <c r="H3757" s="58"/>
      <c r="I3757" s="1"/>
      <c r="J3757" s="1"/>
      <c r="K3757" s="1"/>
      <c r="L3757"/>
      <c r="M3757" s="1"/>
      <c r="N3757" s="1"/>
      <c r="V3757" s="90"/>
    </row>
    <row r="3758" spans="1:22" s="80" customFormat="1">
      <c r="A3758" s="1"/>
      <c r="B3758" s="1"/>
      <c r="C3758" s="1"/>
      <c r="D3758" s="1"/>
      <c r="E3758" s="1"/>
      <c r="F3758" s="1"/>
      <c r="G3758" s="1"/>
      <c r="H3758" s="58"/>
      <c r="I3758" s="1"/>
      <c r="J3758" s="1"/>
      <c r="K3758" s="1"/>
      <c r="L3758"/>
      <c r="M3758" s="1"/>
      <c r="N3758" s="1"/>
      <c r="V3758" s="90"/>
    </row>
    <row r="3759" spans="1:22" s="80" customFormat="1">
      <c r="A3759" s="1"/>
      <c r="B3759" s="1"/>
      <c r="C3759" s="1"/>
      <c r="D3759" s="1"/>
      <c r="E3759" s="1"/>
      <c r="F3759" s="1"/>
      <c r="G3759" s="1"/>
      <c r="H3759" s="58"/>
      <c r="I3759" s="1"/>
      <c r="J3759" s="1"/>
      <c r="K3759" s="1"/>
      <c r="L3759"/>
      <c r="M3759" s="1"/>
      <c r="N3759" s="1"/>
      <c r="V3759" s="90"/>
    </row>
    <row r="3760" spans="1:22" s="80" customFormat="1">
      <c r="A3760" s="1"/>
      <c r="B3760" s="1"/>
      <c r="C3760" s="1"/>
      <c r="D3760" s="1"/>
      <c r="E3760" s="1"/>
      <c r="F3760" s="1"/>
      <c r="G3760" s="1"/>
      <c r="H3760" s="58"/>
      <c r="I3760" s="1"/>
      <c r="J3760" s="1"/>
      <c r="K3760" s="1"/>
      <c r="L3760"/>
      <c r="M3760" s="1"/>
      <c r="N3760" s="1"/>
      <c r="V3760" s="90"/>
    </row>
    <row r="3761" spans="1:22" s="80" customFormat="1">
      <c r="A3761" s="1"/>
      <c r="B3761" s="1"/>
      <c r="C3761" s="1"/>
      <c r="D3761" s="1"/>
      <c r="E3761" s="1"/>
      <c r="F3761" s="1"/>
      <c r="G3761" s="1"/>
      <c r="H3761" s="58"/>
      <c r="I3761" s="1"/>
      <c r="J3761" s="1"/>
      <c r="K3761" s="1"/>
      <c r="L3761"/>
      <c r="M3761" s="1"/>
      <c r="N3761" s="1"/>
      <c r="V3761" s="90"/>
    </row>
    <row r="3762" spans="1:22" s="80" customFormat="1">
      <c r="A3762" s="1"/>
      <c r="B3762" s="1"/>
      <c r="C3762" s="1"/>
      <c r="D3762" s="1"/>
      <c r="E3762" s="1"/>
      <c r="F3762" s="1"/>
      <c r="G3762" s="1"/>
      <c r="H3762" s="58"/>
      <c r="I3762" s="1"/>
      <c r="J3762" s="1"/>
      <c r="K3762" s="1"/>
      <c r="L3762"/>
      <c r="M3762" s="1"/>
      <c r="N3762" s="1"/>
      <c r="V3762" s="90"/>
    </row>
    <row r="3763" spans="1:22" s="80" customFormat="1">
      <c r="A3763" s="1"/>
      <c r="B3763" s="1"/>
      <c r="C3763" s="1"/>
      <c r="D3763" s="1"/>
      <c r="E3763" s="1"/>
      <c r="F3763" s="1"/>
      <c r="G3763" s="1"/>
      <c r="H3763" s="58"/>
      <c r="I3763" s="1"/>
      <c r="J3763" s="1"/>
      <c r="K3763" s="1"/>
      <c r="L3763"/>
      <c r="M3763" s="1"/>
      <c r="N3763" s="1"/>
      <c r="V3763" s="90"/>
    </row>
    <row r="3764" spans="1:22" s="80" customFormat="1">
      <c r="A3764" s="1"/>
      <c r="B3764" s="1"/>
      <c r="C3764" s="1"/>
      <c r="D3764" s="1"/>
      <c r="E3764" s="1"/>
      <c r="F3764" s="1"/>
      <c r="G3764" s="1"/>
      <c r="H3764" s="58"/>
      <c r="I3764" s="1"/>
      <c r="J3764" s="1"/>
      <c r="K3764" s="1"/>
      <c r="L3764"/>
      <c r="M3764" s="1"/>
      <c r="N3764" s="1"/>
      <c r="V3764" s="90"/>
    </row>
    <row r="3765" spans="1:22" s="80" customFormat="1">
      <c r="A3765" s="1"/>
      <c r="B3765" s="1"/>
      <c r="C3765" s="1"/>
      <c r="D3765" s="1"/>
      <c r="E3765" s="1"/>
      <c r="F3765" s="1"/>
      <c r="G3765" s="1"/>
      <c r="H3765" s="58"/>
      <c r="I3765" s="1"/>
      <c r="J3765" s="1"/>
      <c r="K3765" s="1"/>
      <c r="L3765"/>
      <c r="M3765" s="1"/>
      <c r="N3765" s="1"/>
      <c r="V3765" s="90"/>
    </row>
    <row r="3766" spans="1:22" s="80" customFormat="1">
      <c r="A3766" s="1"/>
      <c r="B3766" s="1"/>
      <c r="C3766" s="1"/>
      <c r="D3766" s="1"/>
      <c r="E3766" s="1"/>
      <c r="F3766" s="1"/>
      <c r="G3766" s="1"/>
      <c r="H3766" s="58"/>
      <c r="I3766" s="1"/>
      <c r="J3766" s="1"/>
      <c r="K3766" s="1"/>
      <c r="L3766"/>
      <c r="M3766" s="1"/>
      <c r="N3766" s="1"/>
      <c r="V3766" s="90"/>
    </row>
    <row r="3767" spans="1:22" s="80" customFormat="1">
      <c r="A3767" s="1"/>
      <c r="B3767" s="1"/>
      <c r="C3767" s="1"/>
      <c r="D3767" s="1"/>
      <c r="E3767" s="1"/>
      <c r="F3767" s="1"/>
      <c r="G3767" s="1"/>
      <c r="H3767" s="58"/>
      <c r="I3767" s="1"/>
      <c r="J3767" s="1"/>
      <c r="K3767" s="1"/>
      <c r="L3767"/>
      <c r="M3767" s="1"/>
      <c r="N3767" s="1"/>
      <c r="V3767" s="90"/>
    </row>
    <row r="3768" spans="1:22" s="80" customFormat="1">
      <c r="A3768" s="1"/>
      <c r="B3768" s="1"/>
      <c r="C3768" s="1"/>
      <c r="D3768" s="1"/>
      <c r="E3768" s="1"/>
      <c r="F3768" s="1"/>
      <c r="G3768" s="1"/>
      <c r="H3768" s="58"/>
      <c r="I3768" s="1"/>
      <c r="J3768" s="1"/>
      <c r="K3768" s="1"/>
      <c r="L3768"/>
      <c r="M3768" s="1"/>
      <c r="N3768" s="1"/>
      <c r="V3768" s="90"/>
    </row>
    <row r="3769" spans="1:22" s="80" customFormat="1">
      <c r="A3769" s="1"/>
      <c r="B3769" s="1"/>
      <c r="C3769" s="1"/>
      <c r="D3769" s="1"/>
      <c r="E3769" s="1"/>
      <c r="F3769" s="1"/>
      <c r="G3769" s="1"/>
      <c r="H3769" s="58"/>
      <c r="I3769" s="1"/>
      <c r="J3769" s="1"/>
      <c r="K3769" s="1"/>
      <c r="L3769"/>
      <c r="M3769" s="1"/>
      <c r="N3769" s="1"/>
      <c r="V3769" s="90"/>
    </row>
    <row r="3770" spans="1:22" s="80" customFormat="1">
      <c r="A3770" s="1"/>
      <c r="B3770" s="1"/>
      <c r="C3770" s="1"/>
      <c r="D3770" s="1"/>
      <c r="E3770" s="1"/>
      <c r="F3770" s="1"/>
      <c r="G3770" s="1"/>
      <c r="H3770" s="58"/>
      <c r="I3770" s="1"/>
      <c r="J3770" s="1"/>
      <c r="K3770" s="1"/>
      <c r="L3770"/>
      <c r="M3770" s="1"/>
      <c r="N3770" s="1"/>
      <c r="V3770" s="90"/>
    </row>
    <row r="3771" spans="1:22" s="80" customFormat="1">
      <c r="A3771" s="1"/>
      <c r="B3771" s="1"/>
      <c r="C3771" s="1"/>
      <c r="D3771" s="1"/>
      <c r="E3771" s="1"/>
      <c r="F3771" s="1"/>
      <c r="G3771" s="1"/>
      <c r="H3771" s="58"/>
      <c r="I3771" s="1"/>
      <c r="J3771" s="1"/>
      <c r="K3771" s="1"/>
      <c r="L3771"/>
      <c r="M3771" s="1"/>
      <c r="N3771" s="1"/>
      <c r="V3771" s="90"/>
    </row>
    <row r="3772" spans="1:22" s="80" customFormat="1">
      <c r="A3772" s="1"/>
      <c r="B3772" s="1"/>
      <c r="C3772" s="1"/>
      <c r="D3772" s="1"/>
      <c r="E3772" s="1"/>
      <c r="F3772" s="1"/>
      <c r="G3772" s="1"/>
      <c r="H3772" s="58"/>
      <c r="I3772" s="1"/>
      <c r="J3772" s="1"/>
      <c r="K3772" s="1"/>
      <c r="L3772"/>
      <c r="M3772" s="1"/>
      <c r="N3772" s="1"/>
      <c r="V3772" s="90"/>
    </row>
    <row r="3773" spans="1:22" s="80" customFormat="1">
      <c r="A3773" s="1"/>
      <c r="B3773" s="1"/>
      <c r="C3773" s="1"/>
      <c r="D3773" s="1"/>
      <c r="E3773" s="1"/>
      <c r="F3773" s="1"/>
      <c r="G3773" s="1"/>
      <c r="H3773" s="58"/>
      <c r="I3773" s="1"/>
      <c r="J3773" s="1"/>
      <c r="K3773" s="1"/>
      <c r="L3773"/>
      <c r="M3773" s="1"/>
      <c r="N3773" s="1"/>
      <c r="V3773" s="90"/>
    </row>
    <row r="3774" spans="1:22" s="80" customFormat="1">
      <c r="A3774" s="1"/>
      <c r="B3774" s="1"/>
      <c r="C3774" s="1"/>
      <c r="D3774" s="1"/>
      <c r="E3774" s="1"/>
      <c r="F3774" s="1"/>
      <c r="G3774" s="1"/>
      <c r="H3774" s="58"/>
      <c r="I3774" s="1"/>
      <c r="J3774" s="1"/>
      <c r="K3774" s="1"/>
      <c r="L3774"/>
      <c r="M3774" s="1"/>
      <c r="N3774" s="1"/>
      <c r="V3774" s="90"/>
    </row>
    <row r="3775" spans="1:22" s="80" customFormat="1">
      <c r="A3775" s="1"/>
      <c r="B3775" s="1"/>
      <c r="C3775" s="1"/>
      <c r="D3775" s="1"/>
      <c r="E3775" s="1"/>
      <c r="F3775" s="1"/>
      <c r="G3775" s="1"/>
      <c r="H3775" s="58"/>
      <c r="I3775" s="1"/>
      <c r="J3775" s="1"/>
      <c r="K3775" s="1"/>
      <c r="L3775"/>
      <c r="M3775" s="1"/>
      <c r="N3775" s="1"/>
      <c r="V3775" s="90"/>
    </row>
    <row r="3776" spans="1:22" s="80" customFormat="1">
      <c r="A3776" s="1"/>
      <c r="B3776" s="1"/>
      <c r="C3776" s="1"/>
      <c r="D3776" s="1"/>
      <c r="E3776" s="1"/>
      <c r="F3776" s="1"/>
      <c r="G3776" s="1"/>
      <c r="H3776" s="58"/>
      <c r="I3776" s="1"/>
      <c r="J3776" s="1"/>
      <c r="K3776" s="1"/>
      <c r="L3776"/>
      <c r="M3776" s="1"/>
      <c r="N3776" s="1"/>
      <c r="V3776" s="90"/>
    </row>
    <row r="3777" spans="1:22" s="80" customFormat="1">
      <c r="A3777" s="1"/>
      <c r="B3777" s="1"/>
      <c r="C3777" s="1"/>
      <c r="D3777" s="1"/>
      <c r="E3777" s="1"/>
      <c r="F3777" s="1"/>
      <c r="G3777" s="1"/>
      <c r="H3777" s="58"/>
      <c r="I3777" s="1"/>
      <c r="J3777" s="1"/>
      <c r="K3777" s="1"/>
      <c r="L3777"/>
      <c r="M3777" s="1"/>
      <c r="N3777" s="1"/>
      <c r="V3777" s="90"/>
    </row>
    <row r="3778" spans="1:22" s="80" customFormat="1">
      <c r="A3778" s="1"/>
      <c r="B3778" s="1"/>
      <c r="C3778" s="1"/>
      <c r="D3778" s="1"/>
      <c r="E3778" s="1"/>
      <c r="F3778" s="1"/>
      <c r="G3778" s="1"/>
      <c r="H3778" s="58"/>
      <c r="I3778" s="1"/>
      <c r="J3778" s="1"/>
      <c r="K3778" s="1"/>
      <c r="L3778"/>
      <c r="M3778" s="1"/>
      <c r="N3778" s="1"/>
      <c r="V3778" s="90"/>
    </row>
    <row r="3779" spans="1:22" s="80" customFormat="1">
      <c r="A3779" s="1"/>
      <c r="B3779" s="1"/>
      <c r="C3779" s="1"/>
      <c r="D3779" s="1"/>
      <c r="E3779" s="1"/>
      <c r="F3779" s="1"/>
      <c r="G3779" s="1"/>
      <c r="H3779" s="58"/>
      <c r="I3779" s="1"/>
      <c r="J3779" s="1"/>
      <c r="K3779" s="1"/>
      <c r="L3779"/>
      <c r="M3779" s="1"/>
      <c r="N3779" s="1"/>
      <c r="V3779" s="90"/>
    </row>
    <row r="3780" spans="1:22" s="80" customFormat="1">
      <c r="A3780" s="1"/>
      <c r="B3780" s="1"/>
      <c r="C3780" s="1"/>
      <c r="D3780" s="1"/>
      <c r="E3780" s="1"/>
      <c r="F3780" s="1"/>
      <c r="G3780" s="1"/>
      <c r="H3780" s="58"/>
      <c r="I3780" s="1"/>
      <c r="J3780" s="1"/>
      <c r="K3780" s="1"/>
      <c r="L3780"/>
      <c r="M3780" s="1"/>
      <c r="N3780" s="1"/>
      <c r="V3780" s="90"/>
    </row>
    <row r="3781" spans="1:22" s="80" customFormat="1">
      <c r="A3781" s="1"/>
      <c r="B3781" s="1"/>
      <c r="C3781" s="1"/>
      <c r="D3781" s="1"/>
      <c r="E3781" s="1"/>
      <c r="F3781" s="1"/>
      <c r="G3781" s="1"/>
      <c r="H3781" s="58"/>
      <c r="I3781" s="1"/>
      <c r="J3781" s="1"/>
      <c r="K3781" s="1"/>
      <c r="L3781"/>
      <c r="M3781" s="1"/>
      <c r="N3781" s="1"/>
      <c r="V3781" s="90"/>
    </row>
    <row r="3782" spans="1:22" s="80" customFormat="1">
      <c r="A3782" s="1"/>
      <c r="B3782" s="1"/>
      <c r="C3782" s="1"/>
      <c r="D3782" s="1"/>
      <c r="E3782" s="1"/>
      <c r="F3782" s="1"/>
      <c r="G3782" s="1"/>
      <c r="H3782" s="58"/>
      <c r="I3782" s="1"/>
      <c r="J3782" s="1"/>
      <c r="K3782" s="1"/>
      <c r="L3782"/>
      <c r="M3782" s="1"/>
      <c r="N3782" s="1"/>
      <c r="V3782" s="90"/>
    </row>
    <row r="3783" spans="1:22" s="80" customFormat="1">
      <c r="A3783" s="1"/>
      <c r="B3783" s="1"/>
      <c r="C3783" s="1"/>
      <c r="D3783" s="1"/>
      <c r="E3783" s="1"/>
      <c r="F3783" s="1"/>
      <c r="G3783" s="1"/>
      <c r="H3783" s="58"/>
      <c r="I3783" s="1"/>
      <c r="J3783" s="1"/>
      <c r="K3783" s="1"/>
      <c r="L3783"/>
      <c r="M3783" s="1"/>
      <c r="N3783" s="1"/>
      <c r="V3783" s="90"/>
    </row>
    <row r="3784" spans="1:22" s="80" customFormat="1">
      <c r="A3784" s="1"/>
      <c r="B3784" s="1"/>
      <c r="C3784" s="1"/>
      <c r="D3784" s="1"/>
      <c r="E3784" s="1"/>
      <c r="F3784" s="1"/>
      <c r="G3784" s="1"/>
      <c r="H3784" s="58"/>
      <c r="I3784" s="1"/>
      <c r="J3784" s="1"/>
      <c r="K3784" s="1"/>
      <c r="L3784"/>
      <c r="M3784" s="1"/>
      <c r="N3784" s="1"/>
      <c r="V3784" s="90"/>
    </row>
    <row r="3785" spans="1:22" s="80" customFormat="1">
      <c r="A3785" s="1"/>
      <c r="B3785" s="1"/>
      <c r="C3785" s="1"/>
      <c r="D3785" s="1"/>
      <c r="E3785" s="1"/>
      <c r="F3785" s="1"/>
      <c r="G3785" s="1"/>
      <c r="H3785" s="58"/>
      <c r="I3785" s="1"/>
      <c r="J3785" s="1"/>
      <c r="K3785" s="1"/>
      <c r="L3785"/>
      <c r="M3785" s="1"/>
      <c r="N3785" s="1"/>
      <c r="V3785" s="90"/>
    </row>
    <row r="3786" spans="1:22" s="80" customFormat="1">
      <c r="A3786" s="1"/>
      <c r="B3786" s="1"/>
      <c r="C3786" s="1"/>
      <c r="D3786" s="1"/>
      <c r="E3786" s="1"/>
      <c r="F3786" s="1"/>
      <c r="G3786" s="1"/>
      <c r="H3786" s="58"/>
      <c r="I3786" s="1"/>
      <c r="J3786" s="1"/>
      <c r="K3786" s="1"/>
      <c r="L3786"/>
      <c r="M3786" s="1"/>
      <c r="N3786" s="1"/>
      <c r="V3786" s="90"/>
    </row>
    <row r="3787" spans="1:22" s="80" customFormat="1">
      <c r="A3787" s="1"/>
      <c r="B3787" s="1"/>
      <c r="C3787" s="1"/>
      <c r="D3787" s="1"/>
      <c r="E3787" s="1"/>
      <c r="F3787" s="1"/>
      <c r="G3787" s="1"/>
      <c r="H3787" s="58"/>
      <c r="I3787" s="1"/>
      <c r="J3787" s="1"/>
      <c r="K3787" s="1"/>
      <c r="L3787"/>
      <c r="M3787" s="1"/>
      <c r="N3787" s="1"/>
      <c r="V3787" s="90"/>
    </row>
    <row r="3788" spans="1:22" s="80" customFormat="1">
      <c r="A3788" s="1"/>
      <c r="B3788" s="1"/>
      <c r="C3788" s="1"/>
      <c r="D3788" s="1"/>
      <c r="E3788" s="1"/>
      <c r="F3788" s="1"/>
      <c r="G3788" s="1"/>
      <c r="H3788" s="58"/>
      <c r="I3788" s="1"/>
      <c r="J3788" s="1"/>
      <c r="K3788" s="1"/>
      <c r="L3788"/>
      <c r="M3788" s="1"/>
      <c r="N3788" s="1"/>
      <c r="V3788" s="90"/>
    </row>
    <row r="3789" spans="1:22" s="80" customFormat="1">
      <c r="A3789" s="1"/>
      <c r="B3789" s="1"/>
      <c r="C3789" s="1"/>
      <c r="D3789" s="1"/>
      <c r="E3789" s="1"/>
      <c r="F3789" s="1"/>
      <c r="G3789" s="1"/>
      <c r="H3789" s="58"/>
      <c r="I3789" s="1"/>
      <c r="J3789" s="1"/>
      <c r="K3789" s="1"/>
      <c r="L3789"/>
      <c r="M3789" s="1"/>
      <c r="N3789" s="1"/>
      <c r="V3789" s="90"/>
    </row>
    <row r="3790" spans="1:22" s="80" customFormat="1">
      <c r="A3790" s="1"/>
      <c r="B3790" s="1"/>
      <c r="C3790" s="1"/>
      <c r="D3790" s="1"/>
      <c r="E3790" s="1"/>
      <c r="F3790" s="1"/>
      <c r="G3790" s="1"/>
      <c r="H3790" s="58"/>
      <c r="I3790" s="1"/>
      <c r="J3790" s="1"/>
      <c r="K3790" s="1"/>
      <c r="L3790"/>
      <c r="M3790" s="1"/>
      <c r="N3790" s="1"/>
      <c r="V3790" s="90"/>
    </row>
    <row r="3791" spans="1:22" s="80" customFormat="1">
      <c r="A3791" s="1"/>
      <c r="B3791" s="1"/>
      <c r="C3791" s="1"/>
      <c r="D3791" s="1"/>
      <c r="E3791" s="1"/>
      <c r="F3791" s="1"/>
      <c r="G3791" s="1"/>
      <c r="H3791" s="58"/>
      <c r="I3791" s="1"/>
      <c r="J3791" s="1"/>
      <c r="K3791" s="1"/>
      <c r="L3791"/>
      <c r="M3791" s="1"/>
      <c r="N3791" s="1"/>
      <c r="V3791" s="90"/>
    </row>
    <row r="3792" spans="1:22" s="80" customFormat="1">
      <c r="A3792" s="1"/>
      <c r="B3792" s="1"/>
      <c r="C3792" s="1"/>
      <c r="D3792" s="1"/>
      <c r="E3792" s="1"/>
      <c r="F3792" s="1"/>
      <c r="G3792" s="1"/>
      <c r="H3792" s="58"/>
      <c r="I3792" s="1"/>
      <c r="J3792" s="1"/>
      <c r="K3792" s="1"/>
      <c r="L3792"/>
      <c r="M3792" s="1"/>
      <c r="N3792" s="1"/>
      <c r="V3792" s="90"/>
    </row>
    <row r="3793" spans="1:22" s="80" customFormat="1">
      <c r="A3793" s="1"/>
      <c r="B3793" s="1"/>
      <c r="C3793" s="1"/>
      <c r="D3793" s="1"/>
      <c r="E3793" s="1"/>
      <c r="F3793" s="1"/>
      <c r="G3793" s="1"/>
      <c r="H3793" s="58"/>
      <c r="I3793" s="1"/>
      <c r="J3793" s="1"/>
      <c r="K3793" s="1"/>
      <c r="L3793"/>
      <c r="M3793" s="1"/>
      <c r="N3793" s="1"/>
      <c r="V3793" s="90"/>
    </row>
    <row r="3794" spans="1:22" s="80" customFormat="1">
      <c r="A3794" s="1"/>
      <c r="B3794" s="1"/>
      <c r="C3794" s="1"/>
      <c r="D3794" s="1"/>
      <c r="E3794" s="1"/>
      <c r="F3794" s="1"/>
      <c r="G3794" s="1"/>
      <c r="H3794" s="58"/>
      <c r="I3794" s="1"/>
      <c r="J3794" s="1"/>
      <c r="K3794" s="1"/>
      <c r="L3794"/>
      <c r="M3794" s="1"/>
      <c r="N3794" s="1"/>
      <c r="V3794" s="90"/>
    </row>
    <row r="3795" spans="1:22" s="80" customFormat="1">
      <c r="A3795" s="1"/>
      <c r="B3795" s="1"/>
      <c r="C3795" s="1"/>
      <c r="D3795" s="1"/>
      <c r="E3795" s="1"/>
      <c r="F3795" s="1"/>
      <c r="G3795" s="1"/>
      <c r="H3795" s="58"/>
      <c r="I3795" s="1"/>
      <c r="J3795" s="1"/>
      <c r="K3795" s="1"/>
      <c r="L3795"/>
      <c r="M3795" s="1"/>
      <c r="N3795" s="1"/>
      <c r="V3795" s="90"/>
    </row>
    <row r="3796" spans="1:22" s="80" customFormat="1">
      <c r="A3796" s="1"/>
      <c r="B3796" s="1"/>
      <c r="C3796" s="1"/>
      <c r="D3796" s="1"/>
      <c r="E3796" s="1"/>
      <c r="F3796" s="1"/>
      <c r="G3796" s="1"/>
      <c r="H3796" s="58"/>
      <c r="I3796" s="1"/>
      <c r="J3796" s="1"/>
      <c r="K3796" s="1"/>
      <c r="L3796"/>
      <c r="M3796" s="1"/>
      <c r="N3796" s="1"/>
      <c r="V3796" s="90"/>
    </row>
    <row r="3797" spans="1:22" s="80" customFormat="1">
      <c r="A3797" s="1"/>
      <c r="B3797" s="1"/>
      <c r="C3797" s="1"/>
      <c r="D3797" s="1"/>
      <c r="E3797" s="1"/>
      <c r="F3797" s="1"/>
      <c r="G3797" s="1"/>
      <c r="H3797" s="58"/>
      <c r="I3797" s="1"/>
      <c r="J3797" s="1"/>
      <c r="K3797" s="1"/>
      <c r="L3797"/>
      <c r="M3797" s="1"/>
      <c r="N3797" s="1"/>
      <c r="V3797" s="90"/>
    </row>
    <row r="3798" spans="1:22" s="80" customFormat="1">
      <c r="A3798" s="1"/>
      <c r="B3798" s="1"/>
      <c r="C3798" s="1"/>
      <c r="D3798" s="1"/>
      <c r="E3798" s="1"/>
      <c r="F3798" s="1"/>
      <c r="G3798" s="1"/>
      <c r="H3798" s="58"/>
      <c r="I3798" s="1"/>
      <c r="J3798" s="1"/>
      <c r="K3798" s="1"/>
      <c r="L3798"/>
      <c r="M3798" s="1"/>
      <c r="N3798" s="1"/>
      <c r="V3798" s="90"/>
    </row>
    <row r="3799" spans="1:22" s="80" customFormat="1">
      <c r="A3799" s="1"/>
      <c r="B3799" s="1"/>
      <c r="C3799" s="1"/>
      <c r="D3799" s="1"/>
      <c r="E3799" s="1"/>
      <c r="F3799" s="1"/>
      <c r="G3799" s="1"/>
      <c r="H3799" s="58"/>
      <c r="I3799" s="1"/>
      <c r="J3799" s="1"/>
      <c r="K3799" s="1"/>
      <c r="L3799"/>
      <c r="M3799" s="1"/>
      <c r="N3799" s="1"/>
      <c r="V3799" s="90"/>
    </row>
    <row r="3800" spans="1:22" s="80" customFormat="1">
      <c r="A3800" s="1"/>
      <c r="B3800" s="1"/>
      <c r="C3800" s="1"/>
      <c r="D3800" s="1"/>
      <c r="E3800" s="1"/>
      <c r="F3800" s="1"/>
      <c r="G3800" s="1"/>
      <c r="H3800" s="58"/>
      <c r="I3800" s="1"/>
      <c r="J3800" s="1"/>
      <c r="K3800" s="1"/>
      <c r="L3800"/>
      <c r="M3800" s="1"/>
      <c r="N3800" s="1"/>
      <c r="V3800" s="90"/>
    </row>
    <row r="3801" spans="1:22" s="80" customFormat="1">
      <c r="A3801" s="1"/>
      <c r="B3801" s="1"/>
      <c r="C3801" s="1"/>
      <c r="D3801" s="1"/>
      <c r="E3801" s="1"/>
      <c r="F3801" s="1"/>
      <c r="G3801" s="1"/>
      <c r="H3801" s="58"/>
      <c r="I3801" s="1"/>
      <c r="J3801" s="1"/>
      <c r="K3801" s="1"/>
      <c r="L3801"/>
      <c r="M3801" s="1"/>
      <c r="N3801" s="1"/>
      <c r="V3801" s="90"/>
    </row>
    <row r="3802" spans="1:22" s="80" customFormat="1">
      <c r="A3802" s="1"/>
      <c r="B3802" s="1"/>
      <c r="C3802" s="1"/>
      <c r="D3802" s="1"/>
      <c r="E3802" s="1"/>
      <c r="F3802" s="1"/>
      <c r="G3802" s="1"/>
      <c r="H3802" s="58"/>
      <c r="I3802" s="1"/>
      <c r="J3802" s="1"/>
      <c r="K3802" s="1"/>
      <c r="L3802"/>
      <c r="M3802" s="1"/>
      <c r="N3802" s="1"/>
      <c r="V3802" s="90"/>
    </row>
    <row r="3803" spans="1:22" s="80" customFormat="1">
      <c r="A3803" s="1"/>
      <c r="B3803" s="1"/>
      <c r="C3803" s="1"/>
      <c r="D3803" s="1"/>
      <c r="E3803" s="1"/>
      <c r="F3803" s="1"/>
      <c r="G3803" s="1"/>
      <c r="H3803" s="58"/>
      <c r="I3803" s="1"/>
      <c r="J3803" s="1"/>
      <c r="K3803" s="1"/>
      <c r="L3803"/>
      <c r="M3803" s="1"/>
      <c r="N3803" s="1"/>
      <c r="V3803" s="90"/>
    </row>
    <row r="3804" spans="1:22" s="80" customFormat="1">
      <c r="A3804" s="1"/>
      <c r="B3804" s="1"/>
      <c r="C3804" s="1"/>
      <c r="D3804" s="1"/>
      <c r="E3804" s="1"/>
      <c r="F3804" s="1"/>
      <c r="G3804" s="1"/>
      <c r="H3804" s="58"/>
      <c r="I3804" s="1"/>
      <c r="J3804" s="1"/>
      <c r="K3804" s="1"/>
      <c r="L3804"/>
      <c r="M3804" s="1"/>
      <c r="N3804" s="1"/>
      <c r="V3804" s="90"/>
    </row>
    <row r="3805" spans="1:22" s="80" customFormat="1">
      <c r="A3805" s="1"/>
      <c r="B3805" s="1"/>
      <c r="C3805" s="1"/>
      <c r="D3805" s="1"/>
      <c r="E3805" s="1"/>
      <c r="F3805" s="1"/>
      <c r="G3805" s="1"/>
      <c r="H3805" s="58"/>
      <c r="I3805" s="1"/>
      <c r="J3805" s="1"/>
      <c r="K3805" s="1"/>
      <c r="L3805"/>
      <c r="M3805" s="1"/>
      <c r="N3805" s="1"/>
      <c r="V3805" s="90"/>
    </row>
    <row r="3806" spans="1:22" s="80" customFormat="1">
      <c r="A3806" s="1"/>
      <c r="B3806" s="1"/>
      <c r="C3806" s="1"/>
      <c r="D3806" s="1"/>
      <c r="E3806" s="1"/>
      <c r="F3806" s="1"/>
      <c r="G3806" s="1"/>
      <c r="H3806" s="58"/>
      <c r="I3806" s="1"/>
      <c r="J3806" s="1"/>
      <c r="K3806" s="1"/>
      <c r="L3806"/>
      <c r="M3806" s="1"/>
      <c r="N3806" s="1"/>
      <c r="V3806" s="90"/>
    </row>
    <row r="3807" spans="1:22" s="80" customFormat="1">
      <c r="A3807" s="1"/>
      <c r="B3807" s="1"/>
      <c r="C3807" s="1"/>
      <c r="D3807" s="1"/>
      <c r="E3807" s="1"/>
      <c r="F3807" s="1"/>
      <c r="G3807" s="1"/>
      <c r="H3807" s="58"/>
      <c r="I3807" s="1"/>
      <c r="J3807" s="1"/>
      <c r="K3807" s="1"/>
      <c r="L3807"/>
      <c r="M3807" s="1"/>
      <c r="N3807" s="1"/>
      <c r="V3807" s="90"/>
    </row>
    <row r="3808" spans="1:22" s="80" customFormat="1">
      <c r="A3808" s="1"/>
      <c r="B3808" s="1"/>
      <c r="C3808" s="1"/>
      <c r="D3808" s="1"/>
      <c r="E3808" s="1"/>
      <c r="F3808" s="1"/>
      <c r="G3808" s="1"/>
      <c r="H3808" s="58"/>
      <c r="I3808" s="1"/>
      <c r="J3808" s="1"/>
      <c r="K3808" s="1"/>
      <c r="L3808"/>
      <c r="M3808" s="1"/>
      <c r="N3808" s="1"/>
      <c r="V3808" s="90"/>
    </row>
    <row r="3809" spans="1:22" s="80" customFormat="1">
      <c r="A3809" s="1"/>
      <c r="B3809" s="1"/>
      <c r="C3809" s="1"/>
      <c r="D3809" s="1"/>
      <c r="E3809" s="1"/>
      <c r="F3809" s="1"/>
      <c r="G3809" s="1"/>
      <c r="H3809" s="58"/>
      <c r="I3809" s="1"/>
      <c r="J3809" s="1"/>
      <c r="K3809" s="1"/>
      <c r="L3809"/>
      <c r="M3809" s="1"/>
      <c r="N3809" s="1"/>
      <c r="V3809" s="90"/>
    </row>
    <row r="3810" spans="1:22" s="80" customFormat="1">
      <c r="A3810" s="1"/>
      <c r="B3810" s="1"/>
      <c r="C3810" s="1"/>
      <c r="D3810" s="1"/>
      <c r="E3810" s="1"/>
      <c r="F3810" s="1"/>
      <c r="G3810" s="1"/>
      <c r="H3810" s="58"/>
      <c r="I3810" s="1"/>
      <c r="J3810" s="1"/>
      <c r="K3810" s="1"/>
      <c r="L3810"/>
      <c r="M3810" s="1"/>
      <c r="N3810" s="1"/>
      <c r="V3810" s="90"/>
    </row>
    <row r="3811" spans="1:22" s="80" customFormat="1">
      <c r="A3811" s="1"/>
      <c r="B3811" s="1"/>
      <c r="C3811" s="1"/>
      <c r="D3811" s="1"/>
      <c r="E3811" s="1"/>
      <c r="F3811" s="1"/>
      <c r="G3811" s="1"/>
      <c r="H3811" s="58"/>
      <c r="I3811" s="1"/>
      <c r="J3811" s="1"/>
      <c r="K3811" s="1"/>
      <c r="L3811"/>
      <c r="M3811" s="1"/>
      <c r="N3811" s="1"/>
      <c r="V3811" s="90"/>
    </row>
    <row r="3812" spans="1:22" s="80" customFormat="1">
      <c r="A3812" s="1"/>
      <c r="B3812" s="1"/>
      <c r="C3812" s="1"/>
      <c r="D3812" s="1"/>
      <c r="E3812" s="1"/>
      <c r="F3812" s="1"/>
      <c r="G3812" s="1"/>
      <c r="H3812" s="58"/>
      <c r="I3812" s="1"/>
      <c r="J3812" s="1"/>
      <c r="K3812" s="1"/>
      <c r="L3812"/>
      <c r="M3812" s="1"/>
      <c r="N3812" s="1"/>
      <c r="V3812" s="90"/>
    </row>
    <row r="3813" spans="1:22" s="80" customFormat="1">
      <c r="A3813" s="1"/>
      <c r="B3813" s="1"/>
      <c r="C3813" s="1"/>
      <c r="D3813" s="1"/>
      <c r="E3813" s="1"/>
      <c r="F3813" s="1"/>
      <c r="G3813" s="1"/>
      <c r="H3813" s="58"/>
      <c r="I3813" s="1"/>
      <c r="J3813" s="1"/>
      <c r="K3813" s="1"/>
      <c r="L3813"/>
      <c r="M3813" s="1"/>
      <c r="N3813" s="1"/>
      <c r="V3813" s="90"/>
    </row>
    <row r="3814" spans="1:22" s="80" customFormat="1">
      <c r="A3814" s="1"/>
      <c r="B3814" s="1"/>
      <c r="C3814" s="1"/>
      <c r="D3814" s="1"/>
      <c r="E3814" s="1"/>
      <c r="F3814" s="1"/>
      <c r="G3814" s="1"/>
      <c r="H3814" s="58"/>
      <c r="I3814" s="1"/>
      <c r="J3814" s="1"/>
      <c r="K3814" s="1"/>
      <c r="L3814"/>
      <c r="M3814" s="1"/>
      <c r="N3814" s="1"/>
      <c r="V3814" s="90"/>
    </row>
    <row r="3815" spans="1:22" s="80" customFormat="1">
      <c r="A3815" s="1"/>
      <c r="B3815" s="1"/>
      <c r="C3815" s="1"/>
      <c r="D3815" s="1"/>
      <c r="E3815" s="1"/>
      <c r="F3815" s="1"/>
      <c r="G3815" s="1"/>
      <c r="H3815" s="58"/>
      <c r="I3815" s="1"/>
      <c r="J3815" s="1"/>
      <c r="K3815" s="1"/>
      <c r="L3815"/>
      <c r="M3815" s="1"/>
      <c r="N3815" s="1"/>
      <c r="V3815" s="90"/>
    </row>
    <row r="3816" spans="1:22" s="80" customFormat="1">
      <c r="A3816" s="1"/>
      <c r="B3816" s="1"/>
      <c r="C3816" s="1"/>
      <c r="D3816" s="1"/>
      <c r="E3816" s="1"/>
      <c r="F3816" s="1"/>
      <c r="G3816" s="1"/>
      <c r="H3816" s="58"/>
      <c r="I3816" s="1"/>
      <c r="J3816" s="1"/>
      <c r="K3816" s="1"/>
      <c r="L3816"/>
      <c r="M3816" s="1"/>
      <c r="N3816" s="1"/>
      <c r="V3816" s="90"/>
    </row>
    <row r="3817" spans="1:22" s="80" customFormat="1">
      <c r="A3817" s="1"/>
      <c r="B3817" s="1"/>
      <c r="C3817" s="1"/>
      <c r="D3817" s="1"/>
      <c r="E3817" s="1"/>
      <c r="F3817" s="1"/>
      <c r="G3817" s="1"/>
      <c r="H3817" s="58"/>
      <c r="I3817" s="1"/>
      <c r="J3817" s="1"/>
      <c r="K3817" s="1"/>
      <c r="L3817"/>
      <c r="M3817" s="1"/>
      <c r="N3817" s="1"/>
      <c r="V3817" s="90"/>
    </row>
    <row r="3818" spans="1:22" s="80" customFormat="1">
      <c r="A3818" s="1"/>
      <c r="B3818" s="1"/>
      <c r="C3818" s="1"/>
      <c r="D3818" s="1"/>
      <c r="E3818" s="1"/>
      <c r="F3818" s="1"/>
      <c r="G3818" s="1"/>
      <c r="H3818" s="58"/>
      <c r="I3818" s="1"/>
      <c r="J3818" s="1"/>
      <c r="K3818" s="1"/>
      <c r="L3818"/>
      <c r="M3818" s="1"/>
      <c r="N3818" s="1"/>
      <c r="V3818" s="90"/>
    </row>
    <row r="3819" spans="1:22" s="80" customFormat="1">
      <c r="A3819" s="1"/>
      <c r="B3819" s="1"/>
      <c r="C3819" s="1"/>
      <c r="D3819" s="1"/>
      <c r="E3819" s="1"/>
      <c r="F3819" s="1"/>
      <c r="G3819" s="1"/>
      <c r="H3819" s="58"/>
      <c r="I3819" s="1"/>
      <c r="J3819" s="1"/>
      <c r="K3819" s="1"/>
      <c r="L3819"/>
      <c r="M3819" s="1"/>
      <c r="N3819" s="1"/>
      <c r="V3819" s="90"/>
    </row>
    <row r="3820" spans="1:22" s="80" customFormat="1">
      <c r="A3820" s="1"/>
      <c r="B3820" s="1"/>
      <c r="C3820" s="1"/>
      <c r="D3820" s="1"/>
      <c r="E3820" s="1"/>
      <c r="F3820" s="1"/>
      <c r="G3820" s="1"/>
      <c r="H3820" s="58"/>
      <c r="I3820" s="1"/>
      <c r="J3820" s="1"/>
      <c r="K3820" s="1"/>
      <c r="L3820"/>
      <c r="M3820" s="1"/>
      <c r="N3820" s="1"/>
      <c r="V3820" s="90"/>
    </row>
    <row r="3821" spans="1:22" s="80" customFormat="1">
      <c r="A3821" s="1"/>
      <c r="B3821" s="1"/>
      <c r="C3821" s="1"/>
      <c r="D3821" s="1"/>
      <c r="E3821" s="1"/>
      <c r="F3821" s="1"/>
      <c r="G3821" s="1"/>
      <c r="H3821" s="58"/>
      <c r="I3821" s="1"/>
      <c r="J3821" s="1"/>
      <c r="K3821" s="1"/>
      <c r="L3821"/>
      <c r="M3821" s="1"/>
      <c r="N3821" s="1"/>
      <c r="V3821" s="90"/>
    </row>
    <row r="3822" spans="1:22" s="80" customFormat="1">
      <c r="A3822" s="1"/>
      <c r="B3822" s="1"/>
      <c r="C3822" s="1"/>
      <c r="D3822" s="1"/>
      <c r="E3822" s="1"/>
      <c r="F3822" s="1"/>
      <c r="G3822" s="1"/>
      <c r="H3822" s="58"/>
      <c r="I3822" s="1"/>
      <c r="J3822" s="1"/>
      <c r="K3822" s="1"/>
      <c r="L3822"/>
      <c r="M3822" s="1"/>
      <c r="N3822" s="1"/>
      <c r="V3822" s="90"/>
    </row>
    <row r="3823" spans="1:22" s="80" customFormat="1">
      <c r="A3823" s="1"/>
      <c r="B3823" s="1"/>
      <c r="C3823" s="1"/>
      <c r="D3823" s="1"/>
      <c r="E3823" s="1"/>
      <c r="F3823" s="1"/>
      <c r="G3823" s="1"/>
      <c r="H3823" s="58"/>
      <c r="I3823" s="1"/>
      <c r="J3823" s="1"/>
      <c r="K3823" s="1"/>
      <c r="L3823"/>
      <c r="M3823" s="1"/>
      <c r="N3823" s="1"/>
      <c r="V3823" s="90"/>
    </row>
    <row r="3824" spans="1:22" s="80" customFormat="1">
      <c r="A3824" s="1"/>
      <c r="B3824" s="1"/>
      <c r="C3824" s="1"/>
      <c r="D3824" s="1"/>
      <c r="E3824" s="1"/>
      <c r="F3824" s="1"/>
      <c r="G3824" s="1"/>
      <c r="H3824" s="58"/>
      <c r="I3824" s="1"/>
      <c r="J3824" s="1"/>
      <c r="K3824" s="1"/>
      <c r="L3824"/>
      <c r="M3824" s="1"/>
      <c r="N3824" s="1"/>
      <c r="V3824" s="90"/>
    </row>
    <row r="3825" spans="1:22" s="80" customFormat="1">
      <c r="A3825" s="1"/>
      <c r="B3825" s="1"/>
      <c r="C3825" s="1"/>
      <c r="D3825" s="1"/>
      <c r="E3825" s="1"/>
      <c r="F3825" s="1"/>
      <c r="G3825" s="1"/>
      <c r="H3825" s="58"/>
      <c r="I3825" s="1"/>
      <c r="J3825" s="1"/>
      <c r="K3825" s="1"/>
      <c r="L3825"/>
      <c r="M3825" s="1"/>
      <c r="N3825" s="1"/>
      <c r="V3825" s="90"/>
    </row>
    <row r="3826" spans="1:22" s="80" customFormat="1">
      <c r="A3826" s="1"/>
      <c r="B3826" s="1"/>
      <c r="C3826" s="1"/>
      <c r="D3826" s="1"/>
      <c r="E3826" s="1"/>
      <c r="F3826" s="1"/>
      <c r="G3826" s="1"/>
      <c r="H3826" s="58"/>
      <c r="I3826" s="1"/>
      <c r="J3826" s="1"/>
      <c r="K3826" s="1"/>
      <c r="L3826"/>
      <c r="M3826" s="1"/>
      <c r="N3826" s="1"/>
      <c r="V3826" s="90"/>
    </row>
    <row r="3827" spans="1:22" s="80" customFormat="1">
      <c r="A3827" s="1"/>
      <c r="B3827" s="1"/>
      <c r="C3827" s="1"/>
      <c r="D3827" s="1"/>
      <c r="E3827" s="1"/>
      <c r="F3827" s="1"/>
      <c r="G3827" s="1"/>
      <c r="H3827" s="58"/>
      <c r="I3827" s="1"/>
      <c r="J3827" s="1"/>
      <c r="K3827" s="1"/>
      <c r="L3827"/>
      <c r="M3827" s="1"/>
      <c r="N3827" s="1"/>
      <c r="V3827" s="90"/>
    </row>
    <row r="3828" spans="1:22" s="80" customFormat="1">
      <c r="A3828" s="1"/>
      <c r="B3828" s="1"/>
      <c r="C3828" s="1"/>
      <c r="D3828" s="1"/>
      <c r="E3828" s="1"/>
      <c r="F3828" s="1"/>
      <c r="G3828" s="1"/>
      <c r="H3828" s="58"/>
      <c r="I3828" s="1"/>
      <c r="J3828" s="1"/>
      <c r="K3828" s="1"/>
      <c r="L3828"/>
      <c r="M3828" s="1"/>
      <c r="N3828" s="1"/>
      <c r="V3828" s="90"/>
    </row>
    <row r="3829" spans="1:22" s="80" customFormat="1">
      <c r="A3829" s="1"/>
      <c r="B3829" s="1"/>
      <c r="C3829" s="1"/>
      <c r="D3829" s="1"/>
      <c r="E3829" s="1"/>
      <c r="F3829" s="1"/>
      <c r="G3829" s="1"/>
      <c r="H3829" s="58"/>
      <c r="I3829" s="1"/>
      <c r="J3829" s="1"/>
      <c r="K3829" s="1"/>
      <c r="L3829"/>
      <c r="M3829" s="1"/>
      <c r="N3829" s="1"/>
      <c r="V3829" s="90"/>
    </row>
    <row r="3830" spans="1:22" s="80" customFormat="1">
      <c r="A3830" s="1"/>
      <c r="B3830" s="1"/>
      <c r="C3830" s="1"/>
      <c r="D3830" s="1"/>
      <c r="E3830" s="1"/>
      <c r="F3830" s="1"/>
      <c r="G3830" s="1"/>
      <c r="H3830" s="58"/>
      <c r="I3830" s="1"/>
      <c r="J3830" s="1"/>
      <c r="K3830" s="1"/>
      <c r="L3830"/>
      <c r="M3830" s="1"/>
      <c r="N3830" s="1"/>
      <c r="V3830" s="90"/>
    </row>
    <row r="3831" spans="1:22" s="80" customFormat="1">
      <c r="A3831" s="1"/>
      <c r="B3831" s="1"/>
      <c r="C3831" s="1"/>
      <c r="D3831" s="1"/>
      <c r="E3831" s="1"/>
      <c r="F3831" s="1"/>
      <c r="G3831" s="1"/>
      <c r="H3831" s="58"/>
      <c r="I3831" s="1"/>
      <c r="J3831" s="1"/>
      <c r="K3831" s="1"/>
      <c r="L3831"/>
      <c r="M3831" s="1"/>
      <c r="N3831" s="1"/>
      <c r="V3831" s="90"/>
    </row>
    <row r="3832" spans="1:22" s="80" customFormat="1">
      <c r="A3832" s="1"/>
      <c r="B3832" s="1"/>
      <c r="C3832" s="1"/>
      <c r="D3832" s="1"/>
      <c r="E3832" s="1"/>
      <c r="F3832" s="1"/>
      <c r="G3832" s="1"/>
      <c r="H3832" s="58"/>
      <c r="I3832" s="1"/>
      <c r="J3832" s="1"/>
      <c r="K3832" s="1"/>
      <c r="L3832"/>
      <c r="M3832" s="1"/>
      <c r="N3832" s="1"/>
      <c r="V3832" s="90"/>
    </row>
    <row r="3833" spans="1:22" s="80" customFormat="1">
      <c r="A3833" s="1"/>
      <c r="B3833" s="1"/>
      <c r="C3833" s="1"/>
      <c r="D3833" s="1"/>
      <c r="E3833" s="1"/>
      <c r="F3833" s="1"/>
      <c r="G3833" s="1"/>
      <c r="H3833" s="58"/>
      <c r="I3833" s="1"/>
      <c r="J3833" s="1"/>
      <c r="K3833" s="1"/>
      <c r="L3833"/>
      <c r="M3833" s="1"/>
      <c r="N3833" s="1"/>
      <c r="V3833" s="90"/>
    </row>
    <row r="3834" spans="1:22" s="80" customFormat="1">
      <c r="A3834" s="1"/>
      <c r="B3834" s="1"/>
      <c r="C3834" s="1"/>
      <c r="D3834" s="1"/>
      <c r="E3834" s="1"/>
      <c r="F3834" s="1"/>
      <c r="G3834" s="1"/>
      <c r="H3834" s="58"/>
      <c r="I3834" s="1"/>
      <c r="J3834" s="1"/>
      <c r="K3834" s="1"/>
      <c r="L3834"/>
      <c r="M3834" s="1"/>
      <c r="N3834" s="1"/>
      <c r="V3834" s="90"/>
    </row>
    <row r="3835" spans="1:22" s="80" customFormat="1">
      <c r="A3835" s="1"/>
      <c r="B3835" s="1"/>
      <c r="C3835" s="1"/>
      <c r="D3835" s="1"/>
      <c r="E3835" s="1"/>
      <c r="F3835" s="1"/>
      <c r="G3835" s="1"/>
      <c r="H3835" s="58"/>
      <c r="I3835" s="1"/>
      <c r="J3835" s="1"/>
      <c r="K3835" s="1"/>
      <c r="L3835"/>
      <c r="M3835" s="1"/>
      <c r="N3835" s="1"/>
      <c r="V3835" s="90"/>
    </row>
    <row r="3836" spans="1:22" s="80" customFormat="1">
      <c r="A3836" s="1"/>
      <c r="B3836" s="1"/>
      <c r="C3836" s="1"/>
      <c r="D3836" s="1"/>
      <c r="E3836" s="1"/>
      <c r="F3836" s="1"/>
      <c r="G3836" s="1"/>
      <c r="H3836" s="58"/>
      <c r="I3836" s="1"/>
      <c r="J3836" s="1"/>
      <c r="K3836" s="1"/>
      <c r="L3836"/>
      <c r="M3836" s="1"/>
      <c r="N3836" s="1"/>
      <c r="V3836" s="90"/>
    </row>
    <row r="3837" spans="1:22" s="80" customFormat="1">
      <c r="A3837" s="1"/>
      <c r="B3837" s="1"/>
      <c r="C3837" s="1"/>
      <c r="D3837" s="1"/>
      <c r="E3837" s="1"/>
      <c r="F3837" s="1"/>
      <c r="G3837" s="1"/>
      <c r="H3837" s="58"/>
      <c r="I3837" s="1"/>
      <c r="J3837" s="1"/>
      <c r="K3837" s="1"/>
      <c r="L3837"/>
      <c r="M3837" s="1"/>
      <c r="N3837" s="1"/>
      <c r="V3837" s="90"/>
    </row>
    <row r="3838" spans="1:22" s="80" customFormat="1">
      <c r="A3838" s="1"/>
      <c r="B3838" s="1"/>
      <c r="C3838" s="1"/>
      <c r="D3838" s="1"/>
      <c r="E3838" s="1"/>
      <c r="F3838" s="1"/>
      <c r="G3838" s="1"/>
      <c r="H3838" s="58"/>
      <c r="I3838" s="1"/>
      <c r="J3838" s="1"/>
      <c r="K3838" s="1"/>
      <c r="L3838"/>
      <c r="M3838" s="1"/>
      <c r="N3838" s="1"/>
      <c r="V3838" s="90"/>
    </row>
    <row r="3839" spans="1:22" s="80" customFormat="1">
      <c r="A3839" s="1"/>
      <c r="B3839" s="1"/>
      <c r="C3839" s="1"/>
      <c r="D3839" s="1"/>
      <c r="E3839" s="1"/>
      <c r="F3839" s="1"/>
      <c r="G3839" s="1"/>
      <c r="H3839" s="58"/>
      <c r="I3839" s="1"/>
      <c r="J3839" s="1"/>
      <c r="K3839" s="1"/>
      <c r="L3839"/>
      <c r="M3839" s="1"/>
      <c r="N3839" s="1"/>
      <c r="V3839" s="90"/>
    </row>
    <row r="3840" spans="1:22" s="80" customFormat="1">
      <c r="A3840" s="1"/>
      <c r="B3840" s="1"/>
      <c r="C3840" s="1"/>
      <c r="D3840" s="1"/>
      <c r="E3840" s="1"/>
      <c r="F3840" s="1"/>
      <c r="G3840" s="1"/>
      <c r="H3840" s="58"/>
      <c r="I3840" s="1"/>
      <c r="J3840" s="1"/>
      <c r="K3840" s="1"/>
      <c r="L3840"/>
      <c r="M3840" s="1"/>
      <c r="N3840" s="1"/>
      <c r="V3840" s="90"/>
    </row>
    <row r="3841" spans="1:22" s="80" customFormat="1">
      <c r="A3841" s="1"/>
      <c r="B3841" s="1"/>
      <c r="C3841" s="1"/>
      <c r="D3841" s="1"/>
      <c r="E3841" s="1"/>
      <c r="F3841" s="1"/>
      <c r="G3841" s="1"/>
      <c r="H3841" s="58"/>
      <c r="I3841" s="1"/>
      <c r="J3841" s="1"/>
      <c r="K3841" s="1"/>
      <c r="L3841"/>
      <c r="M3841" s="1"/>
      <c r="N3841" s="1"/>
      <c r="V3841" s="90"/>
    </row>
    <row r="3842" spans="1:22" s="80" customFormat="1">
      <c r="A3842" s="1"/>
      <c r="B3842" s="1"/>
      <c r="C3842" s="1"/>
      <c r="D3842" s="1"/>
      <c r="E3842" s="1"/>
      <c r="F3842" s="1"/>
      <c r="G3842" s="1"/>
      <c r="H3842" s="58"/>
      <c r="I3842" s="1"/>
      <c r="J3842" s="1"/>
      <c r="K3842" s="1"/>
      <c r="L3842"/>
      <c r="M3842" s="1"/>
      <c r="N3842" s="1"/>
      <c r="V3842" s="90"/>
    </row>
    <row r="3843" spans="1:22" s="80" customFormat="1">
      <c r="A3843" s="1"/>
      <c r="B3843" s="1"/>
      <c r="C3843" s="1"/>
      <c r="D3843" s="1"/>
      <c r="E3843" s="1"/>
      <c r="F3843" s="1"/>
      <c r="G3843" s="1"/>
      <c r="H3843" s="58"/>
      <c r="I3843" s="1"/>
      <c r="J3843" s="1"/>
      <c r="K3843" s="1"/>
      <c r="L3843"/>
      <c r="M3843" s="1"/>
      <c r="N3843" s="1"/>
      <c r="V3843" s="90"/>
    </row>
    <row r="3844" spans="1:22" s="80" customFormat="1">
      <c r="A3844" s="1"/>
      <c r="B3844" s="1"/>
      <c r="C3844" s="1"/>
      <c r="D3844" s="1"/>
      <c r="E3844" s="1"/>
      <c r="F3844" s="1"/>
      <c r="G3844" s="1"/>
      <c r="H3844" s="58"/>
      <c r="I3844" s="1"/>
      <c r="J3844" s="1"/>
      <c r="K3844" s="1"/>
      <c r="L3844"/>
      <c r="M3844" s="1"/>
      <c r="N3844" s="1"/>
      <c r="V3844" s="90"/>
    </row>
    <row r="3845" spans="1:22" s="80" customFormat="1">
      <c r="A3845" s="1"/>
      <c r="B3845" s="1"/>
      <c r="C3845" s="1"/>
      <c r="D3845" s="1"/>
      <c r="E3845" s="1"/>
      <c r="F3845" s="1"/>
      <c r="G3845" s="1"/>
      <c r="H3845" s="58"/>
      <c r="I3845" s="1"/>
      <c r="J3845" s="1"/>
      <c r="K3845" s="1"/>
      <c r="L3845"/>
      <c r="M3845" s="1"/>
      <c r="N3845" s="1"/>
      <c r="V3845" s="90"/>
    </row>
    <row r="3846" spans="1:22" s="80" customFormat="1">
      <c r="A3846" s="1"/>
      <c r="B3846" s="1"/>
      <c r="C3846" s="1"/>
      <c r="D3846" s="1"/>
      <c r="E3846" s="1"/>
      <c r="F3846" s="1"/>
      <c r="G3846" s="1"/>
      <c r="H3846" s="58"/>
      <c r="I3846" s="1"/>
      <c r="J3846" s="1"/>
      <c r="K3846" s="1"/>
      <c r="L3846"/>
      <c r="M3846" s="1"/>
      <c r="N3846" s="1"/>
      <c r="V3846" s="90"/>
    </row>
    <row r="3847" spans="1:22" s="80" customFormat="1">
      <c r="A3847" s="1"/>
      <c r="B3847" s="1"/>
      <c r="C3847" s="1"/>
      <c r="D3847" s="1"/>
      <c r="E3847" s="1"/>
      <c r="F3847" s="1"/>
      <c r="G3847" s="1"/>
      <c r="H3847" s="58"/>
      <c r="I3847" s="1"/>
      <c r="J3847" s="1"/>
      <c r="K3847" s="1"/>
      <c r="L3847"/>
      <c r="M3847" s="1"/>
      <c r="N3847" s="1"/>
      <c r="V3847" s="90"/>
    </row>
    <row r="3848" spans="1:22" s="80" customFormat="1">
      <c r="A3848" s="1"/>
      <c r="B3848" s="1"/>
      <c r="C3848" s="1"/>
      <c r="D3848" s="1"/>
      <c r="E3848" s="1"/>
      <c r="F3848" s="1"/>
      <c r="G3848" s="1"/>
      <c r="H3848" s="58"/>
      <c r="I3848" s="1"/>
      <c r="J3848" s="1"/>
      <c r="K3848" s="1"/>
      <c r="L3848"/>
      <c r="M3848" s="1"/>
      <c r="N3848" s="1"/>
      <c r="V3848" s="90"/>
    </row>
    <row r="3849" spans="1:22" s="80" customFormat="1">
      <c r="A3849" s="1"/>
      <c r="B3849" s="1"/>
      <c r="C3849" s="1"/>
      <c r="D3849" s="1"/>
      <c r="E3849" s="1"/>
      <c r="F3849" s="1"/>
      <c r="G3849" s="1"/>
      <c r="H3849" s="58"/>
      <c r="I3849" s="1"/>
      <c r="J3849" s="1"/>
      <c r="K3849" s="1"/>
      <c r="L3849"/>
      <c r="M3849" s="1"/>
      <c r="N3849" s="1"/>
      <c r="V3849" s="90"/>
    </row>
    <row r="3850" spans="1:22" s="80" customFormat="1">
      <c r="A3850" s="1"/>
      <c r="B3850" s="1"/>
      <c r="C3850" s="1"/>
      <c r="D3850" s="1"/>
      <c r="E3850" s="1"/>
      <c r="F3850" s="1"/>
      <c r="G3850" s="1"/>
      <c r="H3850" s="58"/>
      <c r="I3850" s="1"/>
      <c r="J3850" s="1"/>
      <c r="K3850" s="1"/>
      <c r="L3850"/>
      <c r="M3850" s="1"/>
      <c r="N3850" s="1"/>
      <c r="V3850" s="90"/>
    </row>
    <row r="3851" spans="1:22" s="80" customFormat="1">
      <c r="A3851" s="1"/>
      <c r="B3851" s="1"/>
      <c r="C3851" s="1"/>
      <c r="D3851" s="1"/>
      <c r="E3851" s="1"/>
      <c r="F3851" s="1"/>
      <c r="G3851" s="1"/>
      <c r="H3851" s="58"/>
      <c r="I3851" s="1"/>
      <c r="J3851" s="1"/>
      <c r="K3851" s="1"/>
      <c r="L3851"/>
      <c r="M3851" s="1"/>
      <c r="N3851" s="1"/>
      <c r="V3851" s="90"/>
    </row>
    <row r="3852" spans="1:22" s="80" customFormat="1">
      <c r="A3852" s="1"/>
      <c r="B3852" s="1"/>
      <c r="C3852" s="1"/>
      <c r="D3852" s="1"/>
      <c r="E3852" s="1"/>
      <c r="F3852" s="1"/>
      <c r="G3852" s="1"/>
      <c r="H3852" s="58"/>
      <c r="I3852" s="1"/>
      <c r="J3852" s="1"/>
      <c r="K3852" s="1"/>
      <c r="L3852"/>
      <c r="M3852" s="1"/>
      <c r="N3852" s="1"/>
      <c r="V3852" s="90"/>
    </row>
    <row r="3853" spans="1:22" s="80" customFormat="1">
      <c r="A3853" s="1"/>
      <c r="B3853" s="1"/>
      <c r="C3853" s="1"/>
      <c r="D3853" s="1"/>
      <c r="E3853" s="1"/>
      <c r="F3853" s="1"/>
      <c r="G3853" s="1"/>
      <c r="H3853" s="58"/>
      <c r="I3853" s="1"/>
      <c r="J3853" s="1"/>
      <c r="K3853" s="1"/>
      <c r="L3853"/>
      <c r="M3853" s="1"/>
      <c r="N3853" s="1"/>
      <c r="V3853" s="90"/>
    </row>
    <row r="3854" spans="1:22" s="80" customFormat="1">
      <c r="A3854" s="1"/>
      <c r="B3854" s="1"/>
      <c r="C3854" s="1"/>
      <c r="D3854" s="1"/>
      <c r="E3854" s="1"/>
      <c r="F3854" s="1"/>
      <c r="G3854" s="1"/>
      <c r="H3854" s="58"/>
      <c r="I3854" s="1"/>
      <c r="J3854" s="1"/>
      <c r="K3854" s="1"/>
      <c r="L3854"/>
      <c r="M3854" s="1"/>
      <c r="N3854" s="1"/>
      <c r="V3854" s="90"/>
    </row>
    <row r="3855" spans="1:22" s="80" customFormat="1">
      <c r="A3855" s="1"/>
      <c r="B3855" s="1"/>
      <c r="C3855" s="1"/>
      <c r="D3855" s="1"/>
      <c r="E3855" s="1"/>
      <c r="F3855" s="1"/>
      <c r="G3855" s="1"/>
      <c r="H3855" s="58"/>
      <c r="I3855" s="1"/>
      <c r="J3855" s="1"/>
      <c r="K3855" s="1"/>
      <c r="L3855"/>
      <c r="M3855" s="1"/>
      <c r="N3855" s="1"/>
      <c r="V3855" s="90"/>
    </row>
    <row r="3856" spans="1:22" s="80" customFormat="1">
      <c r="A3856" s="1"/>
      <c r="B3856" s="1"/>
      <c r="C3856" s="1"/>
      <c r="D3856" s="1"/>
      <c r="E3856" s="1"/>
      <c r="F3856" s="1"/>
      <c r="G3856" s="1"/>
      <c r="H3856" s="58"/>
      <c r="I3856" s="1"/>
      <c r="J3856" s="1"/>
      <c r="K3856" s="1"/>
      <c r="L3856"/>
      <c r="M3856" s="1"/>
      <c r="N3856" s="1"/>
      <c r="V3856" s="90"/>
    </row>
    <row r="3857" spans="1:22" s="80" customFormat="1">
      <c r="A3857" s="1"/>
      <c r="B3857" s="1"/>
      <c r="C3857" s="1"/>
      <c r="D3857" s="1"/>
      <c r="E3857" s="1"/>
      <c r="F3857" s="1"/>
      <c r="G3857" s="1"/>
      <c r="H3857" s="58"/>
      <c r="I3857" s="1"/>
      <c r="J3857" s="1"/>
      <c r="K3857" s="1"/>
      <c r="L3857"/>
      <c r="M3857" s="1"/>
      <c r="N3857" s="1"/>
      <c r="V3857" s="90"/>
    </row>
    <row r="3858" spans="1:22" s="80" customFormat="1">
      <c r="A3858" s="1"/>
      <c r="B3858" s="1"/>
      <c r="C3858" s="1"/>
      <c r="D3858" s="1"/>
      <c r="E3858" s="1"/>
      <c r="F3858" s="1"/>
      <c r="G3858" s="1"/>
      <c r="H3858" s="58"/>
      <c r="I3858" s="1"/>
      <c r="J3858" s="1"/>
      <c r="K3858" s="1"/>
      <c r="L3858"/>
      <c r="M3858" s="1"/>
      <c r="N3858" s="1"/>
      <c r="V3858" s="90"/>
    </row>
    <row r="3859" spans="1:22" s="80" customFormat="1">
      <c r="A3859" s="1"/>
      <c r="B3859" s="1"/>
      <c r="C3859" s="1"/>
      <c r="D3859" s="1"/>
      <c r="E3859" s="1"/>
      <c r="F3859" s="1"/>
      <c r="G3859" s="1"/>
      <c r="H3859" s="58"/>
      <c r="I3859" s="1"/>
      <c r="J3859" s="1"/>
      <c r="K3859" s="1"/>
      <c r="L3859"/>
      <c r="M3859" s="1"/>
      <c r="N3859" s="1"/>
      <c r="V3859" s="90"/>
    </row>
    <row r="3860" spans="1:22" s="80" customFormat="1">
      <c r="A3860" s="1"/>
      <c r="B3860" s="1"/>
      <c r="C3860" s="1"/>
      <c r="D3860" s="1"/>
      <c r="E3860" s="1"/>
      <c r="F3860" s="1"/>
      <c r="G3860" s="1"/>
      <c r="H3860" s="58"/>
      <c r="I3860" s="1"/>
      <c r="J3860" s="1"/>
      <c r="K3860" s="1"/>
      <c r="L3860"/>
      <c r="M3860" s="1"/>
      <c r="N3860" s="1"/>
      <c r="V3860" s="90"/>
    </row>
    <row r="3861" spans="1:22" s="80" customFormat="1">
      <c r="A3861" s="1"/>
      <c r="B3861" s="1"/>
      <c r="C3861" s="1"/>
      <c r="D3861" s="1"/>
      <c r="E3861" s="1"/>
      <c r="F3861" s="1"/>
      <c r="G3861" s="1"/>
      <c r="H3861" s="58"/>
      <c r="I3861" s="1"/>
      <c r="J3861" s="1"/>
      <c r="K3861" s="1"/>
      <c r="L3861"/>
      <c r="M3861" s="1"/>
      <c r="N3861" s="1"/>
      <c r="V3861" s="90"/>
    </row>
    <row r="3862" spans="1:22" s="80" customFormat="1">
      <c r="A3862" s="1"/>
      <c r="B3862" s="1"/>
      <c r="C3862" s="1"/>
      <c r="D3862" s="1"/>
      <c r="E3862" s="1"/>
      <c r="F3862" s="1"/>
      <c r="G3862" s="1"/>
      <c r="H3862" s="58"/>
      <c r="I3862" s="1"/>
      <c r="J3862" s="1"/>
      <c r="K3862" s="1"/>
      <c r="L3862"/>
      <c r="M3862" s="1"/>
      <c r="N3862" s="1"/>
      <c r="V3862" s="90"/>
    </row>
    <row r="3863" spans="1:22" s="80" customFormat="1">
      <c r="A3863" s="1"/>
      <c r="B3863" s="1"/>
      <c r="C3863" s="1"/>
      <c r="D3863" s="1"/>
      <c r="E3863" s="1"/>
      <c r="F3863" s="1"/>
      <c r="G3863" s="1"/>
      <c r="H3863" s="58"/>
      <c r="I3863" s="1"/>
      <c r="J3863" s="1"/>
      <c r="K3863" s="1"/>
      <c r="L3863"/>
      <c r="M3863" s="1"/>
      <c r="N3863" s="1"/>
      <c r="V3863" s="90"/>
    </row>
    <row r="3864" spans="1:22" s="80" customFormat="1">
      <c r="A3864" s="1"/>
      <c r="B3864" s="1"/>
      <c r="C3864" s="1"/>
      <c r="D3864" s="1"/>
      <c r="E3864" s="1"/>
      <c r="F3864" s="1"/>
      <c r="G3864" s="1"/>
      <c r="H3864" s="58"/>
      <c r="I3864" s="1"/>
      <c r="J3864" s="1"/>
      <c r="K3864" s="1"/>
      <c r="L3864"/>
      <c r="M3864" s="1"/>
      <c r="N3864" s="1"/>
      <c r="V3864" s="90"/>
    </row>
    <row r="3865" spans="1:22" s="80" customFormat="1">
      <c r="A3865" s="1"/>
      <c r="B3865" s="1"/>
      <c r="C3865" s="1"/>
      <c r="D3865" s="1"/>
      <c r="E3865" s="1"/>
      <c r="F3865" s="1"/>
      <c r="G3865" s="1"/>
      <c r="H3865" s="58"/>
      <c r="I3865" s="1"/>
      <c r="J3865" s="1"/>
      <c r="K3865" s="1"/>
      <c r="L3865"/>
      <c r="M3865" s="1"/>
      <c r="N3865" s="1"/>
      <c r="V3865" s="90"/>
    </row>
    <row r="3866" spans="1:22" s="80" customFormat="1">
      <c r="A3866" s="1"/>
      <c r="B3866" s="1"/>
      <c r="C3866" s="1"/>
      <c r="D3866" s="1"/>
      <c r="E3866" s="1"/>
      <c r="F3866" s="1"/>
      <c r="G3866" s="1"/>
      <c r="H3866" s="58"/>
      <c r="I3866" s="1"/>
      <c r="J3866" s="1"/>
      <c r="K3866" s="1"/>
      <c r="L3866"/>
      <c r="M3866" s="1"/>
      <c r="N3866" s="1"/>
      <c r="V3866" s="90"/>
    </row>
    <row r="3867" spans="1:22" s="80" customFormat="1">
      <c r="A3867" s="1"/>
      <c r="B3867" s="1"/>
      <c r="C3867" s="1"/>
      <c r="D3867" s="1"/>
      <c r="E3867" s="1"/>
      <c r="F3867" s="1"/>
      <c r="G3867" s="1"/>
      <c r="H3867" s="58"/>
      <c r="I3867" s="1"/>
      <c r="J3867" s="1"/>
      <c r="K3867" s="1"/>
      <c r="L3867"/>
      <c r="M3867" s="1"/>
      <c r="N3867" s="1"/>
      <c r="V3867" s="90"/>
    </row>
    <row r="3868" spans="1:22" s="80" customFormat="1">
      <c r="A3868" s="1"/>
      <c r="B3868" s="1"/>
      <c r="C3868" s="1"/>
      <c r="D3868" s="1"/>
      <c r="E3868" s="1"/>
      <c r="F3868" s="1"/>
      <c r="G3868" s="1"/>
      <c r="H3868" s="58"/>
      <c r="I3868" s="1"/>
      <c r="J3868" s="1"/>
      <c r="K3868" s="1"/>
      <c r="L3868"/>
      <c r="M3868" s="1"/>
      <c r="N3868" s="1"/>
      <c r="V3868" s="90"/>
    </row>
    <row r="3869" spans="1:22" s="80" customFormat="1">
      <c r="A3869" s="1"/>
      <c r="B3869" s="1"/>
      <c r="C3869" s="1"/>
      <c r="D3869" s="1"/>
      <c r="E3869" s="1"/>
      <c r="F3869" s="1"/>
      <c r="G3869" s="1"/>
      <c r="H3869" s="58"/>
      <c r="I3869" s="1"/>
      <c r="J3869" s="1"/>
      <c r="K3869" s="1"/>
      <c r="L3869"/>
      <c r="M3869" s="1"/>
      <c r="N3869" s="1"/>
      <c r="V3869" s="90"/>
    </row>
    <row r="3870" spans="1:22" s="80" customFormat="1">
      <c r="A3870" s="1"/>
      <c r="B3870" s="1"/>
      <c r="C3870" s="1"/>
      <c r="D3870" s="1"/>
      <c r="E3870" s="1"/>
      <c r="F3870" s="1"/>
      <c r="G3870" s="1"/>
      <c r="H3870" s="58"/>
      <c r="I3870" s="1"/>
      <c r="J3870" s="1"/>
      <c r="K3870" s="1"/>
      <c r="L3870"/>
      <c r="M3870" s="1"/>
      <c r="N3870" s="1"/>
      <c r="V3870" s="90"/>
    </row>
    <row r="3871" spans="1:22" s="80" customFormat="1">
      <c r="A3871" s="1"/>
      <c r="B3871" s="1"/>
      <c r="C3871" s="1"/>
      <c r="D3871" s="1"/>
      <c r="E3871" s="1"/>
      <c r="F3871" s="1"/>
      <c r="G3871" s="1"/>
      <c r="H3871" s="58"/>
      <c r="I3871" s="1"/>
      <c r="J3871" s="1"/>
      <c r="K3871" s="1"/>
      <c r="L3871"/>
      <c r="M3871" s="1"/>
      <c r="N3871" s="1"/>
      <c r="V3871" s="90"/>
    </row>
    <row r="3872" spans="1:22" s="80" customFormat="1">
      <c r="A3872" s="1"/>
      <c r="B3872" s="1"/>
      <c r="C3872" s="1"/>
      <c r="D3872" s="1"/>
      <c r="E3872" s="1"/>
      <c r="F3872" s="1"/>
      <c r="G3872" s="1"/>
      <c r="H3872" s="58"/>
      <c r="I3872" s="1"/>
      <c r="J3872" s="1"/>
      <c r="K3872" s="1"/>
      <c r="L3872"/>
      <c r="M3872" s="1"/>
      <c r="N3872" s="1"/>
      <c r="V3872" s="90"/>
    </row>
    <row r="3873" spans="1:22" s="80" customFormat="1">
      <c r="A3873" s="1"/>
      <c r="B3873" s="1"/>
      <c r="C3873" s="1"/>
      <c r="D3873" s="1"/>
      <c r="E3873" s="1"/>
      <c r="F3873" s="1"/>
      <c r="G3873" s="1"/>
      <c r="H3873" s="58"/>
      <c r="I3873" s="1"/>
      <c r="J3873" s="1"/>
      <c r="K3873" s="1"/>
      <c r="L3873"/>
      <c r="M3873" s="1"/>
      <c r="N3873" s="1"/>
      <c r="V3873" s="90"/>
    </row>
    <row r="3874" spans="1:22" s="80" customFormat="1">
      <c r="A3874" s="1"/>
      <c r="B3874" s="1"/>
      <c r="C3874" s="1"/>
      <c r="D3874" s="1"/>
      <c r="E3874" s="1"/>
      <c r="F3874" s="1"/>
      <c r="G3874" s="1"/>
      <c r="H3874" s="58"/>
      <c r="I3874" s="1"/>
      <c r="J3874" s="1"/>
      <c r="K3874" s="1"/>
      <c r="L3874"/>
      <c r="M3874" s="1"/>
      <c r="N3874" s="1"/>
      <c r="V3874" s="90"/>
    </row>
    <row r="3875" spans="1:22" s="80" customFormat="1">
      <c r="A3875" s="1"/>
      <c r="B3875" s="1"/>
      <c r="C3875" s="1"/>
      <c r="D3875" s="1"/>
      <c r="E3875" s="1"/>
      <c r="F3875" s="1"/>
      <c r="G3875" s="1"/>
      <c r="H3875" s="58"/>
      <c r="I3875" s="1"/>
      <c r="J3875" s="1"/>
      <c r="K3875" s="1"/>
      <c r="L3875"/>
      <c r="M3875" s="1"/>
      <c r="N3875" s="1"/>
      <c r="V3875" s="90"/>
    </row>
    <row r="3876" spans="1:22" s="80" customFormat="1">
      <c r="A3876" s="1"/>
      <c r="B3876" s="1"/>
      <c r="C3876" s="1"/>
      <c r="D3876" s="1"/>
      <c r="E3876" s="1"/>
      <c r="F3876" s="1"/>
      <c r="G3876" s="1"/>
      <c r="H3876" s="58"/>
      <c r="I3876" s="1"/>
      <c r="J3876" s="1"/>
      <c r="K3876" s="1"/>
      <c r="L3876"/>
      <c r="M3876" s="1"/>
      <c r="N3876" s="1"/>
      <c r="V3876" s="90"/>
    </row>
    <row r="3877" spans="1:22" s="80" customFormat="1">
      <c r="A3877" s="1"/>
      <c r="B3877" s="1"/>
      <c r="C3877" s="1"/>
      <c r="D3877" s="1"/>
      <c r="E3877" s="1"/>
      <c r="F3877" s="1"/>
      <c r="G3877" s="1"/>
      <c r="H3877" s="58"/>
      <c r="I3877" s="1"/>
      <c r="J3877" s="1"/>
      <c r="K3877" s="1"/>
      <c r="L3877"/>
      <c r="M3877" s="1"/>
      <c r="N3877" s="1"/>
      <c r="V3877" s="90"/>
    </row>
    <row r="3878" spans="1:22" s="80" customFormat="1">
      <c r="A3878" s="1"/>
      <c r="B3878" s="1"/>
      <c r="C3878" s="1"/>
      <c r="D3878" s="1"/>
      <c r="E3878" s="1"/>
      <c r="F3878" s="1"/>
      <c r="G3878" s="1"/>
      <c r="H3878" s="58"/>
      <c r="I3878" s="1"/>
      <c r="J3878" s="1"/>
      <c r="K3878" s="1"/>
      <c r="L3878"/>
      <c r="M3878" s="1"/>
      <c r="N3878" s="1"/>
      <c r="V3878" s="90"/>
    </row>
    <row r="3879" spans="1:22" s="80" customFormat="1">
      <c r="A3879" s="1"/>
      <c r="B3879" s="1"/>
      <c r="C3879" s="1"/>
      <c r="D3879" s="1"/>
      <c r="E3879" s="1"/>
      <c r="F3879" s="1"/>
      <c r="G3879" s="1"/>
      <c r="H3879" s="58"/>
      <c r="I3879" s="1"/>
      <c r="J3879" s="1"/>
      <c r="K3879" s="1"/>
      <c r="L3879"/>
      <c r="M3879" s="1"/>
      <c r="N3879" s="1"/>
      <c r="V3879" s="90"/>
    </row>
    <row r="3880" spans="1:22" s="80" customFormat="1">
      <c r="A3880" s="1"/>
      <c r="B3880" s="1"/>
      <c r="C3880" s="1"/>
      <c r="D3880" s="1"/>
      <c r="E3880" s="1"/>
      <c r="F3880" s="1"/>
      <c r="G3880" s="1"/>
      <c r="H3880" s="58"/>
      <c r="I3880" s="1"/>
      <c r="J3880" s="1"/>
      <c r="K3880" s="1"/>
      <c r="L3880"/>
      <c r="M3880" s="1"/>
      <c r="N3880" s="1"/>
      <c r="V3880" s="90"/>
    </row>
    <row r="3881" spans="1:22" s="80" customFormat="1">
      <c r="A3881" s="1"/>
      <c r="B3881" s="1"/>
      <c r="C3881" s="1"/>
      <c r="D3881" s="1"/>
      <c r="E3881" s="1"/>
      <c r="F3881" s="1"/>
      <c r="G3881" s="1"/>
      <c r="H3881" s="58"/>
      <c r="I3881" s="1"/>
      <c r="J3881" s="1"/>
      <c r="K3881" s="1"/>
      <c r="L3881"/>
      <c r="M3881" s="1"/>
      <c r="N3881" s="1"/>
      <c r="V3881" s="90"/>
    </row>
    <row r="3882" spans="1:22" s="80" customFormat="1">
      <c r="A3882" s="1"/>
      <c r="B3882" s="1"/>
      <c r="C3882" s="1"/>
      <c r="D3882" s="1"/>
      <c r="E3882" s="1"/>
      <c r="F3882" s="1"/>
      <c r="G3882" s="1"/>
      <c r="H3882" s="58"/>
      <c r="I3882" s="1"/>
      <c r="J3882" s="1"/>
      <c r="K3882" s="1"/>
      <c r="L3882"/>
      <c r="M3882" s="1"/>
      <c r="N3882" s="1"/>
      <c r="V3882" s="90"/>
    </row>
    <row r="3883" spans="1:22" s="80" customFormat="1">
      <c r="A3883" s="1"/>
      <c r="B3883" s="1"/>
      <c r="C3883" s="1"/>
      <c r="D3883" s="1"/>
      <c r="E3883" s="1"/>
      <c r="F3883" s="1"/>
      <c r="G3883" s="1"/>
      <c r="H3883" s="58"/>
      <c r="I3883" s="1"/>
      <c r="J3883" s="1"/>
      <c r="K3883" s="1"/>
      <c r="L3883"/>
      <c r="M3883" s="1"/>
      <c r="N3883" s="1"/>
      <c r="V3883" s="90"/>
    </row>
    <row r="3884" spans="1:22" s="80" customFormat="1">
      <c r="A3884" s="1"/>
      <c r="B3884" s="1"/>
      <c r="C3884" s="1"/>
      <c r="D3884" s="1"/>
      <c r="E3884" s="1"/>
      <c r="F3884" s="1"/>
      <c r="G3884" s="1"/>
      <c r="H3884" s="58"/>
      <c r="I3884" s="1"/>
      <c r="J3884" s="1"/>
      <c r="K3884" s="1"/>
      <c r="L3884"/>
      <c r="M3884" s="1"/>
      <c r="N3884" s="1"/>
      <c r="V3884" s="90"/>
    </row>
    <row r="3885" spans="1:22" s="80" customFormat="1">
      <c r="A3885" s="1"/>
      <c r="B3885" s="1"/>
      <c r="C3885" s="1"/>
      <c r="D3885" s="1"/>
      <c r="E3885" s="1"/>
      <c r="F3885" s="1"/>
      <c r="G3885" s="1"/>
      <c r="H3885" s="58"/>
      <c r="I3885" s="1"/>
      <c r="J3885" s="1"/>
      <c r="K3885" s="1"/>
      <c r="L3885"/>
      <c r="M3885" s="1"/>
      <c r="N3885" s="1"/>
      <c r="V3885" s="90"/>
    </row>
    <row r="3886" spans="1:22" s="80" customFormat="1">
      <c r="A3886" s="1"/>
      <c r="B3886" s="1"/>
      <c r="C3886" s="1"/>
      <c r="D3886" s="1"/>
      <c r="E3886" s="1"/>
      <c r="F3886" s="1"/>
      <c r="G3886" s="1"/>
      <c r="H3886" s="58"/>
      <c r="I3886" s="1"/>
      <c r="J3886" s="1"/>
      <c r="K3886" s="1"/>
      <c r="L3886"/>
      <c r="M3886" s="1"/>
      <c r="N3886" s="1"/>
      <c r="V3886" s="90"/>
    </row>
    <row r="3887" spans="1:22" s="80" customFormat="1">
      <c r="A3887" s="1"/>
      <c r="B3887" s="1"/>
      <c r="C3887" s="1"/>
      <c r="D3887" s="1"/>
      <c r="E3887" s="1"/>
      <c r="F3887" s="1"/>
      <c r="G3887" s="1"/>
      <c r="H3887" s="58"/>
      <c r="I3887" s="1"/>
      <c r="J3887" s="1"/>
      <c r="K3887" s="1"/>
      <c r="L3887"/>
      <c r="M3887" s="1"/>
      <c r="N3887" s="1"/>
      <c r="V3887" s="90"/>
    </row>
    <row r="3888" spans="1:22" s="80" customFormat="1">
      <c r="A3888" s="1"/>
      <c r="B3888" s="1"/>
      <c r="C3888" s="1"/>
      <c r="D3888" s="1"/>
      <c r="E3888" s="1"/>
      <c r="F3888" s="1"/>
      <c r="G3888" s="1"/>
      <c r="H3888" s="58"/>
      <c r="I3888" s="1"/>
      <c r="J3888" s="1"/>
      <c r="K3888" s="1"/>
      <c r="L3888"/>
      <c r="M3888" s="1"/>
      <c r="N3888" s="1"/>
      <c r="V3888" s="90"/>
    </row>
    <row r="3889" spans="1:22" s="80" customFormat="1">
      <c r="A3889" s="1"/>
      <c r="B3889" s="1"/>
      <c r="C3889" s="1"/>
      <c r="D3889" s="1"/>
      <c r="E3889" s="1"/>
      <c r="F3889" s="1"/>
      <c r="G3889" s="1"/>
      <c r="H3889" s="58"/>
      <c r="I3889" s="1"/>
      <c r="J3889" s="1"/>
      <c r="K3889" s="1"/>
      <c r="L3889"/>
      <c r="M3889" s="1"/>
      <c r="N3889" s="1"/>
      <c r="V3889" s="90"/>
    </row>
    <row r="3890" spans="1:22" s="80" customFormat="1">
      <c r="A3890" s="1"/>
      <c r="B3890" s="1"/>
      <c r="C3890" s="1"/>
      <c r="D3890" s="1"/>
      <c r="E3890" s="1"/>
      <c r="F3890" s="1"/>
      <c r="G3890" s="1"/>
      <c r="H3890" s="58"/>
      <c r="I3890" s="1"/>
      <c r="J3890" s="1"/>
      <c r="K3890" s="1"/>
      <c r="L3890"/>
      <c r="M3890" s="1"/>
      <c r="N3890" s="1"/>
      <c r="V3890" s="90"/>
    </row>
    <row r="3891" spans="1:22" s="80" customFormat="1">
      <c r="A3891" s="1"/>
      <c r="B3891" s="1"/>
      <c r="C3891" s="1"/>
      <c r="D3891" s="1"/>
      <c r="E3891" s="1"/>
      <c r="F3891" s="1"/>
      <c r="G3891" s="1"/>
      <c r="H3891" s="58"/>
      <c r="I3891" s="1"/>
      <c r="J3891" s="1"/>
      <c r="K3891" s="1"/>
      <c r="L3891"/>
      <c r="M3891" s="1"/>
      <c r="N3891" s="1"/>
      <c r="V3891" s="90"/>
    </row>
    <row r="3892" spans="1:22" s="80" customFormat="1">
      <c r="A3892" s="1"/>
      <c r="B3892" s="1"/>
      <c r="C3892" s="1"/>
      <c r="D3892" s="1"/>
      <c r="E3892" s="1"/>
      <c r="F3892" s="1"/>
      <c r="G3892" s="1"/>
      <c r="H3892" s="58"/>
      <c r="I3892" s="1"/>
      <c r="J3892" s="1"/>
      <c r="K3892" s="1"/>
      <c r="L3892"/>
      <c r="M3892" s="1"/>
      <c r="N3892" s="1"/>
      <c r="V3892" s="90"/>
    </row>
    <row r="3893" spans="1:22" s="80" customFormat="1">
      <c r="A3893" s="1"/>
      <c r="B3893" s="1"/>
      <c r="C3893" s="1"/>
      <c r="D3893" s="1"/>
      <c r="E3893" s="1"/>
      <c r="F3893" s="1"/>
      <c r="G3893" s="1"/>
      <c r="H3893" s="58"/>
      <c r="I3893" s="1"/>
      <c r="J3893" s="1"/>
      <c r="K3893" s="1"/>
      <c r="L3893"/>
      <c r="M3893" s="1"/>
      <c r="N3893" s="1"/>
      <c r="V3893" s="90"/>
    </row>
    <row r="3894" spans="1:22" s="80" customFormat="1">
      <c r="A3894" s="1"/>
      <c r="B3894" s="1"/>
      <c r="C3894" s="1"/>
      <c r="D3894" s="1"/>
      <c r="E3894" s="1"/>
      <c r="F3894" s="1"/>
      <c r="G3894" s="1"/>
      <c r="H3894" s="58"/>
      <c r="I3894" s="1"/>
      <c r="J3894" s="1"/>
      <c r="K3894" s="1"/>
      <c r="L3894"/>
      <c r="M3894" s="1"/>
      <c r="N3894" s="1"/>
      <c r="V3894" s="90"/>
    </row>
    <row r="3895" spans="1:22" s="80" customFormat="1">
      <c r="A3895" s="1"/>
      <c r="B3895" s="1"/>
      <c r="C3895" s="1"/>
      <c r="D3895" s="1"/>
      <c r="E3895" s="1"/>
      <c r="F3895" s="1"/>
      <c r="G3895" s="1"/>
      <c r="H3895" s="58"/>
      <c r="I3895" s="1"/>
      <c r="J3895" s="1"/>
      <c r="K3895" s="1"/>
      <c r="L3895"/>
      <c r="M3895" s="1"/>
      <c r="N3895" s="1"/>
      <c r="V3895" s="90"/>
    </row>
    <row r="3896" spans="1:22" s="80" customFormat="1">
      <c r="A3896" s="1"/>
      <c r="B3896" s="1"/>
      <c r="C3896" s="1"/>
      <c r="D3896" s="1"/>
      <c r="E3896" s="1"/>
      <c r="F3896" s="1"/>
      <c r="G3896" s="1"/>
      <c r="H3896" s="58"/>
      <c r="I3896" s="1"/>
      <c r="J3896" s="1"/>
      <c r="K3896" s="1"/>
      <c r="L3896"/>
      <c r="M3896" s="1"/>
      <c r="N3896" s="1"/>
      <c r="V3896" s="90"/>
    </row>
    <row r="3897" spans="1:22" s="80" customFormat="1">
      <c r="A3897" s="1"/>
      <c r="B3897" s="1"/>
      <c r="C3897" s="1"/>
      <c r="D3897" s="1"/>
      <c r="E3897" s="1"/>
      <c r="F3897" s="1"/>
      <c r="G3897" s="1"/>
      <c r="H3897" s="58"/>
      <c r="I3897" s="1"/>
      <c r="J3897" s="1"/>
      <c r="K3897" s="1"/>
      <c r="L3897"/>
      <c r="M3897" s="1"/>
      <c r="N3897" s="1"/>
      <c r="V3897" s="90"/>
    </row>
    <row r="3898" spans="1:22" s="80" customFormat="1">
      <c r="A3898" s="1"/>
      <c r="B3898" s="1"/>
      <c r="C3898" s="1"/>
      <c r="D3898" s="1"/>
      <c r="E3898" s="1"/>
      <c r="F3898" s="1"/>
      <c r="G3898" s="1"/>
      <c r="H3898" s="58"/>
      <c r="I3898" s="1"/>
      <c r="J3898" s="1"/>
      <c r="K3898" s="1"/>
      <c r="L3898"/>
      <c r="M3898" s="1"/>
      <c r="N3898" s="1"/>
      <c r="V3898" s="90"/>
    </row>
    <row r="3899" spans="1:22" s="80" customFormat="1">
      <c r="A3899" s="1"/>
      <c r="B3899" s="1"/>
      <c r="C3899" s="1"/>
      <c r="D3899" s="1"/>
      <c r="E3899" s="1"/>
      <c r="F3899" s="1"/>
      <c r="G3899" s="1"/>
      <c r="H3899" s="58"/>
      <c r="I3899" s="1"/>
      <c r="J3899" s="1"/>
      <c r="K3899" s="1"/>
      <c r="L3899"/>
      <c r="M3899" s="1"/>
      <c r="N3899" s="1"/>
      <c r="V3899" s="90"/>
    </row>
    <row r="3900" spans="1:22" s="80" customFormat="1">
      <c r="A3900" s="1"/>
      <c r="B3900" s="1"/>
      <c r="C3900" s="1"/>
      <c r="D3900" s="1"/>
      <c r="E3900" s="1"/>
      <c r="F3900" s="1"/>
      <c r="G3900" s="1"/>
      <c r="H3900" s="58"/>
      <c r="I3900" s="1"/>
      <c r="J3900" s="1"/>
      <c r="K3900" s="1"/>
      <c r="L3900"/>
      <c r="M3900" s="1"/>
      <c r="N3900" s="1"/>
      <c r="V3900" s="90"/>
    </row>
    <row r="3901" spans="1:22" s="80" customFormat="1">
      <c r="A3901" s="1"/>
      <c r="B3901" s="1"/>
      <c r="C3901" s="1"/>
      <c r="D3901" s="1"/>
      <c r="E3901" s="1"/>
      <c r="F3901" s="1"/>
      <c r="G3901" s="1"/>
      <c r="H3901" s="58"/>
      <c r="I3901" s="1"/>
      <c r="J3901" s="1"/>
      <c r="K3901" s="1"/>
      <c r="L3901"/>
      <c r="M3901" s="1"/>
      <c r="N3901" s="1"/>
      <c r="V3901" s="90"/>
    </row>
    <row r="3902" spans="1:22" s="80" customFormat="1">
      <c r="A3902" s="1"/>
      <c r="B3902" s="1"/>
      <c r="C3902" s="1"/>
      <c r="D3902" s="1"/>
      <c r="E3902" s="1"/>
      <c r="F3902" s="1"/>
      <c r="G3902" s="1"/>
      <c r="H3902" s="58"/>
      <c r="I3902" s="1"/>
      <c r="J3902" s="1"/>
      <c r="K3902" s="1"/>
      <c r="L3902"/>
      <c r="M3902" s="1"/>
      <c r="N3902" s="1"/>
      <c r="V3902" s="90"/>
    </row>
    <row r="3903" spans="1:22" s="80" customFormat="1">
      <c r="A3903" s="1"/>
      <c r="B3903" s="1"/>
      <c r="C3903" s="1"/>
      <c r="D3903" s="1"/>
      <c r="E3903" s="1"/>
      <c r="F3903" s="1"/>
      <c r="G3903" s="1"/>
      <c r="H3903" s="58"/>
      <c r="I3903" s="1"/>
      <c r="J3903" s="1"/>
      <c r="K3903" s="1"/>
      <c r="L3903"/>
      <c r="M3903" s="1"/>
      <c r="N3903" s="1"/>
      <c r="V3903" s="90"/>
    </row>
    <row r="3904" spans="1:22" s="80" customFormat="1">
      <c r="A3904" s="1"/>
      <c r="B3904" s="1"/>
      <c r="C3904" s="1"/>
      <c r="D3904" s="1"/>
      <c r="E3904" s="1"/>
      <c r="F3904" s="1"/>
      <c r="G3904" s="1"/>
      <c r="H3904" s="58"/>
      <c r="I3904" s="1"/>
      <c r="J3904" s="1"/>
      <c r="K3904" s="1"/>
      <c r="L3904"/>
      <c r="M3904" s="1"/>
      <c r="N3904" s="1"/>
      <c r="V3904" s="90"/>
    </row>
    <row r="3905" spans="1:22" s="80" customFormat="1">
      <c r="A3905" s="1"/>
      <c r="B3905" s="1"/>
      <c r="C3905" s="1"/>
      <c r="D3905" s="1"/>
      <c r="E3905" s="1"/>
      <c r="F3905" s="1"/>
      <c r="G3905" s="1"/>
      <c r="H3905" s="58"/>
      <c r="I3905" s="1"/>
      <c r="J3905" s="1"/>
      <c r="K3905" s="1"/>
      <c r="L3905"/>
      <c r="M3905" s="1"/>
      <c r="N3905" s="1"/>
      <c r="V3905" s="90"/>
    </row>
    <row r="3906" spans="1:22" s="80" customFormat="1">
      <c r="A3906" s="1"/>
      <c r="B3906" s="1"/>
      <c r="C3906" s="1"/>
      <c r="D3906" s="1"/>
      <c r="E3906" s="1"/>
      <c r="F3906" s="1"/>
      <c r="G3906" s="1"/>
      <c r="H3906" s="58"/>
      <c r="I3906" s="1"/>
      <c r="J3906" s="1"/>
      <c r="K3906" s="1"/>
      <c r="L3906"/>
      <c r="M3906" s="1"/>
      <c r="N3906" s="1"/>
      <c r="V3906" s="90"/>
    </row>
    <row r="3907" spans="1:22" s="80" customFormat="1">
      <c r="A3907" s="1"/>
      <c r="B3907" s="1"/>
      <c r="C3907" s="1"/>
      <c r="D3907" s="1"/>
      <c r="E3907" s="1"/>
      <c r="F3907" s="1"/>
      <c r="G3907" s="1"/>
      <c r="H3907" s="58"/>
      <c r="I3907" s="1"/>
      <c r="J3907" s="1"/>
      <c r="K3907" s="1"/>
      <c r="L3907"/>
      <c r="M3907" s="1"/>
      <c r="N3907" s="1"/>
      <c r="V3907" s="90"/>
    </row>
    <row r="3908" spans="1:22" s="80" customFormat="1">
      <c r="A3908" s="1"/>
      <c r="B3908" s="1"/>
      <c r="C3908" s="1"/>
      <c r="D3908" s="1"/>
      <c r="E3908" s="1"/>
      <c r="F3908" s="1"/>
      <c r="G3908" s="1"/>
      <c r="H3908" s="58"/>
      <c r="I3908" s="1"/>
      <c r="J3908" s="1"/>
      <c r="K3908" s="1"/>
      <c r="L3908"/>
      <c r="M3908" s="1"/>
      <c r="N3908" s="1"/>
      <c r="V3908" s="90"/>
    </row>
    <row r="3909" spans="1:22" s="80" customFormat="1">
      <c r="A3909" s="1"/>
      <c r="B3909" s="1"/>
      <c r="C3909" s="1"/>
      <c r="D3909" s="1"/>
      <c r="E3909" s="1"/>
      <c r="F3909" s="1"/>
      <c r="G3909" s="1"/>
      <c r="H3909" s="58"/>
      <c r="I3909" s="1"/>
      <c r="J3909" s="1"/>
      <c r="K3909" s="1"/>
      <c r="L3909"/>
      <c r="M3909" s="1"/>
      <c r="N3909" s="1"/>
      <c r="V3909" s="90"/>
    </row>
    <row r="3910" spans="1:22" s="80" customFormat="1">
      <c r="A3910" s="1"/>
      <c r="B3910" s="1"/>
      <c r="C3910" s="1"/>
      <c r="D3910" s="1"/>
      <c r="E3910" s="1"/>
      <c r="F3910" s="1"/>
      <c r="G3910" s="1"/>
      <c r="H3910" s="58"/>
      <c r="I3910" s="1"/>
      <c r="J3910" s="1"/>
      <c r="K3910" s="1"/>
      <c r="L3910"/>
      <c r="M3910" s="1"/>
      <c r="N3910" s="1"/>
      <c r="V3910" s="90"/>
    </row>
    <row r="3911" spans="1:22" s="80" customFormat="1">
      <c r="A3911" s="1"/>
      <c r="B3911" s="1"/>
      <c r="C3911" s="1"/>
      <c r="D3911" s="1"/>
      <c r="E3911" s="1"/>
      <c r="F3911" s="1"/>
      <c r="G3911" s="1"/>
      <c r="H3911" s="58"/>
      <c r="I3911" s="1"/>
      <c r="J3911" s="1"/>
      <c r="K3911" s="1"/>
      <c r="L3911"/>
      <c r="M3911" s="1"/>
      <c r="N3911" s="1"/>
      <c r="V3911" s="90"/>
    </row>
    <row r="3912" spans="1:22" s="80" customFormat="1">
      <c r="A3912" s="1"/>
      <c r="B3912" s="1"/>
      <c r="C3912" s="1"/>
      <c r="D3912" s="1"/>
      <c r="E3912" s="1"/>
      <c r="F3912" s="1"/>
      <c r="G3912" s="1"/>
      <c r="H3912" s="58"/>
      <c r="I3912" s="1"/>
      <c r="J3912" s="1"/>
      <c r="K3912" s="1"/>
      <c r="L3912"/>
      <c r="M3912" s="1"/>
      <c r="N3912" s="1"/>
      <c r="V3912" s="90"/>
    </row>
    <row r="3913" spans="1:22" s="80" customFormat="1">
      <c r="A3913" s="1"/>
      <c r="B3913" s="1"/>
      <c r="C3913" s="1"/>
      <c r="D3913" s="1"/>
      <c r="E3913" s="1"/>
      <c r="F3913" s="1"/>
      <c r="G3913" s="1"/>
      <c r="H3913" s="58"/>
      <c r="I3913" s="1"/>
      <c r="J3913" s="1"/>
      <c r="K3913" s="1"/>
      <c r="L3913"/>
      <c r="M3913" s="1"/>
      <c r="N3913" s="1"/>
      <c r="V3913" s="90"/>
    </row>
    <row r="3914" spans="1:22" s="80" customFormat="1">
      <c r="A3914" s="1"/>
      <c r="B3914" s="1"/>
      <c r="C3914" s="1"/>
      <c r="D3914" s="1"/>
      <c r="E3914" s="1"/>
      <c r="F3914" s="1"/>
      <c r="G3914" s="1"/>
      <c r="H3914" s="58"/>
      <c r="I3914" s="1"/>
      <c r="J3914" s="1"/>
      <c r="K3914" s="1"/>
      <c r="L3914"/>
      <c r="M3914" s="1"/>
      <c r="N3914" s="1"/>
      <c r="V3914" s="90"/>
    </row>
    <row r="3915" spans="1:22" s="80" customFormat="1">
      <c r="A3915" s="1"/>
      <c r="B3915" s="1"/>
      <c r="C3915" s="1"/>
      <c r="D3915" s="1"/>
      <c r="E3915" s="1"/>
      <c r="F3915" s="1"/>
      <c r="G3915" s="1"/>
      <c r="H3915" s="58"/>
      <c r="I3915" s="1"/>
      <c r="J3915" s="1"/>
      <c r="K3915" s="1"/>
      <c r="L3915"/>
      <c r="M3915" s="1"/>
      <c r="N3915" s="1"/>
      <c r="V3915" s="90"/>
    </row>
    <row r="3916" spans="1:22" s="80" customFormat="1">
      <c r="A3916" s="1"/>
      <c r="B3916" s="1"/>
      <c r="C3916" s="1"/>
      <c r="D3916" s="1"/>
      <c r="E3916" s="1"/>
      <c r="F3916" s="1"/>
      <c r="G3916" s="1"/>
      <c r="H3916" s="58"/>
      <c r="I3916" s="1"/>
      <c r="J3916" s="1"/>
      <c r="K3916" s="1"/>
      <c r="L3916"/>
      <c r="M3916" s="1"/>
      <c r="N3916" s="1"/>
      <c r="V3916" s="90"/>
    </row>
    <row r="3917" spans="1:22" s="80" customFormat="1">
      <c r="A3917" s="1"/>
      <c r="B3917" s="1"/>
      <c r="C3917" s="1"/>
      <c r="D3917" s="1"/>
      <c r="E3917" s="1"/>
      <c r="F3917" s="1"/>
      <c r="G3917" s="1"/>
      <c r="H3917" s="58"/>
      <c r="I3917" s="1"/>
      <c r="J3917" s="1"/>
      <c r="K3917" s="1"/>
      <c r="L3917"/>
      <c r="M3917" s="1"/>
      <c r="N3917" s="1"/>
      <c r="V3917" s="90"/>
    </row>
    <row r="3918" spans="1:22" s="80" customFormat="1">
      <c r="A3918" s="1"/>
      <c r="B3918" s="1"/>
      <c r="C3918" s="1"/>
      <c r="D3918" s="1"/>
      <c r="E3918" s="1"/>
      <c r="F3918" s="1"/>
      <c r="G3918" s="1"/>
      <c r="H3918" s="58"/>
      <c r="I3918" s="1"/>
      <c r="J3918" s="1"/>
      <c r="K3918" s="1"/>
      <c r="L3918"/>
      <c r="M3918" s="1"/>
      <c r="N3918" s="1"/>
      <c r="V3918" s="90"/>
    </row>
    <row r="3919" spans="1:22" s="80" customFormat="1">
      <c r="A3919" s="1"/>
      <c r="B3919" s="1"/>
      <c r="C3919" s="1"/>
      <c r="D3919" s="1"/>
      <c r="E3919" s="1"/>
      <c r="F3919" s="1"/>
      <c r="G3919" s="1"/>
      <c r="H3919" s="58"/>
      <c r="I3919" s="1"/>
      <c r="J3919" s="1"/>
      <c r="K3919" s="1"/>
      <c r="L3919"/>
      <c r="M3919" s="1"/>
      <c r="N3919" s="1"/>
      <c r="V3919" s="90"/>
    </row>
    <row r="3920" spans="1:22" s="80" customFormat="1">
      <c r="A3920" s="1"/>
      <c r="B3920" s="1"/>
      <c r="C3920" s="1"/>
      <c r="D3920" s="1"/>
      <c r="E3920" s="1"/>
      <c r="F3920" s="1"/>
      <c r="G3920" s="1"/>
      <c r="H3920" s="58"/>
      <c r="I3920" s="1"/>
      <c r="J3920" s="1"/>
      <c r="K3920" s="1"/>
      <c r="L3920"/>
      <c r="M3920" s="1"/>
      <c r="N3920" s="1"/>
      <c r="V3920" s="90"/>
    </row>
    <row r="3921" spans="1:22" s="80" customFormat="1">
      <c r="A3921" s="1"/>
      <c r="B3921" s="1"/>
      <c r="C3921" s="1"/>
      <c r="D3921" s="1"/>
      <c r="E3921" s="1"/>
      <c r="F3921" s="1"/>
      <c r="G3921" s="1"/>
      <c r="H3921" s="58"/>
      <c r="I3921" s="1"/>
      <c r="J3921" s="1"/>
      <c r="K3921" s="1"/>
      <c r="L3921"/>
      <c r="M3921" s="1"/>
      <c r="N3921" s="1"/>
      <c r="V3921" s="90"/>
    </row>
    <row r="3922" spans="1:22" s="80" customFormat="1">
      <c r="A3922" s="1"/>
      <c r="B3922" s="1"/>
      <c r="C3922" s="1"/>
      <c r="D3922" s="1"/>
      <c r="E3922" s="1"/>
      <c r="F3922" s="1"/>
      <c r="G3922" s="1"/>
      <c r="H3922" s="58"/>
      <c r="I3922" s="1"/>
      <c r="J3922" s="1"/>
      <c r="K3922" s="1"/>
      <c r="L3922"/>
      <c r="M3922" s="1"/>
      <c r="N3922" s="1"/>
      <c r="V3922" s="90"/>
    </row>
    <row r="3923" spans="1:22" s="80" customFormat="1">
      <c r="A3923" s="1"/>
      <c r="B3923" s="1"/>
      <c r="C3923" s="1"/>
      <c r="D3923" s="1"/>
      <c r="E3923" s="1"/>
      <c r="F3923" s="1"/>
      <c r="G3923" s="1"/>
      <c r="H3923" s="58"/>
      <c r="I3923" s="1"/>
      <c r="J3923" s="1"/>
      <c r="K3923" s="1"/>
      <c r="L3923"/>
      <c r="M3923" s="1"/>
      <c r="N3923" s="1"/>
      <c r="V3923" s="90"/>
    </row>
    <row r="3924" spans="1:22" s="80" customFormat="1">
      <c r="A3924" s="1"/>
      <c r="B3924" s="1"/>
      <c r="C3924" s="1"/>
      <c r="D3924" s="1"/>
      <c r="E3924" s="1"/>
      <c r="F3924" s="1"/>
      <c r="G3924" s="1"/>
      <c r="H3924" s="58"/>
      <c r="I3924" s="1"/>
      <c r="J3924" s="1"/>
      <c r="K3924" s="1"/>
      <c r="L3924"/>
      <c r="M3924" s="1"/>
      <c r="N3924" s="1"/>
      <c r="V3924" s="90"/>
    </row>
    <row r="3925" spans="1:22" s="80" customFormat="1">
      <c r="A3925" s="1"/>
      <c r="B3925" s="1"/>
      <c r="C3925" s="1"/>
      <c r="D3925" s="1"/>
      <c r="E3925" s="1"/>
      <c r="F3925" s="1"/>
      <c r="G3925" s="1"/>
      <c r="H3925" s="58"/>
      <c r="I3925" s="1"/>
      <c r="J3925" s="1"/>
      <c r="K3925" s="1"/>
      <c r="L3925"/>
      <c r="M3925" s="1"/>
      <c r="N3925" s="1"/>
      <c r="V3925" s="90"/>
    </row>
    <row r="3926" spans="1:22" s="80" customFormat="1">
      <c r="A3926" s="1"/>
      <c r="B3926" s="1"/>
      <c r="C3926" s="1"/>
      <c r="D3926" s="1"/>
      <c r="E3926" s="1"/>
      <c r="F3926" s="1"/>
      <c r="G3926" s="1"/>
      <c r="H3926" s="58"/>
      <c r="I3926" s="1"/>
      <c r="J3926" s="1"/>
      <c r="K3926" s="1"/>
      <c r="L3926"/>
      <c r="M3926" s="1"/>
      <c r="N3926" s="1"/>
      <c r="V3926" s="90"/>
    </row>
    <row r="3927" spans="1:22" s="80" customFormat="1">
      <c r="A3927" s="1"/>
      <c r="B3927" s="1"/>
      <c r="C3927" s="1"/>
      <c r="D3927" s="1"/>
      <c r="E3927" s="1"/>
      <c r="F3927" s="1"/>
      <c r="G3927" s="1"/>
      <c r="H3927" s="58"/>
      <c r="I3927" s="1"/>
      <c r="J3927" s="1"/>
      <c r="K3927" s="1"/>
      <c r="L3927"/>
      <c r="M3927" s="1"/>
      <c r="N3927" s="1"/>
      <c r="V3927" s="90"/>
    </row>
    <row r="3928" spans="1:22" s="80" customFormat="1">
      <c r="A3928" s="1"/>
      <c r="B3928" s="1"/>
      <c r="C3928" s="1"/>
      <c r="D3928" s="1"/>
      <c r="E3928" s="1"/>
      <c r="F3928" s="1"/>
      <c r="G3928" s="1"/>
      <c r="H3928" s="58"/>
      <c r="I3928" s="1"/>
      <c r="J3928" s="1"/>
      <c r="K3928" s="1"/>
      <c r="L3928"/>
      <c r="M3928" s="1"/>
      <c r="N3928" s="1"/>
      <c r="V3928" s="90"/>
    </row>
    <row r="3929" spans="1:22" s="80" customFormat="1">
      <c r="A3929" s="1"/>
      <c r="B3929" s="1"/>
      <c r="C3929" s="1"/>
      <c r="D3929" s="1"/>
      <c r="E3929" s="1"/>
      <c r="F3929" s="1"/>
      <c r="G3929" s="1"/>
      <c r="H3929" s="58"/>
      <c r="I3929" s="1"/>
      <c r="J3929" s="1"/>
      <c r="K3929" s="1"/>
      <c r="L3929"/>
      <c r="M3929" s="1"/>
      <c r="N3929" s="1"/>
      <c r="V3929" s="90"/>
    </row>
    <row r="3930" spans="1:22" s="80" customFormat="1">
      <c r="A3930" s="1"/>
      <c r="B3930" s="1"/>
      <c r="C3930" s="1"/>
      <c r="D3930" s="1"/>
      <c r="E3930" s="1"/>
      <c r="F3930" s="1"/>
      <c r="G3930" s="1"/>
      <c r="H3930" s="58"/>
      <c r="I3930" s="1"/>
      <c r="J3930" s="1"/>
      <c r="K3930" s="1"/>
      <c r="L3930"/>
      <c r="M3930" s="1"/>
      <c r="N3930" s="1"/>
      <c r="V3930" s="90"/>
    </row>
    <row r="3931" spans="1:22" s="80" customFormat="1">
      <c r="A3931" s="1"/>
      <c r="B3931" s="1"/>
      <c r="C3931" s="1"/>
      <c r="D3931" s="1"/>
      <c r="E3931" s="1"/>
      <c r="F3931" s="1"/>
      <c r="G3931" s="1"/>
      <c r="H3931" s="58"/>
      <c r="I3931" s="1"/>
      <c r="J3931" s="1"/>
      <c r="K3931" s="1"/>
      <c r="L3931"/>
      <c r="M3931" s="1"/>
      <c r="N3931" s="1"/>
      <c r="V3931" s="90"/>
    </row>
    <row r="3932" spans="1:22" s="80" customFormat="1">
      <c r="A3932" s="1"/>
      <c r="B3932" s="1"/>
      <c r="C3932" s="1"/>
      <c r="D3932" s="1"/>
      <c r="E3932" s="1"/>
      <c r="F3932" s="1"/>
      <c r="G3932" s="1"/>
      <c r="H3932" s="58"/>
      <c r="I3932" s="1"/>
      <c r="J3932" s="1"/>
      <c r="K3932" s="1"/>
      <c r="L3932"/>
      <c r="M3932" s="1"/>
      <c r="N3932" s="1"/>
      <c r="V3932" s="90"/>
    </row>
    <row r="3933" spans="1:22" s="80" customFormat="1">
      <c r="A3933" s="1"/>
      <c r="B3933" s="1"/>
      <c r="C3933" s="1"/>
      <c r="D3933" s="1"/>
      <c r="E3933" s="1"/>
      <c r="F3933" s="1"/>
      <c r="G3933" s="1"/>
      <c r="H3933" s="58"/>
      <c r="I3933" s="1"/>
      <c r="J3933" s="1"/>
      <c r="K3933" s="1"/>
      <c r="L3933"/>
      <c r="M3933" s="1"/>
      <c r="N3933" s="1"/>
      <c r="V3933" s="90"/>
    </row>
    <row r="3934" spans="1:22" s="80" customFormat="1">
      <c r="A3934" s="1"/>
      <c r="B3934" s="1"/>
      <c r="C3934" s="1"/>
      <c r="D3934" s="1"/>
      <c r="E3934" s="1"/>
      <c r="F3934" s="1"/>
      <c r="G3934" s="1"/>
      <c r="H3934" s="58"/>
      <c r="I3934" s="1"/>
      <c r="J3934" s="1"/>
      <c r="K3934" s="1"/>
      <c r="L3934"/>
      <c r="M3934" s="1"/>
      <c r="N3934" s="1"/>
      <c r="V3934" s="90"/>
    </row>
    <row r="3935" spans="1:22" s="80" customFormat="1">
      <c r="A3935" s="1"/>
      <c r="B3935" s="1"/>
      <c r="C3935" s="1"/>
      <c r="D3935" s="1"/>
      <c r="E3935" s="1"/>
      <c r="F3935" s="1"/>
      <c r="G3935" s="1"/>
      <c r="H3935" s="58"/>
      <c r="I3935" s="1"/>
      <c r="J3935" s="1"/>
      <c r="K3935" s="1"/>
      <c r="L3935"/>
      <c r="M3935" s="1"/>
      <c r="N3935" s="1"/>
      <c r="V3935" s="90"/>
    </row>
    <row r="3936" spans="1:22" s="80" customFormat="1">
      <c r="A3936" s="1"/>
      <c r="B3936" s="1"/>
      <c r="C3936" s="1"/>
      <c r="D3936" s="1"/>
      <c r="E3936" s="1"/>
      <c r="F3936" s="1"/>
      <c r="G3936" s="1"/>
      <c r="H3936" s="58"/>
      <c r="I3936" s="1"/>
      <c r="J3936" s="1"/>
      <c r="K3936" s="1"/>
      <c r="L3936"/>
      <c r="M3936" s="1"/>
      <c r="N3936" s="1"/>
      <c r="V3936" s="90"/>
    </row>
    <row r="3937" spans="1:22" s="80" customFormat="1">
      <c r="A3937" s="1"/>
      <c r="B3937" s="1"/>
      <c r="C3937" s="1"/>
      <c r="D3937" s="1"/>
      <c r="E3937" s="1"/>
      <c r="F3937" s="1"/>
      <c r="G3937" s="1"/>
      <c r="H3937" s="58"/>
      <c r="I3937" s="1"/>
      <c r="J3937" s="1"/>
      <c r="K3937" s="1"/>
      <c r="L3937"/>
      <c r="M3937" s="1"/>
      <c r="N3937" s="1"/>
      <c r="V3937" s="90"/>
    </row>
    <row r="3938" spans="1:22" s="80" customFormat="1">
      <c r="A3938" s="1"/>
      <c r="B3938" s="1"/>
      <c r="C3938" s="1"/>
      <c r="D3938" s="1"/>
      <c r="E3938" s="1"/>
      <c r="F3938" s="1"/>
      <c r="G3938" s="1"/>
      <c r="H3938" s="58"/>
      <c r="I3938" s="1"/>
      <c r="J3938" s="1"/>
      <c r="K3938" s="1"/>
      <c r="L3938"/>
      <c r="M3938" s="1"/>
      <c r="N3938" s="1"/>
      <c r="V3938" s="90"/>
    </row>
    <row r="3939" spans="1:22" s="80" customFormat="1">
      <c r="A3939" s="1"/>
      <c r="B3939" s="1"/>
      <c r="C3939" s="1"/>
      <c r="D3939" s="1"/>
      <c r="E3939" s="1"/>
      <c r="F3939" s="1"/>
      <c r="G3939" s="1"/>
      <c r="H3939" s="58"/>
      <c r="I3939" s="1"/>
      <c r="J3939" s="1"/>
      <c r="K3939" s="1"/>
      <c r="L3939"/>
      <c r="M3939" s="1"/>
      <c r="N3939" s="1"/>
      <c r="V3939" s="90"/>
    </row>
    <row r="3940" spans="1:22" s="80" customFormat="1">
      <c r="A3940" s="1"/>
      <c r="B3940" s="1"/>
      <c r="C3940" s="1"/>
      <c r="D3940" s="1"/>
      <c r="E3940" s="1"/>
      <c r="F3940" s="1"/>
      <c r="G3940" s="1"/>
      <c r="H3940" s="58"/>
      <c r="I3940" s="1"/>
      <c r="J3940" s="1"/>
      <c r="K3940" s="1"/>
      <c r="L3940"/>
      <c r="M3940" s="1"/>
      <c r="N3940" s="1"/>
      <c r="V3940" s="90"/>
    </row>
    <row r="3941" spans="1:22" s="80" customFormat="1">
      <c r="A3941" s="1"/>
      <c r="B3941" s="1"/>
      <c r="C3941" s="1"/>
      <c r="D3941" s="1"/>
      <c r="E3941" s="1"/>
      <c r="F3941" s="1"/>
      <c r="G3941" s="1"/>
      <c r="H3941" s="58"/>
      <c r="I3941" s="1"/>
      <c r="J3941" s="1"/>
      <c r="K3941" s="1"/>
      <c r="L3941"/>
      <c r="M3941" s="1"/>
      <c r="N3941" s="1"/>
      <c r="V3941" s="90"/>
    </row>
    <row r="3942" spans="1:22" s="80" customFormat="1">
      <c r="A3942" s="1"/>
      <c r="B3942" s="1"/>
      <c r="C3942" s="1"/>
      <c r="D3942" s="1"/>
      <c r="E3942" s="1"/>
      <c r="F3942" s="1"/>
      <c r="G3942" s="1"/>
      <c r="H3942" s="58"/>
      <c r="I3942" s="1"/>
      <c r="J3942" s="1"/>
      <c r="K3942" s="1"/>
      <c r="L3942"/>
      <c r="M3942" s="1"/>
      <c r="N3942" s="1"/>
      <c r="V3942" s="90"/>
    </row>
    <row r="3943" spans="1:22" s="80" customFormat="1">
      <c r="A3943" s="1"/>
      <c r="B3943" s="1"/>
      <c r="C3943" s="1"/>
      <c r="D3943" s="1"/>
      <c r="E3943" s="1"/>
      <c r="F3943" s="1"/>
      <c r="G3943" s="1"/>
      <c r="H3943" s="58"/>
      <c r="I3943" s="1"/>
      <c r="J3943" s="1"/>
      <c r="K3943" s="1"/>
      <c r="L3943"/>
      <c r="M3943" s="1"/>
      <c r="N3943" s="1"/>
      <c r="V3943" s="90"/>
    </row>
    <row r="3944" spans="1:22" s="80" customFormat="1">
      <c r="A3944" s="1"/>
      <c r="B3944" s="1"/>
      <c r="C3944" s="1"/>
      <c r="D3944" s="1"/>
      <c r="E3944" s="1"/>
      <c r="F3944" s="1"/>
      <c r="G3944" s="1"/>
      <c r="H3944" s="58"/>
      <c r="I3944" s="1"/>
      <c r="J3944" s="1"/>
      <c r="K3944" s="1"/>
      <c r="L3944"/>
      <c r="M3944" s="1"/>
      <c r="N3944" s="1"/>
      <c r="V3944" s="90"/>
    </row>
    <row r="3945" spans="1:22" s="80" customFormat="1">
      <c r="A3945" s="1"/>
      <c r="B3945" s="1"/>
      <c r="C3945" s="1"/>
      <c r="D3945" s="1"/>
      <c r="E3945" s="1"/>
      <c r="F3945" s="1"/>
      <c r="G3945" s="1"/>
      <c r="H3945" s="58"/>
      <c r="I3945" s="1"/>
      <c r="J3945" s="1"/>
      <c r="K3945" s="1"/>
      <c r="L3945"/>
      <c r="M3945" s="1"/>
      <c r="N3945" s="1"/>
      <c r="V3945" s="90"/>
    </row>
    <row r="3946" spans="1:22" s="80" customFormat="1">
      <c r="A3946" s="1"/>
      <c r="B3946" s="1"/>
      <c r="C3946" s="1"/>
      <c r="D3946" s="1"/>
      <c r="E3946" s="1"/>
      <c r="F3946" s="1"/>
      <c r="G3946" s="1"/>
      <c r="H3946" s="58"/>
      <c r="I3946" s="1"/>
      <c r="J3946" s="1"/>
      <c r="K3946" s="1"/>
      <c r="L3946"/>
      <c r="M3946" s="1"/>
      <c r="N3946" s="1"/>
      <c r="V3946" s="90"/>
    </row>
    <row r="3947" spans="1:22" s="80" customFormat="1">
      <c r="A3947" s="1"/>
      <c r="B3947" s="1"/>
      <c r="C3947" s="1"/>
      <c r="D3947" s="1"/>
      <c r="E3947" s="1"/>
      <c r="F3947" s="1"/>
      <c r="G3947" s="1"/>
      <c r="H3947" s="58"/>
      <c r="I3947" s="1"/>
      <c r="J3947" s="1"/>
      <c r="K3947" s="1"/>
      <c r="L3947"/>
      <c r="M3947" s="1"/>
      <c r="N3947" s="1"/>
      <c r="V3947" s="90"/>
    </row>
    <row r="3948" spans="1:22" s="80" customFormat="1">
      <c r="A3948" s="1"/>
      <c r="B3948" s="1"/>
      <c r="C3948" s="1"/>
      <c r="D3948" s="1"/>
      <c r="E3948" s="1"/>
      <c r="F3948" s="1"/>
      <c r="G3948" s="1"/>
      <c r="H3948" s="58"/>
      <c r="I3948" s="1"/>
      <c r="J3948" s="1"/>
      <c r="K3948" s="1"/>
      <c r="L3948"/>
      <c r="M3948" s="1"/>
      <c r="N3948" s="1"/>
      <c r="V3948" s="90"/>
    </row>
    <row r="3949" spans="1:22" s="80" customFormat="1">
      <c r="A3949" s="1"/>
      <c r="B3949" s="1"/>
      <c r="C3949" s="1"/>
      <c r="D3949" s="1"/>
      <c r="E3949" s="1"/>
      <c r="F3949" s="1"/>
      <c r="G3949" s="1"/>
      <c r="H3949" s="58"/>
      <c r="I3949" s="1"/>
      <c r="J3949" s="1"/>
      <c r="K3949" s="1"/>
      <c r="L3949"/>
      <c r="M3949" s="1"/>
      <c r="N3949" s="1"/>
      <c r="V3949" s="90"/>
    </row>
    <row r="3950" spans="1:22" s="80" customFormat="1">
      <c r="A3950" s="1"/>
      <c r="B3950" s="1"/>
      <c r="C3950" s="1"/>
      <c r="D3950" s="1"/>
      <c r="E3950" s="1"/>
      <c r="F3950" s="1"/>
      <c r="G3950" s="1"/>
      <c r="H3950" s="58"/>
      <c r="I3950" s="1"/>
      <c r="J3950" s="1"/>
      <c r="K3950" s="1"/>
      <c r="L3950"/>
      <c r="M3950" s="1"/>
      <c r="N3950" s="1"/>
      <c r="V3950" s="90"/>
    </row>
    <row r="3951" spans="1:22" s="80" customFormat="1">
      <c r="A3951" s="1"/>
      <c r="B3951" s="1"/>
      <c r="C3951" s="1"/>
      <c r="D3951" s="1"/>
      <c r="E3951" s="1"/>
      <c r="F3951" s="1"/>
      <c r="G3951" s="1"/>
      <c r="H3951" s="58"/>
      <c r="I3951" s="1"/>
      <c r="J3951" s="1"/>
      <c r="K3951" s="1"/>
      <c r="L3951"/>
      <c r="M3951" s="1"/>
      <c r="N3951" s="1"/>
      <c r="V3951" s="90"/>
    </row>
    <row r="3952" spans="1:22" s="80" customFormat="1">
      <c r="A3952" s="1"/>
      <c r="B3952" s="1"/>
      <c r="C3952" s="1"/>
      <c r="D3952" s="1"/>
      <c r="E3952" s="1"/>
      <c r="F3952" s="1"/>
      <c r="G3952" s="1"/>
      <c r="H3952" s="58"/>
      <c r="I3952" s="1"/>
      <c r="J3952" s="1"/>
      <c r="K3952" s="1"/>
      <c r="L3952"/>
      <c r="M3952" s="1"/>
      <c r="N3952" s="1"/>
      <c r="V3952" s="90"/>
    </row>
    <row r="3953" spans="1:22" s="80" customFormat="1">
      <c r="A3953" s="1"/>
      <c r="B3953" s="1"/>
      <c r="C3953" s="1"/>
      <c r="D3953" s="1"/>
      <c r="E3953" s="1"/>
      <c r="F3953" s="1"/>
      <c r="G3953" s="1"/>
      <c r="H3953" s="58"/>
      <c r="I3953" s="1"/>
      <c r="J3953" s="1"/>
      <c r="K3953" s="1"/>
      <c r="L3953"/>
      <c r="M3953" s="1"/>
      <c r="N3953" s="1"/>
      <c r="V3953" s="90"/>
    </row>
    <row r="3954" spans="1:22" s="80" customFormat="1">
      <c r="A3954" s="1"/>
      <c r="B3954" s="1"/>
      <c r="C3954" s="1"/>
      <c r="D3954" s="1"/>
      <c r="E3954" s="1"/>
      <c r="F3954" s="1"/>
      <c r="G3954" s="1"/>
      <c r="H3954" s="58"/>
      <c r="I3954" s="1"/>
      <c r="J3954" s="1"/>
      <c r="K3954" s="1"/>
      <c r="L3954"/>
      <c r="M3954" s="1"/>
      <c r="N3954" s="1"/>
      <c r="V3954" s="90"/>
    </row>
    <row r="3955" spans="1:22" s="80" customFormat="1">
      <c r="A3955" s="1"/>
      <c r="B3955" s="1"/>
      <c r="C3955" s="1"/>
      <c r="D3955" s="1"/>
      <c r="E3955" s="1"/>
      <c r="F3955" s="1"/>
      <c r="G3955" s="1"/>
      <c r="H3955" s="58"/>
      <c r="I3955" s="1"/>
      <c r="J3955" s="1"/>
      <c r="K3955" s="1"/>
      <c r="L3955"/>
      <c r="M3955" s="1"/>
      <c r="N3955" s="1"/>
      <c r="V3955" s="90"/>
    </row>
    <row r="3956" spans="1:22" s="80" customFormat="1">
      <c r="A3956" s="1"/>
      <c r="B3956" s="1"/>
      <c r="C3956" s="1"/>
      <c r="D3956" s="1"/>
      <c r="E3956" s="1"/>
      <c r="F3956" s="1"/>
      <c r="G3956" s="1"/>
      <c r="H3956" s="58"/>
      <c r="I3956" s="1"/>
      <c r="J3956" s="1"/>
      <c r="K3956" s="1"/>
      <c r="L3956"/>
      <c r="M3956" s="1"/>
      <c r="N3956" s="1"/>
      <c r="V3956" s="90"/>
    </row>
    <row r="3957" spans="1:22" s="80" customFormat="1">
      <c r="A3957" s="1"/>
      <c r="B3957" s="1"/>
      <c r="C3957" s="1"/>
      <c r="D3957" s="1"/>
      <c r="E3957" s="1"/>
      <c r="F3957" s="1"/>
      <c r="G3957" s="1"/>
      <c r="H3957" s="58"/>
      <c r="I3957" s="1"/>
      <c r="J3957" s="1"/>
      <c r="K3957" s="1"/>
      <c r="L3957"/>
      <c r="M3957" s="1"/>
      <c r="N3957" s="1"/>
      <c r="V3957" s="90"/>
    </row>
    <row r="3958" spans="1:22" s="80" customFormat="1">
      <c r="A3958" s="1"/>
      <c r="B3958" s="1"/>
      <c r="C3958" s="1"/>
      <c r="D3958" s="1"/>
      <c r="E3958" s="1"/>
      <c r="F3958" s="1"/>
      <c r="G3958" s="1"/>
      <c r="H3958" s="58"/>
      <c r="I3958" s="1"/>
      <c r="J3958" s="1"/>
      <c r="K3958" s="1"/>
      <c r="L3958"/>
      <c r="M3958" s="1"/>
      <c r="N3958" s="1"/>
      <c r="V3958" s="90"/>
    </row>
    <row r="3959" spans="1:22" s="80" customFormat="1">
      <c r="A3959" s="1"/>
      <c r="B3959" s="1"/>
      <c r="C3959" s="1"/>
      <c r="D3959" s="1"/>
      <c r="E3959" s="1"/>
      <c r="F3959" s="1"/>
      <c r="G3959" s="1"/>
      <c r="H3959" s="58"/>
      <c r="I3959" s="1"/>
      <c r="J3959" s="1"/>
      <c r="K3959" s="1"/>
      <c r="L3959"/>
      <c r="M3959" s="1"/>
      <c r="N3959" s="1"/>
      <c r="V3959" s="90"/>
    </row>
    <row r="3960" spans="1:22" s="80" customFormat="1">
      <c r="A3960" s="1"/>
      <c r="B3960" s="1"/>
      <c r="C3960" s="1"/>
      <c r="D3960" s="1"/>
      <c r="E3960" s="1"/>
      <c r="F3960" s="1"/>
      <c r="G3960" s="1"/>
      <c r="H3960" s="58"/>
      <c r="I3960" s="1"/>
      <c r="J3960" s="1"/>
      <c r="K3960" s="1"/>
      <c r="L3960"/>
      <c r="M3960" s="1"/>
      <c r="N3960" s="1"/>
      <c r="V3960" s="90"/>
    </row>
    <row r="3961" spans="1:22" s="80" customFormat="1">
      <c r="A3961" s="1"/>
      <c r="B3961" s="1"/>
      <c r="C3961" s="1"/>
      <c r="D3961" s="1"/>
      <c r="E3961" s="1"/>
      <c r="F3961" s="1"/>
      <c r="G3961" s="1"/>
      <c r="H3961" s="58"/>
      <c r="I3961" s="1"/>
      <c r="J3961" s="1"/>
      <c r="K3961" s="1"/>
      <c r="L3961"/>
      <c r="M3961" s="1"/>
      <c r="N3961" s="1"/>
      <c r="V3961" s="90"/>
    </row>
    <row r="3962" spans="1:22" s="80" customFormat="1">
      <c r="A3962" s="1"/>
      <c r="B3962" s="1"/>
      <c r="C3962" s="1"/>
      <c r="D3962" s="1"/>
      <c r="E3962" s="1"/>
      <c r="F3962" s="1"/>
      <c r="G3962" s="1"/>
      <c r="H3962" s="58"/>
      <c r="I3962" s="1"/>
      <c r="J3962" s="1"/>
      <c r="K3962" s="1"/>
      <c r="L3962"/>
      <c r="M3962" s="1"/>
      <c r="N3962" s="1"/>
      <c r="V3962" s="90"/>
    </row>
    <row r="3963" spans="1:22" s="80" customFormat="1">
      <c r="A3963" s="1"/>
      <c r="B3963" s="1"/>
      <c r="C3963" s="1"/>
      <c r="D3963" s="1"/>
      <c r="E3963" s="1"/>
      <c r="F3963" s="1"/>
      <c r="G3963" s="1"/>
      <c r="H3963" s="58"/>
      <c r="I3963" s="1"/>
      <c r="J3963" s="1"/>
      <c r="K3963" s="1"/>
      <c r="L3963"/>
      <c r="M3963" s="1"/>
      <c r="N3963" s="1"/>
      <c r="V3963" s="90"/>
    </row>
    <row r="3964" spans="1:22" s="80" customFormat="1">
      <c r="A3964" s="1"/>
      <c r="B3964" s="1"/>
      <c r="C3964" s="1"/>
      <c r="D3964" s="1"/>
      <c r="E3964" s="1"/>
      <c r="F3964" s="1"/>
      <c r="G3964" s="1"/>
      <c r="H3964" s="58"/>
      <c r="I3964" s="1"/>
      <c r="J3964" s="1"/>
      <c r="K3964" s="1"/>
      <c r="L3964"/>
      <c r="M3964" s="1"/>
      <c r="N3964" s="1"/>
      <c r="V3964" s="90"/>
    </row>
    <row r="3965" spans="1:22" s="80" customFormat="1">
      <c r="A3965" s="1"/>
      <c r="B3965" s="1"/>
      <c r="C3965" s="1"/>
      <c r="D3965" s="1"/>
      <c r="E3965" s="1"/>
      <c r="F3965" s="1"/>
      <c r="G3965" s="1"/>
      <c r="H3965" s="58"/>
      <c r="I3965" s="1"/>
      <c r="J3965" s="1"/>
      <c r="K3965" s="1"/>
      <c r="L3965"/>
      <c r="M3965" s="1"/>
      <c r="N3965" s="1"/>
      <c r="V3965" s="90"/>
    </row>
    <row r="3966" spans="1:22" s="80" customFormat="1">
      <c r="A3966" s="1"/>
      <c r="B3966" s="1"/>
      <c r="C3966" s="1"/>
      <c r="D3966" s="1"/>
      <c r="E3966" s="1"/>
      <c r="F3966" s="1"/>
      <c r="G3966" s="1"/>
      <c r="H3966" s="58"/>
      <c r="I3966" s="1"/>
      <c r="J3966" s="1"/>
      <c r="K3966" s="1"/>
      <c r="L3966"/>
      <c r="M3966" s="1"/>
      <c r="N3966" s="1"/>
      <c r="V3966" s="90"/>
    </row>
    <row r="3967" spans="1:22" s="80" customFormat="1">
      <c r="A3967" s="1"/>
      <c r="B3967" s="1"/>
      <c r="C3967" s="1"/>
      <c r="D3967" s="1"/>
      <c r="E3967" s="1"/>
      <c r="F3967" s="1"/>
      <c r="G3967" s="1"/>
      <c r="H3967" s="58"/>
      <c r="I3967" s="1"/>
      <c r="J3967" s="1"/>
      <c r="K3967" s="1"/>
      <c r="L3967"/>
      <c r="M3967" s="1"/>
      <c r="N3967" s="1"/>
      <c r="V3967" s="90"/>
    </row>
    <row r="3968" spans="1:22" s="80" customFormat="1">
      <c r="A3968" s="1"/>
      <c r="B3968" s="1"/>
      <c r="C3968" s="1"/>
      <c r="D3968" s="1"/>
      <c r="E3968" s="1"/>
      <c r="F3968" s="1"/>
      <c r="G3968" s="1"/>
      <c r="H3968" s="58"/>
      <c r="I3968" s="1"/>
      <c r="J3968" s="1"/>
      <c r="K3968" s="1"/>
      <c r="L3968"/>
      <c r="M3968" s="1"/>
      <c r="N3968" s="1"/>
      <c r="V3968" s="90"/>
    </row>
    <row r="3969" spans="1:22" s="80" customFormat="1">
      <c r="A3969" s="1"/>
      <c r="B3969" s="1"/>
      <c r="C3969" s="1"/>
      <c r="D3969" s="1"/>
      <c r="E3969" s="1"/>
      <c r="F3969" s="1"/>
      <c r="G3969" s="1"/>
      <c r="H3969" s="58"/>
      <c r="I3969" s="1"/>
      <c r="J3969" s="1"/>
      <c r="K3969" s="1"/>
      <c r="L3969"/>
      <c r="M3969" s="1"/>
      <c r="N3969" s="1"/>
      <c r="V3969" s="90"/>
    </row>
    <row r="3970" spans="1:22" s="80" customFormat="1">
      <c r="A3970" s="1"/>
      <c r="B3970" s="1"/>
      <c r="C3970" s="1"/>
      <c r="D3970" s="1"/>
      <c r="E3970" s="1"/>
      <c r="F3970" s="1"/>
      <c r="G3970" s="1"/>
      <c r="H3970" s="58"/>
      <c r="I3970" s="1"/>
      <c r="J3970" s="1"/>
      <c r="K3970" s="1"/>
      <c r="L3970"/>
      <c r="M3970" s="1"/>
      <c r="N3970" s="1"/>
      <c r="V3970" s="90"/>
    </row>
    <row r="3971" spans="1:22" s="80" customFormat="1">
      <c r="A3971" s="1"/>
      <c r="B3971" s="1"/>
      <c r="C3971" s="1"/>
      <c r="D3971" s="1"/>
      <c r="E3971" s="1"/>
      <c r="F3971" s="1"/>
      <c r="G3971" s="1"/>
      <c r="H3971" s="58"/>
      <c r="I3971" s="1"/>
      <c r="J3971" s="1"/>
      <c r="K3971" s="1"/>
      <c r="L3971"/>
      <c r="M3971" s="1"/>
      <c r="N3971" s="1"/>
      <c r="V3971" s="90"/>
    </row>
    <row r="3972" spans="1:22" s="80" customFormat="1">
      <c r="A3972" s="1"/>
      <c r="B3972" s="1"/>
      <c r="C3972" s="1"/>
      <c r="D3972" s="1"/>
      <c r="E3972" s="1"/>
      <c r="F3972" s="1"/>
      <c r="G3972" s="1"/>
      <c r="H3972" s="58"/>
      <c r="I3972" s="1"/>
      <c r="J3972" s="1"/>
      <c r="K3972" s="1"/>
      <c r="L3972"/>
      <c r="M3972" s="1"/>
      <c r="N3972" s="1"/>
      <c r="V3972" s="90"/>
    </row>
    <row r="3973" spans="1:22" s="80" customFormat="1">
      <c r="A3973" s="1"/>
      <c r="B3973" s="1"/>
      <c r="C3973" s="1"/>
      <c r="D3973" s="1"/>
      <c r="E3973" s="1"/>
      <c r="F3973" s="1"/>
      <c r="G3973" s="1"/>
      <c r="H3973" s="58"/>
      <c r="I3973" s="1"/>
      <c r="J3973" s="1"/>
      <c r="K3973" s="1"/>
      <c r="L3973"/>
      <c r="M3973" s="1"/>
      <c r="N3973" s="1"/>
      <c r="V3973" s="90"/>
    </row>
    <row r="3974" spans="1:22" s="80" customFormat="1">
      <c r="A3974" s="1"/>
      <c r="B3974" s="1"/>
      <c r="C3974" s="1"/>
      <c r="D3974" s="1"/>
      <c r="E3974" s="1"/>
      <c r="F3974" s="1"/>
      <c r="G3974" s="1"/>
      <c r="H3974" s="58"/>
      <c r="I3974" s="1"/>
      <c r="J3974" s="1"/>
      <c r="K3974" s="1"/>
      <c r="L3974"/>
      <c r="M3974" s="1"/>
      <c r="N3974" s="1"/>
      <c r="V3974" s="90"/>
    </row>
    <row r="3975" spans="1:22" s="80" customFormat="1">
      <c r="A3975" s="1"/>
      <c r="B3975" s="1"/>
      <c r="C3975" s="1"/>
      <c r="D3975" s="1"/>
      <c r="E3975" s="1"/>
      <c r="F3975" s="1"/>
      <c r="G3975" s="1"/>
      <c r="H3975" s="58"/>
      <c r="I3975" s="1"/>
      <c r="J3975" s="1"/>
      <c r="K3975" s="1"/>
      <c r="L3975"/>
      <c r="M3975" s="1"/>
      <c r="N3975" s="1"/>
      <c r="V3975" s="90"/>
    </row>
    <row r="3976" spans="1:22" s="80" customFormat="1">
      <c r="A3976" s="1"/>
      <c r="B3976" s="1"/>
      <c r="C3976" s="1"/>
      <c r="D3976" s="1"/>
      <c r="E3976" s="1"/>
      <c r="F3976" s="1"/>
      <c r="G3976" s="1"/>
      <c r="H3976" s="58"/>
      <c r="I3976" s="1"/>
      <c r="J3976" s="1"/>
      <c r="K3976" s="1"/>
      <c r="L3976"/>
      <c r="M3976" s="1"/>
      <c r="N3976" s="1"/>
      <c r="V3976" s="90"/>
    </row>
    <row r="3977" spans="1:22" s="80" customFormat="1">
      <c r="A3977" s="1"/>
      <c r="B3977" s="1"/>
      <c r="C3977" s="1"/>
      <c r="D3977" s="1"/>
      <c r="E3977" s="1"/>
      <c r="F3977" s="1"/>
      <c r="G3977" s="1"/>
      <c r="H3977" s="58"/>
      <c r="I3977" s="1"/>
      <c r="J3977" s="1"/>
      <c r="K3977" s="1"/>
      <c r="L3977"/>
      <c r="M3977" s="1"/>
      <c r="N3977" s="1"/>
      <c r="V3977" s="90"/>
    </row>
    <row r="3978" spans="1:22" s="80" customFormat="1">
      <c r="A3978" s="1"/>
      <c r="B3978" s="1"/>
      <c r="C3978" s="1"/>
      <c r="D3978" s="1"/>
      <c r="E3978" s="1"/>
      <c r="F3978" s="1"/>
      <c r="G3978" s="1"/>
      <c r="H3978" s="58"/>
      <c r="I3978" s="1"/>
      <c r="J3978" s="1"/>
      <c r="K3978" s="1"/>
      <c r="L3978"/>
      <c r="M3978" s="1"/>
      <c r="N3978" s="1"/>
      <c r="V3978" s="90"/>
    </row>
    <row r="3979" spans="1:22" s="80" customFormat="1">
      <c r="A3979" s="1"/>
      <c r="B3979" s="1"/>
      <c r="C3979" s="1"/>
      <c r="D3979" s="1"/>
      <c r="E3979" s="1"/>
      <c r="F3979" s="1"/>
      <c r="G3979" s="1"/>
      <c r="H3979" s="58"/>
      <c r="I3979" s="1"/>
      <c r="J3979" s="1"/>
      <c r="K3979" s="1"/>
      <c r="L3979"/>
      <c r="M3979" s="1"/>
      <c r="N3979" s="1"/>
      <c r="V3979" s="90"/>
    </row>
    <row r="3980" spans="1:22" s="80" customFormat="1">
      <c r="A3980" s="1"/>
      <c r="B3980" s="1"/>
      <c r="C3980" s="1"/>
      <c r="D3980" s="1"/>
      <c r="E3980" s="1"/>
      <c r="F3980" s="1"/>
      <c r="G3980" s="1"/>
      <c r="H3980" s="58"/>
      <c r="I3980" s="1"/>
      <c r="J3980" s="1"/>
      <c r="K3980" s="1"/>
      <c r="L3980"/>
      <c r="M3980" s="1"/>
      <c r="N3980" s="1"/>
      <c r="V3980" s="90"/>
    </row>
    <row r="3981" spans="1:22" s="80" customFormat="1">
      <c r="A3981" s="1"/>
      <c r="B3981" s="1"/>
      <c r="C3981" s="1"/>
      <c r="D3981" s="1"/>
      <c r="E3981" s="1"/>
      <c r="F3981" s="1"/>
      <c r="G3981" s="1"/>
      <c r="H3981" s="58"/>
      <c r="I3981" s="1"/>
      <c r="J3981" s="1"/>
      <c r="K3981" s="1"/>
      <c r="L3981"/>
      <c r="M3981" s="1"/>
      <c r="N3981" s="1"/>
      <c r="V3981" s="90"/>
    </row>
    <row r="3982" spans="1:22" s="80" customFormat="1">
      <c r="A3982" s="1"/>
      <c r="B3982" s="1"/>
      <c r="C3982" s="1"/>
      <c r="D3982" s="1"/>
      <c r="E3982" s="1"/>
      <c r="F3982" s="1"/>
      <c r="G3982" s="1"/>
      <c r="H3982" s="58"/>
      <c r="I3982" s="1"/>
      <c r="J3982" s="1"/>
      <c r="K3982" s="1"/>
      <c r="L3982"/>
      <c r="M3982" s="1"/>
      <c r="N3982" s="1"/>
      <c r="V3982" s="90"/>
    </row>
    <row r="3983" spans="1:22" s="80" customFormat="1">
      <c r="A3983" s="1"/>
      <c r="B3983" s="1"/>
      <c r="C3983" s="1"/>
      <c r="D3983" s="1"/>
      <c r="E3983" s="1"/>
      <c r="F3983" s="1"/>
      <c r="G3983" s="1"/>
      <c r="H3983" s="58"/>
      <c r="I3983" s="1"/>
      <c r="J3983" s="1"/>
      <c r="K3983" s="1"/>
      <c r="L3983"/>
      <c r="M3983" s="1"/>
      <c r="N3983" s="1"/>
      <c r="V3983" s="90"/>
    </row>
    <row r="3984" spans="1:22" s="80" customFormat="1">
      <c r="A3984" s="1"/>
      <c r="B3984" s="1"/>
      <c r="C3984" s="1"/>
      <c r="D3984" s="1"/>
      <c r="E3984" s="1"/>
      <c r="F3984" s="1"/>
      <c r="G3984" s="1"/>
      <c r="H3984" s="58"/>
      <c r="I3984" s="1"/>
      <c r="J3984" s="1"/>
      <c r="K3984" s="1"/>
      <c r="L3984"/>
      <c r="M3984" s="1"/>
      <c r="N3984" s="1"/>
      <c r="V3984" s="90"/>
    </row>
    <row r="3985" spans="1:22" s="80" customFormat="1">
      <c r="A3985" s="1"/>
      <c r="B3985" s="1"/>
      <c r="C3985" s="1"/>
      <c r="D3985" s="1"/>
      <c r="E3985" s="1"/>
      <c r="F3985" s="1"/>
      <c r="G3985" s="1"/>
      <c r="H3985" s="58"/>
      <c r="I3985" s="1"/>
      <c r="J3985" s="1"/>
      <c r="K3985" s="1"/>
      <c r="L3985"/>
      <c r="M3985" s="1"/>
      <c r="N3985" s="1"/>
      <c r="V3985" s="90"/>
    </row>
    <row r="3986" spans="1:22" s="80" customFormat="1">
      <c r="A3986" s="1"/>
      <c r="B3986" s="1"/>
      <c r="C3986" s="1"/>
      <c r="D3986" s="1"/>
      <c r="E3986" s="1"/>
      <c r="F3986" s="1"/>
      <c r="G3986" s="1"/>
      <c r="H3986" s="58"/>
      <c r="I3986" s="1"/>
      <c r="J3986" s="1"/>
      <c r="K3986" s="1"/>
      <c r="L3986"/>
      <c r="M3986" s="1"/>
      <c r="N3986" s="1"/>
      <c r="V3986" s="90"/>
    </row>
    <row r="3987" spans="1:22" s="80" customFormat="1">
      <c r="A3987" s="1"/>
      <c r="B3987" s="1"/>
      <c r="C3987" s="1"/>
      <c r="D3987" s="1"/>
      <c r="E3987" s="1"/>
      <c r="F3987" s="1"/>
      <c r="G3987" s="1"/>
      <c r="H3987" s="58"/>
      <c r="I3987" s="1"/>
      <c r="J3987" s="1"/>
      <c r="K3987" s="1"/>
      <c r="L3987"/>
      <c r="M3987" s="1"/>
      <c r="N3987" s="1"/>
      <c r="V3987" s="90"/>
    </row>
    <row r="3988" spans="1:22" s="80" customFormat="1">
      <c r="A3988" s="1"/>
      <c r="B3988" s="1"/>
      <c r="C3988" s="1"/>
      <c r="D3988" s="1"/>
      <c r="E3988" s="1"/>
      <c r="F3988" s="1"/>
      <c r="G3988" s="1"/>
      <c r="H3988" s="58"/>
      <c r="I3988" s="1"/>
      <c r="J3988" s="1"/>
      <c r="K3988" s="1"/>
      <c r="L3988"/>
      <c r="M3988" s="1"/>
      <c r="N3988" s="1"/>
      <c r="V3988" s="90"/>
    </row>
    <row r="3989" spans="1:22" s="80" customFormat="1">
      <c r="A3989" s="1"/>
      <c r="B3989" s="1"/>
      <c r="C3989" s="1"/>
      <c r="D3989" s="1"/>
      <c r="E3989" s="1"/>
      <c r="F3989" s="1"/>
      <c r="G3989" s="1"/>
      <c r="H3989" s="58"/>
      <c r="I3989" s="1"/>
      <c r="J3989" s="1"/>
      <c r="K3989" s="1"/>
      <c r="L3989"/>
      <c r="M3989" s="1"/>
      <c r="N3989" s="1"/>
      <c r="V3989" s="90"/>
    </row>
    <row r="3990" spans="1:22" s="80" customFormat="1">
      <c r="A3990" s="1"/>
      <c r="B3990" s="1"/>
      <c r="C3990" s="1"/>
      <c r="D3990" s="1"/>
      <c r="E3990" s="1"/>
      <c r="F3990" s="1"/>
      <c r="G3990" s="1"/>
      <c r="H3990" s="58"/>
      <c r="I3990" s="1"/>
      <c r="J3990" s="1"/>
      <c r="K3990" s="1"/>
      <c r="L3990"/>
      <c r="M3990" s="1"/>
      <c r="N3990" s="1"/>
      <c r="V3990" s="90"/>
    </row>
    <row r="3991" spans="1:22" s="80" customFormat="1">
      <c r="A3991" s="1"/>
      <c r="B3991" s="1"/>
      <c r="C3991" s="1"/>
      <c r="D3991" s="1"/>
      <c r="E3991" s="1"/>
      <c r="F3991" s="1"/>
      <c r="G3991" s="1"/>
      <c r="H3991" s="58"/>
      <c r="I3991" s="1"/>
      <c r="J3991" s="1"/>
      <c r="K3991" s="1"/>
      <c r="L3991"/>
      <c r="M3991" s="1"/>
      <c r="N3991" s="1"/>
      <c r="V3991" s="90"/>
    </row>
    <row r="3992" spans="1:22" s="80" customFormat="1">
      <c r="A3992" s="1"/>
      <c r="B3992" s="1"/>
      <c r="C3992" s="1"/>
      <c r="D3992" s="1"/>
      <c r="E3992" s="1"/>
      <c r="F3992" s="1"/>
      <c r="G3992" s="1"/>
      <c r="H3992" s="58"/>
      <c r="I3992" s="1"/>
      <c r="J3992" s="1"/>
      <c r="K3992" s="1"/>
      <c r="L3992"/>
      <c r="M3992" s="1"/>
      <c r="N3992" s="1"/>
      <c r="V3992" s="90"/>
    </row>
    <row r="3993" spans="1:22" s="80" customFormat="1">
      <c r="A3993" s="1"/>
      <c r="B3993" s="1"/>
      <c r="C3993" s="1"/>
      <c r="D3993" s="1"/>
      <c r="E3993" s="1"/>
      <c r="F3993" s="1"/>
      <c r="G3993" s="1"/>
      <c r="H3993" s="58"/>
      <c r="I3993" s="1"/>
      <c r="J3993" s="1"/>
      <c r="K3993" s="1"/>
      <c r="L3993"/>
      <c r="M3993" s="1"/>
      <c r="N3993" s="1"/>
      <c r="V3993" s="90"/>
    </row>
    <row r="3994" spans="1:22" s="80" customFormat="1">
      <c r="A3994" s="1"/>
      <c r="B3994" s="1"/>
      <c r="C3994" s="1"/>
      <c r="D3994" s="1"/>
      <c r="E3994" s="1"/>
      <c r="F3994" s="1"/>
      <c r="G3994" s="1"/>
      <c r="H3994" s="58"/>
      <c r="I3994" s="1"/>
      <c r="J3994" s="1"/>
      <c r="K3994" s="1"/>
      <c r="L3994"/>
      <c r="M3994" s="1"/>
      <c r="N3994" s="1"/>
      <c r="V3994" s="90"/>
    </row>
    <row r="3995" spans="1:22" s="80" customFormat="1">
      <c r="A3995" s="1"/>
      <c r="B3995" s="1"/>
      <c r="C3995" s="1"/>
      <c r="D3995" s="1"/>
      <c r="E3995" s="1"/>
      <c r="F3995" s="1"/>
      <c r="G3995" s="1"/>
      <c r="H3995" s="58"/>
      <c r="I3995" s="1"/>
      <c r="J3995" s="1"/>
      <c r="K3995" s="1"/>
      <c r="L3995"/>
      <c r="M3995" s="1"/>
      <c r="N3995" s="1"/>
      <c r="V3995" s="90"/>
    </row>
    <row r="3996" spans="1:22" s="80" customFormat="1">
      <c r="A3996" s="1"/>
      <c r="B3996" s="1"/>
      <c r="C3996" s="1"/>
      <c r="D3996" s="1"/>
      <c r="E3996" s="1"/>
      <c r="F3996" s="1"/>
      <c r="G3996" s="1"/>
      <c r="H3996" s="58"/>
      <c r="I3996" s="1"/>
      <c r="J3996" s="1"/>
      <c r="K3996" s="1"/>
      <c r="L3996"/>
      <c r="M3996" s="1"/>
      <c r="N3996" s="1"/>
      <c r="V3996" s="90"/>
    </row>
    <row r="3997" spans="1:22" s="80" customFormat="1">
      <c r="A3997" s="1"/>
      <c r="B3997" s="1"/>
      <c r="C3997" s="1"/>
      <c r="D3997" s="1"/>
      <c r="E3997" s="1"/>
      <c r="F3997" s="1"/>
      <c r="G3997" s="1"/>
      <c r="H3997" s="58"/>
      <c r="I3997" s="1"/>
      <c r="J3997" s="1"/>
      <c r="K3997" s="1"/>
      <c r="L3997"/>
      <c r="M3997" s="1"/>
      <c r="N3997" s="1"/>
      <c r="V3997" s="90"/>
    </row>
    <row r="3998" spans="1:22" s="80" customFormat="1">
      <c r="A3998" s="1"/>
      <c r="B3998" s="1"/>
      <c r="C3998" s="1"/>
      <c r="D3998" s="1"/>
      <c r="E3998" s="1"/>
      <c r="F3998" s="1"/>
      <c r="G3998" s="1"/>
      <c r="H3998" s="58"/>
      <c r="I3998" s="1"/>
      <c r="J3998" s="1"/>
      <c r="K3998" s="1"/>
      <c r="L3998"/>
      <c r="M3998" s="1"/>
      <c r="N3998" s="1"/>
      <c r="V3998" s="90"/>
    </row>
    <row r="3999" spans="1:22" s="80" customFormat="1">
      <c r="A3999" s="1"/>
      <c r="B3999" s="1"/>
      <c r="C3999" s="1"/>
      <c r="D3999" s="1"/>
      <c r="E3999" s="1"/>
      <c r="F3999" s="1"/>
      <c r="G3999" s="1"/>
      <c r="H3999" s="58"/>
      <c r="I3999" s="1"/>
      <c r="J3999" s="1"/>
      <c r="K3999" s="1"/>
      <c r="L3999"/>
      <c r="M3999" s="1"/>
      <c r="N3999" s="1"/>
      <c r="V3999" s="90"/>
    </row>
    <row r="4000" spans="1:22" s="80" customFormat="1">
      <c r="A4000" s="1"/>
      <c r="B4000" s="1"/>
      <c r="C4000" s="1"/>
      <c r="D4000" s="1"/>
      <c r="E4000" s="1"/>
      <c r="F4000" s="1"/>
      <c r="G4000" s="1"/>
      <c r="H4000" s="58"/>
      <c r="I4000" s="1"/>
      <c r="J4000" s="1"/>
      <c r="K4000" s="1"/>
      <c r="L4000"/>
      <c r="M4000" s="1"/>
      <c r="N4000" s="1"/>
      <c r="V4000" s="90"/>
    </row>
    <row r="4001" spans="1:22" s="80" customFormat="1">
      <c r="A4001" s="1"/>
      <c r="B4001" s="1"/>
      <c r="C4001" s="1"/>
      <c r="D4001" s="1"/>
      <c r="E4001" s="1"/>
      <c r="F4001" s="1"/>
      <c r="G4001" s="1"/>
      <c r="H4001" s="58"/>
      <c r="I4001" s="1"/>
      <c r="J4001" s="1"/>
      <c r="K4001" s="1"/>
      <c r="L4001"/>
      <c r="M4001" s="1"/>
      <c r="N4001" s="1"/>
      <c r="V4001" s="90"/>
    </row>
    <row r="4002" spans="1:22" s="80" customFormat="1">
      <c r="A4002" s="1"/>
      <c r="B4002" s="1"/>
      <c r="C4002" s="1"/>
      <c r="D4002" s="1"/>
      <c r="E4002" s="1"/>
      <c r="F4002" s="1"/>
      <c r="G4002" s="1"/>
      <c r="H4002" s="58"/>
      <c r="I4002" s="1"/>
      <c r="J4002" s="1"/>
      <c r="K4002" s="1"/>
      <c r="L4002"/>
      <c r="M4002" s="1"/>
      <c r="N4002" s="1"/>
      <c r="V4002" s="90"/>
    </row>
    <row r="4003" spans="1:22" s="80" customFormat="1">
      <c r="A4003" s="1"/>
      <c r="B4003" s="1"/>
      <c r="C4003" s="1"/>
      <c r="D4003" s="1"/>
      <c r="E4003" s="1"/>
      <c r="F4003" s="1"/>
      <c r="G4003" s="1"/>
      <c r="H4003" s="58"/>
      <c r="I4003" s="1"/>
      <c r="J4003" s="1"/>
      <c r="K4003" s="1"/>
      <c r="L4003"/>
      <c r="M4003" s="1"/>
      <c r="N4003" s="1"/>
      <c r="V4003" s="90"/>
    </row>
    <row r="4004" spans="1:22" s="80" customFormat="1">
      <c r="A4004" s="1"/>
      <c r="B4004" s="1"/>
      <c r="C4004" s="1"/>
      <c r="D4004" s="1"/>
      <c r="E4004" s="1"/>
      <c r="F4004" s="1"/>
      <c r="G4004" s="1"/>
      <c r="H4004" s="58"/>
      <c r="I4004" s="1"/>
      <c r="J4004" s="1"/>
      <c r="K4004" s="1"/>
      <c r="L4004"/>
      <c r="M4004" s="1"/>
      <c r="N4004" s="1"/>
      <c r="V4004" s="90"/>
    </row>
    <row r="4005" spans="1:22" s="80" customFormat="1">
      <c r="A4005" s="1"/>
      <c r="B4005" s="1"/>
      <c r="C4005" s="1"/>
      <c r="D4005" s="1"/>
      <c r="E4005" s="1"/>
      <c r="F4005" s="1"/>
      <c r="G4005" s="1"/>
      <c r="H4005" s="58"/>
      <c r="I4005" s="1"/>
      <c r="J4005" s="1"/>
      <c r="K4005" s="1"/>
      <c r="L4005"/>
      <c r="M4005" s="1"/>
      <c r="N4005" s="1"/>
      <c r="V4005" s="90"/>
    </row>
    <row r="4006" spans="1:22" s="80" customFormat="1">
      <c r="A4006" s="1"/>
      <c r="B4006" s="1"/>
      <c r="C4006" s="1"/>
      <c r="D4006" s="1"/>
      <c r="E4006" s="1"/>
      <c r="F4006" s="1"/>
      <c r="G4006" s="1"/>
      <c r="H4006" s="58"/>
      <c r="I4006" s="1"/>
      <c r="J4006" s="1"/>
      <c r="K4006" s="1"/>
      <c r="L4006"/>
      <c r="M4006" s="1"/>
      <c r="N4006" s="1"/>
      <c r="V4006" s="90"/>
    </row>
    <row r="4007" spans="1:22" s="80" customFormat="1">
      <c r="A4007" s="1"/>
      <c r="B4007" s="1"/>
      <c r="C4007" s="1"/>
      <c r="D4007" s="1"/>
      <c r="E4007" s="1"/>
      <c r="F4007" s="1"/>
      <c r="G4007" s="1"/>
      <c r="H4007" s="58"/>
      <c r="I4007" s="1"/>
      <c r="J4007" s="1"/>
      <c r="K4007" s="1"/>
      <c r="L4007"/>
      <c r="M4007" s="1"/>
      <c r="N4007" s="1"/>
      <c r="V4007" s="90"/>
    </row>
    <row r="4008" spans="1:22" s="80" customFormat="1">
      <c r="A4008" s="1"/>
      <c r="B4008" s="1"/>
      <c r="C4008" s="1"/>
      <c r="D4008" s="1"/>
      <c r="E4008" s="1"/>
      <c r="F4008" s="1"/>
      <c r="G4008" s="1"/>
      <c r="H4008" s="58"/>
      <c r="I4008" s="1"/>
      <c r="J4008" s="1"/>
      <c r="K4008" s="1"/>
      <c r="L4008"/>
      <c r="M4008" s="1"/>
      <c r="N4008" s="1"/>
      <c r="V4008" s="90"/>
    </row>
    <row r="4009" spans="1:22" s="80" customFormat="1">
      <c r="A4009" s="1"/>
      <c r="B4009" s="1"/>
      <c r="C4009" s="1"/>
      <c r="D4009" s="1"/>
      <c r="E4009" s="1"/>
      <c r="F4009" s="1"/>
      <c r="G4009" s="1"/>
      <c r="H4009" s="58"/>
      <c r="I4009" s="1"/>
      <c r="J4009" s="1"/>
      <c r="K4009" s="1"/>
      <c r="L4009"/>
      <c r="M4009" s="1"/>
      <c r="N4009" s="1"/>
      <c r="V4009" s="90"/>
    </row>
    <row r="4010" spans="1:22" s="80" customFormat="1">
      <c r="A4010" s="1"/>
      <c r="B4010" s="1"/>
      <c r="C4010" s="1"/>
      <c r="D4010" s="1"/>
      <c r="E4010" s="1"/>
      <c r="F4010" s="1"/>
      <c r="G4010" s="1"/>
      <c r="H4010" s="58"/>
      <c r="I4010" s="1"/>
      <c r="J4010" s="1"/>
      <c r="K4010" s="1"/>
      <c r="L4010"/>
      <c r="M4010" s="1"/>
      <c r="N4010" s="1"/>
      <c r="V4010" s="90"/>
    </row>
    <row r="4011" spans="1:22" s="80" customFormat="1">
      <c r="A4011" s="1"/>
      <c r="B4011" s="1"/>
      <c r="C4011" s="1"/>
      <c r="D4011" s="1"/>
      <c r="E4011" s="1"/>
      <c r="F4011" s="1"/>
      <c r="G4011" s="1"/>
      <c r="H4011" s="58"/>
      <c r="I4011" s="1"/>
      <c r="J4011" s="1"/>
      <c r="K4011" s="1"/>
      <c r="L4011"/>
      <c r="M4011" s="1"/>
      <c r="N4011" s="1"/>
      <c r="V4011" s="90"/>
    </row>
    <row r="4012" spans="1:22" s="80" customFormat="1">
      <c r="A4012" s="1"/>
      <c r="B4012" s="1"/>
      <c r="C4012" s="1"/>
      <c r="D4012" s="1"/>
      <c r="E4012" s="1"/>
      <c r="F4012" s="1"/>
      <c r="G4012" s="1"/>
      <c r="H4012" s="58"/>
      <c r="I4012" s="1"/>
      <c r="J4012" s="1"/>
      <c r="K4012" s="1"/>
      <c r="L4012"/>
      <c r="M4012" s="1"/>
      <c r="N4012" s="1"/>
      <c r="V4012" s="90"/>
    </row>
    <row r="4013" spans="1:22" s="80" customFormat="1">
      <c r="A4013" s="1"/>
      <c r="B4013" s="1"/>
      <c r="C4013" s="1"/>
      <c r="D4013" s="1"/>
      <c r="E4013" s="1"/>
      <c r="F4013" s="1"/>
      <c r="G4013" s="1"/>
      <c r="H4013" s="58"/>
      <c r="I4013" s="1"/>
      <c r="J4013" s="1"/>
      <c r="K4013" s="1"/>
      <c r="L4013"/>
      <c r="M4013" s="1"/>
      <c r="N4013" s="1"/>
      <c r="V4013" s="90"/>
    </row>
    <row r="4014" spans="1:22" s="80" customFormat="1">
      <c r="A4014" s="1"/>
      <c r="B4014" s="1"/>
      <c r="C4014" s="1"/>
      <c r="D4014" s="1"/>
      <c r="E4014" s="1"/>
      <c r="F4014" s="1"/>
      <c r="G4014" s="1"/>
      <c r="H4014" s="58"/>
      <c r="I4014" s="1"/>
      <c r="J4014" s="1"/>
      <c r="K4014" s="1"/>
      <c r="L4014"/>
      <c r="M4014" s="1"/>
      <c r="N4014" s="1"/>
      <c r="V4014" s="90"/>
    </row>
    <row r="4015" spans="1:22" s="80" customFormat="1">
      <c r="A4015" s="1"/>
      <c r="B4015" s="1"/>
      <c r="C4015" s="1"/>
      <c r="D4015" s="1"/>
      <c r="E4015" s="1"/>
      <c r="F4015" s="1"/>
      <c r="G4015" s="1"/>
      <c r="H4015" s="58"/>
      <c r="I4015" s="1"/>
      <c r="J4015" s="1"/>
      <c r="K4015" s="1"/>
      <c r="L4015"/>
      <c r="M4015" s="1"/>
      <c r="N4015" s="1"/>
      <c r="V4015" s="90"/>
    </row>
    <row r="4016" spans="1:22" s="80" customFormat="1">
      <c r="A4016" s="1"/>
      <c r="B4016" s="1"/>
      <c r="C4016" s="1"/>
      <c r="D4016" s="1"/>
      <c r="E4016" s="1"/>
      <c r="F4016" s="1"/>
      <c r="G4016" s="1"/>
      <c r="H4016" s="58"/>
      <c r="I4016" s="1"/>
      <c r="J4016" s="1"/>
      <c r="K4016" s="1"/>
      <c r="L4016"/>
      <c r="M4016" s="1"/>
      <c r="N4016" s="1"/>
      <c r="V4016" s="90"/>
    </row>
    <row r="4017" spans="1:22" s="80" customFormat="1">
      <c r="A4017" s="1"/>
      <c r="B4017" s="1"/>
      <c r="C4017" s="1"/>
      <c r="D4017" s="1"/>
      <c r="E4017" s="1"/>
      <c r="F4017" s="1"/>
      <c r="G4017" s="1"/>
      <c r="H4017" s="58"/>
      <c r="I4017" s="1"/>
      <c r="J4017" s="1"/>
      <c r="K4017" s="1"/>
      <c r="L4017"/>
      <c r="M4017" s="1"/>
      <c r="N4017" s="1"/>
      <c r="V4017" s="90"/>
    </row>
    <row r="4018" spans="1:22" s="80" customFormat="1">
      <c r="A4018" s="1"/>
      <c r="B4018" s="1"/>
      <c r="C4018" s="1"/>
      <c r="D4018" s="1"/>
      <c r="E4018" s="1"/>
      <c r="F4018" s="1"/>
      <c r="G4018" s="1"/>
      <c r="H4018" s="58"/>
      <c r="I4018" s="1"/>
      <c r="J4018" s="1"/>
      <c r="K4018" s="1"/>
      <c r="L4018"/>
      <c r="M4018" s="1"/>
      <c r="N4018" s="1"/>
      <c r="V4018" s="90"/>
    </row>
    <row r="4019" spans="1:22" s="80" customFormat="1">
      <c r="A4019" s="1"/>
      <c r="B4019" s="1"/>
      <c r="C4019" s="1"/>
      <c r="D4019" s="1"/>
      <c r="E4019" s="1"/>
      <c r="F4019" s="1"/>
      <c r="G4019" s="1"/>
      <c r="H4019" s="58"/>
      <c r="I4019" s="1"/>
      <c r="J4019" s="1"/>
      <c r="K4019" s="1"/>
      <c r="L4019"/>
      <c r="M4019" s="1"/>
      <c r="N4019" s="1"/>
      <c r="V4019" s="90"/>
    </row>
    <row r="4020" spans="1:22" s="80" customFormat="1">
      <c r="A4020" s="1"/>
      <c r="B4020" s="1"/>
      <c r="C4020" s="1"/>
      <c r="D4020" s="1"/>
      <c r="E4020" s="1"/>
      <c r="F4020" s="1"/>
      <c r="G4020" s="1"/>
      <c r="H4020" s="58"/>
      <c r="I4020" s="1"/>
      <c r="J4020" s="1"/>
      <c r="K4020" s="1"/>
      <c r="L4020"/>
      <c r="M4020" s="1"/>
      <c r="N4020" s="1"/>
      <c r="V4020" s="90"/>
    </row>
    <row r="4021" spans="1:22" s="80" customFormat="1">
      <c r="A4021" s="1"/>
      <c r="B4021" s="1"/>
      <c r="C4021" s="1"/>
      <c r="D4021" s="1"/>
      <c r="E4021" s="1"/>
      <c r="F4021" s="1"/>
      <c r="G4021" s="1"/>
      <c r="H4021" s="58"/>
      <c r="I4021" s="1"/>
      <c r="J4021" s="1"/>
      <c r="K4021" s="1"/>
      <c r="L4021"/>
      <c r="M4021" s="1"/>
      <c r="N4021" s="1"/>
      <c r="V4021" s="90"/>
    </row>
    <row r="4022" spans="1:22" s="80" customFormat="1">
      <c r="A4022" s="1"/>
      <c r="B4022" s="1"/>
      <c r="C4022" s="1"/>
      <c r="D4022" s="1"/>
      <c r="E4022" s="1"/>
      <c r="F4022" s="1"/>
      <c r="G4022" s="1"/>
      <c r="H4022" s="58"/>
      <c r="I4022" s="1"/>
      <c r="J4022" s="1"/>
      <c r="K4022" s="1"/>
      <c r="L4022"/>
      <c r="M4022" s="1"/>
      <c r="N4022" s="1"/>
      <c r="V4022" s="90"/>
    </row>
    <row r="4023" spans="1:22" s="80" customFormat="1">
      <c r="A4023" s="1"/>
      <c r="B4023" s="1"/>
      <c r="C4023" s="1"/>
      <c r="D4023" s="1"/>
      <c r="E4023" s="1"/>
      <c r="F4023" s="1"/>
      <c r="G4023" s="1"/>
      <c r="H4023" s="58"/>
      <c r="I4023" s="1"/>
      <c r="J4023" s="1"/>
      <c r="K4023" s="1"/>
      <c r="L4023"/>
      <c r="M4023" s="1"/>
      <c r="N4023" s="1"/>
      <c r="V4023" s="90"/>
    </row>
    <row r="4024" spans="1:22" s="80" customFormat="1">
      <c r="A4024" s="1"/>
      <c r="B4024" s="1"/>
      <c r="C4024" s="1"/>
      <c r="D4024" s="1"/>
      <c r="E4024" s="1"/>
      <c r="F4024" s="1"/>
      <c r="G4024" s="1"/>
      <c r="H4024" s="58"/>
      <c r="I4024" s="1"/>
      <c r="J4024" s="1"/>
      <c r="K4024" s="1"/>
      <c r="L4024"/>
      <c r="M4024" s="1"/>
      <c r="N4024" s="1"/>
      <c r="V4024" s="90"/>
    </row>
    <row r="4025" spans="1:22" s="80" customFormat="1">
      <c r="A4025" s="1"/>
      <c r="B4025" s="1"/>
      <c r="C4025" s="1"/>
      <c r="D4025" s="1"/>
      <c r="E4025" s="1"/>
      <c r="F4025" s="1"/>
      <c r="G4025" s="1"/>
      <c r="H4025" s="58"/>
      <c r="I4025" s="1"/>
      <c r="J4025" s="1"/>
      <c r="K4025" s="1"/>
      <c r="L4025"/>
      <c r="M4025" s="1"/>
      <c r="N4025" s="1"/>
      <c r="V4025" s="90"/>
    </row>
    <row r="4026" spans="1:22" s="80" customFormat="1">
      <c r="A4026" s="1"/>
      <c r="B4026" s="1"/>
      <c r="C4026" s="1"/>
      <c r="D4026" s="1"/>
      <c r="E4026" s="1"/>
      <c r="F4026" s="1"/>
      <c r="G4026" s="1"/>
      <c r="H4026" s="58"/>
      <c r="I4026" s="1"/>
      <c r="J4026" s="1"/>
      <c r="K4026" s="1"/>
      <c r="L4026"/>
      <c r="M4026" s="1"/>
      <c r="N4026" s="1"/>
      <c r="V4026" s="90"/>
    </row>
    <row r="4027" spans="1:22" s="80" customFormat="1">
      <c r="A4027" s="1"/>
      <c r="B4027" s="1"/>
      <c r="C4027" s="1"/>
      <c r="D4027" s="1"/>
      <c r="E4027" s="1"/>
      <c r="F4027" s="1"/>
      <c r="G4027" s="1"/>
      <c r="H4027" s="58"/>
      <c r="I4027" s="1"/>
      <c r="J4027" s="1"/>
      <c r="K4027" s="1"/>
      <c r="L4027"/>
      <c r="M4027" s="1"/>
      <c r="N4027" s="1"/>
      <c r="V4027" s="90"/>
    </row>
    <row r="4028" spans="1:22" s="80" customFormat="1">
      <c r="A4028" s="1"/>
      <c r="B4028" s="1"/>
      <c r="C4028" s="1"/>
      <c r="D4028" s="1"/>
      <c r="E4028" s="1"/>
      <c r="F4028" s="1"/>
      <c r="G4028" s="1"/>
      <c r="H4028" s="58"/>
      <c r="I4028" s="1"/>
      <c r="J4028" s="1"/>
      <c r="K4028" s="1"/>
      <c r="L4028"/>
      <c r="M4028" s="1"/>
      <c r="N4028" s="1"/>
      <c r="V4028" s="90"/>
    </row>
    <row r="4029" spans="1:22" s="80" customFormat="1">
      <c r="A4029" s="1"/>
      <c r="B4029" s="1"/>
      <c r="C4029" s="1"/>
      <c r="D4029" s="1"/>
      <c r="E4029" s="1"/>
      <c r="F4029" s="1"/>
      <c r="G4029" s="1"/>
      <c r="H4029" s="58"/>
      <c r="I4029" s="1"/>
      <c r="J4029" s="1"/>
      <c r="K4029" s="1"/>
      <c r="L4029"/>
      <c r="M4029" s="1"/>
      <c r="N4029" s="1"/>
      <c r="V4029" s="90"/>
    </row>
    <row r="4030" spans="1:22" s="80" customFormat="1">
      <c r="A4030" s="1"/>
      <c r="B4030" s="1"/>
      <c r="C4030" s="1"/>
      <c r="D4030" s="1"/>
      <c r="E4030" s="1"/>
      <c r="F4030" s="1"/>
      <c r="G4030" s="1"/>
      <c r="H4030" s="58"/>
      <c r="I4030" s="1"/>
      <c r="J4030" s="1"/>
      <c r="K4030" s="1"/>
      <c r="L4030"/>
      <c r="M4030" s="1"/>
      <c r="N4030" s="1"/>
      <c r="V4030" s="90"/>
    </row>
    <row r="4031" spans="1:22" s="80" customFormat="1">
      <c r="A4031" s="1"/>
      <c r="B4031" s="1"/>
      <c r="C4031" s="1"/>
      <c r="D4031" s="1"/>
      <c r="E4031" s="1"/>
      <c r="F4031" s="1"/>
      <c r="G4031" s="1"/>
      <c r="H4031" s="58"/>
      <c r="I4031" s="1"/>
      <c r="J4031" s="1"/>
      <c r="K4031" s="1"/>
      <c r="L4031"/>
      <c r="M4031" s="1"/>
      <c r="N4031" s="1"/>
      <c r="V4031" s="90"/>
    </row>
    <row r="4032" spans="1:22" s="80" customFormat="1">
      <c r="A4032" s="1"/>
      <c r="B4032" s="1"/>
      <c r="C4032" s="1"/>
      <c r="D4032" s="1"/>
      <c r="E4032" s="1"/>
      <c r="F4032" s="1"/>
      <c r="G4032" s="1"/>
      <c r="H4032" s="58"/>
      <c r="I4032" s="1"/>
      <c r="J4032" s="1"/>
      <c r="K4032" s="1"/>
      <c r="L4032"/>
      <c r="M4032" s="1"/>
      <c r="N4032" s="1"/>
      <c r="V4032" s="90"/>
    </row>
    <row r="4033" spans="1:22" s="80" customFormat="1">
      <c r="A4033" s="1"/>
      <c r="B4033" s="1"/>
      <c r="C4033" s="1"/>
      <c r="D4033" s="1"/>
      <c r="E4033" s="1"/>
      <c r="F4033" s="1"/>
      <c r="G4033" s="1"/>
      <c r="H4033" s="58"/>
      <c r="I4033" s="1"/>
      <c r="J4033" s="1"/>
      <c r="K4033" s="1"/>
      <c r="L4033"/>
      <c r="M4033" s="1"/>
      <c r="N4033" s="1"/>
      <c r="V4033" s="90"/>
    </row>
    <row r="4034" spans="1:22" s="80" customFormat="1">
      <c r="A4034" s="1"/>
      <c r="B4034" s="1"/>
      <c r="C4034" s="1"/>
      <c r="D4034" s="1"/>
      <c r="E4034" s="1"/>
      <c r="F4034" s="1"/>
      <c r="G4034" s="1"/>
      <c r="H4034" s="58"/>
      <c r="I4034" s="1"/>
      <c r="J4034" s="1"/>
      <c r="K4034" s="1"/>
      <c r="L4034"/>
      <c r="M4034" s="1"/>
      <c r="N4034" s="1"/>
      <c r="V4034" s="90"/>
    </row>
    <row r="4035" spans="1:22" s="80" customFormat="1">
      <c r="A4035" s="1"/>
      <c r="B4035" s="1"/>
      <c r="C4035" s="1"/>
      <c r="D4035" s="1"/>
      <c r="E4035" s="1"/>
      <c r="F4035" s="1"/>
      <c r="G4035" s="1"/>
      <c r="H4035" s="58"/>
      <c r="I4035" s="1"/>
      <c r="J4035" s="1"/>
      <c r="K4035" s="1"/>
      <c r="L4035"/>
      <c r="M4035" s="1"/>
      <c r="N4035" s="1"/>
      <c r="V4035" s="90"/>
    </row>
    <row r="4036" spans="1:22" s="80" customFormat="1">
      <c r="A4036" s="1"/>
      <c r="B4036" s="1"/>
      <c r="C4036" s="1"/>
      <c r="D4036" s="1"/>
      <c r="E4036" s="1"/>
      <c r="F4036" s="1"/>
      <c r="G4036" s="1"/>
      <c r="H4036" s="58"/>
      <c r="I4036" s="1"/>
      <c r="J4036" s="1"/>
      <c r="K4036" s="1"/>
      <c r="L4036"/>
      <c r="M4036" s="1"/>
      <c r="N4036" s="1"/>
      <c r="V4036" s="90"/>
    </row>
    <row r="4037" spans="1:22" s="80" customFormat="1">
      <c r="A4037" s="1"/>
      <c r="B4037" s="1"/>
      <c r="C4037" s="1"/>
      <c r="D4037" s="1"/>
      <c r="E4037" s="1"/>
      <c r="F4037" s="1"/>
      <c r="G4037" s="1"/>
      <c r="H4037" s="58"/>
      <c r="I4037" s="1"/>
      <c r="J4037" s="1"/>
      <c r="K4037" s="1"/>
      <c r="L4037"/>
      <c r="M4037" s="1"/>
      <c r="N4037" s="1"/>
      <c r="V4037" s="90"/>
    </row>
    <row r="4038" spans="1:22" s="80" customFormat="1">
      <c r="A4038" s="1"/>
      <c r="B4038" s="1"/>
      <c r="C4038" s="1"/>
      <c r="D4038" s="1"/>
      <c r="E4038" s="1"/>
      <c r="F4038" s="1"/>
      <c r="G4038" s="1"/>
      <c r="H4038" s="58"/>
      <c r="I4038" s="1"/>
      <c r="J4038" s="1"/>
      <c r="K4038" s="1"/>
      <c r="L4038"/>
      <c r="M4038" s="1"/>
      <c r="N4038" s="1"/>
      <c r="V4038" s="90"/>
    </row>
    <row r="4039" spans="1:22" s="80" customFormat="1">
      <c r="A4039" s="1"/>
      <c r="B4039" s="1"/>
      <c r="C4039" s="1"/>
      <c r="D4039" s="1"/>
      <c r="E4039" s="1"/>
      <c r="F4039" s="1"/>
      <c r="G4039" s="1"/>
      <c r="H4039" s="58"/>
      <c r="I4039" s="1"/>
      <c r="J4039" s="1"/>
      <c r="K4039" s="1"/>
      <c r="L4039"/>
      <c r="M4039" s="1"/>
      <c r="N4039" s="1"/>
      <c r="V4039" s="90"/>
    </row>
    <row r="4040" spans="1:22" s="80" customFormat="1">
      <c r="A4040" s="1"/>
      <c r="B4040" s="1"/>
      <c r="C4040" s="1"/>
      <c r="D4040" s="1"/>
      <c r="E4040" s="1"/>
      <c r="F4040" s="1"/>
      <c r="G4040" s="1"/>
      <c r="H4040" s="58"/>
      <c r="I4040" s="1"/>
      <c r="J4040" s="1"/>
      <c r="K4040" s="1"/>
      <c r="L4040"/>
      <c r="M4040" s="1"/>
      <c r="N4040" s="1"/>
      <c r="V4040" s="90"/>
    </row>
    <row r="4041" spans="1:22" s="80" customFormat="1">
      <c r="A4041" s="1"/>
      <c r="B4041" s="1"/>
      <c r="C4041" s="1"/>
      <c r="D4041" s="1"/>
      <c r="E4041" s="1"/>
      <c r="F4041" s="1"/>
      <c r="G4041" s="1"/>
      <c r="H4041" s="58"/>
      <c r="I4041" s="1"/>
      <c r="J4041" s="1"/>
      <c r="K4041" s="1"/>
      <c r="L4041"/>
      <c r="M4041" s="1"/>
      <c r="N4041" s="1"/>
      <c r="V4041" s="90"/>
    </row>
    <row r="4042" spans="1:22" s="80" customFormat="1">
      <c r="A4042" s="1"/>
      <c r="B4042" s="1"/>
      <c r="C4042" s="1"/>
      <c r="D4042" s="1"/>
      <c r="E4042" s="1"/>
      <c r="F4042" s="1"/>
      <c r="G4042" s="1"/>
      <c r="H4042" s="58"/>
      <c r="I4042" s="1"/>
      <c r="J4042" s="1"/>
      <c r="K4042" s="1"/>
      <c r="L4042"/>
      <c r="M4042" s="1"/>
      <c r="N4042" s="1"/>
      <c r="V4042" s="90"/>
    </row>
    <row r="4043" spans="1:22" s="80" customFormat="1">
      <c r="A4043" s="1"/>
      <c r="B4043" s="1"/>
      <c r="C4043" s="1"/>
      <c r="D4043" s="1"/>
      <c r="E4043" s="1"/>
      <c r="F4043" s="1"/>
      <c r="G4043" s="1"/>
      <c r="H4043" s="58"/>
      <c r="I4043" s="1"/>
      <c r="J4043" s="1"/>
      <c r="K4043" s="1"/>
      <c r="L4043"/>
      <c r="M4043" s="1"/>
      <c r="N4043" s="1"/>
      <c r="V4043" s="90"/>
    </row>
    <row r="4044" spans="1:22" s="80" customFormat="1">
      <c r="A4044" s="1"/>
      <c r="B4044" s="1"/>
      <c r="C4044" s="1"/>
      <c r="D4044" s="1"/>
      <c r="E4044" s="1"/>
      <c r="F4044" s="1"/>
      <c r="G4044" s="1"/>
      <c r="H4044" s="58"/>
      <c r="I4044" s="1"/>
      <c r="J4044" s="1"/>
      <c r="K4044" s="1"/>
      <c r="L4044"/>
      <c r="M4044" s="1"/>
      <c r="N4044" s="1"/>
      <c r="V4044" s="90"/>
    </row>
    <row r="4045" spans="1:22" s="80" customFormat="1">
      <c r="A4045" s="1"/>
      <c r="B4045" s="1"/>
      <c r="C4045" s="1"/>
      <c r="D4045" s="1"/>
      <c r="E4045" s="1"/>
      <c r="F4045" s="1"/>
      <c r="G4045" s="1"/>
      <c r="H4045" s="58"/>
      <c r="I4045" s="1"/>
      <c r="J4045" s="1"/>
      <c r="K4045" s="1"/>
      <c r="L4045"/>
      <c r="M4045" s="1"/>
      <c r="N4045" s="1"/>
      <c r="V4045" s="90"/>
    </row>
    <row r="4046" spans="1:22" s="80" customFormat="1">
      <c r="A4046" s="1"/>
      <c r="B4046" s="1"/>
      <c r="C4046" s="1"/>
      <c r="D4046" s="1"/>
      <c r="E4046" s="1"/>
      <c r="F4046" s="1"/>
      <c r="G4046" s="1"/>
      <c r="H4046" s="58"/>
      <c r="I4046" s="1"/>
      <c r="J4046" s="1"/>
      <c r="K4046" s="1"/>
      <c r="L4046"/>
      <c r="M4046" s="1"/>
      <c r="N4046" s="1"/>
      <c r="V4046" s="90"/>
    </row>
    <row r="4047" spans="1:22" s="80" customFormat="1">
      <c r="A4047" s="1"/>
      <c r="B4047" s="1"/>
      <c r="C4047" s="1"/>
      <c r="D4047" s="1"/>
      <c r="E4047" s="1"/>
      <c r="F4047" s="1"/>
      <c r="G4047" s="1"/>
      <c r="H4047" s="58"/>
      <c r="I4047" s="1"/>
      <c r="J4047" s="1"/>
      <c r="K4047" s="1"/>
      <c r="L4047"/>
      <c r="M4047" s="1"/>
      <c r="N4047" s="1"/>
      <c r="V4047" s="90"/>
    </row>
    <row r="4048" spans="1:22" s="80" customFormat="1">
      <c r="A4048" s="1"/>
      <c r="B4048" s="1"/>
      <c r="C4048" s="1"/>
      <c r="D4048" s="1"/>
      <c r="E4048" s="1"/>
      <c r="F4048" s="1"/>
      <c r="G4048" s="1"/>
      <c r="H4048" s="58"/>
      <c r="I4048" s="1"/>
      <c r="J4048" s="1"/>
      <c r="K4048" s="1"/>
      <c r="L4048"/>
      <c r="M4048" s="1"/>
      <c r="N4048" s="1"/>
      <c r="V4048" s="90"/>
    </row>
    <row r="4049" spans="1:22" s="80" customFormat="1">
      <c r="A4049" s="1"/>
      <c r="B4049" s="1"/>
      <c r="C4049" s="1"/>
      <c r="D4049" s="1"/>
      <c r="E4049" s="1"/>
      <c r="F4049" s="1"/>
      <c r="G4049" s="1"/>
      <c r="H4049" s="58"/>
      <c r="I4049" s="1"/>
      <c r="J4049" s="1"/>
      <c r="K4049" s="1"/>
      <c r="L4049"/>
      <c r="M4049" s="1"/>
      <c r="N4049" s="1"/>
      <c r="V4049" s="90"/>
    </row>
    <row r="4050" spans="1:22" s="80" customFormat="1">
      <c r="A4050" s="1"/>
      <c r="B4050" s="1"/>
      <c r="C4050" s="1"/>
      <c r="D4050" s="1"/>
      <c r="E4050" s="1"/>
      <c r="F4050" s="1"/>
      <c r="G4050" s="1"/>
      <c r="H4050" s="58"/>
      <c r="I4050" s="1"/>
      <c r="J4050" s="1"/>
      <c r="K4050" s="1"/>
      <c r="L4050"/>
      <c r="M4050" s="1"/>
      <c r="N4050" s="1"/>
      <c r="V4050" s="90"/>
    </row>
    <row r="4051" spans="1:22" s="80" customFormat="1">
      <c r="A4051" s="1"/>
      <c r="B4051" s="1"/>
      <c r="C4051" s="1"/>
      <c r="D4051" s="1"/>
      <c r="E4051" s="1"/>
      <c r="F4051" s="1"/>
      <c r="G4051" s="1"/>
      <c r="H4051" s="58"/>
      <c r="I4051" s="1"/>
      <c r="J4051" s="1"/>
      <c r="K4051" s="1"/>
      <c r="L4051"/>
      <c r="M4051" s="1"/>
      <c r="N4051" s="1"/>
      <c r="V4051" s="90"/>
    </row>
    <row r="4052" spans="1:22" s="80" customFormat="1">
      <c r="A4052" s="1"/>
      <c r="B4052" s="1"/>
      <c r="C4052" s="1"/>
      <c r="D4052" s="1"/>
      <c r="E4052" s="1"/>
      <c r="F4052" s="1"/>
      <c r="G4052" s="1"/>
      <c r="H4052" s="58"/>
      <c r="I4052" s="1"/>
      <c r="J4052" s="1"/>
      <c r="K4052" s="1"/>
      <c r="L4052"/>
      <c r="M4052" s="1"/>
      <c r="N4052" s="1"/>
      <c r="V4052" s="90"/>
    </row>
    <row r="4053" spans="1:22" s="80" customFormat="1">
      <c r="A4053" s="1"/>
      <c r="B4053" s="1"/>
      <c r="C4053" s="1"/>
      <c r="D4053" s="1"/>
      <c r="E4053" s="1"/>
      <c r="F4053" s="1"/>
      <c r="G4053" s="1"/>
      <c r="H4053" s="58"/>
      <c r="I4053" s="1"/>
      <c r="J4053" s="1"/>
      <c r="K4053" s="1"/>
      <c r="L4053"/>
      <c r="M4053" s="1"/>
      <c r="N4053" s="1"/>
      <c r="V4053" s="90"/>
    </row>
    <row r="4054" spans="1:22" s="80" customFormat="1">
      <c r="A4054" s="1"/>
      <c r="B4054" s="1"/>
      <c r="C4054" s="1"/>
      <c r="D4054" s="1"/>
      <c r="E4054" s="1"/>
      <c r="F4054" s="1"/>
      <c r="G4054" s="1"/>
      <c r="H4054" s="58"/>
      <c r="I4054" s="1"/>
      <c r="J4054" s="1"/>
      <c r="K4054" s="1"/>
      <c r="L4054"/>
      <c r="M4054" s="1"/>
      <c r="N4054" s="1"/>
      <c r="V4054" s="90"/>
    </row>
    <row r="4055" spans="1:22" s="80" customFormat="1">
      <c r="A4055" s="1"/>
      <c r="B4055" s="1"/>
      <c r="C4055" s="1"/>
      <c r="D4055" s="1"/>
      <c r="E4055" s="1"/>
      <c r="F4055" s="1"/>
      <c r="G4055" s="1"/>
      <c r="H4055" s="58"/>
      <c r="I4055" s="1"/>
      <c r="J4055" s="1"/>
      <c r="K4055" s="1"/>
      <c r="L4055"/>
      <c r="M4055" s="1"/>
      <c r="N4055" s="1"/>
      <c r="V4055" s="90"/>
    </row>
    <row r="4056" spans="1:22" s="80" customFormat="1">
      <c r="A4056" s="1"/>
      <c r="B4056" s="1"/>
      <c r="C4056" s="1"/>
      <c r="D4056" s="1"/>
      <c r="E4056" s="1"/>
      <c r="F4056" s="1"/>
      <c r="G4056" s="1"/>
      <c r="H4056" s="58"/>
      <c r="I4056" s="1"/>
      <c r="J4056" s="1"/>
      <c r="K4056" s="1"/>
      <c r="L4056"/>
      <c r="M4056" s="1"/>
      <c r="N4056" s="1"/>
      <c r="V4056" s="90"/>
    </row>
    <row r="4057" spans="1:22" s="80" customFormat="1">
      <c r="A4057" s="1"/>
      <c r="B4057" s="1"/>
      <c r="C4057" s="1"/>
      <c r="D4057" s="1"/>
      <c r="E4057" s="1"/>
      <c r="F4057" s="1"/>
      <c r="G4057" s="1"/>
      <c r="H4057" s="58"/>
      <c r="I4057" s="1"/>
      <c r="J4057" s="1"/>
      <c r="K4057" s="1"/>
      <c r="L4057"/>
      <c r="M4057" s="1"/>
      <c r="N4057" s="1"/>
      <c r="V4057" s="90"/>
    </row>
    <row r="4058" spans="1:22" s="80" customFormat="1">
      <c r="A4058" s="1"/>
      <c r="B4058" s="1"/>
      <c r="C4058" s="1"/>
      <c r="D4058" s="1"/>
      <c r="E4058" s="1"/>
      <c r="F4058" s="1"/>
      <c r="G4058" s="1"/>
      <c r="H4058" s="58"/>
      <c r="I4058" s="1"/>
      <c r="J4058" s="1"/>
      <c r="K4058" s="1"/>
      <c r="L4058"/>
      <c r="M4058" s="1"/>
      <c r="N4058" s="1"/>
      <c r="V4058" s="90"/>
    </row>
    <row r="4059" spans="1:22" s="80" customFormat="1">
      <c r="A4059" s="1"/>
      <c r="B4059" s="1"/>
      <c r="C4059" s="1"/>
      <c r="D4059" s="1"/>
      <c r="E4059" s="1"/>
      <c r="F4059" s="1"/>
      <c r="G4059" s="1"/>
      <c r="H4059" s="58"/>
      <c r="I4059" s="1"/>
      <c r="J4059" s="1"/>
      <c r="K4059" s="1"/>
      <c r="L4059"/>
      <c r="M4059" s="1"/>
      <c r="N4059" s="1"/>
      <c r="V4059" s="90"/>
    </row>
    <row r="4060" spans="1:22" s="80" customFormat="1">
      <c r="A4060" s="1"/>
      <c r="B4060" s="1"/>
      <c r="C4060" s="1"/>
      <c r="D4060" s="1"/>
      <c r="E4060" s="1"/>
      <c r="F4060" s="1"/>
      <c r="G4060" s="1"/>
      <c r="H4060" s="58"/>
      <c r="I4060" s="1"/>
      <c r="J4060" s="1"/>
      <c r="K4060" s="1"/>
      <c r="L4060"/>
      <c r="M4060" s="1"/>
      <c r="N4060" s="1"/>
      <c r="V4060" s="90"/>
    </row>
    <row r="4061" spans="1:22" s="80" customFormat="1">
      <c r="A4061" s="1"/>
      <c r="B4061" s="1"/>
      <c r="C4061" s="1"/>
      <c r="D4061" s="1"/>
      <c r="E4061" s="1"/>
      <c r="F4061" s="1"/>
      <c r="G4061" s="1"/>
      <c r="H4061" s="58"/>
      <c r="I4061" s="1"/>
      <c r="J4061" s="1"/>
      <c r="K4061" s="1"/>
      <c r="L4061"/>
      <c r="M4061" s="1"/>
      <c r="N4061" s="1"/>
      <c r="V4061" s="90"/>
    </row>
    <row r="4062" spans="1:22" s="80" customFormat="1">
      <c r="A4062" s="1"/>
      <c r="B4062" s="1"/>
      <c r="C4062" s="1"/>
      <c r="D4062" s="1"/>
      <c r="E4062" s="1"/>
      <c r="F4062" s="1"/>
      <c r="G4062" s="1"/>
      <c r="H4062" s="58"/>
      <c r="I4062" s="1"/>
      <c r="J4062" s="1"/>
      <c r="K4062" s="1"/>
      <c r="L4062"/>
      <c r="M4062" s="1"/>
      <c r="N4062" s="1"/>
      <c r="V4062" s="90"/>
    </row>
    <row r="4063" spans="1:22" s="80" customFormat="1">
      <c r="A4063" s="1"/>
      <c r="B4063" s="1"/>
      <c r="C4063" s="1"/>
      <c r="D4063" s="1"/>
      <c r="E4063" s="1"/>
      <c r="F4063" s="1"/>
      <c r="G4063" s="1"/>
      <c r="H4063" s="58"/>
      <c r="I4063" s="1"/>
      <c r="J4063" s="1"/>
      <c r="K4063" s="1"/>
      <c r="L4063"/>
      <c r="M4063" s="1"/>
      <c r="N4063" s="1"/>
      <c r="V4063" s="90"/>
    </row>
    <row r="4064" spans="1:22" s="80" customFormat="1">
      <c r="A4064" s="1"/>
      <c r="B4064" s="1"/>
      <c r="C4064" s="1"/>
      <c r="D4064" s="1"/>
      <c r="E4064" s="1"/>
      <c r="F4064" s="1"/>
      <c r="G4064" s="1"/>
      <c r="H4064" s="58"/>
      <c r="I4064" s="1"/>
      <c r="J4064" s="1"/>
      <c r="K4064" s="1"/>
      <c r="L4064"/>
      <c r="M4064" s="1"/>
      <c r="N4064" s="1"/>
      <c r="V4064" s="90"/>
    </row>
    <row r="4065" spans="1:22" s="80" customFormat="1">
      <c r="A4065" s="1"/>
      <c r="B4065" s="1"/>
      <c r="C4065" s="1"/>
      <c r="D4065" s="1"/>
      <c r="E4065" s="1"/>
      <c r="F4065" s="1"/>
      <c r="G4065" s="1"/>
      <c r="H4065" s="58"/>
      <c r="I4065" s="1"/>
      <c r="J4065" s="1"/>
      <c r="K4065" s="1"/>
      <c r="L4065"/>
      <c r="M4065" s="1"/>
      <c r="N4065" s="1"/>
      <c r="V4065" s="90"/>
    </row>
    <row r="4066" spans="1:22" s="80" customFormat="1">
      <c r="A4066" s="1"/>
      <c r="B4066" s="1"/>
      <c r="C4066" s="1"/>
      <c r="D4066" s="1"/>
      <c r="E4066" s="1"/>
      <c r="F4066" s="1"/>
      <c r="G4066" s="1"/>
      <c r="H4066" s="58"/>
      <c r="I4066" s="1"/>
      <c r="J4066" s="1"/>
      <c r="K4066" s="1"/>
      <c r="L4066"/>
      <c r="M4066" s="1"/>
      <c r="N4066" s="1"/>
      <c r="V4066" s="90"/>
    </row>
    <row r="4067" spans="1:22" s="80" customFormat="1">
      <c r="A4067" s="1"/>
      <c r="B4067" s="1"/>
      <c r="C4067" s="1"/>
      <c r="D4067" s="1"/>
      <c r="E4067" s="1"/>
      <c r="F4067" s="1"/>
      <c r="G4067" s="1"/>
      <c r="H4067" s="58"/>
      <c r="I4067" s="1"/>
      <c r="J4067" s="1"/>
      <c r="K4067" s="1"/>
      <c r="L4067"/>
      <c r="M4067" s="1"/>
      <c r="N4067" s="1"/>
      <c r="V4067" s="90"/>
    </row>
    <row r="4068" spans="1:22" s="80" customFormat="1">
      <c r="A4068" s="1"/>
      <c r="B4068" s="1"/>
      <c r="C4068" s="1"/>
      <c r="D4068" s="1"/>
      <c r="E4068" s="1"/>
      <c r="F4068" s="1"/>
      <c r="G4068" s="1"/>
      <c r="H4068" s="58"/>
      <c r="I4068" s="1"/>
      <c r="J4068" s="1"/>
      <c r="K4068" s="1"/>
      <c r="L4068"/>
      <c r="M4068" s="1"/>
      <c r="N4068" s="1"/>
      <c r="V4068" s="90"/>
    </row>
    <row r="4069" spans="1:22" s="80" customFormat="1">
      <c r="A4069" s="1"/>
      <c r="B4069" s="1"/>
      <c r="C4069" s="1"/>
      <c r="D4069" s="1"/>
      <c r="E4069" s="1"/>
      <c r="F4069" s="1"/>
      <c r="G4069" s="1"/>
      <c r="H4069" s="58"/>
      <c r="I4069" s="1"/>
      <c r="J4069" s="1"/>
      <c r="K4069" s="1"/>
      <c r="L4069"/>
      <c r="M4069" s="1"/>
      <c r="N4069" s="1"/>
      <c r="V4069" s="90"/>
    </row>
    <row r="4070" spans="1:22" s="80" customFormat="1">
      <c r="A4070" s="1"/>
      <c r="B4070" s="1"/>
      <c r="C4070" s="1"/>
      <c r="D4070" s="1"/>
      <c r="E4070" s="1"/>
      <c r="F4070" s="1"/>
      <c r="G4070" s="1"/>
      <c r="H4070" s="58"/>
      <c r="I4070" s="1"/>
      <c r="J4070" s="1"/>
      <c r="K4070" s="1"/>
      <c r="L4070"/>
      <c r="M4070" s="1"/>
      <c r="N4070" s="1"/>
      <c r="V4070" s="90"/>
    </row>
    <row r="4071" spans="1:22" s="80" customFormat="1">
      <c r="A4071" s="1"/>
      <c r="B4071" s="1"/>
      <c r="C4071" s="1"/>
      <c r="D4071" s="1"/>
      <c r="E4071" s="1"/>
      <c r="F4071" s="1"/>
      <c r="G4071" s="1"/>
      <c r="H4071" s="58"/>
      <c r="I4071" s="1"/>
      <c r="J4071" s="1"/>
      <c r="K4071" s="1"/>
      <c r="L4071"/>
      <c r="M4071" s="1"/>
      <c r="N4071" s="1"/>
      <c r="V4071" s="90"/>
    </row>
    <row r="4072" spans="1:22" s="80" customFormat="1">
      <c r="A4072" s="1"/>
      <c r="B4072" s="1"/>
      <c r="C4072" s="1"/>
      <c r="D4072" s="1"/>
      <c r="E4072" s="1"/>
      <c r="F4072" s="1"/>
      <c r="G4072" s="1"/>
      <c r="H4072" s="58"/>
      <c r="I4072" s="1"/>
      <c r="J4072" s="1"/>
      <c r="K4072" s="1"/>
      <c r="L4072"/>
      <c r="M4072" s="1"/>
      <c r="N4072" s="1"/>
      <c r="V4072" s="90"/>
    </row>
    <row r="4073" spans="1:22" s="80" customFormat="1">
      <c r="A4073" s="1"/>
      <c r="B4073" s="1"/>
      <c r="C4073" s="1"/>
      <c r="D4073" s="1"/>
      <c r="E4073" s="1"/>
      <c r="F4073" s="1"/>
      <c r="G4073" s="1"/>
      <c r="H4073" s="58"/>
      <c r="I4073" s="1"/>
      <c r="J4073" s="1"/>
      <c r="K4073" s="1"/>
      <c r="L4073"/>
      <c r="M4073" s="1"/>
      <c r="N4073" s="1"/>
      <c r="V4073" s="90"/>
    </row>
    <row r="4074" spans="1:22" s="80" customFormat="1">
      <c r="A4074" s="1"/>
      <c r="B4074" s="1"/>
      <c r="C4074" s="1"/>
      <c r="D4074" s="1"/>
      <c r="E4074" s="1"/>
      <c r="F4074" s="1"/>
      <c r="G4074" s="1"/>
      <c r="H4074" s="58"/>
      <c r="I4074" s="1"/>
      <c r="J4074" s="1"/>
      <c r="K4074" s="1"/>
      <c r="L4074"/>
      <c r="M4074" s="1"/>
      <c r="N4074" s="1"/>
      <c r="V4074" s="90"/>
    </row>
    <row r="4075" spans="1:22" s="80" customFormat="1">
      <c r="A4075" s="1"/>
      <c r="B4075" s="1"/>
      <c r="C4075" s="1"/>
      <c r="D4075" s="1"/>
      <c r="E4075" s="1"/>
      <c r="F4075" s="1"/>
      <c r="G4075" s="1"/>
      <c r="H4075" s="58"/>
      <c r="I4075" s="1"/>
      <c r="J4075" s="1"/>
      <c r="K4075" s="1"/>
      <c r="L4075"/>
      <c r="M4075" s="1"/>
      <c r="N4075" s="1"/>
      <c r="V4075" s="90"/>
    </row>
    <row r="4076" spans="1:22" s="80" customFormat="1">
      <c r="A4076" s="1"/>
      <c r="B4076" s="1"/>
      <c r="C4076" s="1"/>
      <c r="D4076" s="1"/>
      <c r="E4076" s="1"/>
      <c r="F4076" s="1"/>
      <c r="G4076" s="1"/>
      <c r="H4076" s="58"/>
      <c r="I4076" s="1"/>
      <c r="J4076" s="1"/>
      <c r="K4076" s="1"/>
      <c r="L4076"/>
      <c r="M4076" s="1"/>
      <c r="N4076" s="1"/>
      <c r="V4076" s="90"/>
    </row>
    <row r="4077" spans="1:22" s="80" customFormat="1">
      <c r="A4077" s="1"/>
      <c r="B4077" s="1"/>
      <c r="C4077" s="1"/>
      <c r="D4077" s="1"/>
      <c r="E4077" s="1"/>
      <c r="F4077" s="1"/>
      <c r="G4077" s="1"/>
      <c r="H4077" s="58"/>
      <c r="I4077" s="1"/>
      <c r="J4077" s="1"/>
      <c r="K4077" s="1"/>
      <c r="L4077"/>
      <c r="M4077" s="1"/>
      <c r="N4077" s="1"/>
      <c r="V4077" s="90"/>
    </row>
    <row r="4078" spans="1:22" s="80" customFormat="1">
      <c r="A4078" s="1"/>
      <c r="B4078" s="1"/>
      <c r="C4078" s="1"/>
      <c r="D4078" s="1"/>
      <c r="E4078" s="1"/>
      <c r="F4078" s="1"/>
      <c r="G4078" s="1"/>
      <c r="H4078" s="58"/>
      <c r="I4078" s="1"/>
      <c r="J4078" s="1"/>
      <c r="K4078" s="1"/>
      <c r="L4078"/>
      <c r="M4078" s="1"/>
      <c r="N4078" s="1"/>
      <c r="V4078" s="90"/>
    </row>
    <row r="4079" spans="1:22" s="80" customFormat="1">
      <c r="A4079" s="1"/>
      <c r="B4079" s="1"/>
      <c r="C4079" s="1"/>
      <c r="D4079" s="1"/>
      <c r="E4079" s="1"/>
      <c r="F4079" s="1"/>
      <c r="G4079" s="1"/>
      <c r="H4079" s="58"/>
      <c r="I4079" s="1"/>
      <c r="J4079" s="1"/>
      <c r="K4079" s="1"/>
      <c r="L4079"/>
      <c r="M4079" s="1"/>
      <c r="N4079" s="1"/>
      <c r="V4079" s="90"/>
    </row>
    <row r="4080" spans="1:22" s="80" customFormat="1">
      <c r="A4080" s="1"/>
      <c r="B4080" s="1"/>
      <c r="C4080" s="1"/>
      <c r="D4080" s="1"/>
      <c r="E4080" s="1"/>
      <c r="F4080" s="1"/>
      <c r="G4080" s="1"/>
      <c r="H4080" s="58"/>
      <c r="I4080" s="1"/>
      <c r="J4080" s="1"/>
      <c r="K4080" s="1"/>
      <c r="L4080"/>
      <c r="M4080" s="1"/>
      <c r="N4080" s="1"/>
      <c r="V4080" s="90"/>
    </row>
    <row r="4081" spans="1:22" s="80" customFormat="1">
      <c r="A4081" s="1"/>
      <c r="B4081" s="1"/>
      <c r="C4081" s="1"/>
      <c r="D4081" s="1"/>
      <c r="E4081" s="1"/>
      <c r="F4081" s="1"/>
      <c r="G4081" s="1"/>
      <c r="H4081" s="58"/>
      <c r="I4081" s="1"/>
      <c r="J4081" s="1"/>
      <c r="K4081" s="1"/>
      <c r="L4081"/>
      <c r="M4081" s="1"/>
      <c r="N4081" s="1"/>
      <c r="V4081" s="90"/>
    </row>
    <row r="4082" spans="1:22" s="80" customFormat="1">
      <c r="A4082" s="1"/>
      <c r="B4082" s="1"/>
      <c r="C4082" s="1"/>
      <c r="D4082" s="1"/>
      <c r="E4082" s="1"/>
      <c r="F4082" s="1"/>
      <c r="G4082" s="1"/>
      <c r="H4082" s="58"/>
      <c r="I4082" s="1"/>
      <c r="J4082" s="1"/>
      <c r="K4082" s="1"/>
      <c r="L4082"/>
      <c r="M4082" s="1"/>
      <c r="N4082" s="1"/>
      <c r="V4082" s="90"/>
    </row>
    <row r="4083" spans="1:22" s="80" customFormat="1">
      <c r="A4083" s="1"/>
      <c r="B4083" s="1"/>
      <c r="C4083" s="1"/>
      <c r="D4083" s="1"/>
      <c r="E4083" s="1"/>
      <c r="F4083" s="1"/>
      <c r="G4083" s="1"/>
      <c r="H4083" s="58"/>
      <c r="I4083" s="1"/>
      <c r="J4083" s="1"/>
      <c r="K4083" s="1"/>
      <c r="L4083"/>
      <c r="M4083" s="1"/>
      <c r="N4083" s="1"/>
      <c r="V4083" s="90"/>
    </row>
    <row r="4084" spans="1:22" s="80" customFormat="1">
      <c r="A4084" s="1"/>
      <c r="B4084" s="1"/>
      <c r="C4084" s="1"/>
      <c r="D4084" s="1"/>
      <c r="E4084" s="1"/>
      <c r="F4084" s="1"/>
      <c r="G4084" s="1"/>
      <c r="H4084" s="58"/>
      <c r="I4084" s="1"/>
      <c r="J4084" s="1"/>
      <c r="K4084" s="1"/>
      <c r="L4084"/>
      <c r="M4084" s="1"/>
      <c r="N4084" s="1"/>
      <c r="V4084" s="90"/>
    </row>
    <row r="4085" spans="1:22" s="80" customFormat="1">
      <c r="A4085" s="1"/>
      <c r="B4085" s="1"/>
      <c r="C4085" s="1"/>
      <c r="D4085" s="1"/>
      <c r="E4085" s="1"/>
      <c r="F4085" s="1"/>
      <c r="G4085" s="1"/>
      <c r="H4085" s="58"/>
      <c r="I4085" s="1"/>
      <c r="J4085" s="1"/>
      <c r="K4085" s="1"/>
      <c r="L4085"/>
      <c r="M4085" s="1"/>
      <c r="N4085" s="1"/>
      <c r="V4085" s="90"/>
    </row>
    <row r="4086" spans="1:22" s="80" customFormat="1">
      <c r="A4086" s="1"/>
      <c r="B4086" s="1"/>
      <c r="C4086" s="1"/>
      <c r="D4086" s="1"/>
      <c r="E4086" s="1"/>
      <c r="F4086" s="1"/>
      <c r="G4086" s="1"/>
      <c r="H4086" s="58"/>
      <c r="I4086" s="1"/>
      <c r="J4086" s="1"/>
      <c r="K4086" s="1"/>
      <c r="L4086"/>
      <c r="M4086" s="1"/>
      <c r="N4086" s="1"/>
      <c r="V4086" s="90"/>
    </row>
    <row r="4087" spans="1:22" s="80" customFormat="1">
      <c r="A4087" s="1"/>
      <c r="B4087" s="1"/>
      <c r="C4087" s="1"/>
      <c r="D4087" s="1"/>
      <c r="E4087" s="1"/>
      <c r="F4087" s="1"/>
      <c r="G4087" s="1"/>
      <c r="H4087" s="58"/>
      <c r="I4087" s="1"/>
      <c r="J4087" s="1"/>
      <c r="K4087" s="1"/>
      <c r="L4087"/>
      <c r="M4087" s="1"/>
      <c r="N4087" s="1"/>
      <c r="V4087" s="90"/>
    </row>
    <row r="4088" spans="1:22" s="80" customFormat="1">
      <c r="A4088" s="1"/>
      <c r="B4088" s="1"/>
      <c r="C4088" s="1"/>
      <c r="D4088" s="1"/>
      <c r="E4088" s="1"/>
      <c r="F4088" s="1"/>
      <c r="G4088" s="1"/>
      <c r="H4088" s="58"/>
      <c r="I4088" s="1"/>
      <c r="J4088" s="1"/>
      <c r="K4088" s="1"/>
      <c r="L4088"/>
      <c r="M4088" s="1"/>
      <c r="N4088" s="1"/>
      <c r="V4088" s="90"/>
    </row>
    <row r="4089" spans="1:22" s="80" customFormat="1">
      <c r="A4089" s="1"/>
      <c r="B4089" s="1"/>
      <c r="C4089" s="1"/>
      <c r="D4089" s="1"/>
      <c r="E4089" s="1"/>
      <c r="F4089" s="1"/>
      <c r="G4089" s="1"/>
      <c r="H4089" s="58"/>
      <c r="I4089" s="1"/>
      <c r="J4089" s="1"/>
      <c r="K4089" s="1"/>
      <c r="L4089"/>
      <c r="M4089" s="1"/>
      <c r="N4089" s="1"/>
      <c r="V4089" s="90"/>
    </row>
    <row r="4090" spans="1:22" s="80" customFormat="1">
      <c r="A4090" s="1"/>
      <c r="B4090" s="1"/>
      <c r="C4090" s="1"/>
      <c r="D4090" s="1"/>
      <c r="E4090" s="1"/>
      <c r="F4090" s="1"/>
      <c r="G4090" s="1"/>
      <c r="H4090" s="58"/>
      <c r="I4090" s="1"/>
      <c r="J4090" s="1"/>
      <c r="K4090" s="1"/>
      <c r="L4090"/>
      <c r="M4090" s="1"/>
      <c r="N4090" s="1"/>
      <c r="V4090" s="90"/>
    </row>
    <row r="4091" spans="1:22" s="80" customFormat="1">
      <c r="A4091" s="1"/>
      <c r="B4091" s="1"/>
      <c r="C4091" s="1"/>
      <c r="D4091" s="1"/>
      <c r="E4091" s="1"/>
      <c r="F4091" s="1"/>
      <c r="G4091" s="1"/>
      <c r="H4091" s="58"/>
      <c r="I4091" s="1"/>
      <c r="J4091" s="1"/>
      <c r="K4091" s="1"/>
      <c r="L4091"/>
      <c r="M4091" s="1"/>
      <c r="N4091" s="1"/>
      <c r="V4091" s="90"/>
    </row>
    <row r="4092" spans="1:22" s="80" customFormat="1">
      <c r="A4092" s="1"/>
      <c r="B4092" s="1"/>
      <c r="C4092" s="1"/>
      <c r="D4092" s="1"/>
      <c r="E4092" s="1"/>
      <c r="F4092" s="1"/>
      <c r="G4092" s="1"/>
      <c r="H4092" s="58"/>
      <c r="I4092" s="1"/>
      <c r="J4092" s="1"/>
      <c r="K4092" s="1"/>
      <c r="L4092"/>
      <c r="M4092" s="1"/>
      <c r="N4092" s="1"/>
      <c r="V4092" s="90"/>
    </row>
    <row r="4093" spans="1:22" s="80" customFormat="1">
      <c r="A4093" s="1"/>
      <c r="B4093" s="1"/>
      <c r="C4093" s="1"/>
      <c r="D4093" s="1"/>
      <c r="E4093" s="1"/>
      <c r="F4093" s="1"/>
      <c r="G4093" s="1"/>
      <c r="H4093" s="58"/>
      <c r="I4093" s="1"/>
      <c r="J4093" s="1"/>
      <c r="K4093" s="1"/>
      <c r="L4093"/>
      <c r="M4093" s="1"/>
      <c r="N4093" s="1"/>
      <c r="V4093" s="90"/>
    </row>
    <row r="4094" spans="1:22" s="80" customFormat="1">
      <c r="A4094" s="1"/>
      <c r="B4094" s="1"/>
      <c r="C4094" s="1"/>
      <c r="D4094" s="1"/>
      <c r="E4094" s="1"/>
      <c r="F4094" s="1"/>
      <c r="G4094" s="1"/>
      <c r="H4094" s="58"/>
      <c r="I4094" s="1"/>
      <c r="J4094" s="1"/>
      <c r="K4094" s="1"/>
      <c r="L4094"/>
      <c r="M4094" s="1"/>
      <c r="N4094" s="1"/>
      <c r="V4094" s="90"/>
    </row>
    <row r="4095" spans="1:22" s="80" customFormat="1">
      <c r="A4095" s="1"/>
      <c r="B4095" s="1"/>
      <c r="C4095" s="1"/>
      <c r="D4095" s="1"/>
      <c r="E4095" s="1"/>
      <c r="F4095" s="1"/>
      <c r="G4095" s="1"/>
      <c r="H4095" s="58"/>
      <c r="I4095" s="1"/>
      <c r="J4095" s="1"/>
      <c r="K4095" s="1"/>
      <c r="L4095"/>
      <c r="M4095" s="1"/>
      <c r="N4095" s="1"/>
      <c r="V4095" s="90"/>
    </row>
    <row r="4096" spans="1:22" s="80" customFormat="1">
      <c r="A4096" s="1"/>
      <c r="B4096" s="1"/>
      <c r="C4096" s="1"/>
      <c r="D4096" s="1"/>
      <c r="E4096" s="1"/>
      <c r="F4096" s="1"/>
      <c r="G4096" s="1"/>
      <c r="H4096" s="58"/>
      <c r="I4096" s="1"/>
      <c r="J4096" s="1"/>
      <c r="K4096" s="1"/>
      <c r="L4096"/>
      <c r="M4096" s="1"/>
      <c r="N4096" s="1"/>
      <c r="V4096" s="90"/>
    </row>
    <row r="4097" spans="1:22" s="80" customFormat="1">
      <c r="A4097" s="1"/>
      <c r="B4097" s="1"/>
      <c r="C4097" s="1"/>
      <c r="D4097" s="1"/>
      <c r="E4097" s="1"/>
      <c r="F4097" s="1"/>
      <c r="G4097" s="1"/>
      <c r="H4097" s="58"/>
      <c r="I4097" s="1"/>
      <c r="J4097" s="1"/>
      <c r="K4097" s="1"/>
      <c r="L4097"/>
      <c r="M4097" s="1"/>
      <c r="N4097" s="1"/>
      <c r="V4097" s="90"/>
    </row>
    <row r="4098" spans="1:22" s="80" customFormat="1">
      <c r="A4098" s="1"/>
      <c r="B4098" s="1"/>
      <c r="C4098" s="1"/>
      <c r="D4098" s="1"/>
      <c r="E4098" s="1"/>
      <c r="F4098" s="1"/>
      <c r="G4098" s="1"/>
      <c r="H4098" s="58"/>
      <c r="I4098" s="1"/>
      <c r="J4098" s="1"/>
      <c r="K4098" s="1"/>
      <c r="L4098"/>
      <c r="M4098" s="1"/>
      <c r="N4098" s="1"/>
      <c r="V4098" s="90"/>
    </row>
    <row r="4099" spans="1:22" s="80" customFormat="1">
      <c r="A4099" s="1"/>
      <c r="B4099" s="1"/>
      <c r="C4099" s="1"/>
      <c r="D4099" s="1"/>
      <c r="E4099" s="1"/>
      <c r="F4099" s="1"/>
      <c r="G4099" s="1"/>
      <c r="H4099" s="58"/>
      <c r="I4099" s="1"/>
      <c r="J4099" s="1"/>
      <c r="K4099" s="1"/>
      <c r="L4099"/>
      <c r="M4099" s="1"/>
      <c r="N4099" s="1"/>
      <c r="V4099" s="90"/>
    </row>
    <row r="4100" spans="1:22" s="80" customFormat="1">
      <c r="A4100" s="1"/>
      <c r="B4100" s="1"/>
      <c r="C4100" s="1"/>
      <c r="D4100" s="1"/>
      <c r="E4100" s="1"/>
      <c r="F4100" s="1"/>
      <c r="G4100" s="1"/>
      <c r="H4100" s="58"/>
      <c r="I4100" s="1"/>
      <c r="J4100" s="1"/>
      <c r="K4100" s="1"/>
      <c r="L4100"/>
      <c r="M4100" s="1"/>
      <c r="N4100" s="1"/>
      <c r="V4100" s="90"/>
    </row>
    <row r="4101" spans="1:22" s="80" customFormat="1">
      <c r="A4101" s="1"/>
      <c r="B4101" s="1"/>
      <c r="C4101" s="1"/>
      <c r="D4101" s="1"/>
      <c r="E4101" s="1"/>
      <c r="F4101" s="1"/>
      <c r="G4101" s="1"/>
      <c r="H4101" s="58"/>
      <c r="I4101" s="1"/>
      <c r="J4101" s="1"/>
      <c r="K4101" s="1"/>
      <c r="L4101"/>
      <c r="M4101" s="1"/>
      <c r="N4101" s="1"/>
      <c r="V4101" s="90"/>
    </row>
    <row r="4102" spans="1:22" s="80" customFormat="1">
      <c r="A4102" s="1"/>
      <c r="B4102" s="1"/>
      <c r="C4102" s="1"/>
      <c r="D4102" s="1"/>
      <c r="E4102" s="1"/>
      <c r="F4102" s="1"/>
      <c r="G4102" s="1"/>
      <c r="H4102" s="58"/>
      <c r="I4102" s="1"/>
      <c r="J4102" s="1"/>
      <c r="K4102" s="1"/>
      <c r="L4102"/>
      <c r="M4102" s="1"/>
      <c r="N4102" s="1"/>
      <c r="V4102" s="90"/>
    </row>
    <row r="4103" spans="1:22" s="80" customFormat="1">
      <c r="A4103" s="1"/>
      <c r="B4103" s="1"/>
      <c r="C4103" s="1"/>
      <c r="D4103" s="1"/>
      <c r="E4103" s="1"/>
      <c r="F4103" s="1"/>
      <c r="G4103" s="1"/>
      <c r="H4103" s="58"/>
      <c r="I4103" s="1"/>
      <c r="J4103" s="1"/>
      <c r="K4103" s="1"/>
      <c r="L4103"/>
      <c r="M4103" s="1"/>
      <c r="N4103" s="1"/>
      <c r="V4103" s="90"/>
    </row>
    <row r="4104" spans="1:22" s="80" customFormat="1">
      <c r="A4104" s="1"/>
      <c r="B4104" s="1"/>
      <c r="C4104" s="1"/>
      <c r="D4104" s="1"/>
      <c r="E4104" s="1"/>
      <c r="F4104" s="1"/>
      <c r="G4104" s="1"/>
      <c r="H4104" s="58"/>
      <c r="I4104" s="1"/>
      <c r="J4104" s="1"/>
      <c r="K4104" s="1"/>
      <c r="L4104"/>
      <c r="M4104" s="1"/>
      <c r="N4104" s="1"/>
      <c r="V4104" s="90"/>
    </row>
    <row r="4105" spans="1:22" s="80" customFormat="1">
      <c r="A4105" s="1"/>
      <c r="B4105" s="1"/>
      <c r="C4105" s="1"/>
      <c r="D4105" s="1"/>
      <c r="E4105" s="1"/>
      <c r="F4105" s="1"/>
      <c r="G4105" s="1"/>
      <c r="H4105" s="58"/>
      <c r="I4105" s="1"/>
      <c r="J4105" s="1"/>
      <c r="K4105" s="1"/>
      <c r="L4105"/>
      <c r="M4105" s="1"/>
      <c r="N4105" s="1"/>
      <c r="V4105" s="90"/>
    </row>
    <row r="4106" spans="1:22" s="80" customFormat="1">
      <c r="A4106" s="1"/>
      <c r="B4106" s="1"/>
      <c r="C4106" s="1"/>
      <c r="D4106" s="1"/>
      <c r="E4106" s="1"/>
      <c r="F4106" s="1"/>
      <c r="G4106" s="1"/>
      <c r="H4106" s="58"/>
      <c r="I4106" s="1"/>
      <c r="J4106" s="1"/>
      <c r="K4106" s="1"/>
      <c r="L4106"/>
      <c r="M4106" s="1"/>
      <c r="N4106" s="1"/>
      <c r="V4106" s="90"/>
    </row>
    <row r="4107" spans="1:22" s="80" customFormat="1">
      <c r="A4107" s="1"/>
      <c r="B4107" s="1"/>
      <c r="C4107" s="1"/>
      <c r="D4107" s="1"/>
      <c r="E4107" s="1"/>
      <c r="F4107" s="1"/>
      <c r="G4107" s="1"/>
      <c r="H4107" s="58"/>
      <c r="I4107" s="1"/>
      <c r="J4107" s="1"/>
      <c r="K4107" s="1"/>
      <c r="L4107"/>
      <c r="M4107" s="1"/>
      <c r="N4107" s="1"/>
      <c r="V4107" s="90"/>
    </row>
    <row r="4108" spans="1:22" s="80" customFormat="1">
      <c r="A4108" s="1"/>
      <c r="B4108" s="1"/>
      <c r="C4108" s="1"/>
      <c r="D4108" s="1"/>
      <c r="E4108" s="1"/>
      <c r="F4108" s="1"/>
      <c r="G4108" s="1"/>
      <c r="H4108" s="58"/>
      <c r="I4108" s="1"/>
      <c r="J4108" s="1"/>
      <c r="K4108" s="1"/>
      <c r="L4108"/>
      <c r="M4108" s="1"/>
      <c r="N4108" s="1"/>
      <c r="V4108" s="90"/>
    </row>
    <row r="4109" spans="1:22" s="80" customFormat="1">
      <c r="A4109" s="1"/>
      <c r="B4109" s="1"/>
      <c r="C4109" s="1"/>
      <c r="D4109" s="1"/>
      <c r="E4109" s="1"/>
      <c r="F4109" s="1"/>
      <c r="G4109" s="1"/>
      <c r="H4109" s="58"/>
      <c r="I4109" s="1"/>
      <c r="J4109" s="1"/>
      <c r="K4109" s="1"/>
      <c r="L4109"/>
      <c r="M4109" s="1"/>
      <c r="N4109" s="1"/>
      <c r="V4109" s="90"/>
    </row>
    <row r="4110" spans="1:22" s="80" customFormat="1">
      <c r="A4110" s="1"/>
      <c r="B4110" s="1"/>
      <c r="C4110" s="1"/>
      <c r="D4110" s="1"/>
      <c r="E4110" s="1"/>
      <c r="F4110" s="1"/>
      <c r="G4110" s="1"/>
      <c r="H4110" s="58"/>
      <c r="I4110" s="1"/>
      <c r="J4110" s="1"/>
      <c r="K4110" s="1"/>
      <c r="L4110"/>
      <c r="M4110" s="1"/>
      <c r="N4110" s="1"/>
      <c r="V4110" s="90"/>
    </row>
    <row r="4111" spans="1:22" s="80" customFormat="1">
      <c r="A4111" s="1"/>
      <c r="B4111" s="1"/>
      <c r="C4111" s="1"/>
      <c r="D4111" s="1"/>
      <c r="E4111" s="1"/>
      <c r="F4111" s="1"/>
      <c r="G4111" s="1"/>
      <c r="H4111" s="58"/>
      <c r="I4111" s="1"/>
      <c r="J4111" s="1"/>
      <c r="K4111" s="1"/>
      <c r="L4111"/>
      <c r="M4111" s="1"/>
      <c r="N4111" s="1"/>
      <c r="V4111" s="90"/>
    </row>
    <row r="4112" spans="1:22" s="80" customFormat="1">
      <c r="A4112" s="1"/>
      <c r="B4112" s="1"/>
      <c r="C4112" s="1"/>
      <c r="D4112" s="1"/>
      <c r="E4112" s="1"/>
      <c r="F4112" s="1"/>
      <c r="G4112" s="1"/>
      <c r="H4112" s="58"/>
      <c r="I4112" s="1"/>
      <c r="J4112" s="1"/>
      <c r="K4112" s="1"/>
      <c r="L4112"/>
      <c r="M4112" s="1"/>
      <c r="N4112" s="1"/>
      <c r="V4112" s="90"/>
    </row>
    <row r="4113" spans="1:22" s="80" customFormat="1">
      <c r="A4113" s="1"/>
      <c r="B4113" s="1"/>
      <c r="C4113" s="1"/>
      <c r="D4113" s="1"/>
      <c r="E4113" s="1"/>
      <c r="F4113" s="1"/>
      <c r="G4113" s="1"/>
      <c r="H4113" s="58"/>
      <c r="I4113" s="1"/>
      <c r="J4113" s="1"/>
      <c r="K4113" s="1"/>
      <c r="L4113"/>
      <c r="M4113" s="1"/>
      <c r="N4113" s="1"/>
      <c r="V4113" s="90"/>
    </row>
    <row r="4114" spans="1:22" s="80" customFormat="1">
      <c r="A4114" s="1"/>
      <c r="B4114" s="1"/>
      <c r="C4114" s="1"/>
      <c r="D4114" s="1"/>
      <c r="E4114" s="1"/>
      <c r="F4114" s="1"/>
      <c r="G4114" s="1"/>
      <c r="H4114" s="58"/>
      <c r="I4114" s="1"/>
      <c r="J4114" s="1"/>
      <c r="K4114" s="1"/>
      <c r="L4114"/>
      <c r="M4114" s="1"/>
      <c r="N4114" s="1"/>
      <c r="V4114" s="90"/>
    </row>
    <row r="4115" spans="1:22" s="80" customFormat="1">
      <c r="A4115" s="1"/>
      <c r="B4115" s="1"/>
      <c r="C4115" s="1"/>
      <c r="D4115" s="1"/>
      <c r="E4115" s="1"/>
      <c r="F4115" s="1"/>
      <c r="G4115" s="1"/>
      <c r="H4115" s="58"/>
      <c r="I4115" s="1"/>
      <c r="J4115" s="1"/>
      <c r="K4115" s="1"/>
      <c r="L4115"/>
      <c r="M4115" s="1"/>
      <c r="N4115" s="1"/>
      <c r="V4115" s="90"/>
    </row>
    <row r="4116" spans="1:22" s="80" customFormat="1">
      <c r="A4116" s="1"/>
      <c r="B4116" s="1"/>
      <c r="C4116" s="1"/>
      <c r="D4116" s="1"/>
      <c r="E4116" s="1"/>
      <c r="F4116" s="1"/>
      <c r="G4116" s="1"/>
      <c r="H4116" s="58"/>
      <c r="I4116" s="1"/>
      <c r="J4116" s="1"/>
      <c r="K4116" s="1"/>
      <c r="L4116"/>
      <c r="M4116" s="1"/>
      <c r="N4116" s="1"/>
      <c r="V4116" s="90"/>
    </row>
    <row r="4117" spans="1:22" s="80" customFormat="1">
      <c r="A4117" s="1"/>
      <c r="B4117" s="1"/>
      <c r="C4117" s="1"/>
      <c r="D4117" s="1"/>
      <c r="E4117" s="1"/>
      <c r="F4117" s="1"/>
      <c r="G4117" s="1"/>
      <c r="H4117" s="58"/>
      <c r="I4117" s="1"/>
      <c r="J4117" s="1"/>
      <c r="K4117" s="1"/>
      <c r="L4117"/>
      <c r="M4117" s="1"/>
      <c r="N4117" s="1"/>
      <c r="V4117" s="90"/>
    </row>
    <row r="4118" spans="1:22" s="80" customFormat="1">
      <c r="A4118" s="1"/>
      <c r="B4118" s="1"/>
      <c r="C4118" s="1"/>
      <c r="D4118" s="1"/>
      <c r="E4118" s="1"/>
      <c r="F4118" s="1"/>
      <c r="G4118" s="1"/>
      <c r="H4118" s="58"/>
      <c r="I4118" s="1"/>
      <c r="J4118" s="1"/>
      <c r="K4118" s="1"/>
      <c r="L4118"/>
      <c r="M4118" s="1"/>
      <c r="N4118" s="1"/>
      <c r="V4118" s="90"/>
    </row>
    <row r="4119" spans="1:22" s="80" customFormat="1">
      <c r="A4119" s="1"/>
      <c r="B4119" s="1"/>
      <c r="C4119" s="1"/>
      <c r="D4119" s="1"/>
      <c r="E4119" s="1"/>
      <c r="F4119" s="1"/>
      <c r="G4119" s="1"/>
      <c r="H4119" s="58"/>
      <c r="I4119" s="1"/>
      <c r="J4119" s="1"/>
      <c r="K4119" s="1"/>
      <c r="L4119"/>
      <c r="M4119" s="1"/>
      <c r="N4119" s="1"/>
      <c r="V4119" s="90"/>
    </row>
    <row r="4120" spans="1:22" s="80" customFormat="1">
      <c r="A4120" s="1"/>
      <c r="B4120" s="1"/>
      <c r="C4120" s="1"/>
      <c r="D4120" s="1"/>
      <c r="E4120" s="1"/>
      <c r="F4120" s="1"/>
      <c r="G4120" s="1"/>
      <c r="H4120" s="58"/>
      <c r="I4120" s="1"/>
      <c r="J4120" s="1"/>
      <c r="K4120" s="1"/>
      <c r="L4120"/>
      <c r="M4120" s="1"/>
      <c r="N4120" s="1"/>
      <c r="V4120" s="90"/>
    </row>
    <row r="4121" spans="1:22" s="80" customFormat="1">
      <c r="A4121" s="1"/>
      <c r="B4121" s="1"/>
      <c r="C4121" s="1"/>
      <c r="D4121" s="1"/>
      <c r="E4121" s="1"/>
      <c r="F4121" s="1"/>
      <c r="G4121" s="1"/>
      <c r="H4121" s="58"/>
      <c r="I4121" s="1"/>
      <c r="J4121" s="1"/>
      <c r="K4121" s="1"/>
      <c r="L4121"/>
      <c r="M4121" s="1"/>
      <c r="N4121" s="1"/>
      <c r="V4121" s="90"/>
    </row>
    <row r="4122" spans="1:22" s="80" customFormat="1">
      <c r="A4122" s="1"/>
      <c r="B4122" s="1"/>
      <c r="C4122" s="1"/>
      <c r="D4122" s="1"/>
      <c r="E4122" s="1"/>
      <c r="F4122" s="1"/>
      <c r="G4122" s="1"/>
      <c r="H4122" s="58"/>
      <c r="I4122" s="1"/>
      <c r="J4122" s="1"/>
      <c r="K4122" s="1"/>
      <c r="L4122"/>
      <c r="M4122" s="1"/>
      <c r="N4122" s="1"/>
      <c r="V4122" s="90"/>
    </row>
    <row r="4123" spans="1:22" s="80" customFormat="1">
      <c r="A4123" s="1"/>
      <c r="B4123" s="1"/>
      <c r="C4123" s="1"/>
      <c r="D4123" s="1"/>
      <c r="E4123" s="1"/>
      <c r="F4123" s="1"/>
      <c r="G4123" s="1"/>
      <c r="H4123" s="58"/>
      <c r="I4123" s="1"/>
      <c r="J4123" s="1"/>
      <c r="K4123" s="1"/>
      <c r="L4123"/>
      <c r="M4123" s="1"/>
      <c r="N4123" s="1"/>
      <c r="V4123" s="90"/>
    </row>
    <row r="4124" spans="1:22" s="80" customFormat="1">
      <c r="A4124" s="1"/>
      <c r="B4124" s="1"/>
      <c r="C4124" s="1"/>
      <c r="D4124" s="1"/>
      <c r="E4124" s="1"/>
      <c r="F4124" s="1"/>
      <c r="G4124" s="1"/>
      <c r="H4124" s="58"/>
      <c r="I4124" s="1"/>
      <c r="J4124" s="1"/>
      <c r="K4124" s="1"/>
      <c r="L4124"/>
      <c r="M4124" s="1"/>
      <c r="N4124" s="1"/>
      <c r="V4124" s="90"/>
    </row>
    <row r="4125" spans="1:22" s="80" customFormat="1">
      <c r="A4125" s="1"/>
      <c r="B4125" s="1"/>
      <c r="C4125" s="1"/>
      <c r="D4125" s="1"/>
      <c r="E4125" s="1"/>
      <c r="F4125" s="1"/>
      <c r="G4125" s="1"/>
      <c r="H4125" s="58"/>
      <c r="I4125" s="1"/>
      <c r="J4125" s="1"/>
      <c r="K4125" s="1"/>
      <c r="L4125"/>
      <c r="M4125" s="1"/>
      <c r="N4125" s="1"/>
      <c r="V4125" s="90"/>
    </row>
    <row r="4126" spans="1:22" s="80" customFormat="1">
      <c r="A4126" s="1"/>
      <c r="B4126" s="1"/>
      <c r="C4126" s="1"/>
      <c r="D4126" s="1"/>
      <c r="E4126" s="1"/>
      <c r="F4126" s="1"/>
      <c r="G4126" s="1"/>
      <c r="H4126" s="58"/>
      <c r="I4126" s="1"/>
      <c r="J4126" s="1"/>
      <c r="K4126" s="1"/>
      <c r="L4126"/>
      <c r="M4126" s="1"/>
      <c r="N4126" s="1"/>
      <c r="V4126" s="90"/>
    </row>
    <row r="4127" spans="1:22" s="80" customFormat="1">
      <c r="A4127" s="1"/>
      <c r="B4127" s="1"/>
      <c r="C4127" s="1"/>
      <c r="D4127" s="1"/>
      <c r="E4127" s="1"/>
      <c r="F4127" s="1"/>
      <c r="G4127" s="1"/>
      <c r="H4127" s="58"/>
      <c r="I4127" s="1"/>
      <c r="J4127" s="1"/>
      <c r="K4127" s="1"/>
      <c r="L4127"/>
      <c r="M4127" s="1"/>
      <c r="N4127" s="1"/>
      <c r="V4127" s="90"/>
    </row>
    <row r="4128" spans="1:22" s="80" customFormat="1">
      <c r="A4128" s="1"/>
      <c r="B4128" s="1"/>
      <c r="C4128" s="1"/>
      <c r="D4128" s="1"/>
      <c r="E4128" s="1"/>
      <c r="F4128" s="1"/>
      <c r="G4128" s="1"/>
      <c r="H4128" s="58"/>
      <c r="I4128" s="1"/>
      <c r="J4128" s="1"/>
      <c r="K4128" s="1"/>
      <c r="L4128"/>
      <c r="M4128" s="1"/>
      <c r="N4128" s="1"/>
      <c r="V4128" s="90"/>
    </row>
    <row r="4129" spans="1:22" s="80" customFormat="1">
      <c r="A4129" s="1"/>
      <c r="B4129" s="1"/>
      <c r="C4129" s="1"/>
      <c r="D4129" s="1"/>
      <c r="E4129" s="1"/>
      <c r="F4129" s="1"/>
      <c r="G4129" s="1"/>
      <c r="H4129" s="58"/>
      <c r="I4129" s="1"/>
      <c r="J4129" s="1"/>
      <c r="K4129" s="1"/>
      <c r="L4129"/>
      <c r="M4129" s="1"/>
      <c r="N4129" s="1"/>
      <c r="V4129" s="90"/>
    </row>
    <row r="4130" spans="1:22" s="80" customFormat="1">
      <c r="A4130" s="1"/>
      <c r="B4130" s="1"/>
      <c r="C4130" s="1"/>
      <c r="D4130" s="1"/>
      <c r="E4130" s="1"/>
      <c r="F4130" s="1"/>
      <c r="G4130" s="1"/>
      <c r="H4130" s="58"/>
      <c r="I4130" s="1"/>
      <c r="J4130" s="1"/>
      <c r="K4130" s="1"/>
      <c r="L4130"/>
      <c r="M4130" s="1"/>
      <c r="N4130" s="1"/>
      <c r="V4130" s="90"/>
    </row>
    <row r="4131" spans="1:22" s="80" customFormat="1">
      <c r="A4131" s="1"/>
      <c r="B4131" s="1"/>
      <c r="C4131" s="1"/>
      <c r="D4131" s="1"/>
      <c r="E4131" s="1"/>
      <c r="F4131" s="1"/>
      <c r="G4131" s="1"/>
      <c r="H4131" s="58"/>
      <c r="I4131" s="1"/>
      <c r="J4131" s="1"/>
      <c r="K4131" s="1"/>
      <c r="L4131"/>
      <c r="M4131" s="1"/>
      <c r="N4131" s="1"/>
      <c r="V4131" s="90"/>
    </row>
    <row r="4132" spans="1:22" s="80" customFormat="1">
      <c r="A4132" s="1"/>
      <c r="B4132" s="1"/>
      <c r="C4132" s="1"/>
      <c r="D4132" s="1"/>
      <c r="E4132" s="1"/>
      <c r="F4132" s="1"/>
      <c r="G4132" s="1"/>
      <c r="H4132" s="58"/>
      <c r="I4132" s="1"/>
      <c r="J4132" s="1"/>
      <c r="K4132" s="1"/>
      <c r="L4132"/>
      <c r="M4132" s="1"/>
      <c r="N4132" s="1"/>
      <c r="V4132" s="90"/>
    </row>
    <row r="4133" spans="1:22" s="80" customFormat="1">
      <c r="A4133" s="1"/>
      <c r="B4133" s="1"/>
      <c r="C4133" s="1"/>
      <c r="D4133" s="1"/>
      <c r="E4133" s="1"/>
      <c r="F4133" s="1"/>
      <c r="G4133" s="1"/>
      <c r="H4133" s="58"/>
      <c r="I4133" s="1"/>
      <c r="J4133" s="1"/>
      <c r="K4133" s="1"/>
      <c r="L4133"/>
      <c r="M4133" s="1"/>
      <c r="N4133" s="1"/>
      <c r="V4133" s="90"/>
    </row>
    <row r="4134" spans="1:22" s="80" customFormat="1">
      <c r="A4134" s="1"/>
      <c r="B4134" s="1"/>
      <c r="C4134" s="1"/>
      <c r="D4134" s="1"/>
      <c r="E4134" s="1"/>
      <c r="F4134" s="1"/>
      <c r="G4134" s="1"/>
      <c r="H4134" s="58"/>
      <c r="I4134" s="1"/>
      <c r="J4134" s="1"/>
      <c r="K4134" s="1"/>
      <c r="L4134"/>
      <c r="M4134" s="1"/>
      <c r="N4134" s="1"/>
      <c r="V4134" s="90"/>
    </row>
    <row r="4135" spans="1:22" s="80" customFormat="1">
      <c r="A4135" s="1"/>
      <c r="B4135" s="1"/>
      <c r="C4135" s="1"/>
      <c r="D4135" s="1"/>
      <c r="E4135" s="1"/>
      <c r="F4135" s="1"/>
      <c r="G4135" s="1"/>
      <c r="H4135" s="58"/>
      <c r="I4135" s="1"/>
      <c r="J4135" s="1"/>
      <c r="K4135" s="1"/>
      <c r="L4135"/>
      <c r="M4135" s="1"/>
      <c r="N4135" s="1"/>
      <c r="V4135" s="90"/>
    </row>
    <row r="4136" spans="1:22" s="80" customFormat="1">
      <c r="A4136" s="1"/>
      <c r="B4136" s="1"/>
      <c r="C4136" s="1"/>
      <c r="D4136" s="1"/>
      <c r="E4136" s="1"/>
      <c r="F4136" s="1"/>
      <c r="G4136" s="1"/>
      <c r="H4136" s="58"/>
      <c r="I4136" s="1"/>
      <c r="J4136" s="1"/>
      <c r="K4136" s="1"/>
      <c r="L4136"/>
      <c r="M4136" s="1"/>
      <c r="N4136" s="1"/>
      <c r="V4136" s="90"/>
    </row>
    <row r="4137" spans="1:22" s="80" customFormat="1">
      <c r="A4137" s="1"/>
      <c r="B4137" s="1"/>
      <c r="C4137" s="1"/>
      <c r="D4137" s="1"/>
      <c r="E4137" s="1"/>
      <c r="F4137" s="1"/>
      <c r="G4137" s="1"/>
      <c r="H4137" s="58"/>
      <c r="I4137" s="1"/>
      <c r="J4137" s="1"/>
      <c r="K4137" s="1"/>
      <c r="L4137"/>
      <c r="M4137" s="1"/>
      <c r="N4137" s="1"/>
      <c r="V4137" s="90"/>
    </row>
    <row r="4138" spans="1:22" s="80" customFormat="1">
      <c r="A4138" s="1"/>
      <c r="B4138" s="1"/>
      <c r="C4138" s="1"/>
      <c r="D4138" s="1"/>
      <c r="E4138" s="1"/>
      <c r="F4138" s="1"/>
      <c r="G4138" s="1"/>
      <c r="H4138" s="58"/>
      <c r="I4138" s="1"/>
      <c r="J4138" s="1"/>
      <c r="K4138" s="1"/>
      <c r="L4138"/>
      <c r="M4138" s="1"/>
      <c r="N4138" s="1"/>
      <c r="V4138" s="90"/>
    </row>
    <row r="4139" spans="1:22" s="80" customFormat="1">
      <c r="A4139" s="1"/>
      <c r="B4139" s="1"/>
      <c r="C4139" s="1"/>
      <c r="D4139" s="1"/>
      <c r="E4139" s="1"/>
      <c r="F4139" s="1"/>
      <c r="G4139" s="1"/>
      <c r="H4139" s="58"/>
      <c r="I4139" s="1"/>
      <c r="J4139" s="1"/>
      <c r="K4139" s="1"/>
      <c r="L4139"/>
      <c r="M4139" s="1"/>
      <c r="N4139" s="1"/>
      <c r="V4139" s="90"/>
    </row>
    <row r="4140" spans="1:22" s="80" customFormat="1">
      <c r="A4140" s="1"/>
      <c r="B4140" s="1"/>
      <c r="C4140" s="1"/>
      <c r="D4140" s="1"/>
      <c r="E4140" s="1"/>
      <c r="F4140" s="1"/>
      <c r="G4140" s="1"/>
      <c r="H4140" s="58"/>
      <c r="I4140" s="1"/>
      <c r="J4140" s="1"/>
      <c r="K4140" s="1"/>
      <c r="L4140"/>
      <c r="M4140" s="1"/>
      <c r="N4140" s="1"/>
      <c r="V4140" s="90"/>
    </row>
    <row r="4141" spans="1:22" s="80" customFormat="1">
      <c r="A4141" s="1"/>
      <c r="B4141" s="1"/>
      <c r="C4141" s="1"/>
      <c r="D4141" s="1"/>
      <c r="E4141" s="1"/>
      <c r="F4141" s="1"/>
      <c r="G4141" s="1"/>
      <c r="H4141" s="58"/>
      <c r="I4141" s="1"/>
      <c r="J4141" s="1"/>
      <c r="K4141" s="1"/>
      <c r="L4141"/>
      <c r="M4141" s="1"/>
      <c r="N4141" s="1"/>
      <c r="V4141" s="90"/>
    </row>
    <row r="4142" spans="1:22" s="80" customFormat="1">
      <c r="A4142" s="1"/>
      <c r="B4142" s="1"/>
      <c r="C4142" s="1"/>
      <c r="D4142" s="1"/>
      <c r="E4142" s="1"/>
      <c r="F4142" s="1"/>
      <c r="G4142" s="1"/>
      <c r="H4142" s="58"/>
      <c r="I4142" s="1"/>
      <c r="J4142" s="1"/>
      <c r="K4142" s="1"/>
      <c r="L4142"/>
      <c r="M4142" s="1"/>
      <c r="N4142" s="1"/>
      <c r="V4142" s="90"/>
    </row>
    <row r="4143" spans="1:22" s="80" customFormat="1">
      <c r="A4143" s="1"/>
      <c r="B4143" s="1"/>
      <c r="C4143" s="1"/>
      <c r="D4143" s="1"/>
      <c r="E4143" s="1"/>
      <c r="F4143" s="1"/>
      <c r="G4143" s="1"/>
      <c r="H4143" s="58"/>
      <c r="I4143" s="1"/>
      <c r="J4143" s="1"/>
      <c r="K4143" s="1"/>
      <c r="L4143"/>
      <c r="M4143" s="1"/>
      <c r="N4143" s="1"/>
      <c r="V4143" s="90"/>
    </row>
    <row r="4144" spans="1:22" s="80" customFormat="1">
      <c r="A4144" s="1"/>
      <c r="B4144" s="1"/>
      <c r="C4144" s="1"/>
      <c r="D4144" s="1"/>
      <c r="E4144" s="1"/>
      <c r="F4144" s="1"/>
      <c r="G4144" s="1"/>
      <c r="H4144" s="58"/>
      <c r="I4144" s="1"/>
      <c r="J4144" s="1"/>
      <c r="K4144" s="1"/>
      <c r="L4144"/>
      <c r="M4144" s="1"/>
      <c r="N4144" s="1"/>
      <c r="V4144" s="90"/>
    </row>
    <row r="4145" spans="1:22" s="80" customFormat="1">
      <c r="A4145" s="1"/>
      <c r="B4145" s="1"/>
      <c r="C4145" s="1"/>
      <c r="D4145" s="1"/>
      <c r="E4145" s="1"/>
      <c r="F4145" s="1"/>
      <c r="G4145" s="1"/>
      <c r="H4145" s="58"/>
      <c r="I4145" s="1"/>
      <c r="J4145" s="1"/>
      <c r="K4145" s="1"/>
      <c r="L4145"/>
      <c r="M4145" s="1"/>
      <c r="N4145" s="1"/>
      <c r="V4145" s="90"/>
    </row>
    <row r="4146" spans="1:22" s="80" customFormat="1">
      <c r="A4146" s="1"/>
      <c r="B4146" s="1"/>
      <c r="C4146" s="1"/>
      <c r="D4146" s="1"/>
      <c r="E4146" s="1"/>
      <c r="F4146" s="1"/>
      <c r="G4146" s="1"/>
      <c r="H4146" s="58"/>
      <c r="I4146" s="1"/>
      <c r="J4146" s="1"/>
      <c r="K4146" s="1"/>
      <c r="L4146"/>
      <c r="M4146" s="1"/>
      <c r="N4146" s="1"/>
      <c r="V4146" s="90"/>
    </row>
    <row r="4147" spans="1:22" s="80" customFormat="1">
      <c r="A4147" s="1"/>
      <c r="B4147" s="1"/>
      <c r="C4147" s="1"/>
      <c r="D4147" s="1"/>
      <c r="E4147" s="1"/>
      <c r="F4147" s="1"/>
      <c r="G4147" s="1"/>
      <c r="H4147" s="58"/>
      <c r="I4147" s="1"/>
      <c r="J4147" s="1"/>
      <c r="K4147" s="1"/>
      <c r="L4147"/>
      <c r="M4147" s="1"/>
      <c r="N4147" s="1"/>
      <c r="V4147" s="90"/>
    </row>
    <row r="4148" spans="1:22" s="80" customFormat="1">
      <c r="A4148" s="1"/>
      <c r="B4148" s="1"/>
      <c r="C4148" s="1"/>
      <c r="D4148" s="1"/>
      <c r="E4148" s="1"/>
      <c r="F4148" s="1"/>
      <c r="G4148" s="1"/>
      <c r="H4148" s="58"/>
      <c r="I4148" s="1"/>
      <c r="J4148" s="1"/>
      <c r="K4148" s="1"/>
      <c r="L4148"/>
      <c r="M4148" s="1"/>
      <c r="N4148" s="1"/>
      <c r="V4148" s="90"/>
    </row>
    <row r="4149" spans="1:22" s="80" customFormat="1">
      <c r="A4149" s="1"/>
      <c r="B4149" s="1"/>
      <c r="C4149" s="1"/>
      <c r="D4149" s="1"/>
      <c r="E4149" s="1"/>
      <c r="F4149" s="1"/>
      <c r="G4149" s="1"/>
      <c r="H4149" s="58"/>
      <c r="I4149" s="1"/>
      <c r="J4149" s="1"/>
      <c r="K4149" s="1"/>
      <c r="L4149"/>
      <c r="M4149" s="1"/>
      <c r="N4149" s="1"/>
      <c r="V4149" s="90"/>
    </row>
    <row r="4150" spans="1:22" s="80" customFormat="1">
      <c r="A4150" s="1"/>
      <c r="B4150" s="1"/>
      <c r="C4150" s="1"/>
      <c r="D4150" s="1"/>
      <c r="E4150" s="1"/>
      <c r="F4150" s="1"/>
      <c r="G4150" s="1"/>
      <c r="H4150" s="58"/>
      <c r="I4150" s="1"/>
      <c r="J4150" s="1"/>
      <c r="K4150" s="1"/>
      <c r="L4150"/>
      <c r="M4150" s="1"/>
      <c r="N4150" s="1"/>
      <c r="V4150" s="90"/>
    </row>
    <row r="4151" spans="1:22" s="80" customFormat="1">
      <c r="A4151" s="1"/>
      <c r="B4151" s="1"/>
      <c r="C4151" s="1"/>
      <c r="D4151" s="1"/>
      <c r="E4151" s="1"/>
      <c r="F4151" s="1"/>
      <c r="G4151" s="1"/>
      <c r="H4151" s="58"/>
      <c r="I4151" s="1"/>
      <c r="J4151" s="1"/>
      <c r="K4151" s="1"/>
      <c r="L4151"/>
      <c r="M4151" s="1"/>
      <c r="N4151" s="1"/>
      <c r="V4151" s="90"/>
    </row>
    <row r="4152" spans="1:22" s="80" customFormat="1">
      <c r="A4152" s="1"/>
      <c r="B4152" s="1"/>
      <c r="C4152" s="1"/>
      <c r="D4152" s="1"/>
      <c r="E4152" s="1"/>
      <c r="F4152" s="1"/>
      <c r="G4152" s="1"/>
      <c r="H4152" s="58"/>
      <c r="I4152" s="1"/>
      <c r="J4152" s="1"/>
      <c r="K4152" s="1"/>
      <c r="L4152"/>
      <c r="M4152" s="1"/>
      <c r="N4152" s="1"/>
      <c r="V4152" s="90"/>
    </row>
    <row r="4153" spans="1:22" s="80" customFormat="1">
      <c r="A4153" s="1"/>
      <c r="B4153" s="1"/>
      <c r="C4153" s="1"/>
      <c r="D4153" s="1"/>
      <c r="E4153" s="1"/>
      <c r="F4153" s="1"/>
      <c r="G4153" s="1"/>
      <c r="H4153" s="58"/>
      <c r="I4153" s="1"/>
      <c r="J4153" s="1"/>
      <c r="K4153" s="1"/>
      <c r="L4153"/>
      <c r="M4153" s="1"/>
      <c r="N4153" s="1"/>
      <c r="V4153" s="90"/>
    </row>
    <row r="4154" spans="1:22" s="80" customFormat="1">
      <c r="A4154" s="1"/>
      <c r="B4154" s="1"/>
      <c r="C4154" s="1"/>
      <c r="D4154" s="1"/>
      <c r="E4154" s="1"/>
      <c r="F4154" s="1"/>
      <c r="G4154" s="1"/>
      <c r="H4154" s="58"/>
      <c r="I4154" s="1"/>
      <c r="J4154" s="1"/>
      <c r="K4154" s="1"/>
      <c r="L4154"/>
      <c r="M4154" s="1"/>
      <c r="N4154" s="1"/>
      <c r="V4154" s="90"/>
    </row>
    <row r="4155" spans="1:22" s="80" customFormat="1">
      <c r="A4155" s="1"/>
      <c r="B4155" s="1"/>
      <c r="C4155" s="1"/>
      <c r="D4155" s="1"/>
      <c r="E4155" s="1"/>
      <c r="F4155" s="1"/>
      <c r="G4155" s="1"/>
      <c r="H4155" s="58"/>
      <c r="I4155" s="1"/>
      <c r="J4155" s="1"/>
      <c r="K4155" s="1"/>
      <c r="L4155"/>
      <c r="M4155" s="1"/>
      <c r="N4155" s="1"/>
      <c r="V4155" s="90"/>
    </row>
    <row r="4156" spans="1:22" s="80" customFormat="1">
      <c r="A4156" s="1"/>
      <c r="B4156" s="1"/>
      <c r="C4156" s="1"/>
      <c r="D4156" s="1"/>
      <c r="E4156" s="1"/>
      <c r="F4156" s="1"/>
      <c r="G4156" s="1"/>
      <c r="H4156" s="58"/>
      <c r="I4156" s="1"/>
      <c r="J4156" s="1"/>
      <c r="K4156" s="1"/>
      <c r="L4156"/>
      <c r="M4156" s="1"/>
      <c r="N4156" s="1"/>
      <c r="V4156" s="90"/>
    </row>
    <row r="4157" spans="1:22" s="80" customFormat="1">
      <c r="A4157" s="1"/>
      <c r="B4157" s="1"/>
      <c r="C4157" s="1"/>
      <c r="D4157" s="1"/>
      <c r="E4157" s="1"/>
      <c r="F4157" s="1"/>
      <c r="G4157" s="1"/>
      <c r="H4157" s="58"/>
      <c r="I4157" s="1"/>
      <c r="J4157" s="1"/>
      <c r="K4157" s="1"/>
      <c r="L4157"/>
      <c r="M4157" s="1"/>
      <c r="N4157" s="1"/>
      <c r="V4157" s="90"/>
    </row>
    <row r="4158" spans="1:22" s="80" customFormat="1">
      <c r="A4158" s="1"/>
      <c r="B4158" s="1"/>
      <c r="C4158" s="1"/>
      <c r="D4158" s="1"/>
      <c r="E4158" s="1"/>
      <c r="F4158" s="1"/>
      <c r="G4158" s="1"/>
      <c r="H4158" s="58"/>
      <c r="I4158" s="1"/>
      <c r="J4158" s="1"/>
      <c r="K4158" s="1"/>
      <c r="L4158"/>
      <c r="M4158" s="1"/>
      <c r="N4158" s="1"/>
      <c r="V4158" s="90"/>
    </row>
    <row r="4159" spans="1:22" s="80" customFormat="1">
      <c r="A4159" s="1"/>
      <c r="B4159" s="1"/>
      <c r="C4159" s="1"/>
      <c r="D4159" s="1"/>
      <c r="E4159" s="1"/>
      <c r="F4159" s="1"/>
      <c r="G4159" s="1"/>
      <c r="H4159" s="58"/>
      <c r="I4159" s="1"/>
      <c r="J4159" s="1"/>
      <c r="K4159" s="1"/>
      <c r="L4159"/>
      <c r="M4159" s="1"/>
      <c r="N4159" s="1"/>
      <c r="V4159" s="90"/>
    </row>
    <row r="4160" spans="1:22" s="80" customFormat="1">
      <c r="A4160" s="1"/>
      <c r="B4160" s="1"/>
      <c r="C4160" s="1"/>
      <c r="D4160" s="1"/>
      <c r="E4160" s="1"/>
      <c r="F4160" s="1"/>
      <c r="G4160" s="1"/>
      <c r="H4160" s="58"/>
      <c r="I4160" s="1"/>
      <c r="J4160" s="1"/>
      <c r="K4160" s="1"/>
      <c r="L4160"/>
      <c r="M4160" s="1"/>
      <c r="N4160" s="1"/>
      <c r="V4160" s="90"/>
    </row>
    <row r="4161" spans="1:22" s="80" customFormat="1">
      <c r="A4161" s="1"/>
      <c r="B4161" s="1"/>
      <c r="C4161" s="1"/>
      <c r="D4161" s="1"/>
      <c r="E4161" s="1"/>
      <c r="F4161" s="1"/>
      <c r="G4161" s="1"/>
      <c r="H4161" s="58"/>
      <c r="I4161" s="1"/>
      <c r="J4161" s="1"/>
      <c r="K4161" s="1"/>
      <c r="L4161"/>
      <c r="M4161" s="1"/>
      <c r="N4161" s="1"/>
      <c r="V4161" s="90"/>
    </row>
    <row r="4162" spans="1:22" s="80" customFormat="1">
      <c r="A4162" s="1"/>
      <c r="B4162" s="1"/>
      <c r="C4162" s="1"/>
      <c r="D4162" s="1"/>
      <c r="E4162" s="1"/>
      <c r="F4162" s="1"/>
      <c r="G4162" s="1"/>
      <c r="H4162" s="58"/>
      <c r="I4162" s="1"/>
      <c r="J4162" s="1"/>
      <c r="K4162" s="1"/>
      <c r="L4162"/>
      <c r="M4162" s="1"/>
      <c r="N4162" s="1"/>
      <c r="V4162" s="90"/>
    </row>
    <row r="4163" spans="1:22" s="80" customFormat="1">
      <c r="A4163" s="1"/>
      <c r="B4163" s="1"/>
      <c r="C4163" s="1"/>
      <c r="D4163" s="1"/>
      <c r="E4163" s="1"/>
      <c r="F4163" s="1"/>
      <c r="G4163" s="1"/>
      <c r="H4163" s="58"/>
      <c r="I4163" s="1"/>
      <c r="J4163" s="1"/>
      <c r="K4163" s="1"/>
      <c r="L4163"/>
      <c r="M4163" s="1"/>
      <c r="N4163" s="1"/>
      <c r="V4163" s="90"/>
    </row>
    <row r="4164" spans="1:22" s="80" customFormat="1">
      <c r="A4164" s="1"/>
      <c r="B4164" s="1"/>
      <c r="C4164" s="1"/>
      <c r="D4164" s="1"/>
      <c r="E4164" s="1"/>
      <c r="F4164" s="1"/>
      <c r="G4164" s="1"/>
      <c r="H4164" s="58"/>
      <c r="I4164" s="1"/>
      <c r="J4164" s="1"/>
      <c r="K4164" s="1"/>
      <c r="L4164"/>
      <c r="M4164" s="1"/>
      <c r="N4164" s="1"/>
      <c r="V4164" s="90"/>
    </row>
    <row r="4165" spans="1:22" s="80" customFormat="1">
      <c r="A4165" s="1"/>
      <c r="B4165" s="1"/>
      <c r="C4165" s="1"/>
      <c r="D4165" s="1"/>
      <c r="E4165" s="1"/>
      <c r="F4165" s="1"/>
      <c r="G4165" s="1"/>
      <c r="H4165" s="58"/>
      <c r="I4165" s="1"/>
      <c r="J4165" s="1"/>
      <c r="K4165" s="1"/>
      <c r="L4165"/>
      <c r="M4165" s="1"/>
      <c r="N4165" s="1"/>
      <c r="V4165" s="90"/>
    </row>
    <row r="4166" spans="1:22" s="80" customFormat="1">
      <c r="A4166" s="1"/>
      <c r="B4166" s="1"/>
      <c r="C4166" s="1"/>
      <c r="D4166" s="1"/>
      <c r="E4166" s="1"/>
      <c r="F4166" s="1"/>
      <c r="G4166" s="1"/>
      <c r="H4166" s="58"/>
      <c r="I4166" s="1"/>
      <c r="J4166" s="1"/>
      <c r="K4166" s="1"/>
      <c r="L4166"/>
      <c r="M4166" s="1"/>
      <c r="N4166" s="1"/>
      <c r="V4166" s="90"/>
    </row>
    <row r="4167" spans="1:22" s="80" customFormat="1">
      <c r="A4167" s="1"/>
      <c r="B4167" s="1"/>
      <c r="C4167" s="1"/>
      <c r="D4167" s="1"/>
      <c r="E4167" s="1"/>
      <c r="F4167" s="1"/>
      <c r="G4167" s="1"/>
      <c r="H4167" s="58"/>
      <c r="I4167" s="1"/>
      <c r="J4167" s="1"/>
      <c r="K4167" s="1"/>
      <c r="L4167"/>
      <c r="M4167" s="1"/>
      <c r="N4167" s="1"/>
      <c r="V4167" s="90"/>
    </row>
    <row r="4168" spans="1:22" s="80" customFormat="1">
      <c r="A4168" s="1"/>
      <c r="B4168" s="1"/>
      <c r="C4168" s="1"/>
      <c r="D4168" s="1"/>
      <c r="E4168" s="1"/>
      <c r="F4168" s="1"/>
      <c r="G4168" s="1"/>
      <c r="H4168" s="58"/>
      <c r="I4168" s="1"/>
      <c r="J4168" s="1"/>
      <c r="K4168" s="1"/>
      <c r="L4168"/>
      <c r="M4168" s="1"/>
      <c r="N4168" s="1"/>
      <c r="V4168" s="90"/>
    </row>
    <row r="4169" spans="1:22" s="80" customFormat="1">
      <c r="A4169" s="1"/>
      <c r="B4169" s="1"/>
      <c r="C4169" s="1"/>
      <c r="D4169" s="1"/>
      <c r="E4169" s="1"/>
      <c r="F4169" s="1"/>
      <c r="G4169" s="1"/>
      <c r="H4169" s="58"/>
      <c r="I4169" s="1"/>
      <c r="J4169" s="1"/>
      <c r="K4169" s="1"/>
      <c r="L4169"/>
      <c r="M4169" s="1"/>
      <c r="N4169" s="1"/>
      <c r="V4169" s="90"/>
    </row>
    <row r="4170" spans="1:22" s="80" customFormat="1">
      <c r="A4170" s="1"/>
      <c r="B4170" s="1"/>
      <c r="C4170" s="1"/>
      <c r="D4170" s="1"/>
      <c r="E4170" s="1"/>
      <c r="F4170" s="1"/>
      <c r="G4170" s="1"/>
      <c r="H4170" s="58"/>
      <c r="I4170" s="1"/>
      <c r="J4170" s="1"/>
      <c r="K4170" s="1"/>
      <c r="L4170"/>
      <c r="M4170" s="1"/>
      <c r="N4170" s="1"/>
      <c r="V4170" s="90"/>
    </row>
    <row r="4171" spans="1:22" s="80" customFormat="1">
      <c r="A4171" s="1"/>
      <c r="B4171" s="1"/>
      <c r="C4171" s="1"/>
      <c r="D4171" s="1"/>
      <c r="E4171" s="1"/>
      <c r="F4171" s="1"/>
      <c r="G4171" s="1"/>
      <c r="H4171" s="58"/>
      <c r="I4171" s="1"/>
      <c r="J4171" s="1"/>
      <c r="K4171" s="1"/>
      <c r="L4171"/>
      <c r="M4171" s="1"/>
      <c r="N4171" s="1"/>
      <c r="V4171" s="90"/>
    </row>
    <row r="4172" spans="1:22" s="80" customFormat="1">
      <c r="A4172" s="1"/>
      <c r="B4172" s="1"/>
      <c r="C4172" s="1"/>
      <c r="D4172" s="1"/>
      <c r="E4172" s="1"/>
      <c r="F4172" s="1"/>
      <c r="G4172" s="1"/>
      <c r="H4172" s="58"/>
      <c r="I4172" s="1"/>
      <c r="J4172" s="1"/>
      <c r="K4172" s="1"/>
      <c r="L4172"/>
      <c r="M4172" s="1"/>
      <c r="N4172" s="1"/>
      <c r="V4172" s="90"/>
    </row>
    <row r="4173" spans="1:22" s="80" customFormat="1">
      <c r="A4173" s="1"/>
      <c r="B4173" s="1"/>
      <c r="C4173" s="1"/>
      <c r="D4173" s="1"/>
      <c r="E4173" s="1"/>
      <c r="F4173" s="1"/>
      <c r="G4173" s="1"/>
      <c r="H4173" s="58"/>
      <c r="I4173" s="1"/>
      <c r="J4173" s="1"/>
      <c r="K4173" s="1"/>
      <c r="L4173"/>
      <c r="M4173" s="1"/>
      <c r="N4173" s="1"/>
      <c r="V4173" s="90"/>
    </row>
    <row r="4174" spans="1:22" s="80" customFormat="1">
      <c r="A4174" s="1"/>
      <c r="B4174" s="1"/>
      <c r="C4174" s="1"/>
      <c r="D4174" s="1"/>
      <c r="E4174" s="1"/>
      <c r="F4174" s="1"/>
      <c r="G4174" s="1"/>
      <c r="H4174" s="58"/>
      <c r="I4174" s="1"/>
      <c r="J4174" s="1"/>
      <c r="K4174" s="1"/>
      <c r="L4174"/>
      <c r="M4174" s="1"/>
      <c r="N4174" s="1"/>
      <c r="V4174" s="90"/>
    </row>
    <row r="4175" spans="1:22" s="80" customFormat="1">
      <c r="A4175" s="1"/>
      <c r="B4175" s="1"/>
      <c r="C4175" s="1"/>
      <c r="D4175" s="1"/>
      <c r="E4175" s="1"/>
      <c r="F4175" s="1"/>
      <c r="G4175" s="1"/>
      <c r="H4175" s="58"/>
      <c r="I4175" s="1"/>
      <c r="J4175" s="1"/>
      <c r="K4175" s="1"/>
      <c r="L4175"/>
      <c r="M4175" s="1"/>
      <c r="N4175" s="1"/>
      <c r="V4175" s="90"/>
    </row>
    <row r="4176" spans="1:22" s="80" customFormat="1">
      <c r="A4176" s="1"/>
      <c r="B4176" s="1"/>
      <c r="C4176" s="1"/>
      <c r="D4176" s="1"/>
      <c r="E4176" s="1"/>
      <c r="F4176" s="1"/>
      <c r="G4176" s="1"/>
      <c r="H4176" s="58"/>
      <c r="I4176" s="1"/>
      <c r="J4176" s="1"/>
      <c r="K4176" s="1"/>
      <c r="L4176"/>
      <c r="M4176" s="1"/>
      <c r="N4176" s="1"/>
      <c r="V4176" s="90"/>
    </row>
    <row r="4177" spans="1:22" s="80" customFormat="1">
      <c r="A4177" s="1"/>
      <c r="B4177" s="1"/>
      <c r="C4177" s="1"/>
      <c r="D4177" s="1"/>
      <c r="E4177" s="1"/>
      <c r="F4177" s="1"/>
      <c r="G4177" s="1"/>
      <c r="H4177" s="58"/>
      <c r="I4177" s="1"/>
      <c r="J4177" s="1"/>
      <c r="K4177" s="1"/>
      <c r="L4177"/>
      <c r="M4177" s="1"/>
      <c r="N4177" s="1"/>
      <c r="V4177" s="90"/>
    </row>
    <row r="4178" spans="1:22" s="80" customFormat="1">
      <c r="A4178" s="1"/>
      <c r="B4178" s="1"/>
      <c r="C4178" s="1"/>
      <c r="D4178" s="1"/>
      <c r="E4178" s="1"/>
      <c r="F4178" s="1"/>
      <c r="G4178" s="1"/>
      <c r="H4178" s="58"/>
      <c r="I4178" s="1"/>
      <c r="J4178" s="1"/>
      <c r="K4178" s="1"/>
      <c r="L4178"/>
      <c r="M4178" s="1"/>
      <c r="N4178" s="1"/>
      <c r="V4178" s="90"/>
    </row>
    <row r="4179" spans="1:22" s="80" customFormat="1">
      <c r="A4179" s="1"/>
      <c r="B4179" s="1"/>
      <c r="C4179" s="1"/>
      <c r="D4179" s="1"/>
      <c r="E4179" s="1"/>
      <c r="F4179" s="1"/>
      <c r="G4179" s="1"/>
      <c r="H4179" s="58"/>
      <c r="I4179" s="1"/>
      <c r="J4179" s="1"/>
      <c r="K4179" s="1"/>
      <c r="L4179"/>
      <c r="M4179" s="1"/>
      <c r="N4179" s="1"/>
      <c r="V4179" s="90"/>
    </row>
    <row r="4180" spans="1:22" s="80" customFormat="1">
      <c r="A4180" s="1"/>
      <c r="B4180" s="1"/>
      <c r="C4180" s="1"/>
      <c r="D4180" s="1"/>
      <c r="E4180" s="1"/>
      <c r="F4180" s="1"/>
      <c r="G4180" s="1"/>
      <c r="H4180" s="58"/>
      <c r="I4180" s="1"/>
      <c r="J4180" s="1"/>
      <c r="K4180" s="1"/>
      <c r="L4180"/>
      <c r="M4180" s="1"/>
      <c r="N4180" s="1"/>
      <c r="V4180" s="90"/>
    </row>
    <row r="4181" spans="1:22" s="80" customFormat="1">
      <c r="A4181" s="1"/>
      <c r="B4181" s="1"/>
      <c r="C4181" s="1"/>
      <c r="D4181" s="1"/>
      <c r="E4181" s="1"/>
      <c r="F4181" s="1"/>
      <c r="G4181" s="1"/>
      <c r="H4181" s="58"/>
      <c r="I4181" s="1"/>
      <c r="J4181" s="1"/>
      <c r="K4181" s="1"/>
      <c r="L4181"/>
      <c r="M4181" s="1"/>
      <c r="N4181" s="1"/>
      <c r="V4181" s="90"/>
    </row>
    <row r="4182" spans="1:22" s="80" customFormat="1">
      <c r="A4182" s="1"/>
      <c r="B4182" s="1"/>
      <c r="C4182" s="1"/>
      <c r="D4182" s="1"/>
      <c r="E4182" s="1"/>
      <c r="F4182" s="1"/>
      <c r="G4182" s="1"/>
      <c r="H4182" s="58"/>
      <c r="I4182" s="1"/>
      <c r="J4182" s="1"/>
      <c r="K4182" s="1"/>
      <c r="L4182"/>
      <c r="M4182" s="1"/>
      <c r="N4182" s="1"/>
      <c r="V4182" s="90"/>
    </row>
    <row r="4183" spans="1:22" s="80" customFormat="1">
      <c r="A4183" s="1"/>
      <c r="B4183" s="1"/>
      <c r="C4183" s="1"/>
      <c r="D4183" s="1"/>
      <c r="E4183" s="1"/>
      <c r="F4183" s="1"/>
      <c r="G4183" s="1"/>
      <c r="H4183" s="58"/>
      <c r="I4183" s="1"/>
      <c r="J4183" s="1"/>
      <c r="K4183" s="1"/>
      <c r="L4183"/>
      <c r="M4183" s="1"/>
      <c r="N4183" s="1"/>
      <c r="V4183" s="90"/>
    </row>
    <row r="4184" spans="1:22" s="80" customFormat="1">
      <c r="A4184" s="1"/>
      <c r="B4184" s="1"/>
      <c r="C4184" s="1"/>
      <c r="D4184" s="1"/>
      <c r="E4184" s="1"/>
      <c r="F4184" s="1"/>
      <c r="G4184" s="1"/>
      <c r="H4184" s="58"/>
      <c r="I4184" s="1"/>
      <c r="J4184" s="1"/>
      <c r="K4184" s="1"/>
      <c r="L4184"/>
      <c r="M4184" s="1"/>
      <c r="N4184" s="1"/>
      <c r="V4184" s="90"/>
    </row>
    <row r="4185" spans="1:22" s="80" customFormat="1">
      <c r="A4185" s="1"/>
      <c r="B4185" s="1"/>
      <c r="C4185" s="1"/>
      <c r="D4185" s="1"/>
      <c r="E4185" s="1"/>
      <c r="F4185" s="1"/>
      <c r="G4185" s="1"/>
      <c r="H4185" s="58"/>
      <c r="I4185" s="1"/>
      <c r="J4185" s="1"/>
      <c r="K4185" s="1"/>
      <c r="L4185"/>
      <c r="M4185" s="1"/>
      <c r="N4185" s="1"/>
      <c r="V4185" s="90"/>
    </row>
    <row r="4186" spans="1:22" s="80" customFormat="1">
      <c r="A4186" s="1"/>
      <c r="B4186" s="1"/>
      <c r="C4186" s="1"/>
      <c r="D4186" s="1"/>
      <c r="E4186" s="1"/>
      <c r="F4186" s="1"/>
      <c r="G4186" s="1"/>
      <c r="H4186" s="58"/>
      <c r="I4186" s="1"/>
      <c r="J4186" s="1"/>
      <c r="K4186" s="1"/>
      <c r="L4186"/>
      <c r="M4186" s="1"/>
      <c r="N4186" s="1"/>
      <c r="V4186" s="90"/>
    </row>
    <row r="4187" spans="1:22" s="80" customFormat="1">
      <c r="A4187" s="1"/>
      <c r="B4187" s="1"/>
      <c r="C4187" s="1"/>
      <c r="D4187" s="1"/>
      <c r="E4187" s="1"/>
      <c r="F4187" s="1"/>
      <c r="G4187" s="1"/>
      <c r="H4187" s="58"/>
      <c r="I4187" s="1"/>
      <c r="J4187" s="1"/>
      <c r="K4187" s="1"/>
      <c r="L4187"/>
      <c r="M4187" s="1"/>
      <c r="N4187" s="1"/>
      <c r="V4187" s="90"/>
    </row>
    <row r="4188" spans="1:22" s="80" customFormat="1">
      <c r="A4188" s="1"/>
      <c r="B4188" s="1"/>
      <c r="C4188" s="1"/>
      <c r="D4188" s="1"/>
      <c r="E4188" s="1"/>
      <c r="F4188" s="1"/>
      <c r="G4188" s="1"/>
      <c r="H4188" s="58"/>
      <c r="I4188" s="1"/>
      <c r="J4188" s="1"/>
      <c r="K4188" s="1"/>
      <c r="L4188"/>
      <c r="M4188" s="1"/>
      <c r="N4188" s="1"/>
      <c r="V4188" s="90"/>
    </row>
    <row r="4189" spans="1:22" s="80" customFormat="1">
      <c r="A4189" s="1"/>
      <c r="B4189" s="1"/>
      <c r="C4189" s="1"/>
      <c r="D4189" s="1"/>
      <c r="E4189" s="1"/>
      <c r="F4189" s="1"/>
      <c r="G4189" s="1"/>
      <c r="H4189" s="58"/>
      <c r="I4189" s="1"/>
      <c r="J4189" s="1"/>
      <c r="K4189" s="1"/>
      <c r="L4189"/>
      <c r="M4189" s="1"/>
      <c r="N4189" s="1"/>
      <c r="V4189" s="90"/>
    </row>
    <row r="4190" spans="1:22" s="80" customFormat="1">
      <c r="A4190" s="1"/>
      <c r="B4190" s="1"/>
      <c r="C4190" s="1"/>
      <c r="D4190" s="1"/>
      <c r="E4190" s="1"/>
      <c r="F4190" s="1"/>
      <c r="G4190" s="1"/>
      <c r="H4190" s="58"/>
      <c r="I4190" s="1"/>
      <c r="J4190" s="1"/>
      <c r="K4190" s="1"/>
      <c r="L4190"/>
      <c r="M4190" s="1"/>
      <c r="N4190" s="1"/>
      <c r="V4190" s="90"/>
    </row>
    <row r="4191" spans="1:22" s="80" customFormat="1">
      <c r="A4191" s="1"/>
      <c r="B4191" s="1"/>
      <c r="C4191" s="1"/>
      <c r="D4191" s="1"/>
      <c r="E4191" s="1"/>
      <c r="F4191" s="1"/>
      <c r="G4191" s="1"/>
      <c r="H4191" s="58"/>
      <c r="I4191" s="1"/>
      <c r="J4191" s="1"/>
      <c r="K4191" s="1"/>
      <c r="L4191"/>
      <c r="M4191" s="1"/>
      <c r="N4191" s="1"/>
      <c r="V4191" s="90"/>
    </row>
    <row r="4192" spans="1:22" s="80" customFormat="1">
      <c r="A4192" s="1"/>
      <c r="B4192" s="1"/>
      <c r="C4192" s="1"/>
      <c r="D4192" s="1"/>
      <c r="E4192" s="1"/>
      <c r="F4192" s="1"/>
      <c r="G4192" s="1"/>
      <c r="H4192" s="58"/>
      <c r="I4192" s="1"/>
      <c r="J4192" s="1"/>
      <c r="K4192" s="1"/>
      <c r="L4192"/>
      <c r="M4192" s="1"/>
      <c r="N4192" s="1"/>
      <c r="V4192" s="90"/>
    </row>
    <row r="4193" spans="1:22" s="80" customFormat="1">
      <c r="A4193" s="1"/>
      <c r="B4193" s="1"/>
      <c r="C4193" s="1"/>
      <c r="D4193" s="1"/>
      <c r="E4193" s="1"/>
      <c r="F4193" s="1"/>
      <c r="G4193" s="1"/>
      <c r="H4193" s="58"/>
      <c r="I4193" s="1"/>
      <c r="J4193" s="1"/>
      <c r="K4193" s="1"/>
      <c r="L4193"/>
      <c r="M4193" s="1"/>
      <c r="N4193" s="1"/>
      <c r="V4193" s="90"/>
    </row>
    <row r="4194" spans="1:22" s="80" customFormat="1">
      <c r="A4194" s="1"/>
      <c r="B4194" s="1"/>
      <c r="C4194" s="1"/>
      <c r="D4194" s="1"/>
      <c r="E4194" s="1"/>
      <c r="F4194" s="1"/>
      <c r="G4194" s="1"/>
      <c r="H4194" s="58"/>
      <c r="I4194" s="1"/>
      <c r="J4194" s="1"/>
      <c r="K4194" s="1"/>
      <c r="L4194"/>
      <c r="M4194" s="1"/>
      <c r="N4194" s="1"/>
      <c r="V4194" s="90"/>
    </row>
    <row r="4195" spans="1:22" s="80" customFormat="1">
      <c r="A4195" s="1"/>
      <c r="B4195" s="1"/>
      <c r="C4195" s="1"/>
      <c r="D4195" s="1"/>
      <c r="E4195" s="1"/>
      <c r="F4195" s="1"/>
      <c r="G4195" s="1"/>
      <c r="H4195" s="58"/>
      <c r="I4195" s="1"/>
      <c r="J4195" s="1"/>
      <c r="K4195" s="1"/>
      <c r="L4195"/>
      <c r="M4195" s="1"/>
      <c r="N4195" s="1"/>
      <c r="V4195" s="90"/>
    </row>
    <row r="4196" spans="1:22" s="80" customFormat="1">
      <c r="A4196" s="1"/>
      <c r="B4196" s="1"/>
      <c r="C4196" s="1"/>
      <c r="D4196" s="1"/>
      <c r="E4196" s="1"/>
      <c r="F4196" s="1"/>
      <c r="G4196" s="1"/>
      <c r="H4196" s="58"/>
      <c r="I4196" s="1"/>
      <c r="J4196" s="1"/>
      <c r="K4196" s="1"/>
      <c r="L4196"/>
      <c r="M4196" s="1"/>
      <c r="N4196" s="1"/>
      <c r="V4196" s="90"/>
    </row>
    <row r="4197" spans="1:22" s="80" customFormat="1">
      <c r="A4197" s="1"/>
      <c r="B4197" s="1"/>
      <c r="C4197" s="1"/>
      <c r="D4197" s="1"/>
      <c r="E4197" s="1"/>
      <c r="F4197" s="1"/>
      <c r="G4197" s="1"/>
      <c r="H4197" s="58"/>
      <c r="I4197" s="1"/>
      <c r="J4197" s="1"/>
      <c r="K4197" s="1"/>
      <c r="L4197"/>
      <c r="M4197" s="1"/>
      <c r="N4197" s="1"/>
      <c r="V4197" s="90"/>
    </row>
    <row r="4198" spans="1:22" s="80" customFormat="1">
      <c r="A4198" s="1"/>
      <c r="B4198" s="1"/>
      <c r="C4198" s="1"/>
      <c r="D4198" s="1"/>
      <c r="E4198" s="1"/>
      <c r="F4198" s="1"/>
      <c r="G4198" s="1"/>
      <c r="H4198" s="58"/>
      <c r="I4198" s="1"/>
      <c r="J4198" s="1"/>
      <c r="K4198" s="1"/>
      <c r="L4198"/>
      <c r="M4198" s="1"/>
      <c r="N4198" s="1"/>
      <c r="V4198" s="90"/>
    </row>
    <row r="4199" spans="1:22" s="80" customFormat="1">
      <c r="A4199" s="1"/>
      <c r="B4199" s="1"/>
      <c r="C4199" s="1"/>
      <c r="D4199" s="1"/>
      <c r="E4199" s="1"/>
      <c r="F4199" s="1"/>
      <c r="G4199" s="1"/>
      <c r="H4199" s="58"/>
      <c r="I4199" s="1"/>
      <c r="J4199" s="1"/>
      <c r="K4199" s="1"/>
      <c r="L4199"/>
      <c r="M4199" s="1"/>
      <c r="N4199" s="1"/>
      <c r="V4199" s="90"/>
    </row>
    <row r="4200" spans="1:22" s="80" customFormat="1">
      <c r="A4200" s="1"/>
      <c r="B4200" s="1"/>
      <c r="C4200" s="1"/>
      <c r="D4200" s="1"/>
      <c r="E4200" s="1"/>
      <c r="F4200" s="1"/>
      <c r="G4200" s="1"/>
      <c r="H4200" s="58"/>
      <c r="I4200" s="1"/>
      <c r="J4200" s="1"/>
      <c r="K4200" s="1"/>
      <c r="L4200"/>
      <c r="M4200" s="1"/>
      <c r="N4200" s="1"/>
      <c r="V4200" s="90"/>
    </row>
    <row r="4201" spans="1:22" s="80" customFormat="1">
      <c r="A4201" s="1"/>
      <c r="B4201" s="1"/>
      <c r="C4201" s="1"/>
      <c r="D4201" s="1"/>
      <c r="E4201" s="1"/>
      <c r="F4201" s="1"/>
      <c r="G4201" s="1"/>
      <c r="H4201" s="58"/>
      <c r="I4201" s="1"/>
      <c r="J4201" s="1"/>
      <c r="K4201" s="1"/>
      <c r="L4201"/>
      <c r="M4201" s="1"/>
      <c r="N4201" s="1"/>
      <c r="V4201" s="90"/>
    </row>
    <row r="4202" spans="1:22" s="80" customFormat="1">
      <c r="A4202" s="1"/>
      <c r="B4202" s="1"/>
      <c r="C4202" s="1"/>
      <c r="D4202" s="1"/>
      <c r="E4202" s="1"/>
      <c r="F4202" s="1"/>
      <c r="G4202" s="1"/>
      <c r="H4202" s="58"/>
      <c r="I4202" s="1"/>
      <c r="J4202" s="1"/>
      <c r="K4202" s="1"/>
      <c r="L4202"/>
      <c r="M4202" s="1"/>
      <c r="N4202" s="1"/>
      <c r="V4202" s="90"/>
    </row>
    <row r="4203" spans="1:22" s="80" customFormat="1">
      <c r="A4203" s="1"/>
      <c r="B4203" s="1"/>
      <c r="C4203" s="1"/>
      <c r="D4203" s="1"/>
      <c r="E4203" s="1"/>
      <c r="F4203" s="1"/>
      <c r="G4203" s="1"/>
      <c r="H4203" s="58"/>
      <c r="I4203" s="1"/>
      <c r="J4203" s="1"/>
      <c r="K4203" s="1"/>
      <c r="L4203"/>
      <c r="M4203" s="1"/>
      <c r="N4203" s="1"/>
      <c r="V4203" s="90"/>
    </row>
    <row r="4204" spans="1:22" s="80" customFormat="1">
      <c r="A4204" s="1"/>
      <c r="B4204" s="1"/>
      <c r="C4204" s="1"/>
      <c r="D4204" s="1"/>
      <c r="E4204" s="1"/>
      <c r="F4204" s="1"/>
      <c r="G4204" s="1"/>
      <c r="H4204" s="58"/>
      <c r="I4204" s="1"/>
      <c r="J4204" s="1"/>
      <c r="K4204" s="1"/>
      <c r="L4204"/>
      <c r="M4204" s="1"/>
      <c r="N4204" s="1"/>
      <c r="V4204" s="90"/>
    </row>
    <row r="4205" spans="1:22" s="80" customFormat="1">
      <c r="A4205" s="1"/>
      <c r="B4205" s="1"/>
      <c r="C4205" s="1"/>
      <c r="D4205" s="1"/>
      <c r="E4205" s="1"/>
      <c r="F4205" s="1"/>
      <c r="G4205" s="1"/>
      <c r="H4205" s="58"/>
      <c r="I4205" s="1"/>
      <c r="J4205" s="1"/>
      <c r="K4205" s="1"/>
      <c r="L4205"/>
      <c r="M4205" s="1"/>
      <c r="N4205" s="1"/>
      <c r="V4205" s="90"/>
    </row>
    <row r="4206" spans="1:22" s="80" customFormat="1">
      <c r="A4206" s="1"/>
      <c r="B4206" s="1"/>
      <c r="C4206" s="1"/>
      <c r="D4206" s="1"/>
      <c r="E4206" s="1"/>
      <c r="F4206" s="1"/>
      <c r="G4206" s="1"/>
      <c r="H4206" s="58"/>
      <c r="I4206" s="1"/>
      <c r="J4206" s="1"/>
      <c r="K4206" s="1"/>
      <c r="L4206"/>
      <c r="M4206" s="1"/>
      <c r="N4206" s="1"/>
      <c r="V4206" s="90"/>
    </row>
    <row r="4207" spans="1:22" s="80" customFormat="1">
      <c r="A4207" s="1"/>
      <c r="B4207" s="1"/>
      <c r="C4207" s="1"/>
      <c r="D4207" s="1"/>
      <c r="E4207" s="1"/>
      <c r="F4207" s="1"/>
      <c r="G4207" s="1"/>
      <c r="H4207" s="58"/>
      <c r="I4207" s="1"/>
      <c r="J4207" s="1"/>
      <c r="K4207" s="1"/>
      <c r="L4207"/>
      <c r="M4207" s="1"/>
      <c r="N4207" s="1"/>
      <c r="V4207" s="90"/>
    </row>
    <row r="4208" spans="1:22" s="80" customFormat="1">
      <c r="A4208" s="1"/>
      <c r="B4208" s="1"/>
      <c r="C4208" s="1"/>
      <c r="D4208" s="1"/>
      <c r="E4208" s="1"/>
      <c r="F4208" s="1"/>
      <c r="G4208" s="1"/>
      <c r="H4208" s="58"/>
      <c r="I4208" s="1"/>
      <c r="J4208" s="1"/>
      <c r="K4208" s="1"/>
      <c r="L4208"/>
      <c r="M4208" s="1"/>
      <c r="N4208" s="1"/>
      <c r="V4208" s="90"/>
    </row>
    <row r="4209" spans="1:22" s="80" customFormat="1">
      <c r="A4209" s="1"/>
      <c r="B4209" s="1"/>
      <c r="C4209" s="1"/>
      <c r="D4209" s="1"/>
      <c r="E4209" s="1"/>
      <c r="F4209" s="1"/>
      <c r="G4209" s="1"/>
      <c r="H4209" s="58"/>
      <c r="I4209" s="1"/>
      <c r="J4209" s="1"/>
      <c r="K4209" s="1"/>
      <c r="L4209"/>
      <c r="M4209" s="1"/>
      <c r="N4209" s="1"/>
      <c r="V4209" s="90"/>
    </row>
    <row r="4210" spans="1:22" s="80" customFormat="1">
      <c r="A4210" s="1"/>
      <c r="B4210" s="1"/>
      <c r="C4210" s="1"/>
      <c r="D4210" s="1"/>
      <c r="E4210" s="1"/>
      <c r="F4210" s="1"/>
      <c r="G4210" s="1"/>
      <c r="H4210" s="58"/>
      <c r="I4210" s="1"/>
      <c r="J4210" s="1"/>
      <c r="K4210" s="1"/>
      <c r="L4210"/>
      <c r="M4210" s="1"/>
      <c r="N4210" s="1"/>
      <c r="V4210" s="90"/>
    </row>
    <row r="4211" spans="1:22" s="80" customFormat="1">
      <c r="A4211" s="1"/>
      <c r="B4211" s="1"/>
      <c r="C4211" s="1"/>
      <c r="D4211" s="1"/>
      <c r="E4211" s="1"/>
      <c r="F4211" s="1"/>
      <c r="G4211" s="1"/>
      <c r="H4211" s="58"/>
      <c r="I4211" s="1"/>
      <c r="J4211" s="1"/>
      <c r="K4211" s="1"/>
      <c r="L4211"/>
      <c r="M4211" s="1"/>
      <c r="N4211" s="1"/>
      <c r="V4211" s="90"/>
    </row>
    <row r="4212" spans="1:22" s="80" customFormat="1">
      <c r="A4212" s="1"/>
      <c r="B4212" s="1"/>
      <c r="C4212" s="1"/>
      <c r="D4212" s="1"/>
      <c r="E4212" s="1"/>
      <c r="F4212" s="1"/>
      <c r="G4212" s="1"/>
      <c r="H4212" s="58"/>
      <c r="I4212" s="1"/>
      <c r="J4212" s="1"/>
      <c r="K4212" s="1"/>
      <c r="L4212"/>
      <c r="M4212" s="1"/>
      <c r="N4212" s="1"/>
      <c r="V4212" s="90"/>
    </row>
    <row r="4213" spans="1:22" s="80" customFormat="1">
      <c r="A4213" s="1"/>
      <c r="B4213" s="1"/>
      <c r="C4213" s="1"/>
      <c r="D4213" s="1"/>
      <c r="E4213" s="1"/>
      <c r="F4213" s="1"/>
      <c r="G4213" s="1"/>
      <c r="H4213" s="58"/>
      <c r="I4213" s="1"/>
      <c r="J4213" s="1"/>
      <c r="K4213" s="1"/>
      <c r="L4213"/>
      <c r="M4213" s="1"/>
      <c r="N4213" s="1"/>
      <c r="V4213" s="90"/>
    </row>
    <row r="4214" spans="1:22" s="80" customFormat="1">
      <c r="A4214" s="1"/>
      <c r="B4214" s="1"/>
      <c r="C4214" s="1"/>
      <c r="D4214" s="1"/>
      <c r="E4214" s="1"/>
      <c r="F4214" s="1"/>
      <c r="G4214" s="1"/>
      <c r="H4214" s="58"/>
      <c r="I4214" s="1"/>
      <c r="J4214" s="1"/>
      <c r="K4214" s="1"/>
      <c r="L4214"/>
      <c r="M4214" s="1"/>
      <c r="N4214" s="1"/>
      <c r="V4214" s="90"/>
    </row>
    <row r="4215" spans="1:22" s="80" customFormat="1">
      <c r="A4215" s="1"/>
      <c r="B4215" s="1"/>
      <c r="C4215" s="1"/>
      <c r="D4215" s="1"/>
      <c r="E4215" s="1"/>
      <c r="F4215" s="1"/>
      <c r="G4215" s="1"/>
      <c r="H4215" s="58"/>
      <c r="I4215" s="1"/>
      <c r="J4215" s="1"/>
      <c r="K4215" s="1"/>
      <c r="L4215"/>
      <c r="M4215" s="1"/>
      <c r="N4215" s="1"/>
      <c r="V4215" s="90"/>
    </row>
    <row r="4216" spans="1:22" s="80" customFormat="1">
      <c r="A4216" s="1"/>
      <c r="B4216" s="1"/>
      <c r="C4216" s="1"/>
      <c r="D4216" s="1"/>
      <c r="E4216" s="1"/>
      <c r="F4216" s="1"/>
      <c r="G4216" s="1"/>
      <c r="H4216" s="58"/>
      <c r="I4216" s="1"/>
      <c r="J4216" s="1"/>
      <c r="K4216" s="1"/>
      <c r="L4216"/>
      <c r="M4216" s="1"/>
      <c r="N4216" s="1"/>
      <c r="V4216" s="90"/>
    </row>
    <row r="4217" spans="1:22" s="80" customFormat="1">
      <c r="A4217" s="1"/>
      <c r="B4217" s="1"/>
      <c r="C4217" s="1"/>
      <c r="D4217" s="1"/>
      <c r="E4217" s="1"/>
      <c r="F4217" s="1"/>
      <c r="G4217" s="1"/>
      <c r="H4217" s="58"/>
      <c r="I4217" s="1"/>
      <c r="J4217" s="1"/>
      <c r="K4217" s="1"/>
      <c r="L4217"/>
      <c r="M4217" s="1"/>
      <c r="N4217" s="1"/>
      <c r="V4217" s="90"/>
    </row>
    <row r="4218" spans="1:22" s="80" customFormat="1">
      <c r="A4218" s="1"/>
      <c r="B4218" s="1"/>
      <c r="C4218" s="1"/>
      <c r="D4218" s="1"/>
      <c r="E4218" s="1"/>
      <c r="F4218" s="1"/>
      <c r="G4218" s="1"/>
      <c r="H4218" s="58"/>
      <c r="I4218" s="1"/>
      <c r="J4218" s="1"/>
      <c r="K4218" s="1"/>
      <c r="L4218"/>
      <c r="M4218" s="1"/>
      <c r="N4218" s="1"/>
      <c r="V4218" s="90"/>
    </row>
    <row r="4219" spans="1:22" s="80" customFormat="1">
      <c r="A4219" s="1"/>
      <c r="B4219" s="1"/>
      <c r="C4219" s="1"/>
      <c r="D4219" s="1"/>
      <c r="E4219" s="1"/>
      <c r="F4219" s="1"/>
      <c r="G4219" s="1"/>
      <c r="H4219" s="58"/>
      <c r="I4219" s="1"/>
      <c r="J4219" s="1"/>
      <c r="K4219" s="1"/>
      <c r="L4219"/>
      <c r="M4219" s="1"/>
      <c r="N4219" s="1"/>
      <c r="V4219" s="90"/>
    </row>
    <row r="4220" spans="1:22" s="80" customFormat="1">
      <c r="A4220" s="1"/>
      <c r="B4220" s="1"/>
      <c r="C4220" s="1"/>
      <c r="D4220" s="1"/>
      <c r="E4220" s="1"/>
      <c r="F4220" s="1"/>
      <c r="G4220" s="1"/>
      <c r="H4220" s="58"/>
      <c r="I4220" s="1"/>
      <c r="J4220" s="1"/>
      <c r="K4220" s="1"/>
      <c r="L4220"/>
      <c r="M4220" s="1"/>
      <c r="N4220" s="1"/>
      <c r="V4220" s="90"/>
    </row>
    <row r="4221" spans="1:22" s="80" customFormat="1">
      <c r="A4221" s="1"/>
      <c r="B4221" s="1"/>
      <c r="C4221" s="1"/>
      <c r="D4221" s="1"/>
      <c r="E4221" s="1"/>
      <c r="F4221" s="1"/>
      <c r="G4221" s="1"/>
      <c r="H4221" s="58"/>
      <c r="I4221" s="1"/>
      <c r="J4221" s="1"/>
      <c r="K4221" s="1"/>
      <c r="L4221"/>
      <c r="M4221" s="1"/>
      <c r="N4221" s="1"/>
      <c r="V4221" s="90"/>
    </row>
    <row r="4222" spans="1:22" s="80" customFormat="1">
      <c r="A4222" s="1"/>
      <c r="B4222" s="1"/>
      <c r="C4222" s="1"/>
      <c r="D4222" s="1"/>
      <c r="E4222" s="1"/>
      <c r="F4222" s="1"/>
      <c r="G4222" s="1"/>
      <c r="H4222" s="58"/>
      <c r="I4222" s="1"/>
      <c r="J4222" s="1"/>
      <c r="K4222" s="1"/>
      <c r="L4222"/>
      <c r="M4222" s="1"/>
      <c r="N4222" s="1"/>
      <c r="V4222" s="90"/>
    </row>
    <row r="4223" spans="1:22" s="80" customFormat="1">
      <c r="A4223" s="1"/>
      <c r="B4223" s="1"/>
      <c r="C4223" s="1"/>
      <c r="D4223" s="1"/>
      <c r="E4223" s="1"/>
      <c r="F4223" s="1"/>
      <c r="G4223" s="1"/>
      <c r="H4223" s="58"/>
      <c r="I4223" s="1"/>
      <c r="J4223" s="1"/>
      <c r="K4223" s="1"/>
      <c r="L4223"/>
      <c r="M4223" s="1"/>
      <c r="N4223" s="1"/>
      <c r="V4223" s="90"/>
    </row>
    <row r="4224" spans="1:22" s="80" customFormat="1">
      <c r="A4224" s="1"/>
      <c r="B4224" s="1"/>
      <c r="C4224" s="1"/>
      <c r="D4224" s="1"/>
      <c r="E4224" s="1"/>
      <c r="F4224" s="1"/>
      <c r="G4224" s="1"/>
      <c r="H4224" s="58"/>
      <c r="I4224" s="1"/>
      <c r="J4224" s="1"/>
      <c r="K4224" s="1"/>
      <c r="L4224"/>
      <c r="M4224" s="1"/>
      <c r="N4224" s="1"/>
      <c r="V4224" s="90"/>
    </row>
    <row r="4225" spans="1:22" s="80" customFormat="1">
      <c r="A4225" s="1"/>
      <c r="B4225" s="1"/>
      <c r="C4225" s="1"/>
      <c r="D4225" s="1"/>
      <c r="E4225" s="1"/>
      <c r="F4225" s="1"/>
      <c r="G4225" s="1"/>
      <c r="H4225" s="58"/>
      <c r="I4225" s="1"/>
      <c r="J4225" s="1"/>
      <c r="K4225" s="1"/>
      <c r="L4225"/>
      <c r="M4225" s="1"/>
      <c r="N4225" s="1"/>
      <c r="V4225" s="90"/>
    </row>
    <row r="4226" spans="1:22" s="80" customFormat="1">
      <c r="A4226" s="1"/>
      <c r="B4226" s="1"/>
      <c r="C4226" s="1"/>
      <c r="D4226" s="1"/>
      <c r="E4226" s="1"/>
      <c r="F4226" s="1"/>
      <c r="G4226" s="1"/>
      <c r="H4226" s="58"/>
      <c r="I4226" s="1"/>
      <c r="J4226" s="1"/>
      <c r="K4226" s="1"/>
      <c r="L4226"/>
      <c r="M4226" s="1"/>
      <c r="N4226" s="1"/>
      <c r="V4226" s="90"/>
    </row>
    <row r="4227" spans="1:22" s="80" customFormat="1">
      <c r="A4227" s="1"/>
      <c r="B4227" s="1"/>
      <c r="C4227" s="1"/>
      <c r="D4227" s="1"/>
      <c r="E4227" s="1"/>
      <c r="F4227" s="1"/>
      <c r="G4227" s="1"/>
      <c r="H4227" s="58"/>
      <c r="I4227" s="1"/>
      <c r="J4227" s="1"/>
      <c r="K4227" s="1"/>
      <c r="L4227"/>
      <c r="M4227" s="1"/>
      <c r="N4227" s="1"/>
      <c r="V4227" s="90"/>
    </row>
    <row r="4228" spans="1:22" s="80" customFormat="1">
      <c r="A4228" s="1"/>
      <c r="B4228" s="1"/>
      <c r="C4228" s="1"/>
      <c r="D4228" s="1"/>
      <c r="E4228" s="1"/>
      <c r="F4228" s="1"/>
      <c r="G4228" s="1"/>
      <c r="H4228" s="58"/>
      <c r="I4228" s="1"/>
      <c r="J4228" s="1"/>
      <c r="K4228" s="1"/>
      <c r="L4228"/>
      <c r="M4228" s="1"/>
      <c r="N4228" s="1"/>
      <c r="V4228" s="90"/>
    </row>
    <row r="4229" spans="1:22" s="80" customFormat="1">
      <c r="A4229" s="1"/>
      <c r="B4229" s="1"/>
      <c r="C4229" s="1"/>
      <c r="D4229" s="1"/>
      <c r="E4229" s="1"/>
      <c r="F4229" s="1"/>
      <c r="G4229" s="1"/>
      <c r="H4229" s="58"/>
      <c r="I4229" s="1"/>
      <c r="J4229" s="1"/>
      <c r="K4229" s="1"/>
      <c r="L4229"/>
      <c r="M4229" s="1"/>
      <c r="N4229" s="1"/>
      <c r="V4229" s="90"/>
    </row>
    <row r="4230" spans="1:22" s="80" customFormat="1">
      <c r="A4230" s="1"/>
      <c r="B4230" s="1"/>
      <c r="C4230" s="1"/>
      <c r="D4230" s="1"/>
      <c r="E4230" s="1"/>
      <c r="F4230" s="1"/>
      <c r="G4230" s="1"/>
      <c r="H4230" s="58"/>
      <c r="I4230" s="1"/>
      <c r="J4230" s="1"/>
      <c r="K4230" s="1"/>
      <c r="L4230"/>
      <c r="M4230" s="1"/>
      <c r="N4230" s="1"/>
      <c r="V4230" s="90"/>
    </row>
    <row r="4231" spans="1:22" s="80" customFormat="1">
      <c r="A4231" s="1"/>
      <c r="B4231" s="1"/>
      <c r="C4231" s="1"/>
      <c r="D4231" s="1"/>
      <c r="E4231" s="1"/>
      <c r="F4231" s="1"/>
      <c r="G4231" s="1"/>
      <c r="H4231" s="58"/>
      <c r="I4231" s="1"/>
      <c r="J4231" s="1"/>
      <c r="K4231" s="1"/>
      <c r="L4231"/>
      <c r="M4231" s="1"/>
      <c r="N4231" s="1"/>
      <c r="V4231" s="90"/>
    </row>
    <row r="4232" spans="1:22" s="80" customFormat="1">
      <c r="A4232" s="1"/>
      <c r="B4232" s="1"/>
      <c r="C4232" s="1"/>
      <c r="D4232" s="1"/>
      <c r="E4232" s="1"/>
      <c r="F4232" s="1"/>
      <c r="G4232" s="1"/>
      <c r="H4232" s="58"/>
      <c r="I4232" s="1"/>
      <c r="J4232" s="1"/>
      <c r="K4232" s="1"/>
      <c r="L4232"/>
      <c r="M4232" s="1"/>
      <c r="N4232" s="1"/>
      <c r="V4232" s="90"/>
    </row>
    <row r="4233" spans="1:22" s="80" customFormat="1">
      <c r="A4233" s="1"/>
      <c r="B4233" s="1"/>
      <c r="C4233" s="1"/>
      <c r="D4233" s="1"/>
      <c r="E4233" s="1"/>
      <c r="F4233" s="1"/>
      <c r="G4233" s="1"/>
      <c r="H4233" s="58"/>
      <c r="I4233" s="1"/>
      <c r="J4233" s="1"/>
      <c r="K4233" s="1"/>
      <c r="L4233"/>
      <c r="M4233" s="1"/>
      <c r="N4233" s="1"/>
      <c r="V4233" s="90"/>
    </row>
    <row r="4234" spans="1:22" s="80" customFormat="1">
      <c r="A4234" s="1"/>
      <c r="B4234" s="1"/>
      <c r="C4234" s="1"/>
      <c r="D4234" s="1"/>
      <c r="E4234" s="1"/>
      <c r="F4234" s="1"/>
      <c r="G4234" s="1"/>
      <c r="H4234" s="58"/>
      <c r="I4234" s="1"/>
      <c r="J4234" s="1"/>
      <c r="K4234" s="1"/>
      <c r="L4234"/>
      <c r="M4234" s="1"/>
      <c r="N4234" s="1"/>
      <c r="V4234" s="90"/>
    </row>
    <row r="4235" spans="1:22" s="80" customFormat="1">
      <c r="A4235" s="1"/>
      <c r="B4235" s="1"/>
      <c r="C4235" s="1"/>
      <c r="D4235" s="1"/>
      <c r="E4235" s="1"/>
      <c r="F4235" s="1"/>
      <c r="G4235" s="1"/>
      <c r="H4235" s="58"/>
      <c r="I4235" s="1"/>
      <c r="J4235" s="1"/>
      <c r="K4235" s="1"/>
      <c r="L4235"/>
      <c r="M4235" s="1"/>
      <c r="N4235" s="1"/>
      <c r="V4235" s="90"/>
    </row>
    <row r="4236" spans="1:22" s="80" customFormat="1">
      <c r="A4236" s="1"/>
      <c r="B4236" s="1"/>
      <c r="C4236" s="1"/>
      <c r="D4236" s="1"/>
      <c r="E4236" s="1"/>
      <c r="F4236" s="1"/>
      <c r="G4236" s="1"/>
      <c r="H4236" s="58"/>
      <c r="I4236" s="1"/>
      <c r="J4236" s="1"/>
      <c r="K4236" s="1"/>
      <c r="L4236"/>
      <c r="M4236" s="1"/>
      <c r="N4236" s="1"/>
      <c r="V4236" s="90"/>
    </row>
    <row r="4237" spans="1:22" s="80" customFormat="1">
      <c r="A4237" s="1"/>
      <c r="B4237" s="1"/>
      <c r="C4237" s="1"/>
      <c r="D4237" s="1"/>
      <c r="E4237" s="1"/>
      <c r="F4237" s="1"/>
      <c r="G4237" s="1"/>
      <c r="H4237" s="58"/>
      <c r="I4237" s="1"/>
      <c r="J4237" s="1"/>
      <c r="K4237" s="1"/>
      <c r="L4237"/>
      <c r="M4237" s="1"/>
      <c r="N4237" s="1"/>
      <c r="V4237" s="90"/>
    </row>
    <row r="4238" spans="1:22" s="80" customFormat="1">
      <c r="A4238" s="1"/>
      <c r="B4238" s="1"/>
      <c r="C4238" s="1"/>
      <c r="D4238" s="1"/>
      <c r="E4238" s="1"/>
      <c r="F4238" s="1"/>
      <c r="G4238" s="1"/>
      <c r="H4238" s="58"/>
      <c r="I4238" s="1"/>
      <c r="J4238" s="1"/>
      <c r="K4238" s="1"/>
      <c r="L4238"/>
      <c r="M4238" s="1"/>
      <c r="N4238" s="1"/>
      <c r="V4238" s="90"/>
    </row>
    <row r="4239" spans="1:22" s="80" customFormat="1">
      <c r="A4239" s="1"/>
      <c r="B4239" s="1"/>
      <c r="C4239" s="1"/>
      <c r="D4239" s="1"/>
      <c r="E4239" s="1"/>
      <c r="F4239" s="1"/>
      <c r="G4239" s="1"/>
      <c r="H4239" s="58"/>
      <c r="I4239" s="1"/>
      <c r="J4239" s="1"/>
      <c r="K4239" s="1"/>
      <c r="L4239"/>
      <c r="M4239" s="1"/>
      <c r="N4239" s="1"/>
      <c r="V4239" s="90"/>
    </row>
    <row r="4240" spans="1:22" s="80" customFormat="1">
      <c r="A4240" s="1"/>
      <c r="B4240" s="1"/>
      <c r="C4240" s="1"/>
      <c r="D4240" s="1"/>
      <c r="E4240" s="1"/>
      <c r="F4240" s="1"/>
      <c r="G4240" s="1"/>
      <c r="H4240" s="58"/>
      <c r="I4240" s="1"/>
      <c r="J4240" s="1"/>
      <c r="K4240" s="1"/>
      <c r="L4240"/>
      <c r="M4240" s="1"/>
      <c r="N4240" s="1"/>
      <c r="V4240" s="90"/>
    </row>
    <row r="4241" spans="1:22" s="80" customFormat="1">
      <c r="A4241" s="1"/>
      <c r="B4241" s="1"/>
      <c r="C4241" s="1"/>
      <c r="D4241" s="1"/>
      <c r="E4241" s="1"/>
      <c r="F4241" s="1"/>
      <c r="G4241" s="1"/>
      <c r="H4241" s="58"/>
      <c r="I4241" s="1"/>
      <c r="J4241" s="1"/>
      <c r="K4241" s="1"/>
      <c r="L4241"/>
      <c r="M4241" s="1"/>
      <c r="N4241" s="1"/>
      <c r="V4241" s="90"/>
    </row>
    <row r="4242" spans="1:22" s="80" customFormat="1">
      <c r="A4242" s="1"/>
      <c r="B4242" s="1"/>
      <c r="C4242" s="1"/>
      <c r="D4242" s="1"/>
      <c r="E4242" s="1"/>
      <c r="F4242" s="1"/>
      <c r="G4242" s="1"/>
      <c r="H4242" s="58"/>
      <c r="I4242" s="1"/>
      <c r="J4242" s="1"/>
      <c r="K4242" s="1"/>
      <c r="L4242"/>
      <c r="M4242" s="1"/>
      <c r="N4242" s="1"/>
      <c r="V4242" s="90"/>
    </row>
    <row r="4243" spans="1:22" s="80" customFormat="1">
      <c r="A4243" s="1"/>
      <c r="B4243" s="1"/>
      <c r="C4243" s="1"/>
      <c r="D4243" s="1"/>
      <c r="E4243" s="1"/>
      <c r="F4243" s="1"/>
      <c r="G4243" s="1"/>
      <c r="H4243" s="58"/>
      <c r="I4243" s="1"/>
      <c r="J4243" s="1"/>
      <c r="K4243" s="1"/>
      <c r="L4243"/>
      <c r="M4243" s="1"/>
      <c r="N4243" s="1"/>
      <c r="V4243" s="90"/>
    </row>
    <row r="4244" spans="1:22" s="80" customFormat="1">
      <c r="A4244" s="1"/>
      <c r="B4244" s="1"/>
      <c r="C4244" s="1"/>
      <c r="D4244" s="1"/>
      <c r="E4244" s="1"/>
      <c r="F4244" s="1"/>
      <c r="G4244" s="1"/>
      <c r="H4244" s="58"/>
      <c r="I4244" s="1"/>
      <c r="J4244" s="1"/>
      <c r="K4244" s="1"/>
      <c r="L4244"/>
      <c r="M4244" s="1"/>
      <c r="N4244" s="1"/>
      <c r="V4244" s="90"/>
    </row>
    <row r="4245" spans="1:22" s="80" customFormat="1">
      <c r="A4245" s="1"/>
      <c r="B4245" s="1"/>
      <c r="C4245" s="1"/>
      <c r="D4245" s="1"/>
      <c r="E4245" s="1"/>
      <c r="F4245" s="1"/>
      <c r="G4245" s="1"/>
      <c r="H4245" s="58"/>
      <c r="I4245" s="1"/>
      <c r="J4245" s="1"/>
      <c r="K4245" s="1"/>
      <c r="L4245"/>
      <c r="M4245" s="1"/>
      <c r="N4245" s="1"/>
      <c r="V4245" s="90"/>
    </row>
    <row r="4246" spans="1:22" s="80" customFormat="1">
      <c r="A4246" s="1"/>
      <c r="B4246" s="1"/>
      <c r="C4246" s="1"/>
      <c r="D4246" s="1"/>
      <c r="E4246" s="1"/>
      <c r="F4246" s="1"/>
      <c r="G4246" s="1"/>
      <c r="H4246" s="58"/>
      <c r="I4246" s="1"/>
      <c r="J4246" s="1"/>
      <c r="K4246" s="1"/>
      <c r="L4246"/>
      <c r="M4246" s="1"/>
      <c r="N4246" s="1"/>
      <c r="V4246" s="90"/>
    </row>
    <row r="4247" spans="1:22" s="80" customFormat="1">
      <c r="A4247" s="1"/>
      <c r="B4247" s="1"/>
      <c r="C4247" s="1"/>
      <c r="D4247" s="1"/>
      <c r="E4247" s="1"/>
      <c r="F4247" s="1"/>
      <c r="G4247" s="1"/>
      <c r="H4247" s="58"/>
      <c r="I4247" s="1"/>
      <c r="J4247" s="1"/>
      <c r="K4247" s="1"/>
      <c r="L4247"/>
      <c r="M4247" s="1"/>
      <c r="N4247" s="1"/>
      <c r="V4247" s="90"/>
    </row>
    <row r="4248" spans="1:22" s="80" customFormat="1">
      <c r="A4248" s="1"/>
      <c r="B4248" s="1"/>
      <c r="C4248" s="1"/>
      <c r="D4248" s="1"/>
      <c r="E4248" s="1"/>
      <c r="F4248" s="1"/>
      <c r="G4248" s="1"/>
      <c r="H4248" s="58"/>
      <c r="I4248" s="1"/>
      <c r="J4248" s="1"/>
      <c r="K4248" s="1"/>
      <c r="L4248"/>
      <c r="M4248" s="1"/>
      <c r="N4248" s="1"/>
      <c r="V4248" s="90"/>
    </row>
    <row r="4249" spans="1:22" s="80" customFormat="1">
      <c r="A4249" s="1"/>
      <c r="B4249" s="1"/>
      <c r="C4249" s="1"/>
      <c r="D4249" s="1"/>
      <c r="E4249" s="1"/>
      <c r="F4249" s="1"/>
      <c r="G4249" s="1"/>
      <c r="H4249" s="58"/>
      <c r="I4249" s="1"/>
      <c r="J4249" s="1"/>
      <c r="K4249" s="1"/>
      <c r="L4249"/>
      <c r="M4249" s="1"/>
      <c r="N4249" s="1"/>
      <c r="V4249" s="90"/>
    </row>
    <row r="4250" spans="1:22" s="80" customFormat="1">
      <c r="A4250" s="1"/>
      <c r="B4250" s="1"/>
      <c r="C4250" s="1"/>
      <c r="D4250" s="1"/>
      <c r="E4250" s="1"/>
      <c r="F4250" s="1"/>
      <c r="G4250" s="1"/>
      <c r="H4250" s="58"/>
      <c r="I4250" s="1"/>
      <c r="J4250" s="1"/>
      <c r="K4250" s="1"/>
      <c r="L4250"/>
      <c r="M4250" s="1"/>
      <c r="N4250" s="1"/>
      <c r="V4250" s="90"/>
    </row>
    <row r="4251" spans="1:22" s="80" customFormat="1">
      <c r="A4251" s="1"/>
      <c r="B4251" s="1"/>
      <c r="C4251" s="1"/>
      <c r="D4251" s="1"/>
      <c r="E4251" s="1"/>
      <c r="F4251" s="1"/>
      <c r="G4251" s="1"/>
      <c r="H4251" s="58"/>
      <c r="I4251" s="1"/>
      <c r="J4251" s="1"/>
      <c r="K4251" s="1"/>
      <c r="L4251"/>
      <c r="M4251" s="1"/>
      <c r="N4251" s="1"/>
      <c r="V4251" s="90"/>
    </row>
    <row r="4252" spans="1:22" s="80" customFormat="1">
      <c r="A4252" s="1"/>
      <c r="B4252" s="1"/>
      <c r="C4252" s="1"/>
      <c r="D4252" s="1"/>
      <c r="E4252" s="1"/>
      <c r="F4252" s="1"/>
      <c r="G4252" s="1"/>
      <c r="H4252" s="58"/>
      <c r="I4252" s="1"/>
      <c r="J4252" s="1"/>
      <c r="K4252" s="1"/>
      <c r="L4252"/>
      <c r="M4252" s="1"/>
      <c r="N4252" s="1"/>
      <c r="V4252" s="90"/>
    </row>
    <row r="4253" spans="1:22" s="80" customFormat="1">
      <c r="A4253" s="1"/>
      <c r="B4253" s="1"/>
      <c r="C4253" s="1"/>
      <c r="D4253" s="1"/>
      <c r="E4253" s="1"/>
      <c r="F4253" s="1"/>
      <c r="G4253" s="1"/>
      <c r="H4253" s="58"/>
      <c r="I4253" s="1"/>
      <c r="J4253" s="1"/>
      <c r="K4253" s="1"/>
      <c r="L4253"/>
      <c r="M4253" s="1"/>
      <c r="N4253" s="1"/>
      <c r="V4253" s="90"/>
    </row>
    <row r="4254" spans="1:22" s="80" customFormat="1">
      <c r="A4254" s="1"/>
      <c r="B4254" s="1"/>
      <c r="C4254" s="1"/>
      <c r="D4254" s="1"/>
      <c r="E4254" s="1"/>
      <c r="F4254" s="1"/>
      <c r="G4254" s="1"/>
      <c r="H4254" s="58"/>
      <c r="I4254" s="1"/>
      <c r="J4254" s="1"/>
      <c r="K4254" s="1"/>
      <c r="L4254"/>
      <c r="M4254" s="1"/>
      <c r="N4254" s="1"/>
      <c r="V4254" s="90"/>
    </row>
    <row r="4255" spans="1:22" s="80" customFormat="1">
      <c r="A4255" s="1"/>
      <c r="B4255" s="1"/>
      <c r="C4255" s="1"/>
      <c r="D4255" s="1"/>
      <c r="E4255" s="1"/>
      <c r="F4255" s="1"/>
      <c r="G4255" s="1"/>
      <c r="H4255" s="58"/>
      <c r="I4255" s="1"/>
      <c r="J4255" s="1"/>
      <c r="K4255" s="1"/>
      <c r="L4255"/>
      <c r="M4255" s="1"/>
      <c r="N4255" s="1"/>
      <c r="V4255" s="90"/>
    </row>
    <row r="4256" spans="1:22" s="80" customFormat="1">
      <c r="A4256" s="1"/>
      <c r="B4256" s="1"/>
      <c r="C4256" s="1"/>
      <c r="D4256" s="1"/>
      <c r="E4256" s="1"/>
      <c r="F4256" s="1"/>
      <c r="G4256" s="1"/>
      <c r="H4256" s="58"/>
      <c r="I4256" s="1"/>
      <c r="J4256" s="1"/>
      <c r="K4256" s="1"/>
      <c r="L4256"/>
      <c r="M4256" s="1"/>
      <c r="N4256" s="1"/>
      <c r="V4256" s="90"/>
    </row>
    <row r="4257" spans="1:22" s="80" customFormat="1">
      <c r="A4257" s="1"/>
      <c r="B4257" s="1"/>
      <c r="C4257" s="1"/>
      <c r="D4257" s="1"/>
      <c r="E4257" s="1"/>
      <c r="F4257" s="1"/>
      <c r="G4257" s="1"/>
      <c r="H4257" s="58"/>
      <c r="I4257" s="1"/>
      <c r="J4257" s="1"/>
      <c r="K4257" s="1"/>
      <c r="L4257"/>
      <c r="M4257" s="1"/>
      <c r="N4257" s="1"/>
      <c r="V4257" s="90"/>
    </row>
    <row r="4258" spans="1:22" s="80" customFormat="1">
      <c r="A4258" s="1"/>
      <c r="B4258" s="1"/>
      <c r="C4258" s="1"/>
      <c r="D4258" s="1"/>
      <c r="E4258" s="1"/>
      <c r="F4258" s="1"/>
      <c r="G4258" s="1"/>
      <c r="H4258" s="58"/>
      <c r="I4258" s="1"/>
      <c r="J4258" s="1"/>
      <c r="K4258" s="1"/>
      <c r="L4258"/>
      <c r="M4258" s="1"/>
      <c r="N4258" s="1"/>
      <c r="V4258" s="90"/>
    </row>
    <row r="4259" spans="1:22" s="80" customFormat="1">
      <c r="A4259" s="1"/>
      <c r="B4259" s="1"/>
      <c r="C4259" s="1"/>
      <c r="D4259" s="1"/>
      <c r="E4259" s="1"/>
      <c r="F4259" s="1"/>
      <c r="G4259" s="1"/>
      <c r="H4259" s="58"/>
      <c r="I4259" s="1"/>
      <c r="J4259" s="1"/>
      <c r="K4259" s="1"/>
      <c r="L4259"/>
      <c r="M4259" s="1"/>
      <c r="N4259" s="1"/>
      <c r="V4259" s="90"/>
    </row>
    <row r="4260" spans="1:22" s="80" customFormat="1">
      <c r="A4260" s="1"/>
      <c r="B4260" s="1"/>
      <c r="C4260" s="1"/>
      <c r="D4260" s="1"/>
      <c r="E4260" s="1"/>
      <c r="F4260" s="1"/>
      <c r="G4260" s="1"/>
      <c r="H4260" s="58"/>
      <c r="I4260" s="1"/>
      <c r="J4260" s="1"/>
      <c r="K4260" s="1"/>
      <c r="L4260"/>
      <c r="M4260" s="1"/>
      <c r="N4260" s="1"/>
      <c r="V4260" s="90"/>
    </row>
    <row r="4261" spans="1:22" s="80" customFormat="1">
      <c r="A4261" s="1"/>
      <c r="B4261" s="1"/>
      <c r="C4261" s="1"/>
      <c r="D4261" s="1"/>
      <c r="E4261" s="1"/>
      <c r="F4261" s="1"/>
      <c r="G4261" s="1"/>
      <c r="H4261" s="58"/>
      <c r="I4261" s="1"/>
      <c r="J4261" s="1"/>
      <c r="K4261" s="1"/>
      <c r="L4261"/>
      <c r="M4261" s="1"/>
      <c r="N4261" s="1"/>
      <c r="V4261" s="90"/>
    </row>
    <row r="4262" spans="1:22" s="80" customFormat="1">
      <c r="A4262" s="1"/>
      <c r="B4262" s="1"/>
      <c r="C4262" s="1"/>
      <c r="D4262" s="1"/>
      <c r="E4262" s="1"/>
      <c r="F4262" s="1"/>
      <c r="G4262" s="1"/>
      <c r="H4262" s="58"/>
      <c r="I4262" s="1"/>
      <c r="J4262" s="1"/>
      <c r="K4262" s="1"/>
      <c r="L4262"/>
      <c r="M4262" s="1"/>
      <c r="N4262" s="1"/>
      <c r="V4262" s="90"/>
    </row>
    <row r="4263" spans="1:22" s="80" customFormat="1">
      <c r="A4263" s="1"/>
      <c r="B4263" s="1"/>
      <c r="C4263" s="1"/>
      <c r="D4263" s="1"/>
      <c r="E4263" s="1"/>
      <c r="F4263" s="1"/>
      <c r="G4263" s="1"/>
      <c r="H4263" s="58"/>
      <c r="I4263" s="1"/>
      <c r="J4263" s="1"/>
      <c r="K4263" s="1"/>
      <c r="L4263"/>
      <c r="M4263" s="1"/>
      <c r="N4263" s="1"/>
      <c r="V4263" s="90"/>
    </row>
    <row r="4264" spans="1:22" s="80" customFormat="1">
      <c r="A4264" s="1"/>
      <c r="B4264" s="1"/>
      <c r="C4264" s="1"/>
      <c r="D4264" s="1"/>
      <c r="E4264" s="1"/>
      <c r="F4264" s="1"/>
      <c r="G4264" s="1"/>
      <c r="H4264" s="58"/>
      <c r="I4264" s="1"/>
      <c r="J4264" s="1"/>
      <c r="K4264" s="1"/>
      <c r="L4264"/>
      <c r="M4264" s="1"/>
      <c r="N4264" s="1"/>
      <c r="V4264" s="90"/>
    </row>
    <row r="4265" spans="1:22" s="80" customFormat="1">
      <c r="A4265" s="1"/>
      <c r="B4265" s="1"/>
      <c r="C4265" s="1"/>
      <c r="D4265" s="1"/>
      <c r="E4265" s="1"/>
      <c r="F4265" s="1"/>
      <c r="G4265" s="1"/>
      <c r="H4265" s="58"/>
      <c r="I4265" s="1"/>
      <c r="J4265" s="1"/>
      <c r="K4265" s="1"/>
      <c r="L4265"/>
      <c r="M4265" s="1"/>
      <c r="N4265" s="1"/>
      <c r="V4265" s="90"/>
    </row>
    <row r="4266" spans="1:22" s="80" customFormat="1">
      <c r="A4266" s="1"/>
      <c r="B4266" s="1"/>
      <c r="C4266" s="1"/>
      <c r="D4266" s="1"/>
      <c r="E4266" s="1"/>
      <c r="F4266" s="1"/>
      <c r="G4266" s="1"/>
      <c r="H4266" s="58"/>
      <c r="I4266" s="1"/>
      <c r="J4266" s="1"/>
      <c r="K4266" s="1"/>
      <c r="L4266"/>
      <c r="M4266" s="1"/>
      <c r="N4266" s="1"/>
      <c r="V4266" s="90"/>
    </row>
    <row r="4267" spans="1:22" s="80" customFormat="1">
      <c r="A4267" s="1"/>
      <c r="B4267" s="1"/>
      <c r="C4267" s="1"/>
      <c r="D4267" s="1"/>
      <c r="E4267" s="1"/>
      <c r="F4267" s="1"/>
      <c r="G4267" s="1"/>
      <c r="H4267" s="58"/>
      <c r="I4267" s="1"/>
      <c r="J4267" s="1"/>
      <c r="K4267" s="1"/>
      <c r="L4267"/>
      <c r="M4267" s="1"/>
      <c r="N4267" s="1"/>
      <c r="V4267" s="90"/>
    </row>
    <row r="4268" spans="1:22" s="80" customFormat="1">
      <c r="A4268" s="1"/>
      <c r="B4268" s="1"/>
      <c r="C4268" s="1"/>
      <c r="D4268" s="1"/>
      <c r="E4268" s="1"/>
      <c r="F4268" s="1"/>
      <c r="G4268" s="1"/>
      <c r="H4268" s="58"/>
      <c r="I4268" s="1"/>
      <c r="J4268" s="1"/>
      <c r="K4268" s="1"/>
      <c r="L4268"/>
      <c r="M4268" s="1"/>
      <c r="N4268" s="1"/>
      <c r="V4268" s="90"/>
    </row>
    <row r="4269" spans="1:22" s="80" customFormat="1">
      <c r="A4269" s="1"/>
      <c r="B4269" s="1"/>
      <c r="C4269" s="1"/>
      <c r="D4269" s="1"/>
      <c r="E4269" s="1"/>
      <c r="F4269" s="1"/>
      <c r="G4269" s="1"/>
      <c r="H4269" s="58"/>
      <c r="I4269" s="1"/>
      <c r="J4269" s="1"/>
      <c r="K4269" s="1"/>
      <c r="L4269"/>
      <c r="M4269" s="1"/>
      <c r="N4269" s="1"/>
      <c r="V4269" s="90"/>
    </row>
    <row r="4270" spans="1:22" s="80" customFormat="1">
      <c r="A4270" s="1"/>
      <c r="B4270" s="1"/>
      <c r="C4270" s="1"/>
      <c r="D4270" s="1"/>
      <c r="E4270" s="1"/>
      <c r="F4270" s="1"/>
      <c r="G4270" s="1"/>
      <c r="H4270" s="58"/>
      <c r="I4270" s="1"/>
      <c r="J4270" s="1"/>
      <c r="K4270" s="1"/>
      <c r="L4270"/>
      <c r="M4270" s="1"/>
      <c r="N4270" s="1"/>
      <c r="V4270" s="90"/>
    </row>
    <row r="4271" spans="1:22" s="80" customFormat="1">
      <c r="A4271" s="1"/>
      <c r="B4271" s="1"/>
      <c r="C4271" s="1"/>
      <c r="D4271" s="1"/>
      <c r="E4271" s="1"/>
      <c r="F4271" s="1"/>
      <c r="G4271" s="1"/>
      <c r="H4271" s="58"/>
      <c r="I4271" s="1"/>
      <c r="J4271" s="1"/>
      <c r="K4271" s="1"/>
      <c r="L4271"/>
      <c r="M4271" s="1"/>
      <c r="N4271" s="1"/>
      <c r="V4271" s="90"/>
    </row>
    <row r="4272" spans="1:22" s="80" customFormat="1">
      <c r="A4272" s="1"/>
      <c r="B4272" s="1"/>
      <c r="C4272" s="1"/>
      <c r="D4272" s="1"/>
      <c r="E4272" s="1"/>
      <c r="F4272" s="1"/>
      <c r="G4272" s="1"/>
      <c r="H4272" s="58"/>
      <c r="I4272" s="1"/>
      <c r="J4272" s="1"/>
      <c r="K4272" s="1"/>
      <c r="L4272"/>
      <c r="M4272" s="1"/>
      <c r="N4272" s="1"/>
      <c r="V4272" s="90"/>
    </row>
    <row r="4273" spans="1:22" s="80" customFormat="1">
      <c r="A4273" s="1"/>
      <c r="B4273" s="1"/>
      <c r="C4273" s="1"/>
      <c r="D4273" s="1"/>
      <c r="E4273" s="1"/>
      <c r="F4273" s="1"/>
      <c r="G4273" s="1"/>
      <c r="H4273" s="58"/>
      <c r="I4273" s="1"/>
      <c r="J4273" s="1"/>
      <c r="K4273" s="1"/>
      <c r="L4273"/>
      <c r="M4273" s="1"/>
      <c r="N4273" s="1"/>
      <c r="V4273" s="90"/>
    </row>
    <row r="4274" spans="1:22" s="80" customFormat="1">
      <c r="A4274" s="1"/>
      <c r="B4274" s="1"/>
      <c r="C4274" s="1"/>
      <c r="D4274" s="1"/>
      <c r="E4274" s="1"/>
      <c r="F4274" s="1"/>
      <c r="G4274" s="1"/>
      <c r="H4274" s="58"/>
      <c r="I4274" s="1"/>
      <c r="J4274" s="1"/>
      <c r="K4274" s="1"/>
      <c r="L4274"/>
      <c r="M4274" s="1"/>
      <c r="N4274" s="1"/>
      <c r="V4274" s="90"/>
    </row>
    <row r="4275" spans="1:22" s="80" customFormat="1">
      <c r="A4275" s="1"/>
      <c r="B4275" s="1"/>
      <c r="C4275" s="1"/>
      <c r="D4275" s="1"/>
      <c r="E4275" s="1"/>
      <c r="F4275" s="1"/>
      <c r="G4275" s="1"/>
      <c r="H4275" s="58"/>
      <c r="I4275" s="1"/>
      <c r="J4275" s="1"/>
      <c r="K4275" s="1"/>
      <c r="L4275"/>
      <c r="M4275" s="1"/>
      <c r="N4275" s="1"/>
      <c r="V4275" s="90"/>
    </row>
    <row r="4276" spans="1:22" s="80" customFormat="1">
      <c r="A4276" s="1"/>
      <c r="B4276" s="1"/>
      <c r="C4276" s="1"/>
      <c r="D4276" s="1"/>
      <c r="E4276" s="1"/>
      <c r="F4276" s="1"/>
      <c r="G4276" s="1"/>
      <c r="H4276" s="58"/>
      <c r="I4276" s="1"/>
      <c r="J4276" s="1"/>
      <c r="K4276" s="1"/>
      <c r="L4276"/>
      <c r="M4276" s="1"/>
      <c r="N4276" s="1"/>
      <c r="V4276" s="90"/>
    </row>
    <row r="4277" spans="1:22" s="80" customFormat="1">
      <c r="A4277" s="1"/>
      <c r="B4277" s="1"/>
      <c r="C4277" s="1"/>
      <c r="D4277" s="1"/>
      <c r="E4277" s="1"/>
      <c r="F4277" s="1"/>
      <c r="G4277" s="1"/>
      <c r="H4277" s="58"/>
      <c r="I4277" s="1"/>
      <c r="J4277" s="1"/>
      <c r="K4277" s="1"/>
      <c r="L4277"/>
      <c r="M4277" s="1"/>
      <c r="N4277" s="1"/>
      <c r="V4277" s="90"/>
    </row>
    <row r="4278" spans="1:22" s="80" customFormat="1">
      <c r="A4278" s="1"/>
      <c r="B4278" s="1"/>
      <c r="C4278" s="1"/>
      <c r="D4278" s="1"/>
      <c r="E4278" s="1"/>
      <c r="F4278" s="1"/>
      <c r="G4278" s="1"/>
      <c r="H4278" s="58"/>
      <c r="I4278" s="1"/>
      <c r="J4278" s="1"/>
      <c r="K4278" s="1"/>
      <c r="L4278"/>
      <c r="M4278" s="1"/>
      <c r="N4278" s="1"/>
      <c r="V4278" s="90"/>
    </row>
    <row r="4279" spans="1:22" s="80" customFormat="1">
      <c r="A4279" s="1"/>
      <c r="B4279" s="1"/>
      <c r="C4279" s="1"/>
      <c r="D4279" s="1"/>
      <c r="E4279" s="1"/>
      <c r="F4279" s="1"/>
      <c r="G4279" s="1"/>
      <c r="H4279" s="58"/>
      <c r="I4279" s="1"/>
      <c r="J4279" s="1"/>
      <c r="K4279" s="1"/>
      <c r="L4279"/>
      <c r="M4279" s="1"/>
      <c r="N4279" s="1"/>
      <c r="V4279" s="90"/>
    </row>
    <row r="4280" spans="1:22" s="80" customFormat="1">
      <c r="A4280" s="1"/>
      <c r="B4280" s="1"/>
      <c r="C4280" s="1"/>
      <c r="D4280" s="1"/>
      <c r="E4280" s="1"/>
      <c r="F4280" s="1"/>
      <c r="G4280" s="1"/>
      <c r="H4280" s="58"/>
      <c r="I4280" s="1"/>
      <c r="J4280" s="1"/>
      <c r="K4280" s="1"/>
      <c r="L4280"/>
      <c r="M4280" s="1"/>
      <c r="N4280" s="1"/>
      <c r="V4280" s="90"/>
    </row>
    <row r="4281" spans="1:22" s="80" customFormat="1">
      <c r="A4281" s="1"/>
      <c r="B4281" s="1"/>
      <c r="C4281" s="1"/>
      <c r="D4281" s="1"/>
      <c r="E4281" s="1"/>
      <c r="F4281" s="1"/>
      <c r="G4281" s="1"/>
      <c r="H4281" s="58"/>
      <c r="I4281" s="1"/>
      <c r="J4281" s="1"/>
      <c r="K4281" s="1"/>
      <c r="L4281"/>
      <c r="M4281" s="1"/>
      <c r="N4281" s="1"/>
      <c r="V4281" s="90"/>
    </row>
    <row r="4282" spans="1:22" s="80" customFormat="1">
      <c r="A4282" s="1"/>
      <c r="B4282" s="1"/>
      <c r="C4282" s="1"/>
      <c r="D4282" s="1"/>
      <c r="E4282" s="1"/>
      <c r="F4282" s="1"/>
      <c r="G4282" s="1"/>
      <c r="H4282" s="58"/>
      <c r="I4282" s="1"/>
      <c r="J4282" s="1"/>
      <c r="K4282" s="1"/>
      <c r="L4282"/>
      <c r="M4282" s="1"/>
      <c r="N4282" s="1"/>
      <c r="V4282" s="90"/>
    </row>
    <row r="4283" spans="1:22" s="80" customFormat="1">
      <c r="A4283" s="1"/>
      <c r="B4283" s="1"/>
      <c r="C4283" s="1"/>
      <c r="D4283" s="1"/>
      <c r="E4283" s="1"/>
      <c r="F4283" s="1"/>
      <c r="G4283" s="1"/>
      <c r="H4283" s="58"/>
      <c r="I4283" s="1"/>
      <c r="J4283" s="1"/>
      <c r="K4283" s="1"/>
      <c r="L4283"/>
      <c r="M4283" s="1"/>
      <c r="N4283" s="1"/>
      <c r="V4283" s="90"/>
    </row>
    <row r="4284" spans="1:22" s="80" customFormat="1">
      <c r="A4284" s="1"/>
      <c r="B4284" s="1"/>
      <c r="C4284" s="1"/>
      <c r="D4284" s="1"/>
      <c r="E4284" s="1"/>
      <c r="F4284" s="1"/>
      <c r="G4284" s="1"/>
      <c r="H4284" s="58"/>
      <c r="I4284" s="1"/>
      <c r="J4284" s="1"/>
      <c r="K4284" s="1"/>
      <c r="L4284"/>
      <c r="M4284" s="1"/>
      <c r="N4284" s="1"/>
      <c r="V4284" s="90"/>
    </row>
    <row r="4285" spans="1:22" s="80" customFormat="1">
      <c r="A4285" s="1"/>
      <c r="B4285" s="1"/>
      <c r="C4285" s="1"/>
      <c r="D4285" s="1"/>
      <c r="E4285" s="1"/>
      <c r="F4285" s="1"/>
      <c r="G4285" s="1"/>
      <c r="H4285" s="58"/>
      <c r="I4285" s="1"/>
      <c r="J4285" s="1"/>
      <c r="K4285" s="1"/>
      <c r="L4285"/>
      <c r="M4285" s="1"/>
      <c r="N4285" s="1"/>
      <c r="V4285" s="90"/>
    </row>
    <row r="4286" spans="1:22" s="80" customFormat="1">
      <c r="A4286" s="1"/>
      <c r="B4286" s="1"/>
      <c r="C4286" s="1"/>
      <c r="D4286" s="1"/>
      <c r="E4286" s="1"/>
      <c r="F4286" s="1"/>
      <c r="G4286" s="1"/>
      <c r="H4286" s="58"/>
      <c r="I4286" s="1"/>
      <c r="J4286" s="1"/>
      <c r="K4286" s="1"/>
      <c r="L4286"/>
      <c r="M4286" s="1"/>
      <c r="N4286" s="1"/>
      <c r="V4286" s="90"/>
    </row>
    <row r="4287" spans="1:22" s="80" customFormat="1">
      <c r="A4287" s="1"/>
      <c r="B4287" s="1"/>
      <c r="C4287" s="1"/>
      <c r="D4287" s="1"/>
      <c r="E4287" s="1"/>
      <c r="F4287" s="1"/>
      <c r="G4287" s="1"/>
      <c r="H4287" s="58"/>
      <c r="I4287" s="1"/>
      <c r="J4287" s="1"/>
      <c r="K4287" s="1"/>
      <c r="L4287"/>
      <c r="M4287" s="1"/>
      <c r="N4287" s="1"/>
      <c r="V4287" s="90"/>
    </row>
    <row r="4288" spans="1:22" s="80" customFormat="1">
      <c r="A4288" s="1"/>
      <c r="B4288" s="1"/>
      <c r="C4288" s="1"/>
      <c r="D4288" s="1"/>
      <c r="E4288" s="1"/>
      <c r="F4288" s="1"/>
      <c r="G4288" s="1"/>
      <c r="H4288" s="58"/>
      <c r="I4288" s="1"/>
      <c r="J4288" s="1"/>
      <c r="K4288" s="1"/>
      <c r="L4288"/>
      <c r="M4288" s="1"/>
      <c r="N4288" s="1"/>
      <c r="V4288" s="90"/>
    </row>
    <row r="4289" spans="1:22" s="80" customFormat="1">
      <c r="A4289" s="1"/>
      <c r="B4289" s="1"/>
      <c r="C4289" s="1"/>
      <c r="D4289" s="1"/>
      <c r="E4289" s="1"/>
      <c r="F4289" s="1"/>
      <c r="G4289" s="1"/>
      <c r="H4289" s="58"/>
      <c r="I4289" s="1"/>
      <c r="J4289" s="1"/>
      <c r="K4289" s="1"/>
      <c r="L4289"/>
      <c r="M4289" s="1"/>
      <c r="N4289" s="1"/>
      <c r="V4289" s="90"/>
    </row>
    <row r="4290" spans="1:22" s="80" customFormat="1">
      <c r="A4290" s="1"/>
      <c r="B4290" s="1"/>
      <c r="C4290" s="1"/>
      <c r="D4290" s="1"/>
      <c r="E4290" s="1"/>
      <c r="F4290" s="1"/>
      <c r="G4290" s="1"/>
      <c r="H4290" s="58"/>
      <c r="I4290" s="1"/>
      <c r="J4290" s="1"/>
      <c r="K4290" s="1"/>
      <c r="L4290"/>
      <c r="M4290" s="1"/>
      <c r="N4290" s="1"/>
      <c r="V4290" s="90"/>
    </row>
    <row r="4291" spans="1:22" s="80" customFormat="1">
      <c r="A4291" s="1"/>
      <c r="B4291" s="1"/>
      <c r="C4291" s="1"/>
      <c r="D4291" s="1"/>
      <c r="E4291" s="1"/>
      <c r="F4291" s="1"/>
      <c r="G4291" s="1"/>
      <c r="H4291" s="58"/>
      <c r="I4291" s="1"/>
      <c r="J4291" s="1"/>
      <c r="K4291" s="1"/>
      <c r="L4291"/>
      <c r="M4291" s="1"/>
      <c r="N4291" s="1"/>
      <c r="V4291" s="90"/>
    </row>
    <row r="4292" spans="1:22" s="80" customFormat="1">
      <c r="A4292" s="1"/>
      <c r="B4292" s="1"/>
      <c r="C4292" s="1"/>
      <c r="D4292" s="1"/>
      <c r="E4292" s="1"/>
      <c r="F4292" s="1"/>
      <c r="G4292" s="1"/>
      <c r="H4292" s="58"/>
      <c r="I4292" s="1"/>
      <c r="J4292" s="1"/>
      <c r="K4292" s="1"/>
      <c r="L4292"/>
      <c r="M4292" s="1"/>
      <c r="N4292" s="1"/>
      <c r="V4292" s="90"/>
    </row>
    <row r="4293" spans="1:22" s="80" customFormat="1">
      <c r="A4293" s="1"/>
      <c r="B4293" s="1"/>
      <c r="C4293" s="1"/>
      <c r="D4293" s="1"/>
      <c r="E4293" s="1"/>
      <c r="F4293" s="1"/>
      <c r="G4293" s="1"/>
      <c r="H4293" s="58"/>
      <c r="I4293" s="1"/>
      <c r="J4293" s="1"/>
      <c r="K4293" s="1"/>
      <c r="L4293"/>
      <c r="M4293" s="1"/>
      <c r="N4293" s="1"/>
      <c r="V4293" s="90"/>
    </row>
    <row r="4294" spans="1:22" s="80" customFormat="1">
      <c r="A4294" s="1"/>
      <c r="B4294" s="1"/>
      <c r="C4294" s="1"/>
      <c r="D4294" s="1"/>
      <c r="E4294" s="1"/>
      <c r="F4294" s="1"/>
      <c r="G4294" s="1"/>
      <c r="H4294" s="58"/>
      <c r="I4294" s="1"/>
      <c r="J4294" s="1"/>
      <c r="K4294" s="1"/>
      <c r="L4294"/>
      <c r="M4294" s="1"/>
      <c r="N4294" s="1"/>
      <c r="V4294" s="90"/>
    </row>
    <row r="4295" spans="1:22" s="80" customFormat="1">
      <c r="A4295" s="1"/>
      <c r="B4295" s="1"/>
      <c r="C4295" s="1"/>
      <c r="D4295" s="1"/>
      <c r="E4295" s="1"/>
      <c r="F4295" s="1"/>
      <c r="G4295" s="1"/>
      <c r="H4295" s="58"/>
      <c r="I4295" s="1"/>
      <c r="J4295" s="1"/>
      <c r="K4295" s="1"/>
      <c r="L4295"/>
      <c r="M4295" s="1"/>
      <c r="N4295" s="1"/>
      <c r="V4295" s="90"/>
    </row>
    <row r="4296" spans="1:22" s="80" customFormat="1">
      <c r="A4296" s="1"/>
      <c r="B4296" s="1"/>
      <c r="C4296" s="1"/>
      <c r="D4296" s="1"/>
      <c r="E4296" s="1"/>
      <c r="F4296" s="1"/>
      <c r="G4296" s="1"/>
      <c r="H4296" s="58"/>
      <c r="I4296" s="1"/>
      <c r="J4296" s="1"/>
      <c r="K4296" s="1"/>
      <c r="L4296"/>
      <c r="M4296" s="1"/>
      <c r="N4296" s="1"/>
      <c r="V4296" s="90"/>
    </row>
    <row r="4297" spans="1:22" s="80" customFormat="1">
      <c r="A4297" s="1"/>
      <c r="B4297" s="1"/>
      <c r="C4297" s="1"/>
      <c r="D4297" s="1"/>
      <c r="E4297" s="1"/>
      <c r="F4297" s="1"/>
      <c r="G4297" s="1"/>
      <c r="H4297" s="58"/>
      <c r="I4297" s="1"/>
      <c r="J4297" s="1"/>
      <c r="K4297" s="1"/>
      <c r="L4297"/>
      <c r="M4297" s="1"/>
      <c r="N4297" s="1"/>
      <c r="V4297" s="90"/>
    </row>
    <row r="4298" spans="1:22" s="80" customFormat="1">
      <c r="A4298" s="1"/>
      <c r="B4298" s="1"/>
      <c r="C4298" s="1"/>
      <c r="D4298" s="1"/>
      <c r="E4298" s="1"/>
      <c r="F4298" s="1"/>
      <c r="G4298" s="1"/>
      <c r="H4298" s="58"/>
      <c r="I4298" s="1"/>
      <c r="J4298" s="1"/>
      <c r="K4298" s="1"/>
      <c r="L4298"/>
      <c r="M4298" s="1"/>
      <c r="N4298" s="1"/>
      <c r="V4298" s="90"/>
    </row>
    <row r="4299" spans="1:22" s="80" customFormat="1">
      <c r="A4299" s="1"/>
      <c r="B4299" s="1"/>
      <c r="C4299" s="1"/>
      <c r="D4299" s="1"/>
      <c r="E4299" s="1"/>
      <c r="F4299" s="1"/>
      <c r="G4299" s="1"/>
      <c r="H4299" s="58"/>
      <c r="I4299" s="1"/>
      <c r="J4299" s="1"/>
      <c r="K4299" s="1"/>
      <c r="L4299"/>
      <c r="M4299" s="1"/>
      <c r="N4299" s="1"/>
      <c r="V4299" s="90"/>
    </row>
    <row r="4300" spans="1:22" s="80" customFormat="1">
      <c r="A4300" s="1"/>
      <c r="B4300" s="1"/>
      <c r="C4300" s="1"/>
      <c r="D4300" s="1"/>
      <c r="E4300" s="1"/>
      <c r="F4300" s="1"/>
      <c r="G4300" s="1"/>
      <c r="H4300" s="58"/>
      <c r="I4300" s="1"/>
      <c r="J4300" s="1"/>
      <c r="K4300" s="1"/>
      <c r="L4300"/>
      <c r="M4300" s="1"/>
      <c r="N4300" s="1"/>
      <c r="V4300" s="90"/>
    </row>
    <row r="4301" spans="1:22" s="80" customFormat="1">
      <c r="A4301" s="1"/>
      <c r="B4301" s="1"/>
      <c r="C4301" s="1"/>
      <c r="D4301" s="1"/>
      <c r="E4301" s="1"/>
      <c r="F4301" s="1"/>
      <c r="G4301" s="1"/>
      <c r="H4301" s="58"/>
      <c r="I4301" s="1"/>
      <c r="J4301" s="1"/>
      <c r="K4301" s="1"/>
      <c r="L4301"/>
      <c r="M4301" s="1"/>
      <c r="N4301" s="1"/>
      <c r="V4301" s="90"/>
    </row>
    <row r="4302" spans="1:22" s="80" customFormat="1">
      <c r="A4302" s="1"/>
      <c r="B4302" s="1"/>
      <c r="C4302" s="1"/>
      <c r="D4302" s="1"/>
      <c r="E4302" s="1"/>
      <c r="F4302" s="1"/>
      <c r="G4302" s="1"/>
      <c r="H4302" s="58"/>
      <c r="I4302" s="1"/>
      <c r="J4302" s="1"/>
      <c r="K4302" s="1"/>
      <c r="L4302"/>
      <c r="M4302" s="1"/>
      <c r="N4302" s="1"/>
      <c r="V4302" s="90"/>
    </row>
    <row r="4303" spans="1:22" s="80" customFormat="1">
      <c r="A4303" s="1"/>
      <c r="B4303" s="1"/>
      <c r="C4303" s="1"/>
      <c r="D4303" s="1"/>
      <c r="E4303" s="1"/>
      <c r="F4303" s="1"/>
      <c r="G4303" s="1"/>
      <c r="H4303" s="58"/>
      <c r="I4303" s="1"/>
      <c r="J4303" s="1"/>
      <c r="K4303" s="1"/>
      <c r="L4303"/>
      <c r="M4303" s="1"/>
      <c r="N4303" s="1"/>
      <c r="V4303" s="90"/>
    </row>
    <row r="4304" spans="1:22" s="80" customFormat="1">
      <c r="A4304" s="1"/>
      <c r="B4304" s="1"/>
      <c r="C4304" s="1"/>
      <c r="D4304" s="1"/>
      <c r="E4304" s="1"/>
      <c r="F4304" s="1"/>
      <c r="G4304" s="1"/>
      <c r="H4304" s="58"/>
      <c r="I4304" s="1"/>
      <c r="J4304" s="1"/>
      <c r="K4304" s="1"/>
      <c r="L4304"/>
      <c r="M4304" s="1"/>
      <c r="N4304" s="1"/>
      <c r="V4304" s="90"/>
    </row>
    <row r="4305" spans="1:22" s="80" customFormat="1">
      <c r="A4305" s="1"/>
      <c r="B4305" s="1"/>
      <c r="C4305" s="1"/>
      <c r="D4305" s="1"/>
      <c r="E4305" s="1"/>
      <c r="F4305" s="1"/>
      <c r="G4305" s="1"/>
      <c r="H4305" s="58"/>
      <c r="I4305" s="1"/>
      <c r="J4305" s="1"/>
      <c r="K4305" s="1"/>
      <c r="L4305"/>
      <c r="M4305" s="1"/>
      <c r="N4305" s="1"/>
      <c r="V4305" s="90"/>
    </row>
    <row r="4306" spans="1:22" s="80" customFormat="1">
      <c r="A4306" s="1"/>
      <c r="B4306" s="1"/>
      <c r="C4306" s="1"/>
      <c r="D4306" s="1"/>
      <c r="E4306" s="1"/>
      <c r="F4306" s="1"/>
      <c r="G4306" s="1"/>
      <c r="H4306" s="58"/>
      <c r="I4306" s="1"/>
      <c r="J4306" s="1"/>
      <c r="K4306" s="1"/>
      <c r="L4306"/>
      <c r="M4306" s="1"/>
      <c r="N4306" s="1"/>
      <c r="V4306" s="90"/>
    </row>
    <row r="4307" spans="1:22" s="80" customFormat="1">
      <c r="A4307" s="1"/>
      <c r="B4307" s="1"/>
      <c r="C4307" s="1"/>
      <c r="D4307" s="1"/>
      <c r="E4307" s="1"/>
      <c r="F4307" s="1"/>
      <c r="G4307" s="1"/>
      <c r="H4307" s="58"/>
      <c r="I4307" s="1"/>
      <c r="J4307" s="1"/>
      <c r="K4307" s="1"/>
      <c r="L4307"/>
      <c r="M4307" s="1"/>
      <c r="N4307" s="1"/>
      <c r="V4307" s="90"/>
    </row>
    <row r="4308" spans="1:22" s="80" customFormat="1">
      <c r="A4308" s="1"/>
      <c r="B4308" s="1"/>
      <c r="C4308" s="1"/>
      <c r="D4308" s="1"/>
      <c r="E4308" s="1"/>
      <c r="F4308" s="1"/>
      <c r="G4308" s="1"/>
      <c r="H4308" s="58"/>
      <c r="I4308" s="1"/>
      <c r="J4308" s="1"/>
      <c r="K4308" s="1"/>
      <c r="L4308"/>
      <c r="M4308" s="1"/>
      <c r="N4308" s="1"/>
      <c r="V4308" s="90"/>
    </row>
    <row r="4309" spans="1:22" s="80" customFormat="1">
      <c r="A4309" s="1"/>
      <c r="B4309" s="1"/>
      <c r="C4309" s="1"/>
      <c r="D4309" s="1"/>
      <c r="E4309" s="1"/>
      <c r="F4309" s="1"/>
      <c r="G4309" s="1"/>
      <c r="H4309" s="58"/>
      <c r="I4309" s="1"/>
      <c r="J4309" s="1"/>
      <c r="K4309" s="1"/>
      <c r="L4309"/>
      <c r="M4309" s="1"/>
      <c r="N4309" s="1"/>
      <c r="V4309" s="90"/>
    </row>
    <row r="4310" spans="1:22" s="80" customFormat="1">
      <c r="A4310" s="1"/>
      <c r="B4310" s="1"/>
      <c r="C4310" s="1"/>
      <c r="D4310" s="1"/>
      <c r="E4310" s="1"/>
      <c r="F4310" s="1"/>
      <c r="G4310" s="1"/>
      <c r="H4310" s="58"/>
      <c r="I4310" s="1"/>
      <c r="J4310" s="1"/>
      <c r="K4310" s="1"/>
      <c r="L4310"/>
      <c r="M4310" s="1"/>
      <c r="N4310" s="1"/>
      <c r="V4310" s="90"/>
    </row>
    <row r="4311" spans="1:22" s="80" customFormat="1">
      <c r="A4311" s="1"/>
      <c r="B4311" s="1"/>
      <c r="C4311" s="1"/>
      <c r="D4311" s="1"/>
      <c r="E4311" s="1"/>
      <c r="F4311" s="1"/>
      <c r="G4311" s="1"/>
      <c r="H4311" s="58"/>
      <c r="I4311" s="1"/>
      <c r="J4311" s="1"/>
      <c r="K4311" s="1"/>
      <c r="L4311"/>
      <c r="M4311" s="1"/>
      <c r="N4311" s="1"/>
      <c r="V4311" s="90"/>
    </row>
    <row r="4312" spans="1:22" s="80" customFormat="1">
      <c r="A4312" s="1"/>
      <c r="B4312" s="1"/>
      <c r="C4312" s="1"/>
      <c r="D4312" s="1"/>
      <c r="E4312" s="1"/>
      <c r="F4312" s="1"/>
      <c r="G4312" s="1"/>
      <c r="H4312" s="58"/>
      <c r="I4312" s="1"/>
      <c r="J4312" s="1"/>
      <c r="K4312" s="1"/>
      <c r="L4312"/>
      <c r="M4312" s="1"/>
      <c r="N4312" s="1"/>
      <c r="V4312" s="90"/>
    </row>
    <row r="4313" spans="1:22" s="80" customFormat="1">
      <c r="A4313" s="1"/>
      <c r="B4313" s="1"/>
      <c r="C4313" s="1"/>
      <c r="D4313" s="1"/>
      <c r="E4313" s="1"/>
      <c r="F4313" s="1"/>
      <c r="G4313" s="1"/>
      <c r="H4313" s="58"/>
      <c r="I4313" s="1"/>
      <c r="J4313" s="1"/>
      <c r="K4313" s="1"/>
      <c r="L4313"/>
      <c r="M4313" s="1"/>
      <c r="N4313" s="1"/>
      <c r="V4313" s="90"/>
    </row>
    <row r="4314" spans="1:22" s="80" customFormat="1">
      <c r="A4314" s="1"/>
      <c r="B4314" s="1"/>
      <c r="C4314" s="1"/>
      <c r="D4314" s="1"/>
      <c r="E4314" s="1"/>
      <c r="F4314" s="1"/>
      <c r="G4314" s="1"/>
      <c r="H4314" s="58"/>
      <c r="I4314" s="1"/>
      <c r="J4314" s="1"/>
      <c r="K4314" s="1"/>
      <c r="L4314"/>
      <c r="M4314" s="1"/>
      <c r="N4314" s="1"/>
      <c r="V4314" s="90"/>
    </row>
    <row r="4315" spans="1:22" s="80" customFormat="1">
      <c r="A4315" s="1"/>
      <c r="B4315" s="1"/>
      <c r="C4315" s="1"/>
      <c r="D4315" s="1"/>
      <c r="E4315" s="1"/>
      <c r="F4315" s="1"/>
      <c r="G4315" s="1"/>
      <c r="H4315" s="58"/>
      <c r="I4315" s="1"/>
      <c r="J4315" s="1"/>
      <c r="K4315" s="1"/>
      <c r="L4315"/>
      <c r="M4315" s="1"/>
      <c r="N4315" s="1"/>
      <c r="V4315" s="90"/>
    </row>
    <row r="4316" spans="1:22" s="80" customFormat="1">
      <c r="A4316" s="1"/>
      <c r="B4316" s="1"/>
      <c r="C4316" s="1"/>
      <c r="D4316" s="1"/>
      <c r="E4316" s="1"/>
      <c r="F4316" s="1"/>
      <c r="G4316" s="1"/>
      <c r="H4316" s="58"/>
      <c r="I4316" s="1"/>
      <c r="J4316" s="1"/>
      <c r="K4316" s="1"/>
      <c r="L4316"/>
      <c r="M4316" s="1"/>
      <c r="N4316" s="1"/>
      <c r="V4316" s="90"/>
    </row>
    <row r="4317" spans="1:22" s="80" customFormat="1">
      <c r="A4317" s="1"/>
      <c r="B4317" s="1"/>
      <c r="C4317" s="1"/>
      <c r="D4317" s="1"/>
      <c r="E4317" s="1"/>
      <c r="F4317" s="1"/>
      <c r="G4317" s="1"/>
      <c r="H4317" s="58"/>
      <c r="I4317" s="1"/>
      <c r="J4317" s="1"/>
      <c r="K4317" s="1"/>
      <c r="L4317"/>
      <c r="M4317" s="1"/>
      <c r="N4317" s="1"/>
      <c r="V4317" s="90"/>
    </row>
    <row r="4318" spans="1:22" s="80" customFormat="1">
      <c r="A4318" s="1"/>
      <c r="B4318" s="1"/>
      <c r="C4318" s="1"/>
      <c r="D4318" s="1"/>
      <c r="E4318" s="1"/>
      <c r="F4318" s="1"/>
      <c r="G4318" s="1"/>
      <c r="H4318" s="58"/>
      <c r="I4318" s="1"/>
      <c r="J4318" s="1"/>
      <c r="K4318" s="1"/>
      <c r="L4318"/>
      <c r="M4318" s="1"/>
      <c r="N4318" s="1"/>
      <c r="V4318" s="90"/>
    </row>
    <row r="4319" spans="1:22" s="80" customFormat="1">
      <c r="A4319" s="1"/>
      <c r="B4319" s="1"/>
      <c r="C4319" s="1"/>
      <c r="D4319" s="1"/>
      <c r="E4319" s="1"/>
      <c r="F4319" s="1"/>
      <c r="G4319" s="1"/>
      <c r="H4319" s="58"/>
      <c r="I4319" s="1"/>
      <c r="J4319" s="1"/>
      <c r="K4319" s="1"/>
      <c r="L4319"/>
      <c r="M4319" s="1"/>
      <c r="N4319" s="1"/>
      <c r="V4319" s="90"/>
    </row>
    <row r="4320" spans="1:22" s="80" customFormat="1">
      <c r="A4320" s="1"/>
      <c r="B4320" s="1"/>
      <c r="C4320" s="1"/>
      <c r="D4320" s="1"/>
      <c r="E4320" s="1"/>
      <c r="F4320" s="1"/>
      <c r="G4320" s="1"/>
      <c r="H4320" s="58"/>
      <c r="I4320" s="1"/>
      <c r="J4320" s="1"/>
      <c r="K4320" s="1"/>
      <c r="L4320"/>
      <c r="M4320" s="1"/>
      <c r="N4320" s="1"/>
      <c r="V4320" s="90"/>
    </row>
    <row r="4321" spans="1:22" s="80" customFormat="1">
      <c r="A4321" s="1"/>
      <c r="B4321" s="1"/>
      <c r="C4321" s="1"/>
      <c r="D4321" s="1"/>
      <c r="E4321" s="1"/>
      <c r="F4321" s="1"/>
      <c r="G4321" s="1"/>
      <c r="H4321" s="58"/>
      <c r="I4321" s="1"/>
      <c r="J4321" s="1"/>
      <c r="K4321" s="1"/>
      <c r="L4321"/>
      <c r="M4321" s="1"/>
      <c r="N4321" s="1"/>
      <c r="V4321" s="90"/>
    </row>
    <row r="4322" spans="1:22" s="80" customFormat="1">
      <c r="A4322" s="1"/>
      <c r="B4322" s="1"/>
      <c r="C4322" s="1"/>
      <c r="D4322" s="1"/>
      <c r="E4322" s="1"/>
      <c r="F4322" s="1"/>
      <c r="G4322" s="1"/>
      <c r="H4322" s="58"/>
      <c r="I4322" s="1"/>
      <c r="J4322" s="1"/>
      <c r="K4322" s="1"/>
      <c r="L4322"/>
      <c r="M4322" s="1"/>
      <c r="N4322" s="1"/>
      <c r="V4322" s="90"/>
    </row>
    <row r="4323" spans="1:22" s="80" customFormat="1">
      <c r="A4323" s="1"/>
      <c r="B4323" s="1"/>
      <c r="C4323" s="1"/>
      <c r="D4323" s="1"/>
      <c r="E4323" s="1"/>
      <c r="F4323" s="1"/>
      <c r="G4323" s="1"/>
      <c r="H4323" s="58"/>
      <c r="I4323" s="1"/>
      <c r="J4323" s="1"/>
      <c r="K4323" s="1"/>
      <c r="L4323"/>
      <c r="M4323" s="1"/>
      <c r="N4323" s="1"/>
      <c r="V4323" s="90"/>
    </row>
    <row r="4324" spans="1:22" s="80" customFormat="1">
      <c r="A4324" s="1"/>
      <c r="B4324" s="1"/>
      <c r="C4324" s="1"/>
      <c r="D4324" s="1"/>
      <c r="E4324" s="1"/>
      <c r="F4324" s="1"/>
      <c r="G4324" s="1"/>
      <c r="H4324" s="58"/>
      <c r="I4324" s="1"/>
      <c r="J4324" s="1"/>
      <c r="K4324" s="1"/>
      <c r="L4324"/>
      <c r="M4324" s="1"/>
      <c r="N4324" s="1"/>
      <c r="V4324" s="90"/>
    </row>
    <row r="4325" spans="1:22" s="80" customFormat="1">
      <c r="A4325" s="1"/>
      <c r="B4325" s="1"/>
      <c r="C4325" s="1"/>
      <c r="D4325" s="1"/>
      <c r="E4325" s="1"/>
      <c r="F4325" s="1"/>
      <c r="G4325" s="1"/>
      <c r="H4325" s="58"/>
      <c r="I4325" s="1"/>
      <c r="J4325" s="1"/>
      <c r="K4325" s="1"/>
      <c r="L4325"/>
      <c r="M4325" s="1"/>
      <c r="N4325" s="1"/>
      <c r="V4325" s="90"/>
    </row>
    <row r="4326" spans="1:22" s="80" customFormat="1">
      <c r="A4326" s="1"/>
      <c r="B4326" s="1"/>
      <c r="C4326" s="1"/>
      <c r="D4326" s="1"/>
      <c r="E4326" s="1"/>
      <c r="F4326" s="1"/>
      <c r="G4326" s="1"/>
      <c r="H4326" s="58"/>
      <c r="I4326" s="1"/>
      <c r="J4326" s="1"/>
      <c r="K4326" s="1"/>
      <c r="L4326"/>
      <c r="M4326" s="1"/>
      <c r="N4326" s="1"/>
      <c r="V4326" s="90"/>
    </row>
    <row r="4327" spans="1:22" s="80" customFormat="1">
      <c r="A4327" s="1"/>
      <c r="B4327" s="1"/>
      <c r="C4327" s="1"/>
      <c r="D4327" s="1"/>
      <c r="E4327" s="1"/>
      <c r="F4327" s="1"/>
      <c r="G4327" s="1"/>
      <c r="H4327" s="58"/>
      <c r="I4327" s="1"/>
      <c r="J4327" s="1"/>
      <c r="K4327" s="1"/>
      <c r="L4327"/>
      <c r="M4327" s="1"/>
      <c r="N4327" s="1"/>
      <c r="V4327" s="90"/>
    </row>
    <row r="4328" spans="1:22" s="80" customFormat="1">
      <c r="A4328" s="1"/>
      <c r="B4328" s="1"/>
      <c r="C4328" s="1"/>
      <c r="D4328" s="1"/>
      <c r="E4328" s="1"/>
      <c r="F4328" s="1"/>
      <c r="G4328" s="1"/>
      <c r="H4328" s="58"/>
      <c r="I4328" s="1"/>
      <c r="J4328" s="1"/>
      <c r="K4328" s="1"/>
      <c r="L4328"/>
      <c r="M4328" s="1"/>
      <c r="N4328" s="1"/>
      <c r="V4328" s="90"/>
    </row>
    <row r="4329" spans="1:22" s="80" customFormat="1">
      <c r="A4329" s="1"/>
      <c r="B4329" s="1"/>
      <c r="C4329" s="1"/>
      <c r="D4329" s="1"/>
      <c r="E4329" s="1"/>
      <c r="F4329" s="1"/>
      <c r="G4329" s="1"/>
      <c r="H4329" s="58"/>
      <c r="I4329" s="1"/>
      <c r="J4329" s="1"/>
      <c r="K4329" s="1"/>
      <c r="L4329"/>
      <c r="M4329" s="1"/>
      <c r="N4329" s="1"/>
      <c r="V4329" s="90"/>
    </row>
    <row r="4330" spans="1:22" s="80" customFormat="1">
      <c r="A4330" s="1"/>
      <c r="B4330" s="1"/>
      <c r="C4330" s="1"/>
      <c r="D4330" s="1"/>
      <c r="E4330" s="1"/>
      <c r="F4330" s="1"/>
      <c r="G4330" s="1"/>
      <c r="H4330" s="58"/>
      <c r="I4330" s="1"/>
      <c r="J4330" s="1"/>
      <c r="K4330" s="1"/>
      <c r="L4330"/>
      <c r="M4330" s="1"/>
      <c r="N4330" s="1"/>
      <c r="V4330" s="90"/>
    </row>
    <row r="4331" spans="1:22" s="80" customFormat="1">
      <c r="A4331" s="1"/>
      <c r="B4331" s="1"/>
      <c r="C4331" s="1"/>
      <c r="D4331" s="1"/>
      <c r="E4331" s="1"/>
      <c r="F4331" s="1"/>
      <c r="G4331" s="1"/>
      <c r="H4331" s="58"/>
      <c r="I4331" s="1"/>
      <c r="J4331" s="1"/>
      <c r="K4331" s="1"/>
      <c r="L4331"/>
      <c r="M4331" s="1"/>
      <c r="N4331" s="1"/>
      <c r="V4331" s="90"/>
    </row>
    <row r="4332" spans="1:22" s="80" customFormat="1">
      <c r="A4332" s="1"/>
      <c r="B4332" s="1"/>
      <c r="C4332" s="1"/>
      <c r="D4332" s="1"/>
      <c r="E4332" s="1"/>
      <c r="F4332" s="1"/>
      <c r="G4332" s="1"/>
      <c r="H4332" s="58"/>
      <c r="I4332" s="1"/>
      <c r="J4332" s="1"/>
      <c r="K4332" s="1"/>
      <c r="L4332"/>
      <c r="M4332" s="1"/>
      <c r="N4332" s="1"/>
      <c r="V4332" s="90"/>
    </row>
    <row r="4333" spans="1:22" s="80" customFormat="1">
      <c r="A4333" s="1"/>
      <c r="B4333" s="1"/>
      <c r="C4333" s="1"/>
      <c r="D4333" s="1"/>
      <c r="E4333" s="1"/>
      <c r="F4333" s="1"/>
      <c r="G4333" s="1"/>
      <c r="H4333" s="58"/>
      <c r="I4333" s="1"/>
      <c r="J4333" s="1"/>
      <c r="K4333" s="1"/>
      <c r="L4333"/>
      <c r="M4333" s="1"/>
      <c r="N4333" s="1"/>
      <c r="V4333" s="90"/>
    </row>
    <row r="4334" spans="1:22" s="80" customFormat="1">
      <c r="A4334" s="1"/>
      <c r="B4334" s="1"/>
      <c r="C4334" s="1"/>
      <c r="D4334" s="1"/>
      <c r="E4334" s="1"/>
      <c r="F4334" s="1"/>
      <c r="G4334" s="1"/>
      <c r="H4334" s="58"/>
      <c r="I4334" s="1"/>
      <c r="J4334" s="1"/>
      <c r="K4334" s="1"/>
      <c r="L4334"/>
      <c r="M4334" s="1"/>
      <c r="N4334" s="1"/>
      <c r="V4334" s="90"/>
    </row>
    <row r="4335" spans="1:22" s="80" customFormat="1">
      <c r="A4335" s="1"/>
      <c r="B4335" s="1"/>
      <c r="C4335" s="1"/>
      <c r="D4335" s="1"/>
      <c r="E4335" s="1"/>
      <c r="F4335" s="1"/>
      <c r="G4335" s="1"/>
      <c r="H4335" s="58"/>
      <c r="I4335" s="1"/>
      <c r="J4335" s="1"/>
      <c r="K4335" s="1"/>
      <c r="L4335"/>
      <c r="M4335" s="1"/>
      <c r="N4335" s="1"/>
      <c r="V4335" s="90"/>
    </row>
    <row r="4336" spans="1:22" s="80" customFormat="1">
      <c r="A4336" s="1"/>
      <c r="B4336" s="1"/>
      <c r="C4336" s="1"/>
      <c r="D4336" s="1"/>
      <c r="E4336" s="1"/>
      <c r="F4336" s="1"/>
      <c r="G4336" s="1"/>
      <c r="H4336" s="58"/>
      <c r="I4336" s="1"/>
      <c r="J4336" s="1"/>
      <c r="K4336" s="1"/>
      <c r="L4336"/>
      <c r="M4336" s="1"/>
      <c r="N4336" s="1"/>
      <c r="V4336" s="90"/>
    </row>
    <row r="4337" spans="1:22" s="80" customFormat="1">
      <c r="A4337" s="1"/>
      <c r="B4337" s="1"/>
      <c r="C4337" s="1"/>
      <c r="D4337" s="1"/>
      <c r="E4337" s="1"/>
      <c r="F4337" s="1"/>
      <c r="G4337" s="1"/>
      <c r="H4337" s="58"/>
      <c r="I4337" s="1"/>
      <c r="J4337" s="1"/>
      <c r="K4337" s="1"/>
      <c r="L4337"/>
      <c r="M4337" s="1"/>
      <c r="N4337" s="1"/>
      <c r="V4337" s="90"/>
    </row>
    <row r="4338" spans="1:22" s="80" customFormat="1">
      <c r="A4338" s="1"/>
      <c r="B4338" s="1"/>
      <c r="C4338" s="1"/>
      <c r="D4338" s="1"/>
      <c r="E4338" s="1"/>
      <c r="F4338" s="1"/>
      <c r="G4338" s="1"/>
      <c r="H4338" s="58"/>
      <c r="I4338" s="1"/>
      <c r="J4338" s="1"/>
      <c r="K4338" s="1"/>
      <c r="L4338"/>
      <c r="M4338" s="1"/>
      <c r="N4338" s="1"/>
      <c r="V4338" s="90"/>
    </row>
    <row r="4339" spans="1:22" s="80" customFormat="1">
      <c r="A4339" s="1"/>
      <c r="B4339" s="1"/>
      <c r="C4339" s="1"/>
      <c r="D4339" s="1"/>
      <c r="E4339" s="1"/>
      <c r="F4339" s="1"/>
      <c r="G4339" s="1"/>
      <c r="H4339" s="58"/>
      <c r="I4339" s="1"/>
      <c r="J4339" s="1"/>
      <c r="K4339" s="1"/>
      <c r="L4339"/>
      <c r="M4339" s="1"/>
      <c r="N4339" s="1"/>
      <c r="V4339" s="90"/>
    </row>
    <row r="4340" spans="1:22" s="80" customFormat="1">
      <c r="A4340" s="1"/>
      <c r="B4340" s="1"/>
      <c r="C4340" s="1"/>
      <c r="D4340" s="1"/>
      <c r="E4340" s="1"/>
      <c r="F4340" s="1"/>
      <c r="G4340" s="1"/>
      <c r="H4340" s="58"/>
      <c r="I4340" s="1"/>
      <c r="J4340" s="1"/>
      <c r="K4340" s="1"/>
      <c r="L4340"/>
      <c r="M4340" s="1"/>
      <c r="N4340" s="1"/>
      <c r="V4340" s="90"/>
    </row>
    <row r="4341" spans="1:22" s="80" customFormat="1">
      <c r="A4341" s="1"/>
      <c r="B4341" s="1"/>
      <c r="C4341" s="1"/>
      <c r="D4341" s="1"/>
      <c r="E4341" s="1"/>
      <c r="F4341" s="1"/>
      <c r="G4341" s="1"/>
      <c r="H4341" s="58"/>
      <c r="I4341" s="1"/>
      <c r="J4341" s="1"/>
      <c r="K4341" s="1"/>
      <c r="L4341"/>
      <c r="M4341" s="1"/>
      <c r="N4341" s="1"/>
      <c r="V4341" s="90"/>
    </row>
    <row r="4342" spans="1:22" s="80" customFormat="1">
      <c r="A4342" s="1"/>
      <c r="B4342" s="1"/>
      <c r="C4342" s="1"/>
      <c r="D4342" s="1"/>
      <c r="E4342" s="1"/>
      <c r="F4342" s="1"/>
      <c r="G4342" s="1"/>
      <c r="H4342" s="58"/>
      <c r="I4342" s="1"/>
      <c r="J4342" s="1"/>
      <c r="K4342" s="1"/>
      <c r="L4342"/>
      <c r="M4342" s="1"/>
      <c r="N4342" s="1"/>
      <c r="V4342" s="90"/>
    </row>
    <row r="4343" spans="1:22" s="80" customFormat="1">
      <c r="A4343" s="1"/>
      <c r="B4343" s="1"/>
      <c r="C4343" s="1"/>
      <c r="D4343" s="1"/>
      <c r="E4343" s="1"/>
      <c r="F4343" s="1"/>
      <c r="G4343" s="1"/>
      <c r="H4343" s="58"/>
      <c r="I4343" s="1"/>
      <c r="J4343" s="1"/>
      <c r="K4343" s="1"/>
      <c r="L4343"/>
      <c r="M4343" s="1"/>
      <c r="N4343" s="1"/>
      <c r="V4343" s="90"/>
    </row>
    <row r="4344" spans="1:22" s="80" customFormat="1">
      <c r="A4344" s="1"/>
      <c r="B4344" s="1"/>
      <c r="C4344" s="1"/>
      <c r="D4344" s="1"/>
      <c r="E4344" s="1"/>
      <c r="F4344" s="1"/>
      <c r="G4344" s="1"/>
      <c r="H4344" s="58"/>
      <c r="I4344" s="1"/>
      <c r="J4344" s="1"/>
      <c r="K4344" s="1"/>
      <c r="L4344"/>
      <c r="M4344" s="1"/>
      <c r="N4344" s="1"/>
      <c r="V4344" s="90"/>
    </row>
    <row r="4345" spans="1:22" s="80" customFormat="1">
      <c r="A4345" s="1"/>
      <c r="B4345" s="1"/>
      <c r="C4345" s="1"/>
      <c r="D4345" s="1"/>
      <c r="E4345" s="1"/>
      <c r="F4345" s="1"/>
      <c r="G4345" s="1"/>
      <c r="H4345" s="58"/>
      <c r="I4345" s="1"/>
      <c r="J4345" s="1"/>
      <c r="K4345" s="1"/>
      <c r="L4345"/>
      <c r="M4345" s="1"/>
      <c r="N4345" s="1"/>
      <c r="V4345" s="90"/>
    </row>
    <row r="4346" spans="1:22" s="80" customFormat="1">
      <c r="A4346" s="1"/>
      <c r="B4346" s="1"/>
      <c r="C4346" s="1"/>
      <c r="D4346" s="1"/>
      <c r="E4346" s="1"/>
      <c r="F4346" s="1"/>
      <c r="G4346" s="1"/>
      <c r="H4346" s="58"/>
      <c r="I4346" s="1"/>
      <c r="J4346" s="1"/>
      <c r="K4346" s="1"/>
      <c r="L4346"/>
      <c r="M4346" s="1"/>
      <c r="N4346" s="1"/>
      <c r="V4346" s="90"/>
    </row>
    <row r="4347" spans="1:22" s="80" customFormat="1">
      <c r="A4347" s="1"/>
      <c r="B4347" s="1"/>
      <c r="C4347" s="1"/>
      <c r="D4347" s="1"/>
      <c r="E4347" s="1"/>
      <c r="F4347" s="1"/>
      <c r="G4347" s="1"/>
      <c r="H4347" s="58"/>
      <c r="I4347" s="1"/>
      <c r="J4347" s="1"/>
      <c r="K4347" s="1"/>
      <c r="L4347"/>
      <c r="M4347" s="1"/>
      <c r="N4347" s="1"/>
      <c r="V4347" s="90"/>
    </row>
    <row r="4348" spans="1:22" s="80" customFormat="1">
      <c r="A4348" s="1"/>
      <c r="B4348" s="1"/>
      <c r="C4348" s="1"/>
      <c r="D4348" s="1"/>
      <c r="E4348" s="1"/>
      <c r="F4348" s="1"/>
      <c r="G4348" s="1"/>
      <c r="H4348" s="58"/>
      <c r="I4348" s="1"/>
      <c r="J4348" s="1"/>
      <c r="K4348" s="1"/>
      <c r="L4348"/>
      <c r="M4348" s="1"/>
      <c r="N4348" s="1"/>
      <c r="V4348" s="90"/>
    </row>
    <row r="4349" spans="1:22" s="80" customFormat="1">
      <c r="A4349" s="1"/>
      <c r="B4349" s="1"/>
      <c r="C4349" s="1"/>
      <c r="D4349" s="1"/>
      <c r="E4349" s="1"/>
      <c r="F4349" s="1"/>
      <c r="G4349" s="1"/>
      <c r="H4349" s="58"/>
      <c r="I4349" s="1"/>
      <c r="J4349" s="1"/>
      <c r="K4349" s="1"/>
      <c r="L4349"/>
      <c r="M4349" s="1"/>
      <c r="N4349" s="1"/>
      <c r="V4349" s="90"/>
    </row>
    <row r="4350" spans="1:22" s="80" customFormat="1">
      <c r="A4350" s="1"/>
      <c r="B4350" s="1"/>
      <c r="C4350" s="1"/>
      <c r="D4350" s="1"/>
      <c r="E4350" s="1"/>
      <c r="F4350" s="1"/>
      <c r="G4350" s="1"/>
      <c r="H4350" s="58"/>
      <c r="I4350" s="1"/>
      <c r="J4350" s="1"/>
      <c r="K4350" s="1"/>
      <c r="L4350"/>
      <c r="M4350" s="1"/>
      <c r="N4350" s="1"/>
      <c r="V4350" s="90"/>
    </row>
    <row r="4351" spans="1:22" s="80" customFormat="1">
      <c r="A4351" s="1"/>
      <c r="B4351" s="1"/>
      <c r="C4351" s="1"/>
      <c r="D4351" s="1"/>
      <c r="E4351" s="1"/>
      <c r="F4351" s="1"/>
      <c r="G4351" s="1"/>
      <c r="H4351" s="58"/>
      <c r="I4351" s="1"/>
      <c r="J4351" s="1"/>
      <c r="K4351" s="1"/>
      <c r="L4351"/>
      <c r="M4351" s="1"/>
      <c r="N4351" s="1"/>
      <c r="V4351" s="90"/>
    </row>
    <row r="4352" spans="1:22" s="80" customFormat="1">
      <c r="A4352" s="1"/>
      <c r="B4352" s="1"/>
      <c r="C4352" s="1"/>
      <c r="D4352" s="1"/>
      <c r="E4352" s="1"/>
      <c r="F4352" s="1"/>
      <c r="G4352" s="1"/>
      <c r="H4352" s="58"/>
      <c r="I4352" s="1"/>
      <c r="J4352" s="1"/>
      <c r="K4352" s="1"/>
      <c r="L4352"/>
      <c r="M4352" s="1"/>
      <c r="N4352" s="1"/>
      <c r="V4352" s="90"/>
    </row>
    <row r="4353" spans="1:22" s="80" customFormat="1">
      <c r="A4353" s="1"/>
      <c r="B4353" s="1"/>
      <c r="C4353" s="1"/>
      <c r="D4353" s="1"/>
      <c r="E4353" s="1"/>
      <c r="F4353" s="1"/>
      <c r="G4353" s="1"/>
      <c r="H4353" s="58"/>
      <c r="I4353" s="1"/>
      <c r="J4353" s="1"/>
      <c r="K4353" s="1"/>
      <c r="L4353"/>
      <c r="M4353" s="1"/>
      <c r="N4353" s="1"/>
      <c r="V4353" s="90"/>
    </row>
    <row r="4354" spans="1:22" s="80" customFormat="1">
      <c r="A4354" s="1"/>
      <c r="B4354" s="1"/>
      <c r="C4354" s="1"/>
      <c r="D4354" s="1"/>
      <c r="E4354" s="1"/>
      <c r="F4354" s="1"/>
      <c r="G4354" s="1"/>
      <c r="H4354" s="58"/>
      <c r="I4354" s="1"/>
      <c r="J4354" s="1"/>
      <c r="K4354" s="1"/>
      <c r="L4354"/>
      <c r="M4354" s="1"/>
      <c r="N4354" s="1"/>
      <c r="V4354" s="90"/>
    </row>
  </sheetData>
  <sheetCalcPr fullCalcOnLoad="1"/>
  <mergeCells count="3">
    <mergeCell ref="B1:I1"/>
    <mergeCell ref="B2:D2"/>
    <mergeCell ref="J1:K1"/>
  </mergeCells>
  <phoneticPr fontId="13" type="noConversion"/>
  <conditionalFormatting sqref="B5:N1004">
    <cfRule type="expression" dxfId="32" priority="1">
      <formula>$U5=3</formula>
    </cfRule>
    <cfRule type="expression" dxfId="31" priority="2">
      <formula>$U5=2</formula>
    </cfRule>
    <cfRule type="expression" dxfId="30" priority="3">
      <formula>$U5=1</formula>
    </cfRule>
  </conditionalFormatting>
  <dataValidations count="9">
    <dataValidation type="whole" allowBlank="1" showInputMessage="1" showErrorMessage="1" sqref="A3">
      <formula1>0</formula1>
      <formula2>1</formula2>
    </dataValidation>
    <dataValidation type="list" allowBlank="1" showInputMessage="1" showErrorMessage="1" sqref="I5:I1004">
      <formula1>Verbal</formula1>
    </dataValidation>
    <dataValidation type="list" allowBlank="1" showInputMessage="1" showErrorMessage="1" sqref="N5:N1004">
      <formula1>db!$F$5:$F$8</formula1>
    </dataValidation>
    <dataValidation type="list" allowBlank="1" showInputMessage="1" showErrorMessage="1" sqref="C5:C1004">
      <formula1>db!$D$5:$D$14</formula1>
    </dataValidation>
    <dataValidation type="list" allowBlank="1" showInputMessage="1" showErrorMessage="1" sqref="G5:G1004">
      <formula1>AnsSel</formula1>
    </dataValidation>
    <dataValidation type="list" allowBlank="1" showInputMessage="1" showErrorMessage="1" sqref="E5:E1004">
      <formula1>TypeV</formula1>
    </dataValidation>
    <dataValidation type="list" allowBlank="1" showInputMessage="1" showErrorMessage="1" sqref="L55:L79 L155:L187 L325:L1004">
      <formula1>db!$B$5:$B$9</formula1>
    </dataValidation>
    <dataValidation type="list" allowBlank="1" showInputMessage="1" showErrorMessage="1" sqref="F5:F1004 L5:L54 L80:L154 L188:L324">
      <formula1>OA</formula1>
    </dataValidation>
    <dataValidation type="list" allowBlank="1" showInputMessage="1" showErrorMessage="1" sqref="J5:J1004">
      <formula1>VSubArea</formula1>
    </dataValidation>
  </dataValidations>
  <pageMargins left="0.7" right="0.7" top="0.75" bottom="0.75" header="0.3" footer="0.3"/>
  <drawing r:id="rId1"/>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codeName="Sheet4" enableFormatConditionsCalculation="0"/>
  <dimension ref="B1:BI158"/>
  <sheetViews>
    <sheetView showGridLines="0" workbookViewId="0">
      <pane ySplit="2" topLeftCell="A10" activePane="bottomLeft" state="frozen"/>
      <selection pane="bottomLeft" activeCell="E4" sqref="E4"/>
    </sheetView>
  </sheetViews>
  <sheetFormatPr baseColWidth="10" defaultColWidth="16.75" defaultRowHeight="15"/>
  <cols>
    <col min="1" max="1" width="3.75" style="1" customWidth="1"/>
    <col min="2" max="2" width="18" style="1" customWidth="1"/>
    <col min="3" max="3" width="13.625" style="1" customWidth="1"/>
    <col min="4" max="4" width="14.625" style="1" customWidth="1"/>
    <col min="5" max="11" width="13.625" style="1" customWidth="1"/>
    <col min="12" max="12" width="11.125" style="1" customWidth="1"/>
    <col min="13" max="16" width="16.75" style="1"/>
    <col min="17" max="17" width="18.5" style="1" customWidth="1"/>
    <col min="18" max="23" width="16.75" style="1"/>
    <col min="24" max="41" width="6.25" style="1" hidden="1" customWidth="1"/>
    <col min="42" max="42" width="11.125" style="1" hidden="1" customWidth="1"/>
    <col min="43" max="16384" width="16.75" style="1"/>
  </cols>
  <sheetData>
    <row r="1" spans="2:61" s="2" customFormat="1" ht="80.25" customHeight="1">
      <c r="B1" s="165" t="s">
        <v>609</v>
      </c>
      <c r="C1" s="165"/>
      <c r="D1" s="165"/>
      <c r="E1" s="165"/>
      <c r="F1" s="165"/>
      <c r="G1" s="165"/>
      <c r="H1" s="165"/>
      <c r="I1" s="165"/>
    </row>
    <row r="2" spans="2:61" s="3" customFormat="1" ht="21.75" customHeight="1">
      <c r="B2" s="166" t="s">
        <v>593</v>
      </c>
      <c r="C2" s="166"/>
    </row>
    <row r="4" spans="2:61" ht="18">
      <c r="B4" s="169" t="s">
        <v>558</v>
      </c>
      <c r="C4" s="170"/>
      <c r="D4" s="8"/>
      <c r="E4" s="19" t="s">
        <v>559</v>
      </c>
    </row>
    <row r="6" spans="2:61" ht="18">
      <c r="B6" s="10" t="s">
        <v>406</v>
      </c>
      <c r="I6" s="10"/>
    </row>
    <row r="7" spans="2:61" ht="16" thickBot="1">
      <c r="F7" s="168" t="s">
        <v>535</v>
      </c>
      <c r="G7" s="168"/>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row>
    <row r="8" spans="2:61" ht="16" thickBot="1">
      <c r="F8" s="38" t="s">
        <v>537</v>
      </c>
      <c r="G8" s="36">
        <f>+VLOOKUP($E$4,$B$43:$V$53,V41,FALSE)</f>
        <v>0.84</v>
      </c>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row>
    <row r="9" spans="2:61" ht="16" thickBot="1">
      <c r="D9" s="5"/>
      <c r="F9" s="39" t="s">
        <v>538</v>
      </c>
      <c r="G9" s="37">
        <f>+VLOOKUP($E$4,$B$58:$V$68,V56,FALSE)</f>
        <v>0.88</v>
      </c>
      <c r="K9" s="5"/>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row>
    <row r="10" spans="2:61" ht="16" thickBot="1">
      <c r="F10" s="38" t="s">
        <v>541</v>
      </c>
      <c r="G10" s="36">
        <f>+VLOOKUP($E$4,B72:V83,V71,FALSE)</f>
        <v>0.8571428571428571</v>
      </c>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row>
    <row r="11" spans="2:61" ht="18">
      <c r="I11" s="10" t="s">
        <v>557</v>
      </c>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row>
    <row r="12" spans="2:61">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row>
    <row r="13" spans="2:61" ht="16" thickBot="1">
      <c r="N13" s="168" t="s">
        <v>322</v>
      </c>
      <c r="O13" s="168"/>
      <c r="Q13" s="168" t="s">
        <v>322</v>
      </c>
      <c r="R13" s="168"/>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row>
    <row r="14" spans="2:61" ht="16" thickBot="1">
      <c r="N14" s="4" t="str">
        <f>db!H5</f>
        <v>Global (Purpose, Main Idea)</v>
      </c>
      <c r="O14" s="9">
        <f>VLOOKUP($E$4,$B$88:$V$98,D41,FALSE)</f>
        <v>0.72727272727272729</v>
      </c>
      <c r="Q14" s="4" t="str">
        <f>db!H5</f>
        <v>Global (Purpose, Main Idea)</v>
      </c>
      <c r="R14" s="93">
        <f>+VLOOKUP($E$4,$B$148:$V$158,D41,FALSE)</f>
        <v>77.727272727272734</v>
      </c>
      <c r="T14" s="61"/>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row>
    <row r="15" spans="2:61" ht="16" thickBot="1">
      <c r="N15" s="4" t="str">
        <f>db!H6</f>
        <v>Inference</v>
      </c>
      <c r="O15" s="9">
        <f>+VLOOKUP($E$4,$B$88:$V$98,E41,FALSE)</f>
        <v>0.8666666666666667</v>
      </c>
      <c r="Q15" s="4" t="str">
        <f>db!$H6</f>
        <v>Inference</v>
      </c>
      <c r="R15" s="93">
        <f>+VLOOKUP($E$4,$B$148:$V$158,E41,FALSE)</f>
        <v>114.5</v>
      </c>
      <c r="T15" s="61"/>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row>
    <row r="16" spans="2:61" ht="16" thickBot="1">
      <c r="N16" s="4" t="str">
        <f>db!H7</f>
        <v>Grammatical Construction</v>
      </c>
      <c r="O16" s="9">
        <f>+VLOOKUP($E$4,$B$88:$V$98,F41,FALSE)</f>
        <v>0.5</v>
      </c>
      <c r="Q16" s="4" t="str">
        <f>db!$H7</f>
        <v>Grammatical Construction</v>
      </c>
      <c r="R16" s="93">
        <f>+VLOOKUP($E$4,$B$148:$V$158,F$41,FALSE)</f>
        <v>98</v>
      </c>
      <c r="T16" s="61"/>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row>
    <row r="17" spans="2:61" ht="16" thickBot="1">
      <c r="N17" s="4" t="str">
        <f>db!H8</f>
        <v>Logic</v>
      </c>
      <c r="O17" s="9">
        <f>+VLOOKUP($E$4,$B$88:$V$98,G41,FALSE)</f>
        <v>0.83333333333333337</v>
      </c>
      <c r="Q17" s="4" t="str">
        <f>db!$H8</f>
        <v>Logic</v>
      </c>
      <c r="R17" s="93">
        <f>+VLOOKUP($E$4,$B$148:$V$158,G$41,FALSE)</f>
        <v>81.166666666666671</v>
      </c>
      <c r="T17" s="61"/>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row>
    <row r="18" spans="2:61" ht="16" thickBot="1">
      <c r="N18" s="4" t="str">
        <f>db!H9</f>
        <v>Specific detail</v>
      </c>
      <c r="O18" s="9">
        <f>+VLOOKUP($E$4,$B$88:$V$98,H41,FALSE)</f>
        <v>1</v>
      </c>
      <c r="Q18" s="4" t="str">
        <f>db!$H9</f>
        <v>Specific detail</v>
      </c>
      <c r="R18" s="93">
        <f>+VLOOKUP($E$4,$B$148:$V$158,H$41,FALSE)</f>
        <v>105.61538461538461</v>
      </c>
      <c r="T18" s="61"/>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row>
    <row r="19" spans="2:61" ht="16" thickBot="1">
      <c r="N19" s="4" t="str">
        <f>db!H10</f>
        <v>Assumption</v>
      </c>
      <c r="O19" s="9">
        <f>+VLOOKUP($E$4,$B$88:$V$98,I41,FALSE)</f>
        <v>1</v>
      </c>
      <c r="Q19" s="4" t="str">
        <f>db!$H10</f>
        <v>Assumption</v>
      </c>
      <c r="R19" s="93">
        <f>+VLOOKUP($E$4,$B$148:$V$158,I$41,FALSE)</f>
        <v>146.25</v>
      </c>
      <c r="T19" s="61"/>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row>
    <row r="20" spans="2:61" ht="16" thickBot="1">
      <c r="N20" s="4" t="str">
        <f>db!H11</f>
        <v>Conclusion</v>
      </c>
      <c r="O20" s="9" t="str">
        <f>+VLOOKUP($E$4,$B$88:$V$98,J41,FALSE)</f>
        <v>n/a</v>
      </c>
      <c r="Q20" s="4" t="str">
        <f>db!$H11</f>
        <v>Conclusion</v>
      </c>
      <c r="R20" s="93" t="str">
        <f>+VLOOKUP($E$4,$B$148:$V$158,J$41,FALSE)</f>
        <v>n/a</v>
      </c>
      <c r="T20" s="61"/>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row>
    <row r="21" spans="2:61" ht="16" thickBot="1">
      <c r="N21" s="4" t="str">
        <f>db!H12</f>
        <v>Strengthten</v>
      </c>
      <c r="O21" s="9">
        <f>+VLOOKUP($E$4,$B$88:$V$98,K41,FALSE)</f>
        <v>0.6</v>
      </c>
      <c r="Q21" s="4" t="str">
        <f>db!$H12</f>
        <v>Strengthten</v>
      </c>
      <c r="R21" s="93">
        <f>+VLOOKUP($E$4,$B$148:$V$158,K$41,FALSE)</f>
        <v>116.2</v>
      </c>
      <c r="T21" s="61"/>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row>
    <row r="22" spans="2:61" ht="19" thickBot="1">
      <c r="B22" s="10"/>
      <c r="I22" s="10"/>
      <c r="N22" s="4" t="str">
        <f>db!H13</f>
        <v>Weaken</v>
      </c>
      <c r="O22" s="9">
        <f>+VLOOKUP($E$4,$B$88:$V$98,L41,FALSE)</f>
        <v>0.83333333333333337</v>
      </c>
      <c r="Q22" s="4" t="str">
        <f>db!$H13</f>
        <v>Weaken</v>
      </c>
      <c r="R22" s="93">
        <f>+VLOOKUP($E$4,$B$148:$V$158,L$41,FALSE)</f>
        <v>113.38888888888889</v>
      </c>
      <c r="T22" s="61"/>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row>
    <row r="23" spans="2:61" ht="16" thickBot="1">
      <c r="N23" s="4" t="str">
        <f>db!H14</f>
        <v>Style</v>
      </c>
      <c r="O23" s="9">
        <f>+VLOOKUP($E$4,$B$88:$V$98,M41,FALSE)</f>
        <v>0.66666666666666663</v>
      </c>
      <c r="Q23" s="4" t="str">
        <f>db!$H14</f>
        <v>Style</v>
      </c>
      <c r="R23" s="93">
        <f>+VLOOKUP($E$4,$B$148:$V$158,M$41,FALSE)</f>
        <v>81.333333333333329</v>
      </c>
      <c r="T23" s="61"/>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row>
    <row r="24" spans="2:61" ht="19" thickBot="1">
      <c r="I24" s="10"/>
      <c r="N24" s="4" t="str">
        <f>db!H15</f>
        <v>Rare Type</v>
      </c>
      <c r="O24" s="9">
        <f>+VLOOKUP($E$4,$B$88:$V$98,N41,FALSE)</f>
        <v>0.83333333333333337</v>
      </c>
      <c r="Q24" s="4" t="str">
        <f>db!$H15</f>
        <v>Rare Type</v>
      </c>
      <c r="R24" s="93">
        <f>+VLOOKUP($E$4,$B$148:$V$158,N$41,FALSE)</f>
        <v>115.66666666666667</v>
      </c>
      <c r="T24" s="61"/>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row>
    <row r="25" spans="2:61" ht="16" thickBot="1">
      <c r="N25" s="4" t="str">
        <f>db!H16</f>
        <v>Subject-verb</v>
      </c>
      <c r="O25" s="9">
        <f>+VLOOKUP($E$4,$B$88:$V$98,O41,FALSE)</f>
        <v>0.75</v>
      </c>
      <c r="Q25" s="4" t="str">
        <f>db!$H16</f>
        <v>Subject-verb</v>
      </c>
      <c r="R25" s="93">
        <f>+VLOOKUP($E$4,$B$148:$V$158,O$41,FALSE)</f>
        <v>82.6</v>
      </c>
      <c r="T25" s="61"/>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row>
    <row r="26" spans="2:61" ht="19" thickBot="1">
      <c r="M26" s="10"/>
      <c r="N26" s="4" t="str">
        <f>db!H17</f>
        <v>Parallelism</v>
      </c>
      <c r="O26" s="9">
        <f>+VLOOKUP($E$4,$B$88:$V$98,P41,FALSE)</f>
        <v>0.88461538461538458</v>
      </c>
      <c r="Q26" s="4" t="str">
        <f>db!$H17</f>
        <v>Parallelism</v>
      </c>
      <c r="R26" s="93">
        <f>+VLOOKUP($E$4,$B$148:$V$158,P$41,FALSE)</f>
        <v>80.557692307692307</v>
      </c>
      <c r="T26" s="61"/>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row>
    <row r="27" spans="2:61" ht="16" thickBot="1">
      <c r="N27" s="4" t="str">
        <f>db!H18</f>
        <v>Pronouns</v>
      </c>
      <c r="O27" s="9">
        <f>+VLOOKUP($E$4,$B$88:$V$98,Q41,FALSE)</f>
        <v>1</v>
      </c>
      <c r="Q27" s="4" t="str">
        <f>db!$H18</f>
        <v>Pronouns</v>
      </c>
      <c r="R27" s="93">
        <f>+VLOOKUP($E$4,$B$148:$V$158,Q$41,FALSE)</f>
        <v>82.375</v>
      </c>
      <c r="T27" s="61"/>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row>
    <row r="28" spans="2:61" ht="16" thickBot="1">
      <c r="N28" s="4" t="str">
        <f>db!H19</f>
        <v>Modifiers</v>
      </c>
      <c r="O28" s="9">
        <f>+VLOOKUP($E$4,$B$88:$V$98,R41,FALSE)</f>
        <v>0.8</v>
      </c>
      <c r="Q28" s="4" t="str">
        <f>db!$H19</f>
        <v>Modifiers</v>
      </c>
      <c r="R28" s="93">
        <f>+VLOOKUP($E$4,$B$148:$V$158,R$41,FALSE)</f>
        <v>85.48</v>
      </c>
      <c r="T28" s="61"/>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row>
    <row r="29" spans="2:61" ht="19" thickBot="1">
      <c r="B29" s="10"/>
      <c r="I29" s="10"/>
      <c r="N29" s="4" t="str">
        <f>db!H20</f>
        <v>Verb Usage</v>
      </c>
      <c r="O29" s="9">
        <f>+VLOOKUP($E$4,$B$88:$V$98,S41,FALSE)</f>
        <v>0.9</v>
      </c>
      <c r="Q29" s="4" t="str">
        <f>db!$H20</f>
        <v>Verb Usage</v>
      </c>
      <c r="R29" s="93">
        <f>+VLOOKUP($E$4,$B$148:$V$158,S$41,FALSE)</f>
        <v>69</v>
      </c>
      <c r="T29" s="61"/>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row>
    <row r="30" spans="2:61" ht="16" thickBot="1">
      <c r="N30" s="4" t="str">
        <f>db!H21</f>
        <v>Idioms</v>
      </c>
      <c r="O30" s="9">
        <f>+VLOOKUP($E$4,$B$88:$V$98,T41,FALSE)</f>
        <v>0.83333333333333337</v>
      </c>
      <c r="Q30" s="4" t="str">
        <f>db!$H21</f>
        <v>Idioms</v>
      </c>
      <c r="R30" s="93">
        <f>+VLOOKUP($E$4,$B$148:$V$158,T$41,FALSE)</f>
        <v>66.214285714285708</v>
      </c>
      <c r="T30" s="61"/>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row>
    <row r="31" spans="2:61" ht="19" thickBot="1">
      <c r="M31" s="10"/>
      <c r="N31" s="4" t="str">
        <f>db!H22</f>
        <v>Comparisons</v>
      </c>
      <c r="O31" s="9">
        <f>+VLOOKUP($E$4,$B$88:$V$98,U41,FALSE)</f>
        <v>1</v>
      </c>
      <c r="Q31" s="4" t="str">
        <f>db!$H22</f>
        <v>Comparisons</v>
      </c>
      <c r="R31" s="93">
        <f>+VLOOKUP($E$4,$B$148:$V$158,U$41,FALSE)</f>
        <v>72.727272727272734</v>
      </c>
      <c r="T31" s="61"/>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row>
    <row r="32" spans="2:61">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row>
    <row r="33" spans="2:61">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row>
    <row r="34" spans="2:61">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row>
    <row r="35" spans="2:61">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row>
    <row r="36" spans="2:61" ht="19" thickBot="1">
      <c r="I36" s="168" t="s">
        <v>535</v>
      </c>
      <c r="J36" s="168"/>
      <c r="M36" s="10"/>
      <c r="O36" s="10"/>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76"/>
      <c r="BB36" s="76"/>
      <c r="BC36" s="76"/>
      <c r="BD36" s="76"/>
      <c r="BE36" s="76"/>
      <c r="BF36" s="76"/>
      <c r="BG36" s="76"/>
      <c r="BH36" s="76"/>
      <c r="BI36" s="76"/>
    </row>
    <row r="37" spans="2:61" ht="16" thickBot="1">
      <c r="I37" s="34" t="str">
        <f>+F8</f>
        <v>RC</v>
      </c>
      <c r="J37" s="109">
        <f>VLOOKUP($E$4,$B$103:$V$113,V101,FALSE)</f>
        <v>100.12</v>
      </c>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row>
    <row r="38" spans="2:61" ht="16" thickBot="1">
      <c r="I38" s="35" t="str">
        <f>+F9</f>
        <v>CR</v>
      </c>
      <c r="J38" s="110">
        <f>VLOOKUP($E$4,$B$118:$V$128,V116,FALSE)</f>
        <v>121.18</v>
      </c>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row>
    <row r="39" spans="2:61" ht="16" thickBot="1">
      <c r="I39" s="35" t="str">
        <f>+F10</f>
        <v>SC</v>
      </c>
      <c r="J39" s="110">
        <f>VLOOKUP($E$4,$B$133:$V$143,V71,FALSE)</f>
        <v>76.714285714285708</v>
      </c>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row>
    <row r="40" spans="2:61" ht="18">
      <c r="B40" s="10" t="s">
        <v>596</v>
      </c>
      <c r="X40" s="76"/>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c r="BG40" s="76"/>
      <c r="BH40" s="76"/>
      <c r="BI40" s="76"/>
    </row>
    <row r="41" spans="2:61">
      <c r="B41" s="24" t="str">
        <f>+db!C7</f>
        <v>RC</v>
      </c>
      <c r="D41" s="21">
        <v>3</v>
      </c>
      <c r="E41" s="21">
        <f>+D41+1</f>
        <v>4</v>
      </c>
      <c r="F41" s="21">
        <f t="shared" ref="F41:V41" si="0">+E41+1</f>
        <v>5</v>
      </c>
      <c r="G41" s="21">
        <f t="shared" si="0"/>
        <v>6</v>
      </c>
      <c r="H41" s="21">
        <f t="shared" si="0"/>
        <v>7</v>
      </c>
      <c r="I41" s="21">
        <f t="shared" si="0"/>
        <v>8</v>
      </c>
      <c r="J41" s="21">
        <f t="shared" si="0"/>
        <v>9</v>
      </c>
      <c r="K41" s="21">
        <f t="shared" si="0"/>
        <v>10</v>
      </c>
      <c r="L41" s="21">
        <f t="shared" si="0"/>
        <v>11</v>
      </c>
      <c r="M41" s="21">
        <f t="shared" si="0"/>
        <v>12</v>
      </c>
      <c r="N41" s="21">
        <f t="shared" si="0"/>
        <v>13</v>
      </c>
      <c r="O41" s="21">
        <f t="shared" si="0"/>
        <v>14</v>
      </c>
      <c r="P41" s="21">
        <f t="shared" si="0"/>
        <v>15</v>
      </c>
      <c r="Q41" s="21">
        <f t="shared" si="0"/>
        <v>16</v>
      </c>
      <c r="R41" s="21">
        <f t="shared" si="0"/>
        <v>17</v>
      </c>
      <c r="S41" s="21">
        <f t="shared" si="0"/>
        <v>18</v>
      </c>
      <c r="T41" s="21">
        <f t="shared" si="0"/>
        <v>19</v>
      </c>
      <c r="U41" s="21">
        <f t="shared" si="0"/>
        <v>20</v>
      </c>
      <c r="V41" s="21">
        <f t="shared" si="0"/>
        <v>21</v>
      </c>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row>
    <row r="42" spans="2:61" ht="15.75" customHeight="1" thickBot="1">
      <c r="D42" s="17" t="str">
        <f t="shared" ref="D42:V42" si="1">+X42</f>
        <v>Global (Purpose, Main Idea)</v>
      </c>
      <c r="E42" s="17" t="str">
        <f t="shared" si="1"/>
        <v>Inference</v>
      </c>
      <c r="F42" s="17" t="str">
        <f t="shared" si="1"/>
        <v>Grammatical Construction</v>
      </c>
      <c r="G42" s="17" t="str">
        <f t="shared" si="1"/>
        <v>Logic</v>
      </c>
      <c r="H42" s="17" t="str">
        <f t="shared" si="1"/>
        <v>Specific detail</v>
      </c>
      <c r="I42" s="17" t="str">
        <f t="shared" si="1"/>
        <v>Assumption</v>
      </c>
      <c r="J42" s="17" t="str">
        <f t="shared" si="1"/>
        <v>Conclusion</v>
      </c>
      <c r="K42" s="17" t="str">
        <f t="shared" si="1"/>
        <v>Strengthten</v>
      </c>
      <c r="L42" s="17" t="str">
        <f t="shared" si="1"/>
        <v>Weaken</v>
      </c>
      <c r="M42" s="17" t="str">
        <f t="shared" si="1"/>
        <v>Style</v>
      </c>
      <c r="N42" s="17" t="str">
        <f t="shared" si="1"/>
        <v>Rare Type</v>
      </c>
      <c r="O42" s="17" t="str">
        <f t="shared" si="1"/>
        <v>Subject-verb</v>
      </c>
      <c r="P42" s="17" t="str">
        <f t="shared" si="1"/>
        <v>Parallelism</v>
      </c>
      <c r="Q42" s="17" t="str">
        <f t="shared" si="1"/>
        <v>Pronouns</v>
      </c>
      <c r="R42" s="17" t="str">
        <f t="shared" si="1"/>
        <v>Modifiers</v>
      </c>
      <c r="S42" s="17" t="str">
        <f t="shared" si="1"/>
        <v>Verb Usage</v>
      </c>
      <c r="T42" s="17" t="str">
        <f t="shared" si="1"/>
        <v>Idioms</v>
      </c>
      <c r="U42" s="17" t="str">
        <f t="shared" si="1"/>
        <v>Comparisons</v>
      </c>
      <c r="V42" s="17" t="str">
        <f t="shared" si="1"/>
        <v>Total RC</v>
      </c>
      <c r="X42" s="82" t="str">
        <f t="array" ref="X42:AO42">TRANSPOSE(Verbal)</f>
        <v>Global (Purpose, Main Idea)</v>
      </c>
      <c r="Y42" s="82" t="str">
        <v>Inference</v>
      </c>
      <c r="Z42" s="82" t="str">
        <v>Grammatical Construction</v>
      </c>
      <c r="AA42" s="82" t="str">
        <v>Logic</v>
      </c>
      <c r="AB42" s="82" t="str">
        <v>Specific detail</v>
      </c>
      <c r="AC42" s="82" t="str">
        <v>Assumption</v>
      </c>
      <c r="AD42" s="82" t="str">
        <v>Conclusion</v>
      </c>
      <c r="AE42" s="82" t="str">
        <v>Strengthten</v>
      </c>
      <c r="AF42" s="82" t="str">
        <v>Weaken</v>
      </c>
      <c r="AG42" s="82" t="str">
        <v>Style</v>
      </c>
      <c r="AH42" s="82" t="str">
        <v>Rare Type</v>
      </c>
      <c r="AI42" s="82" t="str">
        <v>Subject-verb</v>
      </c>
      <c r="AJ42" s="82" t="str">
        <v>Parallelism</v>
      </c>
      <c r="AK42" s="82" t="str">
        <v>Pronouns</v>
      </c>
      <c r="AL42" s="82" t="str">
        <v>Modifiers</v>
      </c>
      <c r="AM42" s="82" t="str">
        <v>Verb Usage</v>
      </c>
      <c r="AN42" s="82" t="str">
        <v>Idioms</v>
      </c>
      <c r="AO42" s="82" t="str">
        <v>Comparisons</v>
      </c>
      <c r="AP42" s="82" t="s">
        <v>594</v>
      </c>
      <c r="AQ42" s="76"/>
      <c r="AR42" s="76"/>
      <c r="AS42" s="76"/>
      <c r="AT42" s="76"/>
      <c r="AU42" s="76"/>
      <c r="AV42" s="76"/>
      <c r="AW42" s="76"/>
      <c r="AX42" s="76"/>
      <c r="AY42" s="76"/>
      <c r="AZ42" s="76"/>
      <c r="BA42" s="76"/>
      <c r="BB42" s="76"/>
      <c r="BC42" s="76"/>
      <c r="BD42" s="76"/>
      <c r="BE42" s="76"/>
      <c r="BF42" s="76"/>
      <c r="BG42" s="76"/>
      <c r="BH42" s="76"/>
      <c r="BI42" s="76"/>
    </row>
    <row r="43" spans="2:61" ht="16" thickBot="1">
      <c r="B43" s="18" t="str">
        <f>db!D5</f>
        <v>Official Guide 12</v>
      </c>
      <c r="D43" s="40" t="str">
        <f>+IF(ISERROR(X43),"n/a",X43)</f>
        <v>n/a</v>
      </c>
      <c r="E43" s="40" t="str">
        <f t="shared" ref="E43:E53" si="2">+IF(ISERROR(Y43),"n/a",Y43)</f>
        <v>n/a</v>
      </c>
      <c r="F43" s="40" t="str">
        <f t="shared" ref="F43:F53" si="3">+IF(ISERROR(Z43),"n/a",Z43)</f>
        <v>n/a</v>
      </c>
      <c r="G43" s="40" t="str">
        <f t="shared" ref="G43:G53" si="4">+IF(ISERROR(AA43),"n/a",AA43)</f>
        <v>n/a</v>
      </c>
      <c r="H43" s="40" t="str">
        <f t="shared" ref="H43:H53" si="5">+IF(ISERROR(AB43),"n/a",AB43)</f>
        <v>n/a</v>
      </c>
      <c r="I43" s="40" t="str">
        <f t="shared" ref="I43:I53" si="6">+IF(ISERROR(AC43),"n/a",AC43)</f>
        <v>n/a</v>
      </c>
      <c r="J43" s="40" t="str">
        <f t="shared" ref="J43:J53" si="7">+IF(ISERROR(AD43),"n/a",AD43)</f>
        <v>n/a</v>
      </c>
      <c r="K43" s="40" t="str">
        <f t="shared" ref="K43:K53" si="8">+IF(ISERROR(AE43),"n/a",AE43)</f>
        <v>n/a</v>
      </c>
      <c r="L43" s="40" t="str">
        <f t="shared" ref="L43:L53" si="9">+IF(ISERROR(AF43),"n/a",AF43)</f>
        <v>n/a</v>
      </c>
      <c r="M43" s="40" t="str">
        <f t="shared" ref="M43:M53" si="10">+IF(ISERROR(AG43),"n/a",AG43)</f>
        <v>n/a</v>
      </c>
      <c r="N43" s="40" t="str">
        <f t="shared" ref="N43:N53" si="11">+IF(ISERROR(AH43),"n/a",AH43)</f>
        <v>n/a</v>
      </c>
      <c r="O43" s="40" t="str">
        <f t="shared" ref="O43:O53" si="12">+IF(ISERROR(AI43),"n/a",AI43)</f>
        <v>n/a</v>
      </c>
      <c r="P43" s="40" t="str">
        <f t="shared" ref="P43:P53" si="13">+IF(ISERROR(AJ43),"n/a",AJ43)</f>
        <v>n/a</v>
      </c>
      <c r="Q43" s="40" t="str">
        <f t="shared" ref="Q43:Q53" si="14">+IF(ISERROR(AK43),"n/a",AK43)</f>
        <v>n/a</v>
      </c>
      <c r="R43" s="40" t="str">
        <f t="shared" ref="R43:R53" si="15">+IF(ISERROR(AL43),"n/a",AL43)</f>
        <v>n/a</v>
      </c>
      <c r="S43" s="40" t="str">
        <f t="shared" ref="S43:S53" si="16">+IF(ISERROR(AM43),"n/a",AM43)</f>
        <v>n/a</v>
      </c>
      <c r="T43" s="40" t="str">
        <f t="shared" ref="T43:T53" si="17">+IF(ISERROR(AN43),"n/a",AN43)</f>
        <v>n/a</v>
      </c>
      <c r="U43" s="40" t="str">
        <f t="shared" ref="U43:U53" si="18">+IF(ISERROR(AO43),"n/a",AO43)</f>
        <v>n/a</v>
      </c>
      <c r="V43" s="42" t="str">
        <f t="shared" ref="V43:V53" si="19">+IF(ISERROR(AP43),"n/a",AP43)</f>
        <v>n/a</v>
      </c>
      <c r="X43" s="83" t="e">
        <f>+SUMPRODUCT(('Verbal Log'!$C$5:$C$1004='Verbal Stats'!$B43)*('Verbal Log'!$I$5:$I$1004='Verbal Stats'!X$42)*('Verbal Log'!$E$5:$E$1004='Verbal Stats'!$B$41)*'Verbal Log'!$P$5:$P$1004)/SUMPRODUCT(('Verbal Log'!$C$5:$C$1004='Verbal Stats'!$B43)*('Verbal Log'!$I$5:$I$1004='Verbal Stats'!X$42)*('Verbal Log'!$E$5:$E$1004='Verbal Stats'!$B$41))</f>
        <v>#DIV/0!</v>
      </c>
      <c r="Y43" s="83" t="e">
        <f>+SUMPRODUCT(('Verbal Log'!$C$5:$C$1004='Verbal Stats'!$B43)*('Verbal Log'!$I$5:$I$1004='Verbal Stats'!Y$42)*('Verbal Log'!$E$5:$E$1004='Verbal Stats'!$B$41)*'Verbal Log'!$P$5:$P$1004)/SUMPRODUCT(('Verbal Log'!$C$5:$C$1004='Verbal Stats'!$B43)*('Verbal Log'!$I$5:$I$1004='Verbal Stats'!Y$42)*('Verbal Log'!$E$5:$E$1004='Verbal Stats'!$B$41))</f>
        <v>#DIV/0!</v>
      </c>
      <c r="Z43" s="83" t="e">
        <f>+SUMPRODUCT(('Verbal Log'!$C$5:$C$1004='Verbal Stats'!$B43)*('Verbal Log'!$I$5:$I$1004='Verbal Stats'!Z$42)*('Verbal Log'!$E$5:$E$1004='Verbal Stats'!$B$41)*'Verbal Log'!$P$5:$P$1004)/SUMPRODUCT(('Verbal Log'!$C$5:$C$1004='Verbal Stats'!$B43)*('Verbal Log'!$I$5:$I$1004='Verbal Stats'!Z$42)*('Verbal Log'!$E$5:$E$1004='Verbal Stats'!$B$41))</f>
        <v>#DIV/0!</v>
      </c>
      <c r="AA43" s="83" t="e">
        <f>+SUMPRODUCT(('Verbal Log'!$C$5:$C$1004='Verbal Stats'!$B43)*('Verbal Log'!$I$5:$I$1004='Verbal Stats'!AA$42)*('Verbal Log'!$E$5:$E$1004='Verbal Stats'!$B$41)*'Verbal Log'!$P$5:$P$1004)/SUMPRODUCT(('Verbal Log'!$C$5:$C$1004='Verbal Stats'!$B43)*('Verbal Log'!$I$5:$I$1004='Verbal Stats'!AA$42)*('Verbal Log'!$E$5:$E$1004='Verbal Stats'!$B$41))</f>
        <v>#DIV/0!</v>
      </c>
      <c r="AB43" s="83" t="e">
        <f>+SUMPRODUCT(('Verbal Log'!$C$5:$C$1004='Verbal Stats'!$B43)*('Verbal Log'!$I$5:$I$1004='Verbal Stats'!AB$42)*('Verbal Log'!$E$5:$E$1004='Verbal Stats'!$B$41)*'Verbal Log'!$P$5:$P$1004)/SUMPRODUCT(('Verbal Log'!$C$5:$C$1004='Verbal Stats'!$B43)*('Verbal Log'!$I$5:$I$1004='Verbal Stats'!AB$42)*('Verbal Log'!$E$5:$E$1004='Verbal Stats'!$B$41))</f>
        <v>#DIV/0!</v>
      </c>
      <c r="AC43" s="83" t="e">
        <f>+SUMPRODUCT(('Verbal Log'!$C$5:$C$1004='Verbal Stats'!$B43)*('Verbal Log'!$I$5:$I$1004='Verbal Stats'!AC$42)*('Verbal Log'!$E$5:$E$1004='Verbal Stats'!$B$41)*'Verbal Log'!$P$5:$P$1004)/SUMPRODUCT(('Verbal Log'!$C$5:$C$1004='Verbal Stats'!$B43)*('Verbal Log'!$I$5:$I$1004='Verbal Stats'!AC$42)*('Verbal Log'!$E$5:$E$1004='Verbal Stats'!$B$41))</f>
        <v>#DIV/0!</v>
      </c>
      <c r="AD43" s="83" t="e">
        <f>+SUMPRODUCT(('Verbal Log'!$C$5:$C$1004='Verbal Stats'!$B43)*('Verbal Log'!$I$5:$I$1004='Verbal Stats'!AD$42)*('Verbal Log'!$E$5:$E$1004='Verbal Stats'!$B$41)*'Verbal Log'!$P$5:$P$1004)/SUMPRODUCT(('Verbal Log'!$C$5:$C$1004='Verbal Stats'!$B43)*('Verbal Log'!$I$5:$I$1004='Verbal Stats'!AD$42)*('Verbal Log'!$E$5:$E$1004='Verbal Stats'!$B$41))</f>
        <v>#DIV/0!</v>
      </c>
      <c r="AE43" s="83" t="e">
        <f>+SUMPRODUCT(('Verbal Log'!$C$5:$C$1004='Verbal Stats'!$B43)*('Verbal Log'!$I$5:$I$1004='Verbal Stats'!AE$42)*('Verbal Log'!$E$5:$E$1004='Verbal Stats'!$B$41)*'Verbal Log'!$P$5:$P$1004)/SUMPRODUCT(('Verbal Log'!$C$5:$C$1004='Verbal Stats'!$B43)*('Verbal Log'!$I$5:$I$1004='Verbal Stats'!AE$42)*('Verbal Log'!$E$5:$E$1004='Verbal Stats'!$B$41))</f>
        <v>#DIV/0!</v>
      </c>
      <c r="AF43" s="83" t="e">
        <f>+SUMPRODUCT(('Verbal Log'!$C$5:$C$1004='Verbal Stats'!$B43)*('Verbal Log'!$I$5:$I$1004='Verbal Stats'!AF$42)*('Verbal Log'!$E$5:$E$1004='Verbal Stats'!$B$41)*'Verbal Log'!$P$5:$P$1004)/SUMPRODUCT(('Verbal Log'!$C$5:$C$1004='Verbal Stats'!$B43)*('Verbal Log'!$I$5:$I$1004='Verbal Stats'!AF$42)*('Verbal Log'!$E$5:$E$1004='Verbal Stats'!$B$41))</f>
        <v>#DIV/0!</v>
      </c>
      <c r="AG43" s="83" t="e">
        <f>+SUMPRODUCT(('Verbal Log'!$C$5:$C$1004='Verbal Stats'!$B43)*('Verbal Log'!$I$5:$I$1004='Verbal Stats'!AG$42)*('Verbal Log'!$E$5:$E$1004='Verbal Stats'!$B$41)*'Verbal Log'!$P$5:$P$1004)/SUMPRODUCT(('Verbal Log'!$C$5:$C$1004='Verbal Stats'!$B43)*('Verbal Log'!$I$5:$I$1004='Verbal Stats'!AG$42)*('Verbal Log'!$E$5:$E$1004='Verbal Stats'!$B$41))</f>
        <v>#DIV/0!</v>
      </c>
      <c r="AH43" s="83" t="e">
        <f>+SUMPRODUCT(('Verbal Log'!$C$5:$C$1004='Verbal Stats'!$B43)*('Verbal Log'!$I$5:$I$1004='Verbal Stats'!AH$42)*('Verbal Log'!$E$5:$E$1004='Verbal Stats'!$B$41)*'Verbal Log'!$P$5:$P$1004)/SUMPRODUCT(('Verbal Log'!$C$5:$C$1004='Verbal Stats'!$B43)*('Verbal Log'!$I$5:$I$1004='Verbal Stats'!AH$42)*('Verbal Log'!$E$5:$E$1004='Verbal Stats'!$B$41))</f>
        <v>#DIV/0!</v>
      </c>
      <c r="AI43" s="83" t="e">
        <f>+SUMPRODUCT(('Verbal Log'!$C$5:$C$1004='Verbal Stats'!$B43)*('Verbal Log'!$I$5:$I$1004='Verbal Stats'!AI$42)*('Verbal Log'!$E$5:$E$1004='Verbal Stats'!$B$41)*'Verbal Log'!$P$5:$P$1004)/SUMPRODUCT(('Verbal Log'!$C$5:$C$1004='Verbal Stats'!$B43)*('Verbal Log'!$I$5:$I$1004='Verbal Stats'!AI$42)*('Verbal Log'!$E$5:$E$1004='Verbal Stats'!$B$41))</f>
        <v>#DIV/0!</v>
      </c>
      <c r="AJ43" s="83" t="e">
        <f>+SUMPRODUCT(('Verbal Log'!$C$5:$C$1004='Verbal Stats'!$B43)*('Verbal Log'!$I$5:$I$1004='Verbal Stats'!AJ$42)*('Verbal Log'!$E$5:$E$1004='Verbal Stats'!$B$41)*'Verbal Log'!$P$5:$P$1004)/SUMPRODUCT(('Verbal Log'!$C$5:$C$1004='Verbal Stats'!$B43)*('Verbal Log'!$I$5:$I$1004='Verbal Stats'!AJ$42)*('Verbal Log'!$E$5:$E$1004='Verbal Stats'!$B$41))</f>
        <v>#DIV/0!</v>
      </c>
      <c r="AK43" s="83" t="e">
        <f>+SUMPRODUCT(('Verbal Log'!$C$5:$C$1004='Verbal Stats'!$B43)*('Verbal Log'!$I$5:$I$1004='Verbal Stats'!AK$42)*('Verbal Log'!$E$5:$E$1004='Verbal Stats'!$B$41)*'Verbal Log'!$P$5:$P$1004)/SUMPRODUCT(('Verbal Log'!$C$5:$C$1004='Verbal Stats'!$B43)*('Verbal Log'!$I$5:$I$1004='Verbal Stats'!AK$42)*('Verbal Log'!$E$5:$E$1004='Verbal Stats'!$B$41))</f>
        <v>#DIV/0!</v>
      </c>
      <c r="AL43" s="83" t="e">
        <f>+SUMPRODUCT(('Verbal Log'!$C$5:$C$1004='Verbal Stats'!$B43)*('Verbal Log'!$I$5:$I$1004='Verbal Stats'!AL$42)*('Verbal Log'!$E$5:$E$1004='Verbal Stats'!$B$41)*'Verbal Log'!$P$5:$P$1004)/SUMPRODUCT(('Verbal Log'!$C$5:$C$1004='Verbal Stats'!$B43)*('Verbal Log'!$I$5:$I$1004='Verbal Stats'!AL$42)*('Verbal Log'!$E$5:$E$1004='Verbal Stats'!$B$41))</f>
        <v>#DIV/0!</v>
      </c>
      <c r="AM43" s="83" t="e">
        <f>+SUMPRODUCT(('Verbal Log'!$C$5:$C$1004='Verbal Stats'!$B43)*('Verbal Log'!$I$5:$I$1004='Verbal Stats'!AM$42)*('Verbal Log'!$E$5:$E$1004='Verbal Stats'!$B$41)*'Verbal Log'!$P$5:$P$1004)/SUMPRODUCT(('Verbal Log'!$C$5:$C$1004='Verbal Stats'!$B43)*('Verbal Log'!$I$5:$I$1004='Verbal Stats'!AM$42)*('Verbal Log'!$E$5:$E$1004='Verbal Stats'!$B$41))</f>
        <v>#DIV/0!</v>
      </c>
      <c r="AN43" s="83" t="e">
        <f>+SUMPRODUCT(('Verbal Log'!$C$5:$C$1004='Verbal Stats'!$B43)*('Verbal Log'!$I$5:$I$1004='Verbal Stats'!AN$42)*('Verbal Log'!$E$5:$E$1004='Verbal Stats'!$B$41)*'Verbal Log'!$P$5:$P$1004)/SUMPRODUCT(('Verbal Log'!$C$5:$C$1004='Verbal Stats'!$B43)*('Verbal Log'!$I$5:$I$1004='Verbal Stats'!AN$42)*('Verbal Log'!$E$5:$E$1004='Verbal Stats'!$B$41))</f>
        <v>#DIV/0!</v>
      </c>
      <c r="AO43" s="83" t="e">
        <f>+SUMPRODUCT(('Verbal Log'!$C$5:$C$1004='Verbal Stats'!$B43)*('Verbal Log'!$I$5:$I$1004='Verbal Stats'!AO$42)*('Verbal Log'!$E$5:$E$1004='Verbal Stats'!$B$41)*'Verbal Log'!$P$5:$P$1004)/SUMPRODUCT(('Verbal Log'!$C$5:$C$1004='Verbal Stats'!$B43)*('Verbal Log'!$I$5:$I$1004='Verbal Stats'!AO$42)*('Verbal Log'!$E$5:$E$1004='Verbal Stats'!$B$41))</f>
        <v>#DIV/0!</v>
      </c>
      <c r="AP43" s="84" t="e">
        <f>+SUMPRODUCT(('Verbal Log'!$C$5:$C$1004='Verbal Stats'!$B43)*('Verbal Log'!$E$5:$E$1004='Verbal Stats'!$B$41)*'Verbal Log'!$P$5:$P$1004)/SUMPRODUCT(('Verbal Log'!$C$5:$C$1004='Verbal Stats'!$B43)*('Verbal Log'!$E$5:$E$1004='Verbal Stats'!$B$41))</f>
        <v>#DIV/0!</v>
      </c>
      <c r="AQ43" s="76"/>
      <c r="AR43" s="76"/>
      <c r="AS43" s="76"/>
      <c r="AT43" s="76"/>
      <c r="AU43" s="76"/>
      <c r="AV43" s="76"/>
      <c r="AW43" s="76"/>
      <c r="AX43" s="76"/>
      <c r="AY43" s="76"/>
      <c r="AZ43" s="76"/>
      <c r="BA43" s="76"/>
      <c r="BB43" s="76"/>
      <c r="BC43" s="76"/>
      <c r="BD43" s="76"/>
      <c r="BE43" s="76"/>
      <c r="BF43" s="76"/>
      <c r="BG43" s="76"/>
      <c r="BH43" s="76"/>
      <c r="BI43" s="76"/>
    </row>
    <row r="44" spans="2:61" ht="16" thickBot="1">
      <c r="B44" s="18" t="str">
        <f>db!D6</f>
        <v>Official Guide-V</v>
      </c>
      <c r="D44" s="43" t="str">
        <f t="shared" ref="D44:D53" si="20">+IF(ISERROR(X44),"n/a",X44)</f>
        <v>n/a</v>
      </c>
      <c r="E44" s="43" t="str">
        <f t="shared" si="2"/>
        <v>n/a</v>
      </c>
      <c r="F44" s="43" t="str">
        <f t="shared" si="3"/>
        <v>n/a</v>
      </c>
      <c r="G44" s="43" t="str">
        <f t="shared" si="4"/>
        <v>n/a</v>
      </c>
      <c r="H44" s="43" t="str">
        <f t="shared" si="5"/>
        <v>n/a</v>
      </c>
      <c r="I44" s="43" t="str">
        <f t="shared" si="6"/>
        <v>n/a</v>
      </c>
      <c r="J44" s="43" t="str">
        <f t="shared" si="7"/>
        <v>n/a</v>
      </c>
      <c r="K44" s="43" t="str">
        <f t="shared" si="8"/>
        <v>n/a</v>
      </c>
      <c r="L44" s="43" t="str">
        <f t="shared" si="9"/>
        <v>n/a</v>
      </c>
      <c r="M44" s="43" t="str">
        <f t="shared" si="10"/>
        <v>n/a</v>
      </c>
      <c r="N44" s="43" t="str">
        <f t="shared" si="11"/>
        <v>n/a</v>
      </c>
      <c r="O44" s="43" t="str">
        <f t="shared" si="12"/>
        <v>n/a</v>
      </c>
      <c r="P44" s="43" t="str">
        <f t="shared" si="13"/>
        <v>n/a</v>
      </c>
      <c r="Q44" s="43" t="str">
        <f t="shared" si="14"/>
        <v>n/a</v>
      </c>
      <c r="R44" s="43" t="str">
        <f t="shared" si="15"/>
        <v>n/a</v>
      </c>
      <c r="S44" s="43" t="str">
        <f t="shared" si="16"/>
        <v>n/a</v>
      </c>
      <c r="T44" s="43" t="str">
        <f t="shared" si="17"/>
        <v>n/a</v>
      </c>
      <c r="U44" s="43" t="str">
        <f t="shared" si="18"/>
        <v>n/a</v>
      </c>
      <c r="V44" s="45" t="str">
        <f t="shared" si="19"/>
        <v>n/a</v>
      </c>
      <c r="X44" s="83" t="e">
        <f>+SUMPRODUCT(('Verbal Log'!$C$5:$C$1004='Verbal Stats'!$B44)*('Verbal Log'!$I$5:$I$1004='Verbal Stats'!X$42)*('Verbal Log'!$E$5:$E$1004='Verbal Stats'!$B$41)*'Verbal Log'!$P$5:$P$1004)/SUMPRODUCT(('Verbal Log'!$C$5:$C$1004='Verbal Stats'!$B44)*('Verbal Log'!$I$5:$I$1004='Verbal Stats'!X$42)*('Verbal Log'!$E$5:$E$1004='Verbal Stats'!$B$41))</f>
        <v>#DIV/0!</v>
      </c>
      <c r="Y44" s="83" t="e">
        <f>+SUMPRODUCT(('Verbal Log'!$C$5:$C$1004='Verbal Stats'!$B44)*('Verbal Log'!$I$5:$I$1004='Verbal Stats'!Y$42)*('Verbal Log'!$E$5:$E$1004='Verbal Stats'!$B$41)*'Verbal Log'!$P$5:$P$1004)/SUMPRODUCT(('Verbal Log'!$C$5:$C$1004='Verbal Stats'!$B44)*('Verbal Log'!$I$5:$I$1004='Verbal Stats'!Y$42)*('Verbal Log'!$E$5:$E$1004='Verbal Stats'!$B$41))</f>
        <v>#DIV/0!</v>
      </c>
      <c r="Z44" s="83" t="e">
        <f>+SUMPRODUCT(('Verbal Log'!$C$5:$C$1004='Verbal Stats'!$B44)*('Verbal Log'!$I$5:$I$1004='Verbal Stats'!Z$42)*('Verbal Log'!$E$5:$E$1004='Verbal Stats'!$B$41)*'Verbal Log'!$P$5:$P$1004)/SUMPRODUCT(('Verbal Log'!$C$5:$C$1004='Verbal Stats'!$B44)*('Verbal Log'!$I$5:$I$1004='Verbal Stats'!Z$42)*('Verbal Log'!$E$5:$E$1004='Verbal Stats'!$B$41))</f>
        <v>#DIV/0!</v>
      </c>
      <c r="AA44" s="83" t="e">
        <f>+SUMPRODUCT(('Verbal Log'!$C$5:$C$1004='Verbal Stats'!$B44)*('Verbal Log'!$I$5:$I$1004='Verbal Stats'!AA$42)*('Verbal Log'!$E$5:$E$1004='Verbal Stats'!$B$41)*'Verbal Log'!$P$5:$P$1004)/SUMPRODUCT(('Verbal Log'!$C$5:$C$1004='Verbal Stats'!$B44)*('Verbal Log'!$I$5:$I$1004='Verbal Stats'!AA$42)*('Verbal Log'!$E$5:$E$1004='Verbal Stats'!$B$41))</f>
        <v>#DIV/0!</v>
      </c>
      <c r="AB44" s="83" t="e">
        <f>+SUMPRODUCT(('Verbal Log'!$C$5:$C$1004='Verbal Stats'!$B44)*('Verbal Log'!$I$5:$I$1004='Verbal Stats'!AB$42)*('Verbal Log'!$E$5:$E$1004='Verbal Stats'!$B$41)*'Verbal Log'!$P$5:$P$1004)/SUMPRODUCT(('Verbal Log'!$C$5:$C$1004='Verbal Stats'!$B44)*('Verbal Log'!$I$5:$I$1004='Verbal Stats'!AB$42)*('Verbal Log'!$E$5:$E$1004='Verbal Stats'!$B$41))</f>
        <v>#DIV/0!</v>
      </c>
      <c r="AC44" s="83" t="e">
        <f>+SUMPRODUCT(('Verbal Log'!$C$5:$C$1004='Verbal Stats'!$B44)*('Verbal Log'!$I$5:$I$1004='Verbal Stats'!AC$42)*('Verbal Log'!$E$5:$E$1004='Verbal Stats'!$B$41)*'Verbal Log'!$P$5:$P$1004)/SUMPRODUCT(('Verbal Log'!$C$5:$C$1004='Verbal Stats'!$B44)*('Verbal Log'!$I$5:$I$1004='Verbal Stats'!AC$42)*('Verbal Log'!$E$5:$E$1004='Verbal Stats'!$B$41))</f>
        <v>#DIV/0!</v>
      </c>
      <c r="AD44" s="83" t="e">
        <f>+SUMPRODUCT(('Verbal Log'!$C$5:$C$1004='Verbal Stats'!$B44)*('Verbal Log'!$I$5:$I$1004='Verbal Stats'!AD$42)*('Verbal Log'!$E$5:$E$1004='Verbal Stats'!$B$41)*'Verbal Log'!$P$5:$P$1004)/SUMPRODUCT(('Verbal Log'!$C$5:$C$1004='Verbal Stats'!$B44)*('Verbal Log'!$I$5:$I$1004='Verbal Stats'!AD$42)*('Verbal Log'!$E$5:$E$1004='Verbal Stats'!$B$41))</f>
        <v>#DIV/0!</v>
      </c>
      <c r="AE44" s="83" t="e">
        <f>+SUMPRODUCT(('Verbal Log'!$C$5:$C$1004='Verbal Stats'!$B44)*('Verbal Log'!$I$5:$I$1004='Verbal Stats'!AE$42)*('Verbal Log'!$E$5:$E$1004='Verbal Stats'!$B$41)*'Verbal Log'!$P$5:$P$1004)/SUMPRODUCT(('Verbal Log'!$C$5:$C$1004='Verbal Stats'!$B44)*('Verbal Log'!$I$5:$I$1004='Verbal Stats'!AE$42)*('Verbal Log'!$E$5:$E$1004='Verbal Stats'!$B$41))</f>
        <v>#DIV/0!</v>
      </c>
      <c r="AF44" s="83" t="e">
        <f>+SUMPRODUCT(('Verbal Log'!$C$5:$C$1004='Verbal Stats'!$B44)*('Verbal Log'!$I$5:$I$1004='Verbal Stats'!AF$42)*('Verbal Log'!$E$5:$E$1004='Verbal Stats'!$B$41)*'Verbal Log'!$P$5:$P$1004)/SUMPRODUCT(('Verbal Log'!$C$5:$C$1004='Verbal Stats'!$B44)*('Verbal Log'!$I$5:$I$1004='Verbal Stats'!AF$42)*('Verbal Log'!$E$5:$E$1004='Verbal Stats'!$B$41))</f>
        <v>#DIV/0!</v>
      </c>
      <c r="AG44" s="83" t="e">
        <f>+SUMPRODUCT(('Verbal Log'!$C$5:$C$1004='Verbal Stats'!$B44)*('Verbal Log'!$I$5:$I$1004='Verbal Stats'!AG$42)*('Verbal Log'!$E$5:$E$1004='Verbal Stats'!$B$41)*'Verbal Log'!$P$5:$P$1004)/SUMPRODUCT(('Verbal Log'!$C$5:$C$1004='Verbal Stats'!$B44)*('Verbal Log'!$I$5:$I$1004='Verbal Stats'!AG$42)*('Verbal Log'!$E$5:$E$1004='Verbal Stats'!$B$41))</f>
        <v>#DIV/0!</v>
      </c>
      <c r="AH44" s="83" t="e">
        <f>+SUMPRODUCT(('Verbal Log'!$C$5:$C$1004='Verbal Stats'!$B44)*('Verbal Log'!$I$5:$I$1004='Verbal Stats'!AH$42)*('Verbal Log'!$E$5:$E$1004='Verbal Stats'!$B$41)*'Verbal Log'!$P$5:$P$1004)/SUMPRODUCT(('Verbal Log'!$C$5:$C$1004='Verbal Stats'!$B44)*('Verbal Log'!$I$5:$I$1004='Verbal Stats'!AH$42)*('Verbal Log'!$E$5:$E$1004='Verbal Stats'!$B$41))</f>
        <v>#DIV/0!</v>
      </c>
      <c r="AI44" s="83" t="e">
        <f>+SUMPRODUCT(('Verbal Log'!$C$5:$C$1004='Verbal Stats'!$B44)*('Verbal Log'!$I$5:$I$1004='Verbal Stats'!AI$42)*('Verbal Log'!$E$5:$E$1004='Verbal Stats'!$B$41)*'Verbal Log'!$P$5:$P$1004)/SUMPRODUCT(('Verbal Log'!$C$5:$C$1004='Verbal Stats'!$B44)*('Verbal Log'!$I$5:$I$1004='Verbal Stats'!AI$42)*('Verbal Log'!$E$5:$E$1004='Verbal Stats'!$B$41))</f>
        <v>#DIV/0!</v>
      </c>
      <c r="AJ44" s="83" t="e">
        <f>+SUMPRODUCT(('Verbal Log'!$C$5:$C$1004='Verbal Stats'!$B44)*('Verbal Log'!$I$5:$I$1004='Verbal Stats'!AJ$42)*('Verbal Log'!$E$5:$E$1004='Verbal Stats'!$B$41)*'Verbal Log'!$P$5:$P$1004)/SUMPRODUCT(('Verbal Log'!$C$5:$C$1004='Verbal Stats'!$B44)*('Verbal Log'!$I$5:$I$1004='Verbal Stats'!AJ$42)*('Verbal Log'!$E$5:$E$1004='Verbal Stats'!$B$41))</f>
        <v>#DIV/0!</v>
      </c>
      <c r="AK44" s="83" t="e">
        <f>+SUMPRODUCT(('Verbal Log'!$C$5:$C$1004='Verbal Stats'!$B44)*('Verbal Log'!$I$5:$I$1004='Verbal Stats'!AK$42)*('Verbal Log'!$E$5:$E$1004='Verbal Stats'!$B$41)*'Verbal Log'!$P$5:$P$1004)/SUMPRODUCT(('Verbal Log'!$C$5:$C$1004='Verbal Stats'!$B44)*('Verbal Log'!$I$5:$I$1004='Verbal Stats'!AK$42)*('Verbal Log'!$E$5:$E$1004='Verbal Stats'!$B$41))</f>
        <v>#DIV/0!</v>
      </c>
      <c r="AL44" s="83" t="e">
        <f>+SUMPRODUCT(('Verbal Log'!$C$5:$C$1004='Verbal Stats'!$B44)*('Verbal Log'!$I$5:$I$1004='Verbal Stats'!AL$42)*('Verbal Log'!$E$5:$E$1004='Verbal Stats'!$B$41)*'Verbal Log'!$P$5:$P$1004)/SUMPRODUCT(('Verbal Log'!$C$5:$C$1004='Verbal Stats'!$B44)*('Verbal Log'!$I$5:$I$1004='Verbal Stats'!AL$42)*('Verbal Log'!$E$5:$E$1004='Verbal Stats'!$B$41))</f>
        <v>#DIV/0!</v>
      </c>
      <c r="AM44" s="83" t="e">
        <f>+SUMPRODUCT(('Verbal Log'!$C$5:$C$1004='Verbal Stats'!$B44)*('Verbal Log'!$I$5:$I$1004='Verbal Stats'!AM$42)*('Verbal Log'!$E$5:$E$1004='Verbal Stats'!$B$41)*'Verbal Log'!$P$5:$P$1004)/SUMPRODUCT(('Verbal Log'!$C$5:$C$1004='Verbal Stats'!$B44)*('Verbal Log'!$I$5:$I$1004='Verbal Stats'!AM$42)*('Verbal Log'!$E$5:$E$1004='Verbal Stats'!$B$41))</f>
        <v>#DIV/0!</v>
      </c>
      <c r="AN44" s="83" t="e">
        <f>+SUMPRODUCT(('Verbal Log'!$C$5:$C$1004='Verbal Stats'!$B44)*('Verbal Log'!$I$5:$I$1004='Verbal Stats'!AN$42)*('Verbal Log'!$E$5:$E$1004='Verbal Stats'!$B$41)*'Verbal Log'!$P$5:$P$1004)/SUMPRODUCT(('Verbal Log'!$C$5:$C$1004='Verbal Stats'!$B44)*('Verbal Log'!$I$5:$I$1004='Verbal Stats'!AN$42)*('Verbal Log'!$E$5:$E$1004='Verbal Stats'!$B$41))</f>
        <v>#DIV/0!</v>
      </c>
      <c r="AO44" s="83" t="e">
        <f>+SUMPRODUCT(('Verbal Log'!$C$5:$C$1004='Verbal Stats'!$B44)*('Verbal Log'!$I$5:$I$1004='Verbal Stats'!AO$42)*('Verbal Log'!$E$5:$E$1004='Verbal Stats'!$B$41)*'Verbal Log'!$P$5:$P$1004)/SUMPRODUCT(('Verbal Log'!$C$5:$C$1004='Verbal Stats'!$B44)*('Verbal Log'!$I$5:$I$1004='Verbal Stats'!AO$42)*('Verbal Log'!$E$5:$E$1004='Verbal Stats'!$B$41))</f>
        <v>#DIV/0!</v>
      </c>
      <c r="AP44" s="84" t="e">
        <f>+SUMPRODUCT(('Verbal Log'!$C$5:$C$1004='Verbal Stats'!$B44)*('Verbal Log'!$E$5:$E$1004='Verbal Stats'!$B$41)*'Verbal Log'!$P$5:$P$1004)/SUMPRODUCT(('Verbal Log'!$C$5:$C$1004='Verbal Stats'!$B44)*('Verbal Log'!$E$5:$E$1004='Verbal Stats'!$B$41))</f>
        <v>#DIV/0!</v>
      </c>
      <c r="AQ44" s="76"/>
      <c r="AR44" s="76"/>
      <c r="AS44" s="76"/>
      <c r="AT44" s="76"/>
      <c r="AU44" s="76"/>
      <c r="AV44" s="76"/>
      <c r="AW44" s="76"/>
      <c r="AX44" s="76"/>
      <c r="AY44" s="76"/>
      <c r="AZ44" s="76"/>
      <c r="BA44" s="76"/>
      <c r="BB44" s="76"/>
      <c r="BC44" s="76"/>
      <c r="BD44" s="76"/>
      <c r="BE44" s="76"/>
      <c r="BF44" s="76"/>
      <c r="BG44" s="76"/>
      <c r="BH44" s="76"/>
      <c r="BI44" s="76"/>
    </row>
    <row r="45" spans="2:61" ht="16" thickBot="1">
      <c r="B45" s="18" t="str">
        <f>db!D7</f>
        <v>Official Guide-Q</v>
      </c>
      <c r="D45" s="40" t="str">
        <f t="shared" si="20"/>
        <v>n/a</v>
      </c>
      <c r="E45" s="40" t="str">
        <f t="shared" si="2"/>
        <v>n/a</v>
      </c>
      <c r="F45" s="40" t="str">
        <f t="shared" si="3"/>
        <v>n/a</v>
      </c>
      <c r="G45" s="40" t="str">
        <f t="shared" si="4"/>
        <v>n/a</v>
      </c>
      <c r="H45" s="40" t="str">
        <f t="shared" si="5"/>
        <v>n/a</v>
      </c>
      <c r="I45" s="40" t="str">
        <f t="shared" si="6"/>
        <v>n/a</v>
      </c>
      <c r="J45" s="40" t="str">
        <f t="shared" si="7"/>
        <v>n/a</v>
      </c>
      <c r="K45" s="40" t="str">
        <f t="shared" si="8"/>
        <v>n/a</v>
      </c>
      <c r="L45" s="40" t="str">
        <f t="shared" si="9"/>
        <v>n/a</v>
      </c>
      <c r="M45" s="40" t="str">
        <f t="shared" si="10"/>
        <v>n/a</v>
      </c>
      <c r="N45" s="40" t="str">
        <f t="shared" si="11"/>
        <v>n/a</v>
      </c>
      <c r="O45" s="40" t="str">
        <f t="shared" si="12"/>
        <v>n/a</v>
      </c>
      <c r="P45" s="40" t="str">
        <f t="shared" si="13"/>
        <v>n/a</v>
      </c>
      <c r="Q45" s="40" t="str">
        <f t="shared" si="14"/>
        <v>n/a</v>
      </c>
      <c r="R45" s="40" t="str">
        <f t="shared" si="15"/>
        <v>n/a</v>
      </c>
      <c r="S45" s="40" t="str">
        <f t="shared" si="16"/>
        <v>n/a</v>
      </c>
      <c r="T45" s="40" t="str">
        <f t="shared" si="17"/>
        <v>n/a</v>
      </c>
      <c r="U45" s="40" t="str">
        <f t="shared" si="18"/>
        <v>n/a</v>
      </c>
      <c r="V45" s="42" t="str">
        <f t="shared" si="19"/>
        <v>n/a</v>
      </c>
      <c r="X45" s="83" t="e">
        <f>+SUMPRODUCT(('Verbal Log'!$C$5:$C$1004='Verbal Stats'!$B45)*('Verbal Log'!$I$5:$I$1004='Verbal Stats'!X$42)*('Verbal Log'!$E$5:$E$1004='Verbal Stats'!$B$41)*'Verbal Log'!$P$5:$P$1004)/SUMPRODUCT(('Verbal Log'!$C$5:$C$1004='Verbal Stats'!$B45)*('Verbal Log'!$I$5:$I$1004='Verbal Stats'!X$42)*('Verbal Log'!$E$5:$E$1004='Verbal Stats'!$B$41))</f>
        <v>#DIV/0!</v>
      </c>
      <c r="Y45" s="83" t="e">
        <f>+SUMPRODUCT(('Verbal Log'!$C$5:$C$1004='Verbal Stats'!$B45)*('Verbal Log'!$I$5:$I$1004='Verbal Stats'!Y$42)*('Verbal Log'!$E$5:$E$1004='Verbal Stats'!$B$41)*'Verbal Log'!$P$5:$P$1004)/SUMPRODUCT(('Verbal Log'!$C$5:$C$1004='Verbal Stats'!$B45)*('Verbal Log'!$I$5:$I$1004='Verbal Stats'!Y$42)*('Verbal Log'!$E$5:$E$1004='Verbal Stats'!$B$41))</f>
        <v>#DIV/0!</v>
      </c>
      <c r="Z45" s="83" t="e">
        <f>+SUMPRODUCT(('Verbal Log'!$C$5:$C$1004='Verbal Stats'!$B45)*('Verbal Log'!$I$5:$I$1004='Verbal Stats'!Z$42)*('Verbal Log'!$E$5:$E$1004='Verbal Stats'!$B$41)*'Verbal Log'!$P$5:$P$1004)/SUMPRODUCT(('Verbal Log'!$C$5:$C$1004='Verbal Stats'!$B45)*('Verbal Log'!$I$5:$I$1004='Verbal Stats'!Z$42)*('Verbal Log'!$E$5:$E$1004='Verbal Stats'!$B$41))</f>
        <v>#DIV/0!</v>
      </c>
      <c r="AA45" s="83" t="e">
        <f>+SUMPRODUCT(('Verbal Log'!$C$5:$C$1004='Verbal Stats'!$B45)*('Verbal Log'!$I$5:$I$1004='Verbal Stats'!AA$42)*('Verbal Log'!$E$5:$E$1004='Verbal Stats'!$B$41)*'Verbal Log'!$P$5:$P$1004)/SUMPRODUCT(('Verbal Log'!$C$5:$C$1004='Verbal Stats'!$B45)*('Verbal Log'!$I$5:$I$1004='Verbal Stats'!AA$42)*('Verbal Log'!$E$5:$E$1004='Verbal Stats'!$B$41))</f>
        <v>#DIV/0!</v>
      </c>
      <c r="AB45" s="83" t="e">
        <f>+SUMPRODUCT(('Verbal Log'!$C$5:$C$1004='Verbal Stats'!$B45)*('Verbal Log'!$I$5:$I$1004='Verbal Stats'!AB$42)*('Verbal Log'!$E$5:$E$1004='Verbal Stats'!$B$41)*'Verbal Log'!$P$5:$P$1004)/SUMPRODUCT(('Verbal Log'!$C$5:$C$1004='Verbal Stats'!$B45)*('Verbal Log'!$I$5:$I$1004='Verbal Stats'!AB$42)*('Verbal Log'!$E$5:$E$1004='Verbal Stats'!$B$41))</f>
        <v>#DIV/0!</v>
      </c>
      <c r="AC45" s="83" t="e">
        <f>+SUMPRODUCT(('Verbal Log'!$C$5:$C$1004='Verbal Stats'!$B45)*('Verbal Log'!$I$5:$I$1004='Verbal Stats'!AC$42)*('Verbal Log'!$E$5:$E$1004='Verbal Stats'!$B$41)*'Verbal Log'!$P$5:$P$1004)/SUMPRODUCT(('Verbal Log'!$C$5:$C$1004='Verbal Stats'!$B45)*('Verbal Log'!$I$5:$I$1004='Verbal Stats'!AC$42)*('Verbal Log'!$E$5:$E$1004='Verbal Stats'!$B$41))</f>
        <v>#DIV/0!</v>
      </c>
      <c r="AD45" s="83" t="e">
        <f>+SUMPRODUCT(('Verbal Log'!$C$5:$C$1004='Verbal Stats'!$B45)*('Verbal Log'!$I$5:$I$1004='Verbal Stats'!AD$42)*('Verbal Log'!$E$5:$E$1004='Verbal Stats'!$B$41)*'Verbal Log'!$P$5:$P$1004)/SUMPRODUCT(('Verbal Log'!$C$5:$C$1004='Verbal Stats'!$B45)*('Verbal Log'!$I$5:$I$1004='Verbal Stats'!AD$42)*('Verbal Log'!$E$5:$E$1004='Verbal Stats'!$B$41))</f>
        <v>#DIV/0!</v>
      </c>
      <c r="AE45" s="83" t="e">
        <f>+SUMPRODUCT(('Verbal Log'!$C$5:$C$1004='Verbal Stats'!$B45)*('Verbal Log'!$I$5:$I$1004='Verbal Stats'!AE$42)*('Verbal Log'!$E$5:$E$1004='Verbal Stats'!$B$41)*'Verbal Log'!$P$5:$P$1004)/SUMPRODUCT(('Verbal Log'!$C$5:$C$1004='Verbal Stats'!$B45)*('Verbal Log'!$I$5:$I$1004='Verbal Stats'!AE$42)*('Verbal Log'!$E$5:$E$1004='Verbal Stats'!$B$41))</f>
        <v>#DIV/0!</v>
      </c>
      <c r="AF45" s="83" t="e">
        <f>+SUMPRODUCT(('Verbal Log'!$C$5:$C$1004='Verbal Stats'!$B45)*('Verbal Log'!$I$5:$I$1004='Verbal Stats'!AF$42)*('Verbal Log'!$E$5:$E$1004='Verbal Stats'!$B$41)*'Verbal Log'!$P$5:$P$1004)/SUMPRODUCT(('Verbal Log'!$C$5:$C$1004='Verbal Stats'!$B45)*('Verbal Log'!$I$5:$I$1004='Verbal Stats'!AF$42)*('Verbal Log'!$E$5:$E$1004='Verbal Stats'!$B$41))</f>
        <v>#DIV/0!</v>
      </c>
      <c r="AG45" s="83" t="e">
        <f>+SUMPRODUCT(('Verbal Log'!$C$5:$C$1004='Verbal Stats'!$B45)*('Verbal Log'!$I$5:$I$1004='Verbal Stats'!AG$42)*('Verbal Log'!$E$5:$E$1004='Verbal Stats'!$B$41)*'Verbal Log'!$P$5:$P$1004)/SUMPRODUCT(('Verbal Log'!$C$5:$C$1004='Verbal Stats'!$B45)*('Verbal Log'!$I$5:$I$1004='Verbal Stats'!AG$42)*('Verbal Log'!$E$5:$E$1004='Verbal Stats'!$B$41))</f>
        <v>#DIV/0!</v>
      </c>
      <c r="AH45" s="83" t="e">
        <f>+SUMPRODUCT(('Verbal Log'!$C$5:$C$1004='Verbal Stats'!$B45)*('Verbal Log'!$I$5:$I$1004='Verbal Stats'!AH$42)*('Verbal Log'!$E$5:$E$1004='Verbal Stats'!$B$41)*'Verbal Log'!$P$5:$P$1004)/SUMPRODUCT(('Verbal Log'!$C$5:$C$1004='Verbal Stats'!$B45)*('Verbal Log'!$I$5:$I$1004='Verbal Stats'!AH$42)*('Verbal Log'!$E$5:$E$1004='Verbal Stats'!$B$41))</f>
        <v>#DIV/0!</v>
      </c>
      <c r="AI45" s="83" t="e">
        <f>+SUMPRODUCT(('Verbal Log'!$C$5:$C$1004='Verbal Stats'!$B45)*('Verbal Log'!$I$5:$I$1004='Verbal Stats'!AI$42)*('Verbal Log'!$E$5:$E$1004='Verbal Stats'!$B$41)*'Verbal Log'!$P$5:$P$1004)/SUMPRODUCT(('Verbal Log'!$C$5:$C$1004='Verbal Stats'!$B45)*('Verbal Log'!$I$5:$I$1004='Verbal Stats'!AI$42)*('Verbal Log'!$E$5:$E$1004='Verbal Stats'!$B$41))</f>
        <v>#DIV/0!</v>
      </c>
      <c r="AJ45" s="83" t="e">
        <f>+SUMPRODUCT(('Verbal Log'!$C$5:$C$1004='Verbal Stats'!$B45)*('Verbal Log'!$I$5:$I$1004='Verbal Stats'!AJ$42)*('Verbal Log'!$E$5:$E$1004='Verbal Stats'!$B$41)*'Verbal Log'!$P$5:$P$1004)/SUMPRODUCT(('Verbal Log'!$C$5:$C$1004='Verbal Stats'!$B45)*('Verbal Log'!$I$5:$I$1004='Verbal Stats'!AJ$42)*('Verbal Log'!$E$5:$E$1004='Verbal Stats'!$B$41))</f>
        <v>#DIV/0!</v>
      </c>
      <c r="AK45" s="83" t="e">
        <f>+SUMPRODUCT(('Verbal Log'!$C$5:$C$1004='Verbal Stats'!$B45)*('Verbal Log'!$I$5:$I$1004='Verbal Stats'!AK$42)*('Verbal Log'!$E$5:$E$1004='Verbal Stats'!$B$41)*'Verbal Log'!$P$5:$P$1004)/SUMPRODUCT(('Verbal Log'!$C$5:$C$1004='Verbal Stats'!$B45)*('Verbal Log'!$I$5:$I$1004='Verbal Stats'!AK$42)*('Verbal Log'!$E$5:$E$1004='Verbal Stats'!$B$41))</f>
        <v>#DIV/0!</v>
      </c>
      <c r="AL45" s="83" t="e">
        <f>+SUMPRODUCT(('Verbal Log'!$C$5:$C$1004='Verbal Stats'!$B45)*('Verbal Log'!$I$5:$I$1004='Verbal Stats'!AL$42)*('Verbal Log'!$E$5:$E$1004='Verbal Stats'!$B$41)*'Verbal Log'!$P$5:$P$1004)/SUMPRODUCT(('Verbal Log'!$C$5:$C$1004='Verbal Stats'!$B45)*('Verbal Log'!$I$5:$I$1004='Verbal Stats'!AL$42)*('Verbal Log'!$E$5:$E$1004='Verbal Stats'!$B$41))</f>
        <v>#DIV/0!</v>
      </c>
      <c r="AM45" s="83" t="e">
        <f>+SUMPRODUCT(('Verbal Log'!$C$5:$C$1004='Verbal Stats'!$B45)*('Verbal Log'!$I$5:$I$1004='Verbal Stats'!AM$42)*('Verbal Log'!$E$5:$E$1004='Verbal Stats'!$B$41)*'Verbal Log'!$P$5:$P$1004)/SUMPRODUCT(('Verbal Log'!$C$5:$C$1004='Verbal Stats'!$B45)*('Verbal Log'!$I$5:$I$1004='Verbal Stats'!AM$42)*('Verbal Log'!$E$5:$E$1004='Verbal Stats'!$B$41))</f>
        <v>#DIV/0!</v>
      </c>
      <c r="AN45" s="83" t="e">
        <f>+SUMPRODUCT(('Verbal Log'!$C$5:$C$1004='Verbal Stats'!$B45)*('Verbal Log'!$I$5:$I$1004='Verbal Stats'!AN$42)*('Verbal Log'!$E$5:$E$1004='Verbal Stats'!$B$41)*'Verbal Log'!$P$5:$P$1004)/SUMPRODUCT(('Verbal Log'!$C$5:$C$1004='Verbal Stats'!$B45)*('Verbal Log'!$I$5:$I$1004='Verbal Stats'!AN$42)*('Verbal Log'!$E$5:$E$1004='Verbal Stats'!$B$41))</f>
        <v>#DIV/0!</v>
      </c>
      <c r="AO45" s="83" t="e">
        <f>+SUMPRODUCT(('Verbal Log'!$C$5:$C$1004='Verbal Stats'!$B45)*('Verbal Log'!$I$5:$I$1004='Verbal Stats'!AO$42)*('Verbal Log'!$E$5:$E$1004='Verbal Stats'!$B$41)*'Verbal Log'!$P$5:$P$1004)/SUMPRODUCT(('Verbal Log'!$C$5:$C$1004='Verbal Stats'!$B45)*('Verbal Log'!$I$5:$I$1004='Verbal Stats'!AO$42)*('Verbal Log'!$E$5:$E$1004='Verbal Stats'!$B$41))</f>
        <v>#DIV/0!</v>
      </c>
      <c r="AP45" s="84" t="e">
        <f>+SUMPRODUCT(('Verbal Log'!$C$5:$C$1004='Verbal Stats'!$B45)*('Verbal Log'!$E$5:$E$1004='Verbal Stats'!$B$41)*'Verbal Log'!$P$5:$P$1004)/SUMPRODUCT(('Verbal Log'!$C$5:$C$1004='Verbal Stats'!$B45)*('Verbal Log'!$E$5:$E$1004='Verbal Stats'!$B$41))</f>
        <v>#DIV/0!</v>
      </c>
      <c r="AQ45" s="76"/>
      <c r="AR45" s="76"/>
      <c r="AS45" s="76"/>
      <c r="AT45" s="76"/>
      <c r="AU45" s="76"/>
      <c r="AV45" s="76"/>
      <c r="AW45" s="76"/>
      <c r="AX45" s="76"/>
      <c r="AY45" s="76"/>
      <c r="AZ45" s="76"/>
      <c r="BA45" s="76"/>
      <c r="BB45" s="76"/>
      <c r="BC45" s="76"/>
      <c r="BD45" s="76"/>
      <c r="BE45" s="76"/>
      <c r="BF45" s="76"/>
      <c r="BG45" s="76"/>
      <c r="BH45" s="76"/>
      <c r="BI45" s="76"/>
    </row>
    <row r="46" spans="2:61" ht="16" thickBot="1">
      <c r="B46" s="18" t="str">
        <f>db!D8</f>
        <v>Kaplan Premier</v>
      </c>
      <c r="D46" s="43">
        <f t="shared" si="20"/>
        <v>0.72727272727272729</v>
      </c>
      <c r="E46" s="43">
        <f t="shared" si="2"/>
        <v>0.8</v>
      </c>
      <c r="F46" s="43" t="str">
        <f t="shared" si="3"/>
        <v>n/a</v>
      </c>
      <c r="G46" s="43">
        <f t="shared" si="4"/>
        <v>0.83333333333333337</v>
      </c>
      <c r="H46" s="43">
        <f t="shared" si="5"/>
        <v>1</v>
      </c>
      <c r="I46" s="43" t="str">
        <f t="shared" si="6"/>
        <v>n/a</v>
      </c>
      <c r="J46" s="43" t="str">
        <f t="shared" si="7"/>
        <v>n/a</v>
      </c>
      <c r="K46" s="43" t="str">
        <f t="shared" si="8"/>
        <v>n/a</v>
      </c>
      <c r="L46" s="43">
        <f t="shared" si="9"/>
        <v>1</v>
      </c>
      <c r="M46" s="43" t="str">
        <f t="shared" si="10"/>
        <v>n/a</v>
      </c>
      <c r="N46" s="43" t="str">
        <f t="shared" si="11"/>
        <v>n/a</v>
      </c>
      <c r="O46" s="43" t="str">
        <f t="shared" si="12"/>
        <v>n/a</v>
      </c>
      <c r="P46" s="43" t="str">
        <f t="shared" si="13"/>
        <v>n/a</v>
      </c>
      <c r="Q46" s="43" t="str">
        <f t="shared" si="14"/>
        <v>n/a</v>
      </c>
      <c r="R46" s="43" t="str">
        <f t="shared" si="15"/>
        <v>n/a</v>
      </c>
      <c r="S46" s="43" t="str">
        <f t="shared" si="16"/>
        <v>n/a</v>
      </c>
      <c r="T46" s="43" t="str">
        <f t="shared" si="17"/>
        <v>n/a</v>
      </c>
      <c r="U46" s="43" t="str">
        <f t="shared" si="18"/>
        <v>n/a</v>
      </c>
      <c r="V46" s="45">
        <f t="shared" si="19"/>
        <v>0.84</v>
      </c>
      <c r="X46" s="83">
        <f>+SUMPRODUCT(('Verbal Log'!$C$5:$C$1004='Verbal Stats'!$B46)*('Verbal Log'!$I$5:$I$1004='Verbal Stats'!X$42)*('Verbal Log'!$E$5:$E$1004='Verbal Stats'!$B$41)*'Verbal Log'!$P$5:$P$1004)/SUMPRODUCT(('Verbal Log'!$C$5:$C$1004='Verbal Stats'!$B46)*('Verbal Log'!$I$5:$I$1004='Verbal Stats'!X$42)*('Verbal Log'!$E$5:$E$1004='Verbal Stats'!$B$41))</f>
        <v>0.72727272727272729</v>
      </c>
      <c r="Y46" s="83">
        <f>+SUMPRODUCT(('Verbal Log'!$C$5:$C$1004='Verbal Stats'!$B46)*('Verbal Log'!$I$5:$I$1004='Verbal Stats'!Y$42)*('Verbal Log'!$E$5:$E$1004='Verbal Stats'!$B$41)*'Verbal Log'!$P$5:$P$1004)/SUMPRODUCT(('Verbal Log'!$C$5:$C$1004='Verbal Stats'!$B46)*('Verbal Log'!$I$5:$I$1004='Verbal Stats'!Y$42)*('Verbal Log'!$E$5:$E$1004='Verbal Stats'!$B$41))</f>
        <v>0.8</v>
      </c>
      <c r="Z46" s="83" t="e">
        <f>+SUMPRODUCT(('Verbal Log'!$C$5:$C$1004='Verbal Stats'!$B46)*('Verbal Log'!$I$5:$I$1004='Verbal Stats'!Z$42)*('Verbal Log'!$E$5:$E$1004='Verbal Stats'!$B$41)*'Verbal Log'!$P$5:$P$1004)/SUMPRODUCT(('Verbal Log'!$C$5:$C$1004='Verbal Stats'!$B46)*('Verbal Log'!$I$5:$I$1004='Verbal Stats'!Z$42)*('Verbal Log'!$E$5:$E$1004='Verbal Stats'!$B$41))</f>
        <v>#DIV/0!</v>
      </c>
      <c r="AA46" s="83">
        <f>+SUMPRODUCT(('Verbal Log'!$C$5:$C$1004='Verbal Stats'!$B46)*('Verbal Log'!$I$5:$I$1004='Verbal Stats'!AA$42)*('Verbal Log'!$E$5:$E$1004='Verbal Stats'!$B$41)*'Verbal Log'!$P$5:$P$1004)/SUMPRODUCT(('Verbal Log'!$C$5:$C$1004='Verbal Stats'!$B46)*('Verbal Log'!$I$5:$I$1004='Verbal Stats'!AA$42)*('Verbal Log'!$E$5:$E$1004='Verbal Stats'!$B$41))</f>
        <v>0.83333333333333337</v>
      </c>
      <c r="AB46" s="83">
        <f>+SUMPRODUCT(('Verbal Log'!$C$5:$C$1004='Verbal Stats'!$B46)*('Verbal Log'!$I$5:$I$1004='Verbal Stats'!AB$42)*('Verbal Log'!$E$5:$E$1004='Verbal Stats'!$B$41)*'Verbal Log'!$P$5:$P$1004)/SUMPRODUCT(('Verbal Log'!$C$5:$C$1004='Verbal Stats'!$B46)*('Verbal Log'!$I$5:$I$1004='Verbal Stats'!AB$42)*('Verbal Log'!$E$5:$E$1004='Verbal Stats'!$B$41))</f>
        <v>1</v>
      </c>
      <c r="AC46" s="83" t="e">
        <f>+SUMPRODUCT(('Verbal Log'!$C$5:$C$1004='Verbal Stats'!$B46)*('Verbal Log'!$I$5:$I$1004='Verbal Stats'!AC$42)*('Verbal Log'!$E$5:$E$1004='Verbal Stats'!$B$41)*'Verbal Log'!$P$5:$P$1004)/SUMPRODUCT(('Verbal Log'!$C$5:$C$1004='Verbal Stats'!$B46)*('Verbal Log'!$I$5:$I$1004='Verbal Stats'!AC$42)*('Verbal Log'!$E$5:$E$1004='Verbal Stats'!$B$41))</f>
        <v>#DIV/0!</v>
      </c>
      <c r="AD46" s="83" t="e">
        <f>+SUMPRODUCT(('Verbal Log'!$C$5:$C$1004='Verbal Stats'!$B46)*('Verbal Log'!$I$5:$I$1004='Verbal Stats'!AD$42)*('Verbal Log'!$E$5:$E$1004='Verbal Stats'!$B$41)*'Verbal Log'!$P$5:$P$1004)/SUMPRODUCT(('Verbal Log'!$C$5:$C$1004='Verbal Stats'!$B46)*('Verbal Log'!$I$5:$I$1004='Verbal Stats'!AD$42)*('Verbal Log'!$E$5:$E$1004='Verbal Stats'!$B$41))</f>
        <v>#DIV/0!</v>
      </c>
      <c r="AE46" s="83" t="e">
        <f>+SUMPRODUCT(('Verbal Log'!$C$5:$C$1004='Verbal Stats'!$B46)*('Verbal Log'!$I$5:$I$1004='Verbal Stats'!AE$42)*('Verbal Log'!$E$5:$E$1004='Verbal Stats'!$B$41)*'Verbal Log'!$P$5:$P$1004)/SUMPRODUCT(('Verbal Log'!$C$5:$C$1004='Verbal Stats'!$B46)*('Verbal Log'!$I$5:$I$1004='Verbal Stats'!AE$42)*('Verbal Log'!$E$5:$E$1004='Verbal Stats'!$B$41))</f>
        <v>#DIV/0!</v>
      </c>
      <c r="AF46" s="83">
        <f>+SUMPRODUCT(('Verbal Log'!$C$5:$C$1004='Verbal Stats'!$B46)*('Verbal Log'!$I$5:$I$1004='Verbal Stats'!AF$42)*('Verbal Log'!$E$5:$E$1004='Verbal Stats'!$B$41)*'Verbal Log'!$P$5:$P$1004)/SUMPRODUCT(('Verbal Log'!$C$5:$C$1004='Verbal Stats'!$B46)*('Verbal Log'!$I$5:$I$1004='Verbal Stats'!AF$42)*('Verbal Log'!$E$5:$E$1004='Verbal Stats'!$B$41))</f>
        <v>1</v>
      </c>
      <c r="AG46" s="83" t="e">
        <f>+SUMPRODUCT(('Verbal Log'!$C$5:$C$1004='Verbal Stats'!$B46)*('Verbal Log'!$I$5:$I$1004='Verbal Stats'!AG$42)*('Verbal Log'!$E$5:$E$1004='Verbal Stats'!$B$41)*'Verbal Log'!$P$5:$P$1004)/SUMPRODUCT(('Verbal Log'!$C$5:$C$1004='Verbal Stats'!$B46)*('Verbal Log'!$I$5:$I$1004='Verbal Stats'!AG$42)*('Verbal Log'!$E$5:$E$1004='Verbal Stats'!$B$41))</f>
        <v>#DIV/0!</v>
      </c>
      <c r="AH46" s="83" t="e">
        <f>+SUMPRODUCT(('Verbal Log'!$C$5:$C$1004='Verbal Stats'!$B46)*('Verbal Log'!$I$5:$I$1004='Verbal Stats'!AH$42)*('Verbal Log'!$E$5:$E$1004='Verbal Stats'!$B$41)*'Verbal Log'!$P$5:$P$1004)/SUMPRODUCT(('Verbal Log'!$C$5:$C$1004='Verbal Stats'!$B46)*('Verbal Log'!$I$5:$I$1004='Verbal Stats'!AH$42)*('Verbal Log'!$E$5:$E$1004='Verbal Stats'!$B$41))</f>
        <v>#DIV/0!</v>
      </c>
      <c r="AI46" s="83" t="e">
        <f>+SUMPRODUCT(('Verbal Log'!$C$5:$C$1004='Verbal Stats'!$B46)*('Verbal Log'!$I$5:$I$1004='Verbal Stats'!AI$42)*('Verbal Log'!$E$5:$E$1004='Verbal Stats'!$B$41)*'Verbal Log'!$P$5:$P$1004)/SUMPRODUCT(('Verbal Log'!$C$5:$C$1004='Verbal Stats'!$B46)*('Verbal Log'!$I$5:$I$1004='Verbal Stats'!AI$42)*('Verbal Log'!$E$5:$E$1004='Verbal Stats'!$B$41))</f>
        <v>#DIV/0!</v>
      </c>
      <c r="AJ46" s="83" t="e">
        <f>+SUMPRODUCT(('Verbal Log'!$C$5:$C$1004='Verbal Stats'!$B46)*('Verbal Log'!$I$5:$I$1004='Verbal Stats'!AJ$42)*('Verbal Log'!$E$5:$E$1004='Verbal Stats'!$B$41)*'Verbal Log'!$P$5:$P$1004)/SUMPRODUCT(('Verbal Log'!$C$5:$C$1004='Verbal Stats'!$B46)*('Verbal Log'!$I$5:$I$1004='Verbal Stats'!AJ$42)*('Verbal Log'!$E$5:$E$1004='Verbal Stats'!$B$41))</f>
        <v>#DIV/0!</v>
      </c>
      <c r="AK46" s="83" t="e">
        <f>+SUMPRODUCT(('Verbal Log'!$C$5:$C$1004='Verbal Stats'!$B46)*('Verbal Log'!$I$5:$I$1004='Verbal Stats'!AK$42)*('Verbal Log'!$E$5:$E$1004='Verbal Stats'!$B$41)*'Verbal Log'!$P$5:$P$1004)/SUMPRODUCT(('Verbal Log'!$C$5:$C$1004='Verbal Stats'!$B46)*('Verbal Log'!$I$5:$I$1004='Verbal Stats'!AK$42)*('Verbal Log'!$E$5:$E$1004='Verbal Stats'!$B$41))</f>
        <v>#DIV/0!</v>
      </c>
      <c r="AL46" s="83" t="e">
        <f>+SUMPRODUCT(('Verbal Log'!$C$5:$C$1004='Verbal Stats'!$B46)*('Verbal Log'!$I$5:$I$1004='Verbal Stats'!AL$42)*('Verbal Log'!$E$5:$E$1004='Verbal Stats'!$B$41)*'Verbal Log'!$P$5:$P$1004)/SUMPRODUCT(('Verbal Log'!$C$5:$C$1004='Verbal Stats'!$B46)*('Verbal Log'!$I$5:$I$1004='Verbal Stats'!AL$42)*('Verbal Log'!$E$5:$E$1004='Verbal Stats'!$B$41))</f>
        <v>#DIV/0!</v>
      </c>
      <c r="AM46" s="83" t="e">
        <f>+SUMPRODUCT(('Verbal Log'!$C$5:$C$1004='Verbal Stats'!$B46)*('Verbal Log'!$I$5:$I$1004='Verbal Stats'!AM$42)*('Verbal Log'!$E$5:$E$1004='Verbal Stats'!$B$41)*'Verbal Log'!$P$5:$P$1004)/SUMPRODUCT(('Verbal Log'!$C$5:$C$1004='Verbal Stats'!$B46)*('Verbal Log'!$I$5:$I$1004='Verbal Stats'!AM$42)*('Verbal Log'!$E$5:$E$1004='Verbal Stats'!$B$41))</f>
        <v>#DIV/0!</v>
      </c>
      <c r="AN46" s="83" t="e">
        <f>+SUMPRODUCT(('Verbal Log'!$C$5:$C$1004='Verbal Stats'!$B46)*('Verbal Log'!$I$5:$I$1004='Verbal Stats'!AN$42)*('Verbal Log'!$E$5:$E$1004='Verbal Stats'!$B$41)*'Verbal Log'!$P$5:$P$1004)/SUMPRODUCT(('Verbal Log'!$C$5:$C$1004='Verbal Stats'!$B46)*('Verbal Log'!$I$5:$I$1004='Verbal Stats'!AN$42)*('Verbal Log'!$E$5:$E$1004='Verbal Stats'!$B$41))</f>
        <v>#DIV/0!</v>
      </c>
      <c r="AO46" s="83" t="e">
        <f>+SUMPRODUCT(('Verbal Log'!$C$5:$C$1004='Verbal Stats'!$B46)*('Verbal Log'!$I$5:$I$1004='Verbal Stats'!AO$42)*('Verbal Log'!$E$5:$E$1004='Verbal Stats'!$B$41)*'Verbal Log'!$P$5:$P$1004)/SUMPRODUCT(('Verbal Log'!$C$5:$C$1004='Verbal Stats'!$B46)*('Verbal Log'!$I$5:$I$1004='Verbal Stats'!AO$42)*('Verbal Log'!$E$5:$E$1004='Verbal Stats'!$B$41))</f>
        <v>#DIV/0!</v>
      </c>
      <c r="AP46" s="84">
        <f>+SUMPRODUCT(('Verbal Log'!$C$5:$C$1004='Verbal Stats'!$B46)*('Verbal Log'!$E$5:$E$1004='Verbal Stats'!$B$41)*'Verbal Log'!$P$5:$P$1004)/SUMPRODUCT(('Verbal Log'!$C$5:$C$1004='Verbal Stats'!$B46)*('Verbal Log'!$E$5:$E$1004='Verbal Stats'!$B$41))</f>
        <v>0.84</v>
      </c>
      <c r="AQ46" s="76"/>
      <c r="AR46" s="76"/>
      <c r="AS46" s="76"/>
      <c r="AT46" s="76"/>
      <c r="AU46" s="76"/>
      <c r="AV46" s="76"/>
      <c r="AW46" s="76"/>
      <c r="AX46" s="76"/>
      <c r="AY46" s="76"/>
      <c r="AZ46" s="76"/>
      <c r="BA46" s="76"/>
      <c r="BB46" s="76"/>
      <c r="BC46" s="76"/>
      <c r="BD46" s="76"/>
      <c r="BE46" s="76"/>
      <c r="BF46" s="76"/>
      <c r="BG46" s="76"/>
      <c r="BH46" s="76"/>
      <c r="BI46" s="76"/>
    </row>
    <row r="47" spans="2:61" ht="16" thickBot="1">
      <c r="B47" s="18" t="str">
        <f>db!D9</f>
        <v>MGMAT</v>
      </c>
      <c r="D47" s="40" t="str">
        <f t="shared" si="20"/>
        <v>n/a</v>
      </c>
      <c r="E47" s="40" t="str">
        <f t="shared" si="2"/>
        <v>n/a</v>
      </c>
      <c r="F47" s="40" t="str">
        <f t="shared" si="3"/>
        <v>n/a</v>
      </c>
      <c r="G47" s="40" t="str">
        <f t="shared" si="4"/>
        <v>n/a</v>
      </c>
      <c r="H47" s="40" t="str">
        <f t="shared" si="5"/>
        <v>n/a</v>
      </c>
      <c r="I47" s="40" t="str">
        <f t="shared" si="6"/>
        <v>n/a</v>
      </c>
      <c r="J47" s="40" t="str">
        <f t="shared" si="7"/>
        <v>n/a</v>
      </c>
      <c r="K47" s="40" t="str">
        <f t="shared" si="8"/>
        <v>n/a</v>
      </c>
      <c r="L47" s="40" t="str">
        <f t="shared" si="9"/>
        <v>n/a</v>
      </c>
      <c r="M47" s="40" t="str">
        <f t="shared" si="10"/>
        <v>n/a</v>
      </c>
      <c r="N47" s="40" t="str">
        <f t="shared" si="11"/>
        <v>n/a</v>
      </c>
      <c r="O47" s="40" t="str">
        <f t="shared" si="12"/>
        <v>n/a</v>
      </c>
      <c r="P47" s="40" t="str">
        <f t="shared" si="13"/>
        <v>n/a</v>
      </c>
      <c r="Q47" s="40" t="str">
        <f t="shared" si="14"/>
        <v>n/a</v>
      </c>
      <c r="R47" s="40" t="str">
        <f t="shared" si="15"/>
        <v>n/a</v>
      </c>
      <c r="S47" s="40" t="str">
        <f t="shared" si="16"/>
        <v>n/a</v>
      </c>
      <c r="T47" s="40" t="str">
        <f t="shared" si="17"/>
        <v>n/a</v>
      </c>
      <c r="U47" s="40" t="str">
        <f t="shared" si="18"/>
        <v>n/a</v>
      </c>
      <c r="V47" s="42" t="str">
        <f t="shared" si="19"/>
        <v>n/a</v>
      </c>
      <c r="X47" s="83" t="e">
        <f>+SUMPRODUCT(('Verbal Log'!$C$5:$C$1004='Verbal Stats'!$B47)*('Verbal Log'!$I$5:$I$1004='Verbal Stats'!X$42)*('Verbal Log'!$E$5:$E$1004='Verbal Stats'!$B$41)*'Verbal Log'!$P$5:$P$1004)/SUMPRODUCT(('Verbal Log'!$C$5:$C$1004='Verbal Stats'!$B47)*('Verbal Log'!$I$5:$I$1004='Verbal Stats'!X$42)*('Verbal Log'!$E$5:$E$1004='Verbal Stats'!$B$41))</f>
        <v>#DIV/0!</v>
      </c>
      <c r="Y47" s="83" t="e">
        <f>+SUMPRODUCT(('Verbal Log'!$C$5:$C$1004='Verbal Stats'!$B47)*('Verbal Log'!$I$5:$I$1004='Verbal Stats'!Y$42)*('Verbal Log'!$E$5:$E$1004='Verbal Stats'!$B$41)*'Verbal Log'!$P$5:$P$1004)/SUMPRODUCT(('Verbal Log'!$C$5:$C$1004='Verbal Stats'!$B47)*('Verbal Log'!$I$5:$I$1004='Verbal Stats'!Y$42)*('Verbal Log'!$E$5:$E$1004='Verbal Stats'!$B$41))</f>
        <v>#DIV/0!</v>
      </c>
      <c r="Z47" s="83" t="e">
        <f>+SUMPRODUCT(('Verbal Log'!$C$5:$C$1004='Verbal Stats'!$B47)*('Verbal Log'!$I$5:$I$1004='Verbal Stats'!Z$42)*('Verbal Log'!$E$5:$E$1004='Verbal Stats'!$B$41)*'Verbal Log'!$P$5:$P$1004)/SUMPRODUCT(('Verbal Log'!$C$5:$C$1004='Verbal Stats'!$B47)*('Verbal Log'!$I$5:$I$1004='Verbal Stats'!Z$42)*('Verbal Log'!$E$5:$E$1004='Verbal Stats'!$B$41))</f>
        <v>#DIV/0!</v>
      </c>
      <c r="AA47" s="83" t="e">
        <f>+SUMPRODUCT(('Verbal Log'!$C$5:$C$1004='Verbal Stats'!$B47)*('Verbal Log'!$I$5:$I$1004='Verbal Stats'!AA$42)*('Verbal Log'!$E$5:$E$1004='Verbal Stats'!$B$41)*'Verbal Log'!$P$5:$P$1004)/SUMPRODUCT(('Verbal Log'!$C$5:$C$1004='Verbal Stats'!$B47)*('Verbal Log'!$I$5:$I$1004='Verbal Stats'!AA$42)*('Verbal Log'!$E$5:$E$1004='Verbal Stats'!$B$41))</f>
        <v>#DIV/0!</v>
      </c>
      <c r="AB47" s="83" t="e">
        <f>+SUMPRODUCT(('Verbal Log'!$C$5:$C$1004='Verbal Stats'!$B47)*('Verbal Log'!$I$5:$I$1004='Verbal Stats'!AB$42)*('Verbal Log'!$E$5:$E$1004='Verbal Stats'!$B$41)*'Verbal Log'!$P$5:$P$1004)/SUMPRODUCT(('Verbal Log'!$C$5:$C$1004='Verbal Stats'!$B47)*('Verbal Log'!$I$5:$I$1004='Verbal Stats'!AB$42)*('Verbal Log'!$E$5:$E$1004='Verbal Stats'!$B$41))</f>
        <v>#DIV/0!</v>
      </c>
      <c r="AC47" s="83" t="e">
        <f>+SUMPRODUCT(('Verbal Log'!$C$5:$C$1004='Verbal Stats'!$B47)*('Verbal Log'!$I$5:$I$1004='Verbal Stats'!AC$42)*('Verbal Log'!$E$5:$E$1004='Verbal Stats'!$B$41)*'Verbal Log'!$P$5:$P$1004)/SUMPRODUCT(('Verbal Log'!$C$5:$C$1004='Verbal Stats'!$B47)*('Verbal Log'!$I$5:$I$1004='Verbal Stats'!AC$42)*('Verbal Log'!$E$5:$E$1004='Verbal Stats'!$B$41))</f>
        <v>#DIV/0!</v>
      </c>
      <c r="AD47" s="83" t="e">
        <f>+SUMPRODUCT(('Verbal Log'!$C$5:$C$1004='Verbal Stats'!$B47)*('Verbal Log'!$I$5:$I$1004='Verbal Stats'!AD$42)*('Verbal Log'!$E$5:$E$1004='Verbal Stats'!$B$41)*'Verbal Log'!$P$5:$P$1004)/SUMPRODUCT(('Verbal Log'!$C$5:$C$1004='Verbal Stats'!$B47)*('Verbal Log'!$I$5:$I$1004='Verbal Stats'!AD$42)*('Verbal Log'!$E$5:$E$1004='Verbal Stats'!$B$41))</f>
        <v>#DIV/0!</v>
      </c>
      <c r="AE47" s="83" t="e">
        <f>+SUMPRODUCT(('Verbal Log'!$C$5:$C$1004='Verbal Stats'!$B47)*('Verbal Log'!$I$5:$I$1004='Verbal Stats'!AE$42)*('Verbal Log'!$E$5:$E$1004='Verbal Stats'!$B$41)*'Verbal Log'!$P$5:$P$1004)/SUMPRODUCT(('Verbal Log'!$C$5:$C$1004='Verbal Stats'!$B47)*('Verbal Log'!$I$5:$I$1004='Verbal Stats'!AE$42)*('Verbal Log'!$E$5:$E$1004='Verbal Stats'!$B$41))</f>
        <v>#DIV/0!</v>
      </c>
      <c r="AF47" s="83" t="e">
        <f>+SUMPRODUCT(('Verbal Log'!$C$5:$C$1004='Verbal Stats'!$B47)*('Verbal Log'!$I$5:$I$1004='Verbal Stats'!AF$42)*('Verbal Log'!$E$5:$E$1004='Verbal Stats'!$B$41)*'Verbal Log'!$P$5:$P$1004)/SUMPRODUCT(('Verbal Log'!$C$5:$C$1004='Verbal Stats'!$B47)*('Verbal Log'!$I$5:$I$1004='Verbal Stats'!AF$42)*('Verbal Log'!$E$5:$E$1004='Verbal Stats'!$B$41))</f>
        <v>#DIV/0!</v>
      </c>
      <c r="AG47" s="83" t="e">
        <f>+SUMPRODUCT(('Verbal Log'!$C$5:$C$1004='Verbal Stats'!$B47)*('Verbal Log'!$I$5:$I$1004='Verbal Stats'!AG$42)*('Verbal Log'!$E$5:$E$1004='Verbal Stats'!$B$41)*'Verbal Log'!$P$5:$P$1004)/SUMPRODUCT(('Verbal Log'!$C$5:$C$1004='Verbal Stats'!$B47)*('Verbal Log'!$I$5:$I$1004='Verbal Stats'!AG$42)*('Verbal Log'!$E$5:$E$1004='Verbal Stats'!$B$41))</f>
        <v>#DIV/0!</v>
      </c>
      <c r="AH47" s="83" t="e">
        <f>+SUMPRODUCT(('Verbal Log'!$C$5:$C$1004='Verbal Stats'!$B47)*('Verbal Log'!$I$5:$I$1004='Verbal Stats'!AH$42)*('Verbal Log'!$E$5:$E$1004='Verbal Stats'!$B$41)*'Verbal Log'!$P$5:$P$1004)/SUMPRODUCT(('Verbal Log'!$C$5:$C$1004='Verbal Stats'!$B47)*('Verbal Log'!$I$5:$I$1004='Verbal Stats'!AH$42)*('Verbal Log'!$E$5:$E$1004='Verbal Stats'!$B$41))</f>
        <v>#DIV/0!</v>
      </c>
      <c r="AI47" s="83" t="e">
        <f>+SUMPRODUCT(('Verbal Log'!$C$5:$C$1004='Verbal Stats'!$B47)*('Verbal Log'!$I$5:$I$1004='Verbal Stats'!AI$42)*('Verbal Log'!$E$5:$E$1004='Verbal Stats'!$B$41)*'Verbal Log'!$P$5:$P$1004)/SUMPRODUCT(('Verbal Log'!$C$5:$C$1004='Verbal Stats'!$B47)*('Verbal Log'!$I$5:$I$1004='Verbal Stats'!AI$42)*('Verbal Log'!$E$5:$E$1004='Verbal Stats'!$B$41))</f>
        <v>#DIV/0!</v>
      </c>
      <c r="AJ47" s="83" t="e">
        <f>+SUMPRODUCT(('Verbal Log'!$C$5:$C$1004='Verbal Stats'!$B47)*('Verbal Log'!$I$5:$I$1004='Verbal Stats'!AJ$42)*('Verbal Log'!$E$5:$E$1004='Verbal Stats'!$B$41)*'Verbal Log'!$P$5:$P$1004)/SUMPRODUCT(('Verbal Log'!$C$5:$C$1004='Verbal Stats'!$B47)*('Verbal Log'!$I$5:$I$1004='Verbal Stats'!AJ$42)*('Verbal Log'!$E$5:$E$1004='Verbal Stats'!$B$41))</f>
        <v>#DIV/0!</v>
      </c>
      <c r="AK47" s="83" t="e">
        <f>+SUMPRODUCT(('Verbal Log'!$C$5:$C$1004='Verbal Stats'!$B47)*('Verbal Log'!$I$5:$I$1004='Verbal Stats'!AK$42)*('Verbal Log'!$E$5:$E$1004='Verbal Stats'!$B$41)*'Verbal Log'!$P$5:$P$1004)/SUMPRODUCT(('Verbal Log'!$C$5:$C$1004='Verbal Stats'!$B47)*('Verbal Log'!$I$5:$I$1004='Verbal Stats'!AK$42)*('Verbal Log'!$E$5:$E$1004='Verbal Stats'!$B$41))</f>
        <v>#DIV/0!</v>
      </c>
      <c r="AL47" s="83" t="e">
        <f>+SUMPRODUCT(('Verbal Log'!$C$5:$C$1004='Verbal Stats'!$B47)*('Verbal Log'!$I$5:$I$1004='Verbal Stats'!AL$42)*('Verbal Log'!$E$5:$E$1004='Verbal Stats'!$B$41)*'Verbal Log'!$P$5:$P$1004)/SUMPRODUCT(('Verbal Log'!$C$5:$C$1004='Verbal Stats'!$B47)*('Verbal Log'!$I$5:$I$1004='Verbal Stats'!AL$42)*('Verbal Log'!$E$5:$E$1004='Verbal Stats'!$B$41))</f>
        <v>#DIV/0!</v>
      </c>
      <c r="AM47" s="83" t="e">
        <f>+SUMPRODUCT(('Verbal Log'!$C$5:$C$1004='Verbal Stats'!$B47)*('Verbal Log'!$I$5:$I$1004='Verbal Stats'!AM$42)*('Verbal Log'!$E$5:$E$1004='Verbal Stats'!$B$41)*'Verbal Log'!$P$5:$P$1004)/SUMPRODUCT(('Verbal Log'!$C$5:$C$1004='Verbal Stats'!$B47)*('Verbal Log'!$I$5:$I$1004='Verbal Stats'!AM$42)*('Verbal Log'!$E$5:$E$1004='Verbal Stats'!$B$41))</f>
        <v>#DIV/0!</v>
      </c>
      <c r="AN47" s="83" t="e">
        <f>+SUMPRODUCT(('Verbal Log'!$C$5:$C$1004='Verbal Stats'!$B47)*('Verbal Log'!$I$5:$I$1004='Verbal Stats'!AN$42)*('Verbal Log'!$E$5:$E$1004='Verbal Stats'!$B$41)*'Verbal Log'!$P$5:$P$1004)/SUMPRODUCT(('Verbal Log'!$C$5:$C$1004='Verbal Stats'!$B47)*('Verbal Log'!$I$5:$I$1004='Verbal Stats'!AN$42)*('Verbal Log'!$E$5:$E$1004='Verbal Stats'!$B$41))</f>
        <v>#DIV/0!</v>
      </c>
      <c r="AO47" s="83" t="e">
        <f>+SUMPRODUCT(('Verbal Log'!$C$5:$C$1004='Verbal Stats'!$B47)*('Verbal Log'!$I$5:$I$1004='Verbal Stats'!AO$42)*('Verbal Log'!$E$5:$E$1004='Verbal Stats'!$B$41)*'Verbal Log'!$P$5:$P$1004)/SUMPRODUCT(('Verbal Log'!$C$5:$C$1004='Verbal Stats'!$B47)*('Verbal Log'!$I$5:$I$1004='Verbal Stats'!AO$42)*('Verbal Log'!$E$5:$E$1004='Verbal Stats'!$B$41))</f>
        <v>#DIV/0!</v>
      </c>
      <c r="AP47" s="84" t="e">
        <f>+SUMPRODUCT(('Verbal Log'!$C$5:$C$1004='Verbal Stats'!$B47)*('Verbal Log'!$E$5:$E$1004='Verbal Stats'!$B$41)*'Verbal Log'!$P$5:$P$1004)/SUMPRODUCT(('Verbal Log'!$C$5:$C$1004='Verbal Stats'!$B47)*('Verbal Log'!$E$5:$E$1004='Verbal Stats'!$B$41))</f>
        <v>#DIV/0!</v>
      </c>
      <c r="AQ47" s="76"/>
      <c r="AR47" s="76"/>
      <c r="AS47" s="76"/>
      <c r="AT47" s="76"/>
      <c r="AU47" s="76"/>
      <c r="AV47" s="76"/>
      <c r="AW47" s="76"/>
      <c r="AX47" s="76"/>
      <c r="AY47" s="76"/>
      <c r="AZ47" s="76"/>
      <c r="BA47" s="76"/>
      <c r="BB47" s="76"/>
      <c r="BC47" s="76"/>
      <c r="BD47" s="76"/>
      <c r="BE47" s="76"/>
      <c r="BF47" s="76"/>
      <c r="BG47" s="76"/>
      <c r="BH47" s="76"/>
      <c r="BI47" s="76"/>
    </row>
    <row r="48" spans="2:61" ht="16" thickBot="1">
      <c r="B48" s="18" t="str">
        <f>db!D10</f>
        <v>NOVA</v>
      </c>
      <c r="D48" s="43" t="str">
        <f t="shared" si="20"/>
        <v>n/a</v>
      </c>
      <c r="E48" s="43" t="str">
        <f t="shared" si="2"/>
        <v>n/a</v>
      </c>
      <c r="F48" s="43" t="str">
        <f t="shared" si="3"/>
        <v>n/a</v>
      </c>
      <c r="G48" s="43" t="str">
        <f t="shared" si="4"/>
        <v>n/a</v>
      </c>
      <c r="H48" s="43" t="str">
        <f t="shared" si="5"/>
        <v>n/a</v>
      </c>
      <c r="I48" s="43" t="str">
        <f t="shared" si="6"/>
        <v>n/a</v>
      </c>
      <c r="J48" s="43" t="str">
        <f t="shared" si="7"/>
        <v>n/a</v>
      </c>
      <c r="K48" s="43" t="str">
        <f t="shared" si="8"/>
        <v>n/a</v>
      </c>
      <c r="L48" s="43" t="str">
        <f t="shared" si="9"/>
        <v>n/a</v>
      </c>
      <c r="M48" s="43" t="str">
        <f t="shared" si="10"/>
        <v>n/a</v>
      </c>
      <c r="N48" s="43" t="str">
        <f t="shared" si="11"/>
        <v>n/a</v>
      </c>
      <c r="O48" s="43" t="str">
        <f t="shared" si="12"/>
        <v>n/a</v>
      </c>
      <c r="P48" s="43" t="str">
        <f t="shared" si="13"/>
        <v>n/a</v>
      </c>
      <c r="Q48" s="43" t="str">
        <f t="shared" si="14"/>
        <v>n/a</v>
      </c>
      <c r="R48" s="43" t="str">
        <f t="shared" si="15"/>
        <v>n/a</v>
      </c>
      <c r="S48" s="43" t="str">
        <f t="shared" si="16"/>
        <v>n/a</v>
      </c>
      <c r="T48" s="43" t="str">
        <f t="shared" si="17"/>
        <v>n/a</v>
      </c>
      <c r="U48" s="43" t="str">
        <f t="shared" si="18"/>
        <v>n/a</v>
      </c>
      <c r="V48" s="45" t="str">
        <f t="shared" si="19"/>
        <v>n/a</v>
      </c>
      <c r="X48" s="83" t="e">
        <f>+SUMPRODUCT(('Verbal Log'!$C$5:$C$1004='Verbal Stats'!$B48)*('Verbal Log'!$I$5:$I$1004='Verbal Stats'!X$42)*('Verbal Log'!$E$5:$E$1004='Verbal Stats'!$B$41)*'Verbal Log'!$P$5:$P$1004)/SUMPRODUCT(('Verbal Log'!$C$5:$C$1004='Verbal Stats'!$B48)*('Verbal Log'!$I$5:$I$1004='Verbal Stats'!X$42)*('Verbal Log'!$E$5:$E$1004='Verbal Stats'!$B$41))</f>
        <v>#DIV/0!</v>
      </c>
      <c r="Y48" s="83" t="e">
        <f>+SUMPRODUCT(('Verbal Log'!$C$5:$C$1004='Verbal Stats'!$B48)*('Verbal Log'!$I$5:$I$1004='Verbal Stats'!Y$42)*('Verbal Log'!$E$5:$E$1004='Verbal Stats'!$B$41)*'Verbal Log'!$P$5:$P$1004)/SUMPRODUCT(('Verbal Log'!$C$5:$C$1004='Verbal Stats'!$B48)*('Verbal Log'!$I$5:$I$1004='Verbal Stats'!Y$42)*('Verbal Log'!$E$5:$E$1004='Verbal Stats'!$B$41))</f>
        <v>#DIV/0!</v>
      </c>
      <c r="Z48" s="83" t="e">
        <f>+SUMPRODUCT(('Verbal Log'!$C$5:$C$1004='Verbal Stats'!$B48)*('Verbal Log'!$I$5:$I$1004='Verbal Stats'!Z$42)*('Verbal Log'!$E$5:$E$1004='Verbal Stats'!$B$41)*'Verbal Log'!$P$5:$P$1004)/SUMPRODUCT(('Verbal Log'!$C$5:$C$1004='Verbal Stats'!$B48)*('Verbal Log'!$I$5:$I$1004='Verbal Stats'!Z$42)*('Verbal Log'!$E$5:$E$1004='Verbal Stats'!$B$41))</f>
        <v>#DIV/0!</v>
      </c>
      <c r="AA48" s="83" t="e">
        <f>+SUMPRODUCT(('Verbal Log'!$C$5:$C$1004='Verbal Stats'!$B48)*('Verbal Log'!$I$5:$I$1004='Verbal Stats'!AA$42)*('Verbal Log'!$E$5:$E$1004='Verbal Stats'!$B$41)*'Verbal Log'!$P$5:$P$1004)/SUMPRODUCT(('Verbal Log'!$C$5:$C$1004='Verbal Stats'!$B48)*('Verbal Log'!$I$5:$I$1004='Verbal Stats'!AA$42)*('Verbal Log'!$E$5:$E$1004='Verbal Stats'!$B$41))</f>
        <v>#DIV/0!</v>
      </c>
      <c r="AB48" s="83" t="e">
        <f>+SUMPRODUCT(('Verbal Log'!$C$5:$C$1004='Verbal Stats'!$B48)*('Verbal Log'!$I$5:$I$1004='Verbal Stats'!AB$42)*('Verbal Log'!$E$5:$E$1004='Verbal Stats'!$B$41)*'Verbal Log'!$P$5:$P$1004)/SUMPRODUCT(('Verbal Log'!$C$5:$C$1004='Verbal Stats'!$B48)*('Verbal Log'!$I$5:$I$1004='Verbal Stats'!AB$42)*('Verbal Log'!$E$5:$E$1004='Verbal Stats'!$B$41))</f>
        <v>#DIV/0!</v>
      </c>
      <c r="AC48" s="83" t="e">
        <f>+SUMPRODUCT(('Verbal Log'!$C$5:$C$1004='Verbal Stats'!$B48)*('Verbal Log'!$I$5:$I$1004='Verbal Stats'!AC$42)*('Verbal Log'!$E$5:$E$1004='Verbal Stats'!$B$41)*'Verbal Log'!$P$5:$P$1004)/SUMPRODUCT(('Verbal Log'!$C$5:$C$1004='Verbal Stats'!$B48)*('Verbal Log'!$I$5:$I$1004='Verbal Stats'!AC$42)*('Verbal Log'!$E$5:$E$1004='Verbal Stats'!$B$41))</f>
        <v>#DIV/0!</v>
      </c>
      <c r="AD48" s="83" t="e">
        <f>+SUMPRODUCT(('Verbal Log'!$C$5:$C$1004='Verbal Stats'!$B48)*('Verbal Log'!$I$5:$I$1004='Verbal Stats'!AD$42)*('Verbal Log'!$E$5:$E$1004='Verbal Stats'!$B$41)*'Verbal Log'!$P$5:$P$1004)/SUMPRODUCT(('Verbal Log'!$C$5:$C$1004='Verbal Stats'!$B48)*('Verbal Log'!$I$5:$I$1004='Verbal Stats'!AD$42)*('Verbal Log'!$E$5:$E$1004='Verbal Stats'!$B$41))</f>
        <v>#DIV/0!</v>
      </c>
      <c r="AE48" s="83" t="e">
        <f>+SUMPRODUCT(('Verbal Log'!$C$5:$C$1004='Verbal Stats'!$B48)*('Verbal Log'!$I$5:$I$1004='Verbal Stats'!AE$42)*('Verbal Log'!$E$5:$E$1004='Verbal Stats'!$B$41)*'Verbal Log'!$P$5:$P$1004)/SUMPRODUCT(('Verbal Log'!$C$5:$C$1004='Verbal Stats'!$B48)*('Verbal Log'!$I$5:$I$1004='Verbal Stats'!AE$42)*('Verbal Log'!$E$5:$E$1004='Verbal Stats'!$B$41))</f>
        <v>#DIV/0!</v>
      </c>
      <c r="AF48" s="83" t="e">
        <f>+SUMPRODUCT(('Verbal Log'!$C$5:$C$1004='Verbal Stats'!$B48)*('Verbal Log'!$I$5:$I$1004='Verbal Stats'!AF$42)*('Verbal Log'!$E$5:$E$1004='Verbal Stats'!$B$41)*'Verbal Log'!$P$5:$P$1004)/SUMPRODUCT(('Verbal Log'!$C$5:$C$1004='Verbal Stats'!$B48)*('Verbal Log'!$I$5:$I$1004='Verbal Stats'!AF$42)*('Verbal Log'!$E$5:$E$1004='Verbal Stats'!$B$41))</f>
        <v>#DIV/0!</v>
      </c>
      <c r="AG48" s="83" t="e">
        <f>+SUMPRODUCT(('Verbal Log'!$C$5:$C$1004='Verbal Stats'!$B48)*('Verbal Log'!$I$5:$I$1004='Verbal Stats'!AG$42)*('Verbal Log'!$E$5:$E$1004='Verbal Stats'!$B$41)*'Verbal Log'!$P$5:$P$1004)/SUMPRODUCT(('Verbal Log'!$C$5:$C$1004='Verbal Stats'!$B48)*('Verbal Log'!$I$5:$I$1004='Verbal Stats'!AG$42)*('Verbal Log'!$E$5:$E$1004='Verbal Stats'!$B$41))</f>
        <v>#DIV/0!</v>
      </c>
      <c r="AH48" s="83" t="e">
        <f>+SUMPRODUCT(('Verbal Log'!$C$5:$C$1004='Verbal Stats'!$B48)*('Verbal Log'!$I$5:$I$1004='Verbal Stats'!AH$42)*('Verbal Log'!$E$5:$E$1004='Verbal Stats'!$B$41)*'Verbal Log'!$P$5:$P$1004)/SUMPRODUCT(('Verbal Log'!$C$5:$C$1004='Verbal Stats'!$B48)*('Verbal Log'!$I$5:$I$1004='Verbal Stats'!AH$42)*('Verbal Log'!$E$5:$E$1004='Verbal Stats'!$B$41))</f>
        <v>#DIV/0!</v>
      </c>
      <c r="AI48" s="83" t="e">
        <f>+SUMPRODUCT(('Verbal Log'!$C$5:$C$1004='Verbal Stats'!$B48)*('Verbal Log'!$I$5:$I$1004='Verbal Stats'!AI$42)*('Verbal Log'!$E$5:$E$1004='Verbal Stats'!$B$41)*'Verbal Log'!$P$5:$P$1004)/SUMPRODUCT(('Verbal Log'!$C$5:$C$1004='Verbal Stats'!$B48)*('Verbal Log'!$I$5:$I$1004='Verbal Stats'!AI$42)*('Verbal Log'!$E$5:$E$1004='Verbal Stats'!$B$41))</f>
        <v>#DIV/0!</v>
      </c>
      <c r="AJ48" s="83" t="e">
        <f>+SUMPRODUCT(('Verbal Log'!$C$5:$C$1004='Verbal Stats'!$B48)*('Verbal Log'!$I$5:$I$1004='Verbal Stats'!AJ$42)*('Verbal Log'!$E$5:$E$1004='Verbal Stats'!$B$41)*'Verbal Log'!$P$5:$P$1004)/SUMPRODUCT(('Verbal Log'!$C$5:$C$1004='Verbal Stats'!$B48)*('Verbal Log'!$I$5:$I$1004='Verbal Stats'!AJ$42)*('Verbal Log'!$E$5:$E$1004='Verbal Stats'!$B$41))</f>
        <v>#DIV/0!</v>
      </c>
      <c r="AK48" s="83" t="e">
        <f>+SUMPRODUCT(('Verbal Log'!$C$5:$C$1004='Verbal Stats'!$B48)*('Verbal Log'!$I$5:$I$1004='Verbal Stats'!AK$42)*('Verbal Log'!$E$5:$E$1004='Verbal Stats'!$B$41)*'Verbal Log'!$P$5:$P$1004)/SUMPRODUCT(('Verbal Log'!$C$5:$C$1004='Verbal Stats'!$B48)*('Verbal Log'!$I$5:$I$1004='Verbal Stats'!AK$42)*('Verbal Log'!$E$5:$E$1004='Verbal Stats'!$B$41))</f>
        <v>#DIV/0!</v>
      </c>
      <c r="AL48" s="83" t="e">
        <f>+SUMPRODUCT(('Verbal Log'!$C$5:$C$1004='Verbal Stats'!$B48)*('Verbal Log'!$I$5:$I$1004='Verbal Stats'!AL$42)*('Verbal Log'!$E$5:$E$1004='Verbal Stats'!$B$41)*'Verbal Log'!$P$5:$P$1004)/SUMPRODUCT(('Verbal Log'!$C$5:$C$1004='Verbal Stats'!$B48)*('Verbal Log'!$I$5:$I$1004='Verbal Stats'!AL$42)*('Verbal Log'!$E$5:$E$1004='Verbal Stats'!$B$41))</f>
        <v>#DIV/0!</v>
      </c>
      <c r="AM48" s="83" t="e">
        <f>+SUMPRODUCT(('Verbal Log'!$C$5:$C$1004='Verbal Stats'!$B48)*('Verbal Log'!$I$5:$I$1004='Verbal Stats'!AM$42)*('Verbal Log'!$E$5:$E$1004='Verbal Stats'!$B$41)*'Verbal Log'!$P$5:$P$1004)/SUMPRODUCT(('Verbal Log'!$C$5:$C$1004='Verbal Stats'!$B48)*('Verbal Log'!$I$5:$I$1004='Verbal Stats'!AM$42)*('Verbal Log'!$E$5:$E$1004='Verbal Stats'!$B$41))</f>
        <v>#DIV/0!</v>
      </c>
      <c r="AN48" s="83" t="e">
        <f>+SUMPRODUCT(('Verbal Log'!$C$5:$C$1004='Verbal Stats'!$B48)*('Verbal Log'!$I$5:$I$1004='Verbal Stats'!AN$42)*('Verbal Log'!$E$5:$E$1004='Verbal Stats'!$B$41)*'Verbal Log'!$P$5:$P$1004)/SUMPRODUCT(('Verbal Log'!$C$5:$C$1004='Verbal Stats'!$B48)*('Verbal Log'!$I$5:$I$1004='Verbal Stats'!AN$42)*('Verbal Log'!$E$5:$E$1004='Verbal Stats'!$B$41))</f>
        <v>#DIV/0!</v>
      </c>
      <c r="AO48" s="83" t="e">
        <f>+SUMPRODUCT(('Verbal Log'!$C$5:$C$1004='Verbal Stats'!$B48)*('Verbal Log'!$I$5:$I$1004='Verbal Stats'!AO$42)*('Verbal Log'!$E$5:$E$1004='Verbal Stats'!$B$41)*'Verbal Log'!$P$5:$P$1004)/SUMPRODUCT(('Verbal Log'!$C$5:$C$1004='Verbal Stats'!$B48)*('Verbal Log'!$I$5:$I$1004='Verbal Stats'!AO$42)*('Verbal Log'!$E$5:$E$1004='Verbal Stats'!$B$41))</f>
        <v>#DIV/0!</v>
      </c>
      <c r="AP48" s="84" t="e">
        <f>+SUMPRODUCT(('Verbal Log'!$C$5:$C$1004='Verbal Stats'!$B48)*('Verbal Log'!$E$5:$E$1004='Verbal Stats'!$B$41)*'Verbal Log'!$P$5:$P$1004)/SUMPRODUCT(('Verbal Log'!$C$5:$C$1004='Verbal Stats'!$B48)*('Verbal Log'!$E$5:$E$1004='Verbal Stats'!$B$41))</f>
        <v>#DIV/0!</v>
      </c>
      <c r="AQ48" s="76"/>
      <c r="AR48" s="76"/>
      <c r="AS48" s="76"/>
      <c r="AT48" s="76"/>
      <c r="AU48" s="76"/>
      <c r="AV48" s="76"/>
      <c r="AW48" s="76"/>
      <c r="AX48" s="76"/>
      <c r="AY48" s="76"/>
      <c r="AZ48" s="76"/>
      <c r="BA48" s="76"/>
      <c r="BB48" s="76"/>
      <c r="BC48" s="76"/>
      <c r="BD48" s="76"/>
      <c r="BE48" s="76"/>
      <c r="BF48" s="76"/>
      <c r="BG48" s="76"/>
      <c r="BH48" s="76"/>
      <c r="BI48" s="76"/>
    </row>
    <row r="49" spans="2:61" ht="16" thickBot="1">
      <c r="B49" s="18" t="str">
        <f>db!D11</f>
        <v>Kaplan Verbal</v>
      </c>
      <c r="D49" s="40" t="str">
        <f t="shared" si="20"/>
        <v>n/a</v>
      </c>
      <c r="E49" s="40" t="str">
        <f t="shared" si="2"/>
        <v>n/a</v>
      </c>
      <c r="F49" s="40" t="str">
        <f t="shared" si="3"/>
        <v>n/a</v>
      </c>
      <c r="G49" s="40" t="str">
        <f t="shared" si="4"/>
        <v>n/a</v>
      </c>
      <c r="H49" s="40" t="str">
        <f t="shared" si="5"/>
        <v>n/a</v>
      </c>
      <c r="I49" s="40" t="str">
        <f t="shared" si="6"/>
        <v>n/a</v>
      </c>
      <c r="J49" s="40" t="str">
        <f t="shared" si="7"/>
        <v>n/a</v>
      </c>
      <c r="K49" s="40" t="str">
        <f t="shared" si="8"/>
        <v>n/a</v>
      </c>
      <c r="L49" s="40" t="str">
        <f t="shared" si="9"/>
        <v>n/a</v>
      </c>
      <c r="M49" s="40" t="str">
        <f t="shared" si="10"/>
        <v>n/a</v>
      </c>
      <c r="N49" s="40" t="str">
        <f t="shared" si="11"/>
        <v>n/a</v>
      </c>
      <c r="O49" s="40" t="str">
        <f t="shared" si="12"/>
        <v>n/a</v>
      </c>
      <c r="P49" s="40" t="str">
        <f t="shared" si="13"/>
        <v>n/a</v>
      </c>
      <c r="Q49" s="40" t="str">
        <f t="shared" si="14"/>
        <v>n/a</v>
      </c>
      <c r="R49" s="40" t="str">
        <f t="shared" si="15"/>
        <v>n/a</v>
      </c>
      <c r="S49" s="40" t="str">
        <f t="shared" si="16"/>
        <v>n/a</v>
      </c>
      <c r="T49" s="40" t="str">
        <f t="shared" si="17"/>
        <v>n/a</v>
      </c>
      <c r="U49" s="40" t="str">
        <f t="shared" si="18"/>
        <v>n/a</v>
      </c>
      <c r="V49" s="42" t="str">
        <f t="shared" si="19"/>
        <v>n/a</v>
      </c>
      <c r="X49" s="83" t="e">
        <f>+SUMPRODUCT(('Verbal Log'!$C$5:$C$1004='Verbal Stats'!$B49)*('Verbal Log'!$I$5:$I$1004='Verbal Stats'!X$42)*('Verbal Log'!$E$5:$E$1004='Verbal Stats'!$B$41)*'Verbal Log'!$P$5:$P$1004)/SUMPRODUCT(('Verbal Log'!$C$5:$C$1004='Verbal Stats'!$B49)*('Verbal Log'!$I$5:$I$1004='Verbal Stats'!X$42)*('Verbal Log'!$E$5:$E$1004='Verbal Stats'!$B$41))</f>
        <v>#DIV/0!</v>
      </c>
      <c r="Y49" s="83" t="e">
        <f>+SUMPRODUCT(('Verbal Log'!$C$5:$C$1004='Verbal Stats'!$B49)*('Verbal Log'!$I$5:$I$1004='Verbal Stats'!Y$42)*('Verbal Log'!$E$5:$E$1004='Verbal Stats'!$B$41)*'Verbal Log'!$P$5:$P$1004)/SUMPRODUCT(('Verbal Log'!$C$5:$C$1004='Verbal Stats'!$B49)*('Verbal Log'!$I$5:$I$1004='Verbal Stats'!Y$42)*('Verbal Log'!$E$5:$E$1004='Verbal Stats'!$B$41))</f>
        <v>#DIV/0!</v>
      </c>
      <c r="Z49" s="83" t="e">
        <f>+SUMPRODUCT(('Verbal Log'!$C$5:$C$1004='Verbal Stats'!$B49)*('Verbal Log'!$I$5:$I$1004='Verbal Stats'!Z$42)*('Verbal Log'!$E$5:$E$1004='Verbal Stats'!$B$41)*'Verbal Log'!$P$5:$P$1004)/SUMPRODUCT(('Verbal Log'!$C$5:$C$1004='Verbal Stats'!$B49)*('Verbal Log'!$I$5:$I$1004='Verbal Stats'!Z$42)*('Verbal Log'!$E$5:$E$1004='Verbal Stats'!$B$41))</f>
        <v>#DIV/0!</v>
      </c>
      <c r="AA49" s="83" t="e">
        <f>+SUMPRODUCT(('Verbal Log'!$C$5:$C$1004='Verbal Stats'!$B49)*('Verbal Log'!$I$5:$I$1004='Verbal Stats'!AA$42)*('Verbal Log'!$E$5:$E$1004='Verbal Stats'!$B$41)*'Verbal Log'!$P$5:$P$1004)/SUMPRODUCT(('Verbal Log'!$C$5:$C$1004='Verbal Stats'!$B49)*('Verbal Log'!$I$5:$I$1004='Verbal Stats'!AA$42)*('Verbal Log'!$E$5:$E$1004='Verbal Stats'!$B$41))</f>
        <v>#DIV/0!</v>
      </c>
      <c r="AB49" s="83" t="e">
        <f>+SUMPRODUCT(('Verbal Log'!$C$5:$C$1004='Verbal Stats'!$B49)*('Verbal Log'!$I$5:$I$1004='Verbal Stats'!AB$42)*('Verbal Log'!$E$5:$E$1004='Verbal Stats'!$B$41)*'Verbal Log'!$P$5:$P$1004)/SUMPRODUCT(('Verbal Log'!$C$5:$C$1004='Verbal Stats'!$B49)*('Verbal Log'!$I$5:$I$1004='Verbal Stats'!AB$42)*('Verbal Log'!$E$5:$E$1004='Verbal Stats'!$B$41))</f>
        <v>#DIV/0!</v>
      </c>
      <c r="AC49" s="83" t="e">
        <f>+SUMPRODUCT(('Verbal Log'!$C$5:$C$1004='Verbal Stats'!$B49)*('Verbal Log'!$I$5:$I$1004='Verbal Stats'!AC$42)*('Verbal Log'!$E$5:$E$1004='Verbal Stats'!$B$41)*'Verbal Log'!$P$5:$P$1004)/SUMPRODUCT(('Verbal Log'!$C$5:$C$1004='Verbal Stats'!$B49)*('Verbal Log'!$I$5:$I$1004='Verbal Stats'!AC$42)*('Verbal Log'!$E$5:$E$1004='Verbal Stats'!$B$41))</f>
        <v>#DIV/0!</v>
      </c>
      <c r="AD49" s="83" t="e">
        <f>+SUMPRODUCT(('Verbal Log'!$C$5:$C$1004='Verbal Stats'!$B49)*('Verbal Log'!$I$5:$I$1004='Verbal Stats'!AD$42)*('Verbal Log'!$E$5:$E$1004='Verbal Stats'!$B$41)*'Verbal Log'!$P$5:$P$1004)/SUMPRODUCT(('Verbal Log'!$C$5:$C$1004='Verbal Stats'!$B49)*('Verbal Log'!$I$5:$I$1004='Verbal Stats'!AD$42)*('Verbal Log'!$E$5:$E$1004='Verbal Stats'!$B$41))</f>
        <v>#DIV/0!</v>
      </c>
      <c r="AE49" s="83" t="e">
        <f>+SUMPRODUCT(('Verbal Log'!$C$5:$C$1004='Verbal Stats'!$B49)*('Verbal Log'!$I$5:$I$1004='Verbal Stats'!AE$42)*('Verbal Log'!$E$5:$E$1004='Verbal Stats'!$B$41)*'Verbal Log'!$P$5:$P$1004)/SUMPRODUCT(('Verbal Log'!$C$5:$C$1004='Verbal Stats'!$B49)*('Verbal Log'!$I$5:$I$1004='Verbal Stats'!AE$42)*('Verbal Log'!$E$5:$E$1004='Verbal Stats'!$B$41))</f>
        <v>#DIV/0!</v>
      </c>
      <c r="AF49" s="83" t="e">
        <f>+SUMPRODUCT(('Verbal Log'!$C$5:$C$1004='Verbal Stats'!$B49)*('Verbal Log'!$I$5:$I$1004='Verbal Stats'!AF$42)*('Verbal Log'!$E$5:$E$1004='Verbal Stats'!$B$41)*'Verbal Log'!$P$5:$P$1004)/SUMPRODUCT(('Verbal Log'!$C$5:$C$1004='Verbal Stats'!$B49)*('Verbal Log'!$I$5:$I$1004='Verbal Stats'!AF$42)*('Verbal Log'!$E$5:$E$1004='Verbal Stats'!$B$41))</f>
        <v>#DIV/0!</v>
      </c>
      <c r="AG49" s="83" t="e">
        <f>+SUMPRODUCT(('Verbal Log'!$C$5:$C$1004='Verbal Stats'!$B49)*('Verbal Log'!$I$5:$I$1004='Verbal Stats'!AG$42)*('Verbal Log'!$E$5:$E$1004='Verbal Stats'!$B$41)*'Verbal Log'!$P$5:$P$1004)/SUMPRODUCT(('Verbal Log'!$C$5:$C$1004='Verbal Stats'!$B49)*('Verbal Log'!$I$5:$I$1004='Verbal Stats'!AG$42)*('Verbal Log'!$E$5:$E$1004='Verbal Stats'!$B$41))</f>
        <v>#DIV/0!</v>
      </c>
      <c r="AH49" s="83" t="e">
        <f>+SUMPRODUCT(('Verbal Log'!$C$5:$C$1004='Verbal Stats'!$B49)*('Verbal Log'!$I$5:$I$1004='Verbal Stats'!AH$42)*('Verbal Log'!$E$5:$E$1004='Verbal Stats'!$B$41)*'Verbal Log'!$P$5:$P$1004)/SUMPRODUCT(('Verbal Log'!$C$5:$C$1004='Verbal Stats'!$B49)*('Verbal Log'!$I$5:$I$1004='Verbal Stats'!AH$42)*('Verbal Log'!$E$5:$E$1004='Verbal Stats'!$B$41))</f>
        <v>#DIV/0!</v>
      </c>
      <c r="AI49" s="83" t="e">
        <f>+SUMPRODUCT(('Verbal Log'!$C$5:$C$1004='Verbal Stats'!$B49)*('Verbal Log'!$I$5:$I$1004='Verbal Stats'!AI$42)*('Verbal Log'!$E$5:$E$1004='Verbal Stats'!$B$41)*'Verbal Log'!$P$5:$P$1004)/SUMPRODUCT(('Verbal Log'!$C$5:$C$1004='Verbal Stats'!$B49)*('Verbal Log'!$I$5:$I$1004='Verbal Stats'!AI$42)*('Verbal Log'!$E$5:$E$1004='Verbal Stats'!$B$41))</f>
        <v>#DIV/0!</v>
      </c>
      <c r="AJ49" s="83" t="e">
        <f>+SUMPRODUCT(('Verbal Log'!$C$5:$C$1004='Verbal Stats'!$B49)*('Verbal Log'!$I$5:$I$1004='Verbal Stats'!AJ$42)*('Verbal Log'!$E$5:$E$1004='Verbal Stats'!$B$41)*'Verbal Log'!$P$5:$P$1004)/SUMPRODUCT(('Verbal Log'!$C$5:$C$1004='Verbal Stats'!$B49)*('Verbal Log'!$I$5:$I$1004='Verbal Stats'!AJ$42)*('Verbal Log'!$E$5:$E$1004='Verbal Stats'!$B$41))</f>
        <v>#DIV/0!</v>
      </c>
      <c r="AK49" s="83" t="e">
        <f>+SUMPRODUCT(('Verbal Log'!$C$5:$C$1004='Verbal Stats'!$B49)*('Verbal Log'!$I$5:$I$1004='Verbal Stats'!AK$42)*('Verbal Log'!$E$5:$E$1004='Verbal Stats'!$B$41)*'Verbal Log'!$P$5:$P$1004)/SUMPRODUCT(('Verbal Log'!$C$5:$C$1004='Verbal Stats'!$B49)*('Verbal Log'!$I$5:$I$1004='Verbal Stats'!AK$42)*('Verbal Log'!$E$5:$E$1004='Verbal Stats'!$B$41))</f>
        <v>#DIV/0!</v>
      </c>
      <c r="AL49" s="83" t="e">
        <f>+SUMPRODUCT(('Verbal Log'!$C$5:$C$1004='Verbal Stats'!$B49)*('Verbal Log'!$I$5:$I$1004='Verbal Stats'!AL$42)*('Verbal Log'!$E$5:$E$1004='Verbal Stats'!$B$41)*'Verbal Log'!$P$5:$P$1004)/SUMPRODUCT(('Verbal Log'!$C$5:$C$1004='Verbal Stats'!$B49)*('Verbal Log'!$I$5:$I$1004='Verbal Stats'!AL$42)*('Verbal Log'!$E$5:$E$1004='Verbal Stats'!$B$41))</f>
        <v>#DIV/0!</v>
      </c>
      <c r="AM49" s="83" t="e">
        <f>+SUMPRODUCT(('Verbal Log'!$C$5:$C$1004='Verbal Stats'!$B49)*('Verbal Log'!$I$5:$I$1004='Verbal Stats'!AM$42)*('Verbal Log'!$E$5:$E$1004='Verbal Stats'!$B$41)*'Verbal Log'!$P$5:$P$1004)/SUMPRODUCT(('Verbal Log'!$C$5:$C$1004='Verbal Stats'!$B49)*('Verbal Log'!$I$5:$I$1004='Verbal Stats'!AM$42)*('Verbal Log'!$E$5:$E$1004='Verbal Stats'!$B$41))</f>
        <v>#DIV/0!</v>
      </c>
      <c r="AN49" s="83" t="e">
        <f>+SUMPRODUCT(('Verbal Log'!$C$5:$C$1004='Verbal Stats'!$B49)*('Verbal Log'!$I$5:$I$1004='Verbal Stats'!AN$42)*('Verbal Log'!$E$5:$E$1004='Verbal Stats'!$B$41)*'Verbal Log'!$P$5:$P$1004)/SUMPRODUCT(('Verbal Log'!$C$5:$C$1004='Verbal Stats'!$B49)*('Verbal Log'!$I$5:$I$1004='Verbal Stats'!AN$42)*('Verbal Log'!$E$5:$E$1004='Verbal Stats'!$B$41))</f>
        <v>#DIV/0!</v>
      </c>
      <c r="AO49" s="83" t="e">
        <f>+SUMPRODUCT(('Verbal Log'!$C$5:$C$1004='Verbal Stats'!$B49)*('Verbal Log'!$I$5:$I$1004='Verbal Stats'!AO$42)*('Verbal Log'!$E$5:$E$1004='Verbal Stats'!$B$41)*'Verbal Log'!$P$5:$P$1004)/SUMPRODUCT(('Verbal Log'!$C$5:$C$1004='Verbal Stats'!$B49)*('Verbal Log'!$I$5:$I$1004='Verbal Stats'!AO$42)*('Verbal Log'!$E$5:$E$1004='Verbal Stats'!$B$41))</f>
        <v>#DIV/0!</v>
      </c>
      <c r="AP49" s="84" t="e">
        <f>+SUMPRODUCT(('Verbal Log'!$C$5:$C$1004='Verbal Stats'!$B49)*('Verbal Log'!$E$5:$E$1004='Verbal Stats'!$B$41)*'Verbal Log'!$P$5:$P$1004)/SUMPRODUCT(('Verbal Log'!$C$5:$C$1004='Verbal Stats'!$B49)*('Verbal Log'!$E$5:$E$1004='Verbal Stats'!$B$41))</f>
        <v>#DIV/0!</v>
      </c>
      <c r="AQ49" s="76"/>
      <c r="AR49" s="76"/>
      <c r="AS49" s="76"/>
      <c r="AT49" s="76"/>
      <c r="AU49" s="76"/>
      <c r="AV49" s="76"/>
      <c r="AW49" s="76"/>
      <c r="AX49" s="76"/>
      <c r="AY49" s="76"/>
      <c r="AZ49" s="76"/>
      <c r="BA49" s="76"/>
      <c r="BB49" s="76"/>
      <c r="BC49" s="76"/>
      <c r="BD49" s="76"/>
      <c r="BE49" s="76"/>
      <c r="BF49" s="76"/>
      <c r="BG49" s="76"/>
      <c r="BH49" s="76"/>
      <c r="BI49" s="76"/>
    </row>
    <row r="50" spans="2:61" ht="16" thickBot="1">
      <c r="B50" s="18" t="str">
        <f>db!D12</f>
        <v>Kaplan 800</v>
      </c>
      <c r="D50" s="43" t="str">
        <f t="shared" si="20"/>
        <v>n/a</v>
      </c>
      <c r="E50" s="43" t="str">
        <f t="shared" si="2"/>
        <v>n/a</v>
      </c>
      <c r="F50" s="43" t="str">
        <f t="shared" si="3"/>
        <v>n/a</v>
      </c>
      <c r="G50" s="43" t="str">
        <f t="shared" si="4"/>
        <v>n/a</v>
      </c>
      <c r="H50" s="43" t="str">
        <f t="shared" si="5"/>
        <v>n/a</v>
      </c>
      <c r="I50" s="43" t="str">
        <f t="shared" si="6"/>
        <v>n/a</v>
      </c>
      <c r="J50" s="43" t="str">
        <f t="shared" si="7"/>
        <v>n/a</v>
      </c>
      <c r="K50" s="43" t="str">
        <f t="shared" si="8"/>
        <v>n/a</v>
      </c>
      <c r="L50" s="43" t="str">
        <f t="shared" si="9"/>
        <v>n/a</v>
      </c>
      <c r="M50" s="43" t="str">
        <f t="shared" si="10"/>
        <v>n/a</v>
      </c>
      <c r="N50" s="43" t="str">
        <f t="shared" si="11"/>
        <v>n/a</v>
      </c>
      <c r="O50" s="43" t="str">
        <f t="shared" si="12"/>
        <v>n/a</v>
      </c>
      <c r="P50" s="43" t="str">
        <f t="shared" si="13"/>
        <v>n/a</v>
      </c>
      <c r="Q50" s="43" t="str">
        <f t="shared" si="14"/>
        <v>n/a</v>
      </c>
      <c r="R50" s="43" t="str">
        <f t="shared" si="15"/>
        <v>n/a</v>
      </c>
      <c r="S50" s="43" t="str">
        <f t="shared" si="16"/>
        <v>n/a</v>
      </c>
      <c r="T50" s="43" t="str">
        <f t="shared" si="17"/>
        <v>n/a</v>
      </c>
      <c r="U50" s="43" t="str">
        <f t="shared" si="18"/>
        <v>n/a</v>
      </c>
      <c r="V50" s="45" t="str">
        <f t="shared" si="19"/>
        <v>n/a</v>
      </c>
      <c r="X50" s="83" t="e">
        <f>+SUMPRODUCT(('Verbal Log'!$C$5:$C$1004='Verbal Stats'!$B50)*('Verbal Log'!$I$5:$I$1004='Verbal Stats'!X$42)*('Verbal Log'!$E$5:$E$1004='Verbal Stats'!$B$41)*'Verbal Log'!$P$5:$P$1004)/SUMPRODUCT(('Verbal Log'!$C$5:$C$1004='Verbal Stats'!$B50)*('Verbal Log'!$I$5:$I$1004='Verbal Stats'!X$42)*('Verbal Log'!$E$5:$E$1004='Verbal Stats'!$B$41))</f>
        <v>#DIV/0!</v>
      </c>
      <c r="Y50" s="83" t="e">
        <f>+SUMPRODUCT(('Verbal Log'!$C$5:$C$1004='Verbal Stats'!$B50)*('Verbal Log'!$I$5:$I$1004='Verbal Stats'!Y$42)*('Verbal Log'!$E$5:$E$1004='Verbal Stats'!$B$41)*'Verbal Log'!$P$5:$P$1004)/SUMPRODUCT(('Verbal Log'!$C$5:$C$1004='Verbal Stats'!$B50)*('Verbal Log'!$I$5:$I$1004='Verbal Stats'!Y$42)*('Verbal Log'!$E$5:$E$1004='Verbal Stats'!$B$41))</f>
        <v>#DIV/0!</v>
      </c>
      <c r="Z50" s="83" t="e">
        <f>+SUMPRODUCT(('Verbal Log'!$C$5:$C$1004='Verbal Stats'!$B50)*('Verbal Log'!$I$5:$I$1004='Verbal Stats'!Z$42)*('Verbal Log'!$E$5:$E$1004='Verbal Stats'!$B$41)*'Verbal Log'!$P$5:$P$1004)/SUMPRODUCT(('Verbal Log'!$C$5:$C$1004='Verbal Stats'!$B50)*('Verbal Log'!$I$5:$I$1004='Verbal Stats'!Z$42)*('Verbal Log'!$E$5:$E$1004='Verbal Stats'!$B$41))</f>
        <v>#DIV/0!</v>
      </c>
      <c r="AA50" s="83" t="e">
        <f>+SUMPRODUCT(('Verbal Log'!$C$5:$C$1004='Verbal Stats'!$B50)*('Verbal Log'!$I$5:$I$1004='Verbal Stats'!AA$42)*('Verbal Log'!$E$5:$E$1004='Verbal Stats'!$B$41)*'Verbal Log'!$P$5:$P$1004)/SUMPRODUCT(('Verbal Log'!$C$5:$C$1004='Verbal Stats'!$B50)*('Verbal Log'!$I$5:$I$1004='Verbal Stats'!AA$42)*('Verbal Log'!$E$5:$E$1004='Verbal Stats'!$B$41))</f>
        <v>#DIV/0!</v>
      </c>
      <c r="AB50" s="83" t="e">
        <f>+SUMPRODUCT(('Verbal Log'!$C$5:$C$1004='Verbal Stats'!$B50)*('Verbal Log'!$I$5:$I$1004='Verbal Stats'!AB$42)*('Verbal Log'!$E$5:$E$1004='Verbal Stats'!$B$41)*'Verbal Log'!$P$5:$P$1004)/SUMPRODUCT(('Verbal Log'!$C$5:$C$1004='Verbal Stats'!$B50)*('Verbal Log'!$I$5:$I$1004='Verbal Stats'!AB$42)*('Verbal Log'!$E$5:$E$1004='Verbal Stats'!$B$41))</f>
        <v>#DIV/0!</v>
      </c>
      <c r="AC50" s="83" t="e">
        <f>+SUMPRODUCT(('Verbal Log'!$C$5:$C$1004='Verbal Stats'!$B50)*('Verbal Log'!$I$5:$I$1004='Verbal Stats'!AC$42)*('Verbal Log'!$E$5:$E$1004='Verbal Stats'!$B$41)*'Verbal Log'!$P$5:$P$1004)/SUMPRODUCT(('Verbal Log'!$C$5:$C$1004='Verbal Stats'!$B50)*('Verbal Log'!$I$5:$I$1004='Verbal Stats'!AC$42)*('Verbal Log'!$E$5:$E$1004='Verbal Stats'!$B$41))</f>
        <v>#DIV/0!</v>
      </c>
      <c r="AD50" s="83" t="e">
        <f>+SUMPRODUCT(('Verbal Log'!$C$5:$C$1004='Verbal Stats'!$B50)*('Verbal Log'!$I$5:$I$1004='Verbal Stats'!AD$42)*('Verbal Log'!$E$5:$E$1004='Verbal Stats'!$B$41)*'Verbal Log'!$P$5:$P$1004)/SUMPRODUCT(('Verbal Log'!$C$5:$C$1004='Verbal Stats'!$B50)*('Verbal Log'!$I$5:$I$1004='Verbal Stats'!AD$42)*('Verbal Log'!$E$5:$E$1004='Verbal Stats'!$B$41))</f>
        <v>#DIV/0!</v>
      </c>
      <c r="AE50" s="83" t="e">
        <f>+SUMPRODUCT(('Verbal Log'!$C$5:$C$1004='Verbal Stats'!$B50)*('Verbal Log'!$I$5:$I$1004='Verbal Stats'!AE$42)*('Verbal Log'!$E$5:$E$1004='Verbal Stats'!$B$41)*'Verbal Log'!$P$5:$P$1004)/SUMPRODUCT(('Verbal Log'!$C$5:$C$1004='Verbal Stats'!$B50)*('Verbal Log'!$I$5:$I$1004='Verbal Stats'!AE$42)*('Verbal Log'!$E$5:$E$1004='Verbal Stats'!$B$41))</f>
        <v>#DIV/0!</v>
      </c>
      <c r="AF50" s="83" t="e">
        <f>+SUMPRODUCT(('Verbal Log'!$C$5:$C$1004='Verbal Stats'!$B50)*('Verbal Log'!$I$5:$I$1004='Verbal Stats'!AF$42)*('Verbal Log'!$E$5:$E$1004='Verbal Stats'!$B$41)*'Verbal Log'!$P$5:$P$1004)/SUMPRODUCT(('Verbal Log'!$C$5:$C$1004='Verbal Stats'!$B50)*('Verbal Log'!$I$5:$I$1004='Verbal Stats'!AF$42)*('Verbal Log'!$E$5:$E$1004='Verbal Stats'!$B$41))</f>
        <v>#DIV/0!</v>
      </c>
      <c r="AG50" s="83" t="e">
        <f>+SUMPRODUCT(('Verbal Log'!$C$5:$C$1004='Verbal Stats'!$B50)*('Verbal Log'!$I$5:$I$1004='Verbal Stats'!AG$42)*('Verbal Log'!$E$5:$E$1004='Verbal Stats'!$B$41)*'Verbal Log'!$P$5:$P$1004)/SUMPRODUCT(('Verbal Log'!$C$5:$C$1004='Verbal Stats'!$B50)*('Verbal Log'!$I$5:$I$1004='Verbal Stats'!AG$42)*('Verbal Log'!$E$5:$E$1004='Verbal Stats'!$B$41))</f>
        <v>#DIV/0!</v>
      </c>
      <c r="AH50" s="83" t="e">
        <f>+SUMPRODUCT(('Verbal Log'!$C$5:$C$1004='Verbal Stats'!$B50)*('Verbal Log'!$I$5:$I$1004='Verbal Stats'!AH$42)*('Verbal Log'!$E$5:$E$1004='Verbal Stats'!$B$41)*'Verbal Log'!$P$5:$P$1004)/SUMPRODUCT(('Verbal Log'!$C$5:$C$1004='Verbal Stats'!$B50)*('Verbal Log'!$I$5:$I$1004='Verbal Stats'!AH$42)*('Verbal Log'!$E$5:$E$1004='Verbal Stats'!$B$41))</f>
        <v>#DIV/0!</v>
      </c>
      <c r="AI50" s="83" t="e">
        <f>+SUMPRODUCT(('Verbal Log'!$C$5:$C$1004='Verbal Stats'!$B50)*('Verbal Log'!$I$5:$I$1004='Verbal Stats'!AI$42)*('Verbal Log'!$E$5:$E$1004='Verbal Stats'!$B$41)*'Verbal Log'!$P$5:$P$1004)/SUMPRODUCT(('Verbal Log'!$C$5:$C$1004='Verbal Stats'!$B50)*('Verbal Log'!$I$5:$I$1004='Verbal Stats'!AI$42)*('Verbal Log'!$E$5:$E$1004='Verbal Stats'!$B$41))</f>
        <v>#DIV/0!</v>
      </c>
      <c r="AJ50" s="83" t="e">
        <f>+SUMPRODUCT(('Verbal Log'!$C$5:$C$1004='Verbal Stats'!$B50)*('Verbal Log'!$I$5:$I$1004='Verbal Stats'!AJ$42)*('Verbal Log'!$E$5:$E$1004='Verbal Stats'!$B$41)*'Verbal Log'!$P$5:$P$1004)/SUMPRODUCT(('Verbal Log'!$C$5:$C$1004='Verbal Stats'!$B50)*('Verbal Log'!$I$5:$I$1004='Verbal Stats'!AJ$42)*('Verbal Log'!$E$5:$E$1004='Verbal Stats'!$B$41))</f>
        <v>#DIV/0!</v>
      </c>
      <c r="AK50" s="83" t="e">
        <f>+SUMPRODUCT(('Verbal Log'!$C$5:$C$1004='Verbal Stats'!$B50)*('Verbal Log'!$I$5:$I$1004='Verbal Stats'!AK$42)*('Verbal Log'!$E$5:$E$1004='Verbal Stats'!$B$41)*'Verbal Log'!$P$5:$P$1004)/SUMPRODUCT(('Verbal Log'!$C$5:$C$1004='Verbal Stats'!$B50)*('Verbal Log'!$I$5:$I$1004='Verbal Stats'!AK$42)*('Verbal Log'!$E$5:$E$1004='Verbal Stats'!$B$41))</f>
        <v>#DIV/0!</v>
      </c>
      <c r="AL50" s="83" t="e">
        <f>+SUMPRODUCT(('Verbal Log'!$C$5:$C$1004='Verbal Stats'!$B50)*('Verbal Log'!$I$5:$I$1004='Verbal Stats'!AL$42)*('Verbal Log'!$E$5:$E$1004='Verbal Stats'!$B$41)*'Verbal Log'!$P$5:$P$1004)/SUMPRODUCT(('Verbal Log'!$C$5:$C$1004='Verbal Stats'!$B50)*('Verbal Log'!$I$5:$I$1004='Verbal Stats'!AL$42)*('Verbal Log'!$E$5:$E$1004='Verbal Stats'!$B$41))</f>
        <v>#DIV/0!</v>
      </c>
      <c r="AM50" s="83" t="e">
        <f>+SUMPRODUCT(('Verbal Log'!$C$5:$C$1004='Verbal Stats'!$B50)*('Verbal Log'!$I$5:$I$1004='Verbal Stats'!AM$42)*('Verbal Log'!$E$5:$E$1004='Verbal Stats'!$B$41)*'Verbal Log'!$P$5:$P$1004)/SUMPRODUCT(('Verbal Log'!$C$5:$C$1004='Verbal Stats'!$B50)*('Verbal Log'!$I$5:$I$1004='Verbal Stats'!AM$42)*('Verbal Log'!$E$5:$E$1004='Verbal Stats'!$B$41))</f>
        <v>#DIV/0!</v>
      </c>
      <c r="AN50" s="83" t="e">
        <f>+SUMPRODUCT(('Verbal Log'!$C$5:$C$1004='Verbal Stats'!$B50)*('Verbal Log'!$I$5:$I$1004='Verbal Stats'!AN$42)*('Verbal Log'!$E$5:$E$1004='Verbal Stats'!$B$41)*'Verbal Log'!$P$5:$P$1004)/SUMPRODUCT(('Verbal Log'!$C$5:$C$1004='Verbal Stats'!$B50)*('Verbal Log'!$I$5:$I$1004='Verbal Stats'!AN$42)*('Verbal Log'!$E$5:$E$1004='Verbal Stats'!$B$41))</f>
        <v>#DIV/0!</v>
      </c>
      <c r="AO50" s="83" t="e">
        <f>+SUMPRODUCT(('Verbal Log'!$C$5:$C$1004='Verbal Stats'!$B50)*('Verbal Log'!$I$5:$I$1004='Verbal Stats'!AO$42)*('Verbal Log'!$E$5:$E$1004='Verbal Stats'!$B$41)*'Verbal Log'!$P$5:$P$1004)/SUMPRODUCT(('Verbal Log'!$C$5:$C$1004='Verbal Stats'!$B50)*('Verbal Log'!$I$5:$I$1004='Verbal Stats'!AO$42)*('Verbal Log'!$E$5:$E$1004='Verbal Stats'!$B$41))</f>
        <v>#DIV/0!</v>
      </c>
      <c r="AP50" s="84" t="e">
        <f>+SUMPRODUCT(('Verbal Log'!$C$5:$C$1004='Verbal Stats'!$B50)*('Verbal Log'!$E$5:$E$1004='Verbal Stats'!$B$41)*'Verbal Log'!$P$5:$P$1004)/SUMPRODUCT(('Verbal Log'!$C$5:$C$1004='Verbal Stats'!$B50)*('Verbal Log'!$E$5:$E$1004='Verbal Stats'!$B$41))</f>
        <v>#DIV/0!</v>
      </c>
      <c r="AQ50" s="76"/>
      <c r="AR50" s="76"/>
      <c r="AS50" s="76"/>
      <c r="AT50" s="76"/>
      <c r="AU50" s="76"/>
      <c r="AV50" s="76"/>
      <c r="AW50" s="76"/>
      <c r="AX50" s="76"/>
      <c r="AY50" s="76"/>
      <c r="AZ50" s="76"/>
      <c r="BA50" s="76"/>
      <c r="BB50" s="76"/>
      <c r="BC50" s="76"/>
      <c r="BD50" s="76"/>
      <c r="BE50" s="76"/>
      <c r="BF50" s="76"/>
      <c r="BG50" s="76"/>
      <c r="BH50" s="76"/>
      <c r="BI50" s="76"/>
    </row>
    <row r="51" spans="2:61" ht="16" thickBot="1">
      <c r="B51" s="18" t="str">
        <f>db!D13</f>
        <v>Princeton Review</v>
      </c>
      <c r="D51" s="40" t="str">
        <f t="shared" si="20"/>
        <v>n/a</v>
      </c>
      <c r="E51" s="40" t="str">
        <f t="shared" si="2"/>
        <v>n/a</v>
      </c>
      <c r="F51" s="40" t="str">
        <f t="shared" si="3"/>
        <v>n/a</v>
      </c>
      <c r="G51" s="40" t="str">
        <f t="shared" si="4"/>
        <v>n/a</v>
      </c>
      <c r="H51" s="40" t="str">
        <f t="shared" si="5"/>
        <v>n/a</v>
      </c>
      <c r="I51" s="40" t="str">
        <f t="shared" si="6"/>
        <v>n/a</v>
      </c>
      <c r="J51" s="40" t="str">
        <f t="shared" si="7"/>
        <v>n/a</v>
      </c>
      <c r="K51" s="40" t="str">
        <f t="shared" si="8"/>
        <v>n/a</v>
      </c>
      <c r="L51" s="40" t="str">
        <f t="shared" si="9"/>
        <v>n/a</v>
      </c>
      <c r="M51" s="40" t="str">
        <f t="shared" si="10"/>
        <v>n/a</v>
      </c>
      <c r="N51" s="40" t="str">
        <f t="shared" si="11"/>
        <v>n/a</v>
      </c>
      <c r="O51" s="40" t="str">
        <f t="shared" si="12"/>
        <v>n/a</v>
      </c>
      <c r="P51" s="40" t="str">
        <f t="shared" si="13"/>
        <v>n/a</v>
      </c>
      <c r="Q51" s="40" t="str">
        <f t="shared" si="14"/>
        <v>n/a</v>
      </c>
      <c r="R51" s="40" t="str">
        <f t="shared" si="15"/>
        <v>n/a</v>
      </c>
      <c r="S51" s="40" t="str">
        <f t="shared" si="16"/>
        <v>n/a</v>
      </c>
      <c r="T51" s="40" t="str">
        <f t="shared" si="17"/>
        <v>n/a</v>
      </c>
      <c r="U51" s="40" t="str">
        <f t="shared" si="18"/>
        <v>n/a</v>
      </c>
      <c r="V51" s="42" t="str">
        <f t="shared" si="19"/>
        <v>n/a</v>
      </c>
      <c r="X51" s="83" t="e">
        <f>+SUMPRODUCT(('Verbal Log'!$C$5:$C$1004='Verbal Stats'!$B51)*('Verbal Log'!$I$5:$I$1004='Verbal Stats'!X$42)*('Verbal Log'!$E$5:$E$1004='Verbal Stats'!$B$41)*'Verbal Log'!$P$5:$P$1004)/SUMPRODUCT(('Verbal Log'!$C$5:$C$1004='Verbal Stats'!$B51)*('Verbal Log'!$I$5:$I$1004='Verbal Stats'!X$42)*('Verbal Log'!$E$5:$E$1004='Verbal Stats'!$B$41))</f>
        <v>#DIV/0!</v>
      </c>
      <c r="Y51" s="83" t="e">
        <f>+SUMPRODUCT(('Verbal Log'!$C$5:$C$1004='Verbal Stats'!$B51)*('Verbal Log'!$I$5:$I$1004='Verbal Stats'!Y$42)*('Verbal Log'!$E$5:$E$1004='Verbal Stats'!$B$41)*'Verbal Log'!$P$5:$P$1004)/SUMPRODUCT(('Verbal Log'!$C$5:$C$1004='Verbal Stats'!$B51)*('Verbal Log'!$I$5:$I$1004='Verbal Stats'!Y$42)*('Verbal Log'!$E$5:$E$1004='Verbal Stats'!$B$41))</f>
        <v>#DIV/0!</v>
      </c>
      <c r="Z51" s="83" t="e">
        <f>+SUMPRODUCT(('Verbal Log'!$C$5:$C$1004='Verbal Stats'!$B51)*('Verbal Log'!$I$5:$I$1004='Verbal Stats'!Z$42)*('Verbal Log'!$E$5:$E$1004='Verbal Stats'!$B$41)*'Verbal Log'!$P$5:$P$1004)/SUMPRODUCT(('Verbal Log'!$C$5:$C$1004='Verbal Stats'!$B51)*('Verbal Log'!$I$5:$I$1004='Verbal Stats'!Z$42)*('Verbal Log'!$E$5:$E$1004='Verbal Stats'!$B$41))</f>
        <v>#DIV/0!</v>
      </c>
      <c r="AA51" s="83" t="e">
        <f>+SUMPRODUCT(('Verbal Log'!$C$5:$C$1004='Verbal Stats'!$B51)*('Verbal Log'!$I$5:$I$1004='Verbal Stats'!AA$42)*('Verbal Log'!$E$5:$E$1004='Verbal Stats'!$B$41)*'Verbal Log'!$P$5:$P$1004)/SUMPRODUCT(('Verbal Log'!$C$5:$C$1004='Verbal Stats'!$B51)*('Verbal Log'!$I$5:$I$1004='Verbal Stats'!AA$42)*('Verbal Log'!$E$5:$E$1004='Verbal Stats'!$B$41))</f>
        <v>#DIV/0!</v>
      </c>
      <c r="AB51" s="83" t="e">
        <f>+SUMPRODUCT(('Verbal Log'!$C$5:$C$1004='Verbal Stats'!$B51)*('Verbal Log'!$I$5:$I$1004='Verbal Stats'!AB$42)*('Verbal Log'!$E$5:$E$1004='Verbal Stats'!$B$41)*'Verbal Log'!$P$5:$P$1004)/SUMPRODUCT(('Verbal Log'!$C$5:$C$1004='Verbal Stats'!$B51)*('Verbal Log'!$I$5:$I$1004='Verbal Stats'!AB$42)*('Verbal Log'!$E$5:$E$1004='Verbal Stats'!$B$41))</f>
        <v>#DIV/0!</v>
      </c>
      <c r="AC51" s="83" t="e">
        <f>+SUMPRODUCT(('Verbal Log'!$C$5:$C$1004='Verbal Stats'!$B51)*('Verbal Log'!$I$5:$I$1004='Verbal Stats'!AC$42)*('Verbal Log'!$E$5:$E$1004='Verbal Stats'!$B$41)*'Verbal Log'!$P$5:$P$1004)/SUMPRODUCT(('Verbal Log'!$C$5:$C$1004='Verbal Stats'!$B51)*('Verbal Log'!$I$5:$I$1004='Verbal Stats'!AC$42)*('Verbal Log'!$E$5:$E$1004='Verbal Stats'!$B$41))</f>
        <v>#DIV/0!</v>
      </c>
      <c r="AD51" s="83" t="e">
        <f>+SUMPRODUCT(('Verbal Log'!$C$5:$C$1004='Verbal Stats'!$B51)*('Verbal Log'!$I$5:$I$1004='Verbal Stats'!AD$42)*('Verbal Log'!$E$5:$E$1004='Verbal Stats'!$B$41)*'Verbal Log'!$P$5:$P$1004)/SUMPRODUCT(('Verbal Log'!$C$5:$C$1004='Verbal Stats'!$B51)*('Verbal Log'!$I$5:$I$1004='Verbal Stats'!AD$42)*('Verbal Log'!$E$5:$E$1004='Verbal Stats'!$B$41))</f>
        <v>#DIV/0!</v>
      </c>
      <c r="AE51" s="83" t="e">
        <f>+SUMPRODUCT(('Verbal Log'!$C$5:$C$1004='Verbal Stats'!$B51)*('Verbal Log'!$I$5:$I$1004='Verbal Stats'!AE$42)*('Verbal Log'!$E$5:$E$1004='Verbal Stats'!$B$41)*'Verbal Log'!$P$5:$P$1004)/SUMPRODUCT(('Verbal Log'!$C$5:$C$1004='Verbal Stats'!$B51)*('Verbal Log'!$I$5:$I$1004='Verbal Stats'!AE$42)*('Verbal Log'!$E$5:$E$1004='Verbal Stats'!$B$41))</f>
        <v>#DIV/0!</v>
      </c>
      <c r="AF51" s="83" t="e">
        <f>+SUMPRODUCT(('Verbal Log'!$C$5:$C$1004='Verbal Stats'!$B51)*('Verbal Log'!$I$5:$I$1004='Verbal Stats'!AF$42)*('Verbal Log'!$E$5:$E$1004='Verbal Stats'!$B$41)*'Verbal Log'!$P$5:$P$1004)/SUMPRODUCT(('Verbal Log'!$C$5:$C$1004='Verbal Stats'!$B51)*('Verbal Log'!$I$5:$I$1004='Verbal Stats'!AF$42)*('Verbal Log'!$E$5:$E$1004='Verbal Stats'!$B$41))</f>
        <v>#DIV/0!</v>
      </c>
      <c r="AG51" s="83" t="e">
        <f>+SUMPRODUCT(('Verbal Log'!$C$5:$C$1004='Verbal Stats'!$B51)*('Verbal Log'!$I$5:$I$1004='Verbal Stats'!AG$42)*('Verbal Log'!$E$5:$E$1004='Verbal Stats'!$B$41)*'Verbal Log'!$P$5:$P$1004)/SUMPRODUCT(('Verbal Log'!$C$5:$C$1004='Verbal Stats'!$B51)*('Verbal Log'!$I$5:$I$1004='Verbal Stats'!AG$42)*('Verbal Log'!$E$5:$E$1004='Verbal Stats'!$B$41))</f>
        <v>#DIV/0!</v>
      </c>
      <c r="AH51" s="83" t="e">
        <f>+SUMPRODUCT(('Verbal Log'!$C$5:$C$1004='Verbal Stats'!$B51)*('Verbal Log'!$I$5:$I$1004='Verbal Stats'!AH$42)*('Verbal Log'!$E$5:$E$1004='Verbal Stats'!$B$41)*'Verbal Log'!$P$5:$P$1004)/SUMPRODUCT(('Verbal Log'!$C$5:$C$1004='Verbal Stats'!$B51)*('Verbal Log'!$I$5:$I$1004='Verbal Stats'!AH$42)*('Verbal Log'!$E$5:$E$1004='Verbal Stats'!$B$41))</f>
        <v>#DIV/0!</v>
      </c>
      <c r="AI51" s="83" t="e">
        <f>+SUMPRODUCT(('Verbal Log'!$C$5:$C$1004='Verbal Stats'!$B51)*('Verbal Log'!$I$5:$I$1004='Verbal Stats'!AI$42)*('Verbal Log'!$E$5:$E$1004='Verbal Stats'!$B$41)*'Verbal Log'!$P$5:$P$1004)/SUMPRODUCT(('Verbal Log'!$C$5:$C$1004='Verbal Stats'!$B51)*('Verbal Log'!$I$5:$I$1004='Verbal Stats'!AI$42)*('Verbal Log'!$E$5:$E$1004='Verbal Stats'!$B$41))</f>
        <v>#DIV/0!</v>
      </c>
      <c r="AJ51" s="83" t="e">
        <f>+SUMPRODUCT(('Verbal Log'!$C$5:$C$1004='Verbal Stats'!$B51)*('Verbal Log'!$I$5:$I$1004='Verbal Stats'!AJ$42)*('Verbal Log'!$E$5:$E$1004='Verbal Stats'!$B$41)*'Verbal Log'!$P$5:$P$1004)/SUMPRODUCT(('Verbal Log'!$C$5:$C$1004='Verbal Stats'!$B51)*('Verbal Log'!$I$5:$I$1004='Verbal Stats'!AJ$42)*('Verbal Log'!$E$5:$E$1004='Verbal Stats'!$B$41))</f>
        <v>#DIV/0!</v>
      </c>
      <c r="AK51" s="83" t="e">
        <f>+SUMPRODUCT(('Verbal Log'!$C$5:$C$1004='Verbal Stats'!$B51)*('Verbal Log'!$I$5:$I$1004='Verbal Stats'!AK$42)*('Verbal Log'!$E$5:$E$1004='Verbal Stats'!$B$41)*'Verbal Log'!$P$5:$P$1004)/SUMPRODUCT(('Verbal Log'!$C$5:$C$1004='Verbal Stats'!$B51)*('Verbal Log'!$I$5:$I$1004='Verbal Stats'!AK$42)*('Verbal Log'!$E$5:$E$1004='Verbal Stats'!$B$41))</f>
        <v>#DIV/0!</v>
      </c>
      <c r="AL51" s="83" t="e">
        <f>+SUMPRODUCT(('Verbal Log'!$C$5:$C$1004='Verbal Stats'!$B51)*('Verbal Log'!$I$5:$I$1004='Verbal Stats'!AL$42)*('Verbal Log'!$E$5:$E$1004='Verbal Stats'!$B$41)*'Verbal Log'!$P$5:$P$1004)/SUMPRODUCT(('Verbal Log'!$C$5:$C$1004='Verbal Stats'!$B51)*('Verbal Log'!$I$5:$I$1004='Verbal Stats'!AL$42)*('Verbal Log'!$E$5:$E$1004='Verbal Stats'!$B$41))</f>
        <v>#DIV/0!</v>
      </c>
      <c r="AM51" s="83" t="e">
        <f>+SUMPRODUCT(('Verbal Log'!$C$5:$C$1004='Verbal Stats'!$B51)*('Verbal Log'!$I$5:$I$1004='Verbal Stats'!AM$42)*('Verbal Log'!$E$5:$E$1004='Verbal Stats'!$B$41)*'Verbal Log'!$P$5:$P$1004)/SUMPRODUCT(('Verbal Log'!$C$5:$C$1004='Verbal Stats'!$B51)*('Verbal Log'!$I$5:$I$1004='Verbal Stats'!AM$42)*('Verbal Log'!$E$5:$E$1004='Verbal Stats'!$B$41))</f>
        <v>#DIV/0!</v>
      </c>
      <c r="AN51" s="83" t="e">
        <f>+SUMPRODUCT(('Verbal Log'!$C$5:$C$1004='Verbal Stats'!$B51)*('Verbal Log'!$I$5:$I$1004='Verbal Stats'!AN$42)*('Verbal Log'!$E$5:$E$1004='Verbal Stats'!$B$41)*'Verbal Log'!$P$5:$P$1004)/SUMPRODUCT(('Verbal Log'!$C$5:$C$1004='Verbal Stats'!$B51)*('Verbal Log'!$I$5:$I$1004='Verbal Stats'!AN$42)*('Verbal Log'!$E$5:$E$1004='Verbal Stats'!$B$41))</f>
        <v>#DIV/0!</v>
      </c>
      <c r="AO51" s="83" t="e">
        <f>+SUMPRODUCT(('Verbal Log'!$C$5:$C$1004='Verbal Stats'!$B51)*('Verbal Log'!$I$5:$I$1004='Verbal Stats'!AO$42)*('Verbal Log'!$E$5:$E$1004='Verbal Stats'!$B$41)*'Verbal Log'!$P$5:$P$1004)/SUMPRODUCT(('Verbal Log'!$C$5:$C$1004='Verbal Stats'!$B51)*('Verbal Log'!$I$5:$I$1004='Verbal Stats'!AO$42)*('Verbal Log'!$E$5:$E$1004='Verbal Stats'!$B$41))</f>
        <v>#DIV/0!</v>
      </c>
      <c r="AP51" s="84" t="e">
        <f>+SUMPRODUCT(('Verbal Log'!$C$5:$C$1004='Verbal Stats'!$B51)*('Verbal Log'!$E$5:$E$1004='Verbal Stats'!$B$41)*'Verbal Log'!$P$5:$P$1004)/SUMPRODUCT(('Verbal Log'!$C$5:$C$1004='Verbal Stats'!$B51)*('Verbal Log'!$E$5:$E$1004='Verbal Stats'!$B$41))</f>
        <v>#DIV/0!</v>
      </c>
      <c r="AQ51" s="76"/>
      <c r="AR51" s="76"/>
      <c r="AS51" s="76"/>
      <c r="AT51" s="76"/>
      <c r="AU51" s="76"/>
      <c r="AV51" s="76"/>
      <c r="AW51" s="76"/>
      <c r="AX51" s="76"/>
      <c r="AY51" s="76"/>
      <c r="AZ51" s="76"/>
      <c r="BA51" s="76"/>
      <c r="BB51" s="76"/>
      <c r="BC51" s="76"/>
      <c r="BD51" s="76"/>
      <c r="BE51" s="76"/>
      <c r="BF51" s="76"/>
      <c r="BG51" s="76"/>
      <c r="BH51" s="76"/>
      <c r="BI51" s="76"/>
    </row>
    <row r="52" spans="2:61" ht="16" thickBot="1">
      <c r="B52" s="18" t="str">
        <f>db!D14</f>
        <v>PowerScore SC</v>
      </c>
      <c r="D52" s="43" t="str">
        <f t="shared" si="20"/>
        <v>n/a</v>
      </c>
      <c r="E52" s="43" t="str">
        <f t="shared" si="2"/>
        <v>n/a</v>
      </c>
      <c r="F52" s="43" t="str">
        <f t="shared" si="3"/>
        <v>n/a</v>
      </c>
      <c r="G52" s="43" t="str">
        <f t="shared" si="4"/>
        <v>n/a</v>
      </c>
      <c r="H52" s="43" t="str">
        <f t="shared" si="5"/>
        <v>n/a</v>
      </c>
      <c r="I52" s="43" t="str">
        <f t="shared" si="6"/>
        <v>n/a</v>
      </c>
      <c r="J52" s="43" t="str">
        <f t="shared" si="7"/>
        <v>n/a</v>
      </c>
      <c r="K52" s="43" t="str">
        <f t="shared" si="8"/>
        <v>n/a</v>
      </c>
      <c r="L52" s="43" t="str">
        <f t="shared" si="9"/>
        <v>n/a</v>
      </c>
      <c r="M52" s="43" t="str">
        <f t="shared" si="10"/>
        <v>n/a</v>
      </c>
      <c r="N52" s="43" t="str">
        <f t="shared" si="11"/>
        <v>n/a</v>
      </c>
      <c r="O52" s="43" t="str">
        <f t="shared" si="12"/>
        <v>n/a</v>
      </c>
      <c r="P52" s="43" t="str">
        <f t="shared" si="13"/>
        <v>n/a</v>
      </c>
      <c r="Q52" s="43" t="str">
        <f t="shared" si="14"/>
        <v>n/a</v>
      </c>
      <c r="R52" s="43" t="str">
        <f t="shared" si="15"/>
        <v>n/a</v>
      </c>
      <c r="S52" s="43" t="str">
        <f t="shared" si="16"/>
        <v>n/a</v>
      </c>
      <c r="T52" s="43" t="str">
        <f t="shared" si="17"/>
        <v>n/a</v>
      </c>
      <c r="U52" s="43" t="str">
        <f t="shared" si="18"/>
        <v>n/a</v>
      </c>
      <c r="V52" s="45" t="str">
        <f t="shared" si="19"/>
        <v>n/a</v>
      </c>
      <c r="X52" s="83" t="e">
        <f>+SUMPRODUCT(('Verbal Log'!$C$5:$C$1004='Verbal Stats'!$B52)*('Verbal Log'!$I$5:$I$1004='Verbal Stats'!X$42)*('Verbal Log'!$E$5:$E$1004='Verbal Stats'!$B$41)*'Verbal Log'!$P$5:$P$1004)/SUMPRODUCT(('Verbal Log'!$C$5:$C$1004='Verbal Stats'!$B52)*('Verbal Log'!$I$5:$I$1004='Verbal Stats'!X$42)*('Verbal Log'!$E$5:$E$1004='Verbal Stats'!$B$41))</f>
        <v>#DIV/0!</v>
      </c>
      <c r="Y52" s="83" t="e">
        <f>+SUMPRODUCT(('Verbal Log'!$C$5:$C$1004='Verbal Stats'!$B52)*('Verbal Log'!$I$5:$I$1004='Verbal Stats'!Y$42)*('Verbal Log'!$E$5:$E$1004='Verbal Stats'!$B$41)*'Verbal Log'!$P$5:$P$1004)/SUMPRODUCT(('Verbal Log'!$C$5:$C$1004='Verbal Stats'!$B52)*('Verbal Log'!$I$5:$I$1004='Verbal Stats'!Y$42)*('Verbal Log'!$E$5:$E$1004='Verbal Stats'!$B$41))</f>
        <v>#DIV/0!</v>
      </c>
      <c r="Z52" s="83" t="e">
        <f>+SUMPRODUCT(('Verbal Log'!$C$5:$C$1004='Verbal Stats'!$B52)*('Verbal Log'!$I$5:$I$1004='Verbal Stats'!Z$42)*('Verbal Log'!$E$5:$E$1004='Verbal Stats'!$B$41)*'Verbal Log'!$P$5:$P$1004)/SUMPRODUCT(('Verbal Log'!$C$5:$C$1004='Verbal Stats'!$B52)*('Verbal Log'!$I$5:$I$1004='Verbal Stats'!Z$42)*('Verbal Log'!$E$5:$E$1004='Verbal Stats'!$B$41))</f>
        <v>#DIV/0!</v>
      </c>
      <c r="AA52" s="83" t="e">
        <f>+SUMPRODUCT(('Verbal Log'!$C$5:$C$1004='Verbal Stats'!$B52)*('Verbal Log'!$I$5:$I$1004='Verbal Stats'!AA$42)*('Verbal Log'!$E$5:$E$1004='Verbal Stats'!$B$41)*'Verbal Log'!$P$5:$P$1004)/SUMPRODUCT(('Verbal Log'!$C$5:$C$1004='Verbal Stats'!$B52)*('Verbal Log'!$I$5:$I$1004='Verbal Stats'!AA$42)*('Verbal Log'!$E$5:$E$1004='Verbal Stats'!$B$41))</f>
        <v>#DIV/0!</v>
      </c>
      <c r="AB52" s="83" t="e">
        <f>+SUMPRODUCT(('Verbal Log'!$C$5:$C$1004='Verbal Stats'!$B52)*('Verbal Log'!$I$5:$I$1004='Verbal Stats'!AB$42)*('Verbal Log'!$E$5:$E$1004='Verbal Stats'!$B$41)*'Verbal Log'!$P$5:$P$1004)/SUMPRODUCT(('Verbal Log'!$C$5:$C$1004='Verbal Stats'!$B52)*('Verbal Log'!$I$5:$I$1004='Verbal Stats'!AB$42)*('Verbal Log'!$E$5:$E$1004='Verbal Stats'!$B$41))</f>
        <v>#DIV/0!</v>
      </c>
      <c r="AC52" s="83" t="e">
        <f>+SUMPRODUCT(('Verbal Log'!$C$5:$C$1004='Verbal Stats'!$B52)*('Verbal Log'!$I$5:$I$1004='Verbal Stats'!AC$42)*('Verbal Log'!$E$5:$E$1004='Verbal Stats'!$B$41)*'Verbal Log'!$P$5:$P$1004)/SUMPRODUCT(('Verbal Log'!$C$5:$C$1004='Verbal Stats'!$B52)*('Verbal Log'!$I$5:$I$1004='Verbal Stats'!AC$42)*('Verbal Log'!$E$5:$E$1004='Verbal Stats'!$B$41))</f>
        <v>#DIV/0!</v>
      </c>
      <c r="AD52" s="83" t="e">
        <f>+SUMPRODUCT(('Verbal Log'!$C$5:$C$1004='Verbal Stats'!$B52)*('Verbal Log'!$I$5:$I$1004='Verbal Stats'!AD$42)*('Verbal Log'!$E$5:$E$1004='Verbal Stats'!$B$41)*'Verbal Log'!$P$5:$P$1004)/SUMPRODUCT(('Verbal Log'!$C$5:$C$1004='Verbal Stats'!$B52)*('Verbal Log'!$I$5:$I$1004='Verbal Stats'!AD$42)*('Verbal Log'!$E$5:$E$1004='Verbal Stats'!$B$41))</f>
        <v>#DIV/0!</v>
      </c>
      <c r="AE52" s="83" t="e">
        <f>+SUMPRODUCT(('Verbal Log'!$C$5:$C$1004='Verbal Stats'!$B52)*('Verbal Log'!$I$5:$I$1004='Verbal Stats'!AE$42)*('Verbal Log'!$E$5:$E$1004='Verbal Stats'!$B$41)*'Verbal Log'!$P$5:$P$1004)/SUMPRODUCT(('Verbal Log'!$C$5:$C$1004='Verbal Stats'!$B52)*('Verbal Log'!$I$5:$I$1004='Verbal Stats'!AE$42)*('Verbal Log'!$E$5:$E$1004='Verbal Stats'!$B$41))</f>
        <v>#DIV/0!</v>
      </c>
      <c r="AF52" s="83" t="e">
        <f>+SUMPRODUCT(('Verbal Log'!$C$5:$C$1004='Verbal Stats'!$B52)*('Verbal Log'!$I$5:$I$1004='Verbal Stats'!AF$42)*('Verbal Log'!$E$5:$E$1004='Verbal Stats'!$B$41)*'Verbal Log'!$P$5:$P$1004)/SUMPRODUCT(('Verbal Log'!$C$5:$C$1004='Verbal Stats'!$B52)*('Verbal Log'!$I$5:$I$1004='Verbal Stats'!AF$42)*('Verbal Log'!$E$5:$E$1004='Verbal Stats'!$B$41))</f>
        <v>#DIV/0!</v>
      </c>
      <c r="AG52" s="83" t="e">
        <f>+SUMPRODUCT(('Verbal Log'!$C$5:$C$1004='Verbal Stats'!$B52)*('Verbal Log'!$I$5:$I$1004='Verbal Stats'!AG$42)*('Verbal Log'!$E$5:$E$1004='Verbal Stats'!$B$41)*'Verbal Log'!$P$5:$P$1004)/SUMPRODUCT(('Verbal Log'!$C$5:$C$1004='Verbal Stats'!$B52)*('Verbal Log'!$I$5:$I$1004='Verbal Stats'!AG$42)*('Verbal Log'!$E$5:$E$1004='Verbal Stats'!$B$41))</f>
        <v>#DIV/0!</v>
      </c>
      <c r="AH52" s="83" t="e">
        <f>+SUMPRODUCT(('Verbal Log'!$C$5:$C$1004='Verbal Stats'!$B52)*('Verbal Log'!$I$5:$I$1004='Verbal Stats'!AH$42)*('Verbal Log'!$E$5:$E$1004='Verbal Stats'!$B$41)*'Verbal Log'!$P$5:$P$1004)/SUMPRODUCT(('Verbal Log'!$C$5:$C$1004='Verbal Stats'!$B52)*('Verbal Log'!$I$5:$I$1004='Verbal Stats'!AH$42)*('Verbal Log'!$E$5:$E$1004='Verbal Stats'!$B$41))</f>
        <v>#DIV/0!</v>
      </c>
      <c r="AI52" s="83" t="e">
        <f>+SUMPRODUCT(('Verbal Log'!$C$5:$C$1004='Verbal Stats'!$B52)*('Verbal Log'!$I$5:$I$1004='Verbal Stats'!AI$42)*('Verbal Log'!$E$5:$E$1004='Verbal Stats'!$B$41)*'Verbal Log'!$P$5:$P$1004)/SUMPRODUCT(('Verbal Log'!$C$5:$C$1004='Verbal Stats'!$B52)*('Verbal Log'!$I$5:$I$1004='Verbal Stats'!AI$42)*('Verbal Log'!$E$5:$E$1004='Verbal Stats'!$B$41))</f>
        <v>#DIV/0!</v>
      </c>
      <c r="AJ52" s="83" t="e">
        <f>+SUMPRODUCT(('Verbal Log'!$C$5:$C$1004='Verbal Stats'!$B52)*('Verbal Log'!$I$5:$I$1004='Verbal Stats'!AJ$42)*('Verbal Log'!$E$5:$E$1004='Verbal Stats'!$B$41)*'Verbal Log'!$P$5:$P$1004)/SUMPRODUCT(('Verbal Log'!$C$5:$C$1004='Verbal Stats'!$B52)*('Verbal Log'!$I$5:$I$1004='Verbal Stats'!AJ$42)*('Verbal Log'!$E$5:$E$1004='Verbal Stats'!$B$41))</f>
        <v>#DIV/0!</v>
      </c>
      <c r="AK52" s="83" t="e">
        <f>+SUMPRODUCT(('Verbal Log'!$C$5:$C$1004='Verbal Stats'!$B52)*('Verbal Log'!$I$5:$I$1004='Verbal Stats'!AK$42)*('Verbal Log'!$E$5:$E$1004='Verbal Stats'!$B$41)*'Verbal Log'!$P$5:$P$1004)/SUMPRODUCT(('Verbal Log'!$C$5:$C$1004='Verbal Stats'!$B52)*('Verbal Log'!$I$5:$I$1004='Verbal Stats'!AK$42)*('Verbal Log'!$E$5:$E$1004='Verbal Stats'!$B$41))</f>
        <v>#DIV/0!</v>
      </c>
      <c r="AL52" s="83" t="e">
        <f>+SUMPRODUCT(('Verbal Log'!$C$5:$C$1004='Verbal Stats'!$B52)*('Verbal Log'!$I$5:$I$1004='Verbal Stats'!AL$42)*('Verbal Log'!$E$5:$E$1004='Verbal Stats'!$B$41)*'Verbal Log'!$P$5:$P$1004)/SUMPRODUCT(('Verbal Log'!$C$5:$C$1004='Verbal Stats'!$B52)*('Verbal Log'!$I$5:$I$1004='Verbal Stats'!AL$42)*('Verbal Log'!$E$5:$E$1004='Verbal Stats'!$B$41))</f>
        <v>#DIV/0!</v>
      </c>
      <c r="AM52" s="83" t="e">
        <f>+SUMPRODUCT(('Verbal Log'!$C$5:$C$1004='Verbal Stats'!$B52)*('Verbal Log'!$I$5:$I$1004='Verbal Stats'!AM$42)*('Verbal Log'!$E$5:$E$1004='Verbal Stats'!$B$41)*'Verbal Log'!$P$5:$P$1004)/SUMPRODUCT(('Verbal Log'!$C$5:$C$1004='Verbal Stats'!$B52)*('Verbal Log'!$I$5:$I$1004='Verbal Stats'!AM$42)*('Verbal Log'!$E$5:$E$1004='Verbal Stats'!$B$41))</f>
        <v>#DIV/0!</v>
      </c>
      <c r="AN52" s="83" t="e">
        <f>+SUMPRODUCT(('Verbal Log'!$C$5:$C$1004='Verbal Stats'!$B52)*('Verbal Log'!$I$5:$I$1004='Verbal Stats'!AN$42)*('Verbal Log'!$E$5:$E$1004='Verbal Stats'!$B$41)*'Verbal Log'!$P$5:$P$1004)/SUMPRODUCT(('Verbal Log'!$C$5:$C$1004='Verbal Stats'!$B52)*('Verbal Log'!$I$5:$I$1004='Verbal Stats'!AN$42)*('Verbal Log'!$E$5:$E$1004='Verbal Stats'!$B$41))</f>
        <v>#DIV/0!</v>
      </c>
      <c r="AO52" s="83" t="e">
        <f>+SUMPRODUCT(('Verbal Log'!$C$5:$C$1004='Verbal Stats'!$B52)*('Verbal Log'!$I$5:$I$1004='Verbal Stats'!AO$42)*('Verbal Log'!$E$5:$E$1004='Verbal Stats'!$B$41)*'Verbal Log'!$P$5:$P$1004)/SUMPRODUCT(('Verbal Log'!$C$5:$C$1004='Verbal Stats'!$B52)*('Verbal Log'!$I$5:$I$1004='Verbal Stats'!AO$42)*('Verbal Log'!$E$5:$E$1004='Verbal Stats'!$B$41))</f>
        <v>#DIV/0!</v>
      </c>
      <c r="AP52" s="84" t="e">
        <f>+SUMPRODUCT(('Verbal Log'!$C$5:$C$1004='Verbal Stats'!$B52)*('Verbal Log'!$E$5:$E$1004='Verbal Stats'!$B$41)*'Verbal Log'!$P$5:$P$1004)/SUMPRODUCT(('Verbal Log'!$C$5:$C$1004='Verbal Stats'!$B52)*('Verbal Log'!$E$5:$E$1004='Verbal Stats'!$B$41))</f>
        <v>#DIV/0!</v>
      </c>
      <c r="AQ52" s="76"/>
      <c r="AR52" s="76"/>
      <c r="AS52" s="76"/>
      <c r="AT52" s="76"/>
      <c r="AU52" s="76"/>
      <c r="AV52" s="76"/>
      <c r="AW52" s="76"/>
      <c r="AX52" s="76"/>
      <c r="AY52" s="76"/>
      <c r="AZ52" s="76"/>
      <c r="BA52" s="76"/>
      <c r="BB52" s="76"/>
      <c r="BC52" s="76"/>
      <c r="BD52" s="76"/>
      <c r="BE52" s="76"/>
      <c r="BF52" s="76"/>
      <c r="BG52" s="76"/>
      <c r="BH52" s="76"/>
      <c r="BI52" s="76"/>
    </row>
    <row r="53" spans="2:61">
      <c r="B53" s="18" t="s">
        <v>559</v>
      </c>
      <c r="D53" s="46">
        <f t="shared" si="20"/>
        <v>0.72727272727272729</v>
      </c>
      <c r="E53" s="46">
        <f t="shared" si="2"/>
        <v>0.8</v>
      </c>
      <c r="F53" s="46" t="str">
        <f t="shared" si="3"/>
        <v>n/a</v>
      </c>
      <c r="G53" s="46">
        <f t="shared" si="4"/>
        <v>0.83333333333333337</v>
      </c>
      <c r="H53" s="46">
        <f t="shared" si="5"/>
        <v>1</v>
      </c>
      <c r="I53" s="46" t="str">
        <f t="shared" si="6"/>
        <v>n/a</v>
      </c>
      <c r="J53" s="46" t="str">
        <f t="shared" si="7"/>
        <v>n/a</v>
      </c>
      <c r="K53" s="46" t="str">
        <f t="shared" si="8"/>
        <v>n/a</v>
      </c>
      <c r="L53" s="46">
        <f t="shared" si="9"/>
        <v>1</v>
      </c>
      <c r="M53" s="46" t="str">
        <f t="shared" si="10"/>
        <v>n/a</v>
      </c>
      <c r="N53" s="46" t="str">
        <f t="shared" si="11"/>
        <v>n/a</v>
      </c>
      <c r="O53" s="46" t="str">
        <f t="shared" si="12"/>
        <v>n/a</v>
      </c>
      <c r="P53" s="46" t="str">
        <f t="shared" si="13"/>
        <v>n/a</v>
      </c>
      <c r="Q53" s="46" t="str">
        <f t="shared" si="14"/>
        <v>n/a</v>
      </c>
      <c r="R53" s="46" t="str">
        <f t="shared" si="15"/>
        <v>n/a</v>
      </c>
      <c r="S53" s="46" t="str">
        <f t="shared" si="16"/>
        <v>n/a</v>
      </c>
      <c r="T53" s="46" t="str">
        <f t="shared" si="17"/>
        <v>n/a</v>
      </c>
      <c r="U53" s="46" t="str">
        <f t="shared" si="18"/>
        <v>n/a</v>
      </c>
      <c r="V53" s="47">
        <f t="shared" si="19"/>
        <v>0.84</v>
      </c>
      <c r="X53" s="84">
        <f>+SUMPRODUCT(('Verbal Log'!$I$5:$I$1004='Verbal Stats'!X$42)*('Verbal Log'!$E$5:$E$1004='Verbal Stats'!$B$41)*'Verbal Log'!$P$5:$P$1004)/SUMPRODUCT(('Verbal Log'!$I$5:$I$1004='Verbal Stats'!X$42)*('Verbal Log'!$E$5:$E$1004='Verbal Stats'!$B$41))</f>
        <v>0.72727272727272729</v>
      </c>
      <c r="Y53" s="84">
        <f>+SUMPRODUCT(('Verbal Log'!$I$5:$I$1004='Verbal Stats'!Y$42)*('Verbal Log'!$E$5:$E$1004='Verbal Stats'!$B$41)*'Verbal Log'!$P$5:$P$1004)/SUMPRODUCT(('Verbal Log'!$I$5:$I$1004='Verbal Stats'!Y$42)*('Verbal Log'!$E$5:$E$1004='Verbal Stats'!$B$41))</f>
        <v>0.8</v>
      </c>
      <c r="Z53" s="84" t="e">
        <f>+SUMPRODUCT(('Verbal Log'!$I$5:$I$1004='Verbal Stats'!Z$42)*('Verbal Log'!$E$5:$E$1004='Verbal Stats'!$B$41)*'Verbal Log'!$P$5:$P$1004)/SUMPRODUCT(('Verbal Log'!$I$5:$I$1004='Verbal Stats'!Z$42)*('Verbal Log'!$E$5:$E$1004='Verbal Stats'!$B$41))</f>
        <v>#DIV/0!</v>
      </c>
      <c r="AA53" s="84">
        <f>+SUMPRODUCT(('Verbal Log'!$I$5:$I$1004='Verbal Stats'!AA$42)*('Verbal Log'!$E$5:$E$1004='Verbal Stats'!$B$41)*'Verbal Log'!$P$5:$P$1004)/SUMPRODUCT(('Verbal Log'!$I$5:$I$1004='Verbal Stats'!AA$42)*('Verbal Log'!$E$5:$E$1004='Verbal Stats'!$B$41))</f>
        <v>0.83333333333333337</v>
      </c>
      <c r="AB53" s="84">
        <f>+SUMPRODUCT(('Verbal Log'!$I$5:$I$1004='Verbal Stats'!AB$42)*('Verbal Log'!$E$5:$E$1004='Verbal Stats'!$B$41)*'Verbal Log'!$P$5:$P$1004)/SUMPRODUCT(('Verbal Log'!$I$5:$I$1004='Verbal Stats'!AB$42)*('Verbal Log'!$E$5:$E$1004='Verbal Stats'!$B$41))</f>
        <v>1</v>
      </c>
      <c r="AC53" s="84" t="e">
        <f>+SUMPRODUCT(('Verbal Log'!$I$5:$I$1004='Verbal Stats'!AC$42)*('Verbal Log'!$E$5:$E$1004='Verbal Stats'!$B$41)*'Verbal Log'!$P$5:$P$1004)/SUMPRODUCT(('Verbal Log'!$I$5:$I$1004='Verbal Stats'!AC$42)*('Verbal Log'!$E$5:$E$1004='Verbal Stats'!$B$41))</f>
        <v>#DIV/0!</v>
      </c>
      <c r="AD53" s="84" t="e">
        <f>+SUMPRODUCT(('Verbal Log'!$I$5:$I$1004='Verbal Stats'!AD$42)*('Verbal Log'!$E$5:$E$1004='Verbal Stats'!$B$41)*'Verbal Log'!$P$5:$P$1004)/SUMPRODUCT(('Verbal Log'!$I$5:$I$1004='Verbal Stats'!AD$42)*('Verbal Log'!$E$5:$E$1004='Verbal Stats'!$B$41))</f>
        <v>#DIV/0!</v>
      </c>
      <c r="AE53" s="84" t="e">
        <f>+SUMPRODUCT(('Verbal Log'!$I$5:$I$1004='Verbal Stats'!AE$42)*('Verbal Log'!$E$5:$E$1004='Verbal Stats'!$B$41)*'Verbal Log'!$P$5:$P$1004)/SUMPRODUCT(('Verbal Log'!$I$5:$I$1004='Verbal Stats'!AE$42)*('Verbal Log'!$E$5:$E$1004='Verbal Stats'!$B$41))</f>
        <v>#DIV/0!</v>
      </c>
      <c r="AF53" s="84">
        <f>+SUMPRODUCT(('Verbal Log'!$I$5:$I$1004='Verbal Stats'!AF$42)*('Verbal Log'!$E$5:$E$1004='Verbal Stats'!$B$41)*'Verbal Log'!$P$5:$P$1004)/SUMPRODUCT(('Verbal Log'!$I$5:$I$1004='Verbal Stats'!AF$42)*('Verbal Log'!$E$5:$E$1004='Verbal Stats'!$B$41))</f>
        <v>1</v>
      </c>
      <c r="AG53" s="84" t="e">
        <f>+SUMPRODUCT(('Verbal Log'!$I$5:$I$1004='Verbal Stats'!AG$42)*('Verbal Log'!$E$5:$E$1004='Verbal Stats'!$B$41)*'Verbal Log'!$P$5:$P$1004)/SUMPRODUCT(('Verbal Log'!$I$5:$I$1004='Verbal Stats'!AG$42)*('Verbal Log'!$E$5:$E$1004='Verbal Stats'!$B$41))</f>
        <v>#DIV/0!</v>
      </c>
      <c r="AH53" s="84" t="e">
        <f>+SUMPRODUCT(('Verbal Log'!$I$5:$I$1004='Verbal Stats'!AH$42)*('Verbal Log'!$E$5:$E$1004='Verbal Stats'!$B$41)*'Verbal Log'!$P$5:$P$1004)/SUMPRODUCT(('Verbal Log'!$I$5:$I$1004='Verbal Stats'!AH$42)*('Verbal Log'!$E$5:$E$1004='Verbal Stats'!$B$41))</f>
        <v>#DIV/0!</v>
      </c>
      <c r="AI53" s="84" t="e">
        <f>+SUMPRODUCT(('Verbal Log'!$I$5:$I$1004='Verbal Stats'!AI$42)*('Verbal Log'!$E$5:$E$1004='Verbal Stats'!$B$41)*'Verbal Log'!$P$5:$P$1004)/SUMPRODUCT(('Verbal Log'!$I$5:$I$1004='Verbal Stats'!AI$42)*('Verbal Log'!$E$5:$E$1004='Verbal Stats'!$B$41))</f>
        <v>#DIV/0!</v>
      </c>
      <c r="AJ53" s="84" t="e">
        <f>+SUMPRODUCT(('Verbal Log'!$I$5:$I$1004='Verbal Stats'!AJ$42)*('Verbal Log'!$E$5:$E$1004='Verbal Stats'!$B$41)*'Verbal Log'!$P$5:$P$1004)/SUMPRODUCT(('Verbal Log'!$I$5:$I$1004='Verbal Stats'!AJ$42)*('Verbal Log'!$E$5:$E$1004='Verbal Stats'!$B$41))</f>
        <v>#DIV/0!</v>
      </c>
      <c r="AK53" s="84" t="e">
        <f>+SUMPRODUCT(('Verbal Log'!$I$5:$I$1004='Verbal Stats'!AK$42)*('Verbal Log'!$E$5:$E$1004='Verbal Stats'!$B$41)*'Verbal Log'!$P$5:$P$1004)/SUMPRODUCT(('Verbal Log'!$I$5:$I$1004='Verbal Stats'!AK$42)*('Verbal Log'!$E$5:$E$1004='Verbal Stats'!$B$41))</f>
        <v>#DIV/0!</v>
      </c>
      <c r="AL53" s="84" t="e">
        <f>+SUMPRODUCT(('Verbal Log'!$I$5:$I$1004='Verbal Stats'!AL$42)*('Verbal Log'!$E$5:$E$1004='Verbal Stats'!$B$41)*'Verbal Log'!$P$5:$P$1004)/SUMPRODUCT(('Verbal Log'!$I$5:$I$1004='Verbal Stats'!AL$42)*('Verbal Log'!$E$5:$E$1004='Verbal Stats'!$B$41))</f>
        <v>#DIV/0!</v>
      </c>
      <c r="AM53" s="84" t="e">
        <f>+SUMPRODUCT(('Verbal Log'!$I$5:$I$1004='Verbal Stats'!AM$42)*('Verbal Log'!$E$5:$E$1004='Verbal Stats'!$B$41)*'Verbal Log'!$P$5:$P$1004)/SUMPRODUCT(('Verbal Log'!$I$5:$I$1004='Verbal Stats'!AM$42)*('Verbal Log'!$E$5:$E$1004='Verbal Stats'!$B$41))</f>
        <v>#DIV/0!</v>
      </c>
      <c r="AN53" s="84" t="e">
        <f>+SUMPRODUCT(('Verbal Log'!$I$5:$I$1004='Verbal Stats'!AN$42)*('Verbal Log'!$E$5:$E$1004='Verbal Stats'!$B$41)*'Verbal Log'!$P$5:$P$1004)/SUMPRODUCT(('Verbal Log'!$I$5:$I$1004='Verbal Stats'!AN$42)*('Verbal Log'!$E$5:$E$1004='Verbal Stats'!$B$41))</f>
        <v>#DIV/0!</v>
      </c>
      <c r="AO53" s="84" t="e">
        <f>+SUMPRODUCT(('Verbal Log'!$I$5:$I$1004='Verbal Stats'!AO$42)*('Verbal Log'!$E$5:$E$1004='Verbal Stats'!$B$41)*'Verbal Log'!$P$5:$P$1004)/SUMPRODUCT(('Verbal Log'!$I$5:$I$1004='Verbal Stats'!AO$42)*('Verbal Log'!$E$5:$E$1004='Verbal Stats'!$B$41))</f>
        <v>#DIV/0!</v>
      </c>
      <c r="AP53" s="84">
        <f>+SUMPRODUCT(('Verbal Log'!$E$5:$E$1004='Verbal Stats'!$B$41)*'Verbal Log'!$P$5:$P$1004)/COUNTIF('Verbal Log'!$E$5:$E$1004,'Verbal Stats'!$B$41)</f>
        <v>0.84</v>
      </c>
      <c r="AQ53" s="76"/>
      <c r="AR53" s="76"/>
      <c r="AS53" s="76"/>
      <c r="AT53" s="76"/>
      <c r="AU53" s="76"/>
      <c r="AV53" s="76"/>
      <c r="AW53" s="76"/>
      <c r="AX53" s="76"/>
      <c r="AY53" s="76"/>
      <c r="AZ53" s="76"/>
      <c r="BA53" s="76"/>
      <c r="BB53" s="76"/>
      <c r="BC53" s="76"/>
      <c r="BD53" s="76"/>
      <c r="BE53" s="76"/>
      <c r="BF53" s="76"/>
      <c r="BG53" s="76"/>
      <c r="BH53" s="76"/>
      <c r="BI53" s="76"/>
    </row>
    <row r="54" spans="2:61">
      <c r="X54" s="85"/>
      <c r="Y54" s="85"/>
      <c r="Z54" s="85"/>
      <c r="AA54" s="76"/>
      <c r="AB54" s="76"/>
      <c r="AC54" s="76"/>
      <c r="AD54" s="76"/>
      <c r="AE54" s="76"/>
      <c r="AF54" s="76"/>
      <c r="AG54" s="76"/>
      <c r="AH54" s="76"/>
      <c r="AI54" s="76"/>
      <c r="AJ54" s="76"/>
      <c r="AK54" s="76"/>
      <c r="AL54" s="76"/>
      <c r="AM54" s="76"/>
      <c r="AN54" s="76"/>
      <c r="AO54" s="76"/>
      <c r="AP54" s="76"/>
      <c r="AQ54" s="76"/>
      <c r="AR54" s="76"/>
      <c r="AS54" s="76"/>
      <c r="AT54" s="76"/>
      <c r="AU54" s="76"/>
      <c r="AV54" s="76"/>
      <c r="AW54" s="76"/>
      <c r="AX54" s="76"/>
      <c r="AY54" s="76"/>
      <c r="AZ54" s="76"/>
      <c r="BA54" s="76"/>
      <c r="BB54" s="76"/>
      <c r="BC54" s="76"/>
      <c r="BD54" s="76"/>
      <c r="BE54" s="76"/>
      <c r="BF54" s="76"/>
      <c r="BG54" s="76"/>
      <c r="BH54" s="76"/>
      <c r="BI54" s="76"/>
    </row>
    <row r="55" spans="2:61" ht="18">
      <c r="B55" s="10" t="s">
        <v>597</v>
      </c>
      <c r="X55" s="76"/>
      <c r="Y55" s="76"/>
      <c r="Z55" s="76"/>
      <c r="AA55" s="76"/>
      <c r="AB55" s="76"/>
      <c r="AC55" s="76"/>
      <c r="AD55" s="76"/>
      <c r="AE55" s="76"/>
      <c r="AF55" s="76"/>
      <c r="AG55" s="76"/>
      <c r="AH55" s="76"/>
      <c r="AI55" s="76"/>
      <c r="AJ55" s="76"/>
      <c r="AK55" s="76"/>
      <c r="AL55" s="76"/>
      <c r="AM55" s="76"/>
      <c r="AN55" s="76"/>
      <c r="AO55" s="76"/>
      <c r="AP55" s="76"/>
      <c r="AQ55" s="76"/>
      <c r="AR55" s="76"/>
      <c r="AS55" s="76"/>
      <c r="AT55" s="76"/>
      <c r="AU55" s="76"/>
      <c r="AV55" s="76"/>
      <c r="AW55" s="76"/>
      <c r="AX55" s="76"/>
      <c r="AY55" s="76"/>
      <c r="AZ55" s="76"/>
      <c r="BA55" s="76"/>
      <c r="BB55" s="76"/>
      <c r="BC55" s="76"/>
      <c r="BD55" s="76"/>
      <c r="BE55" s="76"/>
      <c r="BF55" s="76"/>
      <c r="BG55" s="76"/>
      <c r="BH55" s="76"/>
      <c r="BI55" s="76"/>
    </row>
    <row r="56" spans="2:61">
      <c r="B56" s="24" t="str">
        <f>+db!C8</f>
        <v>CR</v>
      </c>
      <c r="D56" s="21">
        <v>3</v>
      </c>
      <c r="E56" s="21">
        <f>+D56+1</f>
        <v>4</v>
      </c>
      <c r="F56" s="21">
        <f t="shared" ref="F56:V56" si="21">+E56+1</f>
        <v>5</v>
      </c>
      <c r="G56" s="21">
        <f t="shared" si="21"/>
        <v>6</v>
      </c>
      <c r="H56" s="21">
        <f t="shared" si="21"/>
        <v>7</v>
      </c>
      <c r="I56" s="21">
        <f t="shared" si="21"/>
        <v>8</v>
      </c>
      <c r="J56" s="21">
        <f t="shared" si="21"/>
        <v>9</v>
      </c>
      <c r="K56" s="21">
        <f t="shared" si="21"/>
        <v>10</v>
      </c>
      <c r="L56" s="21">
        <f t="shared" si="21"/>
        <v>11</v>
      </c>
      <c r="M56" s="21">
        <f t="shared" si="21"/>
        <v>12</v>
      </c>
      <c r="N56" s="21">
        <f t="shared" si="21"/>
        <v>13</v>
      </c>
      <c r="O56" s="21">
        <f t="shared" si="21"/>
        <v>14</v>
      </c>
      <c r="P56" s="21">
        <f t="shared" si="21"/>
        <v>15</v>
      </c>
      <c r="Q56" s="21">
        <f t="shared" si="21"/>
        <v>16</v>
      </c>
      <c r="R56" s="21">
        <f t="shared" si="21"/>
        <v>17</v>
      </c>
      <c r="S56" s="21">
        <f t="shared" si="21"/>
        <v>18</v>
      </c>
      <c r="T56" s="21">
        <f t="shared" si="21"/>
        <v>19</v>
      </c>
      <c r="U56" s="21">
        <f t="shared" si="21"/>
        <v>20</v>
      </c>
      <c r="V56" s="21">
        <f t="shared" si="21"/>
        <v>21</v>
      </c>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76"/>
      <c r="BC56" s="76"/>
      <c r="BD56" s="76"/>
      <c r="BE56" s="76"/>
      <c r="BF56" s="76"/>
      <c r="BG56" s="76"/>
      <c r="BH56" s="76"/>
      <c r="BI56" s="76"/>
    </row>
    <row r="57" spans="2:61" ht="15.75" customHeight="1" thickBot="1">
      <c r="D57" s="17" t="str">
        <f t="shared" ref="D57:V57" si="22">+X57</f>
        <v>Global (Purpose, Main Idea)</v>
      </c>
      <c r="E57" s="17" t="str">
        <f t="shared" si="22"/>
        <v>Inference</v>
      </c>
      <c r="F57" s="17" t="str">
        <f t="shared" si="22"/>
        <v>Grammatical Construction</v>
      </c>
      <c r="G57" s="17" t="str">
        <f t="shared" si="22"/>
        <v>Logic</v>
      </c>
      <c r="H57" s="17" t="str">
        <f t="shared" si="22"/>
        <v>Specific detail</v>
      </c>
      <c r="I57" s="17" t="str">
        <f t="shared" si="22"/>
        <v>Assumption</v>
      </c>
      <c r="J57" s="17" t="str">
        <f t="shared" si="22"/>
        <v>Conclusion</v>
      </c>
      <c r="K57" s="17" t="str">
        <f t="shared" si="22"/>
        <v>Strengthten</v>
      </c>
      <c r="L57" s="17" t="str">
        <f t="shared" si="22"/>
        <v>Weaken</v>
      </c>
      <c r="M57" s="17" t="str">
        <f t="shared" si="22"/>
        <v>Style</v>
      </c>
      <c r="N57" s="17" t="str">
        <f t="shared" si="22"/>
        <v>Rare Type</v>
      </c>
      <c r="O57" s="17" t="str">
        <f t="shared" si="22"/>
        <v>Subject-verb</v>
      </c>
      <c r="P57" s="17" t="str">
        <f t="shared" si="22"/>
        <v>Parallelism</v>
      </c>
      <c r="Q57" s="17" t="str">
        <f t="shared" si="22"/>
        <v>Pronouns</v>
      </c>
      <c r="R57" s="17" t="str">
        <f t="shared" si="22"/>
        <v>Modifiers</v>
      </c>
      <c r="S57" s="17" t="str">
        <f t="shared" si="22"/>
        <v>Verb Usage</v>
      </c>
      <c r="T57" s="17" t="str">
        <f t="shared" si="22"/>
        <v>Idioms</v>
      </c>
      <c r="U57" s="17" t="str">
        <f t="shared" si="22"/>
        <v>Comparisons</v>
      </c>
      <c r="V57" s="17" t="str">
        <f t="shared" si="22"/>
        <v>Total CR</v>
      </c>
      <c r="X57" s="82" t="str">
        <f t="array" ref="X57:AO57">TRANSPOSE(Verbal)</f>
        <v>Global (Purpose, Main Idea)</v>
      </c>
      <c r="Y57" s="82" t="str">
        <v>Inference</v>
      </c>
      <c r="Z57" s="82" t="str">
        <v>Grammatical Construction</v>
      </c>
      <c r="AA57" s="82" t="str">
        <v>Logic</v>
      </c>
      <c r="AB57" s="82" t="str">
        <v>Specific detail</v>
      </c>
      <c r="AC57" s="82" t="str">
        <v>Assumption</v>
      </c>
      <c r="AD57" s="82" t="str">
        <v>Conclusion</v>
      </c>
      <c r="AE57" s="82" t="str">
        <v>Strengthten</v>
      </c>
      <c r="AF57" s="82" t="str">
        <v>Weaken</v>
      </c>
      <c r="AG57" s="82" t="str">
        <v>Style</v>
      </c>
      <c r="AH57" s="82" t="str">
        <v>Rare Type</v>
      </c>
      <c r="AI57" s="82" t="str">
        <v>Subject-verb</v>
      </c>
      <c r="AJ57" s="82" t="str">
        <v>Parallelism</v>
      </c>
      <c r="AK57" s="82" t="str">
        <v>Pronouns</v>
      </c>
      <c r="AL57" s="82" t="str">
        <v>Modifiers</v>
      </c>
      <c r="AM57" s="82" t="str">
        <v>Verb Usage</v>
      </c>
      <c r="AN57" s="82" t="str">
        <v>Idioms</v>
      </c>
      <c r="AO57" s="82" t="str">
        <v>Comparisons</v>
      </c>
      <c r="AP57" s="82" t="s">
        <v>595</v>
      </c>
      <c r="AQ57" s="76"/>
      <c r="AR57" s="76"/>
      <c r="AS57" s="76"/>
      <c r="AT57" s="76"/>
      <c r="AU57" s="76"/>
      <c r="AV57" s="76"/>
      <c r="AW57" s="76"/>
      <c r="AX57" s="76"/>
      <c r="AY57" s="76"/>
      <c r="AZ57" s="76"/>
      <c r="BA57" s="76"/>
      <c r="BB57" s="76"/>
      <c r="BC57" s="76"/>
      <c r="BD57" s="76"/>
      <c r="BE57" s="76"/>
      <c r="BF57" s="76"/>
      <c r="BG57" s="76"/>
      <c r="BH57" s="76"/>
      <c r="BI57" s="76"/>
    </row>
    <row r="58" spans="2:61" ht="16" thickBot="1">
      <c r="B58" s="18" t="str">
        <f>db!D5</f>
        <v>Official Guide 12</v>
      </c>
      <c r="D58" s="40" t="str">
        <f t="shared" ref="D58:D68" si="23">+IF(ISERROR(X58),"n/a",X58)</f>
        <v>n/a</v>
      </c>
      <c r="E58" s="40" t="str">
        <f t="shared" ref="E58:E68" si="24">+IF(ISERROR(Y58),"n/a",Y58)</f>
        <v>n/a</v>
      </c>
      <c r="F58" s="40" t="str">
        <f t="shared" ref="F58:F68" si="25">+IF(ISERROR(Z58),"n/a",Z58)</f>
        <v>n/a</v>
      </c>
      <c r="G58" s="40" t="str">
        <f t="shared" ref="G58:G68" si="26">+IF(ISERROR(AA58),"n/a",AA58)</f>
        <v>n/a</v>
      </c>
      <c r="H58" s="40" t="str">
        <f t="shared" ref="H58:H68" si="27">+IF(ISERROR(AB58),"n/a",AB58)</f>
        <v>n/a</v>
      </c>
      <c r="I58" s="40" t="str">
        <f t="shared" ref="I58:I68" si="28">+IF(ISERROR(AC58),"n/a",AC58)</f>
        <v>n/a</v>
      </c>
      <c r="J58" s="40" t="str">
        <f t="shared" ref="J58:J68" si="29">+IF(ISERROR(AD58),"n/a",AD58)</f>
        <v>n/a</v>
      </c>
      <c r="K58" s="40" t="str">
        <f t="shared" ref="K58:K68" si="30">+IF(ISERROR(AE58),"n/a",AE58)</f>
        <v>n/a</v>
      </c>
      <c r="L58" s="40" t="str">
        <f t="shared" ref="L58:L68" si="31">+IF(ISERROR(AF58),"n/a",AF58)</f>
        <v>n/a</v>
      </c>
      <c r="M58" s="40" t="str">
        <f t="shared" ref="M58:M68" si="32">+IF(ISERROR(AG58),"n/a",AG58)</f>
        <v>n/a</v>
      </c>
      <c r="N58" s="40" t="str">
        <f t="shared" ref="N58:N68" si="33">+IF(ISERROR(AH58),"n/a",AH58)</f>
        <v>n/a</v>
      </c>
      <c r="O58" s="40" t="str">
        <f t="shared" ref="O58:O68" si="34">+IF(ISERROR(AI58),"n/a",AI58)</f>
        <v>n/a</v>
      </c>
      <c r="P58" s="40" t="str">
        <f t="shared" ref="P58:P68" si="35">+IF(ISERROR(AJ58),"n/a",AJ58)</f>
        <v>n/a</v>
      </c>
      <c r="Q58" s="40" t="str">
        <f t="shared" ref="Q58:Q68" si="36">+IF(ISERROR(AK58),"n/a",AK58)</f>
        <v>n/a</v>
      </c>
      <c r="R58" s="40" t="str">
        <f t="shared" ref="R58:R68" si="37">+IF(ISERROR(AL58),"n/a",AL58)</f>
        <v>n/a</v>
      </c>
      <c r="S58" s="40" t="str">
        <f t="shared" ref="S58:S68" si="38">+IF(ISERROR(AM58),"n/a",AM58)</f>
        <v>n/a</v>
      </c>
      <c r="T58" s="40" t="str">
        <f t="shared" ref="T58:T68" si="39">+IF(ISERROR(AN58),"n/a",AN58)</f>
        <v>n/a</v>
      </c>
      <c r="U58" s="40" t="str">
        <f t="shared" ref="U58:U68" si="40">+IF(ISERROR(AO58),"n/a",AO58)</f>
        <v>n/a</v>
      </c>
      <c r="V58" s="42" t="str">
        <f t="shared" ref="V58:V68" si="41">+IF(ISERROR(AP58),"n/a",AP58)</f>
        <v>n/a</v>
      </c>
      <c r="X58" s="83" t="e">
        <f>+SUMPRODUCT(('Verbal Log'!$C$5:$C$1004='Verbal Stats'!$B58)*('Verbal Log'!$I$5:$I$1004='Verbal Stats'!X$42)*('Verbal Log'!$E$5:$E$1004='Verbal Stats'!$B$56)*'Verbal Log'!$P$5:$P$1004)/SUMPRODUCT(('Verbal Log'!$C$5:$C$1004='Verbal Stats'!$B58)*('Verbal Log'!$I$5:$I$1004='Verbal Stats'!X$42)*('Verbal Log'!$E$5:$E$1004='Verbal Stats'!$B$56))</f>
        <v>#DIV/0!</v>
      </c>
      <c r="Y58" s="83" t="e">
        <f>+SUMPRODUCT(('Verbal Log'!$C$5:$C$1004='Verbal Stats'!$B58)*('Verbal Log'!$I$5:$I$1004='Verbal Stats'!Y$42)*('Verbal Log'!$E$5:$E$1004='Verbal Stats'!$B$56)*'Verbal Log'!$P$5:$P$1004)/SUMPRODUCT(('Verbal Log'!$C$5:$C$1004='Verbal Stats'!$B58)*('Verbal Log'!$I$5:$I$1004='Verbal Stats'!Y$42)*('Verbal Log'!$E$5:$E$1004='Verbal Stats'!$B$56))</f>
        <v>#DIV/0!</v>
      </c>
      <c r="Z58" s="83" t="e">
        <f>+SUMPRODUCT(('Verbal Log'!$C$5:$C$1004='Verbal Stats'!$B58)*('Verbal Log'!$I$5:$I$1004='Verbal Stats'!Z$42)*('Verbal Log'!$E$5:$E$1004='Verbal Stats'!$B$56)*'Verbal Log'!$P$5:$P$1004)/SUMPRODUCT(('Verbal Log'!$C$5:$C$1004='Verbal Stats'!$B58)*('Verbal Log'!$I$5:$I$1004='Verbal Stats'!Z$42)*('Verbal Log'!$E$5:$E$1004='Verbal Stats'!$B$56))</f>
        <v>#DIV/0!</v>
      </c>
      <c r="AA58" s="83" t="e">
        <f>+SUMPRODUCT(('Verbal Log'!$C$5:$C$1004='Verbal Stats'!$B58)*('Verbal Log'!$I$5:$I$1004='Verbal Stats'!AA$42)*('Verbal Log'!$E$5:$E$1004='Verbal Stats'!$B$56)*'Verbal Log'!$P$5:$P$1004)/SUMPRODUCT(('Verbal Log'!$C$5:$C$1004='Verbal Stats'!$B58)*('Verbal Log'!$I$5:$I$1004='Verbal Stats'!AA$42)*('Verbal Log'!$E$5:$E$1004='Verbal Stats'!$B$56))</f>
        <v>#DIV/0!</v>
      </c>
      <c r="AB58" s="83" t="e">
        <f>+SUMPRODUCT(('Verbal Log'!$C$5:$C$1004='Verbal Stats'!$B58)*('Verbal Log'!$I$5:$I$1004='Verbal Stats'!AB$42)*('Verbal Log'!$E$5:$E$1004='Verbal Stats'!$B$56)*'Verbal Log'!$P$5:$P$1004)/SUMPRODUCT(('Verbal Log'!$C$5:$C$1004='Verbal Stats'!$B58)*('Verbal Log'!$I$5:$I$1004='Verbal Stats'!AB$42)*('Verbal Log'!$E$5:$E$1004='Verbal Stats'!$B$56))</f>
        <v>#DIV/0!</v>
      </c>
      <c r="AC58" s="83" t="e">
        <f>+SUMPRODUCT(('Verbal Log'!$C$5:$C$1004='Verbal Stats'!$B58)*('Verbal Log'!$I$5:$I$1004='Verbal Stats'!AC$42)*('Verbal Log'!$E$5:$E$1004='Verbal Stats'!$B$56)*'Verbal Log'!$P$5:$P$1004)/SUMPRODUCT(('Verbal Log'!$C$5:$C$1004='Verbal Stats'!$B58)*('Verbal Log'!$I$5:$I$1004='Verbal Stats'!AC$42)*('Verbal Log'!$E$5:$E$1004='Verbal Stats'!$B$56))</f>
        <v>#DIV/0!</v>
      </c>
      <c r="AD58" s="83" t="e">
        <f>+SUMPRODUCT(('Verbal Log'!$C$5:$C$1004='Verbal Stats'!$B58)*('Verbal Log'!$I$5:$I$1004='Verbal Stats'!AD$42)*('Verbal Log'!$E$5:$E$1004='Verbal Stats'!$B$56)*'Verbal Log'!$P$5:$P$1004)/SUMPRODUCT(('Verbal Log'!$C$5:$C$1004='Verbal Stats'!$B58)*('Verbal Log'!$I$5:$I$1004='Verbal Stats'!AD$42)*('Verbal Log'!$E$5:$E$1004='Verbal Stats'!$B$56))</f>
        <v>#DIV/0!</v>
      </c>
      <c r="AE58" s="83" t="e">
        <f>+SUMPRODUCT(('Verbal Log'!$C$5:$C$1004='Verbal Stats'!$B58)*('Verbal Log'!$I$5:$I$1004='Verbal Stats'!AE$42)*('Verbal Log'!$E$5:$E$1004='Verbal Stats'!$B$56)*'Verbal Log'!$P$5:$P$1004)/SUMPRODUCT(('Verbal Log'!$C$5:$C$1004='Verbal Stats'!$B58)*('Verbal Log'!$I$5:$I$1004='Verbal Stats'!AE$42)*('Verbal Log'!$E$5:$E$1004='Verbal Stats'!$B$56))</f>
        <v>#DIV/0!</v>
      </c>
      <c r="AF58" s="83" t="e">
        <f>+SUMPRODUCT(('Verbal Log'!$C$5:$C$1004='Verbal Stats'!$B58)*('Verbal Log'!$I$5:$I$1004='Verbal Stats'!AF$42)*('Verbal Log'!$E$5:$E$1004='Verbal Stats'!$B$56)*'Verbal Log'!$P$5:$P$1004)/SUMPRODUCT(('Verbal Log'!$C$5:$C$1004='Verbal Stats'!$B58)*('Verbal Log'!$I$5:$I$1004='Verbal Stats'!AF$42)*('Verbal Log'!$E$5:$E$1004='Verbal Stats'!$B$56))</f>
        <v>#DIV/0!</v>
      </c>
      <c r="AG58" s="83" t="e">
        <f>+SUMPRODUCT(('Verbal Log'!$C$5:$C$1004='Verbal Stats'!$B58)*('Verbal Log'!$I$5:$I$1004='Verbal Stats'!AG$42)*('Verbal Log'!$E$5:$E$1004='Verbal Stats'!$B$56)*'Verbal Log'!$P$5:$P$1004)/SUMPRODUCT(('Verbal Log'!$C$5:$C$1004='Verbal Stats'!$B58)*('Verbal Log'!$I$5:$I$1004='Verbal Stats'!AG$42)*('Verbal Log'!$E$5:$E$1004='Verbal Stats'!$B$56))</f>
        <v>#DIV/0!</v>
      </c>
      <c r="AH58" s="83" t="e">
        <f>+SUMPRODUCT(('Verbal Log'!$C$5:$C$1004='Verbal Stats'!$B58)*('Verbal Log'!$I$5:$I$1004='Verbal Stats'!AH$42)*('Verbal Log'!$E$5:$E$1004='Verbal Stats'!$B$56)*'Verbal Log'!$P$5:$P$1004)/SUMPRODUCT(('Verbal Log'!$C$5:$C$1004='Verbal Stats'!$B58)*('Verbal Log'!$I$5:$I$1004='Verbal Stats'!AH$42)*('Verbal Log'!$E$5:$E$1004='Verbal Stats'!$B$56))</f>
        <v>#DIV/0!</v>
      </c>
      <c r="AI58" s="83" t="e">
        <f>+SUMPRODUCT(('Verbal Log'!$C$5:$C$1004='Verbal Stats'!$B58)*('Verbal Log'!$I$5:$I$1004='Verbal Stats'!AI$42)*('Verbal Log'!$E$5:$E$1004='Verbal Stats'!$B$56)*'Verbal Log'!$P$5:$P$1004)/SUMPRODUCT(('Verbal Log'!$C$5:$C$1004='Verbal Stats'!$B58)*('Verbal Log'!$I$5:$I$1004='Verbal Stats'!AI$42)*('Verbal Log'!$E$5:$E$1004='Verbal Stats'!$B$56))</f>
        <v>#DIV/0!</v>
      </c>
      <c r="AJ58" s="83" t="e">
        <f>+SUMPRODUCT(('Verbal Log'!$C$5:$C$1004='Verbal Stats'!$B58)*('Verbal Log'!$I$5:$I$1004='Verbal Stats'!AJ$42)*('Verbal Log'!$E$5:$E$1004='Verbal Stats'!$B$56)*'Verbal Log'!$P$5:$P$1004)/SUMPRODUCT(('Verbal Log'!$C$5:$C$1004='Verbal Stats'!$B58)*('Verbal Log'!$I$5:$I$1004='Verbal Stats'!AJ$42)*('Verbal Log'!$E$5:$E$1004='Verbal Stats'!$B$56))</f>
        <v>#DIV/0!</v>
      </c>
      <c r="AK58" s="83" t="e">
        <f>+SUMPRODUCT(('Verbal Log'!$C$5:$C$1004='Verbal Stats'!$B58)*('Verbal Log'!$I$5:$I$1004='Verbal Stats'!AK$42)*('Verbal Log'!$E$5:$E$1004='Verbal Stats'!$B$56)*'Verbal Log'!$P$5:$P$1004)/SUMPRODUCT(('Verbal Log'!$C$5:$C$1004='Verbal Stats'!$B58)*('Verbal Log'!$I$5:$I$1004='Verbal Stats'!AK$42)*('Verbal Log'!$E$5:$E$1004='Verbal Stats'!$B$56))</f>
        <v>#DIV/0!</v>
      </c>
      <c r="AL58" s="83" t="e">
        <f>+SUMPRODUCT(('Verbal Log'!$C$5:$C$1004='Verbal Stats'!$B58)*('Verbal Log'!$I$5:$I$1004='Verbal Stats'!AL$42)*('Verbal Log'!$E$5:$E$1004='Verbal Stats'!$B$56)*'Verbal Log'!$P$5:$P$1004)/SUMPRODUCT(('Verbal Log'!$C$5:$C$1004='Verbal Stats'!$B58)*('Verbal Log'!$I$5:$I$1004='Verbal Stats'!AL$42)*('Verbal Log'!$E$5:$E$1004='Verbal Stats'!$B$56))</f>
        <v>#DIV/0!</v>
      </c>
      <c r="AM58" s="83" t="e">
        <f>+SUMPRODUCT(('Verbal Log'!$C$5:$C$1004='Verbal Stats'!$B58)*('Verbal Log'!$I$5:$I$1004='Verbal Stats'!AM$42)*('Verbal Log'!$E$5:$E$1004='Verbal Stats'!$B$56)*'Verbal Log'!$P$5:$P$1004)/SUMPRODUCT(('Verbal Log'!$C$5:$C$1004='Verbal Stats'!$B58)*('Verbal Log'!$I$5:$I$1004='Verbal Stats'!AM$42)*('Verbal Log'!$E$5:$E$1004='Verbal Stats'!$B$56))</f>
        <v>#DIV/0!</v>
      </c>
      <c r="AN58" s="83" t="e">
        <f>+SUMPRODUCT(('Verbal Log'!$C$5:$C$1004='Verbal Stats'!$B58)*('Verbal Log'!$I$5:$I$1004='Verbal Stats'!AN$42)*('Verbal Log'!$E$5:$E$1004='Verbal Stats'!$B$56)*'Verbal Log'!$P$5:$P$1004)/SUMPRODUCT(('Verbal Log'!$C$5:$C$1004='Verbal Stats'!$B58)*('Verbal Log'!$I$5:$I$1004='Verbal Stats'!AN$42)*('Verbal Log'!$E$5:$E$1004='Verbal Stats'!$B$56))</f>
        <v>#DIV/0!</v>
      </c>
      <c r="AO58" s="83" t="e">
        <f>+SUMPRODUCT(('Verbal Log'!$C$5:$C$1004='Verbal Stats'!$B58)*('Verbal Log'!$I$5:$I$1004='Verbal Stats'!AO$42)*('Verbal Log'!$E$5:$E$1004='Verbal Stats'!$B$56)*'Verbal Log'!$P$5:$P$1004)/SUMPRODUCT(('Verbal Log'!$C$5:$C$1004='Verbal Stats'!$B58)*('Verbal Log'!$I$5:$I$1004='Verbal Stats'!AO$42)*('Verbal Log'!$E$5:$E$1004='Verbal Stats'!$B$56))</f>
        <v>#DIV/0!</v>
      </c>
      <c r="AP58" s="84" t="e">
        <f>+SUMPRODUCT(('Verbal Log'!$C$5:$C$1004='Verbal Stats'!$B58)*('Verbal Log'!$E$5:$E$1004='Verbal Stats'!$B$56)*'Verbal Log'!$P$5:$P$1004)/SUMPRODUCT(('Verbal Log'!$C$5:$C$1004='Verbal Stats'!$B58)*('Verbal Log'!$E$5:$E$1004='Verbal Stats'!$B$56))</f>
        <v>#DIV/0!</v>
      </c>
      <c r="AQ58" s="76"/>
      <c r="AR58" s="76"/>
      <c r="AS58" s="76"/>
      <c r="AT58" s="76"/>
      <c r="AU58" s="76"/>
      <c r="AV58" s="76"/>
      <c r="AW58" s="76"/>
      <c r="AX58" s="76"/>
      <c r="AY58" s="76"/>
      <c r="AZ58" s="76"/>
      <c r="BA58" s="76"/>
      <c r="BB58" s="76"/>
      <c r="BC58" s="76"/>
      <c r="BD58" s="76"/>
      <c r="BE58" s="76"/>
      <c r="BF58" s="76"/>
      <c r="BG58" s="76"/>
      <c r="BH58" s="76"/>
      <c r="BI58" s="76"/>
    </row>
    <row r="59" spans="2:61" ht="16" thickBot="1">
      <c r="B59" s="18" t="str">
        <f>db!D6</f>
        <v>Official Guide-V</v>
      </c>
      <c r="D59" s="43" t="str">
        <f t="shared" si="23"/>
        <v>n/a</v>
      </c>
      <c r="E59" s="43" t="str">
        <f t="shared" si="24"/>
        <v>n/a</v>
      </c>
      <c r="F59" s="43" t="str">
        <f t="shared" si="25"/>
        <v>n/a</v>
      </c>
      <c r="G59" s="43" t="str">
        <f t="shared" si="26"/>
        <v>n/a</v>
      </c>
      <c r="H59" s="43" t="str">
        <f t="shared" si="27"/>
        <v>n/a</v>
      </c>
      <c r="I59" s="43" t="str">
        <f t="shared" si="28"/>
        <v>n/a</v>
      </c>
      <c r="J59" s="43" t="str">
        <f t="shared" si="29"/>
        <v>n/a</v>
      </c>
      <c r="K59" s="43" t="str">
        <f t="shared" si="30"/>
        <v>n/a</v>
      </c>
      <c r="L59" s="43" t="str">
        <f t="shared" si="31"/>
        <v>n/a</v>
      </c>
      <c r="M59" s="43" t="str">
        <f t="shared" si="32"/>
        <v>n/a</v>
      </c>
      <c r="N59" s="43" t="str">
        <f t="shared" si="33"/>
        <v>n/a</v>
      </c>
      <c r="O59" s="43" t="str">
        <f t="shared" si="34"/>
        <v>n/a</v>
      </c>
      <c r="P59" s="43" t="str">
        <f t="shared" si="35"/>
        <v>n/a</v>
      </c>
      <c r="Q59" s="43" t="str">
        <f t="shared" si="36"/>
        <v>n/a</v>
      </c>
      <c r="R59" s="43" t="str">
        <f t="shared" si="37"/>
        <v>n/a</v>
      </c>
      <c r="S59" s="43" t="str">
        <f t="shared" si="38"/>
        <v>n/a</v>
      </c>
      <c r="T59" s="43" t="str">
        <f t="shared" si="39"/>
        <v>n/a</v>
      </c>
      <c r="U59" s="43" t="str">
        <f t="shared" si="40"/>
        <v>n/a</v>
      </c>
      <c r="V59" s="45" t="str">
        <f t="shared" si="41"/>
        <v>n/a</v>
      </c>
      <c r="X59" s="83" t="e">
        <f>+SUMPRODUCT(('Verbal Log'!$C$5:$C$1004='Verbal Stats'!$B59)*('Verbal Log'!$I$5:$I$1004='Verbal Stats'!X$42)*('Verbal Log'!$E$5:$E$1004='Verbal Stats'!$B$56)*'Verbal Log'!$P$5:$P$1004)/SUMPRODUCT(('Verbal Log'!$C$5:$C$1004='Verbal Stats'!$B59)*('Verbal Log'!$I$5:$I$1004='Verbal Stats'!X$42)*('Verbal Log'!$E$5:$E$1004='Verbal Stats'!$B$56))</f>
        <v>#DIV/0!</v>
      </c>
      <c r="Y59" s="83" t="e">
        <f>+SUMPRODUCT(('Verbal Log'!$C$5:$C$1004='Verbal Stats'!$B59)*('Verbal Log'!$I$5:$I$1004='Verbal Stats'!Y$42)*('Verbal Log'!$E$5:$E$1004='Verbal Stats'!$B$56)*'Verbal Log'!$P$5:$P$1004)/SUMPRODUCT(('Verbal Log'!$C$5:$C$1004='Verbal Stats'!$B59)*('Verbal Log'!$I$5:$I$1004='Verbal Stats'!Y$42)*('Verbal Log'!$E$5:$E$1004='Verbal Stats'!$B$56))</f>
        <v>#DIV/0!</v>
      </c>
      <c r="Z59" s="83" t="e">
        <f>+SUMPRODUCT(('Verbal Log'!$C$5:$C$1004='Verbal Stats'!$B59)*('Verbal Log'!$I$5:$I$1004='Verbal Stats'!Z$42)*('Verbal Log'!$E$5:$E$1004='Verbal Stats'!$B$56)*'Verbal Log'!$P$5:$P$1004)/SUMPRODUCT(('Verbal Log'!$C$5:$C$1004='Verbal Stats'!$B59)*('Verbal Log'!$I$5:$I$1004='Verbal Stats'!Z$42)*('Verbal Log'!$E$5:$E$1004='Verbal Stats'!$B$56))</f>
        <v>#DIV/0!</v>
      </c>
      <c r="AA59" s="83" t="e">
        <f>+SUMPRODUCT(('Verbal Log'!$C$5:$C$1004='Verbal Stats'!$B59)*('Verbal Log'!$I$5:$I$1004='Verbal Stats'!AA$42)*('Verbal Log'!$E$5:$E$1004='Verbal Stats'!$B$56)*'Verbal Log'!$P$5:$P$1004)/SUMPRODUCT(('Verbal Log'!$C$5:$C$1004='Verbal Stats'!$B59)*('Verbal Log'!$I$5:$I$1004='Verbal Stats'!AA$42)*('Verbal Log'!$E$5:$E$1004='Verbal Stats'!$B$56))</f>
        <v>#DIV/0!</v>
      </c>
      <c r="AB59" s="83" t="e">
        <f>+SUMPRODUCT(('Verbal Log'!$C$5:$C$1004='Verbal Stats'!$B59)*('Verbal Log'!$I$5:$I$1004='Verbal Stats'!AB$42)*('Verbal Log'!$E$5:$E$1004='Verbal Stats'!$B$56)*'Verbal Log'!$P$5:$P$1004)/SUMPRODUCT(('Verbal Log'!$C$5:$C$1004='Verbal Stats'!$B59)*('Verbal Log'!$I$5:$I$1004='Verbal Stats'!AB$42)*('Verbal Log'!$E$5:$E$1004='Verbal Stats'!$B$56))</f>
        <v>#DIV/0!</v>
      </c>
      <c r="AC59" s="83" t="e">
        <f>+SUMPRODUCT(('Verbal Log'!$C$5:$C$1004='Verbal Stats'!$B59)*('Verbal Log'!$I$5:$I$1004='Verbal Stats'!AC$42)*('Verbal Log'!$E$5:$E$1004='Verbal Stats'!$B$56)*'Verbal Log'!$P$5:$P$1004)/SUMPRODUCT(('Verbal Log'!$C$5:$C$1004='Verbal Stats'!$B59)*('Verbal Log'!$I$5:$I$1004='Verbal Stats'!AC$42)*('Verbal Log'!$E$5:$E$1004='Verbal Stats'!$B$56))</f>
        <v>#DIV/0!</v>
      </c>
      <c r="AD59" s="83" t="e">
        <f>+SUMPRODUCT(('Verbal Log'!$C$5:$C$1004='Verbal Stats'!$B59)*('Verbal Log'!$I$5:$I$1004='Verbal Stats'!AD$42)*('Verbal Log'!$E$5:$E$1004='Verbal Stats'!$B$56)*'Verbal Log'!$P$5:$P$1004)/SUMPRODUCT(('Verbal Log'!$C$5:$C$1004='Verbal Stats'!$B59)*('Verbal Log'!$I$5:$I$1004='Verbal Stats'!AD$42)*('Verbal Log'!$E$5:$E$1004='Verbal Stats'!$B$56))</f>
        <v>#DIV/0!</v>
      </c>
      <c r="AE59" s="83" t="e">
        <f>+SUMPRODUCT(('Verbal Log'!$C$5:$C$1004='Verbal Stats'!$B59)*('Verbal Log'!$I$5:$I$1004='Verbal Stats'!AE$42)*('Verbal Log'!$E$5:$E$1004='Verbal Stats'!$B$56)*'Verbal Log'!$P$5:$P$1004)/SUMPRODUCT(('Verbal Log'!$C$5:$C$1004='Verbal Stats'!$B59)*('Verbal Log'!$I$5:$I$1004='Verbal Stats'!AE$42)*('Verbal Log'!$E$5:$E$1004='Verbal Stats'!$B$56))</f>
        <v>#DIV/0!</v>
      </c>
      <c r="AF59" s="83" t="e">
        <f>+SUMPRODUCT(('Verbal Log'!$C$5:$C$1004='Verbal Stats'!$B59)*('Verbal Log'!$I$5:$I$1004='Verbal Stats'!AF$42)*('Verbal Log'!$E$5:$E$1004='Verbal Stats'!$B$56)*'Verbal Log'!$P$5:$P$1004)/SUMPRODUCT(('Verbal Log'!$C$5:$C$1004='Verbal Stats'!$B59)*('Verbal Log'!$I$5:$I$1004='Verbal Stats'!AF$42)*('Verbal Log'!$E$5:$E$1004='Verbal Stats'!$B$56))</f>
        <v>#DIV/0!</v>
      </c>
      <c r="AG59" s="83" t="e">
        <f>+SUMPRODUCT(('Verbal Log'!$C$5:$C$1004='Verbal Stats'!$B59)*('Verbal Log'!$I$5:$I$1004='Verbal Stats'!AG$42)*('Verbal Log'!$E$5:$E$1004='Verbal Stats'!$B$56)*'Verbal Log'!$P$5:$P$1004)/SUMPRODUCT(('Verbal Log'!$C$5:$C$1004='Verbal Stats'!$B59)*('Verbal Log'!$I$5:$I$1004='Verbal Stats'!AG$42)*('Verbal Log'!$E$5:$E$1004='Verbal Stats'!$B$56))</f>
        <v>#DIV/0!</v>
      </c>
      <c r="AH59" s="83" t="e">
        <f>+SUMPRODUCT(('Verbal Log'!$C$5:$C$1004='Verbal Stats'!$B59)*('Verbal Log'!$I$5:$I$1004='Verbal Stats'!AH$42)*('Verbal Log'!$E$5:$E$1004='Verbal Stats'!$B$56)*'Verbal Log'!$P$5:$P$1004)/SUMPRODUCT(('Verbal Log'!$C$5:$C$1004='Verbal Stats'!$B59)*('Verbal Log'!$I$5:$I$1004='Verbal Stats'!AH$42)*('Verbal Log'!$E$5:$E$1004='Verbal Stats'!$B$56))</f>
        <v>#DIV/0!</v>
      </c>
      <c r="AI59" s="83" t="e">
        <f>+SUMPRODUCT(('Verbal Log'!$C$5:$C$1004='Verbal Stats'!$B59)*('Verbal Log'!$I$5:$I$1004='Verbal Stats'!AI$42)*('Verbal Log'!$E$5:$E$1004='Verbal Stats'!$B$56)*'Verbal Log'!$P$5:$P$1004)/SUMPRODUCT(('Verbal Log'!$C$5:$C$1004='Verbal Stats'!$B59)*('Verbal Log'!$I$5:$I$1004='Verbal Stats'!AI$42)*('Verbal Log'!$E$5:$E$1004='Verbal Stats'!$B$56))</f>
        <v>#DIV/0!</v>
      </c>
      <c r="AJ59" s="83" t="e">
        <f>+SUMPRODUCT(('Verbal Log'!$C$5:$C$1004='Verbal Stats'!$B59)*('Verbal Log'!$I$5:$I$1004='Verbal Stats'!AJ$42)*('Verbal Log'!$E$5:$E$1004='Verbal Stats'!$B$56)*'Verbal Log'!$P$5:$P$1004)/SUMPRODUCT(('Verbal Log'!$C$5:$C$1004='Verbal Stats'!$B59)*('Verbal Log'!$I$5:$I$1004='Verbal Stats'!AJ$42)*('Verbal Log'!$E$5:$E$1004='Verbal Stats'!$B$56))</f>
        <v>#DIV/0!</v>
      </c>
      <c r="AK59" s="83" t="e">
        <f>+SUMPRODUCT(('Verbal Log'!$C$5:$C$1004='Verbal Stats'!$B59)*('Verbal Log'!$I$5:$I$1004='Verbal Stats'!AK$42)*('Verbal Log'!$E$5:$E$1004='Verbal Stats'!$B$56)*'Verbal Log'!$P$5:$P$1004)/SUMPRODUCT(('Verbal Log'!$C$5:$C$1004='Verbal Stats'!$B59)*('Verbal Log'!$I$5:$I$1004='Verbal Stats'!AK$42)*('Verbal Log'!$E$5:$E$1004='Verbal Stats'!$B$56))</f>
        <v>#DIV/0!</v>
      </c>
      <c r="AL59" s="83" t="e">
        <f>+SUMPRODUCT(('Verbal Log'!$C$5:$C$1004='Verbal Stats'!$B59)*('Verbal Log'!$I$5:$I$1004='Verbal Stats'!AL$42)*('Verbal Log'!$E$5:$E$1004='Verbal Stats'!$B$56)*'Verbal Log'!$P$5:$P$1004)/SUMPRODUCT(('Verbal Log'!$C$5:$C$1004='Verbal Stats'!$B59)*('Verbal Log'!$I$5:$I$1004='Verbal Stats'!AL$42)*('Verbal Log'!$E$5:$E$1004='Verbal Stats'!$B$56))</f>
        <v>#DIV/0!</v>
      </c>
      <c r="AM59" s="83" t="e">
        <f>+SUMPRODUCT(('Verbal Log'!$C$5:$C$1004='Verbal Stats'!$B59)*('Verbal Log'!$I$5:$I$1004='Verbal Stats'!AM$42)*('Verbal Log'!$E$5:$E$1004='Verbal Stats'!$B$56)*'Verbal Log'!$P$5:$P$1004)/SUMPRODUCT(('Verbal Log'!$C$5:$C$1004='Verbal Stats'!$B59)*('Verbal Log'!$I$5:$I$1004='Verbal Stats'!AM$42)*('Verbal Log'!$E$5:$E$1004='Verbal Stats'!$B$56))</f>
        <v>#DIV/0!</v>
      </c>
      <c r="AN59" s="83" t="e">
        <f>+SUMPRODUCT(('Verbal Log'!$C$5:$C$1004='Verbal Stats'!$B59)*('Verbal Log'!$I$5:$I$1004='Verbal Stats'!AN$42)*('Verbal Log'!$E$5:$E$1004='Verbal Stats'!$B$56)*'Verbal Log'!$P$5:$P$1004)/SUMPRODUCT(('Verbal Log'!$C$5:$C$1004='Verbal Stats'!$B59)*('Verbal Log'!$I$5:$I$1004='Verbal Stats'!AN$42)*('Verbal Log'!$E$5:$E$1004='Verbal Stats'!$B$56))</f>
        <v>#DIV/0!</v>
      </c>
      <c r="AO59" s="83" t="e">
        <f>+SUMPRODUCT(('Verbal Log'!$C$5:$C$1004='Verbal Stats'!$B59)*('Verbal Log'!$I$5:$I$1004='Verbal Stats'!AO$42)*('Verbal Log'!$E$5:$E$1004='Verbal Stats'!$B$56)*'Verbal Log'!$P$5:$P$1004)/SUMPRODUCT(('Verbal Log'!$C$5:$C$1004='Verbal Stats'!$B59)*('Verbal Log'!$I$5:$I$1004='Verbal Stats'!AO$42)*('Verbal Log'!$E$5:$E$1004='Verbal Stats'!$B$56))</f>
        <v>#DIV/0!</v>
      </c>
      <c r="AP59" s="84" t="e">
        <f>+SUMPRODUCT(('Verbal Log'!$C$5:$C$1004='Verbal Stats'!$B59)*('Verbal Log'!$E$5:$E$1004='Verbal Stats'!$B$56)*'Verbal Log'!$P$5:$P$1004)/SUMPRODUCT(('Verbal Log'!$C$5:$C$1004='Verbal Stats'!$B59)*('Verbal Log'!$E$5:$E$1004='Verbal Stats'!$B$56))</f>
        <v>#DIV/0!</v>
      </c>
      <c r="AQ59" s="76"/>
      <c r="AR59" s="76"/>
      <c r="AS59" s="76"/>
      <c r="AT59" s="76"/>
      <c r="AU59" s="76"/>
      <c r="AV59" s="76"/>
      <c r="AW59" s="76"/>
      <c r="AX59" s="76"/>
      <c r="AY59" s="76"/>
      <c r="AZ59" s="76"/>
      <c r="BA59" s="76"/>
      <c r="BB59" s="76"/>
      <c r="BC59" s="76"/>
      <c r="BD59" s="76"/>
      <c r="BE59" s="76"/>
      <c r="BF59" s="76"/>
      <c r="BG59" s="76"/>
      <c r="BH59" s="76"/>
      <c r="BI59" s="76"/>
    </row>
    <row r="60" spans="2:61" ht="16" thickBot="1">
      <c r="B60" s="18" t="str">
        <f>db!D7</f>
        <v>Official Guide-Q</v>
      </c>
      <c r="D60" s="40" t="str">
        <f t="shared" si="23"/>
        <v>n/a</v>
      </c>
      <c r="E60" s="40" t="str">
        <f t="shared" si="24"/>
        <v>n/a</v>
      </c>
      <c r="F60" s="40" t="str">
        <f t="shared" si="25"/>
        <v>n/a</v>
      </c>
      <c r="G60" s="40" t="str">
        <f t="shared" si="26"/>
        <v>n/a</v>
      </c>
      <c r="H60" s="40" t="str">
        <f t="shared" si="27"/>
        <v>n/a</v>
      </c>
      <c r="I60" s="40" t="str">
        <f t="shared" si="28"/>
        <v>n/a</v>
      </c>
      <c r="J60" s="40" t="str">
        <f t="shared" si="29"/>
        <v>n/a</v>
      </c>
      <c r="K60" s="40" t="str">
        <f t="shared" si="30"/>
        <v>n/a</v>
      </c>
      <c r="L60" s="40" t="str">
        <f t="shared" si="31"/>
        <v>n/a</v>
      </c>
      <c r="M60" s="40" t="str">
        <f t="shared" si="32"/>
        <v>n/a</v>
      </c>
      <c r="N60" s="40" t="str">
        <f t="shared" si="33"/>
        <v>n/a</v>
      </c>
      <c r="O60" s="40" t="str">
        <f t="shared" si="34"/>
        <v>n/a</v>
      </c>
      <c r="P60" s="40" t="str">
        <f t="shared" si="35"/>
        <v>n/a</v>
      </c>
      <c r="Q60" s="40" t="str">
        <f t="shared" si="36"/>
        <v>n/a</v>
      </c>
      <c r="R60" s="40" t="str">
        <f t="shared" si="37"/>
        <v>n/a</v>
      </c>
      <c r="S60" s="40" t="str">
        <f t="shared" si="38"/>
        <v>n/a</v>
      </c>
      <c r="T60" s="40" t="str">
        <f t="shared" si="39"/>
        <v>n/a</v>
      </c>
      <c r="U60" s="40" t="str">
        <f t="shared" si="40"/>
        <v>n/a</v>
      </c>
      <c r="V60" s="42" t="str">
        <f t="shared" si="41"/>
        <v>n/a</v>
      </c>
      <c r="X60" s="83" t="e">
        <f>+SUMPRODUCT(('Verbal Log'!$C$5:$C$1004='Verbal Stats'!$B60)*('Verbal Log'!$I$5:$I$1004='Verbal Stats'!X$42)*('Verbal Log'!$E$5:$E$1004='Verbal Stats'!$B$56)*'Verbal Log'!$P$5:$P$1004)/SUMPRODUCT(('Verbal Log'!$C$5:$C$1004='Verbal Stats'!$B60)*('Verbal Log'!$I$5:$I$1004='Verbal Stats'!X$42)*('Verbal Log'!$E$5:$E$1004='Verbal Stats'!$B$56))</f>
        <v>#DIV/0!</v>
      </c>
      <c r="Y60" s="83" t="e">
        <f>+SUMPRODUCT(('Verbal Log'!$C$5:$C$1004='Verbal Stats'!$B60)*('Verbal Log'!$I$5:$I$1004='Verbal Stats'!Y$42)*('Verbal Log'!$E$5:$E$1004='Verbal Stats'!$B$56)*'Verbal Log'!$P$5:$P$1004)/SUMPRODUCT(('Verbal Log'!$C$5:$C$1004='Verbal Stats'!$B60)*('Verbal Log'!$I$5:$I$1004='Verbal Stats'!Y$42)*('Verbal Log'!$E$5:$E$1004='Verbal Stats'!$B$56))</f>
        <v>#DIV/0!</v>
      </c>
      <c r="Z60" s="83" t="e">
        <f>+SUMPRODUCT(('Verbal Log'!$C$5:$C$1004='Verbal Stats'!$B60)*('Verbal Log'!$I$5:$I$1004='Verbal Stats'!Z$42)*('Verbal Log'!$E$5:$E$1004='Verbal Stats'!$B$56)*'Verbal Log'!$P$5:$P$1004)/SUMPRODUCT(('Verbal Log'!$C$5:$C$1004='Verbal Stats'!$B60)*('Verbal Log'!$I$5:$I$1004='Verbal Stats'!Z$42)*('Verbal Log'!$E$5:$E$1004='Verbal Stats'!$B$56))</f>
        <v>#DIV/0!</v>
      </c>
      <c r="AA60" s="83" t="e">
        <f>+SUMPRODUCT(('Verbal Log'!$C$5:$C$1004='Verbal Stats'!$B60)*('Verbal Log'!$I$5:$I$1004='Verbal Stats'!AA$42)*('Verbal Log'!$E$5:$E$1004='Verbal Stats'!$B$56)*'Verbal Log'!$P$5:$P$1004)/SUMPRODUCT(('Verbal Log'!$C$5:$C$1004='Verbal Stats'!$B60)*('Verbal Log'!$I$5:$I$1004='Verbal Stats'!AA$42)*('Verbal Log'!$E$5:$E$1004='Verbal Stats'!$B$56))</f>
        <v>#DIV/0!</v>
      </c>
      <c r="AB60" s="83" t="e">
        <f>+SUMPRODUCT(('Verbal Log'!$C$5:$C$1004='Verbal Stats'!$B60)*('Verbal Log'!$I$5:$I$1004='Verbal Stats'!AB$42)*('Verbal Log'!$E$5:$E$1004='Verbal Stats'!$B$56)*'Verbal Log'!$P$5:$P$1004)/SUMPRODUCT(('Verbal Log'!$C$5:$C$1004='Verbal Stats'!$B60)*('Verbal Log'!$I$5:$I$1004='Verbal Stats'!AB$42)*('Verbal Log'!$E$5:$E$1004='Verbal Stats'!$B$56))</f>
        <v>#DIV/0!</v>
      </c>
      <c r="AC60" s="83" t="e">
        <f>+SUMPRODUCT(('Verbal Log'!$C$5:$C$1004='Verbal Stats'!$B60)*('Verbal Log'!$I$5:$I$1004='Verbal Stats'!AC$42)*('Verbal Log'!$E$5:$E$1004='Verbal Stats'!$B$56)*'Verbal Log'!$P$5:$P$1004)/SUMPRODUCT(('Verbal Log'!$C$5:$C$1004='Verbal Stats'!$B60)*('Verbal Log'!$I$5:$I$1004='Verbal Stats'!AC$42)*('Verbal Log'!$E$5:$E$1004='Verbal Stats'!$B$56))</f>
        <v>#DIV/0!</v>
      </c>
      <c r="AD60" s="83" t="e">
        <f>+SUMPRODUCT(('Verbal Log'!$C$5:$C$1004='Verbal Stats'!$B60)*('Verbal Log'!$I$5:$I$1004='Verbal Stats'!AD$42)*('Verbal Log'!$E$5:$E$1004='Verbal Stats'!$B$56)*'Verbal Log'!$P$5:$P$1004)/SUMPRODUCT(('Verbal Log'!$C$5:$C$1004='Verbal Stats'!$B60)*('Verbal Log'!$I$5:$I$1004='Verbal Stats'!AD$42)*('Verbal Log'!$E$5:$E$1004='Verbal Stats'!$B$56))</f>
        <v>#DIV/0!</v>
      </c>
      <c r="AE60" s="83" t="e">
        <f>+SUMPRODUCT(('Verbal Log'!$C$5:$C$1004='Verbal Stats'!$B60)*('Verbal Log'!$I$5:$I$1004='Verbal Stats'!AE$42)*('Verbal Log'!$E$5:$E$1004='Verbal Stats'!$B$56)*'Verbal Log'!$P$5:$P$1004)/SUMPRODUCT(('Verbal Log'!$C$5:$C$1004='Verbal Stats'!$B60)*('Verbal Log'!$I$5:$I$1004='Verbal Stats'!AE$42)*('Verbal Log'!$E$5:$E$1004='Verbal Stats'!$B$56))</f>
        <v>#DIV/0!</v>
      </c>
      <c r="AF60" s="83" t="e">
        <f>+SUMPRODUCT(('Verbal Log'!$C$5:$C$1004='Verbal Stats'!$B60)*('Verbal Log'!$I$5:$I$1004='Verbal Stats'!AF$42)*('Verbal Log'!$E$5:$E$1004='Verbal Stats'!$B$56)*'Verbal Log'!$P$5:$P$1004)/SUMPRODUCT(('Verbal Log'!$C$5:$C$1004='Verbal Stats'!$B60)*('Verbal Log'!$I$5:$I$1004='Verbal Stats'!AF$42)*('Verbal Log'!$E$5:$E$1004='Verbal Stats'!$B$56))</f>
        <v>#DIV/0!</v>
      </c>
      <c r="AG60" s="83" t="e">
        <f>+SUMPRODUCT(('Verbal Log'!$C$5:$C$1004='Verbal Stats'!$B60)*('Verbal Log'!$I$5:$I$1004='Verbal Stats'!AG$42)*('Verbal Log'!$E$5:$E$1004='Verbal Stats'!$B$56)*'Verbal Log'!$P$5:$P$1004)/SUMPRODUCT(('Verbal Log'!$C$5:$C$1004='Verbal Stats'!$B60)*('Verbal Log'!$I$5:$I$1004='Verbal Stats'!AG$42)*('Verbal Log'!$E$5:$E$1004='Verbal Stats'!$B$56))</f>
        <v>#DIV/0!</v>
      </c>
      <c r="AH60" s="83" t="e">
        <f>+SUMPRODUCT(('Verbal Log'!$C$5:$C$1004='Verbal Stats'!$B60)*('Verbal Log'!$I$5:$I$1004='Verbal Stats'!AH$42)*('Verbal Log'!$E$5:$E$1004='Verbal Stats'!$B$56)*'Verbal Log'!$P$5:$P$1004)/SUMPRODUCT(('Verbal Log'!$C$5:$C$1004='Verbal Stats'!$B60)*('Verbal Log'!$I$5:$I$1004='Verbal Stats'!AH$42)*('Verbal Log'!$E$5:$E$1004='Verbal Stats'!$B$56))</f>
        <v>#DIV/0!</v>
      </c>
      <c r="AI60" s="83" t="e">
        <f>+SUMPRODUCT(('Verbal Log'!$C$5:$C$1004='Verbal Stats'!$B60)*('Verbal Log'!$I$5:$I$1004='Verbal Stats'!AI$42)*('Verbal Log'!$E$5:$E$1004='Verbal Stats'!$B$56)*'Verbal Log'!$P$5:$P$1004)/SUMPRODUCT(('Verbal Log'!$C$5:$C$1004='Verbal Stats'!$B60)*('Verbal Log'!$I$5:$I$1004='Verbal Stats'!AI$42)*('Verbal Log'!$E$5:$E$1004='Verbal Stats'!$B$56))</f>
        <v>#DIV/0!</v>
      </c>
      <c r="AJ60" s="83" t="e">
        <f>+SUMPRODUCT(('Verbal Log'!$C$5:$C$1004='Verbal Stats'!$B60)*('Verbal Log'!$I$5:$I$1004='Verbal Stats'!AJ$42)*('Verbal Log'!$E$5:$E$1004='Verbal Stats'!$B$56)*'Verbal Log'!$P$5:$P$1004)/SUMPRODUCT(('Verbal Log'!$C$5:$C$1004='Verbal Stats'!$B60)*('Verbal Log'!$I$5:$I$1004='Verbal Stats'!AJ$42)*('Verbal Log'!$E$5:$E$1004='Verbal Stats'!$B$56))</f>
        <v>#DIV/0!</v>
      </c>
      <c r="AK60" s="83" t="e">
        <f>+SUMPRODUCT(('Verbal Log'!$C$5:$C$1004='Verbal Stats'!$B60)*('Verbal Log'!$I$5:$I$1004='Verbal Stats'!AK$42)*('Verbal Log'!$E$5:$E$1004='Verbal Stats'!$B$56)*'Verbal Log'!$P$5:$P$1004)/SUMPRODUCT(('Verbal Log'!$C$5:$C$1004='Verbal Stats'!$B60)*('Verbal Log'!$I$5:$I$1004='Verbal Stats'!AK$42)*('Verbal Log'!$E$5:$E$1004='Verbal Stats'!$B$56))</f>
        <v>#DIV/0!</v>
      </c>
      <c r="AL60" s="83" t="e">
        <f>+SUMPRODUCT(('Verbal Log'!$C$5:$C$1004='Verbal Stats'!$B60)*('Verbal Log'!$I$5:$I$1004='Verbal Stats'!AL$42)*('Verbal Log'!$E$5:$E$1004='Verbal Stats'!$B$56)*'Verbal Log'!$P$5:$P$1004)/SUMPRODUCT(('Verbal Log'!$C$5:$C$1004='Verbal Stats'!$B60)*('Verbal Log'!$I$5:$I$1004='Verbal Stats'!AL$42)*('Verbal Log'!$E$5:$E$1004='Verbal Stats'!$B$56))</f>
        <v>#DIV/0!</v>
      </c>
      <c r="AM60" s="83" t="e">
        <f>+SUMPRODUCT(('Verbal Log'!$C$5:$C$1004='Verbal Stats'!$B60)*('Verbal Log'!$I$5:$I$1004='Verbal Stats'!AM$42)*('Verbal Log'!$E$5:$E$1004='Verbal Stats'!$B$56)*'Verbal Log'!$P$5:$P$1004)/SUMPRODUCT(('Verbal Log'!$C$5:$C$1004='Verbal Stats'!$B60)*('Verbal Log'!$I$5:$I$1004='Verbal Stats'!AM$42)*('Verbal Log'!$E$5:$E$1004='Verbal Stats'!$B$56))</f>
        <v>#DIV/0!</v>
      </c>
      <c r="AN60" s="83" t="e">
        <f>+SUMPRODUCT(('Verbal Log'!$C$5:$C$1004='Verbal Stats'!$B60)*('Verbal Log'!$I$5:$I$1004='Verbal Stats'!AN$42)*('Verbal Log'!$E$5:$E$1004='Verbal Stats'!$B$56)*'Verbal Log'!$P$5:$P$1004)/SUMPRODUCT(('Verbal Log'!$C$5:$C$1004='Verbal Stats'!$B60)*('Verbal Log'!$I$5:$I$1004='Verbal Stats'!AN$42)*('Verbal Log'!$E$5:$E$1004='Verbal Stats'!$B$56))</f>
        <v>#DIV/0!</v>
      </c>
      <c r="AO60" s="83" t="e">
        <f>+SUMPRODUCT(('Verbal Log'!$C$5:$C$1004='Verbal Stats'!$B60)*('Verbal Log'!$I$5:$I$1004='Verbal Stats'!AO$42)*('Verbal Log'!$E$5:$E$1004='Verbal Stats'!$B$56)*'Verbal Log'!$P$5:$P$1004)/SUMPRODUCT(('Verbal Log'!$C$5:$C$1004='Verbal Stats'!$B60)*('Verbal Log'!$I$5:$I$1004='Verbal Stats'!AO$42)*('Verbal Log'!$E$5:$E$1004='Verbal Stats'!$B$56))</f>
        <v>#DIV/0!</v>
      </c>
      <c r="AP60" s="84" t="e">
        <f>+SUMPRODUCT(('Verbal Log'!$C$5:$C$1004='Verbal Stats'!$B60)*('Verbal Log'!$E$5:$E$1004='Verbal Stats'!$B$56)*'Verbal Log'!$P$5:$P$1004)/SUMPRODUCT(('Verbal Log'!$C$5:$C$1004='Verbal Stats'!$B60)*('Verbal Log'!$E$5:$E$1004='Verbal Stats'!$B$56))</f>
        <v>#DIV/0!</v>
      </c>
      <c r="AQ60" s="76"/>
      <c r="AR60" s="76"/>
      <c r="AS60" s="76"/>
      <c r="AT60" s="76"/>
      <c r="AU60" s="76"/>
      <c r="AV60" s="76"/>
      <c r="AW60" s="76"/>
      <c r="AX60" s="76"/>
      <c r="AY60" s="76"/>
      <c r="AZ60" s="76"/>
      <c r="BA60" s="76"/>
      <c r="BB60" s="76"/>
      <c r="BC60" s="76"/>
      <c r="BD60" s="76"/>
      <c r="BE60" s="76"/>
      <c r="BF60" s="76"/>
      <c r="BG60" s="76"/>
      <c r="BH60" s="76"/>
      <c r="BI60" s="76"/>
    </row>
    <row r="61" spans="2:61" ht="16" thickBot="1">
      <c r="B61" s="18" t="str">
        <f>db!D8</f>
        <v>Kaplan Premier</v>
      </c>
      <c r="D61" s="43" t="str">
        <f t="shared" si="23"/>
        <v>n/a</v>
      </c>
      <c r="E61" s="43">
        <f t="shared" si="24"/>
        <v>1</v>
      </c>
      <c r="F61" s="43" t="str">
        <f t="shared" si="25"/>
        <v>n/a</v>
      </c>
      <c r="G61" s="43" t="str">
        <f t="shared" si="26"/>
        <v>n/a</v>
      </c>
      <c r="H61" s="43">
        <f t="shared" si="27"/>
        <v>1</v>
      </c>
      <c r="I61" s="43">
        <f t="shared" si="28"/>
        <v>1</v>
      </c>
      <c r="J61" s="43" t="str">
        <f t="shared" si="29"/>
        <v>n/a</v>
      </c>
      <c r="K61" s="43">
        <f t="shared" si="30"/>
        <v>0.6</v>
      </c>
      <c r="L61" s="43">
        <f t="shared" si="31"/>
        <v>0.82352941176470584</v>
      </c>
      <c r="M61" s="43" t="str">
        <f t="shared" si="32"/>
        <v>n/a</v>
      </c>
      <c r="N61" s="43">
        <f t="shared" si="33"/>
        <v>0.88888888888888884</v>
      </c>
      <c r="O61" s="43" t="str">
        <f t="shared" si="34"/>
        <v>n/a</v>
      </c>
      <c r="P61" s="43" t="str">
        <f t="shared" si="35"/>
        <v>n/a</v>
      </c>
      <c r="Q61" s="43" t="str">
        <f t="shared" si="36"/>
        <v>n/a</v>
      </c>
      <c r="R61" s="43" t="str">
        <f t="shared" si="37"/>
        <v>n/a</v>
      </c>
      <c r="S61" s="43" t="str">
        <f t="shared" si="38"/>
        <v>n/a</v>
      </c>
      <c r="T61" s="43" t="str">
        <f t="shared" si="39"/>
        <v>n/a</v>
      </c>
      <c r="U61" s="43" t="str">
        <f t="shared" si="40"/>
        <v>n/a</v>
      </c>
      <c r="V61" s="45">
        <f t="shared" si="41"/>
        <v>0.88</v>
      </c>
      <c r="X61" s="83" t="e">
        <f>+SUMPRODUCT(('Verbal Log'!$C$5:$C$1004='Verbal Stats'!$B61)*('Verbal Log'!$I$5:$I$1004='Verbal Stats'!X$42)*('Verbal Log'!$E$5:$E$1004='Verbal Stats'!$B$56)*'Verbal Log'!$P$5:$P$1004)/SUMPRODUCT(('Verbal Log'!$C$5:$C$1004='Verbal Stats'!$B61)*('Verbal Log'!$I$5:$I$1004='Verbal Stats'!X$42)*('Verbal Log'!$E$5:$E$1004='Verbal Stats'!$B$56))</f>
        <v>#DIV/0!</v>
      </c>
      <c r="Y61" s="83">
        <f>+SUMPRODUCT(('Verbal Log'!$C$5:$C$1004='Verbal Stats'!$B61)*('Verbal Log'!$I$5:$I$1004='Verbal Stats'!Y$42)*('Verbal Log'!$E$5:$E$1004='Verbal Stats'!$B$56)*'Verbal Log'!$P$5:$P$1004)/SUMPRODUCT(('Verbal Log'!$C$5:$C$1004='Verbal Stats'!$B61)*('Verbal Log'!$I$5:$I$1004='Verbal Stats'!Y$42)*('Verbal Log'!$E$5:$E$1004='Verbal Stats'!$B$56))</f>
        <v>1</v>
      </c>
      <c r="Z61" s="83" t="e">
        <f>+SUMPRODUCT(('Verbal Log'!$C$5:$C$1004='Verbal Stats'!$B61)*('Verbal Log'!$I$5:$I$1004='Verbal Stats'!Z$42)*('Verbal Log'!$E$5:$E$1004='Verbal Stats'!$B$56)*'Verbal Log'!$P$5:$P$1004)/SUMPRODUCT(('Verbal Log'!$C$5:$C$1004='Verbal Stats'!$B61)*('Verbal Log'!$I$5:$I$1004='Verbal Stats'!Z$42)*('Verbal Log'!$E$5:$E$1004='Verbal Stats'!$B$56))</f>
        <v>#DIV/0!</v>
      </c>
      <c r="AA61" s="83" t="e">
        <f>+SUMPRODUCT(('Verbal Log'!$C$5:$C$1004='Verbal Stats'!$B61)*('Verbal Log'!$I$5:$I$1004='Verbal Stats'!AA$42)*('Verbal Log'!$E$5:$E$1004='Verbal Stats'!$B$56)*'Verbal Log'!$P$5:$P$1004)/SUMPRODUCT(('Verbal Log'!$C$5:$C$1004='Verbal Stats'!$B61)*('Verbal Log'!$I$5:$I$1004='Verbal Stats'!AA$42)*('Verbal Log'!$E$5:$E$1004='Verbal Stats'!$B$56))</f>
        <v>#DIV/0!</v>
      </c>
      <c r="AB61" s="83">
        <f>+SUMPRODUCT(('Verbal Log'!$C$5:$C$1004='Verbal Stats'!$B61)*('Verbal Log'!$I$5:$I$1004='Verbal Stats'!AB$42)*('Verbal Log'!$E$5:$E$1004='Verbal Stats'!$B$56)*'Verbal Log'!$P$5:$P$1004)/SUMPRODUCT(('Verbal Log'!$C$5:$C$1004='Verbal Stats'!$B61)*('Verbal Log'!$I$5:$I$1004='Verbal Stats'!AB$42)*('Verbal Log'!$E$5:$E$1004='Verbal Stats'!$B$56))</f>
        <v>1</v>
      </c>
      <c r="AC61" s="83">
        <f>+SUMPRODUCT(('Verbal Log'!$C$5:$C$1004='Verbal Stats'!$B61)*('Verbal Log'!$I$5:$I$1004='Verbal Stats'!AC$42)*('Verbal Log'!$E$5:$E$1004='Verbal Stats'!$B$56)*'Verbal Log'!$P$5:$P$1004)/SUMPRODUCT(('Verbal Log'!$C$5:$C$1004='Verbal Stats'!$B61)*('Verbal Log'!$I$5:$I$1004='Verbal Stats'!AC$42)*('Verbal Log'!$E$5:$E$1004='Verbal Stats'!$B$56))</f>
        <v>1</v>
      </c>
      <c r="AD61" s="83" t="e">
        <f>+SUMPRODUCT(('Verbal Log'!$C$5:$C$1004='Verbal Stats'!$B61)*('Verbal Log'!$I$5:$I$1004='Verbal Stats'!AD$42)*('Verbal Log'!$E$5:$E$1004='Verbal Stats'!$B$56)*'Verbal Log'!$P$5:$P$1004)/SUMPRODUCT(('Verbal Log'!$C$5:$C$1004='Verbal Stats'!$B61)*('Verbal Log'!$I$5:$I$1004='Verbal Stats'!AD$42)*('Verbal Log'!$E$5:$E$1004='Verbal Stats'!$B$56))</f>
        <v>#DIV/0!</v>
      </c>
      <c r="AE61" s="83">
        <f>+SUMPRODUCT(('Verbal Log'!$C$5:$C$1004='Verbal Stats'!$B61)*('Verbal Log'!$I$5:$I$1004='Verbal Stats'!AE$42)*('Verbal Log'!$E$5:$E$1004='Verbal Stats'!$B$56)*'Verbal Log'!$P$5:$P$1004)/SUMPRODUCT(('Verbal Log'!$C$5:$C$1004='Verbal Stats'!$B61)*('Verbal Log'!$I$5:$I$1004='Verbal Stats'!AE$42)*('Verbal Log'!$E$5:$E$1004='Verbal Stats'!$B$56))</f>
        <v>0.6</v>
      </c>
      <c r="AF61" s="83">
        <f>+SUMPRODUCT(('Verbal Log'!$C$5:$C$1004='Verbal Stats'!$B61)*('Verbal Log'!$I$5:$I$1004='Verbal Stats'!AF$42)*('Verbal Log'!$E$5:$E$1004='Verbal Stats'!$B$56)*'Verbal Log'!$P$5:$P$1004)/SUMPRODUCT(('Verbal Log'!$C$5:$C$1004='Verbal Stats'!$B61)*('Verbal Log'!$I$5:$I$1004='Verbal Stats'!AF$42)*('Verbal Log'!$E$5:$E$1004='Verbal Stats'!$B$56))</f>
        <v>0.82352941176470584</v>
      </c>
      <c r="AG61" s="83" t="e">
        <f>+SUMPRODUCT(('Verbal Log'!$C$5:$C$1004='Verbal Stats'!$B61)*('Verbal Log'!$I$5:$I$1004='Verbal Stats'!AG$42)*('Verbal Log'!$E$5:$E$1004='Verbal Stats'!$B$56)*'Verbal Log'!$P$5:$P$1004)/SUMPRODUCT(('Verbal Log'!$C$5:$C$1004='Verbal Stats'!$B61)*('Verbal Log'!$I$5:$I$1004='Verbal Stats'!AG$42)*('Verbal Log'!$E$5:$E$1004='Verbal Stats'!$B$56))</f>
        <v>#DIV/0!</v>
      </c>
      <c r="AH61" s="83">
        <f>+SUMPRODUCT(('Verbal Log'!$C$5:$C$1004='Verbal Stats'!$B61)*('Verbal Log'!$I$5:$I$1004='Verbal Stats'!AH$42)*('Verbal Log'!$E$5:$E$1004='Verbal Stats'!$B$56)*'Verbal Log'!$P$5:$P$1004)/SUMPRODUCT(('Verbal Log'!$C$5:$C$1004='Verbal Stats'!$B61)*('Verbal Log'!$I$5:$I$1004='Verbal Stats'!AH$42)*('Verbal Log'!$E$5:$E$1004='Verbal Stats'!$B$56))</f>
        <v>0.88888888888888884</v>
      </c>
      <c r="AI61" s="83" t="e">
        <f>+SUMPRODUCT(('Verbal Log'!$C$5:$C$1004='Verbal Stats'!$B61)*('Verbal Log'!$I$5:$I$1004='Verbal Stats'!AI$42)*('Verbal Log'!$E$5:$E$1004='Verbal Stats'!$B$56)*'Verbal Log'!$P$5:$P$1004)/SUMPRODUCT(('Verbal Log'!$C$5:$C$1004='Verbal Stats'!$B61)*('Verbal Log'!$I$5:$I$1004='Verbal Stats'!AI$42)*('Verbal Log'!$E$5:$E$1004='Verbal Stats'!$B$56))</f>
        <v>#DIV/0!</v>
      </c>
      <c r="AJ61" s="83" t="e">
        <f>+SUMPRODUCT(('Verbal Log'!$C$5:$C$1004='Verbal Stats'!$B61)*('Verbal Log'!$I$5:$I$1004='Verbal Stats'!AJ$42)*('Verbal Log'!$E$5:$E$1004='Verbal Stats'!$B$56)*'Verbal Log'!$P$5:$P$1004)/SUMPRODUCT(('Verbal Log'!$C$5:$C$1004='Verbal Stats'!$B61)*('Verbal Log'!$I$5:$I$1004='Verbal Stats'!AJ$42)*('Verbal Log'!$E$5:$E$1004='Verbal Stats'!$B$56))</f>
        <v>#DIV/0!</v>
      </c>
      <c r="AK61" s="83" t="e">
        <f>+SUMPRODUCT(('Verbal Log'!$C$5:$C$1004='Verbal Stats'!$B61)*('Verbal Log'!$I$5:$I$1004='Verbal Stats'!AK$42)*('Verbal Log'!$E$5:$E$1004='Verbal Stats'!$B$56)*'Verbal Log'!$P$5:$P$1004)/SUMPRODUCT(('Verbal Log'!$C$5:$C$1004='Verbal Stats'!$B61)*('Verbal Log'!$I$5:$I$1004='Verbal Stats'!AK$42)*('Verbal Log'!$E$5:$E$1004='Verbal Stats'!$B$56))</f>
        <v>#DIV/0!</v>
      </c>
      <c r="AL61" s="83" t="e">
        <f>+SUMPRODUCT(('Verbal Log'!$C$5:$C$1004='Verbal Stats'!$B61)*('Verbal Log'!$I$5:$I$1004='Verbal Stats'!AL$42)*('Verbal Log'!$E$5:$E$1004='Verbal Stats'!$B$56)*'Verbal Log'!$P$5:$P$1004)/SUMPRODUCT(('Verbal Log'!$C$5:$C$1004='Verbal Stats'!$B61)*('Verbal Log'!$I$5:$I$1004='Verbal Stats'!AL$42)*('Verbal Log'!$E$5:$E$1004='Verbal Stats'!$B$56))</f>
        <v>#DIV/0!</v>
      </c>
      <c r="AM61" s="83" t="e">
        <f>+SUMPRODUCT(('Verbal Log'!$C$5:$C$1004='Verbal Stats'!$B61)*('Verbal Log'!$I$5:$I$1004='Verbal Stats'!AM$42)*('Verbal Log'!$E$5:$E$1004='Verbal Stats'!$B$56)*'Verbal Log'!$P$5:$P$1004)/SUMPRODUCT(('Verbal Log'!$C$5:$C$1004='Verbal Stats'!$B61)*('Verbal Log'!$I$5:$I$1004='Verbal Stats'!AM$42)*('Verbal Log'!$E$5:$E$1004='Verbal Stats'!$B$56))</f>
        <v>#DIV/0!</v>
      </c>
      <c r="AN61" s="83" t="e">
        <f>+SUMPRODUCT(('Verbal Log'!$C$5:$C$1004='Verbal Stats'!$B61)*('Verbal Log'!$I$5:$I$1004='Verbal Stats'!AN$42)*('Verbal Log'!$E$5:$E$1004='Verbal Stats'!$B$56)*'Verbal Log'!$P$5:$P$1004)/SUMPRODUCT(('Verbal Log'!$C$5:$C$1004='Verbal Stats'!$B61)*('Verbal Log'!$I$5:$I$1004='Verbal Stats'!AN$42)*('Verbal Log'!$E$5:$E$1004='Verbal Stats'!$B$56))</f>
        <v>#DIV/0!</v>
      </c>
      <c r="AO61" s="83" t="e">
        <f>+SUMPRODUCT(('Verbal Log'!$C$5:$C$1004='Verbal Stats'!$B61)*('Verbal Log'!$I$5:$I$1004='Verbal Stats'!AO$42)*('Verbal Log'!$E$5:$E$1004='Verbal Stats'!$B$56)*'Verbal Log'!$P$5:$P$1004)/SUMPRODUCT(('Verbal Log'!$C$5:$C$1004='Verbal Stats'!$B61)*('Verbal Log'!$I$5:$I$1004='Verbal Stats'!AO$42)*('Verbal Log'!$E$5:$E$1004='Verbal Stats'!$B$56))</f>
        <v>#DIV/0!</v>
      </c>
      <c r="AP61" s="84">
        <f>+SUMPRODUCT(('Verbal Log'!$C$5:$C$1004='Verbal Stats'!$B61)*('Verbal Log'!$E$5:$E$1004='Verbal Stats'!$B$56)*'Verbal Log'!$P$5:$P$1004)/SUMPRODUCT(('Verbal Log'!$C$5:$C$1004='Verbal Stats'!$B61)*('Verbal Log'!$E$5:$E$1004='Verbal Stats'!$B$56))</f>
        <v>0.88</v>
      </c>
      <c r="AQ61" s="76"/>
      <c r="AR61" s="76"/>
      <c r="AS61" s="76"/>
      <c r="AT61" s="76"/>
      <c r="AU61" s="76"/>
      <c r="AV61" s="76"/>
      <c r="AW61" s="76"/>
      <c r="AX61" s="76"/>
      <c r="AY61" s="76"/>
      <c r="AZ61" s="76"/>
      <c r="BA61" s="76"/>
      <c r="BB61" s="76"/>
      <c r="BC61" s="76"/>
      <c r="BD61" s="76"/>
      <c r="BE61" s="76"/>
      <c r="BF61" s="76"/>
      <c r="BG61" s="76"/>
      <c r="BH61" s="76"/>
      <c r="BI61" s="76"/>
    </row>
    <row r="62" spans="2:61" ht="16" thickBot="1">
      <c r="B62" s="18" t="str">
        <f>db!D9</f>
        <v>MGMAT</v>
      </c>
      <c r="D62" s="40" t="str">
        <f t="shared" si="23"/>
        <v>n/a</v>
      </c>
      <c r="E62" s="40" t="str">
        <f t="shared" si="24"/>
        <v>n/a</v>
      </c>
      <c r="F62" s="40" t="str">
        <f t="shared" si="25"/>
        <v>n/a</v>
      </c>
      <c r="G62" s="40" t="str">
        <f t="shared" si="26"/>
        <v>n/a</v>
      </c>
      <c r="H62" s="40" t="str">
        <f t="shared" si="27"/>
        <v>n/a</v>
      </c>
      <c r="I62" s="40" t="str">
        <f t="shared" si="28"/>
        <v>n/a</v>
      </c>
      <c r="J62" s="40" t="str">
        <f t="shared" si="29"/>
        <v>n/a</v>
      </c>
      <c r="K62" s="40" t="str">
        <f t="shared" si="30"/>
        <v>n/a</v>
      </c>
      <c r="L62" s="40" t="str">
        <f t="shared" si="31"/>
        <v>n/a</v>
      </c>
      <c r="M62" s="40" t="str">
        <f t="shared" si="32"/>
        <v>n/a</v>
      </c>
      <c r="N62" s="40" t="str">
        <f t="shared" si="33"/>
        <v>n/a</v>
      </c>
      <c r="O62" s="40" t="str">
        <f t="shared" si="34"/>
        <v>n/a</v>
      </c>
      <c r="P62" s="40" t="str">
        <f t="shared" si="35"/>
        <v>n/a</v>
      </c>
      <c r="Q62" s="40" t="str">
        <f t="shared" si="36"/>
        <v>n/a</v>
      </c>
      <c r="R62" s="40" t="str">
        <f t="shared" si="37"/>
        <v>n/a</v>
      </c>
      <c r="S62" s="40" t="str">
        <f t="shared" si="38"/>
        <v>n/a</v>
      </c>
      <c r="T62" s="40" t="str">
        <f t="shared" si="39"/>
        <v>n/a</v>
      </c>
      <c r="U62" s="40" t="str">
        <f t="shared" si="40"/>
        <v>n/a</v>
      </c>
      <c r="V62" s="42" t="str">
        <f t="shared" si="41"/>
        <v>n/a</v>
      </c>
      <c r="X62" s="83" t="e">
        <f>+SUMPRODUCT(('Verbal Log'!$C$5:$C$1004='Verbal Stats'!$B62)*('Verbal Log'!$I$5:$I$1004='Verbal Stats'!X$42)*('Verbal Log'!$E$5:$E$1004='Verbal Stats'!$B$56)*'Verbal Log'!$P$5:$P$1004)/SUMPRODUCT(('Verbal Log'!$C$5:$C$1004='Verbal Stats'!$B62)*('Verbal Log'!$I$5:$I$1004='Verbal Stats'!X$42)*('Verbal Log'!$E$5:$E$1004='Verbal Stats'!$B$56))</f>
        <v>#DIV/0!</v>
      </c>
      <c r="Y62" s="83" t="e">
        <f>+SUMPRODUCT(('Verbal Log'!$C$5:$C$1004='Verbal Stats'!$B62)*('Verbal Log'!$I$5:$I$1004='Verbal Stats'!Y$42)*('Verbal Log'!$E$5:$E$1004='Verbal Stats'!$B$56)*'Verbal Log'!$P$5:$P$1004)/SUMPRODUCT(('Verbal Log'!$C$5:$C$1004='Verbal Stats'!$B62)*('Verbal Log'!$I$5:$I$1004='Verbal Stats'!Y$42)*('Verbal Log'!$E$5:$E$1004='Verbal Stats'!$B$56))</f>
        <v>#DIV/0!</v>
      </c>
      <c r="Z62" s="83" t="e">
        <f>+SUMPRODUCT(('Verbal Log'!$C$5:$C$1004='Verbal Stats'!$B62)*('Verbal Log'!$I$5:$I$1004='Verbal Stats'!Z$42)*('Verbal Log'!$E$5:$E$1004='Verbal Stats'!$B$56)*'Verbal Log'!$P$5:$P$1004)/SUMPRODUCT(('Verbal Log'!$C$5:$C$1004='Verbal Stats'!$B62)*('Verbal Log'!$I$5:$I$1004='Verbal Stats'!Z$42)*('Verbal Log'!$E$5:$E$1004='Verbal Stats'!$B$56))</f>
        <v>#DIV/0!</v>
      </c>
      <c r="AA62" s="83" t="e">
        <f>+SUMPRODUCT(('Verbal Log'!$C$5:$C$1004='Verbal Stats'!$B62)*('Verbal Log'!$I$5:$I$1004='Verbal Stats'!AA$42)*('Verbal Log'!$E$5:$E$1004='Verbal Stats'!$B$56)*'Verbal Log'!$P$5:$P$1004)/SUMPRODUCT(('Verbal Log'!$C$5:$C$1004='Verbal Stats'!$B62)*('Verbal Log'!$I$5:$I$1004='Verbal Stats'!AA$42)*('Verbal Log'!$E$5:$E$1004='Verbal Stats'!$B$56))</f>
        <v>#DIV/0!</v>
      </c>
      <c r="AB62" s="83" t="e">
        <f>+SUMPRODUCT(('Verbal Log'!$C$5:$C$1004='Verbal Stats'!$B62)*('Verbal Log'!$I$5:$I$1004='Verbal Stats'!AB$42)*('Verbal Log'!$E$5:$E$1004='Verbal Stats'!$B$56)*'Verbal Log'!$P$5:$P$1004)/SUMPRODUCT(('Verbal Log'!$C$5:$C$1004='Verbal Stats'!$B62)*('Verbal Log'!$I$5:$I$1004='Verbal Stats'!AB$42)*('Verbal Log'!$E$5:$E$1004='Verbal Stats'!$B$56))</f>
        <v>#DIV/0!</v>
      </c>
      <c r="AC62" s="83" t="e">
        <f>+SUMPRODUCT(('Verbal Log'!$C$5:$C$1004='Verbal Stats'!$B62)*('Verbal Log'!$I$5:$I$1004='Verbal Stats'!AC$42)*('Verbal Log'!$E$5:$E$1004='Verbal Stats'!$B$56)*'Verbal Log'!$P$5:$P$1004)/SUMPRODUCT(('Verbal Log'!$C$5:$C$1004='Verbal Stats'!$B62)*('Verbal Log'!$I$5:$I$1004='Verbal Stats'!AC$42)*('Verbal Log'!$E$5:$E$1004='Verbal Stats'!$B$56))</f>
        <v>#DIV/0!</v>
      </c>
      <c r="AD62" s="83" t="e">
        <f>+SUMPRODUCT(('Verbal Log'!$C$5:$C$1004='Verbal Stats'!$B62)*('Verbal Log'!$I$5:$I$1004='Verbal Stats'!AD$42)*('Verbal Log'!$E$5:$E$1004='Verbal Stats'!$B$56)*'Verbal Log'!$P$5:$P$1004)/SUMPRODUCT(('Verbal Log'!$C$5:$C$1004='Verbal Stats'!$B62)*('Verbal Log'!$I$5:$I$1004='Verbal Stats'!AD$42)*('Verbal Log'!$E$5:$E$1004='Verbal Stats'!$B$56))</f>
        <v>#DIV/0!</v>
      </c>
      <c r="AE62" s="83" t="e">
        <f>+SUMPRODUCT(('Verbal Log'!$C$5:$C$1004='Verbal Stats'!$B62)*('Verbal Log'!$I$5:$I$1004='Verbal Stats'!AE$42)*('Verbal Log'!$E$5:$E$1004='Verbal Stats'!$B$56)*'Verbal Log'!$P$5:$P$1004)/SUMPRODUCT(('Verbal Log'!$C$5:$C$1004='Verbal Stats'!$B62)*('Verbal Log'!$I$5:$I$1004='Verbal Stats'!AE$42)*('Verbal Log'!$E$5:$E$1004='Verbal Stats'!$B$56))</f>
        <v>#DIV/0!</v>
      </c>
      <c r="AF62" s="83" t="e">
        <f>+SUMPRODUCT(('Verbal Log'!$C$5:$C$1004='Verbal Stats'!$B62)*('Verbal Log'!$I$5:$I$1004='Verbal Stats'!AF$42)*('Verbal Log'!$E$5:$E$1004='Verbal Stats'!$B$56)*'Verbal Log'!$P$5:$P$1004)/SUMPRODUCT(('Verbal Log'!$C$5:$C$1004='Verbal Stats'!$B62)*('Verbal Log'!$I$5:$I$1004='Verbal Stats'!AF$42)*('Verbal Log'!$E$5:$E$1004='Verbal Stats'!$B$56))</f>
        <v>#DIV/0!</v>
      </c>
      <c r="AG62" s="83" t="e">
        <f>+SUMPRODUCT(('Verbal Log'!$C$5:$C$1004='Verbal Stats'!$B62)*('Verbal Log'!$I$5:$I$1004='Verbal Stats'!AG$42)*('Verbal Log'!$E$5:$E$1004='Verbal Stats'!$B$56)*'Verbal Log'!$P$5:$P$1004)/SUMPRODUCT(('Verbal Log'!$C$5:$C$1004='Verbal Stats'!$B62)*('Verbal Log'!$I$5:$I$1004='Verbal Stats'!AG$42)*('Verbal Log'!$E$5:$E$1004='Verbal Stats'!$B$56))</f>
        <v>#DIV/0!</v>
      </c>
      <c r="AH62" s="83" t="e">
        <f>+SUMPRODUCT(('Verbal Log'!$C$5:$C$1004='Verbal Stats'!$B62)*('Verbal Log'!$I$5:$I$1004='Verbal Stats'!AH$42)*('Verbal Log'!$E$5:$E$1004='Verbal Stats'!$B$56)*'Verbal Log'!$P$5:$P$1004)/SUMPRODUCT(('Verbal Log'!$C$5:$C$1004='Verbal Stats'!$B62)*('Verbal Log'!$I$5:$I$1004='Verbal Stats'!AH$42)*('Verbal Log'!$E$5:$E$1004='Verbal Stats'!$B$56))</f>
        <v>#DIV/0!</v>
      </c>
      <c r="AI62" s="83" t="e">
        <f>+SUMPRODUCT(('Verbal Log'!$C$5:$C$1004='Verbal Stats'!$B62)*('Verbal Log'!$I$5:$I$1004='Verbal Stats'!AI$42)*('Verbal Log'!$E$5:$E$1004='Verbal Stats'!$B$56)*'Verbal Log'!$P$5:$P$1004)/SUMPRODUCT(('Verbal Log'!$C$5:$C$1004='Verbal Stats'!$B62)*('Verbal Log'!$I$5:$I$1004='Verbal Stats'!AI$42)*('Verbal Log'!$E$5:$E$1004='Verbal Stats'!$B$56))</f>
        <v>#DIV/0!</v>
      </c>
      <c r="AJ62" s="83" t="e">
        <f>+SUMPRODUCT(('Verbal Log'!$C$5:$C$1004='Verbal Stats'!$B62)*('Verbal Log'!$I$5:$I$1004='Verbal Stats'!AJ$42)*('Verbal Log'!$E$5:$E$1004='Verbal Stats'!$B$56)*'Verbal Log'!$P$5:$P$1004)/SUMPRODUCT(('Verbal Log'!$C$5:$C$1004='Verbal Stats'!$B62)*('Verbal Log'!$I$5:$I$1004='Verbal Stats'!AJ$42)*('Verbal Log'!$E$5:$E$1004='Verbal Stats'!$B$56))</f>
        <v>#DIV/0!</v>
      </c>
      <c r="AK62" s="83" t="e">
        <f>+SUMPRODUCT(('Verbal Log'!$C$5:$C$1004='Verbal Stats'!$B62)*('Verbal Log'!$I$5:$I$1004='Verbal Stats'!AK$42)*('Verbal Log'!$E$5:$E$1004='Verbal Stats'!$B$56)*'Verbal Log'!$P$5:$P$1004)/SUMPRODUCT(('Verbal Log'!$C$5:$C$1004='Verbal Stats'!$B62)*('Verbal Log'!$I$5:$I$1004='Verbal Stats'!AK$42)*('Verbal Log'!$E$5:$E$1004='Verbal Stats'!$B$56))</f>
        <v>#DIV/0!</v>
      </c>
      <c r="AL62" s="83" t="e">
        <f>+SUMPRODUCT(('Verbal Log'!$C$5:$C$1004='Verbal Stats'!$B62)*('Verbal Log'!$I$5:$I$1004='Verbal Stats'!AL$42)*('Verbal Log'!$E$5:$E$1004='Verbal Stats'!$B$56)*'Verbal Log'!$P$5:$P$1004)/SUMPRODUCT(('Verbal Log'!$C$5:$C$1004='Verbal Stats'!$B62)*('Verbal Log'!$I$5:$I$1004='Verbal Stats'!AL$42)*('Verbal Log'!$E$5:$E$1004='Verbal Stats'!$B$56))</f>
        <v>#DIV/0!</v>
      </c>
      <c r="AM62" s="83" t="e">
        <f>+SUMPRODUCT(('Verbal Log'!$C$5:$C$1004='Verbal Stats'!$B62)*('Verbal Log'!$I$5:$I$1004='Verbal Stats'!AM$42)*('Verbal Log'!$E$5:$E$1004='Verbal Stats'!$B$56)*'Verbal Log'!$P$5:$P$1004)/SUMPRODUCT(('Verbal Log'!$C$5:$C$1004='Verbal Stats'!$B62)*('Verbal Log'!$I$5:$I$1004='Verbal Stats'!AM$42)*('Verbal Log'!$E$5:$E$1004='Verbal Stats'!$B$56))</f>
        <v>#DIV/0!</v>
      </c>
      <c r="AN62" s="83" t="e">
        <f>+SUMPRODUCT(('Verbal Log'!$C$5:$C$1004='Verbal Stats'!$B62)*('Verbal Log'!$I$5:$I$1004='Verbal Stats'!AN$42)*('Verbal Log'!$E$5:$E$1004='Verbal Stats'!$B$56)*'Verbal Log'!$P$5:$P$1004)/SUMPRODUCT(('Verbal Log'!$C$5:$C$1004='Verbal Stats'!$B62)*('Verbal Log'!$I$5:$I$1004='Verbal Stats'!AN$42)*('Verbal Log'!$E$5:$E$1004='Verbal Stats'!$B$56))</f>
        <v>#DIV/0!</v>
      </c>
      <c r="AO62" s="83" t="e">
        <f>+SUMPRODUCT(('Verbal Log'!$C$5:$C$1004='Verbal Stats'!$B62)*('Verbal Log'!$I$5:$I$1004='Verbal Stats'!AO$42)*('Verbal Log'!$E$5:$E$1004='Verbal Stats'!$B$56)*'Verbal Log'!$P$5:$P$1004)/SUMPRODUCT(('Verbal Log'!$C$5:$C$1004='Verbal Stats'!$B62)*('Verbal Log'!$I$5:$I$1004='Verbal Stats'!AO$42)*('Verbal Log'!$E$5:$E$1004='Verbal Stats'!$B$56))</f>
        <v>#DIV/0!</v>
      </c>
      <c r="AP62" s="84" t="e">
        <f>+SUMPRODUCT(('Verbal Log'!$C$5:$C$1004='Verbal Stats'!$B62)*('Verbal Log'!$E$5:$E$1004='Verbal Stats'!$B$56)*'Verbal Log'!$P$5:$P$1004)/SUMPRODUCT(('Verbal Log'!$C$5:$C$1004='Verbal Stats'!$B62)*('Verbal Log'!$E$5:$E$1004='Verbal Stats'!$B$56))</f>
        <v>#DIV/0!</v>
      </c>
      <c r="AQ62" s="76"/>
      <c r="AR62" s="76"/>
      <c r="AS62" s="76"/>
      <c r="AT62" s="76"/>
      <c r="AU62" s="76"/>
      <c r="AV62" s="76"/>
      <c r="AW62" s="76"/>
      <c r="AX62" s="76"/>
      <c r="AY62" s="76"/>
      <c r="AZ62" s="76"/>
      <c r="BA62" s="76"/>
      <c r="BB62" s="76"/>
      <c r="BC62" s="76"/>
      <c r="BD62" s="76"/>
      <c r="BE62" s="76"/>
      <c r="BF62" s="76"/>
      <c r="BG62" s="76"/>
      <c r="BH62" s="76"/>
      <c r="BI62" s="76"/>
    </row>
    <row r="63" spans="2:61" ht="16" thickBot="1">
      <c r="B63" s="18" t="str">
        <f>db!D10</f>
        <v>NOVA</v>
      </c>
      <c r="D63" s="43" t="str">
        <f t="shared" si="23"/>
        <v>n/a</v>
      </c>
      <c r="E63" s="43" t="str">
        <f t="shared" si="24"/>
        <v>n/a</v>
      </c>
      <c r="F63" s="43" t="str">
        <f t="shared" si="25"/>
        <v>n/a</v>
      </c>
      <c r="G63" s="43" t="str">
        <f t="shared" si="26"/>
        <v>n/a</v>
      </c>
      <c r="H63" s="43" t="str">
        <f t="shared" si="27"/>
        <v>n/a</v>
      </c>
      <c r="I63" s="43" t="str">
        <f t="shared" si="28"/>
        <v>n/a</v>
      </c>
      <c r="J63" s="43" t="str">
        <f t="shared" si="29"/>
        <v>n/a</v>
      </c>
      <c r="K63" s="43" t="str">
        <f t="shared" si="30"/>
        <v>n/a</v>
      </c>
      <c r="L63" s="43" t="str">
        <f t="shared" si="31"/>
        <v>n/a</v>
      </c>
      <c r="M63" s="43" t="str">
        <f t="shared" si="32"/>
        <v>n/a</v>
      </c>
      <c r="N63" s="43" t="str">
        <f t="shared" si="33"/>
        <v>n/a</v>
      </c>
      <c r="O63" s="43" t="str">
        <f t="shared" si="34"/>
        <v>n/a</v>
      </c>
      <c r="P63" s="43" t="str">
        <f t="shared" si="35"/>
        <v>n/a</v>
      </c>
      <c r="Q63" s="43" t="str">
        <f t="shared" si="36"/>
        <v>n/a</v>
      </c>
      <c r="R63" s="43" t="str">
        <f t="shared" si="37"/>
        <v>n/a</v>
      </c>
      <c r="S63" s="43" t="str">
        <f t="shared" si="38"/>
        <v>n/a</v>
      </c>
      <c r="T63" s="43" t="str">
        <f t="shared" si="39"/>
        <v>n/a</v>
      </c>
      <c r="U63" s="43" t="str">
        <f t="shared" si="40"/>
        <v>n/a</v>
      </c>
      <c r="V63" s="45" t="str">
        <f t="shared" si="41"/>
        <v>n/a</v>
      </c>
      <c r="X63" s="83" t="e">
        <f>+SUMPRODUCT(('Verbal Log'!$C$5:$C$1004='Verbal Stats'!$B63)*('Verbal Log'!$I$5:$I$1004='Verbal Stats'!X$42)*('Verbal Log'!$E$5:$E$1004='Verbal Stats'!$B$56)*'Verbal Log'!$P$5:$P$1004)/SUMPRODUCT(('Verbal Log'!$C$5:$C$1004='Verbal Stats'!$B63)*('Verbal Log'!$I$5:$I$1004='Verbal Stats'!X$42)*('Verbal Log'!$E$5:$E$1004='Verbal Stats'!$B$56))</f>
        <v>#DIV/0!</v>
      </c>
      <c r="Y63" s="83" t="e">
        <f>+SUMPRODUCT(('Verbal Log'!$C$5:$C$1004='Verbal Stats'!$B63)*('Verbal Log'!$I$5:$I$1004='Verbal Stats'!Y$42)*('Verbal Log'!$E$5:$E$1004='Verbal Stats'!$B$56)*'Verbal Log'!$P$5:$P$1004)/SUMPRODUCT(('Verbal Log'!$C$5:$C$1004='Verbal Stats'!$B63)*('Verbal Log'!$I$5:$I$1004='Verbal Stats'!Y$42)*('Verbal Log'!$E$5:$E$1004='Verbal Stats'!$B$56))</f>
        <v>#DIV/0!</v>
      </c>
      <c r="Z63" s="83" t="e">
        <f>+SUMPRODUCT(('Verbal Log'!$C$5:$C$1004='Verbal Stats'!$B63)*('Verbal Log'!$I$5:$I$1004='Verbal Stats'!Z$42)*('Verbal Log'!$E$5:$E$1004='Verbal Stats'!$B$56)*'Verbal Log'!$P$5:$P$1004)/SUMPRODUCT(('Verbal Log'!$C$5:$C$1004='Verbal Stats'!$B63)*('Verbal Log'!$I$5:$I$1004='Verbal Stats'!Z$42)*('Verbal Log'!$E$5:$E$1004='Verbal Stats'!$B$56))</f>
        <v>#DIV/0!</v>
      </c>
      <c r="AA63" s="83" t="e">
        <f>+SUMPRODUCT(('Verbal Log'!$C$5:$C$1004='Verbal Stats'!$B63)*('Verbal Log'!$I$5:$I$1004='Verbal Stats'!AA$42)*('Verbal Log'!$E$5:$E$1004='Verbal Stats'!$B$56)*'Verbal Log'!$P$5:$P$1004)/SUMPRODUCT(('Verbal Log'!$C$5:$C$1004='Verbal Stats'!$B63)*('Verbal Log'!$I$5:$I$1004='Verbal Stats'!AA$42)*('Verbal Log'!$E$5:$E$1004='Verbal Stats'!$B$56))</f>
        <v>#DIV/0!</v>
      </c>
      <c r="AB63" s="83" t="e">
        <f>+SUMPRODUCT(('Verbal Log'!$C$5:$C$1004='Verbal Stats'!$B63)*('Verbal Log'!$I$5:$I$1004='Verbal Stats'!AB$42)*('Verbal Log'!$E$5:$E$1004='Verbal Stats'!$B$56)*'Verbal Log'!$P$5:$P$1004)/SUMPRODUCT(('Verbal Log'!$C$5:$C$1004='Verbal Stats'!$B63)*('Verbal Log'!$I$5:$I$1004='Verbal Stats'!AB$42)*('Verbal Log'!$E$5:$E$1004='Verbal Stats'!$B$56))</f>
        <v>#DIV/0!</v>
      </c>
      <c r="AC63" s="83" t="e">
        <f>+SUMPRODUCT(('Verbal Log'!$C$5:$C$1004='Verbal Stats'!$B63)*('Verbal Log'!$I$5:$I$1004='Verbal Stats'!AC$42)*('Verbal Log'!$E$5:$E$1004='Verbal Stats'!$B$56)*'Verbal Log'!$P$5:$P$1004)/SUMPRODUCT(('Verbal Log'!$C$5:$C$1004='Verbal Stats'!$B63)*('Verbal Log'!$I$5:$I$1004='Verbal Stats'!AC$42)*('Verbal Log'!$E$5:$E$1004='Verbal Stats'!$B$56))</f>
        <v>#DIV/0!</v>
      </c>
      <c r="AD63" s="83" t="e">
        <f>+SUMPRODUCT(('Verbal Log'!$C$5:$C$1004='Verbal Stats'!$B63)*('Verbal Log'!$I$5:$I$1004='Verbal Stats'!AD$42)*('Verbal Log'!$E$5:$E$1004='Verbal Stats'!$B$56)*'Verbal Log'!$P$5:$P$1004)/SUMPRODUCT(('Verbal Log'!$C$5:$C$1004='Verbal Stats'!$B63)*('Verbal Log'!$I$5:$I$1004='Verbal Stats'!AD$42)*('Verbal Log'!$E$5:$E$1004='Verbal Stats'!$B$56))</f>
        <v>#DIV/0!</v>
      </c>
      <c r="AE63" s="83" t="e">
        <f>+SUMPRODUCT(('Verbal Log'!$C$5:$C$1004='Verbal Stats'!$B63)*('Verbal Log'!$I$5:$I$1004='Verbal Stats'!AE$42)*('Verbal Log'!$E$5:$E$1004='Verbal Stats'!$B$56)*'Verbal Log'!$P$5:$P$1004)/SUMPRODUCT(('Verbal Log'!$C$5:$C$1004='Verbal Stats'!$B63)*('Verbal Log'!$I$5:$I$1004='Verbal Stats'!AE$42)*('Verbal Log'!$E$5:$E$1004='Verbal Stats'!$B$56))</f>
        <v>#DIV/0!</v>
      </c>
      <c r="AF63" s="83" t="e">
        <f>+SUMPRODUCT(('Verbal Log'!$C$5:$C$1004='Verbal Stats'!$B63)*('Verbal Log'!$I$5:$I$1004='Verbal Stats'!AF$42)*('Verbal Log'!$E$5:$E$1004='Verbal Stats'!$B$56)*'Verbal Log'!$P$5:$P$1004)/SUMPRODUCT(('Verbal Log'!$C$5:$C$1004='Verbal Stats'!$B63)*('Verbal Log'!$I$5:$I$1004='Verbal Stats'!AF$42)*('Verbal Log'!$E$5:$E$1004='Verbal Stats'!$B$56))</f>
        <v>#DIV/0!</v>
      </c>
      <c r="AG63" s="83" t="e">
        <f>+SUMPRODUCT(('Verbal Log'!$C$5:$C$1004='Verbal Stats'!$B63)*('Verbal Log'!$I$5:$I$1004='Verbal Stats'!AG$42)*('Verbal Log'!$E$5:$E$1004='Verbal Stats'!$B$56)*'Verbal Log'!$P$5:$P$1004)/SUMPRODUCT(('Verbal Log'!$C$5:$C$1004='Verbal Stats'!$B63)*('Verbal Log'!$I$5:$I$1004='Verbal Stats'!AG$42)*('Verbal Log'!$E$5:$E$1004='Verbal Stats'!$B$56))</f>
        <v>#DIV/0!</v>
      </c>
      <c r="AH63" s="83" t="e">
        <f>+SUMPRODUCT(('Verbal Log'!$C$5:$C$1004='Verbal Stats'!$B63)*('Verbal Log'!$I$5:$I$1004='Verbal Stats'!AH$42)*('Verbal Log'!$E$5:$E$1004='Verbal Stats'!$B$56)*'Verbal Log'!$P$5:$P$1004)/SUMPRODUCT(('Verbal Log'!$C$5:$C$1004='Verbal Stats'!$B63)*('Verbal Log'!$I$5:$I$1004='Verbal Stats'!AH$42)*('Verbal Log'!$E$5:$E$1004='Verbal Stats'!$B$56))</f>
        <v>#DIV/0!</v>
      </c>
      <c r="AI63" s="83" t="e">
        <f>+SUMPRODUCT(('Verbal Log'!$C$5:$C$1004='Verbal Stats'!$B63)*('Verbal Log'!$I$5:$I$1004='Verbal Stats'!AI$42)*('Verbal Log'!$E$5:$E$1004='Verbal Stats'!$B$56)*'Verbal Log'!$P$5:$P$1004)/SUMPRODUCT(('Verbal Log'!$C$5:$C$1004='Verbal Stats'!$B63)*('Verbal Log'!$I$5:$I$1004='Verbal Stats'!AI$42)*('Verbal Log'!$E$5:$E$1004='Verbal Stats'!$B$56))</f>
        <v>#DIV/0!</v>
      </c>
      <c r="AJ63" s="83" t="e">
        <f>+SUMPRODUCT(('Verbal Log'!$C$5:$C$1004='Verbal Stats'!$B63)*('Verbal Log'!$I$5:$I$1004='Verbal Stats'!AJ$42)*('Verbal Log'!$E$5:$E$1004='Verbal Stats'!$B$56)*'Verbal Log'!$P$5:$P$1004)/SUMPRODUCT(('Verbal Log'!$C$5:$C$1004='Verbal Stats'!$B63)*('Verbal Log'!$I$5:$I$1004='Verbal Stats'!AJ$42)*('Verbal Log'!$E$5:$E$1004='Verbal Stats'!$B$56))</f>
        <v>#DIV/0!</v>
      </c>
      <c r="AK63" s="83" t="e">
        <f>+SUMPRODUCT(('Verbal Log'!$C$5:$C$1004='Verbal Stats'!$B63)*('Verbal Log'!$I$5:$I$1004='Verbal Stats'!AK$42)*('Verbal Log'!$E$5:$E$1004='Verbal Stats'!$B$56)*'Verbal Log'!$P$5:$P$1004)/SUMPRODUCT(('Verbal Log'!$C$5:$C$1004='Verbal Stats'!$B63)*('Verbal Log'!$I$5:$I$1004='Verbal Stats'!AK$42)*('Verbal Log'!$E$5:$E$1004='Verbal Stats'!$B$56))</f>
        <v>#DIV/0!</v>
      </c>
      <c r="AL63" s="83" t="e">
        <f>+SUMPRODUCT(('Verbal Log'!$C$5:$C$1004='Verbal Stats'!$B63)*('Verbal Log'!$I$5:$I$1004='Verbal Stats'!AL$42)*('Verbal Log'!$E$5:$E$1004='Verbal Stats'!$B$56)*'Verbal Log'!$P$5:$P$1004)/SUMPRODUCT(('Verbal Log'!$C$5:$C$1004='Verbal Stats'!$B63)*('Verbal Log'!$I$5:$I$1004='Verbal Stats'!AL$42)*('Verbal Log'!$E$5:$E$1004='Verbal Stats'!$B$56))</f>
        <v>#DIV/0!</v>
      </c>
      <c r="AM63" s="83" t="e">
        <f>+SUMPRODUCT(('Verbal Log'!$C$5:$C$1004='Verbal Stats'!$B63)*('Verbal Log'!$I$5:$I$1004='Verbal Stats'!AM$42)*('Verbal Log'!$E$5:$E$1004='Verbal Stats'!$B$56)*'Verbal Log'!$P$5:$P$1004)/SUMPRODUCT(('Verbal Log'!$C$5:$C$1004='Verbal Stats'!$B63)*('Verbal Log'!$I$5:$I$1004='Verbal Stats'!AM$42)*('Verbal Log'!$E$5:$E$1004='Verbal Stats'!$B$56))</f>
        <v>#DIV/0!</v>
      </c>
      <c r="AN63" s="83" t="e">
        <f>+SUMPRODUCT(('Verbal Log'!$C$5:$C$1004='Verbal Stats'!$B63)*('Verbal Log'!$I$5:$I$1004='Verbal Stats'!AN$42)*('Verbal Log'!$E$5:$E$1004='Verbal Stats'!$B$56)*'Verbal Log'!$P$5:$P$1004)/SUMPRODUCT(('Verbal Log'!$C$5:$C$1004='Verbal Stats'!$B63)*('Verbal Log'!$I$5:$I$1004='Verbal Stats'!AN$42)*('Verbal Log'!$E$5:$E$1004='Verbal Stats'!$B$56))</f>
        <v>#DIV/0!</v>
      </c>
      <c r="AO63" s="83" t="e">
        <f>+SUMPRODUCT(('Verbal Log'!$C$5:$C$1004='Verbal Stats'!$B63)*('Verbal Log'!$I$5:$I$1004='Verbal Stats'!AO$42)*('Verbal Log'!$E$5:$E$1004='Verbal Stats'!$B$56)*'Verbal Log'!$P$5:$P$1004)/SUMPRODUCT(('Verbal Log'!$C$5:$C$1004='Verbal Stats'!$B63)*('Verbal Log'!$I$5:$I$1004='Verbal Stats'!AO$42)*('Verbal Log'!$E$5:$E$1004='Verbal Stats'!$B$56))</f>
        <v>#DIV/0!</v>
      </c>
      <c r="AP63" s="84" t="e">
        <f>+SUMPRODUCT(('Verbal Log'!$C$5:$C$1004='Verbal Stats'!$B63)*('Verbal Log'!$E$5:$E$1004='Verbal Stats'!$B$56)*'Verbal Log'!$P$5:$P$1004)/SUMPRODUCT(('Verbal Log'!$C$5:$C$1004='Verbal Stats'!$B63)*('Verbal Log'!$E$5:$E$1004='Verbal Stats'!$B$56))</f>
        <v>#DIV/0!</v>
      </c>
      <c r="AQ63" s="76"/>
      <c r="AR63" s="76"/>
      <c r="AS63" s="76"/>
      <c r="AT63" s="76"/>
      <c r="AU63" s="76"/>
      <c r="AV63" s="76"/>
      <c r="AW63" s="76"/>
      <c r="AX63" s="76"/>
      <c r="AY63" s="76"/>
      <c r="AZ63" s="76"/>
      <c r="BA63" s="76"/>
      <c r="BB63" s="76"/>
      <c r="BC63" s="76"/>
      <c r="BD63" s="76"/>
      <c r="BE63" s="76"/>
      <c r="BF63" s="76"/>
      <c r="BG63" s="76"/>
      <c r="BH63" s="76"/>
      <c r="BI63" s="76"/>
    </row>
    <row r="64" spans="2:61" ht="16" thickBot="1">
      <c r="B64" s="18" t="str">
        <f>db!D11</f>
        <v>Kaplan Verbal</v>
      </c>
      <c r="D64" s="40" t="str">
        <f t="shared" si="23"/>
        <v>n/a</v>
      </c>
      <c r="E64" s="40" t="str">
        <f t="shared" si="24"/>
        <v>n/a</v>
      </c>
      <c r="F64" s="40" t="str">
        <f t="shared" si="25"/>
        <v>n/a</v>
      </c>
      <c r="G64" s="40" t="str">
        <f t="shared" si="26"/>
        <v>n/a</v>
      </c>
      <c r="H64" s="40" t="str">
        <f t="shared" si="27"/>
        <v>n/a</v>
      </c>
      <c r="I64" s="40" t="str">
        <f t="shared" si="28"/>
        <v>n/a</v>
      </c>
      <c r="J64" s="40" t="str">
        <f t="shared" si="29"/>
        <v>n/a</v>
      </c>
      <c r="K64" s="40" t="str">
        <f t="shared" si="30"/>
        <v>n/a</v>
      </c>
      <c r="L64" s="40" t="str">
        <f t="shared" si="31"/>
        <v>n/a</v>
      </c>
      <c r="M64" s="40" t="str">
        <f t="shared" si="32"/>
        <v>n/a</v>
      </c>
      <c r="N64" s="40" t="str">
        <f t="shared" si="33"/>
        <v>n/a</v>
      </c>
      <c r="O64" s="40" t="str">
        <f t="shared" si="34"/>
        <v>n/a</v>
      </c>
      <c r="P64" s="40" t="str">
        <f t="shared" si="35"/>
        <v>n/a</v>
      </c>
      <c r="Q64" s="40" t="str">
        <f t="shared" si="36"/>
        <v>n/a</v>
      </c>
      <c r="R64" s="40" t="str">
        <f t="shared" si="37"/>
        <v>n/a</v>
      </c>
      <c r="S64" s="40" t="str">
        <f t="shared" si="38"/>
        <v>n/a</v>
      </c>
      <c r="T64" s="40" t="str">
        <f t="shared" si="39"/>
        <v>n/a</v>
      </c>
      <c r="U64" s="40" t="str">
        <f t="shared" si="40"/>
        <v>n/a</v>
      </c>
      <c r="V64" s="42" t="str">
        <f t="shared" si="41"/>
        <v>n/a</v>
      </c>
      <c r="X64" s="83" t="e">
        <f>+SUMPRODUCT(('Verbal Log'!$C$5:$C$1004='Verbal Stats'!$B64)*('Verbal Log'!$I$5:$I$1004='Verbal Stats'!X$42)*('Verbal Log'!$E$5:$E$1004='Verbal Stats'!$B$56)*'Verbal Log'!$P$5:$P$1004)/SUMPRODUCT(('Verbal Log'!$C$5:$C$1004='Verbal Stats'!$B64)*('Verbal Log'!$I$5:$I$1004='Verbal Stats'!X$42)*('Verbal Log'!$E$5:$E$1004='Verbal Stats'!$B$56))</f>
        <v>#DIV/0!</v>
      </c>
      <c r="Y64" s="83" t="e">
        <f>+SUMPRODUCT(('Verbal Log'!$C$5:$C$1004='Verbal Stats'!$B64)*('Verbal Log'!$I$5:$I$1004='Verbal Stats'!Y$42)*('Verbal Log'!$E$5:$E$1004='Verbal Stats'!$B$56)*'Verbal Log'!$P$5:$P$1004)/SUMPRODUCT(('Verbal Log'!$C$5:$C$1004='Verbal Stats'!$B64)*('Verbal Log'!$I$5:$I$1004='Verbal Stats'!Y$42)*('Verbal Log'!$E$5:$E$1004='Verbal Stats'!$B$56))</f>
        <v>#DIV/0!</v>
      </c>
      <c r="Z64" s="83" t="e">
        <f>+SUMPRODUCT(('Verbal Log'!$C$5:$C$1004='Verbal Stats'!$B64)*('Verbal Log'!$I$5:$I$1004='Verbal Stats'!Z$42)*('Verbal Log'!$E$5:$E$1004='Verbal Stats'!$B$56)*'Verbal Log'!$P$5:$P$1004)/SUMPRODUCT(('Verbal Log'!$C$5:$C$1004='Verbal Stats'!$B64)*('Verbal Log'!$I$5:$I$1004='Verbal Stats'!Z$42)*('Verbal Log'!$E$5:$E$1004='Verbal Stats'!$B$56))</f>
        <v>#DIV/0!</v>
      </c>
      <c r="AA64" s="83" t="e">
        <f>+SUMPRODUCT(('Verbal Log'!$C$5:$C$1004='Verbal Stats'!$B64)*('Verbal Log'!$I$5:$I$1004='Verbal Stats'!AA$42)*('Verbal Log'!$E$5:$E$1004='Verbal Stats'!$B$56)*'Verbal Log'!$P$5:$P$1004)/SUMPRODUCT(('Verbal Log'!$C$5:$C$1004='Verbal Stats'!$B64)*('Verbal Log'!$I$5:$I$1004='Verbal Stats'!AA$42)*('Verbal Log'!$E$5:$E$1004='Verbal Stats'!$B$56))</f>
        <v>#DIV/0!</v>
      </c>
      <c r="AB64" s="83" t="e">
        <f>+SUMPRODUCT(('Verbal Log'!$C$5:$C$1004='Verbal Stats'!$B64)*('Verbal Log'!$I$5:$I$1004='Verbal Stats'!AB$42)*('Verbal Log'!$E$5:$E$1004='Verbal Stats'!$B$56)*'Verbal Log'!$P$5:$P$1004)/SUMPRODUCT(('Verbal Log'!$C$5:$C$1004='Verbal Stats'!$B64)*('Verbal Log'!$I$5:$I$1004='Verbal Stats'!AB$42)*('Verbal Log'!$E$5:$E$1004='Verbal Stats'!$B$56))</f>
        <v>#DIV/0!</v>
      </c>
      <c r="AC64" s="83" t="e">
        <f>+SUMPRODUCT(('Verbal Log'!$C$5:$C$1004='Verbal Stats'!$B64)*('Verbal Log'!$I$5:$I$1004='Verbal Stats'!AC$42)*('Verbal Log'!$E$5:$E$1004='Verbal Stats'!$B$56)*'Verbal Log'!$P$5:$P$1004)/SUMPRODUCT(('Verbal Log'!$C$5:$C$1004='Verbal Stats'!$B64)*('Verbal Log'!$I$5:$I$1004='Verbal Stats'!AC$42)*('Verbal Log'!$E$5:$E$1004='Verbal Stats'!$B$56))</f>
        <v>#DIV/0!</v>
      </c>
      <c r="AD64" s="83" t="e">
        <f>+SUMPRODUCT(('Verbal Log'!$C$5:$C$1004='Verbal Stats'!$B64)*('Verbal Log'!$I$5:$I$1004='Verbal Stats'!AD$42)*('Verbal Log'!$E$5:$E$1004='Verbal Stats'!$B$56)*'Verbal Log'!$P$5:$P$1004)/SUMPRODUCT(('Verbal Log'!$C$5:$C$1004='Verbal Stats'!$B64)*('Verbal Log'!$I$5:$I$1004='Verbal Stats'!AD$42)*('Verbal Log'!$E$5:$E$1004='Verbal Stats'!$B$56))</f>
        <v>#DIV/0!</v>
      </c>
      <c r="AE64" s="83" t="e">
        <f>+SUMPRODUCT(('Verbal Log'!$C$5:$C$1004='Verbal Stats'!$B64)*('Verbal Log'!$I$5:$I$1004='Verbal Stats'!AE$42)*('Verbal Log'!$E$5:$E$1004='Verbal Stats'!$B$56)*'Verbal Log'!$P$5:$P$1004)/SUMPRODUCT(('Verbal Log'!$C$5:$C$1004='Verbal Stats'!$B64)*('Verbal Log'!$I$5:$I$1004='Verbal Stats'!AE$42)*('Verbal Log'!$E$5:$E$1004='Verbal Stats'!$B$56))</f>
        <v>#DIV/0!</v>
      </c>
      <c r="AF64" s="83" t="e">
        <f>+SUMPRODUCT(('Verbal Log'!$C$5:$C$1004='Verbal Stats'!$B64)*('Verbal Log'!$I$5:$I$1004='Verbal Stats'!AF$42)*('Verbal Log'!$E$5:$E$1004='Verbal Stats'!$B$56)*'Verbal Log'!$P$5:$P$1004)/SUMPRODUCT(('Verbal Log'!$C$5:$C$1004='Verbal Stats'!$B64)*('Verbal Log'!$I$5:$I$1004='Verbal Stats'!AF$42)*('Verbal Log'!$E$5:$E$1004='Verbal Stats'!$B$56))</f>
        <v>#DIV/0!</v>
      </c>
      <c r="AG64" s="83" t="e">
        <f>+SUMPRODUCT(('Verbal Log'!$C$5:$C$1004='Verbal Stats'!$B64)*('Verbal Log'!$I$5:$I$1004='Verbal Stats'!AG$42)*('Verbal Log'!$E$5:$E$1004='Verbal Stats'!$B$56)*'Verbal Log'!$P$5:$P$1004)/SUMPRODUCT(('Verbal Log'!$C$5:$C$1004='Verbal Stats'!$B64)*('Verbal Log'!$I$5:$I$1004='Verbal Stats'!AG$42)*('Verbal Log'!$E$5:$E$1004='Verbal Stats'!$B$56))</f>
        <v>#DIV/0!</v>
      </c>
      <c r="AH64" s="83" t="e">
        <f>+SUMPRODUCT(('Verbal Log'!$C$5:$C$1004='Verbal Stats'!$B64)*('Verbal Log'!$I$5:$I$1004='Verbal Stats'!AH$42)*('Verbal Log'!$E$5:$E$1004='Verbal Stats'!$B$56)*'Verbal Log'!$P$5:$P$1004)/SUMPRODUCT(('Verbal Log'!$C$5:$C$1004='Verbal Stats'!$B64)*('Verbal Log'!$I$5:$I$1004='Verbal Stats'!AH$42)*('Verbal Log'!$E$5:$E$1004='Verbal Stats'!$B$56))</f>
        <v>#DIV/0!</v>
      </c>
      <c r="AI64" s="83" t="e">
        <f>+SUMPRODUCT(('Verbal Log'!$C$5:$C$1004='Verbal Stats'!$B64)*('Verbal Log'!$I$5:$I$1004='Verbal Stats'!AI$42)*('Verbal Log'!$E$5:$E$1004='Verbal Stats'!$B$56)*'Verbal Log'!$P$5:$P$1004)/SUMPRODUCT(('Verbal Log'!$C$5:$C$1004='Verbal Stats'!$B64)*('Verbal Log'!$I$5:$I$1004='Verbal Stats'!AI$42)*('Verbal Log'!$E$5:$E$1004='Verbal Stats'!$B$56))</f>
        <v>#DIV/0!</v>
      </c>
      <c r="AJ64" s="83" t="e">
        <f>+SUMPRODUCT(('Verbal Log'!$C$5:$C$1004='Verbal Stats'!$B64)*('Verbal Log'!$I$5:$I$1004='Verbal Stats'!AJ$42)*('Verbal Log'!$E$5:$E$1004='Verbal Stats'!$B$56)*'Verbal Log'!$P$5:$P$1004)/SUMPRODUCT(('Verbal Log'!$C$5:$C$1004='Verbal Stats'!$B64)*('Verbal Log'!$I$5:$I$1004='Verbal Stats'!AJ$42)*('Verbal Log'!$E$5:$E$1004='Verbal Stats'!$B$56))</f>
        <v>#DIV/0!</v>
      </c>
      <c r="AK64" s="83" t="e">
        <f>+SUMPRODUCT(('Verbal Log'!$C$5:$C$1004='Verbal Stats'!$B64)*('Verbal Log'!$I$5:$I$1004='Verbal Stats'!AK$42)*('Verbal Log'!$E$5:$E$1004='Verbal Stats'!$B$56)*'Verbal Log'!$P$5:$P$1004)/SUMPRODUCT(('Verbal Log'!$C$5:$C$1004='Verbal Stats'!$B64)*('Verbal Log'!$I$5:$I$1004='Verbal Stats'!AK$42)*('Verbal Log'!$E$5:$E$1004='Verbal Stats'!$B$56))</f>
        <v>#DIV/0!</v>
      </c>
      <c r="AL64" s="83" t="e">
        <f>+SUMPRODUCT(('Verbal Log'!$C$5:$C$1004='Verbal Stats'!$B64)*('Verbal Log'!$I$5:$I$1004='Verbal Stats'!AL$42)*('Verbal Log'!$E$5:$E$1004='Verbal Stats'!$B$56)*'Verbal Log'!$P$5:$P$1004)/SUMPRODUCT(('Verbal Log'!$C$5:$C$1004='Verbal Stats'!$B64)*('Verbal Log'!$I$5:$I$1004='Verbal Stats'!AL$42)*('Verbal Log'!$E$5:$E$1004='Verbal Stats'!$B$56))</f>
        <v>#DIV/0!</v>
      </c>
      <c r="AM64" s="83" t="e">
        <f>+SUMPRODUCT(('Verbal Log'!$C$5:$C$1004='Verbal Stats'!$B64)*('Verbal Log'!$I$5:$I$1004='Verbal Stats'!AM$42)*('Verbal Log'!$E$5:$E$1004='Verbal Stats'!$B$56)*'Verbal Log'!$P$5:$P$1004)/SUMPRODUCT(('Verbal Log'!$C$5:$C$1004='Verbal Stats'!$B64)*('Verbal Log'!$I$5:$I$1004='Verbal Stats'!AM$42)*('Verbal Log'!$E$5:$E$1004='Verbal Stats'!$B$56))</f>
        <v>#DIV/0!</v>
      </c>
      <c r="AN64" s="83" t="e">
        <f>+SUMPRODUCT(('Verbal Log'!$C$5:$C$1004='Verbal Stats'!$B64)*('Verbal Log'!$I$5:$I$1004='Verbal Stats'!AN$42)*('Verbal Log'!$E$5:$E$1004='Verbal Stats'!$B$56)*'Verbal Log'!$P$5:$P$1004)/SUMPRODUCT(('Verbal Log'!$C$5:$C$1004='Verbal Stats'!$B64)*('Verbal Log'!$I$5:$I$1004='Verbal Stats'!AN$42)*('Verbal Log'!$E$5:$E$1004='Verbal Stats'!$B$56))</f>
        <v>#DIV/0!</v>
      </c>
      <c r="AO64" s="83" t="e">
        <f>+SUMPRODUCT(('Verbal Log'!$C$5:$C$1004='Verbal Stats'!$B64)*('Verbal Log'!$I$5:$I$1004='Verbal Stats'!AO$42)*('Verbal Log'!$E$5:$E$1004='Verbal Stats'!$B$56)*'Verbal Log'!$P$5:$P$1004)/SUMPRODUCT(('Verbal Log'!$C$5:$C$1004='Verbal Stats'!$B64)*('Verbal Log'!$I$5:$I$1004='Verbal Stats'!AO$42)*('Verbal Log'!$E$5:$E$1004='Verbal Stats'!$B$56))</f>
        <v>#DIV/0!</v>
      </c>
      <c r="AP64" s="84" t="e">
        <f>+SUMPRODUCT(('Verbal Log'!$C$5:$C$1004='Verbal Stats'!$B64)*('Verbal Log'!$E$5:$E$1004='Verbal Stats'!$B$56)*'Verbal Log'!$P$5:$P$1004)/SUMPRODUCT(('Verbal Log'!$C$5:$C$1004='Verbal Stats'!$B64)*('Verbal Log'!$E$5:$E$1004='Verbal Stats'!$B$56))</f>
        <v>#DIV/0!</v>
      </c>
      <c r="AQ64" s="76"/>
      <c r="AR64" s="76"/>
      <c r="AS64" s="76"/>
      <c r="AT64" s="76"/>
      <c r="AU64" s="76"/>
      <c r="AV64" s="76"/>
      <c r="AW64" s="76"/>
      <c r="AX64" s="76"/>
      <c r="AY64" s="76"/>
      <c r="AZ64" s="76"/>
      <c r="BA64" s="76"/>
      <c r="BB64" s="76"/>
      <c r="BC64" s="76"/>
      <c r="BD64" s="76"/>
      <c r="BE64" s="76"/>
      <c r="BF64" s="76"/>
      <c r="BG64" s="76"/>
      <c r="BH64" s="76"/>
      <c r="BI64" s="76"/>
    </row>
    <row r="65" spans="2:61" ht="16" thickBot="1">
      <c r="B65" s="18" t="str">
        <f>db!D12</f>
        <v>Kaplan 800</v>
      </c>
      <c r="D65" s="43" t="str">
        <f t="shared" si="23"/>
        <v>n/a</v>
      </c>
      <c r="E65" s="43" t="str">
        <f t="shared" si="24"/>
        <v>n/a</v>
      </c>
      <c r="F65" s="43" t="str">
        <f t="shared" si="25"/>
        <v>n/a</v>
      </c>
      <c r="G65" s="43" t="str">
        <f t="shared" si="26"/>
        <v>n/a</v>
      </c>
      <c r="H65" s="43" t="str">
        <f t="shared" si="27"/>
        <v>n/a</v>
      </c>
      <c r="I65" s="43" t="str">
        <f t="shared" si="28"/>
        <v>n/a</v>
      </c>
      <c r="J65" s="43" t="str">
        <f t="shared" si="29"/>
        <v>n/a</v>
      </c>
      <c r="K65" s="43" t="str">
        <f t="shared" si="30"/>
        <v>n/a</v>
      </c>
      <c r="L65" s="43" t="str">
        <f t="shared" si="31"/>
        <v>n/a</v>
      </c>
      <c r="M65" s="43" t="str">
        <f t="shared" si="32"/>
        <v>n/a</v>
      </c>
      <c r="N65" s="43" t="str">
        <f t="shared" si="33"/>
        <v>n/a</v>
      </c>
      <c r="O65" s="43" t="str">
        <f t="shared" si="34"/>
        <v>n/a</v>
      </c>
      <c r="P65" s="43" t="str">
        <f t="shared" si="35"/>
        <v>n/a</v>
      </c>
      <c r="Q65" s="43" t="str">
        <f t="shared" si="36"/>
        <v>n/a</v>
      </c>
      <c r="R65" s="43" t="str">
        <f t="shared" si="37"/>
        <v>n/a</v>
      </c>
      <c r="S65" s="43" t="str">
        <f t="shared" si="38"/>
        <v>n/a</v>
      </c>
      <c r="T65" s="43" t="str">
        <f t="shared" si="39"/>
        <v>n/a</v>
      </c>
      <c r="U65" s="43" t="str">
        <f t="shared" si="40"/>
        <v>n/a</v>
      </c>
      <c r="V65" s="45" t="str">
        <f t="shared" si="41"/>
        <v>n/a</v>
      </c>
      <c r="X65" s="83" t="e">
        <f>+SUMPRODUCT(('Verbal Log'!$C$5:$C$1004='Verbal Stats'!$B65)*('Verbal Log'!$I$5:$I$1004='Verbal Stats'!X$42)*('Verbal Log'!$E$5:$E$1004='Verbal Stats'!$B$56)*'Verbal Log'!$P$5:$P$1004)/SUMPRODUCT(('Verbal Log'!$C$5:$C$1004='Verbal Stats'!$B65)*('Verbal Log'!$I$5:$I$1004='Verbal Stats'!X$42)*('Verbal Log'!$E$5:$E$1004='Verbal Stats'!$B$56))</f>
        <v>#DIV/0!</v>
      </c>
      <c r="Y65" s="83" t="e">
        <f>+SUMPRODUCT(('Verbal Log'!$C$5:$C$1004='Verbal Stats'!$B65)*('Verbal Log'!$I$5:$I$1004='Verbal Stats'!Y$42)*('Verbal Log'!$E$5:$E$1004='Verbal Stats'!$B$56)*'Verbal Log'!$P$5:$P$1004)/SUMPRODUCT(('Verbal Log'!$C$5:$C$1004='Verbal Stats'!$B65)*('Verbal Log'!$I$5:$I$1004='Verbal Stats'!Y$42)*('Verbal Log'!$E$5:$E$1004='Verbal Stats'!$B$56))</f>
        <v>#DIV/0!</v>
      </c>
      <c r="Z65" s="83" t="e">
        <f>+SUMPRODUCT(('Verbal Log'!$C$5:$C$1004='Verbal Stats'!$B65)*('Verbal Log'!$I$5:$I$1004='Verbal Stats'!Z$42)*('Verbal Log'!$E$5:$E$1004='Verbal Stats'!$B$56)*'Verbal Log'!$P$5:$P$1004)/SUMPRODUCT(('Verbal Log'!$C$5:$C$1004='Verbal Stats'!$B65)*('Verbal Log'!$I$5:$I$1004='Verbal Stats'!Z$42)*('Verbal Log'!$E$5:$E$1004='Verbal Stats'!$B$56))</f>
        <v>#DIV/0!</v>
      </c>
      <c r="AA65" s="83" t="e">
        <f>+SUMPRODUCT(('Verbal Log'!$C$5:$C$1004='Verbal Stats'!$B65)*('Verbal Log'!$I$5:$I$1004='Verbal Stats'!AA$42)*('Verbal Log'!$E$5:$E$1004='Verbal Stats'!$B$56)*'Verbal Log'!$P$5:$P$1004)/SUMPRODUCT(('Verbal Log'!$C$5:$C$1004='Verbal Stats'!$B65)*('Verbal Log'!$I$5:$I$1004='Verbal Stats'!AA$42)*('Verbal Log'!$E$5:$E$1004='Verbal Stats'!$B$56))</f>
        <v>#DIV/0!</v>
      </c>
      <c r="AB65" s="83" t="e">
        <f>+SUMPRODUCT(('Verbal Log'!$C$5:$C$1004='Verbal Stats'!$B65)*('Verbal Log'!$I$5:$I$1004='Verbal Stats'!AB$42)*('Verbal Log'!$E$5:$E$1004='Verbal Stats'!$B$56)*'Verbal Log'!$P$5:$P$1004)/SUMPRODUCT(('Verbal Log'!$C$5:$C$1004='Verbal Stats'!$B65)*('Verbal Log'!$I$5:$I$1004='Verbal Stats'!AB$42)*('Verbal Log'!$E$5:$E$1004='Verbal Stats'!$B$56))</f>
        <v>#DIV/0!</v>
      </c>
      <c r="AC65" s="83" t="e">
        <f>+SUMPRODUCT(('Verbal Log'!$C$5:$C$1004='Verbal Stats'!$B65)*('Verbal Log'!$I$5:$I$1004='Verbal Stats'!AC$42)*('Verbal Log'!$E$5:$E$1004='Verbal Stats'!$B$56)*'Verbal Log'!$P$5:$P$1004)/SUMPRODUCT(('Verbal Log'!$C$5:$C$1004='Verbal Stats'!$B65)*('Verbal Log'!$I$5:$I$1004='Verbal Stats'!AC$42)*('Verbal Log'!$E$5:$E$1004='Verbal Stats'!$B$56))</f>
        <v>#DIV/0!</v>
      </c>
      <c r="AD65" s="83" t="e">
        <f>+SUMPRODUCT(('Verbal Log'!$C$5:$C$1004='Verbal Stats'!$B65)*('Verbal Log'!$I$5:$I$1004='Verbal Stats'!AD$42)*('Verbal Log'!$E$5:$E$1004='Verbal Stats'!$B$56)*'Verbal Log'!$P$5:$P$1004)/SUMPRODUCT(('Verbal Log'!$C$5:$C$1004='Verbal Stats'!$B65)*('Verbal Log'!$I$5:$I$1004='Verbal Stats'!AD$42)*('Verbal Log'!$E$5:$E$1004='Verbal Stats'!$B$56))</f>
        <v>#DIV/0!</v>
      </c>
      <c r="AE65" s="83" t="e">
        <f>+SUMPRODUCT(('Verbal Log'!$C$5:$C$1004='Verbal Stats'!$B65)*('Verbal Log'!$I$5:$I$1004='Verbal Stats'!AE$42)*('Verbal Log'!$E$5:$E$1004='Verbal Stats'!$B$56)*'Verbal Log'!$P$5:$P$1004)/SUMPRODUCT(('Verbal Log'!$C$5:$C$1004='Verbal Stats'!$B65)*('Verbal Log'!$I$5:$I$1004='Verbal Stats'!AE$42)*('Verbal Log'!$E$5:$E$1004='Verbal Stats'!$B$56))</f>
        <v>#DIV/0!</v>
      </c>
      <c r="AF65" s="83" t="e">
        <f>+SUMPRODUCT(('Verbal Log'!$C$5:$C$1004='Verbal Stats'!$B65)*('Verbal Log'!$I$5:$I$1004='Verbal Stats'!AF$42)*('Verbal Log'!$E$5:$E$1004='Verbal Stats'!$B$56)*'Verbal Log'!$P$5:$P$1004)/SUMPRODUCT(('Verbal Log'!$C$5:$C$1004='Verbal Stats'!$B65)*('Verbal Log'!$I$5:$I$1004='Verbal Stats'!AF$42)*('Verbal Log'!$E$5:$E$1004='Verbal Stats'!$B$56))</f>
        <v>#DIV/0!</v>
      </c>
      <c r="AG65" s="83" t="e">
        <f>+SUMPRODUCT(('Verbal Log'!$C$5:$C$1004='Verbal Stats'!$B65)*('Verbal Log'!$I$5:$I$1004='Verbal Stats'!AG$42)*('Verbal Log'!$E$5:$E$1004='Verbal Stats'!$B$56)*'Verbal Log'!$P$5:$P$1004)/SUMPRODUCT(('Verbal Log'!$C$5:$C$1004='Verbal Stats'!$B65)*('Verbal Log'!$I$5:$I$1004='Verbal Stats'!AG$42)*('Verbal Log'!$E$5:$E$1004='Verbal Stats'!$B$56))</f>
        <v>#DIV/0!</v>
      </c>
      <c r="AH65" s="83" t="e">
        <f>+SUMPRODUCT(('Verbal Log'!$C$5:$C$1004='Verbal Stats'!$B65)*('Verbal Log'!$I$5:$I$1004='Verbal Stats'!AH$42)*('Verbal Log'!$E$5:$E$1004='Verbal Stats'!$B$56)*'Verbal Log'!$P$5:$P$1004)/SUMPRODUCT(('Verbal Log'!$C$5:$C$1004='Verbal Stats'!$B65)*('Verbal Log'!$I$5:$I$1004='Verbal Stats'!AH$42)*('Verbal Log'!$E$5:$E$1004='Verbal Stats'!$B$56))</f>
        <v>#DIV/0!</v>
      </c>
      <c r="AI65" s="83" t="e">
        <f>+SUMPRODUCT(('Verbal Log'!$C$5:$C$1004='Verbal Stats'!$B65)*('Verbal Log'!$I$5:$I$1004='Verbal Stats'!AI$42)*('Verbal Log'!$E$5:$E$1004='Verbal Stats'!$B$56)*'Verbal Log'!$P$5:$P$1004)/SUMPRODUCT(('Verbal Log'!$C$5:$C$1004='Verbal Stats'!$B65)*('Verbal Log'!$I$5:$I$1004='Verbal Stats'!AI$42)*('Verbal Log'!$E$5:$E$1004='Verbal Stats'!$B$56))</f>
        <v>#DIV/0!</v>
      </c>
      <c r="AJ65" s="83" t="e">
        <f>+SUMPRODUCT(('Verbal Log'!$C$5:$C$1004='Verbal Stats'!$B65)*('Verbal Log'!$I$5:$I$1004='Verbal Stats'!AJ$42)*('Verbal Log'!$E$5:$E$1004='Verbal Stats'!$B$56)*'Verbal Log'!$P$5:$P$1004)/SUMPRODUCT(('Verbal Log'!$C$5:$C$1004='Verbal Stats'!$B65)*('Verbal Log'!$I$5:$I$1004='Verbal Stats'!AJ$42)*('Verbal Log'!$E$5:$E$1004='Verbal Stats'!$B$56))</f>
        <v>#DIV/0!</v>
      </c>
      <c r="AK65" s="83" t="e">
        <f>+SUMPRODUCT(('Verbal Log'!$C$5:$C$1004='Verbal Stats'!$B65)*('Verbal Log'!$I$5:$I$1004='Verbal Stats'!AK$42)*('Verbal Log'!$E$5:$E$1004='Verbal Stats'!$B$56)*'Verbal Log'!$P$5:$P$1004)/SUMPRODUCT(('Verbal Log'!$C$5:$C$1004='Verbal Stats'!$B65)*('Verbal Log'!$I$5:$I$1004='Verbal Stats'!AK$42)*('Verbal Log'!$E$5:$E$1004='Verbal Stats'!$B$56))</f>
        <v>#DIV/0!</v>
      </c>
      <c r="AL65" s="83" t="e">
        <f>+SUMPRODUCT(('Verbal Log'!$C$5:$C$1004='Verbal Stats'!$B65)*('Verbal Log'!$I$5:$I$1004='Verbal Stats'!AL$42)*('Verbal Log'!$E$5:$E$1004='Verbal Stats'!$B$56)*'Verbal Log'!$P$5:$P$1004)/SUMPRODUCT(('Verbal Log'!$C$5:$C$1004='Verbal Stats'!$B65)*('Verbal Log'!$I$5:$I$1004='Verbal Stats'!AL$42)*('Verbal Log'!$E$5:$E$1004='Verbal Stats'!$B$56))</f>
        <v>#DIV/0!</v>
      </c>
      <c r="AM65" s="83" t="e">
        <f>+SUMPRODUCT(('Verbal Log'!$C$5:$C$1004='Verbal Stats'!$B65)*('Verbal Log'!$I$5:$I$1004='Verbal Stats'!AM$42)*('Verbal Log'!$E$5:$E$1004='Verbal Stats'!$B$56)*'Verbal Log'!$P$5:$P$1004)/SUMPRODUCT(('Verbal Log'!$C$5:$C$1004='Verbal Stats'!$B65)*('Verbal Log'!$I$5:$I$1004='Verbal Stats'!AM$42)*('Verbal Log'!$E$5:$E$1004='Verbal Stats'!$B$56))</f>
        <v>#DIV/0!</v>
      </c>
      <c r="AN65" s="83" t="e">
        <f>+SUMPRODUCT(('Verbal Log'!$C$5:$C$1004='Verbal Stats'!$B65)*('Verbal Log'!$I$5:$I$1004='Verbal Stats'!AN$42)*('Verbal Log'!$E$5:$E$1004='Verbal Stats'!$B$56)*'Verbal Log'!$P$5:$P$1004)/SUMPRODUCT(('Verbal Log'!$C$5:$C$1004='Verbal Stats'!$B65)*('Verbal Log'!$I$5:$I$1004='Verbal Stats'!AN$42)*('Verbal Log'!$E$5:$E$1004='Verbal Stats'!$B$56))</f>
        <v>#DIV/0!</v>
      </c>
      <c r="AO65" s="83" t="e">
        <f>+SUMPRODUCT(('Verbal Log'!$C$5:$C$1004='Verbal Stats'!$B65)*('Verbal Log'!$I$5:$I$1004='Verbal Stats'!AO$42)*('Verbal Log'!$E$5:$E$1004='Verbal Stats'!$B$56)*'Verbal Log'!$P$5:$P$1004)/SUMPRODUCT(('Verbal Log'!$C$5:$C$1004='Verbal Stats'!$B65)*('Verbal Log'!$I$5:$I$1004='Verbal Stats'!AO$42)*('Verbal Log'!$E$5:$E$1004='Verbal Stats'!$B$56))</f>
        <v>#DIV/0!</v>
      </c>
      <c r="AP65" s="84" t="e">
        <f>+SUMPRODUCT(('Verbal Log'!$C$5:$C$1004='Verbal Stats'!$B65)*('Verbal Log'!$E$5:$E$1004='Verbal Stats'!$B$56)*'Verbal Log'!$P$5:$P$1004)/SUMPRODUCT(('Verbal Log'!$C$5:$C$1004='Verbal Stats'!$B65)*('Verbal Log'!$E$5:$E$1004='Verbal Stats'!$B$56))</f>
        <v>#DIV/0!</v>
      </c>
      <c r="AQ65" s="76"/>
      <c r="AR65" s="76"/>
      <c r="AS65" s="76"/>
      <c r="AT65" s="76"/>
      <c r="AU65" s="76"/>
      <c r="AV65" s="76"/>
      <c r="AW65" s="76"/>
      <c r="AX65" s="76"/>
      <c r="AY65" s="76"/>
      <c r="AZ65" s="76"/>
      <c r="BA65" s="76"/>
      <c r="BB65" s="76"/>
      <c r="BC65" s="76"/>
      <c r="BD65" s="76"/>
      <c r="BE65" s="76"/>
      <c r="BF65" s="76"/>
      <c r="BG65" s="76"/>
      <c r="BH65" s="76"/>
      <c r="BI65" s="76"/>
    </row>
    <row r="66" spans="2:61" ht="16" thickBot="1">
      <c r="B66" s="18" t="str">
        <f>db!D13</f>
        <v>Princeton Review</v>
      </c>
      <c r="D66" s="40" t="str">
        <f t="shared" si="23"/>
        <v>n/a</v>
      </c>
      <c r="E66" s="40" t="str">
        <f t="shared" si="24"/>
        <v>n/a</v>
      </c>
      <c r="F66" s="40" t="str">
        <f t="shared" si="25"/>
        <v>n/a</v>
      </c>
      <c r="G66" s="40" t="str">
        <f t="shared" si="26"/>
        <v>n/a</v>
      </c>
      <c r="H66" s="40" t="str">
        <f t="shared" si="27"/>
        <v>n/a</v>
      </c>
      <c r="I66" s="40" t="str">
        <f t="shared" si="28"/>
        <v>n/a</v>
      </c>
      <c r="J66" s="40" t="str">
        <f t="shared" si="29"/>
        <v>n/a</v>
      </c>
      <c r="K66" s="40" t="str">
        <f t="shared" si="30"/>
        <v>n/a</v>
      </c>
      <c r="L66" s="40" t="str">
        <f t="shared" si="31"/>
        <v>n/a</v>
      </c>
      <c r="M66" s="40" t="str">
        <f t="shared" si="32"/>
        <v>n/a</v>
      </c>
      <c r="N66" s="40" t="str">
        <f t="shared" si="33"/>
        <v>n/a</v>
      </c>
      <c r="O66" s="40" t="str">
        <f t="shared" si="34"/>
        <v>n/a</v>
      </c>
      <c r="P66" s="40" t="str">
        <f t="shared" si="35"/>
        <v>n/a</v>
      </c>
      <c r="Q66" s="40" t="str">
        <f t="shared" si="36"/>
        <v>n/a</v>
      </c>
      <c r="R66" s="40" t="str">
        <f t="shared" si="37"/>
        <v>n/a</v>
      </c>
      <c r="S66" s="40" t="str">
        <f t="shared" si="38"/>
        <v>n/a</v>
      </c>
      <c r="T66" s="40" t="str">
        <f t="shared" si="39"/>
        <v>n/a</v>
      </c>
      <c r="U66" s="40" t="str">
        <f t="shared" si="40"/>
        <v>n/a</v>
      </c>
      <c r="V66" s="42" t="str">
        <f t="shared" si="41"/>
        <v>n/a</v>
      </c>
      <c r="X66" s="83" t="e">
        <f>+SUMPRODUCT(('Verbal Log'!$C$5:$C$1004='Verbal Stats'!$B66)*('Verbal Log'!$I$5:$I$1004='Verbal Stats'!X$42)*('Verbal Log'!$E$5:$E$1004='Verbal Stats'!$B$56)*'Verbal Log'!$P$5:$P$1004)/SUMPRODUCT(('Verbal Log'!$C$5:$C$1004='Verbal Stats'!$B66)*('Verbal Log'!$I$5:$I$1004='Verbal Stats'!X$42)*('Verbal Log'!$E$5:$E$1004='Verbal Stats'!$B$56))</f>
        <v>#DIV/0!</v>
      </c>
      <c r="Y66" s="83" t="e">
        <f>+SUMPRODUCT(('Verbal Log'!$C$5:$C$1004='Verbal Stats'!$B66)*('Verbal Log'!$I$5:$I$1004='Verbal Stats'!Y$42)*('Verbal Log'!$E$5:$E$1004='Verbal Stats'!$B$56)*'Verbal Log'!$P$5:$P$1004)/SUMPRODUCT(('Verbal Log'!$C$5:$C$1004='Verbal Stats'!$B66)*('Verbal Log'!$I$5:$I$1004='Verbal Stats'!Y$42)*('Verbal Log'!$E$5:$E$1004='Verbal Stats'!$B$56))</f>
        <v>#DIV/0!</v>
      </c>
      <c r="Z66" s="83" t="e">
        <f>+SUMPRODUCT(('Verbal Log'!$C$5:$C$1004='Verbal Stats'!$B66)*('Verbal Log'!$I$5:$I$1004='Verbal Stats'!Z$42)*('Verbal Log'!$E$5:$E$1004='Verbal Stats'!$B$56)*'Verbal Log'!$P$5:$P$1004)/SUMPRODUCT(('Verbal Log'!$C$5:$C$1004='Verbal Stats'!$B66)*('Verbal Log'!$I$5:$I$1004='Verbal Stats'!Z$42)*('Verbal Log'!$E$5:$E$1004='Verbal Stats'!$B$56))</f>
        <v>#DIV/0!</v>
      </c>
      <c r="AA66" s="83" t="e">
        <f>+SUMPRODUCT(('Verbal Log'!$C$5:$C$1004='Verbal Stats'!$B66)*('Verbal Log'!$I$5:$I$1004='Verbal Stats'!AA$42)*('Verbal Log'!$E$5:$E$1004='Verbal Stats'!$B$56)*'Verbal Log'!$P$5:$P$1004)/SUMPRODUCT(('Verbal Log'!$C$5:$C$1004='Verbal Stats'!$B66)*('Verbal Log'!$I$5:$I$1004='Verbal Stats'!AA$42)*('Verbal Log'!$E$5:$E$1004='Verbal Stats'!$B$56))</f>
        <v>#DIV/0!</v>
      </c>
      <c r="AB66" s="83" t="e">
        <f>+SUMPRODUCT(('Verbal Log'!$C$5:$C$1004='Verbal Stats'!$B66)*('Verbal Log'!$I$5:$I$1004='Verbal Stats'!AB$42)*('Verbal Log'!$E$5:$E$1004='Verbal Stats'!$B$56)*'Verbal Log'!$P$5:$P$1004)/SUMPRODUCT(('Verbal Log'!$C$5:$C$1004='Verbal Stats'!$B66)*('Verbal Log'!$I$5:$I$1004='Verbal Stats'!AB$42)*('Verbal Log'!$E$5:$E$1004='Verbal Stats'!$B$56))</f>
        <v>#DIV/0!</v>
      </c>
      <c r="AC66" s="83" t="e">
        <f>+SUMPRODUCT(('Verbal Log'!$C$5:$C$1004='Verbal Stats'!$B66)*('Verbal Log'!$I$5:$I$1004='Verbal Stats'!AC$42)*('Verbal Log'!$E$5:$E$1004='Verbal Stats'!$B$56)*'Verbal Log'!$P$5:$P$1004)/SUMPRODUCT(('Verbal Log'!$C$5:$C$1004='Verbal Stats'!$B66)*('Verbal Log'!$I$5:$I$1004='Verbal Stats'!AC$42)*('Verbal Log'!$E$5:$E$1004='Verbal Stats'!$B$56))</f>
        <v>#DIV/0!</v>
      </c>
      <c r="AD66" s="83" t="e">
        <f>+SUMPRODUCT(('Verbal Log'!$C$5:$C$1004='Verbal Stats'!$B66)*('Verbal Log'!$I$5:$I$1004='Verbal Stats'!AD$42)*('Verbal Log'!$E$5:$E$1004='Verbal Stats'!$B$56)*'Verbal Log'!$P$5:$P$1004)/SUMPRODUCT(('Verbal Log'!$C$5:$C$1004='Verbal Stats'!$B66)*('Verbal Log'!$I$5:$I$1004='Verbal Stats'!AD$42)*('Verbal Log'!$E$5:$E$1004='Verbal Stats'!$B$56))</f>
        <v>#DIV/0!</v>
      </c>
      <c r="AE66" s="83" t="e">
        <f>+SUMPRODUCT(('Verbal Log'!$C$5:$C$1004='Verbal Stats'!$B66)*('Verbal Log'!$I$5:$I$1004='Verbal Stats'!AE$42)*('Verbal Log'!$E$5:$E$1004='Verbal Stats'!$B$56)*'Verbal Log'!$P$5:$P$1004)/SUMPRODUCT(('Verbal Log'!$C$5:$C$1004='Verbal Stats'!$B66)*('Verbal Log'!$I$5:$I$1004='Verbal Stats'!AE$42)*('Verbal Log'!$E$5:$E$1004='Verbal Stats'!$B$56))</f>
        <v>#DIV/0!</v>
      </c>
      <c r="AF66" s="83" t="e">
        <f>+SUMPRODUCT(('Verbal Log'!$C$5:$C$1004='Verbal Stats'!$B66)*('Verbal Log'!$I$5:$I$1004='Verbal Stats'!AF$42)*('Verbal Log'!$E$5:$E$1004='Verbal Stats'!$B$56)*'Verbal Log'!$P$5:$P$1004)/SUMPRODUCT(('Verbal Log'!$C$5:$C$1004='Verbal Stats'!$B66)*('Verbal Log'!$I$5:$I$1004='Verbal Stats'!AF$42)*('Verbal Log'!$E$5:$E$1004='Verbal Stats'!$B$56))</f>
        <v>#DIV/0!</v>
      </c>
      <c r="AG66" s="83" t="e">
        <f>+SUMPRODUCT(('Verbal Log'!$C$5:$C$1004='Verbal Stats'!$B66)*('Verbal Log'!$I$5:$I$1004='Verbal Stats'!AG$42)*('Verbal Log'!$E$5:$E$1004='Verbal Stats'!$B$56)*'Verbal Log'!$P$5:$P$1004)/SUMPRODUCT(('Verbal Log'!$C$5:$C$1004='Verbal Stats'!$B66)*('Verbal Log'!$I$5:$I$1004='Verbal Stats'!AG$42)*('Verbal Log'!$E$5:$E$1004='Verbal Stats'!$B$56))</f>
        <v>#DIV/0!</v>
      </c>
      <c r="AH66" s="83" t="e">
        <f>+SUMPRODUCT(('Verbal Log'!$C$5:$C$1004='Verbal Stats'!$B66)*('Verbal Log'!$I$5:$I$1004='Verbal Stats'!AH$42)*('Verbal Log'!$E$5:$E$1004='Verbal Stats'!$B$56)*'Verbal Log'!$P$5:$P$1004)/SUMPRODUCT(('Verbal Log'!$C$5:$C$1004='Verbal Stats'!$B66)*('Verbal Log'!$I$5:$I$1004='Verbal Stats'!AH$42)*('Verbal Log'!$E$5:$E$1004='Verbal Stats'!$B$56))</f>
        <v>#DIV/0!</v>
      </c>
      <c r="AI66" s="83" t="e">
        <f>+SUMPRODUCT(('Verbal Log'!$C$5:$C$1004='Verbal Stats'!$B66)*('Verbal Log'!$I$5:$I$1004='Verbal Stats'!AI$42)*('Verbal Log'!$E$5:$E$1004='Verbal Stats'!$B$56)*'Verbal Log'!$P$5:$P$1004)/SUMPRODUCT(('Verbal Log'!$C$5:$C$1004='Verbal Stats'!$B66)*('Verbal Log'!$I$5:$I$1004='Verbal Stats'!AI$42)*('Verbal Log'!$E$5:$E$1004='Verbal Stats'!$B$56))</f>
        <v>#DIV/0!</v>
      </c>
      <c r="AJ66" s="83" t="e">
        <f>+SUMPRODUCT(('Verbal Log'!$C$5:$C$1004='Verbal Stats'!$B66)*('Verbal Log'!$I$5:$I$1004='Verbal Stats'!AJ$42)*('Verbal Log'!$E$5:$E$1004='Verbal Stats'!$B$56)*'Verbal Log'!$P$5:$P$1004)/SUMPRODUCT(('Verbal Log'!$C$5:$C$1004='Verbal Stats'!$B66)*('Verbal Log'!$I$5:$I$1004='Verbal Stats'!AJ$42)*('Verbal Log'!$E$5:$E$1004='Verbal Stats'!$B$56))</f>
        <v>#DIV/0!</v>
      </c>
      <c r="AK66" s="83" t="e">
        <f>+SUMPRODUCT(('Verbal Log'!$C$5:$C$1004='Verbal Stats'!$B66)*('Verbal Log'!$I$5:$I$1004='Verbal Stats'!AK$42)*('Verbal Log'!$E$5:$E$1004='Verbal Stats'!$B$56)*'Verbal Log'!$P$5:$P$1004)/SUMPRODUCT(('Verbal Log'!$C$5:$C$1004='Verbal Stats'!$B66)*('Verbal Log'!$I$5:$I$1004='Verbal Stats'!AK$42)*('Verbal Log'!$E$5:$E$1004='Verbal Stats'!$B$56))</f>
        <v>#DIV/0!</v>
      </c>
      <c r="AL66" s="83" t="e">
        <f>+SUMPRODUCT(('Verbal Log'!$C$5:$C$1004='Verbal Stats'!$B66)*('Verbal Log'!$I$5:$I$1004='Verbal Stats'!AL$42)*('Verbal Log'!$E$5:$E$1004='Verbal Stats'!$B$56)*'Verbal Log'!$P$5:$P$1004)/SUMPRODUCT(('Verbal Log'!$C$5:$C$1004='Verbal Stats'!$B66)*('Verbal Log'!$I$5:$I$1004='Verbal Stats'!AL$42)*('Verbal Log'!$E$5:$E$1004='Verbal Stats'!$B$56))</f>
        <v>#DIV/0!</v>
      </c>
      <c r="AM66" s="83" t="e">
        <f>+SUMPRODUCT(('Verbal Log'!$C$5:$C$1004='Verbal Stats'!$B66)*('Verbal Log'!$I$5:$I$1004='Verbal Stats'!AM$42)*('Verbal Log'!$E$5:$E$1004='Verbal Stats'!$B$56)*'Verbal Log'!$P$5:$P$1004)/SUMPRODUCT(('Verbal Log'!$C$5:$C$1004='Verbal Stats'!$B66)*('Verbal Log'!$I$5:$I$1004='Verbal Stats'!AM$42)*('Verbal Log'!$E$5:$E$1004='Verbal Stats'!$B$56))</f>
        <v>#DIV/0!</v>
      </c>
      <c r="AN66" s="83" t="e">
        <f>+SUMPRODUCT(('Verbal Log'!$C$5:$C$1004='Verbal Stats'!$B66)*('Verbal Log'!$I$5:$I$1004='Verbal Stats'!AN$42)*('Verbal Log'!$E$5:$E$1004='Verbal Stats'!$B$56)*'Verbal Log'!$P$5:$P$1004)/SUMPRODUCT(('Verbal Log'!$C$5:$C$1004='Verbal Stats'!$B66)*('Verbal Log'!$I$5:$I$1004='Verbal Stats'!AN$42)*('Verbal Log'!$E$5:$E$1004='Verbal Stats'!$B$56))</f>
        <v>#DIV/0!</v>
      </c>
      <c r="AO66" s="83" t="e">
        <f>+SUMPRODUCT(('Verbal Log'!$C$5:$C$1004='Verbal Stats'!$B66)*('Verbal Log'!$I$5:$I$1004='Verbal Stats'!AO$42)*('Verbal Log'!$E$5:$E$1004='Verbal Stats'!$B$56)*'Verbal Log'!$P$5:$P$1004)/SUMPRODUCT(('Verbal Log'!$C$5:$C$1004='Verbal Stats'!$B66)*('Verbal Log'!$I$5:$I$1004='Verbal Stats'!AO$42)*('Verbal Log'!$E$5:$E$1004='Verbal Stats'!$B$56))</f>
        <v>#DIV/0!</v>
      </c>
      <c r="AP66" s="84" t="e">
        <f>+SUMPRODUCT(('Verbal Log'!$C$5:$C$1004='Verbal Stats'!$B66)*('Verbal Log'!$E$5:$E$1004='Verbal Stats'!$B$56)*'Verbal Log'!$P$5:$P$1004)/SUMPRODUCT(('Verbal Log'!$C$5:$C$1004='Verbal Stats'!$B66)*('Verbal Log'!$E$5:$E$1004='Verbal Stats'!$B$56))</f>
        <v>#DIV/0!</v>
      </c>
      <c r="AQ66" s="76"/>
      <c r="AR66" s="76"/>
      <c r="AS66" s="76"/>
      <c r="AT66" s="76"/>
      <c r="AU66" s="76"/>
      <c r="AV66" s="76"/>
      <c r="AW66" s="76"/>
      <c r="AX66" s="76"/>
      <c r="AY66" s="76"/>
      <c r="AZ66" s="76"/>
      <c r="BA66" s="76"/>
      <c r="BB66" s="76"/>
      <c r="BC66" s="76"/>
      <c r="BD66" s="76"/>
      <c r="BE66" s="76"/>
      <c r="BF66" s="76"/>
      <c r="BG66" s="76"/>
      <c r="BH66" s="76"/>
      <c r="BI66" s="76"/>
    </row>
    <row r="67" spans="2:61" ht="16" thickBot="1">
      <c r="B67" s="18" t="str">
        <f>db!D14</f>
        <v>PowerScore SC</v>
      </c>
      <c r="D67" s="43" t="str">
        <f t="shared" si="23"/>
        <v>n/a</v>
      </c>
      <c r="E67" s="43" t="str">
        <f t="shared" si="24"/>
        <v>n/a</v>
      </c>
      <c r="F67" s="43" t="str">
        <f t="shared" si="25"/>
        <v>n/a</v>
      </c>
      <c r="G67" s="43" t="str">
        <f t="shared" si="26"/>
        <v>n/a</v>
      </c>
      <c r="H67" s="43" t="str">
        <f t="shared" si="27"/>
        <v>n/a</v>
      </c>
      <c r="I67" s="43" t="str">
        <f t="shared" si="28"/>
        <v>n/a</v>
      </c>
      <c r="J67" s="43" t="str">
        <f t="shared" si="29"/>
        <v>n/a</v>
      </c>
      <c r="K67" s="43" t="str">
        <f t="shared" si="30"/>
        <v>n/a</v>
      </c>
      <c r="L67" s="43" t="str">
        <f t="shared" si="31"/>
        <v>n/a</v>
      </c>
      <c r="M67" s="43" t="str">
        <f t="shared" si="32"/>
        <v>n/a</v>
      </c>
      <c r="N67" s="43" t="str">
        <f t="shared" si="33"/>
        <v>n/a</v>
      </c>
      <c r="O67" s="43" t="str">
        <f t="shared" si="34"/>
        <v>n/a</v>
      </c>
      <c r="P67" s="43" t="str">
        <f t="shared" si="35"/>
        <v>n/a</v>
      </c>
      <c r="Q67" s="43" t="str">
        <f t="shared" si="36"/>
        <v>n/a</v>
      </c>
      <c r="R67" s="43" t="str">
        <f t="shared" si="37"/>
        <v>n/a</v>
      </c>
      <c r="S67" s="43" t="str">
        <f t="shared" si="38"/>
        <v>n/a</v>
      </c>
      <c r="T67" s="43" t="str">
        <f t="shared" si="39"/>
        <v>n/a</v>
      </c>
      <c r="U67" s="43" t="str">
        <f t="shared" si="40"/>
        <v>n/a</v>
      </c>
      <c r="V67" s="45" t="str">
        <f t="shared" si="41"/>
        <v>n/a</v>
      </c>
      <c r="X67" s="83" t="e">
        <f>+SUMPRODUCT(('Verbal Log'!$C$5:$C$1004='Verbal Stats'!$B67)*('Verbal Log'!$I$5:$I$1004='Verbal Stats'!X$42)*('Verbal Log'!$E$5:$E$1004='Verbal Stats'!$B$56)*'Verbal Log'!$P$5:$P$1004)/SUMPRODUCT(('Verbal Log'!$C$5:$C$1004='Verbal Stats'!$B67)*('Verbal Log'!$I$5:$I$1004='Verbal Stats'!X$42)*('Verbal Log'!$E$5:$E$1004='Verbal Stats'!$B$56))</f>
        <v>#DIV/0!</v>
      </c>
      <c r="Y67" s="83" t="e">
        <f>+SUMPRODUCT(('Verbal Log'!$C$5:$C$1004='Verbal Stats'!$B67)*('Verbal Log'!$I$5:$I$1004='Verbal Stats'!Y$42)*('Verbal Log'!$E$5:$E$1004='Verbal Stats'!$B$56)*'Verbal Log'!$P$5:$P$1004)/SUMPRODUCT(('Verbal Log'!$C$5:$C$1004='Verbal Stats'!$B67)*('Verbal Log'!$I$5:$I$1004='Verbal Stats'!Y$42)*('Verbal Log'!$E$5:$E$1004='Verbal Stats'!$B$56))</f>
        <v>#DIV/0!</v>
      </c>
      <c r="Z67" s="83" t="e">
        <f>+SUMPRODUCT(('Verbal Log'!$C$5:$C$1004='Verbal Stats'!$B67)*('Verbal Log'!$I$5:$I$1004='Verbal Stats'!Z$42)*('Verbal Log'!$E$5:$E$1004='Verbal Stats'!$B$56)*'Verbal Log'!$P$5:$P$1004)/SUMPRODUCT(('Verbal Log'!$C$5:$C$1004='Verbal Stats'!$B67)*('Verbal Log'!$I$5:$I$1004='Verbal Stats'!Z$42)*('Verbal Log'!$E$5:$E$1004='Verbal Stats'!$B$56))</f>
        <v>#DIV/0!</v>
      </c>
      <c r="AA67" s="83" t="e">
        <f>+SUMPRODUCT(('Verbal Log'!$C$5:$C$1004='Verbal Stats'!$B67)*('Verbal Log'!$I$5:$I$1004='Verbal Stats'!AA$42)*('Verbal Log'!$E$5:$E$1004='Verbal Stats'!$B$56)*'Verbal Log'!$P$5:$P$1004)/SUMPRODUCT(('Verbal Log'!$C$5:$C$1004='Verbal Stats'!$B67)*('Verbal Log'!$I$5:$I$1004='Verbal Stats'!AA$42)*('Verbal Log'!$E$5:$E$1004='Verbal Stats'!$B$56))</f>
        <v>#DIV/0!</v>
      </c>
      <c r="AB67" s="83" t="e">
        <f>+SUMPRODUCT(('Verbal Log'!$C$5:$C$1004='Verbal Stats'!$B67)*('Verbal Log'!$I$5:$I$1004='Verbal Stats'!AB$42)*('Verbal Log'!$E$5:$E$1004='Verbal Stats'!$B$56)*'Verbal Log'!$P$5:$P$1004)/SUMPRODUCT(('Verbal Log'!$C$5:$C$1004='Verbal Stats'!$B67)*('Verbal Log'!$I$5:$I$1004='Verbal Stats'!AB$42)*('Verbal Log'!$E$5:$E$1004='Verbal Stats'!$B$56))</f>
        <v>#DIV/0!</v>
      </c>
      <c r="AC67" s="83" t="e">
        <f>+SUMPRODUCT(('Verbal Log'!$C$5:$C$1004='Verbal Stats'!$B67)*('Verbal Log'!$I$5:$I$1004='Verbal Stats'!AC$42)*('Verbal Log'!$E$5:$E$1004='Verbal Stats'!$B$56)*'Verbal Log'!$P$5:$P$1004)/SUMPRODUCT(('Verbal Log'!$C$5:$C$1004='Verbal Stats'!$B67)*('Verbal Log'!$I$5:$I$1004='Verbal Stats'!AC$42)*('Verbal Log'!$E$5:$E$1004='Verbal Stats'!$B$56))</f>
        <v>#DIV/0!</v>
      </c>
      <c r="AD67" s="83" t="e">
        <f>+SUMPRODUCT(('Verbal Log'!$C$5:$C$1004='Verbal Stats'!$B67)*('Verbal Log'!$I$5:$I$1004='Verbal Stats'!AD$42)*('Verbal Log'!$E$5:$E$1004='Verbal Stats'!$B$56)*'Verbal Log'!$P$5:$P$1004)/SUMPRODUCT(('Verbal Log'!$C$5:$C$1004='Verbal Stats'!$B67)*('Verbal Log'!$I$5:$I$1004='Verbal Stats'!AD$42)*('Verbal Log'!$E$5:$E$1004='Verbal Stats'!$B$56))</f>
        <v>#DIV/0!</v>
      </c>
      <c r="AE67" s="83" t="e">
        <f>+SUMPRODUCT(('Verbal Log'!$C$5:$C$1004='Verbal Stats'!$B67)*('Verbal Log'!$I$5:$I$1004='Verbal Stats'!AE$42)*('Verbal Log'!$E$5:$E$1004='Verbal Stats'!$B$56)*'Verbal Log'!$P$5:$P$1004)/SUMPRODUCT(('Verbal Log'!$C$5:$C$1004='Verbal Stats'!$B67)*('Verbal Log'!$I$5:$I$1004='Verbal Stats'!AE$42)*('Verbal Log'!$E$5:$E$1004='Verbal Stats'!$B$56))</f>
        <v>#DIV/0!</v>
      </c>
      <c r="AF67" s="83" t="e">
        <f>+SUMPRODUCT(('Verbal Log'!$C$5:$C$1004='Verbal Stats'!$B67)*('Verbal Log'!$I$5:$I$1004='Verbal Stats'!AF$42)*('Verbal Log'!$E$5:$E$1004='Verbal Stats'!$B$56)*'Verbal Log'!$P$5:$P$1004)/SUMPRODUCT(('Verbal Log'!$C$5:$C$1004='Verbal Stats'!$B67)*('Verbal Log'!$I$5:$I$1004='Verbal Stats'!AF$42)*('Verbal Log'!$E$5:$E$1004='Verbal Stats'!$B$56))</f>
        <v>#DIV/0!</v>
      </c>
      <c r="AG67" s="83" t="e">
        <f>+SUMPRODUCT(('Verbal Log'!$C$5:$C$1004='Verbal Stats'!$B67)*('Verbal Log'!$I$5:$I$1004='Verbal Stats'!AG$42)*('Verbal Log'!$E$5:$E$1004='Verbal Stats'!$B$56)*'Verbal Log'!$P$5:$P$1004)/SUMPRODUCT(('Verbal Log'!$C$5:$C$1004='Verbal Stats'!$B67)*('Verbal Log'!$I$5:$I$1004='Verbal Stats'!AG$42)*('Verbal Log'!$E$5:$E$1004='Verbal Stats'!$B$56))</f>
        <v>#DIV/0!</v>
      </c>
      <c r="AH67" s="83" t="e">
        <f>+SUMPRODUCT(('Verbal Log'!$C$5:$C$1004='Verbal Stats'!$B67)*('Verbal Log'!$I$5:$I$1004='Verbal Stats'!AH$42)*('Verbal Log'!$E$5:$E$1004='Verbal Stats'!$B$56)*'Verbal Log'!$P$5:$P$1004)/SUMPRODUCT(('Verbal Log'!$C$5:$C$1004='Verbal Stats'!$B67)*('Verbal Log'!$I$5:$I$1004='Verbal Stats'!AH$42)*('Verbal Log'!$E$5:$E$1004='Verbal Stats'!$B$56))</f>
        <v>#DIV/0!</v>
      </c>
      <c r="AI67" s="83" t="e">
        <f>+SUMPRODUCT(('Verbal Log'!$C$5:$C$1004='Verbal Stats'!$B67)*('Verbal Log'!$I$5:$I$1004='Verbal Stats'!AI$42)*('Verbal Log'!$E$5:$E$1004='Verbal Stats'!$B$56)*'Verbal Log'!$P$5:$P$1004)/SUMPRODUCT(('Verbal Log'!$C$5:$C$1004='Verbal Stats'!$B67)*('Verbal Log'!$I$5:$I$1004='Verbal Stats'!AI$42)*('Verbal Log'!$E$5:$E$1004='Verbal Stats'!$B$56))</f>
        <v>#DIV/0!</v>
      </c>
      <c r="AJ67" s="83" t="e">
        <f>+SUMPRODUCT(('Verbal Log'!$C$5:$C$1004='Verbal Stats'!$B67)*('Verbal Log'!$I$5:$I$1004='Verbal Stats'!AJ$42)*('Verbal Log'!$E$5:$E$1004='Verbal Stats'!$B$56)*'Verbal Log'!$P$5:$P$1004)/SUMPRODUCT(('Verbal Log'!$C$5:$C$1004='Verbal Stats'!$B67)*('Verbal Log'!$I$5:$I$1004='Verbal Stats'!AJ$42)*('Verbal Log'!$E$5:$E$1004='Verbal Stats'!$B$56))</f>
        <v>#DIV/0!</v>
      </c>
      <c r="AK67" s="83" t="e">
        <f>+SUMPRODUCT(('Verbal Log'!$C$5:$C$1004='Verbal Stats'!$B67)*('Verbal Log'!$I$5:$I$1004='Verbal Stats'!AK$42)*('Verbal Log'!$E$5:$E$1004='Verbal Stats'!$B$56)*'Verbal Log'!$P$5:$P$1004)/SUMPRODUCT(('Verbal Log'!$C$5:$C$1004='Verbal Stats'!$B67)*('Verbal Log'!$I$5:$I$1004='Verbal Stats'!AK$42)*('Verbal Log'!$E$5:$E$1004='Verbal Stats'!$B$56))</f>
        <v>#DIV/0!</v>
      </c>
      <c r="AL67" s="83" t="e">
        <f>+SUMPRODUCT(('Verbal Log'!$C$5:$C$1004='Verbal Stats'!$B67)*('Verbal Log'!$I$5:$I$1004='Verbal Stats'!AL$42)*('Verbal Log'!$E$5:$E$1004='Verbal Stats'!$B$56)*'Verbal Log'!$P$5:$P$1004)/SUMPRODUCT(('Verbal Log'!$C$5:$C$1004='Verbal Stats'!$B67)*('Verbal Log'!$I$5:$I$1004='Verbal Stats'!AL$42)*('Verbal Log'!$E$5:$E$1004='Verbal Stats'!$B$56))</f>
        <v>#DIV/0!</v>
      </c>
      <c r="AM67" s="83" t="e">
        <f>+SUMPRODUCT(('Verbal Log'!$C$5:$C$1004='Verbal Stats'!$B67)*('Verbal Log'!$I$5:$I$1004='Verbal Stats'!AM$42)*('Verbal Log'!$E$5:$E$1004='Verbal Stats'!$B$56)*'Verbal Log'!$P$5:$P$1004)/SUMPRODUCT(('Verbal Log'!$C$5:$C$1004='Verbal Stats'!$B67)*('Verbal Log'!$I$5:$I$1004='Verbal Stats'!AM$42)*('Verbal Log'!$E$5:$E$1004='Verbal Stats'!$B$56))</f>
        <v>#DIV/0!</v>
      </c>
      <c r="AN67" s="83" t="e">
        <f>+SUMPRODUCT(('Verbal Log'!$C$5:$C$1004='Verbal Stats'!$B67)*('Verbal Log'!$I$5:$I$1004='Verbal Stats'!AN$42)*('Verbal Log'!$E$5:$E$1004='Verbal Stats'!$B$56)*'Verbal Log'!$P$5:$P$1004)/SUMPRODUCT(('Verbal Log'!$C$5:$C$1004='Verbal Stats'!$B67)*('Verbal Log'!$I$5:$I$1004='Verbal Stats'!AN$42)*('Verbal Log'!$E$5:$E$1004='Verbal Stats'!$B$56))</f>
        <v>#DIV/0!</v>
      </c>
      <c r="AO67" s="83" t="e">
        <f>+SUMPRODUCT(('Verbal Log'!$C$5:$C$1004='Verbal Stats'!$B67)*('Verbal Log'!$I$5:$I$1004='Verbal Stats'!AO$42)*('Verbal Log'!$E$5:$E$1004='Verbal Stats'!$B$56)*'Verbal Log'!$P$5:$P$1004)/SUMPRODUCT(('Verbal Log'!$C$5:$C$1004='Verbal Stats'!$B67)*('Verbal Log'!$I$5:$I$1004='Verbal Stats'!AO$42)*('Verbal Log'!$E$5:$E$1004='Verbal Stats'!$B$56))</f>
        <v>#DIV/0!</v>
      </c>
      <c r="AP67" s="84" t="e">
        <f>+SUMPRODUCT(('Verbal Log'!$C$5:$C$1004='Verbal Stats'!$B67)*('Verbal Log'!$E$5:$E$1004='Verbal Stats'!$B$56)*'Verbal Log'!$P$5:$P$1004)/SUMPRODUCT(('Verbal Log'!$C$5:$C$1004='Verbal Stats'!$B67)*('Verbal Log'!$E$5:$E$1004='Verbal Stats'!$B$56))</f>
        <v>#DIV/0!</v>
      </c>
      <c r="AQ67" s="76"/>
      <c r="AR67" s="76"/>
      <c r="AS67" s="76"/>
      <c r="AT67" s="76"/>
      <c r="AU67" s="76"/>
      <c r="AV67" s="76"/>
      <c r="AW67" s="76"/>
      <c r="AX67" s="76"/>
      <c r="AY67" s="76"/>
      <c r="AZ67" s="76"/>
      <c r="BA67" s="76"/>
      <c r="BB67" s="76"/>
      <c r="BC67" s="76"/>
      <c r="BD67" s="76"/>
      <c r="BE67" s="76"/>
      <c r="BF67" s="76"/>
      <c r="BG67" s="76"/>
      <c r="BH67" s="76"/>
      <c r="BI67" s="76"/>
    </row>
    <row r="68" spans="2:61">
      <c r="B68" s="18" t="s">
        <v>559</v>
      </c>
      <c r="D68" s="46" t="str">
        <f t="shared" si="23"/>
        <v>n/a</v>
      </c>
      <c r="E68" s="46">
        <f t="shared" si="24"/>
        <v>1</v>
      </c>
      <c r="F68" s="46" t="str">
        <f t="shared" si="25"/>
        <v>n/a</v>
      </c>
      <c r="G68" s="46" t="str">
        <f t="shared" si="26"/>
        <v>n/a</v>
      </c>
      <c r="H68" s="46">
        <f t="shared" si="27"/>
        <v>1</v>
      </c>
      <c r="I68" s="46">
        <f t="shared" si="28"/>
        <v>1</v>
      </c>
      <c r="J68" s="46" t="str">
        <f t="shared" si="29"/>
        <v>n/a</v>
      </c>
      <c r="K68" s="46">
        <f t="shared" si="30"/>
        <v>0.6</v>
      </c>
      <c r="L68" s="46">
        <f t="shared" si="31"/>
        <v>0.82352941176470584</v>
      </c>
      <c r="M68" s="46" t="str">
        <f t="shared" si="32"/>
        <v>n/a</v>
      </c>
      <c r="N68" s="46">
        <f t="shared" si="33"/>
        <v>0.88888888888888884</v>
      </c>
      <c r="O68" s="46" t="str">
        <f t="shared" si="34"/>
        <v>n/a</v>
      </c>
      <c r="P68" s="46" t="str">
        <f t="shared" si="35"/>
        <v>n/a</v>
      </c>
      <c r="Q68" s="46" t="str">
        <f t="shared" si="36"/>
        <v>n/a</v>
      </c>
      <c r="R68" s="46" t="str">
        <f t="shared" si="37"/>
        <v>n/a</v>
      </c>
      <c r="S68" s="46" t="str">
        <f t="shared" si="38"/>
        <v>n/a</v>
      </c>
      <c r="T68" s="46" t="str">
        <f t="shared" si="39"/>
        <v>n/a</v>
      </c>
      <c r="U68" s="46" t="str">
        <f t="shared" si="40"/>
        <v>n/a</v>
      </c>
      <c r="V68" s="47">
        <f t="shared" si="41"/>
        <v>0.88</v>
      </c>
      <c r="X68" s="84" t="e">
        <f>+SUMPRODUCT(('Verbal Log'!$I$5:$I$1004='Verbal Stats'!X$42)*('Verbal Log'!$E$5:$E$1004='Verbal Stats'!$B$56)*'Verbal Log'!$P$5:$P$1004)/SUMPRODUCT(('Verbal Log'!$I$5:$I$1004='Verbal Stats'!X$42)*('Verbal Log'!$E$5:$E$1004='Verbal Stats'!$B$56))</f>
        <v>#DIV/0!</v>
      </c>
      <c r="Y68" s="84">
        <f>+SUMPRODUCT(('Verbal Log'!$I$5:$I$1004='Verbal Stats'!Y$42)*('Verbal Log'!$E$5:$E$1004='Verbal Stats'!$B$56)*'Verbal Log'!$P$5:$P$1004)/SUMPRODUCT(('Verbal Log'!$I$5:$I$1004='Verbal Stats'!Y$42)*('Verbal Log'!$E$5:$E$1004='Verbal Stats'!$B$56))</f>
        <v>1</v>
      </c>
      <c r="Z68" s="84" t="e">
        <f>+SUMPRODUCT(('Verbal Log'!$I$5:$I$1004='Verbal Stats'!Z$42)*('Verbal Log'!$E$5:$E$1004='Verbal Stats'!$B$56)*'Verbal Log'!$P$5:$P$1004)/SUMPRODUCT(('Verbal Log'!$I$5:$I$1004='Verbal Stats'!Z$42)*('Verbal Log'!$E$5:$E$1004='Verbal Stats'!$B$56))</f>
        <v>#DIV/0!</v>
      </c>
      <c r="AA68" s="84" t="e">
        <f>+SUMPRODUCT(('Verbal Log'!$I$5:$I$1004='Verbal Stats'!AA$42)*('Verbal Log'!$E$5:$E$1004='Verbal Stats'!$B$56)*'Verbal Log'!$P$5:$P$1004)/SUMPRODUCT(('Verbal Log'!$I$5:$I$1004='Verbal Stats'!AA$42)*('Verbal Log'!$E$5:$E$1004='Verbal Stats'!$B$56))</f>
        <v>#DIV/0!</v>
      </c>
      <c r="AB68" s="84">
        <f>+SUMPRODUCT(('Verbal Log'!$I$5:$I$1004='Verbal Stats'!AB$42)*('Verbal Log'!$E$5:$E$1004='Verbal Stats'!$B$56)*'Verbal Log'!$P$5:$P$1004)/SUMPRODUCT(('Verbal Log'!$I$5:$I$1004='Verbal Stats'!AB$42)*('Verbal Log'!$E$5:$E$1004='Verbal Stats'!$B$56))</f>
        <v>1</v>
      </c>
      <c r="AC68" s="84">
        <f>+SUMPRODUCT(('Verbal Log'!$I$5:$I$1004='Verbal Stats'!AC$42)*('Verbal Log'!$E$5:$E$1004='Verbal Stats'!$B$56)*'Verbal Log'!$P$5:$P$1004)/SUMPRODUCT(('Verbal Log'!$I$5:$I$1004='Verbal Stats'!AC$42)*('Verbal Log'!$E$5:$E$1004='Verbal Stats'!$B$56))</f>
        <v>1</v>
      </c>
      <c r="AD68" s="84" t="e">
        <f>+SUMPRODUCT(('Verbal Log'!$I$5:$I$1004='Verbal Stats'!AD$42)*('Verbal Log'!$E$5:$E$1004='Verbal Stats'!$B$56)*'Verbal Log'!$P$5:$P$1004)/SUMPRODUCT(('Verbal Log'!$I$5:$I$1004='Verbal Stats'!AD$42)*('Verbal Log'!$E$5:$E$1004='Verbal Stats'!$B$56))</f>
        <v>#DIV/0!</v>
      </c>
      <c r="AE68" s="84">
        <f>+SUMPRODUCT(('Verbal Log'!$I$5:$I$1004='Verbal Stats'!AE$42)*('Verbal Log'!$E$5:$E$1004='Verbal Stats'!$B$56)*'Verbal Log'!$P$5:$P$1004)/SUMPRODUCT(('Verbal Log'!$I$5:$I$1004='Verbal Stats'!AE$42)*('Verbal Log'!$E$5:$E$1004='Verbal Stats'!$B$56))</f>
        <v>0.6</v>
      </c>
      <c r="AF68" s="84">
        <f>+SUMPRODUCT(('Verbal Log'!$I$5:$I$1004='Verbal Stats'!AF$42)*('Verbal Log'!$E$5:$E$1004='Verbal Stats'!$B$56)*'Verbal Log'!$P$5:$P$1004)/SUMPRODUCT(('Verbal Log'!$I$5:$I$1004='Verbal Stats'!AF$42)*('Verbal Log'!$E$5:$E$1004='Verbal Stats'!$B$56))</f>
        <v>0.82352941176470584</v>
      </c>
      <c r="AG68" s="84" t="e">
        <f>+SUMPRODUCT(('Verbal Log'!$I$5:$I$1004='Verbal Stats'!AG$42)*('Verbal Log'!$E$5:$E$1004='Verbal Stats'!$B$56)*'Verbal Log'!$P$5:$P$1004)/SUMPRODUCT(('Verbal Log'!$I$5:$I$1004='Verbal Stats'!AG$42)*('Verbal Log'!$E$5:$E$1004='Verbal Stats'!$B$56))</f>
        <v>#DIV/0!</v>
      </c>
      <c r="AH68" s="84">
        <f>+SUMPRODUCT(('Verbal Log'!$I$5:$I$1004='Verbal Stats'!AH$42)*('Verbal Log'!$E$5:$E$1004='Verbal Stats'!$B$56)*'Verbal Log'!$P$5:$P$1004)/SUMPRODUCT(('Verbal Log'!$I$5:$I$1004='Verbal Stats'!AH$42)*('Verbal Log'!$E$5:$E$1004='Verbal Stats'!$B$56))</f>
        <v>0.88888888888888884</v>
      </c>
      <c r="AI68" s="84" t="e">
        <f>+SUMPRODUCT(('Verbal Log'!$I$5:$I$1004='Verbal Stats'!AI$42)*('Verbal Log'!$E$5:$E$1004='Verbal Stats'!$B$56)*'Verbal Log'!$P$5:$P$1004)/SUMPRODUCT(('Verbal Log'!$I$5:$I$1004='Verbal Stats'!AI$42)*('Verbal Log'!$E$5:$E$1004='Verbal Stats'!$B$56))</f>
        <v>#DIV/0!</v>
      </c>
      <c r="AJ68" s="84" t="e">
        <f>+SUMPRODUCT(('Verbal Log'!$I$5:$I$1004='Verbal Stats'!AJ$42)*('Verbal Log'!$E$5:$E$1004='Verbal Stats'!$B$56)*'Verbal Log'!$P$5:$P$1004)/SUMPRODUCT(('Verbal Log'!$I$5:$I$1004='Verbal Stats'!AJ$42)*('Verbal Log'!$E$5:$E$1004='Verbal Stats'!$B$56))</f>
        <v>#DIV/0!</v>
      </c>
      <c r="AK68" s="84" t="e">
        <f>+SUMPRODUCT(('Verbal Log'!$I$5:$I$1004='Verbal Stats'!AK$42)*('Verbal Log'!$E$5:$E$1004='Verbal Stats'!$B$56)*'Verbal Log'!$P$5:$P$1004)/SUMPRODUCT(('Verbal Log'!$I$5:$I$1004='Verbal Stats'!AK$42)*('Verbal Log'!$E$5:$E$1004='Verbal Stats'!$B$56))</f>
        <v>#DIV/0!</v>
      </c>
      <c r="AL68" s="84" t="e">
        <f>+SUMPRODUCT(('Verbal Log'!$I$5:$I$1004='Verbal Stats'!AL$42)*('Verbal Log'!$E$5:$E$1004='Verbal Stats'!$B$56)*'Verbal Log'!$P$5:$P$1004)/SUMPRODUCT(('Verbal Log'!$I$5:$I$1004='Verbal Stats'!AL$42)*('Verbal Log'!$E$5:$E$1004='Verbal Stats'!$B$56))</f>
        <v>#DIV/0!</v>
      </c>
      <c r="AM68" s="84" t="e">
        <f>+SUMPRODUCT(('Verbal Log'!$I$5:$I$1004='Verbal Stats'!AM$42)*('Verbal Log'!$E$5:$E$1004='Verbal Stats'!$B$56)*'Verbal Log'!$P$5:$P$1004)/SUMPRODUCT(('Verbal Log'!$I$5:$I$1004='Verbal Stats'!AM$42)*('Verbal Log'!$E$5:$E$1004='Verbal Stats'!$B$56))</f>
        <v>#DIV/0!</v>
      </c>
      <c r="AN68" s="84" t="e">
        <f>+SUMPRODUCT(('Verbal Log'!$I$5:$I$1004='Verbal Stats'!AN$42)*('Verbal Log'!$E$5:$E$1004='Verbal Stats'!$B$56)*'Verbal Log'!$P$5:$P$1004)/SUMPRODUCT(('Verbal Log'!$I$5:$I$1004='Verbal Stats'!AN$42)*('Verbal Log'!$E$5:$E$1004='Verbal Stats'!$B$56))</f>
        <v>#DIV/0!</v>
      </c>
      <c r="AO68" s="84" t="e">
        <f>+SUMPRODUCT(('Verbal Log'!$I$5:$I$1004='Verbal Stats'!AO$42)*('Verbal Log'!$E$5:$E$1004='Verbal Stats'!$B$56)*'Verbal Log'!$P$5:$P$1004)/SUMPRODUCT(('Verbal Log'!$I$5:$I$1004='Verbal Stats'!AO$42)*('Verbal Log'!$E$5:$E$1004='Verbal Stats'!$B$56))</f>
        <v>#DIV/0!</v>
      </c>
      <c r="AP68" s="84">
        <f>+SUMPRODUCT(('Verbal Log'!$E$5:$E$1004='Verbal Stats'!$B$56)*'Verbal Log'!$P$5:$P$1004)/COUNTIF('Verbal Log'!$E$5:$E$1004,'Verbal Stats'!$B$56)</f>
        <v>0.88</v>
      </c>
      <c r="AQ68" s="76"/>
      <c r="AR68" s="76"/>
      <c r="AS68" s="76"/>
      <c r="AT68" s="76"/>
      <c r="AU68" s="76"/>
      <c r="AV68" s="76"/>
      <c r="AW68" s="76"/>
      <c r="AX68" s="76"/>
      <c r="AY68" s="76"/>
      <c r="AZ68" s="76"/>
      <c r="BA68" s="76"/>
      <c r="BB68" s="76"/>
      <c r="BC68" s="76"/>
      <c r="BD68" s="76"/>
      <c r="BE68" s="76"/>
      <c r="BF68" s="76"/>
      <c r="BG68" s="76"/>
      <c r="BH68" s="76"/>
      <c r="BI68" s="76"/>
    </row>
    <row r="69" spans="2:61">
      <c r="X69" s="85"/>
      <c r="Y69" s="85"/>
      <c r="Z69" s="85"/>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6"/>
      <c r="BI69" s="76"/>
    </row>
    <row r="70" spans="2:61" ht="18">
      <c r="B70" s="10" t="s">
        <v>598</v>
      </c>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6"/>
      <c r="BI70" s="76"/>
    </row>
    <row r="71" spans="2:61">
      <c r="B71" s="24" t="str">
        <f>+db!C9</f>
        <v>SC</v>
      </c>
      <c r="D71" s="21">
        <v>3</v>
      </c>
      <c r="E71" s="21">
        <f>+D71+1</f>
        <v>4</v>
      </c>
      <c r="F71" s="21">
        <f t="shared" ref="F71:V71" si="42">+E71+1</f>
        <v>5</v>
      </c>
      <c r="G71" s="21">
        <f t="shared" si="42"/>
        <v>6</v>
      </c>
      <c r="H71" s="21">
        <f t="shared" si="42"/>
        <v>7</v>
      </c>
      <c r="I71" s="21">
        <f t="shared" si="42"/>
        <v>8</v>
      </c>
      <c r="J71" s="21">
        <f t="shared" si="42"/>
        <v>9</v>
      </c>
      <c r="K71" s="21">
        <f t="shared" si="42"/>
        <v>10</v>
      </c>
      <c r="L71" s="21">
        <f t="shared" si="42"/>
        <v>11</v>
      </c>
      <c r="M71" s="21">
        <f t="shared" si="42"/>
        <v>12</v>
      </c>
      <c r="N71" s="21">
        <f t="shared" si="42"/>
        <v>13</v>
      </c>
      <c r="O71" s="21">
        <f t="shared" si="42"/>
        <v>14</v>
      </c>
      <c r="P71" s="21">
        <f t="shared" si="42"/>
        <v>15</v>
      </c>
      <c r="Q71" s="21">
        <f t="shared" si="42"/>
        <v>16</v>
      </c>
      <c r="R71" s="21">
        <f t="shared" si="42"/>
        <v>17</v>
      </c>
      <c r="S71" s="21">
        <f t="shared" si="42"/>
        <v>18</v>
      </c>
      <c r="T71" s="21">
        <f t="shared" si="42"/>
        <v>19</v>
      </c>
      <c r="U71" s="21">
        <f t="shared" si="42"/>
        <v>20</v>
      </c>
      <c r="V71" s="21">
        <f t="shared" si="42"/>
        <v>21</v>
      </c>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6"/>
      <c r="BI71" s="76"/>
    </row>
    <row r="72" spans="2:61" ht="15.75" customHeight="1" thickBot="1">
      <c r="D72" s="17" t="str">
        <f t="shared" ref="D72:V72" si="43">+X72</f>
        <v>Global (Purpose, Main Idea)</v>
      </c>
      <c r="E72" s="17" t="str">
        <f t="shared" si="43"/>
        <v>Inference</v>
      </c>
      <c r="F72" s="17" t="str">
        <f t="shared" si="43"/>
        <v>Grammatical Construction</v>
      </c>
      <c r="G72" s="17" t="str">
        <f t="shared" si="43"/>
        <v>Logic</v>
      </c>
      <c r="H72" s="17" t="str">
        <f t="shared" si="43"/>
        <v>Specific detail</v>
      </c>
      <c r="I72" s="17" t="str">
        <f t="shared" si="43"/>
        <v>Assumption</v>
      </c>
      <c r="J72" s="17" t="str">
        <f t="shared" si="43"/>
        <v>Conclusion</v>
      </c>
      <c r="K72" s="17" t="str">
        <f t="shared" si="43"/>
        <v>Strengthten</v>
      </c>
      <c r="L72" s="17" t="str">
        <f t="shared" si="43"/>
        <v>Weaken</v>
      </c>
      <c r="M72" s="17" t="str">
        <f t="shared" si="43"/>
        <v>Style</v>
      </c>
      <c r="N72" s="17" t="str">
        <f t="shared" si="43"/>
        <v>Rare Type</v>
      </c>
      <c r="O72" s="17" t="str">
        <f t="shared" si="43"/>
        <v>Subject-verb</v>
      </c>
      <c r="P72" s="17" t="str">
        <f t="shared" si="43"/>
        <v>Parallelism</v>
      </c>
      <c r="Q72" s="17" t="str">
        <f t="shared" si="43"/>
        <v>Pronouns</v>
      </c>
      <c r="R72" s="17" t="str">
        <f t="shared" si="43"/>
        <v>Modifiers</v>
      </c>
      <c r="S72" s="17" t="str">
        <f t="shared" si="43"/>
        <v>Verb Usage</v>
      </c>
      <c r="T72" s="17" t="str">
        <f t="shared" si="43"/>
        <v>Idioms</v>
      </c>
      <c r="U72" s="17" t="str">
        <f t="shared" si="43"/>
        <v>Comparisons</v>
      </c>
      <c r="V72" s="17" t="str">
        <f t="shared" si="43"/>
        <v>Total SC</v>
      </c>
      <c r="X72" s="82" t="str">
        <f t="array" ref="X72:AO72">TRANSPOSE(Verbal)</f>
        <v>Global (Purpose, Main Idea)</v>
      </c>
      <c r="Y72" s="82" t="str">
        <v>Inference</v>
      </c>
      <c r="Z72" s="82" t="str">
        <v>Grammatical Construction</v>
      </c>
      <c r="AA72" s="82" t="str">
        <v>Logic</v>
      </c>
      <c r="AB72" s="82" t="str">
        <v>Specific detail</v>
      </c>
      <c r="AC72" s="82" t="str">
        <v>Assumption</v>
      </c>
      <c r="AD72" s="82" t="str">
        <v>Conclusion</v>
      </c>
      <c r="AE72" s="82" t="str">
        <v>Strengthten</v>
      </c>
      <c r="AF72" s="82" t="str">
        <v>Weaken</v>
      </c>
      <c r="AG72" s="82" t="str">
        <v>Style</v>
      </c>
      <c r="AH72" s="82" t="str">
        <v>Rare Type</v>
      </c>
      <c r="AI72" s="82" t="str">
        <v>Subject-verb</v>
      </c>
      <c r="AJ72" s="82" t="str">
        <v>Parallelism</v>
      </c>
      <c r="AK72" s="82" t="str">
        <v>Pronouns</v>
      </c>
      <c r="AL72" s="82" t="str">
        <v>Modifiers</v>
      </c>
      <c r="AM72" s="82" t="str">
        <v>Verb Usage</v>
      </c>
      <c r="AN72" s="82" t="str">
        <v>Idioms</v>
      </c>
      <c r="AO72" s="82" t="str">
        <v>Comparisons</v>
      </c>
      <c r="AP72" s="82" t="s">
        <v>486</v>
      </c>
      <c r="AQ72" s="76"/>
      <c r="AR72" s="76"/>
      <c r="AS72" s="76"/>
      <c r="AT72" s="76"/>
      <c r="AU72" s="76"/>
      <c r="AV72" s="76"/>
      <c r="AW72" s="76"/>
      <c r="AX72" s="76"/>
      <c r="AY72" s="76"/>
      <c r="AZ72" s="76"/>
      <c r="BA72" s="76"/>
      <c r="BB72" s="76"/>
      <c r="BC72" s="76"/>
      <c r="BD72" s="76"/>
      <c r="BE72" s="76"/>
      <c r="BF72" s="76"/>
      <c r="BG72" s="76"/>
      <c r="BH72" s="76"/>
      <c r="BI72" s="76"/>
    </row>
    <row r="73" spans="2:61" ht="16" thickBot="1">
      <c r="B73" s="18" t="str">
        <f>db!D5</f>
        <v>Official Guide 12</v>
      </c>
      <c r="D73" s="40" t="str">
        <f t="shared" ref="D73:D83" si="44">+IF(ISERROR(X73),"n/a",X73)</f>
        <v>n/a</v>
      </c>
      <c r="E73" s="40" t="str">
        <f t="shared" ref="E73:E83" si="45">+IF(ISERROR(Y73),"n/a",Y73)</f>
        <v>n/a</v>
      </c>
      <c r="F73" s="40">
        <f t="shared" ref="F73:F83" si="46">+IF(ISERROR(Z73),"n/a",Z73)</f>
        <v>1</v>
      </c>
      <c r="G73" s="40" t="str">
        <f t="shared" ref="G73:G83" si="47">+IF(ISERROR(AA73),"n/a",AA73)</f>
        <v>n/a</v>
      </c>
      <c r="H73" s="40" t="str">
        <f t="shared" ref="H73:H83" si="48">+IF(ISERROR(AB73),"n/a",AB73)</f>
        <v>n/a</v>
      </c>
      <c r="I73" s="40" t="str">
        <f t="shared" ref="I73:I83" si="49">+IF(ISERROR(AC73),"n/a",AC73)</f>
        <v>n/a</v>
      </c>
      <c r="J73" s="40" t="str">
        <f t="shared" ref="J73:J83" si="50">+IF(ISERROR(AD73),"n/a",AD73)</f>
        <v>n/a</v>
      </c>
      <c r="K73" s="40" t="str">
        <f t="shared" ref="K73:K83" si="51">+IF(ISERROR(AE73),"n/a",AE73)</f>
        <v>n/a</v>
      </c>
      <c r="L73" s="40" t="str">
        <f t="shared" ref="L73:M83" si="52">+IF(ISERROR(AF73),"n/a",AF73)</f>
        <v>n/a</v>
      </c>
      <c r="M73" s="40">
        <f t="shared" si="52"/>
        <v>0.8</v>
      </c>
      <c r="N73" s="40">
        <f t="shared" ref="N73:U73" si="53">+IF(ISERROR(AH73),"n/a",AH73)</f>
        <v>1</v>
      </c>
      <c r="O73" s="40">
        <f t="shared" si="53"/>
        <v>0.7</v>
      </c>
      <c r="P73" s="40">
        <f t="shared" si="53"/>
        <v>0.90476190476190477</v>
      </c>
      <c r="Q73" s="40">
        <f t="shared" si="53"/>
        <v>1</v>
      </c>
      <c r="R73" s="40">
        <f t="shared" si="53"/>
        <v>0.81818181818181823</v>
      </c>
      <c r="S73" s="40">
        <f t="shared" si="53"/>
        <v>0.8666666666666667</v>
      </c>
      <c r="T73" s="40">
        <f t="shared" si="53"/>
        <v>0.8571428571428571</v>
      </c>
      <c r="U73" s="40">
        <f t="shared" si="53"/>
        <v>1</v>
      </c>
      <c r="V73" s="42">
        <f t="shared" ref="U73:V83" si="54">+IF(ISERROR(AP73),"n/a",AP73)</f>
        <v>0.86868686868686873</v>
      </c>
      <c r="X73" s="83" t="e">
        <f>+SUMPRODUCT(('Verbal Log'!$C$5:$C$1004='Verbal Stats'!$B73)*('Verbal Log'!$I$5:$I$1004='Verbal Stats'!X$42)*('Verbal Log'!$E$5:$E$1004='Verbal Stats'!$B$71)*'Verbal Log'!$P$5:$P$1004)/SUMPRODUCT(('Verbal Log'!$C$5:$C$1004='Verbal Stats'!$B73)*('Verbal Log'!$I$5:$I$1004='Verbal Stats'!X$42)*('Verbal Log'!$E$5:$E$1004='Verbal Stats'!$B$71))</f>
        <v>#DIV/0!</v>
      </c>
      <c r="Y73" s="83" t="e">
        <f>+SUMPRODUCT(('Verbal Log'!$C$5:$C$1004='Verbal Stats'!$B73)*('Verbal Log'!$I$5:$I$1004='Verbal Stats'!Y$42)*('Verbal Log'!$E$5:$E$1004='Verbal Stats'!$B$71)*'Verbal Log'!$P$5:$P$1004)/SUMPRODUCT(('Verbal Log'!$C$5:$C$1004='Verbal Stats'!$B73)*('Verbal Log'!$I$5:$I$1004='Verbal Stats'!Y$42)*('Verbal Log'!$E$5:$E$1004='Verbal Stats'!$B$71))</f>
        <v>#DIV/0!</v>
      </c>
      <c r="Z73" s="83">
        <f>+SUMPRODUCT(('Verbal Log'!$C$5:$C$1004='Verbal Stats'!$B73)*('Verbal Log'!$I$5:$I$1004='Verbal Stats'!Z$42)*('Verbal Log'!$E$5:$E$1004='Verbal Stats'!$B$71)*'Verbal Log'!$P$5:$P$1004)/SUMPRODUCT(('Verbal Log'!$C$5:$C$1004='Verbal Stats'!$B73)*('Verbal Log'!$I$5:$I$1004='Verbal Stats'!Z$42)*('Verbal Log'!$E$5:$E$1004='Verbal Stats'!$B$71))</f>
        <v>1</v>
      </c>
      <c r="AA73" s="83" t="e">
        <f>+SUMPRODUCT(('Verbal Log'!$C$5:$C$1004='Verbal Stats'!$B73)*('Verbal Log'!$I$5:$I$1004='Verbal Stats'!AA$42)*('Verbal Log'!$E$5:$E$1004='Verbal Stats'!$B$71)*'Verbal Log'!$P$5:$P$1004)/SUMPRODUCT(('Verbal Log'!$C$5:$C$1004='Verbal Stats'!$B73)*('Verbal Log'!$I$5:$I$1004='Verbal Stats'!AA$42)*('Verbal Log'!$E$5:$E$1004='Verbal Stats'!$B$71))</f>
        <v>#DIV/0!</v>
      </c>
      <c r="AB73" s="83" t="e">
        <f>+SUMPRODUCT(('Verbal Log'!$C$5:$C$1004='Verbal Stats'!$B73)*('Verbal Log'!$I$5:$I$1004='Verbal Stats'!AB$42)*('Verbal Log'!$E$5:$E$1004='Verbal Stats'!$B$71)*'Verbal Log'!$P$5:$P$1004)/SUMPRODUCT(('Verbal Log'!$C$5:$C$1004='Verbal Stats'!$B73)*('Verbal Log'!$I$5:$I$1004='Verbal Stats'!AB$42)*('Verbal Log'!$E$5:$E$1004='Verbal Stats'!$B$71))</f>
        <v>#DIV/0!</v>
      </c>
      <c r="AC73" s="83" t="e">
        <f>+SUMPRODUCT(('Verbal Log'!$C$5:$C$1004='Verbal Stats'!$B73)*('Verbal Log'!$I$5:$I$1004='Verbal Stats'!AC$42)*('Verbal Log'!$E$5:$E$1004='Verbal Stats'!$B$71)*'Verbal Log'!$P$5:$P$1004)/SUMPRODUCT(('Verbal Log'!$C$5:$C$1004='Verbal Stats'!$B73)*('Verbal Log'!$I$5:$I$1004='Verbal Stats'!AC$42)*('Verbal Log'!$E$5:$E$1004='Verbal Stats'!$B$71))</f>
        <v>#DIV/0!</v>
      </c>
      <c r="AD73" s="83" t="e">
        <f>+SUMPRODUCT(('Verbal Log'!$C$5:$C$1004='Verbal Stats'!$B73)*('Verbal Log'!$I$5:$I$1004='Verbal Stats'!AD$42)*('Verbal Log'!$E$5:$E$1004='Verbal Stats'!$B$71)*'Verbal Log'!$P$5:$P$1004)/SUMPRODUCT(('Verbal Log'!$C$5:$C$1004='Verbal Stats'!$B73)*('Verbal Log'!$I$5:$I$1004='Verbal Stats'!AD$42)*('Verbal Log'!$E$5:$E$1004='Verbal Stats'!$B$71))</f>
        <v>#DIV/0!</v>
      </c>
      <c r="AE73" s="83" t="e">
        <f>+SUMPRODUCT(('Verbal Log'!$C$5:$C$1004='Verbal Stats'!$B73)*('Verbal Log'!$I$5:$I$1004='Verbal Stats'!AE$42)*('Verbal Log'!$E$5:$E$1004='Verbal Stats'!$B$71)*'Verbal Log'!$P$5:$P$1004)/SUMPRODUCT(('Verbal Log'!$C$5:$C$1004='Verbal Stats'!$B73)*('Verbal Log'!$I$5:$I$1004='Verbal Stats'!AE$42)*('Verbal Log'!$E$5:$E$1004='Verbal Stats'!$B$71))</f>
        <v>#DIV/0!</v>
      </c>
      <c r="AF73" s="83" t="e">
        <f>+SUMPRODUCT(('Verbal Log'!$C$5:$C$1004='Verbal Stats'!$B73)*('Verbal Log'!$I$5:$I$1004='Verbal Stats'!AF$42)*('Verbal Log'!$E$5:$E$1004='Verbal Stats'!$B$71)*'Verbal Log'!$P$5:$P$1004)/SUMPRODUCT(('Verbal Log'!$C$5:$C$1004='Verbal Stats'!$B73)*('Verbal Log'!$I$5:$I$1004='Verbal Stats'!AF$42)*('Verbal Log'!$E$5:$E$1004='Verbal Stats'!$B$71))</f>
        <v>#DIV/0!</v>
      </c>
      <c r="AG73" s="83">
        <f>+SUMPRODUCT(('Verbal Log'!$C$5:$C$1004='Verbal Stats'!$B73)*('Verbal Log'!$I$5:$I$1004='Verbal Stats'!AG$42)*('Verbal Log'!$E$5:$E$1004='Verbal Stats'!$B$71)*'Verbal Log'!$P$5:$P$1004)/SUMPRODUCT(('Verbal Log'!$C$5:$C$1004='Verbal Stats'!$B73)*('Verbal Log'!$I$5:$I$1004='Verbal Stats'!AG$42)*('Verbal Log'!$E$5:$E$1004='Verbal Stats'!$B$71))</f>
        <v>0.8</v>
      </c>
      <c r="AH73" s="83">
        <f>+SUMPRODUCT(('Verbal Log'!$C$5:$C$1004='Verbal Stats'!$B73)*('Verbal Log'!$I$5:$I$1004='Verbal Stats'!AH$42)*('Verbal Log'!$E$5:$E$1004='Verbal Stats'!$B$71)*'Verbal Log'!$P$5:$P$1004)/SUMPRODUCT(('Verbal Log'!$C$5:$C$1004='Verbal Stats'!$B73)*('Verbal Log'!$I$5:$I$1004='Verbal Stats'!AH$42)*('Verbal Log'!$E$5:$E$1004='Verbal Stats'!$B$71))</f>
        <v>1</v>
      </c>
      <c r="AI73" s="83">
        <f>+SUMPRODUCT(('Verbal Log'!$C$5:$C$1004='Verbal Stats'!$B73)*('Verbal Log'!$I$5:$I$1004='Verbal Stats'!AI$42)*('Verbal Log'!$E$5:$E$1004='Verbal Stats'!$B$71)*'Verbal Log'!$P$5:$P$1004)/SUMPRODUCT(('Verbal Log'!$C$5:$C$1004='Verbal Stats'!$B73)*('Verbal Log'!$I$5:$I$1004='Verbal Stats'!AI$42)*('Verbal Log'!$E$5:$E$1004='Verbal Stats'!$B$71))</f>
        <v>0.7</v>
      </c>
      <c r="AJ73" s="83">
        <f>+SUMPRODUCT(('Verbal Log'!$C$5:$C$1004='Verbal Stats'!$B73)*('Verbal Log'!$I$5:$I$1004='Verbal Stats'!AJ$42)*('Verbal Log'!$E$5:$E$1004='Verbal Stats'!$B$71)*'Verbal Log'!$P$5:$P$1004)/SUMPRODUCT(('Verbal Log'!$C$5:$C$1004='Verbal Stats'!$B73)*('Verbal Log'!$I$5:$I$1004='Verbal Stats'!AJ$42)*('Verbal Log'!$E$5:$E$1004='Verbal Stats'!$B$71))</f>
        <v>0.90476190476190477</v>
      </c>
      <c r="AK73" s="83">
        <f>+SUMPRODUCT(('Verbal Log'!$C$5:$C$1004='Verbal Stats'!$B73)*('Verbal Log'!$I$5:$I$1004='Verbal Stats'!AK$42)*('Verbal Log'!$E$5:$E$1004='Verbal Stats'!$B$71)*'Verbal Log'!$P$5:$P$1004)/SUMPRODUCT(('Verbal Log'!$C$5:$C$1004='Verbal Stats'!$B73)*('Verbal Log'!$I$5:$I$1004='Verbal Stats'!AK$42)*('Verbal Log'!$E$5:$E$1004='Verbal Stats'!$B$71))</f>
        <v>1</v>
      </c>
      <c r="AL73" s="83">
        <f>+SUMPRODUCT(('Verbal Log'!$C$5:$C$1004='Verbal Stats'!$B73)*('Verbal Log'!$I$5:$I$1004='Verbal Stats'!AL$42)*('Verbal Log'!$E$5:$E$1004='Verbal Stats'!$B$71)*'Verbal Log'!$P$5:$P$1004)/SUMPRODUCT(('Verbal Log'!$C$5:$C$1004='Verbal Stats'!$B73)*('Verbal Log'!$I$5:$I$1004='Verbal Stats'!AL$42)*('Verbal Log'!$E$5:$E$1004='Verbal Stats'!$B$71))</f>
        <v>0.81818181818181823</v>
      </c>
      <c r="AM73" s="83">
        <f>+SUMPRODUCT(('Verbal Log'!$C$5:$C$1004='Verbal Stats'!$B73)*('Verbal Log'!$I$5:$I$1004='Verbal Stats'!AM$42)*('Verbal Log'!$E$5:$E$1004='Verbal Stats'!$B$71)*'Verbal Log'!$P$5:$P$1004)/SUMPRODUCT(('Verbal Log'!$C$5:$C$1004='Verbal Stats'!$B73)*('Verbal Log'!$I$5:$I$1004='Verbal Stats'!AM$42)*('Verbal Log'!$E$5:$E$1004='Verbal Stats'!$B$71))</f>
        <v>0.8666666666666667</v>
      </c>
      <c r="AN73" s="83">
        <f>+SUMPRODUCT(('Verbal Log'!$C$5:$C$1004='Verbal Stats'!$B73)*('Verbal Log'!$I$5:$I$1004='Verbal Stats'!AN$42)*('Verbal Log'!$E$5:$E$1004='Verbal Stats'!$B$71)*'Verbal Log'!$P$5:$P$1004)/SUMPRODUCT(('Verbal Log'!$C$5:$C$1004='Verbal Stats'!$B73)*('Verbal Log'!$I$5:$I$1004='Verbal Stats'!AN$42)*('Verbal Log'!$E$5:$E$1004='Verbal Stats'!$B$71))</f>
        <v>0.8571428571428571</v>
      </c>
      <c r="AO73" s="83">
        <f>+SUMPRODUCT(('Verbal Log'!$C$5:$C$1004='Verbal Stats'!$B73)*('Verbal Log'!$I$5:$I$1004='Verbal Stats'!AO$42)*('Verbal Log'!$E$5:$E$1004='Verbal Stats'!$B$71)*'Verbal Log'!$P$5:$P$1004)/SUMPRODUCT(('Verbal Log'!$C$5:$C$1004='Verbal Stats'!$B73)*('Verbal Log'!$I$5:$I$1004='Verbal Stats'!AO$42)*('Verbal Log'!$E$5:$E$1004='Verbal Stats'!$B$71))</f>
        <v>1</v>
      </c>
      <c r="AP73" s="84">
        <f>+SUMPRODUCT(('Verbal Log'!$C$5:$C$1004='Verbal Stats'!$B73)*('Verbal Log'!$E$5:$E$1004='Verbal Stats'!$B$71)*'Verbal Log'!$P$5:$P$1004)/SUMPRODUCT(('Verbal Log'!$C$5:$C$1004='Verbal Stats'!$B73)*('Verbal Log'!$E$5:$E$1004='Verbal Stats'!$B$71))</f>
        <v>0.86868686868686873</v>
      </c>
      <c r="AQ73" s="76"/>
      <c r="AR73" s="76"/>
      <c r="AS73" s="76"/>
      <c r="AT73" s="76"/>
      <c r="AU73" s="76"/>
      <c r="AV73" s="76"/>
      <c r="AW73" s="76"/>
      <c r="AX73" s="76"/>
      <c r="AY73" s="76"/>
      <c r="AZ73" s="76"/>
      <c r="BA73" s="76"/>
      <c r="BB73" s="76"/>
      <c r="BC73" s="76"/>
      <c r="BD73" s="76"/>
      <c r="BE73" s="76"/>
      <c r="BF73" s="76"/>
      <c r="BG73" s="76"/>
      <c r="BH73" s="76"/>
      <c r="BI73" s="76"/>
    </row>
    <row r="74" spans="2:61" ht="16" thickBot="1">
      <c r="B74" s="18" t="str">
        <f>db!D6</f>
        <v>Official Guide-V</v>
      </c>
      <c r="D74" s="43" t="str">
        <f t="shared" si="44"/>
        <v>n/a</v>
      </c>
      <c r="E74" s="43" t="str">
        <f t="shared" si="45"/>
        <v>n/a</v>
      </c>
      <c r="F74" s="43">
        <f t="shared" si="46"/>
        <v>0</v>
      </c>
      <c r="G74" s="43" t="str">
        <f t="shared" si="47"/>
        <v>n/a</v>
      </c>
      <c r="H74" s="43" t="str">
        <f t="shared" si="48"/>
        <v>n/a</v>
      </c>
      <c r="I74" s="43" t="str">
        <f t="shared" si="49"/>
        <v>n/a</v>
      </c>
      <c r="J74" s="43" t="str">
        <f t="shared" si="50"/>
        <v>n/a</v>
      </c>
      <c r="K74" s="43" t="str">
        <f t="shared" si="51"/>
        <v>n/a</v>
      </c>
      <c r="L74" s="43" t="str">
        <f t="shared" si="52"/>
        <v>n/a</v>
      </c>
      <c r="M74" s="43">
        <f t="shared" ref="M74:M83" si="55">+IF(ISERROR(AG74),"n/a",AG74)</f>
        <v>1</v>
      </c>
      <c r="N74" s="43">
        <f t="shared" ref="N74:N83" si="56">+IF(ISERROR(AH74),"n/a",AH74)</f>
        <v>0</v>
      </c>
      <c r="O74" s="43">
        <f t="shared" ref="O74:O83" si="57">+IF(ISERROR(AI74),"n/a",AI74)</f>
        <v>0.7142857142857143</v>
      </c>
      <c r="P74" s="43">
        <f t="shared" ref="P74:P83" si="58">+IF(ISERROR(AJ74),"n/a",AJ74)</f>
        <v>0.81818181818181823</v>
      </c>
      <c r="Q74" s="43">
        <f t="shared" ref="Q74:Q83" si="59">+IF(ISERROR(AK74),"n/a",AK74)</f>
        <v>1</v>
      </c>
      <c r="R74" s="43">
        <f t="shared" ref="R74:R83" si="60">+IF(ISERROR(AL74),"n/a",AL74)</f>
        <v>0.7</v>
      </c>
      <c r="S74" s="43">
        <f t="shared" ref="S74:S83" si="61">+IF(ISERROR(AM74),"n/a",AM74)</f>
        <v>0.8571428571428571</v>
      </c>
      <c r="T74" s="43">
        <f t="shared" ref="T74:T83" si="62">+IF(ISERROR(AN74),"n/a",AN74)</f>
        <v>0.91666666666666663</v>
      </c>
      <c r="U74" s="43">
        <f t="shared" si="54"/>
        <v>1</v>
      </c>
      <c r="V74" s="45">
        <f t="shared" si="54"/>
        <v>0.82666666666666666</v>
      </c>
      <c r="X74" s="83" t="e">
        <f>+SUMPRODUCT(('Verbal Log'!$C$5:$C$1004='Verbal Stats'!$B74)*('Verbal Log'!$I$5:$I$1004='Verbal Stats'!X$42)*('Verbal Log'!$E$5:$E$1004='Verbal Stats'!$B$71)*'Verbal Log'!$P$5:$P$1004)/SUMPRODUCT(('Verbal Log'!$C$5:$C$1004='Verbal Stats'!$B74)*('Verbal Log'!$I$5:$I$1004='Verbal Stats'!X$42)*('Verbal Log'!$E$5:$E$1004='Verbal Stats'!$B$71))</f>
        <v>#DIV/0!</v>
      </c>
      <c r="Y74" s="83" t="e">
        <f>+SUMPRODUCT(('Verbal Log'!$C$5:$C$1004='Verbal Stats'!$B74)*('Verbal Log'!$I$5:$I$1004='Verbal Stats'!Y$42)*('Verbal Log'!$E$5:$E$1004='Verbal Stats'!$B$71)*'Verbal Log'!$P$5:$P$1004)/SUMPRODUCT(('Verbal Log'!$C$5:$C$1004='Verbal Stats'!$B74)*('Verbal Log'!$I$5:$I$1004='Verbal Stats'!Y$42)*('Verbal Log'!$E$5:$E$1004='Verbal Stats'!$B$71))</f>
        <v>#DIV/0!</v>
      </c>
      <c r="Z74" s="83">
        <f>+SUMPRODUCT(('Verbal Log'!$C$5:$C$1004='Verbal Stats'!$B74)*('Verbal Log'!$I$5:$I$1004='Verbal Stats'!Z$42)*('Verbal Log'!$E$5:$E$1004='Verbal Stats'!$B$71)*'Verbal Log'!$P$5:$P$1004)/SUMPRODUCT(('Verbal Log'!$C$5:$C$1004='Verbal Stats'!$B74)*('Verbal Log'!$I$5:$I$1004='Verbal Stats'!Z$42)*('Verbal Log'!$E$5:$E$1004='Verbal Stats'!$B$71))</f>
        <v>0</v>
      </c>
      <c r="AA74" s="83" t="e">
        <f>+SUMPRODUCT(('Verbal Log'!$C$5:$C$1004='Verbal Stats'!$B74)*('Verbal Log'!$I$5:$I$1004='Verbal Stats'!AA$42)*('Verbal Log'!$E$5:$E$1004='Verbal Stats'!$B$71)*'Verbal Log'!$P$5:$P$1004)/SUMPRODUCT(('Verbal Log'!$C$5:$C$1004='Verbal Stats'!$B74)*('Verbal Log'!$I$5:$I$1004='Verbal Stats'!AA$42)*('Verbal Log'!$E$5:$E$1004='Verbal Stats'!$B$71))</f>
        <v>#DIV/0!</v>
      </c>
      <c r="AB74" s="83" t="e">
        <f>+SUMPRODUCT(('Verbal Log'!$C$5:$C$1004='Verbal Stats'!$B74)*('Verbal Log'!$I$5:$I$1004='Verbal Stats'!AB$42)*('Verbal Log'!$E$5:$E$1004='Verbal Stats'!$B$71)*'Verbal Log'!$P$5:$P$1004)/SUMPRODUCT(('Verbal Log'!$C$5:$C$1004='Verbal Stats'!$B74)*('Verbal Log'!$I$5:$I$1004='Verbal Stats'!AB$42)*('Verbal Log'!$E$5:$E$1004='Verbal Stats'!$B$71))</f>
        <v>#DIV/0!</v>
      </c>
      <c r="AC74" s="83" t="e">
        <f>+SUMPRODUCT(('Verbal Log'!$C$5:$C$1004='Verbal Stats'!$B74)*('Verbal Log'!$I$5:$I$1004='Verbal Stats'!AC$42)*('Verbal Log'!$E$5:$E$1004='Verbal Stats'!$B$71)*'Verbal Log'!$P$5:$P$1004)/SUMPRODUCT(('Verbal Log'!$C$5:$C$1004='Verbal Stats'!$B74)*('Verbal Log'!$I$5:$I$1004='Verbal Stats'!AC$42)*('Verbal Log'!$E$5:$E$1004='Verbal Stats'!$B$71))</f>
        <v>#DIV/0!</v>
      </c>
      <c r="AD74" s="83" t="e">
        <f>+SUMPRODUCT(('Verbal Log'!$C$5:$C$1004='Verbal Stats'!$B74)*('Verbal Log'!$I$5:$I$1004='Verbal Stats'!AD$42)*('Verbal Log'!$E$5:$E$1004='Verbal Stats'!$B$71)*'Verbal Log'!$P$5:$P$1004)/SUMPRODUCT(('Verbal Log'!$C$5:$C$1004='Verbal Stats'!$B74)*('Verbal Log'!$I$5:$I$1004='Verbal Stats'!AD$42)*('Verbal Log'!$E$5:$E$1004='Verbal Stats'!$B$71))</f>
        <v>#DIV/0!</v>
      </c>
      <c r="AE74" s="83" t="e">
        <f>+SUMPRODUCT(('Verbal Log'!$C$5:$C$1004='Verbal Stats'!$B74)*('Verbal Log'!$I$5:$I$1004='Verbal Stats'!AE$42)*('Verbal Log'!$E$5:$E$1004='Verbal Stats'!$B$71)*'Verbal Log'!$P$5:$P$1004)/SUMPRODUCT(('Verbal Log'!$C$5:$C$1004='Verbal Stats'!$B74)*('Verbal Log'!$I$5:$I$1004='Verbal Stats'!AE$42)*('Verbal Log'!$E$5:$E$1004='Verbal Stats'!$B$71))</f>
        <v>#DIV/0!</v>
      </c>
      <c r="AF74" s="83" t="e">
        <f>+SUMPRODUCT(('Verbal Log'!$C$5:$C$1004='Verbal Stats'!$B74)*('Verbal Log'!$I$5:$I$1004='Verbal Stats'!AF$42)*('Verbal Log'!$E$5:$E$1004='Verbal Stats'!$B$71)*'Verbal Log'!$P$5:$P$1004)/SUMPRODUCT(('Verbal Log'!$C$5:$C$1004='Verbal Stats'!$B74)*('Verbal Log'!$I$5:$I$1004='Verbal Stats'!AF$42)*('Verbal Log'!$E$5:$E$1004='Verbal Stats'!$B$71))</f>
        <v>#DIV/0!</v>
      </c>
      <c r="AG74" s="83">
        <f>+SUMPRODUCT(('Verbal Log'!$C$5:$C$1004='Verbal Stats'!$B74)*('Verbal Log'!$I$5:$I$1004='Verbal Stats'!AG$42)*('Verbal Log'!$E$5:$E$1004='Verbal Stats'!$B$71)*'Verbal Log'!$P$5:$P$1004)/SUMPRODUCT(('Verbal Log'!$C$5:$C$1004='Verbal Stats'!$B74)*('Verbal Log'!$I$5:$I$1004='Verbal Stats'!AG$42)*('Verbal Log'!$E$5:$E$1004='Verbal Stats'!$B$71))</f>
        <v>1</v>
      </c>
      <c r="AH74" s="83">
        <f>+SUMPRODUCT(('Verbal Log'!$C$5:$C$1004='Verbal Stats'!$B74)*('Verbal Log'!$I$5:$I$1004='Verbal Stats'!AH$42)*('Verbal Log'!$E$5:$E$1004='Verbal Stats'!$B$71)*'Verbal Log'!$P$5:$P$1004)/SUMPRODUCT(('Verbal Log'!$C$5:$C$1004='Verbal Stats'!$B74)*('Verbal Log'!$I$5:$I$1004='Verbal Stats'!AH$42)*('Verbal Log'!$E$5:$E$1004='Verbal Stats'!$B$71))</f>
        <v>0</v>
      </c>
      <c r="AI74" s="83">
        <f>+SUMPRODUCT(('Verbal Log'!$C$5:$C$1004='Verbal Stats'!$B74)*('Verbal Log'!$I$5:$I$1004='Verbal Stats'!AI$42)*('Verbal Log'!$E$5:$E$1004='Verbal Stats'!$B$71)*'Verbal Log'!$P$5:$P$1004)/SUMPRODUCT(('Verbal Log'!$C$5:$C$1004='Verbal Stats'!$B74)*('Verbal Log'!$I$5:$I$1004='Verbal Stats'!AI$42)*('Verbal Log'!$E$5:$E$1004='Verbal Stats'!$B$71))</f>
        <v>0.7142857142857143</v>
      </c>
      <c r="AJ74" s="83">
        <f>+SUMPRODUCT(('Verbal Log'!$C$5:$C$1004='Verbal Stats'!$B74)*('Verbal Log'!$I$5:$I$1004='Verbal Stats'!AJ$42)*('Verbal Log'!$E$5:$E$1004='Verbal Stats'!$B$71)*'Verbal Log'!$P$5:$P$1004)/SUMPRODUCT(('Verbal Log'!$C$5:$C$1004='Verbal Stats'!$B74)*('Verbal Log'!$I$5:$I$1004='Verbal Stats'!AJ$42)*('Verbal Log'!$E$5:$E$1004='Verbal Stats'!$B$71))</f>
        <v>0.81818181818181823</v>
      </c>
      <c r="AK74" s="83">
        <f>+SUMPRODUCT(('Verbal Log'!$C$5:$C$1004='Verbal Stats'!$B74)*('Verbal Log'!$I$5:$I$1004='Verbal Stats'!AK$42)*('Verbal Log'!$E$5:$E$1004='Verbal Stats'!$B$71)*'Verbal Log'!$P$5:$P$1004)/SUMPRODUCT(('Verbal Log'!$C$5:$C$1004='Verbal Stats'!$B74)*('Verbal Log'!$I$5:$I$1004='Verbal Stats'!AK$42)*('Verbal Log'!$E$5:$E$1004='Verbal Stats'!$B$71))</f>
        <v>1</v>
      </c>
      <c r="AL74" s="83">
        <f>+SUMPRODUCT(('Verbal Log'!$C$5:$C$1004='Verbal Stats'!$B74)*('Verbal Log'!$I$5:$I$1004='Verbal Stats'!AL$42)*('Verbal Log'!$E$5:$E$1004='Verbal Stats'!$B$71)*'Verbal Log'!$P$5:$P$1004)/SUMPRODUCT(('Verbal Log'!$C$5:$C$1004='Verbal Stats'!$B74)*('Verbal Log'!$I$5:$I$1004='Verbal Stats'!AL$42)*('Verbal Log'!$E$5:$E$1004='Verbal Stats'!$B$71))</f>
        <v>0.7</v>
      </c>
      <c r="AM74" s="83">
        <f>+SUMPRODUCT(('Verbal Log'!$C$5:$C$1004='Verbal Stats'!$B74)*('Verbal Log'!$I$5:$I$1004='Verbal Stats'!AM$42)*('Verbal Log'!$E$5:$E$1004='Verbal Stats'!$B$71)*'Verbal Log'!$P$5:$P$1004)/SUMPRODUCT(('Verbal Log'!$C$5:$C$1004='Verbal Stats'!$B74)*('Verbal Log'!$I$5:$I$1004='Verbal Stats'!AM$42)*('Verbal Log'!$E$5:$E$1004='Verbal Stats'!$B$71))</f>
        <v>0.8571428571428571</v>
      </c>
      <c r="AN74" s="83">
        <f>+SUMPRODUCT(('Verbal Log'!$C$5:$C$1004='Verbal Stats'!$B74)*('Verbal Log'!$I$5:$I$1004='Verbal Stats'!AN$42)*('Verbal Log'!$E$5:$E$1004='Verbal Stats'!$B$71)*'Verbal Log'!$P$5:$P$1004)/SUMPRODUCT(('Verbal Log'!$C$5:$C$1004='Verbal Stats'!$B74)*('Verbal Log'!$I$5:$I$1004='Verbal Stats'!AN$42)*('Verbal Log'!$E$5:$E$1004='Verbal Stats'!$B$71))</f>
        <v>0.91666666666666663</v>
      </c>
      <c r="AO74" s="83">
        <f>+SUMPRODUCT(('Verbal Log'!$C$5:$C$1004='Verbal Stats'!$B74)*('Verbal Log'!$I$5:$I$1004='Verbal Stats'!AO$42)*('Verbal Log'!$E$5:$E$1004='Verbal Stats'!$B$71)*'Verbal Log'!$P$5:$P$1004)/SUMPRODUCT(('Verbal Log'!$C$5:$C$1004='Verbal Stats'!$B74)*('Verbal Log'!$I$5:$I$1004='Verbal Stats'!AO$42)*('Verbal Log'!$E$5:$E$1004='Verbal Stats'!$B$71))</f>
        <v>1</v>
      </c>
      <c r="AP74" s="84">
        <f>+SUMPRODUCT(('Verbal Log'!$C$5:$C$1004='Verbal Stats'!$B74)*('Verbal Log'!$E$5:$E$1004='Verbal Stats'!$B$71)*'Verbal Log'!$P$5:$P$1004)/SUMPRODUCT(('Verbal Log'!$C$5:$C$1004='Verbal Stats'!$B74)*('Verbal Log'!$E$5:$E$1004='Verbal Stats'!$B$71))</f>
        <v>0.82666666666666666</v>
      </c>
      <c r="AQ74" s="76"/>
      <c r="AR74" s="76"/>
      <c r="AS74" s="76"/>
      <c r="AT74" s="76"/>
      <c r="AU74" s="76"/>
      <c r="AV74" s="76"/>
      <c r="AW74" s="76"/>
      <c r="AX74" s="76"/>
      <c r="AY74" s="76"/>
      <c r="AZ74" s="76"/>
      <c r="BA74" s="76"/>
      <c r="BB74" s="76"/>
      <c r="BC74" s="76"/>
      <c r="BD74" s="76"/>
      <c r="BE74" s="76"/>
      <c r="BF74" s="76"/>
      <c r="BG74" s="76"/>
      <c r="BH74" s="76"/>
      <c r="BI74" s="76"/>
    </row>
    <row r="75" spans="2:61" ht="16" thickBot="1">
      <c r="B75" s="18" t="str">
        <f>db!D7</f>
        <v>Official Guide-Q</v>
      </c>
      <c r="D75" s="40" t="str">
        <f t="shared" si="44"/>
        <v>n/a</v>
      </c>
      <c r="E75" s="40" t="str">
        <f t="shared" si="45"/>
        <v>n/a</v>
      </c>
      <c r="F75" s="40" t="str">
        <f t="shared" si="46"/>
        <v>n/a</v>
      </c>
      <c r="G75" s="40" t="str">
        <f t="shared" si="47"/>
        <v>n/a</v>
      </c>
      <c r="H75" s="40" t="str">
        <f t="shared" si="48"/>
        <v>n/a</v>
      </c>
      <c r="I75" s="40" t="str">
        <f t="shared" si="49"/>
        <v>n/a</v>
      </c>
      <c r="J75" s="40" t="str">
        <f t="shared" si="50"/>
        <v>n/a</v>
      </c>
      <c r="K75" s="40" t="str">
        <f t="shared" si="51"/>
        <v>n/a</v>
      </c>
      <c r="L75" s="40" t="str">
        <f t="shared" si="52"/>
        <v>n/a</v>
      </c>
      <c r="M75" s="40" t="str">
        <f t="shared" si="55"/>
        <v>n/a</v>
      </c>
      <c r="N75" s="40" t="str">
        <f t="shared" si="56"/>
        <v>n/a</v>
      </c>
      <c r="O75" s="40" t="str">
        <f t="shared" si="57"/>
        <v>n/a</v>
      </c>
      <c r="P75" s="40" t="str">
        <f t="shared" si="58"/>
        <v>n/a</v>
      </c>
      <c r="Q75" s="40" t="str">
        <f t="shared" si="59"/>
        <v>n/a</v>
      </c>
      <c r="R75" s="40" t="str">
        <f t="shared" si="60"/>
        <v>n/a</v>
      </c>
      <c r="S75" s="40" t="str">
        <f t="shared" si="61"/>
        <v>n/a</v>
      </c>
      <c r="T75" s="40" t="str">
        <f t="shared" si="62"/>
        <v>n/a</v>
      </c>
      <c r="U75" s="40" t="str">
        <f t="shared" si="54"/>
        <v>n/a</v>
      </c>
      <c r="V75" s="42" t="str">
        <f t="shared" si="54"/>
        <v>n/a</v>
      </c>
      <c r="X75" s="83" t="e">
        <f>+SUMPRODUCT(('Verbal Log'!$C$5:$C$1004='Verbal Stats'!$B75)*('Verbal Log'!$I$5:$I$1004='Verbal Stats'!X$42)*('Verbal Log'!$E$5:$E$1004='Verbal Stats'!$B$71)*'Verbal Log'!$P$5:$P$1004)/SUMPRODUCT(('Verbal Log'!$C$5:$C$1004='Verbal Stats'!$B75)*('Verbal Log'!$I$5:$I$1004='Verbal Stats'!X$42)*('Verbal Log'!$E$5:$E$1004='Verbal Stats'!$B$71))</f>
        <v>#DIV/0!</v>
      </c>
      <c r="Y75" s="83" t="e">
        <f>+SUMPRODUCT(('Verbal Log'!$C$5:$C$1004='Verbal Stats'!$B75)*('Verbal Log'!$I$5:$I$1004='Verbal Stats'!Y$42)*('Verbal Log'!$E$5:$E$1004='Verbal Stats'!$B$71)*'Verbal Log'!$P$5:$P$1004)/SUMPRODUCT(('Verbal Log'!$C$5:$C$1004='Verbal Stats'!$B75)*('Verbal Log'!$I$5:$I$1004='Verbal Stats'!Y$42)*('Verbal Log'!$E$5:$E$1004='Verbal Stats'!$B$71))</f>
        <v>#DIV/0!</v>
      </c>
      <c r="Z75" s="83" t="e">
        <f>+SUMPRODUCT(('Verbal Log'!$C$5:$C$1004='Verbal Stats'!$B75)*('Verbal Log'!$I$5:$I$1004='Verbal Stats'!Z$42)*('Verbal Log'!$E$5:$E$1004='Verbal Stats'!$B$71)*'Verbal Log'!$P$5:$P$1004)/SUMPRODUCT(('Verbal Log'!$C$5:$C$1004='Verbal Stats'!$B75)*('Verbal Log'!$I$5:$I$1004='Verbal Stats'!Z$42)*('Verbal Log'!$E$5:$E$1004='Verbal Stats'!$B$71))</f>
        <v>#DIV/0!</v>
      </c>
      <c r="AA75" s="83" t="e">
        <f>+SUMPRODUCT(('Verbal Log'!$C$5:$C$1004='Verbal Stats'!$B75)*('Verbal Log'!$I$5:$I$1004='Verbal Stats'!AA$42)*('Verbal Log'!$E$5:$E$1004='Verbal Stats'!$B$71)*'Verbal Log'!$P$5:$P$1004)/SUMPRODUCT(('Verbal Log'!$C$5:$C$1004='Verbal Stats'!$B75)*('Verbal Log'!$I$5:$I$1004='Verbal Stats'!AA$42)*('Verbal Log'!$E$5:$E$1004='Verbal Stats'!$B$71))</f>
        <v>#DIV/0!</v>
      </c>
      <c r="AB75" s="83" t="e">
        <f>+SUMPRODUCT(('Verbal Log'!$C$5:$C$1004='Verbal Stats'!$B75)*('Verbal Log'!$I$5:$I$1004='Verbal Stats'!AB$42)*('Verbal Log'!$E$5:$E$1004='Verbal Stats'!$B$71)*'Verbal Log'!$P$5:$P$1004)/SUMPRODUCT(('Verbal Log'!$C$5:$C$1004='Verbal Stats'!$B75)*('Verbal Log'!$I$5:$I$1004='Verbal Stats'!AB$42)*('Verbal Log'!$E$5:$E$1004='Verbal Stats'!$B$71))</f>
        <v>#DIV/0!</v>
      </c>
      <c r="AC75" s="83" t="e">
        <f>+SUMPRODUCT(('Verbal Log'!$C$5:$C$1004='Verbal Stats'!$B75)*('Verbal Log'!$I$5:$I$1004='Verbal Stats'!AC$42)*('Verbal Log'!$E$5:$E$1004='Verbal Stats'!$B$71)*'Verbal Log'!$P$5:$P$1004)/SUMPRODUCT(('Verbal Log'!$C$5:$C$1004='Verbal Stats'!$B75)*('Verbal Log'!$I$5:$I$1004='Verbal Stats'!AC$42)*('Verbal Log'!$E$5:$E$1004='Verbal Stats'!$B$71))</f>
        <v>#DIV/0!</v>
      </c>
      <c r="AD75" s="83" t="e">
        <f>+SUMPRODUCT(('Verbal Log'!$C$5:$C$1004='Verbal Stats'!$B75)*('Verbal Log'!$I$5:$I$1004='Verbal Stats'!AD$42)*('Verbal Log'!$E$5:$E$1004='Verbal Stats'!$B$71)*'Verbal Log'!$P$5:$P$1004)/SUMPRODUCT(('Verbal Log'!$C$5:$C$1004='Verbal Stats'!$B75)*('Verbal Log'!$I$5:$I$1004='Verbal Stats'!AD$42)*('Verbal Log'!$E$5:$E$1004='Verbal Stats'!$B$71))</f>
        <v>#DIV/0!</v>
      </c>
      <c r="AE75" s="83" t="e">
        <f>+SUMPRODUCT(('Verbal Log'!$C$5:$C$1004='Verbal Stats'!$B75)*('Verbal Log'!$I$5:$I$1004='Verbal Stats'!AE$42)*('Verbal Log'!$E$5:$E$1004='Verbal Stats'!$B$71)*'Verbal Log'!$P$5:$P$1004)/SUMPRODUCT(('Verbal Log'!$C$5:$C$1004='Verbal Stats'!$B75)*('Verbal Log'!$I$5:$I$1004='Verbal Stats'!AE$42)*('Verbal Log'!$E$5:$E$1004='Verbal Stats'!$B$71))</f>
        <v>#DIV/0!</v>
      </c>
      <c r="AF75" s="83" t="e">
        <f>+SUMPRODUCT(('Verbal Log'!$C$5:$C$1004='Verbal Stats'!$B75)*('Verbal Log'!$I$5:$I$1004='Verbal Stats'!AF$42)*('Verbal Log'!$E$5:$E$1004='Verbal Stats'!$B$71)*'Verbal Log'!$P$5:$P$1004)/SUMPRODUCT(('Verbal Log'!$C$5:$C$1004='Verbal Stats'!$B75)*('Verbal Log'!$I$5:$I$1004='Verbal Stats'!AF$42)*('Verbal Log'!$E$5:$E$1004='Verbal Stats'!$B$71))</f>
        <v>#DIV/0!</v>
      </c>
      <c r="AG75" s="83" t="e">
        <f>+SUMPRODUCT(('Verbal Log'!$C$5:$C$1004='Verbal Stats'!$B75)*('Verbal Log'!$I$5:$I$1004='Verbal Stats'!AG$42)*('Verbal Log'!$E$5:$E$1004='Verbal Stats'!$B$71)*'Verbal Log'!$P$5:$P$1004)/SUMPRODUCT(('Verbal Log'!$C$5:$C$1004='Verbal Stats'!$B75)*('Verbal Log'!$I$5:$I$1004='Verbal Stats'!AG$42)*('Verbal Log'!$E$5:$E$1004='Verbal Stats'!$B$71))</f>
        <v>#DIV/0!</v>
      </c>
      <c r="AH75" s="83" t="e">
        <f>+SUMPRODUCT(('Verbal Log'!$C$5:$C$1004='Verbal Stats'!$B75)*('Verbal Log'!$I$5:$I$1004='Verbal Stats'!AH$42)*('Verbal Log'!$E$5:$E$1004='Verbal Stats'!$B$71)*'Verbal Log'!$P$5:$P$1004)/SUMPRODUCT(('Verbal Log'!$C$5:$C$1004='Verbal Stats'!$B75)*('Verbal Log'!$I$5:$I$1004='Verbal Stats'!AH$42)*('Verbal Log'!$E$5:$E$1004='Verbal Stats'!$B$71))</f>
        <v>#DIV/0!</v>
      </c>
      <c r="AI75" s="83" t="e">
        <f>+SUMPRODUCT(('Verbal Log'!$C$5:$C$1004='Verbal Stats'!$B75)*('Verbal Log'!$I$5:$I$1004='Verbal Stats'!AI$42)*('Verbal Log'!$E$5:$E$1004='Verbal Stats'!$B$71)*'Verbal Log'!$P$5:$P$1004)/SUMPRODUCT(('Verbal Log'!$C$5:$C$1004='Verbal Stats'!$B75)*('Verbal Log'!$I$5:$I$1004='Verbal Stats'!AI$42)*('Verbal Log'!$E$5:$E$1004='Verbal Stats'!$B$71))</f>
        <v>#DIV/0!</v>
      </c>
      <c r="AJ75" s="83" t="e">
        <f>+SUMPRODUCT(('Verbal Log'!$C$5:$C$1004='Verbal Stats'!$B75)*('Verbal Log'!$I$5:$I$1004='Verbal Stats'!AJ$42)*('Verbal Log'!$E$5:$E$1004='Verbal Stats'!$B$71)*'Verbal Log'!$P$5:$P$1004)/SUMPRODUCT(('Verbal Log'!$C$5:$C$1004='Verbal Stats'!$B75)*('Verbal Log'!$I$5:$I$1004='Verbal Stats'!AJ$42)*('Verbal Log'!$E$5:$E$1004='Verbal Stats'!$B$71))</f>
        <v>#DIV/0!</v>
      </c>
      <c r="AK75" s="83" t="e">
        <f>+SUMPRODUCT(('Verbal Log'!$C$5:$C$1004='Verbal Stats'!$B75)*('Verbal Log'!$I$5:$I$1004='Verbal Stats'!AK$42)*('Verbal Log'!$E$5:$E$1004='Verbal Stats'!$B$71)*'Verbal Log'!$P$5:$P$1004)/SUMPRODUCT(('Verbal Log'!$C$5:$C$1004='Verbal Stats'!$B75)*('Verbal Log'!$I$5:$I$1004='Verbal Stats'!AK$42)*('Verbal Log'!$E$5:$E$1004='Verbal Stats'!$B$71))</f>
        <v>#DIV/0!</v>
      </c>
      <c r="AL75" s="83" t="e">
        <f>+SUMPRODUCT(('Verbal Log'!$C$5:$C$1004='Verbal Stats'!$B75)*('Verbal Log'!$I$5:$I$1004='Verbal Stats'!AL$42)*('Verbal Log'!$E$5:$E$1004='Verbal Stats'!$B$71)*'Verbal Log'!$P$5:$P$1004)/SUMPRODUCT(('Verbal Log'!$C$5:$C$1004='Verbal Stats'!$B75)*('Verbal Log'!$I$5:$I$1004='Verbal Stats'!AL$42)*('Verbal Log'!$E$5:$E$1004='Verbal Stats'!$B$71))</f>
        <v>#DIV/0!</v>
      </c>
      <c r="AM75" s="83" t="e">
        <f>+SUMPRODUCT(('Verbal Log'!$C$5:$C$1004='Verbal Stats'!$B75)*('Verbal Log'!$I$5:$I$1004='Verbal Stats'!AM$42)*('Verbal Log'!$E$5:$E$1004='Verbal Stats'!$B$71)*'Verbal Log'!$P$5:$P$1004)/SUMPRODUCT(('Verbal Log'!$C$5:$C$1004='Verbal Stats'!$B75)*('Verbal Log'!$I$5:$I$1004='Verbal Stats'!AM$42)*('Verbal Log'!$E$5:$E$1004='Verbal Stats'!$B$71))</f>
        <v>#DIV/0!</v>
      </c>
      <c r="AN75" s="83" t="e">
        <f>+SUMPRODUCT(('Verbal Log'!$C$5:$C$1004='Verbal Stats'!$B75)*('Verbal Log'!$I$5:$I$1004='Verbal Stats'!AN$42)*('Verbal Log'!$E$5:$E$1004='Verbal Stats'!$B$71)*'Verbal Log'!$P$5:$P$1004)/SUMPRODUCT(('Verbal Log'!$C$5:$C$1004='Verbal Stats'!$B75)*('Verbal Log'!$I$5:$I$1004='Verbal Stats'!AN$42)*('Verbal Log'!$E$5:$E$1004='Verbal Stats'!$B$71))</f>
        <v>#DIV/0!</v>
      </c>
      <c r="AO75" s="83" t="e">
        <f>+SUMPRODUCT(('Verbal Log'!$C$5:$C$1004='Verbal Stats'!$B75)*('Verbal Log'!$I$5:$I$1004='Verbal Stats'!AO$42)*('Verbal Log'!$E$5:$E$1004='Verbal Stats'!$B$71)*'Verbal Log'!$P$5:$P$1004)/SUMPRODUCT(('Verbal Log'!$C$5:$C$1004='Verbal Stats'!$B75)*('Verbal Log'!$I$5:$I$1004='Verbal Stats'!AO$42)*('Verbal Log'!$E$5:$E$1004='Verbal Stats'!$B$71))</f>
        <v>#DIV/0!</v>
      </c>
      <c r="AP75" s="84" t="e">
        <f>+SUMPRODUCT(('Verbal Log'!$C$5:$C$1004='Verbal Stats'!$B75)*('Verbal Log'!$E$5:$E$1004='Verbal Stats'!$B$71)*'Verbal Log'!$P$5:$P$1004)/SUMPRODUCT(('Verbal Log'!$C$5:$C$1004='Verbal Stats'!$B75)*('Verbal Log'!$E$5:$E$1004='Verbal Stats'!$B$71))</f>
        <v>#DIV/0!</v>
      </c>
      <c r="AQ75" s="76"/>
      <c r="AR75" s="76"/>
      <c r="AS75" s="76"/>
      <c r="AT75" s="76"/>
      <c r="AU75" s="76"/>
      <c r="AV75" s="76"/>
      <c r="AW75" s="76"/>
      <c r="AX75" s="76"/>
      <c r="AY75" s="76"/>
      <c r="AZ75" s="76"/>
      <c r="BA75" s="76"/>
      <c r="BB75" s="76"/>
      <c r="BC75" s="76"/>
      <c r="BD75" s="76"/>
      <c r="BE75" s="76"/>
      <c r="BF75" s="76"/>
      <c r="BG75" s="76"/>
      <c r="BH75" s="76"/>
      <c r="BI75" s="76"/>
    </row>
    <row r="76" spans="2:61" ht="16" thickBot="1">
      <c r="B76" s="18" t="str">
        <f>db!D8</f>
        <v>Kaplan Premier</v>
      </c>
      <c r="D76" s="43" t="str">
        <f t="shared" si="44"/>
        <v>n/a</v>
      </c>
      <c r="E76" s="43" t="str">
        <f t="shared" si="45"/>
        <v>n/a</v>
      </c>
      <c r="F76" s="43" t="str">
        <f t="shared" si="46"/>
        <v>n/a</v>
      </c>
      <c r="G76" s="43" t="str">
        <f t="shared" si="47"/>
        <v>n/a</v>
      </c>
      <c r="H76" s="43" t="str">
        <f t="shared" si="48"/>
        <v>n/a</v>
      </c>
      <c r="I76" s="43" t="str">
        <f t="shared" si="49"/>
        <v>n/a</v>
      </c>
      <c r="J76" s="43" t="str">
        <f t="shared" si="50"/>
        <v>n/a</v>
      </c>
      <c r="K76" s="43" t="str">
        <f t="shared" si="51"/>
        <v>n/a</v>
      </c>
      <c r="L76" s="43" t="str">
        <f t="shared" si="52"/>
        <v>n/a</v>
      </c>
      <c r="M76" s="43">
        <f t="shared" si="55"/>
        <v>0.5</v>
      </c>
      <c r="N76" s="43">
        <f t="shared" si="56"/>
        <v>1</v>
      </c>
      <c r="O76" s="43">
        <f t="shared" si="57"/>
        <v>1</v>
      </c>
      <c r="P76" s="43">
        <f t="shared" si="58"/>
        <v>1</v>
      </c>
      <c r="Q76" s="43">
        <f t="shared" si="59"/>
        <v>1</v>
      </c>
      <c r="R76" s="43">
        <f t="shared" si="60"/>
        <v>1</v>
      </c>
      <c r="S76" s="43">
        <f t="shared" si="61"/>
        <v>1</v>
      </c>
      <c r="T76" s="43">
        <f t="shared" si="62"/>
        <v>0.66666666666666663</v>
      </c>
      <c r="U76" s="43">
        <f t="shared" si="54"/>
        <v>1</v>
      </c>
      <c r="V76" s="45">
        <f t="shared" si="54"/>
        <v>0.88</v>
      </c>
      <c r="X76" s="83" t="e">
        <f>+SUMPRODUCT(('Verbal Log'!$C$5:$C$1004='Verbal Stats'!$B76)*('Verbal Log'!$I$5:$I$1004='Verbal Stats'!X$42)*('Verbal Log'!$E$5:$E$1004='Verbal Stats'!$B$71)*'Verbal Log'!$P$5:$P$1004)/SUMPRODUCT(('Verbal Log'!$C$5:$C$1004='Verbal Stats'!$B76)*('Verbal Log'!$I$5:$I$1004='Verbal Stats'!X$42)*('Verbal Log'!$E$5:$E$1004='Verbal Stats'!$B$71))</f>
        <v>#DIV/0!</v>
      </c>
      <c r="Y76" s="83" t="e">
        <f>+SUMPRODUCT(('Verbal Log'!$C$5:$C$1004='Verbal Stats'!$B76)*('Verbal Log'!$I$5:$I$1004='Verbal Stats'!Y$42)*('Verbal Log'!$E$5:$E$1004='Verbal Stats'!$B$71)*'Verbal Log'!$P$5:$P$1004)/SUMPRODUCT(('Verbal Log'!$C$5:$C$1004='Verbal Stats'!$B76)*('Verbal Log'!$I$5:$I$1004='Verbal Stats'!Y$42)*('Verbal Log'!$E$5:$E$1004='Verbal Stats'!$B$71))</f>
        <v>#DIV/0!</v>
      </c>
      <c r="Z76" s="83" t="e">
        <f>+SUMPRODUCT(('Verbal Log'!$C$5:$C$1004='Verbal Stats'!$B76)*('Verbal Log'!$I$5:$I$1004='Verbal Stats'!Z$42)*('Verbal Log'!$E$5:$E$1004='Verbal Stats'!$B$71)*'Verbal Log'!$P$5:$P$1004)/SUMPRODUCT(('Verbal Log'!$C$5:$C$1004='Verbal Stats'!$B76)*('Verbal Log'!$I$5:$I$1004='Verbal Stats'!Z$42)*('Verbal Log'!$E$5:$E$1004='Verbal Stats'!$B$71))</f>
        <v>#DIV/0!</v>
      </c>
      <c r="AA76" s="83" t="e">
        <f>+SUMPRODUCT(('Verbal Log'!$C$5:$C$1004='Verbal Stats'!$B76)*('Verbal Log'!$I$5:$I$1004='Verbal Stats'!AA$42)*('Verbal Log'!$E$5:$E$1004='Verbal Stats'!$B$71)*'Verbal Log'!$P$5:$P$1004)/SUMPRODUCT(('Verbal Log'!$C$5:$C$1004='Verbal Stats'!$B76)*('Verbal Log'!$I$5:$I$1004='Verbal Stats'!AA$42)*('Verbal Log'!$E$5:$E$1004='Verbal Stats'!$B$71))</f>
        <v>#DIV/0!</v>
      </c>
      <c r="AB76" s="83" t="e">
        <f>+SUMPRODUCT(('Verbal Log'!$C$5:$C$1004='Verbal Stats'!$B76)*('Verbal Log'!$I$5:$I$1004='Verbal Stats'!AB$42)*('Verbal Log'!$E$5:$E$1004='Verbal Stats'!$B$71)*'Verbal Log'!$P$5:$P$1004)/SUMPRODUCT(('Verbal Log'!$C$5:$C$1004='Verbal Stats'!$B76)*('Verbal Log'!$I$5:$I$1004='Verbal Stats'!AB$42)*('Verbal Log'!$E$5:$E$1004='Verbal Stats'!$B$71))</f>
        <v>#DIV/0!</v>
      </c>
      <c r="AC76" s="83" t="e">
        <f>+SUMPRODUCT(('Verbal Log'!$C$5:$C$1004='Verbal Stats'!$B76)*('Verbal Log'!$I$5:$I$1004='Verbal Stats'!AC$42)*('Verbal Log'!$E$5:$E$1004='Verbal Stats'!$B$71)*'Verbal Log'!$P$5:$P$1004)/SUMPRODUCT(('Verbal Log'!$C$5:$C$1004='Verbal Stats'!$B76)*('Verbal Log'!$I$5:$I$1004='Verbal Stats'!AC$42)*('Verbal Log'!$E$5:$E$1004='Verbal Stats'!$B$71))</f>
        <v>#DIV/0!</v>
      </c>
      <c r="AD76" s="83" t="e">
        <f>+SUMPRODUCT(('Verbal Log'!$C$5:$C$1004='Verbal Stats'!$B76)*('Verbal Log'!$I$5:$I$1004='Verbal Stats'!AD$42)*('Verbal Log'!$E$5:$E$1004='Verbal Stats'!$B$71)*'Verbal Log'!$P$5:$P$1004)/SUMPRODUCT(('Verbal Log'!$C$5:$C$1004='Verbal Stats'!$B76)*('Verbal Log'!$I$5:$I$1004='Verbal Stats'!AD$42)*('Verbal Log'!$E$5:$E$1004='Verbal Stats'!$B$71))</f>
        <v>#DIV/0!</v>
      </c>
      <c r="AE76" s="83" t="e">
        <f>+SUMPRODUCT(('Verbal Log'!$C$5:$C$1004='Verbal Stats'!$B76)*('Verbal Log'!$I$5:$I$1004='Verbal Stats'!AE$42)*('Verbal Log'!$E$5:$E$1004='Verbal Stats'!$B$71)*'Verbal Log'!$P$5:$P$1004)/SUMPRODUCT(('Verbal Log'!$C$5:$C$1004='Verbal Stats'!$B76)*('Verbal Log'!$I$5:$I$1004='Verbal Stats'!AE$42)*('Verbal Log'!$E$5:$E$1004='Verbal Stats'!$B$71))</f>
        <v>#DIV/0!</v>
      </c>
      <c r="AF76" s="83" t="e">
        <f>+SUMPRODUCT(('Verbal Log'!$C$5:$C$1004='Verbal Stats'!$B76)*('Verbal Log'!$I$5:$I$1004='Verbal Stats'!AF$42)*('Verbal Log'!$E$5:$E$1004='Verbal Stats'!$B$71)*'Verbal Log'!$P$5:$P$1004)/SUMPRODUCT(('Verbal Log'!$C$5:$C$1004='Verbal Stats'!$B76)*('Verbal Log'!$I$5:$I$1004='Verbal Stats'!AF$42)*('Verbal Log'!$E$5:$E$1004='Verbal Stats'!$B$71))</f>
        <v>#DIV/0!</v>
      </c>
      <c r="AG76" s="83">
        <f>+SUMPRODUCT(('Verbal Log'!$C$5:$C$1004='Verbal Stats'!$B76)*('Verbal Log'!$I$5:$I$1004='Verbal Stats'!AG$42)*('Verbal Log'!$E$5:$E$1004='Verbal Stats'!$B$71)*'Verbal Log'!$P$5:$P$1004)/SUMPRODUCT(('Verbal Log'!$C$5:$C$1004='Verbal Stats'!$B76)*('Verbal Log'!$I$5:$I$1004='Verbal Stats'!AG$42)*('Verbal Log'!$E$5:$E$1004='Verbal Stats'!$B$71))</f>
        <v>0.5</v>
      </c>
      <c r="AH76" s="83">
        <f>+SUMPRODUCT(('Verbal Log'!$C$5:$C$1004='Verbal Stats'!$B76)*('Verbal Log'!$I$5:$I$1004='Verbal Stats'!AH$42)*('Verbal Log'!$E$5:$E$1004='Verbal Stats'!$B$71)*'Verbal Log'!$P$5:$P$1004)/SUMPRODUCT(('Verbal Log'!$C$5:$C$1004='Verbal Stats'!$B76)*('Verbal Log'!$I$5:$I$1004='Verbal Stats'!AH$42)*('Verbal Log'!$E$5:$E$1004='Verbal Stats'!$B$71))</f>
        <v>1</v>
      </c>
      <c r="AI76" s="83">
        <f>+SUMPRODUCT(('Verbal Log'!$C$5:$C$1004='Verbal Stats'!$B76)*('Verbal Log'!$I$5:$I$1004='Verbal Stats'!AI$42)*('Verbal Log'!$E$5:$E$1004='Verbal Stats'!$B$71)*'Verbal Log'!$P$5:$P$1004)/SUMPRODUCT(('Verbal Log'!$C$5:$C$1004='Verbal Stats'!$B76)*('Verbal Log'!$I$5:$I$1004='Verbal Stats'!AI$42)*('Verbal Log'!$E$5:$E$1004='Verbal Stats'!$B$71))</f>
        <v>1</v>
      </c>
      <c r="AJ76" s="83">
        <f>+SUMPRODUCT(('Verbal Log'!$C$5:$C$1004='Verbal Stats'!$B76)*('Verbal Log'!$I$5:$I$1004='Verbal Stats'!AJ$42)*('Verbal Log'!$E$5:$E$1004='Verbal Stats'!$B$71)*'Verbal Log'!$P$5:$P$1004)/SUMPRODUCT(('Verbal Log'!$C$5:$C$1004='Verbal Stats'!$B76)*('Verbal Log'!$I$5:$I$1004='Verbal Stats'!AJ$42)*('Verbal Log'!$E$5:$E$1004='Verbal Stats'!$B$71))</f>
        <v>1</v>
      </c>
      <c r="AK76" s="83">
        <f>+SUMPRODUCT(('Verbal Log'!$C$5:$C$1004='Verbal Stats'!$B76)*('Verbal Log'!$I$5:$I$1004='Verbal Stats'!AK$42)*('Verbal Log'!$E$5:$E$1004='Verbal Stats'!$B$71)*'Verbal Log'!$P$5:$P$1004)/SUMPRODUCT(('Verbal Log'!$C$5:$C$1004='Verbal Stats'!$B76)*('Verbal Log'!$I$5:$I$1004='Verbal Stats'!AK$42)*('Verbal Log'!$E$5:$E$1004='Verbal Stats'!$B$71))</f>
        <v>1</v>
      </c>
      <c r="AL76" s="83">
        <f>+SUMPRODUCT(('Verbal Log'!$C$5:$C$1004='Verbal Stats'!$B76)*('Verbal Log'!$I$5:$I$1004='Verbal Stats'!AL$42)*('Verbal Log'!$E$5:$E$1004='Verbal Stats'!$B$71)*'Verbal Log'!$P$5:$P$1004)/SUMPRODUCT(('Verbal Log'!$C$5:$C$1004='Verbal Stats'!$B76)*('Verbal Log'!$I$5:$I$1004='Verbal Stats'!AL$42)*('Verbal Log'!$E$5:$E$1004='Verbal Stats'!$B$71))</f>
        <v>1</v>
      </c>
      <c r="AM76" s="83">
        <f>+SUMPRODUCT(('Verbal Log'!$C$5:$C$1004='Verbal Stats'!$B76)*('Verbal Log'!$I$5:$I$1004='Verbal Stats'!AM$42)*('Verbal Log'!$E$5:$E$1004='Verbal Stats'!$B$71)*'Verbal Log'!$P$5:$P$1004)/SUMPRODUCT(('Verbal Log'!$C$5:$C$1004='Verbal Stats'!$B76)*('Verbal Log'!$I$5:$I$1004='Verbal Stats'!AM$42)*('Verbal Log'!$E$5:$E$1004='Verbal Stats'!$B$71))</f>
        <v>1</v>
      </c>
      <c r="AN76" s="83">
        <f>+SUMPRODUCT(('Verbal Log'!$C$5:$C$1004='Verbal Stats'!$B76)*('Verbal Log'!$I$5:$I$1004='Verbal Stats'!AN$42)*('Verbal Log'!$E$5:$E$1004='Verbal Stats'!$B$71)*'Verbal Log'!$P$5:$P$1004)/SUMPRODUCT(('Verbal Log'!$C$5:$C$1004='Verbal Stats'!$B76)*('Verbal Log'!$I$5:$I$1004='Verbal Stats'!AN$42)*('Verbal Log'!$E$5:$E$1004='Verbal Stats'!$B$71))</f>
        <v>0.66666666666666663</v>
      </c>
      <c r="AO76" s="83">
        <f>+SUMPRODUCT(('Verbal Log'!$C$5:$C$1004='Verbal Stats'!$B76)*('Verbal Log'!$I$5:$I$1004='Verbal Stats'!AO$42)*('Verbal Log'!$E$5:$E$1004='Verbal Stats'!$B$71)*'Verbal Log'!$P$5:$P$1004)/SUMPRODUCT(('Verbal Log'!$C$5:$C$1004='Verbal Stats'!$B76)*('Verbal Log'!$I$5:$I$1004='Verbal Stats'!AO$42)*('Verbal Log'!$E$5:$E$1004='Verbal Stats'!$B$71))</f>
        <v>1</v>
      </c>
      <c r="AP76" s="84">
        <f>+SUMPRODUCT(('Verbal Log'!$C$5:$C$1004='Verbal Stats'!$B76)*('Verbal Log'!$E$5:$E$1004='Verbal Stats'!$B$71)*'Verbal Log'!$P$5:$P$1004)/SUMPRODUCT(('Verbal Log'!$C$5:$C$1004='Verbal Stats'!$B76)*('Verbal Log'!$E$5:$E$1004='Verbal Stats'!$B$71))</f>
        <v>0.88</v>
      </c>
      <c r="AQ76" s="76"/>
      <c r="AR76" s="76"/>
      <c r="AS76" s="76"/>
      <c r="AT76" s="76"/>
      <c r="AU76" s="76"/>
      <c r="AV76" s="76"/>
      <c r="AW76" s="76"/>
      <c r="AX76" s="76"/>
      <c r="AY76" s="76"/>
      <c r="AZ76" s="76"/>
      <c r="BA76" s="76"/>
      <c r="BB76" s="76"/>
      <c r="BC76" s="76"/>
      <c r="BD76" s="76"/>
      <c r="BE76" s="76"/>
      <c r="BF76" s="76"/>
      <c r="BG76" s="76"/>
      <c r="BH76" s="76"/>
      <c r="BI76" s="76"/>
    </row>
    <row r="77" spans="2:61" ht="16" thickBot="1">
      <c r="B77" s="18" t="str">
        <f>db!D9</f>
        <v>MGMAT</v>
      </c>
      <c r="D77" s="40" t="str">
        <f t="shared" si="44"/>
        <v>n/a</v>
      </c>
      <c r="E77" s="40" t="str">
        <f t="shared" si="45"/>
        <v>n/a</v>
      </c>
      <c r="F77" s="40" t="str">
        <f t="shared" si="46"/>
        <v>n/a</v>
      </c>
      <c r="G77" s="40" t="str">
        <f t="shared" si="47"/>
        <v>n/a</v>
      </c>
      <c r="H77" s="40" t="str">
        <f t="shared" si="48"/>
        <v>n/a</v>
      </c>
      <c r="I77" s="40" t="str">
        <f t="shared" si="49"/>
        <v>n/a</v>
      </c>
      <c r="J77" s="40" t="str">
        <f t="shared" si="50"/>
        <v>n/a</v>
      </c>
      <c r="K77" s="40" t="str">
        <f t="shared" si="51"/>
        <v>n/a</v>
      </c>
      <c r="L77" s="40" t="str">
        <f t="shared" si="52"/>
        <v>n/a</v>
      </c>
      <c r="M77" s="40" t="str">
        <f t="shared" si="55"/>
        <v>n/a</v>
      </c>
      <c r="N77" s="40" t="str">
        <f t="shared" si="56"/>
        <v>n/a</v>
      </c>
      <c r="O77" s="40" t="str">
        <f t="shared" si="57"/>
        <v>n/a</v>
      </c>
      <c r="P77" s="40" t="str">
        <f t="shared" si="58"/>
        <v>n/a</v>
      </c>
      <c r="Q77" s="40" t="str">
        <f t="shared" si="59"/>
        <v>n/a</v>
      </c>
      <c r="R77" s="40" t="str">
        <f t="shared" si="60"/>
        <v>n/a</v>
      </c>
      <c r="S77" s="40" t="str">
        <f t="shared" si="61"/>
        <v>n/a</v>
      </c>
      <c r="T77" s="40" t="str">
        <f t="shared" si="62"/>
        <v>n/a</v>
      </c>
      <c r="U77" s="40" t="str">
        <f t="shared" si="54"/>
        <v>n/a</v>
      </c>
      <c r="V77" s="42" t="str">
        <f t="shared" si="54"/>
        <v>n/a</v>
      </c>
      <c r="X77" s="83" t="e">
        <f>+SUMPRODUCT(('Verbal Log'!$C$5:$C$1004='Verbal Stats'!$B77)*('Verbal Log'!$I$5:$I$1004='Verbal Stats'!X$42)*('Verbal Log'!$E$5:$E$1004='Verbal Stats'!$B$71)*'Verbal Log'!$P$5:$P$1004)/SUMPRODUCT(('Verbal Log'!$C$5:$C$1004='Verbal Stats'!$B77)*('Verbal Log'!$I$5:$I$1004='Verbal Stats'!X$42)*('Verbal Log'!$E$5:$E$1004='Verbal Stats'!$B$71))</f>
        <v>#DIV/0!</v>
      </c>
      <c r="Y77" s="83" t="e">
        <f>+SUMPRODUCT(('Verbal Log'!$C$5:$C$1004='Verbal Stats'!$B77)*('Verbal Log'!$I$5:$I$1004='Verbal Stats'!Y$42)*('Verbal Log'!$E$5:$E$1004='Verbal Stats'!$B$71)*'Verbal Log'!$P$5:$P$1004)/SUMPRODUCT(('Verbal Log'!$C$5:$C$1004='Verbal Stats'!$B77)*('Verbal Log'!$I$5:$I$1004='Verbal Stats'!Y$42)*('Verbal Log'!$E$5:$E$1004='Verbal Stats'!$B$71))</f>
        <v>#DIV/0!</v>
      </c>
      <c r="Z77" s="83" t="e">
        <f>+SUMPRODUCT(('Verbal Log'!$C$5:$C$1004='Verbal Stats'!$B77)*('Verbal Log'!$I$5:$I$1004='Verbal Stats'!Z$42)*('Verbal Log'!$E$5:$E$1004='Verbal Stats'!$B$71)*'Verbal Log'!$P$5:$P$1004)/SUMPRODUCT(('Verbal Log'!$C$5:$C$1004='Verbal Stats'!$B77)*('Verbal Log'!$I$5:$I$1004='Verbal Stats'!Z$42)*('Verbal Log'!$E$5:$E$1004='Verbal Stats'!$B$71))</f>
        <v>#DIV/0!</v>
      </c>
      <c r="AA77" s="83" t="e">
        <f>+SUMPRODUCT(('Verbal Log'!$C$5:$C$1004='Verbal Stats'!$B77)*('Verbal Log'!$I$5:$I$1004='Verbal Stats'!AA$42)*('Verbal Log'!$E$5:$E$1004='Verbal Stats'!$B$71)*'Verbal Log'!$P$5:$P$1004)/SUMPRODUCT(('Verbal Log'!$C$5:$C$1004='Verbal Stats'!$B77)*('Verbal Log'!$I$5:$I$1004='Verbal Stats'!AA$42)*('Verbal Log'!$E$5:$E$1004='Verbal Stats'!$B$71))</f>
        <v>#DIV/0!</v>
      </c>
      <c r="AB77" s="83" t="e">
        <f>+SUMPRODUCT(('Verbal Log'!$C$5:$C$1004='Verbal Stats'!$B77)*('Verbal Log'!$I$5:$I$1004='Verbal Stats'!AB$42)*('Verbal Log'!$E$5:$E$1004='Verbal Stats'!$B$71)*'Verbal Log'!$P$5:$P$1004)/SUMPRODUCT(('Verbal Log'!$C$5:$C$1004='Verbal Stats'!$B77)*('Verbal Log'!$I$5:$I$1004='Verbal Stats'!AB$42)*('Verbal Log'!$E$5:$E$1004='Verbal Stats'!$B$71))</f>
        <v>#DIV/0!</v>
      </c>
      <c r="AC77" s="83" t="e">
        <f>+SUMPRODUCT(('Verbal Log'!$C$5:$C$1004='Verbal Stats'!$B77)*('Verbal Log'!$I$5:$I$1004='Verbal Stats'!AC$42)*('Verbal Log'!$E$5:$E$1004='Verbal Stats'!$B$71)*'Verbal Log'!$P$5:$P$1004)/SUMPRODUCT(('Verbal Log'!$C$5:$C$1004='Verbal Stats'!$B77)*('Verbal Log'!$I$5:$I$1004='Verbal Stats'!AC$42)*('Verbal Log'!$E$5:$E$1004='Verbal Stats'!$B$71))</f>
        <v>#DIV/0!</v>
      </c>
      <c r="AD77" s="83" t="e">
        <f>+SUMPRODUCT(('Verbal Log'!$C$5:$C$1004='Verbal Stats'!$B77)*('Verbal Log'!$I$5:$I$1004='Verbal Stats'!AD$42)*('Verbal Log'!$E$5:$E$1004='Verbal Stats'!$B$71)*'Verbal Log'!$P$5:$P$1004)/SUMPRODUCT(('Verbal Log'!$C$5:$C$1004='Verbal Stats'!$B77)*('Verbal Log'!$I$5:$I$1004='Verbal Stats'!AD$42)*('Verbal Log'!$E$5:$E$1004='Verbal Stats'!$B$71))</f>
        <v>#DIV/0!</v>
      </c>
      <c r="AE77" s="83" t="e">
        <f>+SUMPRODUCT(('Verbal Log'!$C$5:$C$1004='Verbal Stats'!$B77)*('Verbal Log'!$I$5:$I$1004='Verbal Stats'!AE$42)*('Verbal Log'!$E$5:$E$1004='Verbal Stats'!$B$71)*'Verbal Log'!$P$5:$P$1004)/SUMPRODUCT(('Verbal Log'!$C$5:$C$1004='Verbal Stats'!$B77)*('Verbal Log'!$I$5:$I$1004='Verbal Stats'!AE$42)*('Verbal Log'!$E$5:$E$1004='Verbal Stats'!$B$71))</f>
        <v>#DIV/0!</v>
      </c>
      <c r="AF77" s="83" t="e">
        <f>+SUMPRODUCT(('Verbal Log'!$C$5:$C$1004='Verbal Stats'!$B77)*('Verbal Log'!$I$5:$I$1004='Verbal Stats'!AF$42)*('Verbal Log'!$E$5:$E$1004='Verbal Stats'!$B$71)*'Verbal Log'!$P$5:$P$1004)/SUMPRODUCT(('Verbal Log'!$C$5:$C$1004='Verbal Stats'!$B77)*('Verbal Log'!$I$5:$I$1004='Verbal Stats'!AF$42)*('Verbal Log'!$E$5:$E$1004='Verbal Stats'!$B$71))</f>
        <v>#DIV/0!</v>
      </c>
      <c r="AG77" s="83" t="e">
        <f>+SUMPRODUCT(('Verbal Log'!$C$5:$C$1004='Verbal Stats'!$B77)*('Verbal Log'!$I$5:$I$1004='Verbal Stats'!AG$42)*('Verbal Log'!$E$5:$E$1004='Verbal Stats'!$B$71)*'Verbal Log'!$P$5:$P$1004)/SUMPRODUCT(('Verbal Log'!$C$5:$C$1004='Verbal Stats'!$B77)*('Verbal Log'!$I$5:$I$1004='Verbal Stats'!AG$42)*('Verbal Log'!$E$5:$E$1004='Verbal Stats'!$B$71))</f>
        <v>#DIV/0!</v>
      </c>
      <c r="AH77" s="83" t="e">
        <f>+SUMPRODUCT(('Verbal Log'!$C$5:$C$1004='Verbal Stats'!$B77)*('Verbal Log'!$I$5:$I$1004='Verbal Stats'!AH$42)*('Verbal Log'!$E$5:$E$1004='Verbal Stats'!$B$71)*'Verbal Log'!$P$5:$P$1004)/SUMPRODUCT(('Verbal Log'!$C$5:$C$1004='Verbal Stats'!$B77)*('Verbal Log'!$I$5:$I$1004='Verbal Stats'!AH$42)*('Verbal Log'!$E$5:$E$1004='Verbal Stats'!$B$71))</f>
        <v>#DIV/0!</v>
      </c>
      <c r="AI77" s="83" t="e">
        <f>+SUMPRODUCT(('Verbal Log'!$C$5:$C$1004='Verbal Stats'!$B77)*('Verbal Log'!$I$5:$I$1004='Verbal Stats'!AI$42)*('Verbal Log'!$E$5:$E$1004='Verbal Stats'!$B$71)*'Verbal Log'!$P$5:$P$1004)/SUMPRODUCT(('Verbal Log'!$C$5:$C$1004='Verbal Stats'!$B77)*('Verbal Log'!$I$5:$I$1004='Verbal Stats'!AI$42)*('Verbal Log'!$E$5:$E$1004='Verbal Stats'!$B$71))</f>
        <v>#DIV/0!</v>
      </c>
      <c r="AJ77" s="83" t="e">
        <f>+SUMPRODUCT(('Verbal Log'!$C$5:$C$1004='Verbal Stats'!$B77)*('Verbal Log'!$I$5:$I$1004='Verbal Stats'!AJ$42)*('Verbal Log'!$E$5:$E$1004='Verbal Stats'!$B$71)*'Verbal Log'!$P$5:$P$1004)/SUMPRODUCT(('Verbal Log'!$C$5:$C$1004='Verbal Stats'!$B77)*('Verbal Log'!$I$5:$I$1004='Verbal Stats'!AJ$42)*('Verbal Log'!$E$5:$E$1004='Verbal Stats'!$B$71))</f>
        <v>#DIV/0!</v>
      </c>
      <c r="AK77" s="83" t="e">
        <f>+SUMPRODUCT(('Verbal Log'!$C$5:$C$1004='Verbal Stats'!$B77)*('Verbal Log'!$I$5:$I$1004='Verbal Stats'!AK$42)*('Verbal Log'!$E$5:$E$1004='Verbal Stats'!$B$71)*'Verbal Log'!$P$5:$P$1004)/SUMPRODUCT(('Verbal Log'!$C$5:$C$1004='Verbal Stats'!$B77)*('Verbal Log'!$I$5:$I$1004='Verbal Stats'!AK$42)*('Verbal Log'!$E$5:$E$1004='Verbal Stats'!$B$71))</f>
        <v>#DIV/0!</v>
      </c>
      <c r="AL77" s="83" t="e">
        <f>+SUMPRODUCT(('Verbal Log'!$C$5:$C$1004='Verbal Stats'!$B77)*('Verbal Log'!$I$5:$I$1004='Verbal Stats'!AL$42)*('Verbal Log'!$E$5:$E$1004='Verbal Stats'!$B$71)*'Verbal Log'!$P$5:$P$1004)/SUMPRODUCT(('Verbal Log'!$C$5:$C$1004='Verbal Stats'!$B77)*('Verbal Log'!$I$5:$I$1004='Verbal Stats'!AL$42)*('Verbal Log'!$E$5:$E$1004='Verbal Stats'!$B$71))</f>
        <v>#DIV/0!</v>
      </c>
      <c r="AM77" s="83" t="e">
        <f>+SUMPRODUCT(('Verbal Log'!$C$5:$C$1004='Verbal Stats'!$B77)*('Verbal Log'!$I$5:$I$1004='Verbal Stats'!AM$42)*('Verbal Log'!$E$5:$E$1004='Verbal Stats'!$B$71)*'Verbal Log'!$P$5:$P$1004)/SUMPRODUCT(('Verbal Log'!$C$5:$C$1004='Verbal Stats'!$B77)*('Verbal Log'!$I$5:$I$1004='Verbal Stats'!AM$42)*('Verbal Log'!$E$5:$E$1004='Verbal Stats'!$B$71))</f>
        <v>#DIV/0!</v>
      </c>
      <c r="AN77" s="83" t="e">
        <f>+SUMPRODUCT(('Verbal Log'!$C$5:$C$1004='Verbal Stats'!$B77)*('Verbal Log'!$I$5:$I$1004='Verbal Stats'!AN$42)*('Verbal Log'!$E$5:$E$1004='Verbal Stats'!$B$71)*'Verbal Log'!$P$5:$P$1004)/SUMPRODUCT(('Verbal Log'!$C$5:$C$1004='Verbal Stats'!$B77)*('Verbal Log'!$I$5:$I$1004='Verbal Stats'!AN$42)*('Verbal Log'!$E$5:$E$1004='Verbal Stats'!$B$71))</f>
        <v>#DIV/0!</v>
      </c>
      <c r="AO77" s="83" t="e">
        <f>+SUMPRODUCT(('Verbal Log'!$C$5:$C$1004='Verbal Stats'!$B77)*('Verbal Log'!$I$5:$I$1004='Verbal Stats'!AO$42)*('Verbal Log'!$E$5:$E$1004='Verbal Stats'!$B$71)*'Verbal Log'!$P$5:$P$1004)/SUMPRODUCT(('Verbal Log'!$C$5:$C$1004='Verbal Stats'!$B77)*('Verbal Log'!$I$5:$I$1004='Verbal Stats'!AO$42)*('Verbal Log'!$E$5:$E$1004='Verbal Stats'!$B$71))</f>
        <v>#DIV/0!</v>
      </c>
      <c r="AP77" s="84" t="e">
        <f>+SUMPRODUCT(('Verbal Log'!$C$5:$C$1004='Verbal Stats'!$B77)*('Verbal Log'!$E$5:$E$1004='Verbal Stats'!$B$71)*'Verbal Log'!$P$5:$P$1004)/SUMPRODUCT(('Verbal Log'!$C$5:$C$1004='Verbal Stats'!$B77)*('Verbal Log'!$E$5:$E$1004='Verbal Stats'!$B$71))</f>
        <v>#DIV/0!</v>
      </c>
      <c r="AQ77" s="76"/>
      <c r="AR77" s="76"/>
      <c r="AS77" s="76"/>
      <c r="AT77" s="76"/>
      <c r="AU77" s="76"/>
      <c r="AV77" s="76"/>
      <c r="AW77" s="76"/>
      <c r="AX77" s="76"/>
      <c r="AY77" s="76"/>
      <c r="AZ77" s="76"/>
      <c r="BA77" s="76"/>
      <c r="BB77" s="76"/>
      <c r="BC77" s="76"/>
      <c r="BD77" s="76"/>
      <c r="BE77" s="76"/>
      <c r="BF77" s="76"/>
      <c r="BG77" s="76"/>
      <c r="BH77" s="76"/>
      <c r="BI77" s="76"/>
    </row>
    <row r="78" spans="2:61" ht="16" thickBot="1">
      <c r="B78" s="18" t="str">
        <f>db!D10</f>
        <v>NOVA</v>
      </c>
      <c r="D78" s="43" t="str">
        <f t="shared" si="44"/>
        <v>n/a</v>
      </c>
      <c r="E78" s="43" t="str">
        <f t="shared" si="45"/>
        <v>n/a</v>
      </c>
      <c r="F78" s="43" t="str">
        <f t="shared" si="46"/>
        <v>n/a</v>
      </c>
      <c r="G78" s="43" t="str">
        <f t="shared" si="47"/>
        <v>n/a</v>
      </c>
      <c r="H78" s="43" t="str">
        <f t="shared" si="48"/>
        <v>n/a</v>
      </c>
      <c r="I78" s="43" t="str">
        <f t="shared" si="49"/>
        <v>n/a</v>
      </c>
      <c r="J78" s="43" t="str">
        <f t="shared" si="50"/>
        <v>n/a</v>
      </c>
      <c r="K78" s="43" t="str">
        <f t="shared" si="51"/>
        <v>n/a</v>
      </c>
      <c r="L78" s="43" t="str">
        <f t="shared" si="52"/>
        <v>n/a</v>
      </c>
      <c r="M78" s="43" t="str">
        <f t="shared" si="55"/>
        <v>n/a</v>
      </c>
      <c r="N78" s="43" t="str">
        <f t="shared" si="56"/>
        <v>n/a</v>
      </c>
      <c r="O78" s="43" t="str">
        <f t="shared" si="57"/>
        <v>n/a</v>
      </c>
      <c r="P78" s="43" t="str">
        <f t="shared" si="58"/>
        <v>n/a</v>
      </c>
      <c r="Q78" s="43" t="str">
        <f t="shared" si="59"/>
        <v>n/a</v>
      </c>
      <c r="R78" s="43" t="str">
        <f t="shared" si="60"/>
        <v>n/a</v>
      </c>
      <c r="S78" s="43" t="str">
        <f t="shared" si="61"/>
        <v>n/a</v>
      </c>
      <c r="T78" s="43" t="str">
        <f t="shared" si="62"/>
        <v>n/a</v>
      </c>
      <c r="U78" s="43" t="str">
        <f t="shared" si="54"/>
        <v>n/a</v>
      </c>
      <c r="V78" s="45" t="str">
        <f t="shared" si="54"/>
        <v>n/a</v>
      </c>
      <c r="X78" s="83" t="e">
        <f>+SUMPRODUCT(('Verbal Log'!$C$5:$C$1004='Verbal Stats'!$B78)*('Verbal Log'!$I$5:$I$1004='Verbal Stats'!X$42)*('Verbal Log'!$E$5:$E$1004='Verbal Stats'!$B$71)*'Verbal Log'!$P$5:$P$1004)/SUMPRODUCT(('Verbal Log'!$C$5:$C$1004='Verbal Stats'!$B78)*('Verbal Log'!$I$5:$I$1004='Verbal Stats'!X$42)*('Verbal Log'!$E$5:$E$1004='Verbal Stats'!$B$71))</f>
        <v>#DIV/0!</v>
      </c>
      <c r="Y78" s="83" t="e">
        <f>+SUMPRODUCT(('Verbal Log'!$C$5:$C$1004='Verbal Stats'!$B78)*('Verbal Log'!$I$5:$I$1004='Verbal Stats'!Y$42)*('Verbal Log'!$E$5:$E$1004='Verbal Stats'!$B$71)*'Verbal Log'!$P$5:$P$1004)/SUMPRODUCT(('Verbal Log'!$C$5:$C$1004='Verbal Stats'!$B78)*('Verbal Log'!$I$5:$I$1004='Verbal Stats'!Y$42)*('Verbal Log'!$E$5:$E$1004='Verbal Stats'!$B$71))</f>
        <v>#DIV/0!</v>
      </c>
      <c r="Z78" s="83" t="e">
        <f>+SUMPRODUCT(('Verbal Log'!$C$5:$C$1004='Verbal Stats'!$B78)*('Verbal Log'!$I$5:$I$1004='Verbal Stats'!Z$42)*('Verbal Log'!$E$5:$E$1004='Verbal Stats'!$B$71)*'Verbal Log'!$P$5:$P$1004)/SUMPRODUCT(('Verbal Log'!$C$5:$C$1004='Verbal Stats'!$B78)*('Verbal Log'!$I$5:$I$1004='Verbal Stats'!Z$42)*('Verbal Log'!$E$5:$E$1004='Verbal Stats'!$B$71))</f>
        <v>#DIV/0!</v>
      </c>
      <c r="AA78" s="83" t="e">
        <f>+SUMPRODUCT(('Verbal Log'!$C$5:$C$1004='Verbal Stats'!$B78)*('Verbal Log'!$I$5:$I$1004='Verbal Stats'!AA$42)*('Verbal Log'!$E$5:$E$1004='Verbal Stats'!$B$71)*'Verbal Log'!$P$5:$P$1004)/SUMPRODUCT(('Verbal Log'!$C$5:$C$1004='Verbal Stats'!$B78)*('Verbal Log'!$I$5:$I$1004='Verbal Stats'!AA$42)*('Verbal Log'!$E$5:$E$1004='Verbal Stats'!$B$71))</f>
        <v>#DIV/0!</v>
      </c>
      <c r="AB78" s="83" t="e">
        <f>+SUMPRODUCT(('Verbal Log'!$C$5:$C$1004='Verbal Stats'!$B78)*('Verbal Log'!$I$5:$I$1004='Verbal Stats'!AB$42)*('Verbal Log'!$E$5:$E$1004='Verbal Stats'!$B$71)*'Verbal Log'!$P$5:$P$1004)/SUMPRODUCT(('Verbal Log'!$C$5:$C$1004='Verbal Stats'!$B78)*('Verbal Log'!$I$5:$I$1004='Verbal Stats'!AB$42)*('Verbal Log'!$E$5:$E$1004='Verbal Stats'!$B$71))</f>
        <v>#DIV/0!</v>
      </c>
      <c r="AC78" s="83" t="e">
        <f>+SUMPRODUCT(('Verbal Log'!$C$5:$C$1004='Verbal Stats'!$B78)*('Verbal Log'!$I$5:$I$1004='Verbal Stats'!AC$42)*('Verbal Log'!$E$5:$E$1004='Verbal Stats'!$B$71)*'Verbal Log'!$P$5:$P$1004)/SUMPRODUCT(('Verbal Log'!$C$5:$C$1004='Verbal Stats'!$B78)*('Verbal Log'!$I$5:$I$1004='Verbal Stats'!AC$42)*('Verbal Log'!$E$5:$E$1004='Verbal Stats'!$B$71))</f>
        <v>#DIV/0!</v>
      </c>
      <c r="AD78" s="83" t="e">
        <f>+SUMPRODUCT(('Verbal Log'!$C$5:$C$1004='Verbal Stats'!$B78)*('Verbal Log'!$I$5:$I$1004='Verbal Stats'!AD$42)*('Verbal Log'!$E$5:$E$1004='Verbal Stats'!$B$71)*'Verbal Log'!$P$5:$P$1004)/SUMPRODUCT(('Verbal Log'!$C$5:$C$1004='Verbal Stats'!$B78)*('Verbal Log'!$I$5:$I$1004='Verbal Stats'!AD$42)*('Verbal Log'!$E$5:$E$1004='Verbal Stats'!$B$71))</f>
        <v>#DIV/0!</v>
      </c>
      <c r="AE78" s="83" t="e">
        <f>+SUMPRODUCT(('Verbal Log'!$C$5:$C$1004='Verbal Stats'!$B78)*('Verbal Log'!$I$5:$I$1004='Verbal Stats'!AE$42)*('Verbal Log'!$E$5:$E$1004='Verbal Stats'!$B$71)*'Verbal Log'!$P$5:$P$1004)/SUMPRODUCT(('Verbal Log'!$C$5:$C$1004='Verbal Stats'!$B78)*('Verbal Log'!$I$5:$I$1004='Verbal Stats'!AE$42)*('Verbal Log'!$E$5:$E$1004='Verbal Stats'!$B$71))</f>
        <v>#DIV/0!</v>
      </c>
      <c r="AF78" s="83" t="e">
        <f>+SUMPRODUCT(('Verbal Log'!$C$5:$C$1004='Verbal Stats'!$B78)*('Verbal Log'!$I$5:$I$1004='Verbal Stats'!AF$42)*('Verbal Log'!$E$5:$E$1004='Verbal Stats'!$B$71)*'Verbal Log'!$P$5:$P$1004)/SUMPRODUCT(('Verbal Log'!$C$5:$C$1004='Verbal Stats'!$B78)*('Verbal Log'!$I$5:$I$1004='Verbal Stats'!AF$42)*('Verbal Log'!$E$5:$E$1004='Verbal Stats'!$B$71))</f>
        <v>#DIV/0!</v>
      </c>
      <c r="AG78" s="83" t="e">
        <f>+SUMPRODUCT(('Verbal Log'!$C$5:$C$1004='Verbal Stats'!$B78)*('Verbal Log'!$I$5:$I$1004='Verbal Stats'!AG$42)*('Verbal Log'!$E$5:$E$1004='Verbal Stats'!$B$71)*'Verbal Log'!$P$5:$P$1004)/SUMPRODUCT(('Verbal Log'!$C$5:$C$1004='Verbal Stats'!$B78)*('Verbal Log'!$I$5:$I$1004='Verbal Stats'!AG$42)*('Verbal Log'!$E$5:$E$1004='Verbal Stats'!$B$71))</f>
        <v>#DIV/0!</v>
      </c>
      <c r="AH78" s="83" t="e">
        <f>+SUMPRODUCT(('Verbal Log'!$C$5:$C$1004='Verbal Stats'!$B78)*('Verbal Log'!$I$5:$I$1004='Verbal Stats'!AH$42)*('Verbal Log'!$E$5:$E$1004='Verbal Stats'!$B$71)*'Verbal Log'!$P$5:$P$1004)/SUMPRODUCT(('Verbal Log'!$C$5:$C$1004='Verbal Stats'!$B78)*('Verbal Log'!$I$5:$I$1004='Verbal Stats'!AH$42)*('Verbal Log'!$E$5:$E$1004='Verbal Stats'!$B$71))</f>
        <v>#DIV/0!</v>
      </c>
      <c r="AI78" s="83" t="e">
        <f>+SUMPRODUCT(('Verbal Log'!$C$5:$C$1004='Verbal Stats'!$B78)*('Verbal Log'!$I$5:$I$1004='Verbal Stats'!AI$42)*('Verbal Log'!$E$5:$E$1004='Verbal Stats'!$B$71)*'Verbal Log'!$P$5:$P$1004)/SUMPRODUCT(('Verbal Log'!$C$5:$C$1004='Verbal Stats'!$B78)*('Verbal Log'!$I$5:$I$1004='Verbal Stats'!AI$42)*('Verbal Log'!$E$5:$E$1004='Verbal Stats'!$B$71))</f>
        <v>#DIV/0!</v>
      </c>
      <c r="AJ78" s="83" t="e">
        <f>+SUMPRODUCT(('Verbal Log'!$C$5:$C$1004='Verbal Stats'!$B78)*('Verbal Log'!$I$5:$I$1004='Verbal Stats'!AJ$42)*('Verbal Log'!$E$5:$E$1004='Verbal Stats'!$B$71)*'Verbal Log'!$P$5:$P$1004)/SUMPRODUCT(('Verbal Log'!$C$5:$C$1004='Verbal Stats'!$B78)*('Verbal Log'!$I$5:$I$1004='Verbal Stats'!AJ$42)*('Verbal Log'!$E$5:$E$1004='Verbal Stats'!$B$71))</f>
        <v>#DIV/0!</v>
      </c>
      <c r="AK78" s="83" t="e">
        <f>+SUMPRODUCT(('Verbal Log'!$C$5:$C$1004='Verbal Stats'!$B78)*('Verbal Log'!$I$5:$I$1004='Verbal Stats'!AK$42)*('Verbal Log'!$E$5:$E$1004='Verbal Stats'!$B$71)*'Verbal Log'!$P$5:$P$1004)/SUMPRODUCT(('Verbal Log'!$C$5:$C$1004='Verbal Stats'!$B78)*('Verbal Log'!$I$5:$I$1004='Verbal Stats'!AK$42)*('Verbal Log'!$E$5:$E$1004='Verbal Stats'!$B$71))</f>
        <v>#DIV/0!</v>
      </c>
      <c r="AL78" s="83" t="e">
        <f>+SUMPRODUCT(('Verbal Log'!$C$5:$C$1004='Verbal Stats'!$B78)*('Verbal Log'!$I$5:$I$1004='Verbal Stats'!AL$42)*('Verbal Log'!$E$5:$E$1004='Verbal Stats'!$B$71)*'Verbal Log'!$P$5:$P$1004)/SUMPRODUCT(('Verbal Log'!$C$5:$C$1004='Verbal Stats'!$B78)*('Verbal Log'!$I$5:$I$1004='Verbal Stats'!AL$42)*('Verbal Log'!$E$5:$E$1004='Verbal Stats'!$B$71))</f>
        <v>#DIV/0!</v>
      </c>
      <c r="AM78" s="83" t="e">
        <f>+SUMPRODUCT(('Verbal Log'!$C$5:$C$1004='Verbal Stats'!$B78)*('Verbal Log'!$I$5:$I$1004='Verbal Stats'!AM$42)*('Verbal Log'!$E$5:$E$1004='Verbal Stats'!$B$71)*'Verbal Log'!$P$5:$P$1004)/SUMPRODUCT(('Verbal Log'!$C$5:$C$1004='Verbal Stats'!$B78)*('Verbal Log'!$I$5:$I$1004='Verbal Stats'!AM$42)*('Verbal Log'!$E$5:$E$1004='Verbal Stats'!$B$71))</f>
        <v>#DIV/0!</v>
      </c>
      <c r="AN78" s="83" t="e">
        <f>+SUMPRODUCT(('Verbal Log'!$C$5:$C$1004='Verbal Stats'!$B78)*('Verbal Log'!$I$5:$I$1004='Verbal Stats'!AN$42)*('Verbal Log'!$E$5:$E$1004='Verbal Stats'!$B$71)*'Verbal Log'!$P$5:$P$1004)/SUMPRODUCT(('Verbal Log'!$C$5:$C$1004='Verbal Stats'!$B78)*('Verbal Log'!$I$5:$I$1004='Verbal Stats'!AN$42)*('Verbal Log'!$E$5:$E$1004='Verbal Stats'!$B$71))</f>
        <v>#DIV/0!</v>
      </c>
      <c r="AO78" s="83" t="e">
        <f>+SUMPRODUCT(('Verbal Log'!$C$5:$C$1004='Verbal Stats'!$B78)*('Verbal Log'!$I$5:$I$1004='Verbal Stats'!AO$42)*('Verbal Log'!$E$5:$E$1004='Verbal Stats'!$B$71)*'Verbal Log'!$P$5:$P$1004)/SUMPRODUCT(('Verbal Log'!$C$5:$C$1004='Verbal Stats'!$B78)*('Verbal Log'!$I$5:$I$1004='Verbal Stats'!AO$42)*('Verbal Log'!$E$5:$E$1004='Verbal Stats'!$B$71))</f>
        <v>#DIV/0!</v>
      </c>
      <c r="AP78" s="84" t="e">
        <f>+SUMPRODUCT(('Verbal Log'!$C$5:$C$1004='Verbal Stats'!$B78)*('Verbal Log'!$E$5:$E$1004='Verbal Stats'!$B$71)*'Verbal Log'!$P$5:$P$1004)/SUMPRODUCT(('Verbal Log'!$C$5:$C$1004='Verbal Stats'!$B78)*('Verbal Log'!$E$5:$E$1004='Verbal Stats'!$B$71))</f>
        <v>#DIV/0!</v>
      </c>
      <c r="AQ78" s="76"/>
      <c r="AR78" s="76"/>
      <c r="AS78" s="76"/>
      <c r="AT78" s="76"/>
      <c r="AU78" s="76"/>
      <c r="AV78" s="76"/>
      <c r="AW78" s="76"/>
      <c r="AX78" s="76"/>
      <c r="AY78" s="76"/>
      <c r="AZ78" s="76"/>
      <c r="BA78" s="76"/>
      <c r="BB78" s="76"/>
      <c r="BC78" s="76"/>
      <c r="BD78" s="76"/>
      <c r="BE78" s="76"/>
      <c r="BF78" s="76"/>
      <c r="BG78" s="76"/>
      <c r="BH78" s="76"/>
      <c r="BI78" s="76"/>
    </row>
    <row r="79" spans="2:61" ht="16" thickBot="1">
      <c r="B79" s="18" t="str">
        <f>db!D11</f>
        <v>Kaplan Verbal</v>
      </c>
      <c r="D79" s="40" t="str">
        <f t="shared" si="44"/>
        <v>n/a</v>
      </c>
      <c r="E79" s="40" t="str">
        <f t="shared" si="45"/>
        <v>n/a</v>
      </c>
      <c r="F79" s="40" t="str">
        <f t="shared" si="46"/>
        <v>n/a</v>
      </c>
      <c r="G79" s="40" t="str">
        <f t="shared" si="47"/>
        <v>n/a</v>
      </c>
      <c r="H79" s="40" t="str">
        <f t="shared" si="48"/>
        <v>n/a</v>
      </c>
      <c r="I79" s="40" t="str">
        <f t="shared" si="49"/>
        <v>n/a</v>
      </c>
      <c r="J79" s="40" t="str">
        <f t="shared" si="50"/>
        <v>n/a</v>
      </c>
      <c r="K79" s="40" t="str">
        <f t="shared" si="51"/>
        <v>n/a</v>
      </c>
      <c r="L79" s="40" t="str">
        <f t="shared" si="52"/>
        <v>n/a</v>
      </c>
      <c r="M79" s="40" t="str">
        <f t="shared" si="55"/>
        <v>n/a</v>
      </c>
      <c r="N79" s="40" t="str">
        <f t="shared" si="56"/>
        <v>n/a</v>
      </c>
      <c r="O79" s="40" t="str">
        <f t="shared" si="57"/>
        <v>n/a</v>
      </c>
      <c r="P79" s="40" t="str">
        <f t="shared" si="58"/>
        <v>n/a</v>
      </c>
      <c r="Q79" s="40" t="str">
        <f t="shared" si="59"/>
        <v>n/a</v>
      </c>
      <c r="R79" s="40" t="str">
        <f t="shared" si="60"/>
        <v>n/a</v>
      </c>
      <c r="S79" s="40" t="str">
        <f t="shared" si="61"/>
        <v>n/a</v>
      </c>
      <c r="T79" s="40" t="str">
        <f t="shared" si="62"/>
        <v>n/a</v>
      </c>
      <c r="U79" s="40" t="str">
        <f t="shared" si="54"/>
        <v>n/a</v>
      </c>
      <c r="V79" s="42" t="str">
        <f t="shared" si="54"/>
        <v>n/a</v>
      </c>
      <c r="X79" s="83" t="e">
        <f>+SUMPRODUCT(('Verbal Log'!$C$5:$C$1004='Verbal Stats'!$B79)*('Verbal Log'!$I$5:$I$1004='Verbal Stats'!X$42)*('Verbal Log'!$E$5:$E$1004='Verbal Stats'!$B$71)*'Verbal Log'!$P$5:$P$1004)/SUMPRODUCT(('Verbal Log'!$C$5:$C$1004='Verbal Stats'!$B79)*('Verbal Log'!$I$5:$I$1004='Verbal Stats'!X$42)*('Verbal Log'!$E$5:$E$1004='Verbal Stats'!$B$71))</f>
        <v>#DIV/0!</v>
      </c>
      <c r="Y79" s="83" t="e">
        <f>+SUMPRODUCT(('Verbal Log'!$C$5:$C$1004='Verbal Stats'!$B79)*('Verbal Log'!$I$5:$I$1004='Verbal Stats'!Y$42)*('Verbal Log'!$E$5:$E$1004='Verbal Stats'!$B$71)*'Verbal Log'!$P$5:$P$1004)/SUMPRODUCT(('Verbal Log'!$C$5:$C$1004='Verbal Stats'!$B79)*('Verbal Log'!$I$5:$I$1004='Verbal Stats'!Y$42)*('Verbal Log'!$E$5:$E$1004='Verbal Stats'!$B$71))</f>
        <v>#DIV/0!</v>
      </c>
      <c r="Z79" s="83" t="e">
        <f>+SUMPRODUCT(('Verbal Log'!$C$5:$C$1004='Verbal Stats'!$B79)*('Verbal Log'!$I$5:$I$1004='Verbal Stats'!Z$42)*('Verbal Log'!$E$5:$E$1004='Verbal Stats'!$B$71)*'Verbal Log'!$P$5:$P$1004)/SUMPRODUCT(('Verbal Log'!$C$5:$C$1004='Verbal Stats'!$B79)*('Verbal Log'!$I$5:$I$1004='Verbal Stats'!Z$42)*('Verbal Log'!$E$5:$E$1004='Verbal Stats'!$B$71))</f>
        <v>#DIV/0!</v>
      </c>
      <c r="AA79" s="83" t="e">
        <f>+SUMPRODUCT(('Verbal Log'!$C$5:$C$1004='Verbal Stats'!$B79)*('Verbal Log'!$I$5:$I$1004='Verbal Stats'!AA$42)*('Verbal Log'!$E$5:$E$1004='Verbal Stats'!$B$71)*'Verbal Log'!$P$5:$P$1004)/SUMPRODUCT(('Verbal Log'!$C$5:$C$1004='Verbal Stats'!$B79)*('Verbal Log'!$I$5:$I$1004='Verbal Stats'!AA$42)*('Verbal Log'!$E$5:$E$1004='Verbal Stats'!$B$71))</f>
        <v>#DIV/0!</v>
      </c>
      <c r="AB79" s="83" t="e">
        <f>+SUMPRODUCT(('Verbal Log'!$C$5:$C$1004='Verbal Stats'!$B79)*('Verbal Log'!$I$5:$I$1004='Verbal Stats'!AB$42)*('Verbal Log'!$E$5:$E$1004='Verbal Stats'!$B$71)*'Verbal Log'!$P$5:$P$1004)/SUMPRODUCT(('Verbal Log'!$C$5:$C$1004='Verbal Stats'!$B79)*('Verbal Log'!$I$5:$I$1004='Verbal Stats'!AB$42)*('Verbal Log'!$E$5:$E$1004='Verbal Stats'!$B$71))</f>
        <v>#DIV/0!</v>
      </c>
      <c r="AC79" s="83" t="e">
        <f>+SUMPRODUCT(('Verbal Log'!$C$5:$C$1004='Verbal Stats'!$B79)*('Verbal Log'!$I$5:$I$1004='Verbal Stats'!AC$42)*('Verbal Log'!$E$5:$E$1004='Verbal Stats'!$B$71)*'Verbal Log'!$P$5:$P$1004)/SUMPRODUCT(('Verbal Log'!$C$5:$C$1004='Verbal Stats'!$B79)*('Verbal Log'!$I$5:$I$1004='Verbal Stats'!AC$42)*('Verbal Log'!$E$5:$E$1004='Verbal Stats'!$B$71))</f>
        <v>#DIV/0!</v>
      </c>
      <c r="AD79" s="83" t="e">
        <f>+SUMPRODUCT(('Verbal Log'!$C$5:$C$1004='Verbal Stats'!$B79)*('Verbal Log'!$I$5:$I$1004='Verbal Stats'!AD$42)*('Verbal Log'!$E$5:$E$1004='Verbal Stats'!$B$71)*'Verbal Log'!$P$5:$P$1004)/SUMPRODUCT(('Verbal Log'!$C$5:$C$1004='Verbal Stats'!$B79)*('Verbal Log'!$I$5:$I$1004='Verbal Stats'!AD$42)*('Verbal Log'!$E$5:$E$1004='Verbal Stats'!$B$71))</f>
        <v>#DIV/0!</v>
      </c>
      <c r="AE79" s="83" t="e">
        <f>+SUMPRODUCT(('Verbal Log'!$C$5:$C$1004='Verbal Stats'!$B79)*('Verbal Log'!$I$5:$I$1004='Verbal Stats'!AE$42)*('Verbal Log'!$E$5:$E$1004='Verbal Stats'!$B$71)*'Verbal Log'!$P$5:$P$1004)/SUMPRODUCT(('Verbal Log'!$C$5:$C$1004='Verbal Stats'!$B79)*('Verbal Log'!$I$5:$I$1004='Verbal Stats'!AE$42)*('Verbal Log'!$E$5:$E$1004='Verbal Stats'!$B$71))</f>
        <v>#DIV/0!</v>
      </c>
      <c r="AF79" s="83" t="e">
        <f>+SUMPRODUCT(('Verbal Log'!$C$5:$C$1004='Verbal Stats'!$B79)*('Verbal Log'!$I$5:$I$1004='Verbal Stats'!AF$42)*('Verbal Log'!$E$5:$E$1004='Verbal Stats'!$B$71)*'Verbal Log'!$P$5:$P$1004)/SUMPRODUCT(('Verbal Log'!$C$5:$C$1004='Verbal Stats'!$B79)*('Verbal Log'!$I$5:$I$1004='Verbal Stats'!AF$42)*('Verbal Log'!$E$5:$E$1004='Verbal Stats'!$B$71))</f>
        <v>#DIV/0!</v>
      </c>
      <c r="AG79" s="83" t="e">
        <f>+SUMPRODUCT(('Verbal Log'!$C$5:$C$1004='Verbal Stats'!$B79)*('Verbal Log'!$I$5:$I$1004='Verbal Stats'!AG$42)*('Verbal Log'!$E$5:$E$1004='Verbal Stats'!$B$71)*'Verbal Log'!$P$5:$P$1004)/SUMPRODUCT(('Verbal Log'!$C$5:$C$1004='Verbal Stats'!$B79)*('Verbal Log'!$I$5:$I$1004='Verbal Stats'!AG$42)*('Verbal Log'!$E$5:$E$1004='Verbal Stats'!$B$71))</f>
        <v>#DIV/0!</v>
      </c>
      <c r="AH79" s="83" t="e">
        <f>+SUMPRODUCT(('Verbal Log'!$C$5:$C$1004='Verbal Stats'!$B79)*('Verbal Log'!$I$5:$I$1004='Verbal Stats'!AH$42)*('Verbal Log'!$E$5:$E$1004='Verbal Stats'!$B$71)*'Verbal Log'!$P$5:$P$1004)/SUMPRODUCT(('Verbal Log'!$C$5:$C$1004='Verbal Stats'!$B79)*('Verbal Log'!$I$5:$I$1004='Verbal Stats'!AH$42)*('Verbal Log'!$E$5:$E$1004='Verbal Stats'!$B$71))</f>
        <v>#DIV/0!</v>
      </c>
      <c r="AI79" s="83" t="e">
        <f>+SUMPRODUCT(('Verbal Log'!$C$5:$C$1004='Verbal Stats'!$B79)*('Verbal Log'!$I$5:$I$1004='Verbal Stats'!AI$42)*('Verbal Log'!$E$5:$E$1004='Verbal Stats'!$B$71)*'Verbal Log'!$P$5:$P$1004)/SUMPRODUCT(('Verbal Log'!$C$5:$C$1004='Verbal Stats'!$B79)*('Verbal Log'!$I$5:$I$1004='Verbal Stats'!AI$42)*('Verbal Log'!$E$5:$E$1004='Verbal Stats'!$B$71))</f>
        <v>#DIV/0!</v>
      </c>
      <c r="AJ79" s="83" t="e">
        <f>+SUMPRODUCT(('Verbal Log'!$C$5:$C$1004='Verbal Stats'!$B79)*('Verbal Log'!$I$5:$I$1004='Verbal Stats'!AJ$42)*('Verbal Log'!$E$5:$E$1004='Verbal Stats'!$B$71)*'Verbal Log'!$P$5:$P$1004)/SUMPRODUCT(('Verbal Log'!$C$5:$C$1004='Verbal Stats'!$B79)*('Verbal Log'!$I$5:$I$1004='Verbal Stats'!AJ$42)*('Verbal Log'!$E$5:$E$1004='Verbal Stats'!$B$71))</f>
        <v>#DIV/0!</v>
      </c>
      <c r="AK79" s="83" t="e">
        <f>+SUMPRODUCT(('Verbal Log'!$C$5:$C$1004='Verbal Stats'!$B79)*('Verbal Log'!$I$5:$I$1004='Verbal Stats'!AK$42)*('Verbal Log'!$E$5:$E$1004='Verbal Stats'!$B$71)*'Verbal Log'!$P$5:$P$1004)/SUMPRODUCT(('Verbal Log'!$C$5:$C$1004='Verbal Stats'!$B79)*('Verbal Log'!$I$5:$I$1004='Verbal Stats'!AK$42)*('Verbal Log'!$E$5:$E$1004='Verbal Stats'!$B$71))</f>
        <v>#DIV/0!</v>
      </c>
      <c r="AL79" s="83" t="e">
        <f>+SUMPRODUCT(('Verbal Log'!$C$5:$C$1004='Verbal Stats'!$B79)*('Verbal Log'!$I$5:$I$1004='Verbal Stats'!AL$42)*('Verbal Log'!$E$5:$E$1004='Verbal Stats'!$B$71)*'Verbal Log'!$P$5:$P$1004)/SUMPRODUCT(('Verbal Log'!$C$5:$C$1004='Verbal Stats'!$B79)*('Verbal Log'!$I$5:$I$1004='Verbal Stats'!AL$42)*('Verbal Log'!$E$5:$E$1004='Verbal Stats'!$B$71))</f>
        <v>#DIV/0!</v>
      </c>
      <c r="AM79" s="83" t="e">
        <f>+SUMPRODUCT(('Verbal Log'!$C$5:$C$1004='Verbal Stats'!$B79)*('Verbal Log'!$I$5:$I$1004='Verbal Stats'!AM$42)*('Verbal Log'!$E$5:$E$1004='Verbal Stats'!$B$71)*'Verbal Log'!$P$5:$P$1004)/SUMPRODUCT(('Verbal Log'!$C$5:$C$1004='Verbal Stats'!$B79)*('Verbal Log'!$I$5:$I$1004='Verbal Stats'!AM$42)*('Verbal Log'!$E$5:$E$1004='Verbal Stats'!$B$71))</f>
        <v>#DIV/0!</v>
      </c>
      <c r="AN79" s="83" t="e">
        <f>+SUMPRODUCT(('Verbal Log'!$C$5:$C$1004='Verbal Stats'!$B79)*('Verbal Log'!$I$5:$I$1004='Verbal Stats'!AN$42)*('Verbal Log'!$E$5:$E$1004='Verbal Stats'!$B$71)*'Verbal Log'!$P$5:$P$1004)/SUMPRODUCT(('Verbal Log'!$C$5:$C$1004='Verbal Stats'!$B79)*('Verbal Log'!$I$5:$I$1004='Verbal Stats'!AN$42)*('Verbal Log'!$E$5:$E$1004='Verbal Stats'!$B$71))</f>
        <v>#DIV/0!</v>
      </c>
      <c r="AO79" s="83" t="e">
        <f>+SUMPRODUCT(('Verbal Log'!$C$5:$C$1004='Verbal Stats'!$B79)*('Verbal Log'!$I$5:$I$1004='Verbal Stats'!AO$42)*('Verbal Log'!$E$5:$E$1004='Verbal Stats'!$B$71)*'Verbal Log'!$P$5:$P$1004)/SUMPRODUCT(('Verbal Log'!$C$5:$C$1004='Verbal Stats'!$B79)*('Verbal Log'!$I$5:$I$1004='Verbal Stats'!AO$42)*('Verbal Log'!$E$5:$E$1004='Verbal Stats'!$B$71))</f>
        <v>#DIV/0!</v>
      </c>
      <c r="AP79" s="84" t="e">
        <f>+SUMPRODUCT(('Verbal Log'!$C$5:$C$1004='Verbal Stats'!$B79)*('Verbal Log'!$E$5:$E$1004='Verbal Stats'!$B$71)*'Verbal Log'!$P$5:$P$1004)/SUMPRODUCT(('Verbal Log'!$C$5:$C$1004='Verbal Stats'!$B79)*('Verbal Log'!$E$5:$E$1004='Verbal Stats'!$B$71))</f>
        <v>#DIV/0!</v>
      </c>
      <c r="AQ79" s="76"/>
      <c r="AR79" s="76"/>
      <c r="AS79" s="76"/>
      <c r="AT79" s="76"/>
      <c r="AU79" s="76"/>
      <c r="AV79" s="76"/>
      <c r="AW79" s="76"/>
      <c r="AX79" s="76"/>
      <c r="AY79" s="76"/>
      <c r="AZ79" s="76"/>
      <c r="BA79" s="76"/>
      <c r="BB79" s="76"/>
      <c r="BC79" s="76"/>
      <c r="BD79" s="76"/>
      <c r="BE79" s="76"/>
      <c r="BF79" s="76"/>
      <c r="BG79" s="76"/>
      <c r="BH79" s="76"/>
      <c r="BI79" s="76"/>
    </row>
    <row r="80" spans="2:61" ht="16" thickBot="1">
      <c r="B80" s="18" t="str">
        <f>db!D12</f>
        <v>Kaplan 800</v>
      </c>
      <c r="D80" s="43" t="str">
        <f t="shared" si="44"/>
        <v>n/a</v>
      </c>
      <c r="E80" s="43" t="str">
        <f t="shared" si="45"/>
        <v>n/a</v>
      </c>
      <c r="F80" s="43" t="str">
        <f t="shared" si="46"/>
        <v>n/a</v>
      </c>
      <c r="G80" s="43" t="str">
        <f t="shared" si="47"/>
        <v>n/a</v>
      </c>
      <c r="H80" s="43" t="str">
        <f t="shared" si="48"/>
        <v>n/a</v>
      </c>
      <c r="I80" s="43" t="str">
        <f t="shared" si="49"/>
        <v>n/a</v>
      </c>
      <c r="J80" s="43" t="str">
        <f t="shared" si="50"/>
        <v>n/a</v>
      </c>
      <c r="K80" s="43" t="str">
        <f t="shared" si="51"/>
        <v>n/a</v>
      </c>
      <c r="L80" s="43" t="str">
        <f t="shared" si="52"/>
        <v>n/a</v>
      </c>
      <c r="M80" s="43" t="str">
        <f t="shared" si="55"/>
        <v>n/a</v>
      </c>
      <c r="N80" s="43" t="str">
        <f t="shared" si="56"/>
        <v>n/a</v>
      </c>
      <c r="O80" s="43" t="str">
        <f t="shared" si="57"/>
        <v>n/a</v>
      </c>
      <c r="P80" s="43" t="str">
        <f t="shared" si="58"/>
        <v>n/a</v>
      </c>
      <c r="Q80" s="43" t="str">
        <f t="shared" si="59"/>
        <v>n/a</v>
      </c>
      <c r="R80" s="43" t="str">
        <f t="shared" si="60"/>
        <v>n/a</v>
      </c>
      <c r="S80" s="43" t="str">
        <f t="shared" si="61"/>
        <v>n/a</v>
      </c>
      <c r="T80" s="43" t="str">
        <f t="shared" si="62"/>
        <v>n/a</v>
      </c>
      <c r="U80" s="43" t="str">
        <f t="shared" si="54"/>
        <v>n/a</v>
      </c>
      <c r="V80" s="45" t="str">
        <f t="shared" si="54"/>
        <v>n/a</v>
      </c>
      <c r="X80" s="83" t="e">
        <f>+SUMPRODUCT(('Verbal Log'!$C$5:$C$1004='Verbal Stats'!$B80)*('Verbal Log'!$I$5:$I$1004='Verbal Stats'!X$42)*('Verbal Log'!$E$5:$E$1004='Verbal Stats'!$B$71)*'Verbal Log'!$P$5:$P$1004)/SUMPRODUCT(('Verbal Log'!$C$5:$C$1004='Verbal Stats'!$B80)*('Verbal Log'!$I$5:$I$1004='Verbal Stats'!X$42)*('Verbal Log'!$E$5:$E$1004='Verbal Stats'!$B$71))</f>
        <v>#DIV/0!</v>
      </c>
      <c r="Y80" s="83" t="e">
        <f>+SUMPRODUCT(('Verbal Log'!$C$5:$C$1004='Verbal Stats'!$B80)*('Verbal Log'!$I$5:$I$1004='Verbal Stats'!Y$42)*('Verbal Log'!$E$5:$E$1004='Verbal Stats'!$B$71)*'Verbal Log'!$P$5:$P$1004)/SUMPRODUCT(('Verbal Log'!$C$5:$C$1004='Verbal Stats'!$B80)*('Verbal Log'!$I$5:$I$1004='Verbal Stats'!Y$42)*('Verbal Log'!$E$5:$E$1004='Verbal Stats'!$B$71))</f>
        <v>#DIV/0!</v>
      </c>
      <c r="Z80" s="83" t="e">
        <f>+SUMPRODUCT(('Verbal Log'!$C$5:$C$1004='Verbal Stats'!$B80)*('Verbal Log'!$I$5:$I$1004='Verbal Stats'!Z$42)*('Verbal Log'!$E$5:$E$1004='Verbal Stats'!$B$71)*'Verbal Log'!$P$5:$P$1004)/SUMPRODUCT(('Verbal Log'!$C$5:$C$1004='Verbal Stats'!$B80)*('Verbal Log'!$I$5:$I$1004='Verbal Stats'!Z$42)*('Verbal Log'!$E$5:$E$1004='Verbal Stats'!$B$71))</f>
        <v>#DIV/0!</v>
      </c>
      <c r="AA80" s="83" t="e">
        <f>+SUMPRODUCT(('Verbal Log'!$C$5:$C$1004='Verbal Stats'!$B80)*('Verbal Log'!$I$5:$I$1004='Verbal Stats'!AA$42)*('Verbal Log'!$E$5:$E$1004='Verbal Stats'!$B$71)*'Verbal Log'!$P$5:$P$1004)/SUMPRODUCT(('Verbal Log'!$C$5:$C$1004='Verbal Stats'!$B80)*('Verbal Log'!$I$5:$I$1004='Verbal Stats'!AA$42)*('Verbal Log'!$E$5:$E$1004='Verbal Stats'!$B$71))</f>
        <v>#DIV/0!</v>
      </c>
      <c r="AB80" s="83" t="e">
        <f>+SUMPRODUCT(('Verbal Log'!$C$5:$C$1004='Verbal Stats'!$B80)*('Verbal Log'!$I$5:$I$1004='Verbal Stats'!AB$42)*('Verbal Log'!$E$5:$E$1004='Verbal Stats'!$B$71)*'Verbal Log'!$P$5:$P$1004)/SUMPRODUCT(('Verbal Log'!$C$5:$C$1004='Verbal Stats'!$B80)*('Verbal Log'!$I$5:$I$1004='Verbal Stats'!AB$42)*('Verbal Log'!$E$5:$E$1004='Verbal Stats'!$B$71))</f>
        <v>#DIV/0!</v>
      </c>
      <c r="AC80" s="83" t="e">
        <f>+SUMPRODUCT(('Verbal Log'!$C$5:$C$1004='Verbal Stats'!$B80)*('Verbal Log'!$I$5:$I$1004='Verbal Stats'!AC$42)*('Verbal Log'!$E$5:$E$1004='Verbal Stats'!$B$71)*'Verbal Log'!$P$5:$P$1004)/SUMPRODUCT(('Verbal Log'!$C$5:$C$1004='Verbal Stats'!$B80)*('Verbal Log'!$I$5:$I$1004='Verbal Stats'!AC$42)*('Verbal Log'!$E$5:$E$1004='Verbal Stats'!$B$71))</f>
        <v>#DIV/0!</v>
      </c>
      <c r="AD80" s="83" t="e">
        <f>+SUMPRODUCT(('Verbal Log'!$C$5:$C$1004='Verbal Stats'!$B80)*('Verbal Log'!$I$5:$I$1004='Verbal Stats'!AD$42)*('Verbal Log'!$E$5:$E$1004='Verbal Stats'!$B$71)*'Verbal Log'!$P$5:$P$1004)/SUMPRODUCT(('Verbal Log'!$C$5:$C$1004='Verbal Stats'!$B80)*('Verbal Log'!$I$5:$I$1004='Verbal Stats'!AD$42)*('Verbal Log'!$E$5:$E$1004='Verbal Stats'!$B$71))</f>
        <v>#DIV/0!</v>
      </c>
      <c r="AE80" s="83" t="e">
        <f>+SUMPRODUCT(('Verbal Log'!$C$5:$C$1004='Verbal Stats'!$B80)*('Verbal Log'!$I$5:$I$1004='Verbal Stats'!AE$42)*('Verbal Log'!$E$5:$E$1004='Verbal Stats'!$B$71)*'Verbal Log'!$P$5:$P$1004)/SUMPRODUCT(('Verbal Log'!$C$5:$C$1004='Verbal Stats'!$B80)*('Verbal Log'!$I$5:$I$1004='Verbal Stats'!AE$42)*('Verbal Log'!$E$5:$E$1004='Verbal Stats'!$B$71))</f>
        <v>#DIV/0!</v>
      </c>
      <c r="AF80" s="83" t="e">
        <f>+SUMPRODUCT(('Verbal Log'!$C$5:$C$1004='Verbal Stats'!$B80)*('Verbal Log'!$I$5:$I$1004='Verbal Stats'!AF$42)*('Verbal Log'!$E$5:$E$1004='Verbal Stats'!$B$71)*'Verbal Log'!$P$5:$P$1004)/SUMPRODUCT(('Verbal Log'!$C$5:$C$1004='Verbal Stats'!$B80)*('Verbal Log'!$I$5:$I$1004='Verbal Stats'!AF$42)*('Verbal Log'!$E$5:$E$1004='Verbal Stats'!$B$71))</f>
        <v>#DIV/0!</v>
      </c>
      <c r="AG80" s="83" t="e">
        <f>+SUMPRODUCT(('Verbal Log'!$C$5:$C$1004='Verbal Stats'!$B80)*('Verbal Log'!$I$5:$I$1004='Verbal Stats'!AG$42)*('Verbal Log'!$E$5:$E$1004='Verbal Stats'!$B$71)*'Verbal Log'!$P$5:$P$1004)/SUMPRODUCT(('Verbal Log'!$C$5:$C$1004='Verbal Stats'!$B80)*('Verbal Log'!$I$5:$I$1004='Verbal Stats'!AG$42)*('Verbal Log'!$E$5:$E$1004='Verbal Stats'!$B$71))</f>
        <v>#DIV/0!</v>
      </c>
      <c r="AH80" s="83" t="e">
        <f>+SUMPRODUCT(('Verbal Log'!$C$5:$C$1004='Verbal Stats'!$B80)*('Verbal Log'!$I$5:$I$1004='Verbal Stats'!AH$42)*('Verbal Log'!$E$5:$E$1004='Verbal Stats'!$B$71)*'Verbal Log'!$P$5:$P$1004)/SUMPRODUCT(('Verbal Log'!$C$5:$C$1004='Verbal Stats'!$B80)*('Verbal Log'!$I$5:$I$1004='Verbal Stats'!AH$42)*('Verbal Log'!$E$5:$E$1004='Verbal Stats'!$B$71))</f>
        <v>#DIV/0!</v>
      </c>
      <c r="AI80" s="83" t="e">
        <f>+SUMPRODUCT(('Verbal Log'!$C$5:$C$1004='Verbal Stats'!$B80)*('Verbal Log'!$I$5:$I$1004='Verbal Stats'!AI$42)*('Verbal Log'!$E$5:$E$1004='Verbal Stats'!$B$71)*'Verbal Log'!$P$5:$P$1004)/SUMPRODUCT(('Verbal Log'!$C$5:$C$1004='Verbal Stats'!$B80)*('Verbal Log'!$I$5:$I$1004='Verbal Stats'!AI$42)*('Verbal Log'!$E$5:$E$1004='Verbal Stats'!$B$71))</f>
        <v>#DIV/0!</v>
      </c>
      <c r="AJ80" s="83" t="e">
        <f>+SUMPRODUCT(('Verbal Log'!$C$5:$C$1004='Verbal Stats'!$B80)*('Verbal Log'!$I$5:$I$1004='Verbal Stats'!AJ$42)*('Verbal Log'!$E$5:$E$1004='Verbal Stats'!$B$71)*'Verbal Log'!$P$5:$P$1004)/SUMPRODUCT(('Verbal Log'!$C$5:$C$1004='Verbal Stats'!$B80)*('Verbal Log'!$I$5:$I$1004='Verbal Stats'!AJ$42)*('Verbal Log'!$E$5:$E$1004='Verbal Stats'!$B$71))</f>
        <v>#DIV/0!</v>
      </c>
      <c r="AK80" s="83" t="e">
        <f>+SUMPRODUCT(('Verbal Log'!$C$5:$C$1004='Verbal Stats'!$B80)*('Verbal Log'!$I$5:$I$1004='Verbal Stats'!AK$42)*('Verbal Log'!$E$5:$E$1004='Verbal Stats'!$B$71)*'Verbal Log'!$P$5:$P$1004)/SUMPRODUCT(('Verbal Log'!$C$5:$C$1004='Verbal Stats'!$B80)*('Verbal Log'!$I$5:$I$1004='Verbal Stats'!AK$42)*('Verbal Log'!$E$5:$E$1004='Verbal Stats'!$B$71))</f>
        <v>#DIV/0!</v>
      </c>
      <c r="AL80" s="83" t="e">
        <f>+SUMPRODUCT(('Verbal Log'!$C$5:$C$1004='Verbal Stats'!$B80)*('Verbal Log'!$I$5:$I$1004='Verbal Stats'!AL$42)*('Verbal Log'!$E$5:$E$1004='Verbal Stats'!$B$71)*'Verbal Log'!$P$5:$P$1004)/SUMPRODUCT(('Verbal Log'!$C$5:$C$1004='Verbal Stats'!$B80)*('Verbal Log'!$I$5:$I$1004='Verbal Stats'!AL$42)*('Verbal Log'!$E$5:$E$1004='Verbal Stats'!$B$71))</f>
        <v>#DIV/0!</v>
      </c>
      <c r="AM80" s="83" t="e">
        <f>+SUMPRODUCT(('Verbal Log'!$C$5:$C$1004='Verbal Stats'!$B80)*('Verbal Log'!$I$5:$I$1004='Verbal Stats'!AM$42)*('Verbal Log'!$E$5:$E$1004='Verbal Stats'!$B$71)*'Verbal Log'!$P$5:$P$1004)/SUMPRODUCT(('Verbal Log'!$C$5:$C$1004='Verbal Stats'!$B80)*('Verbal Log'!$I$5:$I$1004='Verbal Stats'!AM$42)*('Verbal Log'!$E$5:$E$1004='Verbal Stats'!$B$71))</f>
        <v>#DIV/0!</v>
      </c>
      <c r="AN80" s="83" t="e">
        <f>+SUMPRODUCT(('Verbal Log'!$C$5:$C$1004='Verbal Stats'!$B80)*('Verbal Log'!$I$5:$I$1004='Verbal Stats'!AN$42)*('Verbal Log'!$E$5:$E$1004='Verbal Stats'!$B$71)*'Verbal Log'!$P$5:$P$1004)/SUMPRODUCT(('Verbal Log'!$C$5:$C$1004='Verbal Stats'!$B80)*('Verbal Log'!$I$5:$I$1004='Verbal Stats'!AN$42)*('Verbal Log'!$E$5:$E$1004='Verbal Stats'!$B$71))</f>
        <v>#DIV/0!</v>
      </c>
      <c r="AO80" s="83" t="e">
        <f>+SUMPRODUCT(('Verbal Log'!$C$5:$C$1004='Verbal Stats'!$B80)*('Verbal Log'!$I$5:$I$1004='Verbal Stats'!AO$42)*('Verbal Log'!$E$5:$E$1004='Verbal Stats'!$B$71)*'Verbal Log'!$P$5:$P$1004)/SUMPRODUCT(('Verbal Log'!$C$5:$C$1004='Verbal Stats'!$B80)*('Verbal Log'!$I$5:$I$1004='Verbal Stats'!AO$42)*('Verbal Log'!$E$5:$E$1004='Verbal Stats'!$B$71))</f>
        <v>#DIV/0!</v>
      </c>
      <c r="AP80" s="84" t="e">
        <f>+SUMPRODUCT(('Verbal Log'!$C$5:$C$1004='Verbal Stats'!$B80)*('Verbal Log'!$E$5:$E$1004='Verbal Stats'!$B$71)*'Verbal Log'!$P$5:$P$1004)/SUMPRODUCT(('Verbal Log'!$C$5:$C$1004='Verbal Stats'!$B80)*('Verbal Log'!$E$5:$E$1004='Verbal Stats'!$B$71))</f>
        <v>#DIV/0!</v>
      </c>
      <c r="AQ80" s="76"/>
      <c r="AR80" s="76"/>
      <c r="AS80" s="76"/>
      <c r="AT80" s="76"/>
      <c r="AU80" s="76"/>
      <c r="AV80" s="76"/>
      <c r="AW80" s="76"/>
      <c r="AX80" s="76"/>
      <c r="AY80" s="76"/>
      <c r="AZ80" s="76"/>
      <c r="BA80" s="76"/>
      <c r="BB80" s="76"/>
      <c r="BC80" s="76"/>
      <c r="BD80" s="76"/>
      <c r="BE80" s="76"/>
      <c r="BF80" s="76"/>
      <c r="BG80" s="76"/>
      <c r="BH80" s="76"/>
      <c r="BI80" s="76"/>
    </row>
    <row r="81" spans="2:61" ht="16" thickBot="1">
      <c r="B81" s="18" t="str">
        <f>db!D13</f>
        <v>Princeton Review</v>
      </c>
      <c r="D81" s="40" t="str">
        <f t="shared" si="44"/>
        <v>n/a</v>
      </c>
      <c r="E81" s="40" t="str">
        <f t="shared" si="45"/>
        <v>n/a</v>
      </c>
      <c r="F81" s="40" t="str">
        <f t="shared" si="46"/>
        <v>n/a</v>
      </c>
      <c r="G81" s="40" t="str">
        <f t="shared" si="47"/>
        <v>n/a</v>
      </c>
      <c r="H81" s="40" t="str">
        <f t="shared" si="48"/>
        <v>n/a</v>
      </c>
      <c r="I81" s="40" t="str">
        <f t="shared" si="49"/>
        <v>n/a</v>
      </c>
      <c r="J81" s="40" t="str">
        <f t="shared" si="50"/>
        <v>n/a</v>
      </c>
      <c r="K81" s="40" t="str">
        <f t="shared" si="51"/>
        <v>n/a</v>
      </c>
      <c r="L81" s="40" t="str">
        <f t="shared" si="52"/>
        <v>n/a</v>
      </c>
      <c r="M81" s="40" t="str">
        <f t="shared" si="55"/>
        <v>n/a</v>
      </c>
      <c r="N81" s="40" t="str">
        <f t="shared" si="56"/>
        <v>n/a</v>
      </c>
      <c r="O81" s="40" t="str">
        <f t="shared" si="57"/>
        <v>n/a</v>
      </c>
      <c r="P81" s="40" t="str">
        <f t="shared" si="58"/>
        <v>n/a</v>
      </c>
      <c r="Q81" s="40" t="str">
        <f t="shared" si="59"/>
        <v>n/a</v>
      </c>
      <c r="R81" s="40" t="str">
        <f t="shared" si="60"/>
        <v>n/a</v>
      </c>
      <c r="S81" s="40" t="str">
        <f t="shared" si="61"/>
        <v>n/a</v>
      </c>
      <c r="T81" s="40" t="str">
        <f t="shared" si="62"/>
        <v>n/a</v>
      </c>
      <c r="U81" s="40" t="str">
        <f t="shared" si="54"/>
        <v>n/a</v>
      </c>
      <c r="V81" s="42" t="str">
        <f t="shared" si="54"/>
        <v>n/a</v>
      </c>
      <c r="X81" s="83" t="e">
        <f>+SUMPRODUCT(('Verbal Log'!$C$5:$C$1004='Verbal Stats'!$B81)*('Verbal Log'!$I$5:$I$1004='Verbal Stats'!X$42)*('Verbal Log'!$E$5:$E$1004='Verbal Stats'!$B$71)*'Verbal Log'!$P$5:$P$1004)/SUMPRODUCT(('Verbal Log'!$C$5:$C$1004='Verbal Stats'!$B81)*('Verbal Log'!$I$5:$I$1004='Verbal Stats'!X$42)*('Verbal Log'!$E$5:$E$1004='Verbal Stats'!$B$71))</f>
        <v>#DIV/0!</v>
      </c>
      <c r="Y81" s="83" t="e">
        <f>+SUMPRODUCT(('Verbal Log'!$C$5:$C$1004='Verbal Stats'!$B81)*('Verbal Log'!$I$5:$I$1004='Verbal Stats'!Y$42)*('Verbal Log'!$E$5:$E$1004='Verbal Stats'!$B$71)*'Verbal Log'!$P$5:$P$1004)/SUMPRODUCT(('Verbal Log'!$C$5:$C$1004='Verbal Stats'!$B81)*('Verbal Log'!$I$5:$I$1004='Verbal Stats'!Y$42)*('Verbal Log'!$E$5:$E$1004='Verbal Stats'!$B$71))</f>
        <v>#DIV/0!</v>
      </c>
      <c r="Z81" s="83" t="e">
        <f>+SUMPRODUCT(('Verbal Log'!$C$5:$C$1004='Verbal Stats'!$B81)*('Verbal Log'!$I$5:$I$1004='Verbal Stats'!Z$42)*('Verbal Log'!$E$5:$E$1004='Verbal Stats'!$B$71)*'Verbal Log'!$P$5:$P$1004)/SUMPRODUCT(('Verbal Log'!$C$5:$C$1004='Verbal Stats'!$B81)*('Verbal Log'!$I$5:$I$1004='Verbal Stats'!Z$42)*('Verbal Log'!$E$5:$E$1004='Verbal Stats'!$B$71))</f>
        <v>#DIV/0!</v>
      </c>
      <c r="AA81" s="83" t="e">
        <f>+SUMPRODUCT(('Verbal Log'!$C$5:$C$1004='Verbal Stats'!$B81)*('Verbal Log'!$I$5:$I$1004='Verbal Stats'!AA$42)*('Verbal Log'!$E$5:$E$1004='Verbal Stats'!$B$71)*'Verbal Log'!$P$5:$P$1004)/SUMPRODUCT(('Verbal Log'!$C$5:$C$1004='Verbal Stats'!$B81)*('Verbal Log'!$I$5:$I$1004='Verbal Stats'!AA$42)*('Verbal Log'!$E$5:$E$1004='Verbal Stats'!$B$71))</f>
        <v>#DIV/0!</v>
      </c>
      <c r="AB81" s="83" t="e">
        <f>+SUMPRODUCT(('Verbal Log'!$C$5:$C$1004='Verbal Stats'!$B81)*('Verbal Log'!$I$5:$I$1004='Verbal Stats'!AB$42)*('Verbal Log'!$E$5:$E$1004='Verbal Stats'!$B$71)*'Verbal Log'!$P$5:$P$1004)/SUMPRODUCT(('Verbal Log'!$C$5:$C$1004='Verbal Stats'!$B81)*('Verbal Log'!$I$5:$I$1004='Verbal Stats'!AB$42)*('Verbal Log'!$E$5:$E$1004='Verbal Stats'!$B$71))</f>
        <v>#DIV/0!</v>
      </c>
      <c r="AC81" s="83" t="e">
        <f>+SUMPRODUCT(('Verbal Log'!$C$5:$C$1004='Verbal Stats'!$B81)*('Verbal Log'!$I$5:$I$1004='Verbal Stats'!AC$42)*('Verbal Log'!$E$5:$E$1004='Verbal Stats'!$B$71)*'Verbal Log'!$P$5:$P$1004)/SUMPRODUCT(('Verbal Log'!$C$5:$C$1004='Verbal Stats'!$B81)*('Verbal Log'!$I$5:$I$1004='Verbal Stats'!AC$42)*('Verbal Log'!$E$5:$E$1004='Verbal Stats'!$B$71))</f>
        <v>#DIV/0!</v>
      </c>
      <c r="AD81" s="83" t="e">
        <f>+SUMPRODUCT(('Verbal Log'!$C$5:$C$1004='Verbal Stats'!$B81)*('Verbal Log'!$I$5:$I$1004='Verbal Stats'!AD$42)*('Verbal Log'!$E$5:$E$1004='Verbal Stats'!$B$71)*'Verbal Log'!$P$5:$P$1004)/SUMPRODUCT(('Verbal Log'!$C$5:$C$1004='Verbal Stats'!$B81)*('Verbal Log'!$I$5:$I$1004='Verbal Stats'!AD$42)*('Verbal Log'!$E$5:$E$1004='Verbal Stats'!$B$71))</f>
        <v>#DIV/0!</v>
      </c>
      <c r="AE81" s="83" t="e">
        <f>+SUMPRODUCT(('Verbal Log'!$C$5:$C$1004='Verbal Stats'!$B81)*('Verbal Log'!$I$5:$I$1004='Verbal Stats'!AE$42)*('Verbal Log'!$E$5:$E$1004='Verbal Stats'!$B$71)*'Verbal Log'!$P$5:$P$1004)/SUMPRODUCT(('Verbal Log'!$C$5:$C$1004='Verbal Stats'!$B81)*('Verbal Log'!$I$5:$I$1004='Verbal Stats'!AE$42)*('Verbal Log'!$E$5:$E$1004='Verbal Stats'!$B$71))</f>
        <v>#DIV/0!</v>
      </c>
      <c r="AF81" s="83" t="e">
        <f>+SUMPRODUCT(('Verbal Log'!$C$5:$C$1004='Verbal Stats'!$B81)*('Verbal Log'!$I$5:$I$1004='Verbal Stats'!AF$42)*('Verbal Log'!$E$5:$E$1004='Verbal Stats'!$B$71)*'Verbal Log'!$P$5:$P$1004)/SUMPRODUCT(('Verbal Log'!$C$5:$C$1004='Verbal Stats'!$B81)*('Verbal Log'!$I$5:$I$1004='Verbal Stats'!AF$42)*('Verbal Log'!$E$5:$E$1004='Verbal Stats'!$B$71))</f>
        <v>#DIV/0!</v>
      </c>
      <c r="AG81" s="83" t="e">
        <f>+SUMPRODUCT(('Verbal Log'!$C$5:$C$1004='Verbal Stats'!$B81)*('Verbal Log'!$I$5:$I$1004='Verbal Stats'!AG$42)*('Verbal Log'!$E$5:$E$1004='Verbal Stats'!$B$71)*'Verbal Log'!$P$5:$P$1004)/SUMPRODUCT(('Verbal Log'!$C$5:$C$1004='Verbal Stats'!$B81)*('Verbal Log'!$I$5:$I$1004='Verbal Stats'!AG$42)*('Verbal Log'!$E$5:$E$1004='Verbal Stats'!$B$71))</f>
        <v>#DIV/0!</v>
      </c>
      <c r="AH81" s="83" t="e">
        <f>+SUMPRODUCT(('Verbal Log'!$C$5:$C$1004='Verbal Stats'!$B81)*('Verbal Log'!$I$5:$I$1004='Verbal Stats'!AH$42)*('Verbal Log'!$E$5:$E$1004='Verbal Stats'!$B$71)*'Verbal Log'!$P$5:$P$1004)/SUMPRODUCT(('Verbal Log'!$C$5:$C$1004='Verbal Stats'!$B81)*('Verbal Log'!$I$5:$I$1004='Verbal Stats'!AH$42)*('Verbal Log'!$E$5:$E$1004='Verbal Stats'!$B$71))</f>
        <v>#DIV/0!</v>
      </c>
      <c r="AI81" s="83" t="e">
        <f>+SUMPRODUCT(('Verbal Log'!$C$5:$C$1004='Verbal Stats'!$B81)*('Verbal Log'!$I$5:$I$1004='Verbal Stats'!AI$42)*('Verbal Log'!$E$5:$E$1004='Verbal Stats'!$B$71)*'Verbal Log'!$P$5:$P$1004)/SUMPRODUCT(('Verbal Log'!$C$5:$C$1004='Verbal Stats'!$B81)*('Verbal Log'!$I$5:$I$1004='Verbal Stats'!AI$42)*('Verbal Log'!$E$5:$E$1004='Verbal Stats'!$B$71))</f>
        <v>#DIV/0!</v>
      </c>
      <c r="AJ81" s="83" t="e">
        <f>+SUMPRODUCT(('Verbal Log'!$C$5:$C$1004='Verbal Stats'!$B81)*('Verbal Log'!$I$5:$I$1004='Verbal Stats'!AJ$42)*('Verbal Log'!$E$5:$E$1004='Verbal Stats'!$B$71)*'Verbal Log'!$P$5:$P$1004)/SUMPRODUCT(('Verbal Log'!$C$5:$C$1004='Verbal Stats'!$B81)*('Verbal Log'!$I$5:$I$1004='Verbal Stats'!AJ$42)*('Verbal Log'!$E$5:$E$1004='Verbal Stats'!$B$71))</f>
        <v>#DIV/0!</v>
      </c>
      <c r="AK81" s="83" t="e">
        <f>+SUMPRODUCT(('Verbal Log'!$C$5:$C$1004='Verbal Stats'!$B81)*('Verbal Log'!$I$5:$I$1004='Verbal Stats'!AK$42)*('Verbal Log'!$E$5:$E$1004='Verbal Stats'!$B$71)*'Verbal Log'!$P$5:$P$1004)/SUMPRODUCT(('Verbal Log'!$C$5:$C$1004='Verbal Stats'!$B81)*('Verbal Log'!$I$5:$I$1004='Verbal Stats'!AK$42)*('Verbal Log'!$E$5:$E$1004='Verbal Stats'!$B$71))</f>
        <v>#DIV/0!</v>
      </c>
      <c r="AL81" s="83" t="e">
        <f>+SUMPRODUCT(('Verbal Log'!$C$5:$C$1004='Verbal Stats'!$B81)*('Verbal Log'!$I$5:$I$1004='Verbal Stats'!AL$42)*('Verbal Log'!$E$5:$E$1004='Verbal Stats'!$B$71)*'Verbal Log'!$P$5:$P$1004)/SUMPRODUCT(('Verbal Log'!$C$5:$C$1004='Verbal Stats'!$B81)*('Verbal Log'!$I$5:$I$1004='Verbal Stats'!AL$42)*('Verbal Log'!$E$5:$E$1004='Verbal Stats'!$B$71))</f>
        <v>#DIV/0!</v>
      </c>
      <c r="AM81" s="83" t="e">
        <f>+SUMPRODUCT(('Verbal Log'!$C$5:$C$1004='Verbal Stats'!$B81)*('Verbal Log'!$I$5:$I$1004='Verbal Stats'!AM$42)*('Verbal Log'!$E$5:$E$1004='Verbal Stats'!$B$71)*'Verbal Log'!$P$5:$P$1004)/SUMPRODUCT(('Verbal Log'!$C$5:$C$1004='Verbal Stats'!$B81)*('Verbal Log'!$I$5:$I$1004='Verbal Stats'!AM$42)*('Verbal Log'!$E$5:$E$1004='Verbal Stats'!$B$71))</f>
        <v>#DIV/0!</v>
      </c>
      <c r="AN81" s="83" t="e">
        <f>+SUMPRODUCT(('Verbal Log'!$C$5:$C$1004='Verbal Stats'!$B81)*('Verbal Log'!$I$5:$I$1004='Verbal Stats'!AN$42)*('Verbal Log'!$E$5:$E$1004='Verbal Stats'!$B$71)*'Verbal Log'!$P$5:$P$1004)/SUMPRODUCT(('Verbal Log'!$C$5:$C$1004='Verbal Stats'!$B81)*('Verbal Log'!$I$5:$I$1004='Verbal Stats'!AN$42)*('Verbal Log'!$E$5:$E$1004='Verbal Stats'!$B$71))</f>
        <v>#DIV/0!</v>
      </c>
      <c r="AO81" s="83" t="e">
        <f>+SUMPRODUCT(('Verbal Log'!$C$5:$C$1004='Verbal Stats'!$B81)*('Verbal Log'!$I$5:$I$1004='Verbal Stats'!AO$42)*('Verbal Log'!$E$5:$E$1004='Verbal Stats'!$B$71)*'Verbal Log'!$P$5:$P$1004)/SUMPRODUCT(('Verbal Log'!$C$5:$C$1004='Verbal Stats'!$B81)*('Verbal Log'!$I$5:$I$1004='Verbal Stats'!AO$42)*('Verbal Log'!$E$5:$E$1004='Verbal Stats'!$B$71))</f>
        <v>#DIV/0!</v>
      </c>
      <c r="AP81" s="84" t="e">
        <f>+SUMPRODUCT(('Verbal Log'!$C$5:$C$1004='Verbal Stats'!$B81)*('Verbal Log'!$E$5:$E$1004='Verbal Stats'!$B$71)*'Verbal Log'!$P$5:$P$1004)/SUMPRODUCT(('Verbal Log'!$C$5:$C$1004='Verbal Stats'!$B81)*('Verbal Log'!$E$5:$E$1004='Verbal Stats'!$B$71))</f>
        <v>#DIV/0!</v>
      </c>
      <c r="AQ81" s="76"/>
      <c r="AR81" s="76"/>
      <c r="AS81" s="76"/>
      <c r="AT81" s="76"/>
      <c r="AU81" s="76"/>
      <c r="AV81" s="76"/>
      <c r="AW81" s="76"/>
      <c r="AX81" s="76"/>
      <c r="AY81" s="76"/>
      <c r="AZ81" s="76"/>
      <c r="BA81" s="76"/>
      <c r="BB81" s="76"/>
      <c r="BC81" s="76"/>
      <c r="BD81" s="76"/>
      <c r="BE81" s="76"/>
      <c r="BF81" s="76"/>
      <c r="BG81" s="76"/>
      <c r="BH81" s="76"/>
      <c r="BI81" s="76"/>
    </row>
    <row r="82" spans="2:61" ht="16" thickBot="1">
      <c r="B82" s="18" t="str">
        <f>db!D14</f>
        <v>PowerScore SC</v>
      </c>
      <c r="D82" s="43" t="str">
        <f t="shared" si="44"/>
        <v>n/a</v>
      </c>
      <c r="E82" s="43" t="str">
        <f t="shared" si="45"/>
        <v>n/a</v>
      </c>
      <c r="F82" s="43" t="str">
        <f t="shared" si="46"/>
        <v>n/a</v>
      </c>
      <c r="G82" s="43" t="str">
        <f t="shared" si="47"/>
        <v>n/a</v>
      </c>
      <c r="H82" s="43" t="str">
        <f t="shared" si="48"/>
        <v>n/a</v>
      </c>
      <c r="I82" s="43" t="str">
        <f t="shared" si="49"/>
        <v>n/a</v>
      </c>
      <c r="J82" s="43" t="str">
        <f t="shared" si="50"/>
        <v>n/a</v>
      </c>
      <c r="K82" s="43" t="str">
        <f t="shared" si="51"/>
        <v>n/a</v>
      </c>
      <c r="L82" s="43" t="str">
        <f t="shared" si="52"/>
        <v>n/a</v>
      </c>
      <c r="M82" s="43" t="str">
        <f t="shared" si="55"/>
        <v>n/a</v>
      </c>
      <c r="N82" s="43" t="str">
        <f t="shared" si="56"/>
        <v>n/a</v>
      </c>
      <c r="O82" s="43" t="str">
        <f t="shared" si="57"/>
        <v>n/a</v>
      </c>
      <c r="P82" s="43" t="str">
        <f t="shared" si="58"/>
        <v>n/a</v>
      </c>
      <c r="Q82" s="43" t="str">
        <f t="shared" si="59"/>
        <v>n/a</v>
      </c>
      <c r="R82" s="43" t="str">
        <f t="shared" si="60"/>
        <v>n/a</v>
      </c>
      <c r="S82" s="43" t="str">
        <f t="shared" si="61"/>
        <v>n/a</v>
      </c>
      <c r="T82" s="43" t="str">
        <f t="shared" si="62"/>
        <v>n/a</v>
      </c>
      <c r="U82" s="43" t="str">
        <f t="shared" si="54"/>
        <v>n/a</v>
      </c>
      <c r="V82" s="45" t="str">
        <f t="shared" si="54"/>
        <v>n/a</v>
      </c>
      <c r="X82" s="83" t="e">
        <f>+SUMPRODUCT(('Verbal Log'!$C$5:$C$1004='Verbal Stats'!$B82)*('Verbal Log'!$I$5:$I$1004='Verbal Stats'!X$42)*('Verbal Log'!$E$5:$E$1004='Verbal Stats'!$B$71)*'Verbal Log'!$P$5:$P$1004)/SUMPRODUCT(('Verbal Log'!$C$5:$C$1004='Verbal Stats'!$B82)*('Verbal Log'!$I$5:$I$1004='Verbal Stats'!X$42)*('Verbal Log'!$E$5:$E$1004='Verbal Stats'!$B$71))</f>
        <v>#DIV/0!</v>
      </c>
      <c r="Y82" s="83" t="e">
        <f>+SUMPRODUCT(('Verbal Log'!$C$5:$C$1004='Verbal Stats'!$B82)*('Verbal Log'!$I$5:$I$1004='Verbal Stats'!Y$42)*('Verbal Log'!$E$5:$E$1004='Verbal Stats'!$B$71)*'Verbal Log'!$P$5:$P$1004)/SUMPRODUCT(('Verbal Log'!$C$5:$C$1004='Verbal Stats'!$B82)*('Verbal Log'!$I$5:$I$1004='Verbal Stats'!Y$42)*('Verbal Log'!$E$5:$E$1004='Verbal Stats'!$B$71))</f>
        <v>#DIV/0!</v>
      </c>
      <c r="Z82" s="83" t="e">
        <f>+SUMPRODUCT(('Verbal Log'!$C$5:$C$1004='Verbal Stats'!$B82)*('Verbal Log'!$I$5:$I$1004='Verbal Stats'!Z$42)*('Verbal Log'!$E$5:$E$1004='Verbal Stats'!$B$71)*'Verbal Log'!$P$5:$P$1004)/SUMPRODUCT(('Verbal Log'!$C$5:$C$1004='Verbal Stats'!$B82)*('Verbal Log'!$I$5:$I$1004='Verbal Stats'!Z$42)*('Verbal Log'!$E$5:$E$1004='Verbal Stats'!$B$71))</f>
        <v>#DIV/0!</v>
      </c>
      <c r="AA82" s="83" t="e">
        <f>+SUMPRODUCT(('Verbal Log'!$C$5:$C$1004='Verbal Stats'!$B82)*('Verbal Log'!$I$5:$I$1004='Verbal Stats'!AA$42)*('Verbal Log'!$E$5:$E$1004='Verbal Stats'!$B$71)*'Verbal Log'!$P$5:$P$1004)/SUMPRODUCT(('Verbal Log'!$C$5:$C$1004='Verbal Stats'!$B82)*('Verbal Log'!$I$5:$I$1004='Verbal Stats'!AA$42)*('Verbal Log'!$E$5:$E$1004='Verbal Stats'!$B$71))</f>
        <v>#DIV/0!</v>
      </c>
      <c r="AB82" s="83" t="e">
        <f>+SUMPRODUCT(('Verbal Log'!$C$5:$C$1004='Verbal Stats'!$B82)*('Verbal Log'!$I$5:$I$1004='Verbal Stats'!AB$42)*('Verbal Log'!$E$5:$E$1004='Verbal Stats'!$B$71)*'Verbal Log'!$P$5:$P$1004)/SUMPRODUCT(('Verbal Log'!$C$5:$C$1004='Verbal Stats'!$B82)*('Verbal Log'!$I$5:$I$1004='Verbal Stats'!AB$42)*('Verbal Log'!$E$5:$E$1004='Verbal Stats'!$B$71))</f>
        <v>#DIV/0!</v>
      </c>
      <c r="AC82" s="83" t="e">
        <f>+SUMPRODUCT(('Verbal Log'!$C$5:$C$1004='Verbal Stats'!$B82)*('Verbal Log'!$I$5:$I$1004='Verbal Stats'!AC$42)*('Verbal Log'!$E$5:$E$1004='Verbal Stats'!$B$71)*'Verbal Log'!$P$5:$P$1004)/SUMPRODUCT(('Verbal Log'!$C$5:$C$1004='Verbal Stats'!$B82)*('Verbal Log'!$I$5:$I$1004='Verbal Stats'!AC$42)*('Verbal Log'!$E$5:$E$1004='Verbal Stats'!$B$71))</f>
        <v>#DIV/0!</v>
      </c>
      <c r="AD82" s="83" t="e">
        <f>+SUMPRODUCT(('Verbal Log'!$C$5:$C$1004='Verbal Stats'!$B82)*('Verbal Log'!$I$5:$I$1004='Verbal Stats'!AD$42)*('Verbal Log'!$E$5:$E$1004='Verbal Stats'!$B$71)*'Verbal Log'!$P$5:$P$1004)/SUMPRODUCT(('Verbal Log'!$C$5:$C$1004='Verbal Stats'!$B82)*('Verbal Log'!$I$5:$I$1004='Verbal Stats'!AD$42)*('Verbal Log'!$E$5:$E$1004='Verbal Stats'!$B$71))</f>
        <v>#DIV/0!</v>
      </c>
      <c r="AE82" s="83" t="e">
        <f>+SUMPRODUCT(('Verbal Log'!$C$5:$C$1004='Verbal Stats'!$B82)*('Verbal Log'!$I$5:$I$1004='Verbal Stats'!AE$42)*('Verbal Log'!$E$5:$E$1004='Verbal Stats'!$B$71)*'Verbal Log'!$P$5:$P$1004)/SUMPRODUCT(('Verbal Log'!$C$5:$C$1004='Verbal Stats'!$B82)*('Verbal Log'!$I$5:$I$1004='Verbal Stats'!AE$42)*('Verbal Log'!$E$5:$E$1004='Verbal Stats'!$B$71))</f>
        <v>#DIV/0!</v>
      </c>
      <c r="AF82" s="83" t="e">
        <f>+SUMPRODUCT(('Verbal Log'!$C$5:$C$1004='Verbal Stats'!$B82)*('Verbal Log'!$I$5:$I$1004='Verbal Stats'!AF$42)*('Verbal Log'!$E$5:$E$1004='Verbal Stats'!$B$71)*'Verbal Log'!$P$5:$P$1004)/SUMPRODUCT(('Verbal Log'!$C$5:$C$1004='Verbal Stats'!$B82)*('Verbal Log'!$I$5:$I$1004='Verbal Stats'!AF$42)*('Verbal Log'!$E$5:$E$1004='Verbal Stats'!$B$71))</f>
        <v>#DIV/0!</v>
      </c>
      <c r="AG82" s="83" t="e">
        <f>+SUMPRODUCT(('Verbal Log'!$C$5:$C$1004='Verbal Stats'!$B82)*('Verbal Log'!$I$5:$I$1004='Verbal Stats'!AG$42)*('Verbal Log'!$E$5:$E$1004='Verbal Stats'!$B$71)*'Verbal Log'!$P$5:$P$1004)/SUMPRODUCT(('Verbal Log'!$C$5:$C$1004='Verbal Stats'!$B82)*('Verbal Log'!$I$5:$I$1004='Verbal Stats'!AG$42)*('Verbal Log'!$E$5:$E$1004='Verbal Stats'!$B$71))</f>
        <v>#DIV/0!</v>
      </c>
      <c r="AH82" s="83" t="e">
        <f>+SUMPRODUCT(('Verbal Log'!$C$5:$C$1004='Verbal Stats'!$B82)*('Verbal Log'!$I$5:$I$1004='Verbal Stats'!AH$42)*('Verbal Log'!$E$5:$E$1004='Verbal Stats'!$B$71)*'Verbal Log'!$P$5:$P$1004)/SUMPRODUCT(('Verbal Log'!$C$5:$C$1004='Verbal Stats'!$B82)*('Verbal Log'!$I$5:$I$1004='Verbal Stats'!AH$42)*('Verbal Log'!$E$5:$E$1004='Verbal Stats'!$B$71))</f>
        <v>#DIV/0!</v>
      </c>
      <c r="AI82" s="83" t="e">
        <f>+SUMPRODUCT(('Verbal Log'!$C$5:$C$1004='Verbal Stats'!$B82)*('Verbal Log'!$I$5:$I$1004='Verbal Stats'!AI$42)*('Verbal Log'!$E$5:$E$1004='Verbal Stats'!$B$71)*'Verbal Log'!$P$5:$P$1004)/SUMPRODUCT(('Verbal Log'!$C$5:$C$1004='Verbal Stats'!$B82)*('Verbal Log'!$I$5:$I$1004='Verbal Stats'!AI$42)*('Verbal Log'!$E$5:$E$1004='Verbal Stats'!$B$71))</f>
        <v>#DIV/0!</v>
      </c>
      <c r="AJ82" s="83" t="e">
        <f>+SUMPRODUCT(('Verbal Log'!$C$5:$C$1004='Verbal Stats'!$B82)*('Verbal Log'!$I$5:$I$1004='Verbal Stats'!AJ$42)*('Verbal Log'!$E$5:$E$1004='Verbal Stats'!$B$71)*'Verbal Log'!$P$5:$P$1004)/SUMPRODUCT(('Verbal Log'!$C$5:$C$1004='Verbal Stats'!$B82)*('Verbal Log'!$I$5:$I$1004='Verbal Stats'!AJ$42)*('Verbal Log'!$E$5:$E$1004='Verbal Stats'!$B$71))</f>
        <v>#DIV/0!</v>
      </c>
      <c r="AK82" s="83" t="e">
        <f>+SUMPRODUCT(('Verbal Log'!$C$5:$C$1004='Verbal Stats'!$B82)*('Verbal Log'!$I$5:$I$1004='Verbal Stats'!AK$42)*('Verbal Log'!$E$5:$E$1004='Verbal Stats'!$B$71)*'Verbal Log'!$P$5:$P$1004)/SUMPRODUCT(('Verbal Log'!$C$5:$C$1004='Verbal Stats'!$B82)*('Verbal Log'!$I$5:$I$1004='Verbal Stats'!AK$42)*('Verbal Log'!$E$5:$E$1004='Verbal Stats'!$B$71))</f>
        <v>#DIV/0!</v>
      </c>
      <c r="AL82" s="83" t="e">
        <f>+SUMPRODUCT(('Verbal Log'!$C$5:$C$1004='Verbal Stats'!$B82)*('Verbal Log'!$I$5:$I$1004='Verbal Stats'!AL$42)*('Verbal Log'!$E$5:$E$1004='Verbal Stats'!$B$71)*'Verbal Log'!$P$5:$P$1004)/SUMPRODUCT(('Verbal Log'!$C$5:$C$1004='Verbal Stats'!$B82)*('Verbal Log'!$I$5:$I$1004='Verbal Stats'!AL$42)*('Verbal Log'!$E$5:$E$1004='Verbal Stats'!$B$71))</f>
        <v>#DIV/0!</v>
      </c>
      <c r="AM82" s="83" t="e">
        <f>+SUMPRODUCT(('Verbal Log'!$C$5:$C$1004='Verbal Stats'!$B82)*('Verbal Log'!$I$5:$I$1004='Verbal Stats'!AM$42)*('Verbal Log'!$E$5:$E$1004='Verbal Stats'!$B$71)*'Verbal Log'!$P$5:$P$1004)/SUMPRODUCT(('Verbal Log'!$C$5:$C$1004='Verbal Stats'!$B82)*('Verbal Log'!$I$5:$I$1004='Verbal Stats'!AM$42)*('Verbal Log'!$E$5:$E$1004='Verbal Stats'!$B$71))</f>
        <v>#DIV/0!</v>
      </c>
      <c r="AN82" s="83" t="e">
        <f>+SUMPRODUCT(('Verbal Log'!$C$5:$C$1004='Verbal Stats'!$B82)*('Verbal Log'!$I$5:$I$1004='Verbal Stats'!AN$42)*('Verbal Log'!$E$5:$E$1004='Verbal Stats'!$B$71)*'Verbal Log'!$P$5:$P$1004)/SUMPRODUCT(('Verbal Log'!$C$5:$C$1004='Verbal Stats'!$B82)*('Verbal Log'!$I$5:$I$1004='Verbal Stats'!AN$42)*('Verbal Log'!$E$5:$E$1004='Verbal Stats'!$B$71))</f>
        <v>#DIV/0!</v>
      </c>
      <c r="AO82" s="83" t="e">
        <f>+SUMPRODUCT(('Verbal Log'!$C$5:$C$1004='Verbal Stats'!$B82)*('Verbal Log'!$I$5:$I$1004='Verbal Stats'!AO$42)*('Verbal Log'!$E$5:$E$1004='Verbal Stats'!$B$71)*'Verbal Log'!$P$5:$P$1004)/SUMPRODUCT(('Verbal Log'!$C$5:$C$1004='Verbal Stats'!$B82)*('Verbal Log'!$I$5:$I$1004='Verbal Stats'!AO$42)*('Verbal Log'!$E$5:$E$1004='Verbal Stats'!$B$71))</f>
        <v>#DIV/0!</v>
      </c>
      <c r="AP82" s="84" t="e">
        <f>+SUMPRODUCT(('Verbal Log'!$C$5:$C$1004='Verbal Stats'!$B82)*('Verbal Log'!$E$5:$E$1004='Verbal Stats'!$B$71)*'Verbal Log'!$P$5:$P$1004)/SUMPRODUCT(('Verbal Log'!$C$5:$C$1004='Verbal Stats'!$B82)*('Verbal Log'!$E$5:$E$1004='Verbal Stats'!$B$71))</f>
        <v>#DIV/0!</v>
      </c>
      <c r="AQ82" s="76"/>
      <c r="AR82" s="76"/>
      <c r="AS82" s="76"/>
      <c r="AT82" s="76"/>
      <c r="AU82" s="76"/>
      <c r="AV82" s="76"/>
      <c r="AW82" s="76"/>
      <c r="AX82" s="76"/>
      <c r="AY82" s="76"/>
      <c r="AZ82" s="76"/>
      <c r="BA82" s="76"/>
      <c r="BB82" s="76"/>
      <c r="BC82" s="76"/>
      <c r="BD82" s="76"/>
      <c r="BE82" s="76"/>
      <c r="BF82" s="76"/>
      <c r="BG82" s="76"/>
      <c r="BH82" s="76"/>
      <c r="BI82" s="76"/>
    </row>
    <row r="83" spans="2:61">
      <c r="B83" s="18" t="s">
        <v>559</v>
      </c>
      <c r="D83" s="46" t="str">
        <f t="shared" si="44"/>
        <v>n/a</v>
      </c>
      <c r="E83" s="46" t="str">
        <f t="shared" si="45"/>
        <v>n/a</v>
      </c>
      <c r="F83" s="46">
        <f t="shared" si="46"/>
        <v>0.5</v>
      </c>
      <c r="G83" s="46" t="str">
        <f t="shared" si="47"/>
        <v>n/a</v>
      </c>
      <c r="H83" s="46" t="str">
        <f t="shared" si="48"/>
        <v>n/a</v>
      </c>
      <c r="I83" s="46" t="str">
        <f t="shared" si="49"/>
        <v>n/a</v>
      </c>
      <c r="J83" s="46" t="str">
        <f t="shared" si="50"/>
        <v>n/a</v>
      </c>
      <c r="K83" s="46" t="str">
        <f t="shared" si="51"/>
        <v>n/a</v>
      </c>
      <c r="L83" s="46" t="str">
        <f t="shared" si="52"/>
        <v>n/a</v>
      </c>
      <c r="M83" s="46">
        <f t="shared" si="55"/>
        <v>0.66666666666666663</v>
      </c>
      <c r="N83" s="46">
        <f t="shared" si="56"/>
        <v>0.66666666666666663</v>
      </c>
      <c r="O83" s="46">
        <f t="shared" si="57"/>
        <v>0.75</v>
      </c>
      <c r="P83" s="46">
        <f t="shared" si="58"/>
        <v>0.88461538461538458</v>
      </c>
      <c r="Q83" s="46">
        <f t="shared" si="59"/>
        <v>1</v>
      </c>
      <c r="R83" s="46">
        <f t="shared" si="60"/>
        <v>0.8</v>
      </c>
      <c r="S83" s="46">
        <f t="shared" si="61"/>
        <v>0.9</v>
      </c>
      <c r="T83" s="46">
        <f t="shared" si="62"/>
        <v>0.83333333333333337</v>
      </c>
      <c r="U83" s="46">
        <f t="shared" si="54"/>
        <v>1</v>
      </c>
      <c r="V83" s="47">
        <f t="shared" si="54"/>
        <v>0.8571428571428571</v>
      </c>
      <c r="X83" s="84" t="e">
        <f>+SUMPRODUCT(('Verbal Log'!$I$5:$I$1004='Verbal Stats'!X$42)*('Verbal Log'!$E$5:$E$1004='Verbal Stats'!$B$71)*'Verbal Log'!$P$5:$P$1004)/SUMPRODUCT(('Verbal Log'!$I$5:$I$1004='Verbal Stats'!X$42)*('Verbal Log'!$E$5:$E$1004='Verbal Stats'!$B$71))</f>
        <v>#DIV/0!</v>
      </c>
      <c r="Y83" s="84" t="e">
        <f>+SUMPRODUCT(('Verbal Log'!$I$5:$I$1004='Verbal Stats'!Y$42)*('Verbal Log'!$E$5:$E$1004='Verbal Stats'!$B$71)*'Verbal Log'!$P$5:$P$1004)/SUMPRODUCT(('Verbal Log'!$I$5:$I$1004='Verbal Stats'!Y$42)*('Verbal Log'!$E$5:$E$1004='Verbal Stats'!$B$71))</f>
        <v>#DIV/0!</v>
      </c>
      <c r="Z83" s="84">
        <f>+SUMPRODUCT(('Verbal Log'!$I$5:$I$1004='Verbal Stats'!Z$42)*('Verbal Log'!$E$5:$E$1004='Verbal Stats'!$B$71)*'Verbal Log'!$P$5:$P$1004)/SUMPRODUCT(('Verbal Log'!$I$5:$I$1004='Verbal Stats'!Z$42)*('Verbal Log'!$E$5:$E$1004='Verbal Stats'!$B$71))</f>
        <v>0.5</v>
      </c>
      <c r="AA83" s="84" t="e">
        <f>+SUMPRODUCT(('Verbal Log'!$I$5:$I$1004='Verbal Stats'!AA$42)*('Verbal Log'!$E$5:$E$1004='Verbal Stats'!$B$71)*'Verbal Log'!$P$5:$P$1004)/SUMPRODUCT(('Verbal Log'!$I$5:$I$1004='Verbal Stats'!AA$42)*('Verbal Log'!$E$5:$E$1004='Verbal Stats'!$B$71))</f>
        <v>#DIV/0!</v>
      </c>
      <c r="AB83" s="84" t="e">
        <f>+SUMPRODUCT(('Verbal Log'!$I$5:$I$1004='Verbal Stats'!AB$42)*('Verbal Log'!$E$5:$E$1004='Verbal Stats'!$B$71)*'Verbal Log'!$P$5:$P$1004)/SUMPRODUCT(('Verbal Log'!$I$5:$I$1004='Verbal Stats'!AB$42)*('Verbal Log'!$E$5:$E$1004='Verbal Stats'!$B$71))</f>
        <v>#DIV/0!</v>
      </c>
      <c r="AC83" s="84" t="e">
        <f>+SUMPRODUCT(('Verbal Log'!$I$5:$I$1004='Verbal Stats'!AC$42)*('Verbal Log'!$E$5:$E$1004='Verbal Stats'!$B$71)*'Verbal Log'!$P$5:$P$1004)/SUMPRODUCT(('Verbal Log'!$I$5:$I$1004='Verbal Stats'!AC$42)*('Verbal Log'!$E$5:$E$1004='Verbal Stats'!$B$71))</f>
        <v>#DIV/0!</v>
      </c>
      <c r="AD83" s="84" t="e">
        <f>+SUMPRODUCT(('Verbal Log'!$I$5:$I$1004='Verbal Stats'!AD$42)*('Verbal Log'!$E$5:$E$1004='Verbal Stats'!$B$71)*'Verbal Log'!$P$5:$P$1004)/SUMPRODUCT(('Verbal Log'!$I$5:$I$1004='Verbal Stats'!AD$42)*('Verbal Log'!$E$5:$E$1004='Verbal Stats'!$B$71))</f>
        <v>#DIV/0!</v>
      </c>
      <c r="AE83" s="84" t="e">
        <f>+SUMPRODUCT(('Verbal Log'!$I$5:$I$1004='Verbal Stats'!AE$42)*('Verbal Log'!$E$5:$E$1004='Verbal Stats'!$B$71)*'Verbal Log'!$P$5:$P$1004)/SUMPRODUCT(('Verbal Log'!$I$5:$I$1004='Verbal Stats'!AE$42)*('Verbal Log'!$E$5:$E$1004='Verbal Stats'!$B$71))</f>
        <v>#DIV/0!</v>
      </c>
      <c r="AF83" s="84" t="e">
        <f>+SUMPRODUCT(('Verbal Log'!$I$5:$I$1004='Verbal Stats'!AF$42)*('Verbal Log'!$E$5:$E$1004='Verbal Stats'!$B$71)*'Verbal Log'!$P$5:$P$1004)/SUMPRODUCT(('Verbal Log'!$I$5:$I$1004='Verbal Stats'!AF$42)*('Verbal Log'!$E$5:$E$1004='Verbal Stats'!$B$71))</f>
        <v>#DIV/0!</v>
      </c>
      <c r="AG83" s="84">
        <f>+SUMPRODUCT(('Verbal Log'!$I$5:$I$1004='Verbal Stats'!AG$42)*('Verbal Log'!$E$5:$E$1004='Verbal Stats'!$B$71)*'Verbal Log'!$P$5:$P$1004)/SUMPRODUCT(('Verbal Log'!$I$5:$I$1004='Verbal Stats'!AG$42)*('Verbal Log'!$E$5:$E$1004='Verbal Stats'!$B$71))</f>
        <v>0.66666666666666663</v>
      </c>
      <c r="AH83" s="84">
        <f>+SUMPRODUCT(('Verbal Log'!$I$5:$I$1004='Verbal Stats'!AH$42)*('Verbal Log'!$E$5:$E$1004='Verbal Stats'!$B$71)*'Verbal Log'!$P$5:$P$1004)/SUMPRODUCT(('Verbal Log'!$I$5:$I$1004='Verbal Stats'!AH$42)*('Verbal Log'!$E$5:$E$1004='Verbal Stats'!$B$71))</f>
        <v>0.66666666666666663</v>
      </c>
      <c r="AI83" s="84">
        <f>+SUMPRODUCT(('Verbal Log'!$I$5:$I$1004='Verbal Stats'!AI$42)*('Verbal Log'!$E$5:$E$1004='Verbal Stats'!$B$71)*'Verbal Log'!$P$5:$P$1004)/SUMPRODUCT(('Verbal Log'!$I$5:$I$1004='Verbal Stats'!AI$42)*('Verbal Log'!$E$5:$E$1004='Verbal Stats'!$B$71))</f>
        <v>0.75</v>
      </c>
      <c r="AJ83" s="84">
        <f>+SUMPRODUCT(('Verbal Log'!$I$5:$I$1004='Verbal Stats'!AJ$42)*('Verbal Log'!$E$5:$E$1004='Verbal Stats'!$B$71)*'Verbal Log'!$P$5:$P$1004)/SUMPRODUCT(('Verbal Log'!$I$5:$I$1004='Verbal Stats'!AJ$42)*('Verbal Log'!$E$5:$E$1004='Verbal Stats'!$B$71))</f>
        <v>0.88461538461538458</v>
      </c>
      <c r="AK83" s="84">
        <f>+SUMPRODUCT(('Verbal Log'!$I$5:$I$1004='Verbal Stats'!AK$42)*('Verbal Log'!$E$5:$E$1004='Verbal Stats'!$B$71)*'Verbal Log'!$P$5:$P$1004)/SUMPRODUCT(('Verbal Log'!$I$5:$I$1004='Verbal Stats'!AK$42)*('Verbal Log'!$E$5:$E$1004='Verbal Stats'!$B$71))</f>
        <v>1</v>
      </c>
      <c r="AL83" s="84">
        <f>+SUMPRODUCT(('Verbal Log'!$I$5:$I$1004='Verbal Stats'!AL$42)*('Verbal Log'!$E$5:$E$1004='Verbal Stats'!$B$71)*'Verbal Log'!$P$5:$P$1004)/SUMPRODUCT(('Verbal Log'!$I$5:$I$1004='Verbal Stats'!AL$42)*('Verbal Log'!$E$5:$E$1004='Verbal Stats'!$B$71))</f>
        <v>0.8</v>
      </c>
      <c r="AM83" s="84">
        <f>+SUMPRODUCT(('Verbal Log'!$I$5:$I$1004='Verbal Stats'!AM$42)*('Verbal Log'!$E$5:$E$1004='Verbal Stats'!$B$71)*'Verbal Log'!$P$5:$P$1004)/SUMPRODUCT(('Verbal Log'!$I$5:$I$1004='Verbal Stats'!AM$42)*('Verbal Log'!$E$5:$E$1004='Verbal Stats'!$B$71))</f>
        <v>0.9</v>
      </c>
      <c r="AN83" s="84">
        <f>+SUMPRODUCT(('Verbal Log'!$I$5:$I$1004='Verbal Stats'!AN$42)*('Verbal Log'!$E$5:$E$1004='Verbal Stats'!$B$71)*'Verbal Log'!$P$5:$P$1004)/SUMPRODUCT(('Verbal Log'!$I$5:$I$1004='Verbal Stats'!AN$42)*('Verbal Log'!$E$5:$E$1004='Verbal Stats'!$B$71))</f>
        <v>0.83333333333333337</v>
      </c>
      <c r="AO83" s="84">
        <f>+SUMPRODUCT(('Verbal Log'!$I$5:$I$1004='Verbal Stats'!AO$42)*('Verbal Log'!$E$5:$E$1004='Verbal Stats'!$B$71)*'Verbal Log'!$P$5:$P$1004)/SUMPRODUCT(('Verbal Log'!$I$5:$I$1004='Verbal Stats'!AO$42)*('Verbal Log'!$E$5:$E$1004='Verbal Stats'!$B$71))</f>
        <v>1</v>
      </c>
      <c r="AP83" s="84">
        <f>+SUMPRODUCT(('Verbal Log'!$E$5:$E$1004='Verbal Stats'!$B$71)*'Verbal Log'!$P$5:$P$1004)/COUNTIF('Verbal Log'!$E$5:$E$1004,'Verbal Stats'!$B$71)</f>
        <v>0.8571428571428571</v>
      </c>
      <c r="AQ83" s="76"/>
      <c r="AR83" s="76"/>
      <c r="AS83" s="76"/>
      <c r="AT83" s="76"/>
      <c r="AU83" s="76"/>
      <c r="AV83" s="76"/>
      <c r="AW83" s="76"/>
      <c r="AX83" s="76"/>
      <c r="AY83" s="76"/>
      <c r="AZ83" s="76"/>
      <c r="BA83" s="76"/>
      <c r="BB83" s="76"/>
      <c r="BC83" s="76"/>
      <c r="BD83" s="76"/>
      <c r="BE83" s="76"/>
      <c r="BF83" s="76"/>
      <c r="BG83" s="76"/>
      <c r="BH83" s="76"/>
      <c r="BI83" s="76"/>
    </row>
    <row r="84" spans="2:61">
      <c r="X84" s="85"/>
      <c r="Y84" s="85"/>
      <c r="Z84" s="85"/>
      <c r="AA84" s="76"/>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row>
    <row r="85" spans="2:61" ht="18">
      <c r="B85" s="10" t="s">
        <v>607</v>
      </c>
      <c r="X85" s="85"/>
      <c r="Y85" s="85"/>
      <c r="Z85" s="85"/>
      <c r="AA85" s="76"/>
      <c r="AB85" s="76"/>
      <c r="AC85" s="76"/>
      <c r="AD85" s="76"/>
      <c r="AE85" s="76"/>
      <c r="AF85" s="76"/>
      <c r="AG85" s="76"/>
      <c r="AH85" s="76"/>
      <c r="AI85" s="76"/>
      <c r="AJ85" s="76"/>
      <c r="AK85" s="76"/>
      <c r="AL85" s="76"/>
      <c r="AM85" s="76"/>
      <c r="AN85" s="76"/>
      <c r="AO85" s="76"/>
      <c r="AP85" s="76"/>
      <c r="AQ85" s="76"/>
      <c r="AR85" s="76"/>
      <c r="AS85" s="76"/>
      <c r="AT85" s="76"/>
      <c r="AU85" s="76"/>
      <c r="AV85" s="76"/>
      <c r="AW85" s="76"/>
      <c r="AX85" s="76"/>
      <c r="AY85" s="76"/>
      <c r="AZ85" s="76"/>
      <c r="BA85" s="76"/>
      <c r="BB85" s="76"/>
      <c r="BC85" s="76"/>
      <c r="BD85" s="76"/>
      <c r="BE85" s="76"/>
      <c r="BF85" s="76"/>
      <c r="BG85" s="76"/>
      <c r="BH85" s="76"/>
      <c r="BI85" s="76"/>
    </row>
    <row r="86" spans="2:61">
      <c r="B86" s="18"/>
      <c r="X86" s="85"/>
      <c r="Y86" s="85"/>
      <c r="Z86" s="85"/>
      <c r="AA86" s="76"/>
      <c r="AB86" s="76"/>
      <c r="AC86" s="76"/>
      <c r="AD86" s="76"/>
      <c r="AE86" s="76"/>
      <c r="AF86" s="76"/>
      <c r="AG86" s="76"/>
      <c r="AH86" s="76"/>
      <c r="AI86" s="76"/>
      <c r="AJ86" s="76"/>
      <c r="AK86" s="76"/>
      <c r="AL86" s="76"/>
      <c r="AM86" s="76"/>
      <c r="AN86" s="76"/>
      <c r="AO86" s="76"/>
      <c r="AP86" s="76"/>
      <c r="AQ86" s="76"/>
      <c r="AR86" s="76"/>
      <c r="AS86" s="76"/>
      <c r="AT86" s="76"/>
      <c r="AU86" s="76"/>
      <c r="AV86" s="76"/>
      <c r="AW86" s="76"/>
      <c r="AX86" s="76"/>
      <c r="AY86" s="76"/>
      <c r="AZ86" s="76"/>
      <c r="BA86" s="76"/>
      <c r="BB86" s="76"/>
      <c r="BC86" s="76"/>
      <c r="BD86" s="76"/>
      <c r="BE86" s="76"/>
      <c r="BF86" s="76"/>
      <c r="BG86" s="76"/>
      <c r="BH86" s="76"/>
      <c r="BI86" s="76"/>
    </row>
    <row r="87" spans="2:61" ht="41" customHeight="1" thickBot="1">
      <c r="D87" s="17" t="str">
        <f t="shared" ref="D87:V87" si="63">+X87</f>
        <v>Global (Purpose, Main Idea)</v>
      </c>
      <c r="E87" s="17" t="str">
        <f t="shared" si="63"/>
        <v>Inference</v>
      </c>
      <c r="F87" s="17" t="str">
        <f t="shared" si="63"/>
        <v>Grammatical Construction</v>
      </c>
      <c r="G87" s="17" t="str">
        <f t="shared" si="63"/>
        <v>Logic</v>
      </c>
      <c r="H87" s="17" t="str">
        <f t="shared" si="63"/>
        <v>Specific detail</v>
      </c>
      <c r="I87" s="17" t="str">
        <f t="shared" si="63"/>
        <v>Assumption</v>
      </c>
      <c r="J87" s="17" t="str">
        <f t="shared" si="63"/>
        <v>Conclusion</v>
      </c>
      <c r="K87" s="17" t="str">
        <f t="shared" si="63"/>
        <v>Strengthten</v>
      </c>
      <c r="L87" s="17" t="str">
        <f t="shared" si="63"/>
        <v>Weaken</v>
      </c>
      <c r="M87" s="17" t="str">
        <f t="shared" si="63"/>
        <v>Style</v>
      </c>
      <c r="N87" s="17" t="str">
        <f t="shared" si="63"/>
        <v>Rare Type</v>
      </c>
      <c r="O87" s="17" t="str">
        <f t="shared" si="63"/>
        <v>Subject-verb</v>
      </c>
      <c r="P87" s="17" t="str">
        <f t="shared" si="63"/>
        <v>Parallelism</v>
      </c>
      <c r="Q87" s="17" t="str">
        <f t="shared" si="63"/>
        <v>Pronouns</v>
      </c>
      <c r="R87" s="17" t="str">
        <f t="shared" si="63"/>
        <v>Modifiers</v>
      </c>
      <c r="S87" s="17" t="str">
        <f t="shared" si="63"/>
        <v>Verb Usage</v>
      </c>
      <c r="T87" s="17" t="str">
        <f t="shared" si="63"/>
        <v>Idioms</v>
      </c>
      <c r="U87" s="17" t="str">
        <f t="shared" si="63"/>
        <v>Comparisons</v>
      </c>
      <c r="V87" s="17" t="str">
        <f t="shared" si="63"/>
        <v>Total Verbal</v>
      </c>
      <c r="X87" s="82" t="str">
        <f t="array" ref="X87:AO87">TRANSPOSE(Verbal)</f>
        <v>Global (Purpose, Main Idea)</v>
      </c>
      <c r="Y87" s="82" t="str">
        <v>Inference</v>
      </c>
      <c r="Z87" s="82" t="str">
        <v>Grammatical Construction</v>
      </c>
      <c r="AA87" s="82" t="str">
        <v>Logic</v>
      </c>
      <c r="AB87" s="82" t="str">
        <v>Specific detail</v>
      </c>
      <c r="AC87" s="82" t="str">
        <v>Assumption</v>
      </c>
      <c r="AD87" s="82" t="str">
        <v>Conclusion</v>
      </c>
      <c r="AE87" s="82" t="str">
        <v>Strengthten</v>
      </c>
      <c r="AF87" s="82" t="str">
        <v>Weaken</v>
      </c>
      <c r="AG87" s="82" t="str">
        <v>Style</v>
      </c>
      <c r="AH87" s="82" t="str">
        <v>Rare Type</v>
      </c>
      <c r="AI87" s="82" t="str">
        <v>Subject-verb</v>
      </c>
      <c r="AJ87" s="82" t="str">
        <v>Parallelism</v>
      </c>
      <c r="AK87" s="82" t="str">
        <v>Pronouns</v>
      </c>
      <c r="AL87" s="82" t="str">
        <v>Modifiers</v>
      </c>
      <c r="AM87" s="82" t="str">
        <v>Verb Usage</v>
      </c>
      <c r="AN87" s="82" t="str">
        <v>Idioms</v>
      </c>
      <c r="AO87" s="82" t="str">
        <v>Comparisons</v>
      </c>
      <c r="AP87" s="82" t="s">
        <v>608</v>
      </c>
      <c r="AQ87" s="76"/>
      <c r="AR87" s="76"/>
      <c r="AS87" s="76"/>
      <c r="AT87" s="76"/>
      <c r="AU87" s="76"/>
      <c r="AV87" s="76"/>
      <c r="AW87" s="76"/>
      <c r="AX87" s="76"/>
      <c r="AY87" s="76"/>
      <c r="AZ87" s="76"/>
      <c r="BA87" s="76"/>
      <c r="BB87" s="76"/>
      <c r="BC87" s="76"/>
      <c r="BD87" s="76"/>
      <c r="BE87" s="76"/>
      <c r="BF87" s="76"/>
      <c r="BG87" s="76"/>
      <c r="BH87" s="76"/>
      <c r="BI87" s="76"/>
    </row>
    <row r="88" spans="2:61" ht="16" thickBot="1">
      <c r="B88" s="18" t="str">
        <f>+$B$43</f>
        <v>Official Guide 12</v>
      </c>
      <c r="D88" s="40" t="str">
        <f>+IF(ISERROR(X88),"n/a",X88)</f>
        <v>n/a</v>
      </c>
      <c r="E88" s="40" t="str">
        <f t="shared" ref="E88:U97" si="64">+IF(ISERROR(Y88),"n/a",Y88)</f>
        <v>n/a</v>
      </c>
      <c r="F88" s="40">
        <f t="shared" si="64"/>
        <v>1</v>
      </c>
      <c r="G88" s="40" t="str">
        <f t="shared" si="64"/>
        <v>n/a</v>
      </c>
      <c r="H88" s="40" t="str">
        <f t="shared" si="64"/>
        <v>n/a</v>
      </c>
      <c r="I88" s="40" t="str">
        <f t="shared" si="64"/>
        <v>n/a</v>
      </c>
      <c r="J88" s="40" t="str">
        <f t="shared" si="64"/>
        <v>n/a</v>
      </c>
      <c r="K88" s="40" t="str">
        <f t="shared" si="64"/>
        <v>n/a</v>
      </c>
      <c r="L88" s="40" t="str">
        <f t="shared" si="64"/>
        <v>n/a</v>
      </c>
      <c r="M88" s="40">
        <f t="shared" si="64"/>
        <v>0.8</v>
      </c>
      <c r="N88" s="40">
        <f t="shared" si="64"/>
        <v>1</v>
      </c>
      <c r="O88" s="40">
        <f t="shared" si="64"/>
        <v>0.7</v>
      </c>
      <c r="P88" s="40">
        <f t="shared" si="64"/>
        <v>0.90476190476190477</v>
      </c>
      <c r="Q88" s="40">
        <f t="shared" si="64"/>
        <v>1</v>
      </c>
      <c r="R88" s="40">
        <f t="shared" si="64"/>
        <v>0.81818181818181823</v>
      </c>
      <c r="S88" s="40">
        <f t="shared" si="64"/>
        <v>0.8666666666666667</v>
      </c>
      <c r="T88" s="40">
        <f t="shared" si="64"/>
        <v>0.8571428571428571</v>
      </c>
      <c r="U88" s="40">
        <f t="shared" si="64"/>
        <v>1</v>
      </c>
      <c r="V88" s="42">
        <f t="shared" ref="V88:V98" si="65">+IF(ISERROR(AP88),"n/a",AP88)</f>
        <v>0.86868686868686873</v>
      </c>
      <c r="X88" s="83" t="e">
        <f>+SUMPRODUCT(('Verbal Log'!$C$5:$C$1004='Verbal Stats'!$B88)*('Verbal Log'!$I$5:$I$1004='Verbal Stats'!X$42)*'Verbal Log'!$P$5:$P$1004)/SUMPRODUCT(('Verbal Log'!$C$5:$C$1004='Verbal Stats'!$B88)*('Verbal Log'!$I$5:$I$1004='Verbal Stats'!X$42))</f>
        <v>#DIV/0!</v>
      </c>
      <c r="Y88" s="83" t="e">
        <f>+SUMPRODUCT(('Verbal Log'!$C$5:$C$1004='Verbal Stats'!$B88)*('Verbal Log'!$I$5:$I$1004='Verbal Stats'!Y$42)*'Verbal Log'!$P$5:$P$1004)/SUMPRODUCT(('Verbal Log'!$C$5:$C$1004='Verbal Stats'!$B88)*('Verbal Log'!$I$5:$I$1004='Verbal Stats'!Y$42))</f>
        <v>#DIV/0!</v>
      </c>
      <c r="Z88" s="83">
        <f>+SUMPRODUCT(('Verbal Log'!$C$5:$C$1004='Verbal Stats'!$B88)*('Verbal Log'!$I$5:$I$1004='Verbal Stats'!Z$42)*'Verbal Log'!$P$5:$P$1004)/SUMPRODUCT(('Verbal Log'!$C$5:$C$1004='Verbal Stats'!$B88)*('Verbal Log'!$I$5:$I$1004='Verbal Stats'!Z$42))</f>
        <v>1</v>
      </c>
      <c r="AA88" s="83" t="e">
        <f>+SUMPRODUCT(('Verbal Log'!$C$5:$C$1004='Verbal Stats'!$B88)*('Verbal Log'!$I$5:$I$1004='Verbal Stats'!AA$42)*'Verbal Log'!$P$5:$P$1004)/SUMPRODUCT(('Verbal Log'!$C$5:$C$1004='Verbal Stats'!$B88)*('Verbal Log'!$I$5:$I$1004='Verbal Stats'!AA$42))</f>
        <v>#DIV/0!</v>
      </c>
      <c r="AB88" s="83" t="e">
        <f>+SUMPRODUCT(('Verbal Log'!$C$5:$C$1004='Verbal Stats'!$B88)*('Verbal Log'!$I$5:$I$1004='Verbal Stats'!AB$42)*'Verbal Log'!$P$5:$P$1004)/SUMPRODUCT(('Verbal Log'!$C$5:$C$1004='Verbal Stats'!$B88)*('Verbal Log'!$I$5:$I$1004='Verbal Stats'!AB$42))</f>
        <v>#DIV/0!</v>
      </c>
      <c r="AC88" s="83" t="e">
        <f>+SUMPRODUCT(('Verbal Log'!$C$5:$C$1004='Verbal Stats'!$B88)*('Verbal Log'!$I$5:$I$1004='Verbal Stats'!AC$42)*'Verbal Log'!$P$5:$P$1004)/SUMPRODUCT(('Verbal Log'!$C$5:$C$1004='Verbal Stats'!$B88)*('Verbal Log'!$I$5:$I$1004='Verbal Stats'!AC$42))</f>
        <v>#DIV/0!</v>
      </c>
      <c r="AD88" s="83" t="e">
        <f>+SUMPRODUCT(('Verbal Log'!$C$5:$C$1004='Verbal Stats'!$B88)*('Verbal Log'!$I$5:$I$1004='Verbal Stats'!AD$42)*'Verbal Log'!$P$5:$P$1004)/SUMPRODUCT(('Verbal Log'!$C$5:$C$1004='Verbal Stats'!$B88)*('Verbal Log'!$I$5:$I$1004='Verbal Stats'!AD$42))</f>
        <v>#DIV/0!</v>
      </c>
      <c r="AE88" s="83" t="e">
        <f>+SUMPRODUCT(('Verbal Log'!$C$5:$C$1004='Verbal Stats'!$B88)*('Verbal Log'!$I$5:$I$1004='Verbal Stats'!AE$42)*'Verbal Log'!$P$5:$P$1004)/SUMPRODUCT(('Verbal Log'!$C$5:$C$1004='Verbal Stats'!$B88)*('Verbal Log'!$I$5:$I$1004='Verbal Stats'!AE$42))</f>
        <v>#DIV/0!</v>
      </c>
      <c r="AF88" s="83" t="e">
        <f>+SUMPRODUCT(('Verbal Log'!$C$5:$C$1004='Verbal Stats'!$B88)*('Verbal Log'!$I$5:$I$1004='Verbal Stats'!AF$42)*'Verbal Log'!$P$5:$P$1004)/SUMPRODUCT(('Verbal Log'!$C$5:$C$1004='Verbal Stats'!$B88)*('Verbal Log'!$I$5:$I$1004='Verbal Stats'!AF$42))</f>
        <v>#DIV/0!</v>
      </c>
      <c r="AG88" s="83">
        <f>+SUMPRODUCT(('Verbal Log'!$C$5:$C$1004='Verbal Stats'!$B88)*('Verbal Log'!$I$5:$I$1004='Verbal Stats'!AG$42)*'Verbal Log'!$P$5:$P$1004)/SUMPRODUCT(('Verbal Log'!$C$5:$C$1004='Verbal Stats'!$B88)*('Verbal Log'!$I$5:$I$1004='Verbal Stats'!AG$42))</f>
        <v>0.8</v>
      </c>
      <c r="AH88" s="83">
        <f>+SUMPRODUCT(('Verbal Log'!$C$5:$C$1004='Verbal Stats'!$B88)*('Verbal Log'!$I$5:$I$1004='Verbal Stats'!AH$42)*'Verbal Log'!$P$5:$P$1004)/SUMPRODUCT(('Verbal Log'!$C$5:$C$1004='Verbal Stats'!$B88)*('Verbal Log'!$I$5:$I$1004='Verbal Stats'!AH$42))</f>
        <v>1</v>
      </c>
      <c r="AI88" s="83">
        <f>+SUMPRODUCT(('Verbal Log'!$C$5:$C$1004='Verbal Stats'!$B88)*('Verbal Log'!$I$5:$I$1004='Verbal Stats'!AI$42)*'Verbal Log'!$P$5:$P$1004)/SUMPRODUCT(('Verbal Log'!$C$5:$C$1004='Verbal Stats'!$B88)*('Verbal Log'!$I$5:$I$1004='Verbal Stats'!AI$42))</f>
        <v>0.7</v>
      </c>
      <c r="AJ88" s="83">
        <f>+SUMPRODUCT(('Verbal Log'!$C$5:$C$1004='Verbal Stats'!$B88)*('Verbal Log'!$I$5:$I$1004='Verbal Stats'!AJ$42)*'Verbal Log'!$P$5:$P$1004)/SUMPRODUCT(('Verbal Log'!$C$5:$C$1004='Verbal Stats'!$B88)*('Verbal Log'!$I$5:$I$1004='Verbal Stats'!AJ$42))</f>
        <v>0.90476190476190477</v>
      </c>
      <c r="AK88" s="83">
        <f>+SUMPRODUCT(('Verbal Log'!$C$5:$C$1004='Verbal Stats'!$B88)*('Verbal Log'!$I$5:$I$1004='Verbal Stats'!AK$42)*'Verbal Log'!$P$5:$P$1004)/SUMPRODUCT(('Verbal Log'!$C$5:$C$1004='Verbal Stats'!$B88)*('Verbal Log'!$I$5:$I$1004='Verbal Stats'!AK$42))</f>
        <v>1</v>
      </c>
      <c r="AL88" s="83">
        <f>+SUMPRODUCT(('Verbal Log'!$C$5:$C$1004='Verbal Stats'!$B88)*('Verbal Log'!$I$5:$I$1004='Verbal Stats'!AL$42)*'Verbal Log'!$P$5:$P$1004)/SUMPRODUCT(('Verbal Log'!$C$5:$C$1004='Verbal Stats'!$B88)*('Verbal Log'!$I$5:$I$1004='Verbal Stats'!AL$42))</f>
        <v>0.81818181818181823</v>
      </c>
      <c r="AM88" s="83">
        <f>+SUMPRODUCT(('Verbal Log'!$C$5:$C$1004='Verbal Stats'!$B88)*('Verbal Log'!$I$5:$I$1004='Verbal Stats'!AM$42)*'Verbal Log'!$P$5:$P$1004)/SUMPRODUCT(('Verbal Log'!$C$5:$C$1004='Verbal Stats'!$B88)*('Verbal Log'!$I$5:$I$1004='Verbal Stats'!AM$42))</f>
        <v>0.8666666666666667</v>
      </c>
      <c r="AN88" s="83">
        <f>+SUMPRODUCT(('Verbal Log'!$C$5:$C$1004='Verbal Stats'!$B88)*('Verbal Log'!$I$5:$I$1004='Verbal Stats'!AN$42)*'Verbal Log'!$P$5:$P$1004)/SUMPRODUCT(('Verbal Log'!$C$5:$C$1004='Verbal Stats'!$B88)*('Verbal Log'!$I$5:$I$1004='Verbal Stats'!AN$42))</f>
        <v>0.8571428571428571</v>
      </c>
      <c r="AO88" s="83">
        <f>+SUMPRODUCT(('Verbal Log'!$C$5:$C$1004='Verbal Stats'!$B88)*('Verbal Log'!$I$5:$I$1004='Verbal Stats'!AO$42)*'Verbal Log'!$P$5:$P$1004)/SUMPRODUCT(('Verbal Log'!$C$5:$C$1004='Verbal Stats'!$B88)*('Verbal Log'!$I$5:$I$1004='Verbal Stats'!AO$42))</f>
        <v>1</v>
      </c>
      <c r="AP88" s="84">
        <f>+SUMPRODUCT(('Verbal Log'!$C$5:$C$1004='Verbal Stats'!$B88)*'Verbal Log'!$P$5:$P$1004)/COUNTIF('Verbal Log'!$C$5:$C$1004,'Verbal Stats'!$B88)</f>
        <v>0.86868686868686873</v>
      </c>
      <c r="AQ88" s="76"/>
      <c r="AR88" s="76"/>
      <c r="AS88" s="76"/>
      <c r="AT88" s="76"/>
      <c r="AU88" s="76"/>
      <c r="AV88" s="76"/>
      <c r="AW88" s="76"/>
      <c r="AX88" s="76"/>
      <c r="AY88" s="76"/>
      <c r="AZ88" s="76"/>
      <c r="BA88" s="76"/>
      <c r="BB88" s="76"/>
      <c r="BC88" s="76"/>
      <c r="BD88" s="76"/>
      <c r="BE88" s="76"/>
      <c r="BF88" s="76"/>
      <c r="BG88" s="76"/>
      <c r="BH88" s="76"/>
      <c r="BI88" s="76"/>
    </row>
    <row r="89" spans="2:61" ht="15.75" customHeight="1" thickBot="1">
      <c r="B89" s="18" t="str">
        <f>+$B$44</f>
        <v>Official Guide-V</v>
      </c>
      <c r="D89" s="43" t="str">
        <f t="shared" ref="D89:D98" si="66">+IF(ISERROR(X89),"n/a",X89)</f>
        <v>n/a</v>
      </c>
      <c r="E89" s="43" t="str">
        <f t="shared" si="64"/>
        <v>n/a</v>
      </c>
      <c r="F89" s="43">
        <f t="shared" si="64"/>
        <v>0</v>
      </c>
      <c r="G89" s="43" t="str">
        <f t="shared" si="64"/>
        <v>n/a</v>
      </c>
      <c r="H89" s="43" t="str">
        <f t="shared" si="64"/>
        <v>n/a</v>
      </c>
      <c r="I89" s="43" t="str">
        <f t="shared" si="64"/>
        <v>n/a</v>
      </c>
      <c r="J89" s="43" t="str">
        <f t="shared" si="64"/>
        <v>n/a</v>
      </c>
      <c r="K89" s="43" t="str">
        <f t="shared" si="64"/>
        <v>n/a</v>
      </c>
      <c r="L89" s="43" t="str">
        <f t="shared" si="64"/>
        <v>n/a</v>
      </c>
      <c r="M89" s="43">
        <f t="shared" si="64"/>
        <v>1</v>
      </c>
      <c r="N89" s="43">
        <f t="shared" si="64"/>
        <v>0</v>
      </c>
      <c r="O89" s="43">
        <f t="shared" si="64"/>
        <v>0.7142857142857143</v>
      </c>
      <c r="P89" s="43">
        <f t="shared" si="64"/>
        <v>0.81818181818181823</v>
      </c>
      <c r="Q89" s="43">
        <f t="shared" si="64"/>
        <v>1</v>
      </c>
      <c r="R89" s="43">
        <f t="shared" si="64"/>
        <v>0.7</v>
      </c>
      <c r="S89" s="43">
        <f t="shared" si="64"/>
        <v>0.8571428571428571</v>
      </c>
      <c r="T89" s="43">
        <f t="shared" si="64"/>
        <v>0.91666666666666663</v>
      </c>
      <c r="U89" s="43">
        <f t="shared" si="64"/>
        <v>1</v>
      </c>
      <c r="V89" s="45">
        <f t="shared" si="65"/>
        <v>0.82666666666666666</v>
      </c>
      <c r="X89" s="83" t="e">
        <f>+SUMPRODUCT(('Verbal Log'!$C$5:$C$1004='Verbal Stats'!$B89)*('Verbal Log'!$I$5:$I$1004='Verbal Stats'!X$42)*'Verbal Log'!$P$5:$P$1004)/SUMPRODUCT(('Verbal Log'!$C$5:$C$1004='Verbal Stats'!$B89)*('Verbal Log'!$I$5:$I$1004='Verbal Stats'!X$42))</f>
        <v>#DIV/0!</v>
      </c>
      <c r="Y89" s="83" t="e">
        <f>+SUMPRODUCT(('Verbal Log'!$C$5:$C$1004='Verbal Stats'!$B89)*('Verbal Log'!$I$5:$I$1004='Verbal Stats'!Y$42)*'Verbal Log'!$P$5:$P$1004)/SUMPRODUCT(('Verbal Log'!$C$5:$C$1004='Verbal Stats'!$B89)*('Verbal Log'!$I$5:$I$1004='Verbal Stats'!Y$42))</f>
        <v>#DIV/0!</v>
      </c>
      <c r="Z89" s="83">
        <f>+SUMPRODUCT(('Verbal Log'!$C$5:$C$1004='Verbal Stats'!$B89)*('Verbal Log'!$I$5:$I$1004='Verbal Stats'!Z$42)*'Verbal Log'!$P$5:$P$1004)/SUMPRODUCT(('Verbal Log'!$C$5:$C$1004='Verbal Stats'!$B89)*('Verbal Log'!$I$5:$I$1004='Verbal Stats'!Z$42))</f>
        <v>0</v>
      </c>
      <c r="AA89" s="83" t="e">
        <f>+SUMPRODUCT(('Verbal Log'!$C$5:$C$1004='Verbal Stats'!$B89)*('Verbal Log'!$I$5:$I$1004='Verbal Stats'!AA$42)*'Verbal Log'!$P$5:$P$1004)/SUMPRODUCT(('Verbal Log'!$C$5:$C$1004='Verbal Stats'!$B89)*('Verbal Log'!$I$5:$I$1004='Verbal Stats'!AA$42))</f>
        <v>#DIV/0!</v>
      </c>
      <c r="AB89" s="83" t="e">
        <f>+SUMPRODUCT(('Verbal Log'!$C$5:$C$1004='Verbal Stats'!$B89)*('Verbal Log'!$I$5:$I$1004='Verbal Stats'!AB$42)*'Verbal Log'!$P$5:$P$1004)/SUMPRODUCT(('Verbal Log'!$C$5:$C$1004='Verbal Stats'!$B89)*('Verbal Log'!$I$5:$I$1004='Verbal Stats'!AB$42))</f>
        <v>#DIV/0!</v>
      </c>
      <c r="AC89" s="83" t="e">
        <f>+SUMPRODUCT(('Verbal Log'!$C$5:$C$1004='Verbal Stats'!$B89)*('Verbal Log'!$I$5:$I$1004='Verbal Stats'!AC$42)*'Verbal Log'!$P$5:$P$1004)/SUMPRODUCT(('Verbal Log'!$C$5:$C$1004='Verbal Stats'!$B89)*('Verbal Log'!$I$5:$I$1004='Verbal Stats'!AC$42))</f>
        <v>#DIV/0!</v>
      </c>
      <c r="AD89" s="83" t="e">
        <f>+SUMPRODUCT(('Verbal Log'!$C$5:$C$1004='Verbal Stats'!$B89)*('Verbal Log'!$I$5:$I$1004='Verbal Stats'!AD$42)*'Verbal Log'!$P$5:$P$1004)/SUMPRODUCT(('Verbal Log'!$C$5:$C$1004='Verbal Stats'!$B89)*('Verbal Log'!$I$5:$I$1004='Verbal Stats'!AD$42))</f>
        <v>#DIV/0!</v>
      </c>
      <c r="AE89" s="83" t="e">
        <f>+SUMPRODUCT(('Verbal Log'!$C$5:$C$1004='Verbal Stats'!$B89)*('Verbal Log'!$I$5:$I$1004='Verbal Stats'!AE$42)*'Verbal Log'!$P$5:$P$1004)/SUMPRODUCT(('Verbal Log'!$C$5:$C$1004='Verbal Stats'!$B89)*('Verbal Log'!$I$5:$I$1004='Verbal Stats'!AE$42))</f>
        <v>#DIV/0!</v>
      </c>
      <c r="AF89" s="83" t="e">
        <f>+SUMPRODUCT(('Verbal Log'!$C$5:$C$1004='Verbal Stats'!$B89)*('Verbal Log'!$I$5:$I$1004='Verbal Stats'!AF$42)*'Verbal Log'!$P$5:$P$1004)/SUMPRODUCT(('Verbal Log'!$C$5:$C$1004='Verbal Stats'!$B89)*('Verbal Log'!$I$5:$I$1004='Verbal Stats'!AF$42))</f>
        <v>#DIV/0!</v>
      </c>
      <c r="AG89" s="83">
        <f>+SUMPRODUCT(('Verbal Log'!$C$5:$C$1004='Verbal Stats'!$B89)*('Verbal Log'!$I$5:$I$1004='Verbal Stats'!AG$42)*'Verbal Log'!$P$5:$P$1004)/SUMPRODUCT(('Verbal Log'!$C$5:$C$1004='Verbal Stats'!$B89)*('Verbal Log'!$I$5:$I$1004='Verbal Stats'!AG$42))</f>
        <v>1</v>
      </c>
      <c r="AH89" s="83">
        <f>+SUMPRODUCT(('Verbal Log'!$C$5:$C$1004='Verbal Stats'!$B89)*('Verbal Log'!$I$5:$I$1004='Verbal Stats'!AH$42)*'Verbal Log'!$P$5:$P$1004)/SUMPRODUCT(('Verbal Log'!$C$5:$C$1004='Verbal Stats'!$B89)*('Verbal Log'!$I$5:$I$1004='Verbal Stats'!AH$42))</f>
        <v>0</v>
      </c>
      <c r="AI89" s="83">
        <f>+SUMPRODUCT(('Verbal Log'!$C$5:$C$1004='Verbal Stats'!$B89)*('Verbal Log'!$I$5:$I$1004='Verbal Stats'!AI$42)*'Verbal Log'!$P$5:$P$1004)/SUMPRODUCT(('Verbal Log'!$C$5:$C$1004='Verbal Stats'!$B89)*('Verbal Log'!$I$5:$I$1004='Verbal Stats'!AI$42))</f>
        <v>0.7142857142857143</v>
      </c>
      <c r="AJ89" s="83">
        <f>+SUMPRODUCT(('Verbal Log'!$C$5:$C$1004='Verbal Stats'!$B89)*('Verbal Log'!$I$5:$I$1004='Verbal Stats'!AJ$42)*'Verbal Log'!$P$5:$P$1004)/SUMPRODUCT(('Verbal Log'!$C$5:$C$1004='Verbal Stats'!$B89)*('Verbal Log'!$I$5:$I$1004='Verbal Stats'!AJ$42))</f>
        <v>0.81818181818181823</v>
      </c>
      <c r="AK89" s="83">
        <f>+SUMPRODUCT(('Verbal Log'!$C$5:$C$1004='Verbal Stats'!$B89)*('Verbal Log'!$I$5:$I$1004='Verbal Stats'!AK$42)*'Verbal Log'!$P$5:$P$1004)/SUMPRODUCT(('Verbal Log'!$C$5:$C$1004='Verbal Stats'!$B89)*('Verbal Log'!$I$5:$I$1004='Verbal Stats'!AK$42))</f>
        <v>1</v>
      </c>
      <c r="AL89" s="83">
        <f>+SUMPRODUCT(('Verbal Log'!$C$5:$C$1004='Verbal Stats'!$B89)*('Verbal Log'!$I$5:$I$1004='Verbal Stats'!AL$42)*'Verbal Log'!$P$5:$P$1004)/SUMPRODUCT(('Verbal Log'!$C$5:$C$1004='Verbal Stats'!$B89)*('Verbal Log'!$I$5:$I$1004='Verbal Stats'!AL$42))</f>
        <v>0.7</v>
      </c>
      <c r="AM89" s="83">
        <f>+SUMPRODUCT(('Verbal Log'!$C$5:$C$1004='Verbal Stats'!$B89)*('Verbal Log'!$I$5:$I$1004='Verbal Stats'!AM$42)*'Verbal Log'!$P$5:$P$1004)/SUMPRODUCT(('Verbal Log'!$C$5:$C$1004='Verbal Stats'!$B89)*('Verbal Log'!$I$5:$I$1004='Verbal Stats'!AM$42))</f>
        <v>0.8571428571428571</v>
      </c>
      <c r="AN89" s="83">
        <f>+SUMPRODUCT(('Verbal Log'!$C$5:$C$1004='Verbal Stats'!$B89)*('Verbal Log'!$I$5:$I$1004='Verbal Stats'!AN$42)*'Verbal Log'!$P$5:$P$1004)/SUMPRODUCT(('Verbal Log'!$C$5:$C$1004='Verbal Stats'!$B89)*('Verbal Log'!$I$5:$I$1004='Verbal Stats'!AN$42))</f>
        <v>0.91666666666666663</v>
      </c>
      <c r="AO89" s="83">
        <f>+SUMPRODUCT(('Verbal Log'!$C$5:$C$1004='Verbal Stats'!$B89)*('Verbal Log'!$I$5:$I$1004='Verbal Stats'!AO$42)*'Verbal Log'!$P$5:$P$1004)/SUMPRODUCT(('Verbal Log'!$C$5:$C$1004='Verbal Stats'!$B89)*('Verbal Log'!$I$5:$I$1004='Verbal Stats'!AO$42))</f>
        <v>1</v>
      </c>
      <c r="AP89" s="84">
        <f>+SUMPRODUCT(('Verbal Log'!$C$5:$C$1004='Verbal Stats'!$B89)*'Verbal Log'!$P$5:$P$1004)/COUNTIF('Verbal Log'!$C$5:$C$1004,'Verbal Stats'!$B89)</f>
        <v>0.82666666666666666</v>
      </c>
      <c r="AQ89" s="76"/>
      <c r="AR89" s="76"/>
      <c r="AS89" s="76"/>
      <c r="AT89" s="76"/>
      <c r="AU89" s="76"/>
      <c r="AV89" s="76"/>
      <c r="AW89" s="76"/>
      <c r="AX89" s="76"/>
      <c r="AY89" s="76"/>
      <c r="AZ89" s="76"/>
      <c r="BA89" s="76"/>
      <c r="BB89" s="76"/>
      <c r="BC89" s="76"/>
      <c r="BD89" s="76"/>
      <c r="BE89" s="76"/>
      <c r="BF89" s="76"/>
      <c r="BG89" s="76"/>
      <c r="BH89" s="76"/>
      <c r="BI89" s="76"/>
    </row>
    <row r="90" spans="2:61" ht="16" thickBot="1">
      <c r="B90" s="18" t="str">
        <f>+$B$45</f>
        <v>Official Guide-Q</v>
      </c>
      <c r="D90" s="40" t="str">
        <f t="shared" si="66"/>
        <v>n/a</v>
      </c>
      <c r="E90" s="40" t="str">
        <f t="shared" si="64"/>
        <v>n/a</v>
      </c>
      <c r="F90" s="40" t="str">
        <f t="shared" si="64"/>
        <v>n/a</v>
      </c>
      <c r="G90" s="40" t="str">
        <f t="shared" si="64"/>
        <v>n/a</v>
      </c>
      <c r="H90" s="40" t="str">
        <f t="shared" si="64"/>
        <v>n/a</v>
      </c>
      <c r="I90" s="40" t="str">
        <f t="shared" si="64"/>
        <v>n/a</v>
      </c>
      <c r="J90" s="40" t="str">
        <f t="shared" si="64"/>
        <v>n/a</v>
      </c>
      <c r="K90" s="40" t="str">
        <f t="shared" si="64"/>
        <v>n/a</v>
      </c>
      <c r="L90" s="40" t="str">
        <f t="shared" si="64"/>
        <v>n/a</v>
      </c>
      <c r="M90" s="40" t="str">
        <f t="shared" si="64"/>
        <v>n/a</v>
      </c>
      <c r="N90" s="40" t="str">
        <f t="shared" si="64"/>
        <v>n/a</v>
      </c>
      <c r="O90" s="40" t="str">
        <f t="shared" si="64"/>
        <v>n/a</v>
      </c>
      <c r="P90" s="40" t="str">
        <f t="shared" si="64"/>
        <v>n/a</v>
      </c>
      <c r="Q90" s="40" t="str">
        <f t="shared" si="64"/>
        <v>n/a</v>
      </c>
      <c r="R90" s="40" t="str">
        <f t="shared" si="64"/>
        <v>n/a</v>
      </c>
      <c r="S90" s="40" t="str">
        <f t="shared" si="64"/>
        <v>n/a</v>
      </c>
      <c r="T90" s="40" t="str">
        <f t="shared" si="64"/>
        <v>n/a</v>
      </c>
      <c r="U90" s="40" t="str">
        <f t="shared" si="64"/>
        <v>n/a</v>
      </c>
      <c r="V90" s="42" t="str">
        <f t="shared" si="65"/>
        <v>n/a</v>
      </c>
      <c r="X90" s="83" t="e">
        <f>+SUMPRODUCT(('Verbal Log'!$C$5:$C$1004='Verbal Stats'!$B90)*('Verbal Log'!$I$5:$I$1004='Verbal Stats'!X$42)*'Verbal Log'!$P$5:$P$1004)/SUMPRODUCT(('Verbal Log'!$C$5:$C$1004='Verbal Stats'!$B90)*('Verbal Log'!$I$5:$I$1004='Verbal Stats'!X$42))</f>
        <v>#DIV/0!</v>
      </c>
      <c r="Y90" s="83" t="e">
        <f>+SUMPRODUCT(('Verbal Log'!$C$5:$C$1004='Verbal Stats'!$B90)*('Verbal Log'!$I$5:$I$1004='Verbal Stats'!Y$42)*'Verbal Log'!$P$5:$P$1004)/SUMPRODUCT(('Verbal Log'!$C$5:$C$1004='Verbal Stats'!$B90)*('Verbal Log'!$I$5:$I$1004='Verbal Stats'!Y$42))</f>
        <v>#DIV/0!</v>
      </c>
      <c r="Z90" s="83" t="e">
        <f>+SUMPRODUCT(('Verbal Log'!$C$5:$C$1004='Verbal Stats'!$B90)*('Verbal Log'!$I$5:$I$1004='Verbal Stats'!Z$42)*'Verbal Log'!$P$5:$P$1004)/SUMPRODUCT(('Verbal Log'!$C$5:$C$1004='Verbal Stats'!$B90)*('Verbal Log'!$I$5:$I$1004='Verbal Stats'!Z$42))</f>
        <v>#DIV/0!</v>
      </c>
      <c r="AA90" s="83" t="e">
        <f>+SUMPRODUCT(('Verbal Log'!$C$5:$C$1004='Verbal Stats'!$B90)*('Verbal Log'!$I$5:$I$1004='Verbal Stats'!AA$42)*'Verbal Log'!$P$5:$P$1004)/SUMPRODUCT(('Verbal Log'!$C$5:$C$1004='Verbal Stats'!$B90)*('Verbal Log'!$I$5:$I$1004='Verbal Stats'!AA$42))</f>
        <v>#DIV/0!</v>
      </c>
      <c r="AB90" s="83" t="e">
        <f>+SUMPRODUCT(('Verbal Log'!$C$5:$C$1004='Verbal Stats'!$B90)*('Verbal Log'!$I$5:$I$1004='Verbal Stats'!AB$42)*'Verbal Log'!$P$5:$P$1004)/SUMPRODUCT(('Verbal Log'!$C$5:$C$1004='Verbal Stats'!$B90)*('Verbal Log'!$I$5:$I$1004='Verbal Stats'!AB$42))</f>
        <v>#DIV/0!</v>
      </c>
      <c r="AC90" s="83" t="e">
        <f>+SUMPRODUCT(('Verbal Log'!$C$5:$C$1004='Verbal Stats'!$B90)*('Verbal Log'!$I$5:$I$1004='Verbal Stats'!AC$42)*'Verbal Log'!$P$5:$P$1004)/SUMPRODUCT(('Verbal Log'!$C$5:$C$1004='Verbal Stats'!$B90)*('Verbal Log'!$I$5:$I$1004='Verbal Stats'!AC$42))</f>
        <v>#DIV/0!</v>
      </c>
      <c r="AD90" s="83" t="e">
        <f>+SUMPRODUCT(('Verbal Log'!$C$5:$C$1004='Verbal Stats'!$B90)*('Verbal Log'!$I$5:$I$1004='Verbal Stats'!AD$42)*'Verbal Log'!$P$5:$P$1004)/SUMPRODUCT(('Verbal Log'!$C$5:$C$1004='Verbal Stats'!$B90)*('Verbal Log'!$I$5:$I$1004='Verbal Stats'!AD$42))</f>
        <v>#DIV/0!</v>
      </c>
      <c r="AE90" s="83" t="e">
        <f>+SUMPRODUCT(('Verbal Log'!$C$5:$C$1004='Verbal Stats'!$B90)*('Verbal Log'!$I$5:$I$1004='Verbal Stats'!AE$42)*'Verbal Log'!$P$5:$P$1004)/SUMPRODUCT(('Verbal Log'!$C$5:$C$1004='Verbal Stats'!$B90)*('Verbal Log'!$I$5:$I$1004='Verbal Stats'!AE$42))</f>
        <v>#DIV/0!</v>
      </c>
      <c r="AF90" s="83" t="e">
        <f>+SUMPRODUCT(('Verbal Log'!$C$5:$C$1004='Verbal Stats'!$B90)*('Verbal Log'!$I$5:$I$1004='Verbal Stats'!AF$42)*'Verbal Log'!$P$5:$P$1004)/SUMPRODUCT(('Verbal Log'!$C$5:$C$1004='Verbal Stats'!$B90)*('Verbal Log'!$I$5:$I$1004='Verbal Stats'!AF$42))</f>
        <v>#DIV/0!</v>
      </c>
      <c r="AG90" s="83" t="e">
        <f>+SUMPRODUCT(('Verbal Log'!$C$5:$C$1004='Verbal Stats'!$B90)*('Verbal Log'!$I$5:$I$1004='Verbal Stats'!AG$42)*'Verbal Log'!$P$5:$P$1004)/SUMPRODUCT(('Verbal Log'!$C$5:$C$1004='Verbal Stats'!$B90)*('Verbal Log'!$I$5:$I$1004='Verbal Stats'!AG$42))</f>
        <v>#DIV/0!</v>
      </c>
      <c r="AH90" s="83" t="e">
        <f>+SUMPRODUCT(('Verbal Log'!$C$5:$C$1004='Verbal Stats'!$B90)*('Verbal Log'!$I$5:$I$1004='Verbal Stats'!AH$42)*'Verbal Log'!$P$5:$P$1004)/SUMPRODUCT(('Verbal Log'!$C$5:$C$1004='Verbal Stats'!$B90)*('Verbal Log'!$I$5:$I$1004='Verbal Stats'!AH$42))</f>
        <v>#DIV/0!</v>
      </c>
      <c r="AI90" s="83" t="e">
        <f>+SUMPRODUCT(('Verbal Log'!$C$5:$C$1004='Verbal Stats'!$B90)*('Verbal Log'!$I$5:$I$1004='Verbal Stats'!AI$42)*'Verbal Log'!$P$5:$P$1004)/SUMPRODUCT(('Verbal Log'!$C$5:$C$1004='Verbal Stats'!$B90)*('Verbal Log'!$I$5:$I$1004='Verbal Stats'!AI$42))</f>
        <v>#DIV/0!</v>
      </c>
      <c r="AJ90" s="83" t="e">
        <f>+SUMPRODUCT(('Verbal Log'!$C$5:$C$1004='Verbal Stats'!$B90)*('Verbal Log'!$I$5:$I$1004='Verbal Stats'!AJ$42)*'Verbal Log'!$P$5:$P$1004)/SUMPRODUCT(('Verbal Log'!$C$5:$C$1004='Verbal Stats'!$B90)*('Verbal Log'!$I$5:$I$1004='Verbal Stats'!AJ$42))</f>
        <v>#DIV/0!</v>
      </c>
      <c r="AK90" s="83" t="e">
        <f>+SUMPRODUCT(('Verbal Log'!$C$5:$C$1004='Verbal Stats'!$B90)*('Verbal Log'!$I$5:$I$1004='Verbal Stats'!AK$42)*'Verbal Log'!$P$5:$P$1004)/SUMPRODUCT(('Verbal Log'!$C$5:$C$1004='Verbal Stats'!$B90)*('Verbal Log'!$I$5:$I$1004='Verbal Stats'!AK$42))</f>
        <v>#DIV/0!</v>
      </c>
      <c r="AL90" s="83" t="e">
        <f>+SUMPRODUCT(('Verbal Log'!$C$5:$C$1004='Verbal Stats'!$B90)*('Verbal Log'!$I$5:$I$1004='Verbal Stats'!AL$42)*'Verbal Log'!$P$5:$P$1004)/SUMPRODUCT(('Verbal Log'!$C$5:$C$1004='Verbal Stats'!$B90)*('Verbal Log'!$I$5:$I$1004='Verbal Stats'!AL$42))</f>
        <v>#DIV/0!</v>
      </c>
      <c r="AM90" s="83" t="e">
        <f>+SUMPRODUCT(('Verbal Log'!$C$5:$C$1004='Verbal Stats'!$B90)*('Verbal Log'!$I$5:$I$1004='Verbal Stats'!AM$42)*'Verbal Log'!$P$5:$P$1004)/SUMPRODUCT(('Verbal Log'!$C$5:$C$1004='Verbal Stats'!$B90)*('Verbal Log'!$I$5:$I$1004='Verbal Stats'!AM$42))</f>
        <v>#DIV/0!</v>
      </c>
      <c r="AN90" s="83" t="e">
        <f>+SUMPRODUCT(('Verbal Log'!$C$5:$C$1004='Verbal Stats'!$B90)*('Verbal Log'!$I$5:$I$1004='Verbal Stats'!AN$42)*'Verbal Log'!$P$5:$P$1004)/SUMPRODUCT(('Verbal Log'!$C$5:$C$1004='Verbal Stats'!$B90)*('Verbal Log'!$I$5:$I$1004='Verbal Stats'!AN$42))</f>
        <v>#DIV/0!</v>
      </c>
      <c r="AO90" s="83" t="e">
        <f>+SUMPRODUCT(('Verbal Log'!$C$5:$C$1004='Verbal Stats'!$B90)*('Verbal Log'!$I$5:$I$1004='Verbal Stats'!AO$42)*'Verbal Log'!$P$5:$P$1004)/SUMPRODUCT(('Verbal Log'!$C$5:$C$1004='Verbal Stats'!$B90)*('Verbal Log'!$I$5:$I$1004='Verbal Stats'!AO$42))</f>
        <v>#DIV/0!</v>
      </c>
      <c r="AP90" s="84" t="e">
        <f>+SUMPRODUCT(('Verbal Log'!$C$5:$C$1004='Verbal Stats'!$B90)*'Verbal Log'!$P$5:$P$1004)/COUNTIF('Verbal Log'!$C$5:$C$1004,'Verbal Stats'!$B90)</f>
        <v>#DIV/0!</v>
      </c>
      <c r="AQ90" s="76"/>
      <c r="AR90" s="76"/>
      <c r="AS90" s="76"/>
      <c r="AT90" s="76"/>
      <c r="AU90" s="76"/>
      <c r="AV90" s="76"/>
      <c r="AW90" s="76"/>
      <c r="AX90" s="76"/>
      <c r="AY90" s="76"/>
      <c r="AZ90" s="76"/>
      <c r="BA90" s="76"/>
      <c r="BB90" s="76"/>
      <c r="BC90" s="76"/>
      <c r="BD90" s="76"/>
      <c r="BE90" s="76"/>
      <c r="BF90" s="76"/>
      <c r="BG90" s="76"/>
      <c r="BH90" s="76"/>
      <c r="BI90" s="76"/>
    </row>
    <row r="91" spans="2:61" ht="16" thickBot="1">
      <c r="B91" s="18" t="str">
        <f>+$B$46</f>
        <v>Kaplan Premier</v>
      </c>
      <c r="D91" s="43">
        <f t="shared" si="66"/>
        <v>0.72727272727272729</v>
      </c>
      <c r="E91" s="43">
        <f t="shared" si="64"/>
        <v>0.8666666666666667</v>
      </c>
      <c r="F91" s="43" t="str">
        <f t="shared" si="64"/>
        <v>n/a</v>
      </c>
      <c r="G91" s="43">
        <f t="shared" si="64"/>
        <v>0.83333333333333337</v>
      </c>
      <c r="H91" s="43">
        <f t="shared" si="64"/>
        <v>1</v>
      </c>
      <c r="I91" s="43">
        <f t="shared" si="64"/>
        <v>1</v>
      </c>
      <c r="J91" s="43" t="str">
        <f t="shared" si="64"/>
        <v>n/a</v>
      </c>
      <c r="K91" s="43">
        <f t="shared" si="64"/>
        <v>0.6</v>
      </c>
      <c r="L91" s="43">
        <f t="shared" si="64"/>
        <v>0.83333333333333337</v>
      </c>
      <c r="M91" s="43">
        <f t="shared" si="64"/>
        <v>0.5</v>
      </c>
      <c r="N91" s="43">
        <f t="shared" si="64"/>
        <v>0.9</v>
      </c>
      <c r="O91" s="43">
        <f t="shared" si="64"/>
        <v>1</v>
      </c>
      <c r="P91" s="43">
        <f t="shared" si="64"/>
        <v>1</v>
      </c>
      <c r="Q91" s="43">
        <f t="shared" si="64"/>
        <v>1</v>
      </c>
      <c r="R91" s="43">
        <f t="shared" si="64"/>
        <v>1</v>
      </c>
      <c r="S91" s="43">
        <f t="shared" si="64"/>
        <v>1</v>
      </c>
      <c r="T91" s="43">
        <f t="shared" si="64"/>
        <v>0.66666666666666663</v>
      </c>
      <c r="U91" s="43">
        <f t="shared" si="64"/>
        <v>1</v>
      </c>
      <c r="V91" s="45">
        <f t="shared" si="65"/>
        <v>0.8666666666666667</v>
      </c>
      <c r="X91" s="83">
        <f>+SUMPRODUCT(('Verbal Log'!$C$5:$C$1004='Verbal Stats'!$B91)*('Verbal Log'!$I$5:$I$1004='Verbal Stats'!X$42)*'Verbal Log'!$P$5:$P$1004)/SUMPRODUCT(('Verbal Log'!$C$5:$C$1004='Verbal Stats'!$B91)*('Verbal Log'!$I$5:$I$1004='Verbal Stats'!X$42))</f>
        <v>0.72727272727272729</v>
      </c>
      <c r="Y91" s="83">
        <f>+SUMPRODUCT(('Verbal Log'!$C$5:$C$1004='Verbal Stats'!$B91)*('Verbal Log'!$I$5:$I$1004='Verbal Stats'!Y$42)*'Verbal Log'!$P$5:$P$1004)/SUMPRODUCT(('Verbal Log'!$C$5:$C$1004='Verbal Stats'!$B91)*('Verbal Log'!$I$5:$I$1004='Verbal Stats'!Y$42))</f>
        <v>0.8666666666666667</v>
      </c>
      <c r="Z91" s="83" t="e">
        <f>+SUMPRODUCT(('Verbal Log'!$C$5:$C$1004='Verbal Stats'!$B91)*('Verbal Log'!$I$5:$I$1004='Verbal Stats'!Z$42)*'Verbal Log'!$P$5:$P$1004)/SUMPRODUCT(('Verbal Log'!$C$5:$C$1004='Verbal Stats'!$B91)*('Verbal Log'!$I$5:$I$1004='Verbal Stats'!Z$42))</f>
        <v>#DIV/0!</v>
      </c>
      <c r="AA91" s="83">
        <f>+SUMPRODUCT(('Verbal Log'!$C$5:$C$1004='Verbal Stats'!$B91)*('Verbal Log'!$I$5:$I$1004='Verbal Stats'!AA$42)*'Verbal Log'!$P$5:$P$1004)/SUMPRODUCT(('Verbal Log'!$C$5:$C$1004='Verbal Stats'!$B91)*('Verbal Log'!$I$5:$I$1004='Verbal Stats'!AA$42))</f>
        <v>0.83333333333333337</v>
      </c>
      <c r="AB91" s="83">
        <f>+SUMPRODUCT(('Verbal Log'!$C$5:$C$1004='Verbal Stats'!$B91)*('Verbal Log'!$I$5:$I$1004='Verbal Stats'!AB$42)*'Verbal Log'!$P$5:$P$1004)/SUMPRODUCT(('Verbal Log'!$C$5:$C$1004='Verbal Stats'!$B91)*('Verbal Log'!$I$5:$I$1004='Verbal Stats'!AB$42))</f>
        <v>1</v>
      </c>
      <c r="AC91" s="83">
        <f>+SUMPRODUCT(('Verbal Log'!$C$5:$C$1004='Verbal Stats'!$B91)*('Verbal Log'!$I$5:$I$1004='Verbal Stats'!AC$42)*'Verbal Log'!$P$5:$P$1004)/SUMPRODUCT(('Verbal Log'!$C$5:$C$1004='Verbal Stats'!$B91)*('Verbal Log'!$I$5:$I$1004='Verbal Stats'!AC$42))</f>
        <v>1</v>
      </c>
      <c r="AD91" s="83" t="e">
        <f>+SUMPRODUCT(('Verbal Log'!$C$5:$C$1004='Verbal Stats'!$B91)*('Verbal Log'!$I$5:$I$1004='Verbal Stats'!AD$42)*'Verbal Log'!$P$5:$P$1004)/SUMPRODUCT(('Verbal Log'!$C$5:$C$1004='Verbal Stats'!$B91)*('Verbal Log'!$I$5:$I$1004='Verbal Stats'!AD$42))</f>
        <v>#DIV/0!</v>
      </c>
      <c r="AE91" s="83">
        <f>+SUMPRODUCT(('Verbal Log'!$C$5:$C$1004='Verbal Stats'!$B91)*('Verbal Log'!$I$5:$I$1004='Verbal Stats'!AE$42)*'Verbal Log'!$P$5:$P$1004)/SUMPRODUCT(('Verbal Log'!$C$5:$C$1004='Verbal Stats'!$B91)*('Verbal Log'!$I$5:$I$1004='Verbal Stats'!AE$42))</f>
        <v>0.6</v>
      </c>
      <c r="AF91" s="83">
        <f>+SUMPRODUCT(('Verbal Log'!$C$5:$C$1004='Verbal Stats'!$B91)*('Verbal Log'!$I$5:$I$1004='Verbal Stats'!AF$42)*'Verbal Log'!$P$5:$P$1004)/SUMPRODUCT(('Verbal Log'!$C$5:$C$1004='Verbal Stats'!$B91)*('Verbal Log'!$I$5:$I$1004='Verbal Stats'!AF$42))</f>
        <v>0.83333333333333337</v>
      </c>
      <c r="AG91" s="83">
        <f>+SUMPRODUCT(('Verbal Log'!$C$5:$C$1004='Verbal Stats'!$B91)*('Verbal Log'!$I$5:$I$1004='Verbal Stats'!AG$42)*'Verbal Log'!$P$5:$P$1004)/SUMPRODUCT(('Verbal Log'!$C$5:$C$1004='Verbal Stats'!$B91)*('Verbal Log'!$I$5:$I$1004='Verbal Stats'!AG$42))</f>
        <v>0.5</v>
      </c>
      <c r="AH91" s="83">
        <f>+SUMPRODUCT(('Verbal Log'!$C$5:$C$1004='Verbal Stats'!$B91)*('Verbal Log'!$I$5:$I$1004='Verbal Stats'!AH$42)*'Verbal Log'!$P$5:$P$1004)/SUMPRODUCT(('Verbal Log'!$C$5:$C$1004='Verbal Stats'!$B91)*('Verbal Log'!$I$5:$I$1004='Verbal Stats'!AH$42))</f>
        <v>0.9</v>
      </c>
      <c r="AI91" s="83">
        <f>+SUMPRODUCT(('Verbal Log'!$C$5:$C$1004='Verbal Stats'!$B91)*('Verbal Log'!$I$5:$I$1004='Verbal Stats'!AI$42)*'Verbal Log'!$P$5:$P$1004)/SUMPRODUCT(('Verbal Log'!$C$5:$C$1004='Verbal Stats'!$B91)*('Verbal Log'!$I$5:$I$1004='Verbal Stats'!AI$42))</f>
        <v>1</v>
      </c>
      <c r="AJ91" s="83">
        <f>+SUMPRODUCT(('Verbal Log'!$C$5:$C$1004='Verbal Stats'!$B91)*('Verbal Log'!$I$5:$I$1004='Verbal Stats'!AJ$42)*'Verbal Log'!$P$5:$P$1004)/SUMPRODUCT(('Verbal Log'!$C$5:$C$1004='Verbal Stats'!$B91)*('Verbal Log'!$I$5:$I$1004='Verbal Stats'!AJ$42))</f>
        <v>1</v>
      </c>
      <c r="AK91" s="83">
        <f>+SUMPRODUCT(('Verbal Log'!$C$5:$C$1004='Verbal Stats'!$B91)*('Verbal Log'!$I$5:$I$1004='Verbal Stats'!AK$42)*'Verbal Log'!$P$5:$P$1004)/SUMPRODUCT(('Verbal Log'!$C$5:$C$1004='Verbal Stats'!$B91)*('Verbal Log'!$I$5:$I$1004='Verbal Stats'!AK$42))</f>
        <v>1</v>
      </c>
      <c r="AL91" s="83">
        <f>+SUMPRODUCT(('Verbal Log'!$C$5:$C$1004='Verbal Stats'!$B91)*('Verbal Log'!$I$5:$I$1004='Verbal Stats'!AL$42)*'Verbal Log'!$P$5:$P$1004)/SUMPRODUCT(('Verbal Log'!$C$5:$C$1004='Verbal Stats'!$B91)*('Verbal Log'!$I$5:$I$1004='Verbal Stats'!AL$42))</f>
        <v>1</v>
      </c>
      <c r="AM91" s="83">
        <f>+SUMPRODUCT(('Verbal Log'!$C$5:$C$1004='Verbal Stats'!$B91)*('Verbal Log'!$I$5:$I$1004='Verbal Stats'!AM$42)*'Verbal Log'!$P$5:$P$1004)/SUMPRODUCT(('Verbal Log'!$C$5:$C$1004='Verbal Stats'!$B91)*('Verbal Log'!$I$5:$I$1004='Verbal Stats'!AM$42))</f>
        <v>1</v>
      </c>
      <c r="AN91" s="83">
        <f>+SUMPRODUCT(('Verbal Log'!$C$5:$C$1004='Verbal Stats'!$B91)*('Verbal Log'!$I$5:$I$1004='Verbal Stats'!AN$42)*'Verbal Log'!$P$5:$P$1004)/SUMPRODUCT(('Verbal Log'!$C$5:$C$1004='Verbal Stats'!$B91)*('Verbal Log'!$I$5:$I$1004='Verbal Stats'!AN$42))</f>
        <v>0.66666666666666663</v>
      </c>
      <c r="AO91" s="83">
        <f>+SUMPRODUCT(('Verbal Log'!$C$5:$C$1004='Verbal Stats'!$B91)*('Verbal Log'!$I$5:$I$1004='Verbal Stats'!AO$42)*'Verbal Log'!$P$5:$P$1004)/SUMPRODUCT(('Verbal Log'!$C$5:$C$1004='Verbal Stats'!$B91)*('Verbal Log'!$I$5:$I$1004='Verbal Stats'!AO$42))</f>
        <v>1</v>
      </c>
      <c r="AP91" s="84">
        <f>+SUMPRODUCT(('Verbal Log'!$C$5:$C$1004='Verbal Stats'!$B91)*'Verbal Log'!$P$5:$P$1004)/COUNTIF('Verbal Log'!$C$5:$C$1004,'Verbal Stats'!$B91)</f>
        <v>0.8666666666666667</v>
      </c>
      <c r="AQ91" s="76"/>
      <c r="AR91" s="76"/>
      <c r="AS91" s="76"/>
      <c r="AT91" s="76"/>
      <c r="AU91" s="76"/>
      <c r="AV91" s="76"/>
      <c r="AW91" s="76"/>
      <c r="AX91" s="76"/>
      <c r="AY91" s="76"/>
      <c r="AZ91" s="76"/>
      <c r="BA91" s="76"/>
      <c r="BB91" s="76"/>
      <c r="BC91" s="76"/>
      <c r="BD91" s="76"/>
      <c r="BE91" s="76"/>
      <c r="BF91" s="76"/>
      <c r="BG91" s="76"/>
      <c r="BH91" s="76"/>
      <c r="BI91" s="76"/>
    </row>
    <row r="92" spans="2:61" ht="16" thickBot="1">
      <c r="B92" s="18" t="str">
        <f>+$B$47</f>
        <v>MGMAT</v>
      </c>
      <c r="D92" s="40" t="str">
        <f t="shared" si="66"/>
        <v>n/a</v>
      </c>
      <c r="E92" s="40" t="str">
        <f t="shared" si="64"/>
        <v>n/a</v>
      </c>
      <c r="F92" s="40" t="str">
        <f t="shared" si="64"/>
        <v>n/a</v>
      </c>
      <c r="G92" s="40" t="str">
        <f t="shared" si="64"/>
        <v>n/a</v>
      </c>
      <c r="H92" s="40" t="str">
        <f t="shared" si="64"/>
        <v>n/a</v>
      </c>
      <c r="I92" s="40" t="str">
        <f t="shared" si="64"/>
        <v>n/a</v>
      </c>
      <c r="J92" s="40" t="str">
        <f t="shared" si="64"/>
        <v>n/a</v>
      </c>
      <c r="K92" s="40" t="str">
        <f t="shared" si="64"/>
        <v>n/a</v>
      </c>
      <c r="L92" s="40" t="str">
        <f t="shared" si="64"/>
        <v>n/a</v>
      </c>
      <c r="M92" s="40" t="str">
        <f t="shared" si="64"/>
        <v>n/a</v>
      </c>
      <c r="N92" s="40" t="str">
        <f t="shared" si="64"/>
        <v>n/a</v>
      </c>
      <c r="O92" s="40" t="str">
        <f t="shared" si="64"/>
        <v>n/a</v>
      </c>
      <c r="P92" s="40" t="str">
        <f t="shared" si="64"/>
        <v>n/a</v>
      </c>
      <c r="Q92" s="40" t="str">
        <f t="shared" si="64"/>
        <v>n/a</v>
      </c>
      <c r="R92" s="40" t="str">
        <f t="shared" si="64"/>
        <v>n/a</v>
      </c>
      <c r="S92" s="40" t="str">
        <f t="shared" si="64"/>
        <v>n/a</v>
      </c>
      <c r="T92" s="40" t="str">
        <f t="shared" si="64"/>
        <v>n/a</v>
      </c>
      <c r="U92" s="40" t="str">
        <f t="shared" si="64"/>
        <v>n/a</v>
      </c>
      <c r="V92" s="42" t="str">
        <f t="shared" si="65"/>
        <v>n/a</v>
      </c>
      <c r="X92" s="83" t="e">
        <f>+SUMPRODUCT(('Verbal Log'!$C$5:$C$1004='Verbal Stats'!$B92)*('Verbal Log'!$I$5:$I$1004='Verbal Stats'!X$42)*'Verbal Log'!$P$5:$P$1004)/SUMPRODUCT(('Verbal Log'!$C$5:$C$1004='Verbal Stats'!$B92)*('Verbal Log'!$I$5:$I$1004='Verbal Stats'!X$42))</f>
        <v>#DIV/0!</v>
      </c>
      <c r="Y92" s="83" t="e">
        <f>+SUMPRODUCT(('Verbal Log'!$C$5:$C$1004='Verbal Stats'!$B92)*('Verbal Log'!$I$5:$I$1004='Verbal Stats'!Y$42)*'Verbal Log'!$P$5:$P$1004)/SUMPRODUCT(('Verbal Log'!$C$5:$C$1004='Verbal Stats'!$B92)*('Verbal Log'!$I$5:$I$1004='Verbal Stats'!Y$42))</f>
        <v>#DIV/0!</v>
      </c>
      <c r="Z92" s="83" t="e">
        <f>+SUMPRODUCT(('Verbal Log'!$C$5:$C$1004='Verbal Stats'!$B92)*('Verbal Log'!$I$5:$I$1004='Verbal Stats'!Z$42)*'Verbal Log'!$P$5:$P$1004)/SUMPRODUCT(('Verbal Log'!$C$5:$C$1004='Verbal Stats'!$B92)*('Verbal Log'!$I$5:$I$1004='Verbal Stats'!Z$42))</f>
        <v>#DIV/0!</v>
      </c>
      <c r="AA92" s="83" t="e">
        <f>+SUMPRODUCT(('Verbal Log'!$C$5:$C$1004='Verbal Stats'!$B92)*('Verbal Log'!$I$5:$I$1004='Verbal Stats'!AA$42)*'Verbal Log'!$P$5:$P$1004)/SUMPRODUCT(('Verbal Log'!$C$5:$C$1004='Verbal Stats'!$B92)*('Verbal Log'!$I$5:$I$1004='Verbal Stats'!AA$42))</f>
        <v>#DIV/0!</v>
      </c>
      <c r="AB92" s="83" t="e">
        <f>+SUMPRODUCT(('Verbal Log'!$C$5:$C$1004='Verbal Stats'!$B92)*('Verbal Log'!$I$5:$I$1004='Verbal Stats'!AB$42)*'Verbal Log'!$P$5:$P$1004)/SUMPRODUCT(('Verbal Log'!$C$5:$C$1004='Verbal Stats'!$B92)*('Verbal Log'!$I$5:$I$1004='Verbal Stats'!AB$42))</f>
        <v>#DIV/0!</v>
      </c>
      <c r="AC92" s="83" t="e">
        <f>+SUMPRODUCT(('Verbal Log'!$C$5:$C$1004='Verbal Stats'!$B92)*('Verbal Log'!$I$5:$I$1004='Verbal Stats'!AC$42)*'Verbal Log'!$P$5:$P$1004)/SUMPRODUCT(('Verbal Log'!$C$5:$C$1004='Verbal Stats'!$B92)*('Verbal Log'!$I$5:$I$1004='Verbal Stats'!AC$42))</f>
        <v>#DIV/0!</v>
      </c>
      <c r="AD92" s="83" t="e">
        <f>+SUMPRODUCT(('Verbal Log'!$C$5:$C$1004='Verbal Stats'!$B92)*('Verbal Log'!$I$5:$I$1004='Verbal Stats'!AD$42)*'Verbal Log'!$P$5:$P$1004)/SUMPRODUCT(('Verbal Log'!$C$5:$C$1004='Verbal Stats'!$B92)*('Verbal Log'!$I$5:$I$1004='Verbal Stats'!AD$42))</f>
        <v>#DIV/0!</v>
      </c>
      <c r="AE92" s="83" t="e">
        <f>+SUMPRODUCT(('Verbal Log'!$C$5:$C$1004='Verbal Stats'!$B92)*('Verbal Log'!$I$5:$I$1004='Verbal Stats'!AE$42)*'Verbal Log'!$P$5:$P$1004)/SUMPRODUCT(('Verbal Log'!$C$5:$C$1004='Verbal Stats'!$B92)*('Verbal Log'!$I$5:$I$1004='Verbal Stats'!AE$42))</f>
        <v>#DIV/0!</v>
      </c>
      <c r="AF92" s="83" t="e">
        <f>+SUMPRODUCT(('Verbal Log'!$C$5:$C$1004='Verbal Stats'!$B92)*('Verbal Log'!$I$5:$I$1004='Verbal Stats'!AF$42)*'Verbal Log'!$P$5:$P$1004)/SUMPRODUCT(('Verbal Log'!$C$5:$C$1004='Verbal Stats'!$B92)*('Verbal Log'!$I$5:$I$1004='Verbal Stats'!AF$42))</f>
        <v>#DIV/0!</v>
      </c>
      <c r="AG92" s="83" t="e">
        <f>+SUMPRODUCT(('Verbal Log'!$C$5:$C$1004='Verbal Stats'!$B92)*('Verbal Log'!$I$5:$I$1004='Verbal Stats'!AG$42)*'Verbal Log'!$P$5:$P$1004)/SUMPRODUCT(('Verbal Log'!$C$5:$C$1004='Verbal Stats'!$B92)*('Verbal Log'!$I$5:$I$1004='Verbal Stats'!AG$42))</f>
        <v>#DIV/0!</v>
      </c>
      <c r="AH92" s="83" t="e">
        <f>+SUMPRODUCT(('Verbal Log'!$C$5:$C$1004='Verbal Stats'!$B92)*('Verbal Log'!$I$5:$I$1004='Verbal Stats'!AH$42)*'Verbal Log'!$P$5:$P$1004)/SUMPRODUCT(('Verbal Log'!$C$5:$C$1004='Verbal Stats'!$B92)*('Verbal Log'!$I$5:$I$1004='Verbal Stats'!AH$42))</f>
        <v>#DIV/0!</v>
      </c>
      <c r="AI92" s="83" t="e">
        <f>+SUMPRODUCT(('Verbal Log'!$C$5:$C$1004='Verbal Stats'!$B92)*('Verbal Log'!$I$5:$I$1004='Verbal Stats'!AI$42)*'Verbal Log'!$P$5:$P$1004)/SUMPRODUCT(('Verbal Log'!$C$5:$C$1004='Verbal Stats'!$B92)*('Verbal Log'!$I$5:$I$1004='Verbal Stats'!AI$42))</f>
        <v>#DIV/0!</v>
      </c>
      <c r="AJ92" s="83" t="e">
        <f>+SUMPRODUCT(('Verbal Log'!$C$5:$C$1004='Verbal Stats'!$B92)*('Verbal Log'!$I$5:$I$1004='Verbal Stats'!AJ$42)*'Verbal Log'!$P$5:$P$1004)/SUMPRODUCT(('Verbal Log'!$C$5:$C$1004='Verbal Stats'!$B92)*('Verbal Log'!$I$5:$I$1004='Verbal Stats'!AJ$42))</f>
        <v>#DIV/0!</v>
      </c>
      <c r="AK92" s="83" t="e">
        <f>+SUMPRODUCT(('Verbal Log'!$C$5:$C$1004='Verbal Stats'!$B92)*('Verbal Log'!$I$5:$I$1004='Verbal Stats'!AK$42)*'Verbal Log'!$P$5:$P$1004)/SUMPRODUCT(('Verbal Log'!$C$5:$C$1004='Verbal Stats'!$B92)*('Verbal Log'!$I$5:$I$1004='Verbal Stats'!AK$42))</f>
        <v>#DIV/0!</v>
      </c>
      <c r="AL92" s="83" t="e">
        <f>+SUMPRODUCT(('Verbal Log'!$C$5:$C$1004='Verbal Stats'!$B92)*('Verbal Log'!$I$5:$I$1004='Verbal Stats'!AL$42)*'Verbal Log'!$P$5:$P$1004)/SUMPRODUCT(('Verbal Log'!$C$5:$C$1004='Verbal Stats'!$B92)*('Verbal Log'!$I$5:$I$1004='Verbal Stats'!AL$42))</f>
        <v>#DIV/0!</v>
      </c>
      <c r="AM92" s="83" t="e">
        <f>+SUMPRODUCT(('Verbal Log'!$C$5:$C$1004='Verbal Stats'!$B92)*('Verbal Log'!$I$5:$I$1004='Verbal Stats'!AM$42)*'Verbal Log'!$P$5:$P$1004)/SUMPRODUCT(('Verbal Log'!$C$5:$C$1004='Verbal Stats'!$B92)*('Verbal Log'!$I$5:$I$1004='Verbal Stats'!AM$42))</f>
        <v>#DIV/0!</v>
      </c>
      <c r="AN92" s="83" t="e">
        <f>+SUMPRODUCT(('Verbal Log'!$C$5:$C$1004='Verbal Stats'!$B92)*('Verbal Log'!$I$5:$I$1004='Verbal Stats'!AN$42)*'Verbal Log'!$P$5:$P$1004)/SUMPRODUCT(('Verbal Log'!$C$5:$C$1004='Verbal Stats'!$B92)*('Verbal Log'!$I$5:$I$1004='Verbal Stats'!AN$42))</f>
        <v>#DIV/0!</v>
      </c>
      <c r="AO92" s="83" t="e">
        <f>+SUMPRODUCT(('Verbal Log'!$C$5:$C$1004='Verbal Stats'!$B92)*('Verbal Log'!$I$5:$I$1004='Verbal Stats'!AO$42)*'Verbal Log'!$P$5:$P$1004)/SUMPRODUCT(('Verbal Log'!$C$5:$C$1004='Verbal Stats'!$B92)*('Verbal Log'!$I$5:$I$1004='Verbal Stats'!AO$42))</f>
        <v>#DIV/0!</v>
      </c>
      <c r="AP92" s="84" t="e">
        <f>+SUMPRODUCT(('Verbal Log'!$C$5:$C$1004='Verbal Stats'!$B92)*'Verbal Log'!$P$5:$P$1004)/COUNTIF('Verbal Log'!$C$5:$C$1004,'Verbal Stats'!$B92)</f>
        <v>#DIV/0!</v>
      </c>
      <c r="AQ92" s="76"/>
      <c r="AR92" s="76"/>
      <c r="AS92" s="76"/>
      <c r="AT92" s="76"/>
      <c r="AU92" s="76"/>
      <c r="AV92" s="76"/>
      <c r="AW92" s="76"/>
      <c r="AX92" s="76"/>
      <c r="AY92" s="76"/>
      <c r="AZ92" s="76"/>
      <c r="BA92" s="76"/>
      <c r="BB92" s="76"/>
      <c r="BC92" s="76"/>
      <c r="BD92" s="76"/>
      <c r="BE92" s="76"/>
      <c r="BF92" s="76"/>
      <c r="BG92" s="76"/>
      <c r="BH92" s="76"/>
      <c r="BI92" s="76"/>
    </row>
    <row r="93" spans="2:61" ht="16" thickBot="1">
      <c r="B93" s="18" t="str">
        <f>+$B$48</f>
        <v>NOVA</v>
      </c>
      <c r="D93" s="43" t="str">
        <f t="shared" si="66"/>
        <v>n/a</v>
      </c>
      <c r="E93" s="43" t="str">
        <f t="shared" si="64"/>
        <v>n/a</v>
      </c>
      <c r="F93" s="43" t="str">
        <f t="shared" si="64"/>
        <v>n/a</v>
      </c>
      <c r="G93" s="43" t="str">
        <f t="shared" si="64"/>
        <v>n/a</v>
      </c>
      <c r="H93" s="43" t="str">
        <f t="shared" si="64"/>
        <v>n/a</v>
      </c>
      <c r="I93" s="43" t="str">
        <f t="shared" si="64"/>
        <v>n/a</v>
      </c>
      <c r="J93" s="43" t="str">
        <f t="shared" si="64"/>
        <v>n/a</v>
      </c>
      <c r="K93" s="43" t="str">
        <f t="shared" si="64"/>
        <v>n/a</v>
      </c>
      <c r="L93" s="43" t="str">
        <f t="shared" si="64"/>
        <v>n/a</v>
      </c>
      <c r="M93" s="43" t="str">
        <f t="shared" si="64"/>
        <v>n/a</v>
      </c>
      <c r="N93" s="43" t="str">
        <f t="shared" si="64"/>
        <v>n/a</v>
      </c>
      <c r="O93" s="43" t="str">
        <f t="shared" si="64"/>
        <v>n/a</v>
      </c>
      <c r="P93" s="43" t="str">
        <f t="shared" si="64"/>
        <v>n/a</v>
      </c>
      <c r="Q93" s="43" t="str">
        <f t="shared" si="64"/>
        <v>n/a</v>
      </c>
      <c r="R93" s="43" t="str">
        <f t="shared" si="64"/>
        <v>n/a</v>
      </c>
      <c r="S93" s="43" t="str">
        <f t="shared" si="64"/>
        <v>n/a</v>
      </c>
      <c r="T93" s="43" t="str">
        <f t="shared" si="64"/>
        <v>n/a</v>
      </c>
      <c r="U93" s="43" t="str">
        <f t="shared" si="64"/>
        <v>n/a</v>
      </c>
      <c r="V93" s="45" t="str">
        <f t="shared" si="65"/>
        <v>n/a</v>
      </c>
      <c r="X93" s="83" t="e">
        <f>+SUMPRODUCT(('Verbal Log'!$C$5:$C$1004='Verbal Stats'!$B93)*('Verbal Log'!$I$5:$I$1004='Verbal Stats'!X$42)*'Verbal Log'!$P$5:$P$1004)/SUMPRODUCT(('Verbal Log'!$C$5:$C$1004='Verbal Stats'!$B93)*('Verbal Log'!$I$5:$I$1004='Verbal Stats'!X$42))</f>
        <v>#DIV/0!</v>
      </c>
      <c r="Y93" s="83" t="e">
        <f>+SUMPRODUCT(('Verbal Log'!$C$5:$C$1004='Verbal Stats'!$B93)*('Verbal Log'!$I$5:$I$1004='Verbal Stats'!Y$42)*'Verbal Log'!$P$5:$P$1004)/SUMPRODUCT(('Verbal Log'!$C$5:$C$1004='Verbal Stats'!$B93)*('Verbal Log'!$I$5:$I$1004='Verbal Stats'!Y$42))</f>
        <v>#DIV/0!</v>
      </c>
      <c r="Z93" s="83" t="e">
        <f>+SUMPRODUCT(('Verbal Log'!$C$5:$C$1004='Verbal Stats'!$B93)*('Verbal Log'!$I$5:$I$1004='Verbal Stats'!Z$42)*'Verbal Log'!$P$5:$P$1004)/SUMPRODUCT(('Verbal Log'!$C$5:$C$1004='Verbal Stats'!$B93)*('Verbal Log'!$I$5:$I$1004='Verbal Stats'!Z$42))</f>
        <v>#DIV/0!</v>
      </c>
      <c r="AA93" s="83" t="e">
        <f>+SUMPRODUCT(('Verbal Log'!$C$5:$C$1004='Verbal Stats'!$B93)*('Verbal Log'!$I$5:$I$1004='Verbal Stats'!AA$42)*'Verbal Log'!$P$5:$P$1004)/SUMPRODUCT(('Verbal Log'!$C$5:$C$1004='Verbal Stats'!$B93)*('Verbal Log'!$I$5:$I$1004='Verbal Stats'!AA$42))</f>
        <v>#DIV/0!</v>
      </c>
      <c r="AB93" s="83" t="e">
        <f>+SUMPRODUCT(('Verbal Log'!$C$5:$C$1004='Verbal Stats'!$B93)*('Verbal Log'!$I$5:$I$1004='Verbal Stats'!AB$42)*'Verbal Log'!$P$5:$P$1004)/SUMPRODUCT(('Verbal Log'!$C$5:$C$1004='Verbal Stats'!$B93)*('Verbal Log'!$I$5:$I$1004='Verbal Stats'!AB$42))</f>
        <v>#DIV/0!</v>
      </c>
      <c r="AC93" s="83" t="e">
        <f>+SUMPRODUCT(('Verbal Log'!$C$5:$C$1004='Verbal Stats'!$B93)*('Verbal Log'!$I$5:$I$1004='Verbal Stats'!AC$42)*'Verbal Log'!$P$5:$P$1004)/SUMPRODUCT(('Verbal Log'!$C$5:$C$1004='Verbal Stats'!$B93)*('Verbal Log'!$I$5:$I$1004='Verbal Stats'!AC$42))</f>
        <v>#DIV/0!</v>
      </c>
      <c r="AD93" s="83" t="e">
        <f>+SUMPRODUCT(('Verbal Log'!$C$5:$C$1004='Verbal Stats'!$B93)*('Verbal Log'!$I$5:$I$1004='Verbal Stats'!AD$42)*'Verbal Log'!$P$5:$P$1004)/SUMPRODUCT(('Verbal Log'!$C$5:$C$1004='Verbal Stats'!$B93)*('Verbal Log'!$I$5:$I$1004='Verbal Stats'!AD$42))</f>
        <v>#DIV/0!</v>
      </c>
      <c r="AE93" s="83" t="e">
        <f>+SUMPRODUCT(('Verbal Log'!$C$5:$C$1004='Verbal Stats'!$B93)*('Verbal Log'!$I$5:$I$1004='Verbal Stats'!AE$42)*'Verbal Log'!$P$5:$P$1004)/SUMPRODUCT(('Verbal Log'!$C$5:$C$1004='Verbal Stats'!$B93)*('Verbal Log'!$I$5:$I$1004='Verbal Stats'!AE$42))</f>
        <v>#DIV/0!</v>
      </c>
      <c r="AF93" s="83" t="e">
        <f>+SUMPRODUCT(('Verbal Log'!$C$5:$C$1004='Verbal Stats'!$B93)*('Verbal Log'!$I$5:$I$1004='Verbal Stats'!AF$42)*'Verbal Log'!$P$5:$P$1004)/SUMPRODUCT(('Verbal Log'!$C$5:$C$1004='Verbal Stats'!$B93)*('Verbal Log'!$I$5:$I$1004='Verbal Stats'!AF$42))</f>
        <v>#DIV/0!</v>
      </c>
      <c r="AG93" s="83" t="e">
        <f>+SUMPRODUCT(('Verbal Log'!$C$5:$C$1004='Verbal Stats'!$B93)*('Verbal Log'!$I$5:$I$1004='Verbal Stats'!AG$42)*'Verbal Log'!$P$5:$P$1004)/SUMPRODUCT(('Verbal Log'!$C$5:$C$1004='Verbal Stats'!$B93)*('Verbal Log'!$I$5:$I$1004='Verbal Stats'!AG$42))</f>
        <v>#DIV/0!</v>
      </c>
      <c r="AH93" s="83" t="e">
        <f>+SUMPRODUCT(('Verbal Log'!$C$5:$C$1004='Verbal Stats'!$B93)*('Verbal Log'!$I$5:$I$1004='Verbal Stats'!AH$42)*'Verbal Log'!$P$5:$P$1004)/SUMPRODUCT(('Verbal Log'!$C$5:$C$1004='Verbal Stats'!$B93)*('Verbal Log'!$I$5:$I$1004='Verbal Stats'!AH$42))</f>
        <v>#DIV/0!</v>
      </c>
      <c r="AI93" s="83" t="e">
        <f>+SUMPRODUCT(('Verbal Log'!$C$5:$C$1004='Verbal Stats'!$B93)*('Verbal Log'!$I$5:$I$1004='Verbal Stats'!AI$42)*'Verbal Log'!$P$5:$P$1004)/SUMPRODUCT(('Verbal Log'!$C$5:$C$1004='Verbal Stats'!$B93)*('Verbal Log'!$I$5:$I$1004='Verbal Stats'!AI$42))</f>
        <v>#DIV/0!</v>
      </c>
      <c r="AJ93" s="83" t="e">
        <f>+SUMPRODUCT(('Verbal Log'!$C$5:$C$1004='Verbal Stats'!$B93)*('Verbal Log'!$I$5:$I$1004='Verbal Stats'!AJ$42)*'Verbal Log'!$P$5:$P$1004)/SUMPRODUCT(('Verbal Log'!$C$5:$C$1004='Verbal Stats'!$B93)*('Verbal Log'!$I$5:$I$1004='Verbal Stats'!AJ$42))</f>
        <v>#DIV/0!</v>
      </c>
      <c r="AK93" s="83" t="e">
        <f>+SUMPRODUCT(('Verbal Log'!$C$5:$C$1004='Verbal Stats'!$B93)*('Verbal Log'!$I$5:$I$1004='Verbal Stats'!AK$42)*'Verbal Log'!$P$5:$P$1004)/SUMPRODUCT(('Verbal Log'!$C$5:$C$1004='Verbal Stats'!$B93)*('Verbal Log'!$I$5:$I$1004='Verbal Stats'!AK$42))</f>
        <v>#DIV/0!</v>
      </c>
      <c r="AL93" s="83" t="e">
        <f>+SUMPRODUCT(('Verbal Log'!$C$5:$C$1004='Verbal Stats'!$B93)*('Verbal Log'!$I$5:$I$1004='Verbal Stats'!AL$42)*'Verbal Log'!$P$5:$P$1004)/SUMPRODUCT(('Verbal Log'!$C$5:$C$1004='Verbal Stats'!$B93)*('Verbal Log'!$I$5:$I$1004='Verbal Stats'!AL$42))</f>
        <v>#DIV/0!</v>
      </c>
      <c r="AM93" s="83" t="e">
        <f>+SUMPRODUCT(('Verbal Log'!$C$5:$C$1004='Verbal Stats'!$B93)*('Verbal Log'!$I$5:$I$1004='Verbal Stats'!AM$42)*'Verbal Log'!$P$5:$P$1004)/SUMPRODUCT(('Verbal Log'!$C$5:$C$1004='Verbal Stats'!$B93)*('Verbal Log'!$I$5:$I$1004='Verbal Stats'!AM$42))</f>
        <v>#DIV/0!</v>
      </c>
      <c r="AN93" s="83" t="e">
        <f>+SUMPRODUCT(('Verbal Log'!$C$5:$C$1004='Verbal Stats'!$B93)*('Verbal Log'!$I$5:$I$1004='Verbal Stats'!AN$42)*'Verbal Log'!$P$5:$P$1004)/SUMPRODUCT(('Verbal Log'!$C$5:$C$1004='Verbal Stats'!$B93)*('Verbal Log'!$I$5:$I$1004='Verbal Stats'!AN$42))</f>
        <v>#DIV/0!</v>
      </c>
      <c r="AO93" s="83" t="e">
        <f>+SUMPRODUCT(('Verbal Log'!$C$5:$C$1004='Verbal Stats'!$B93)*('Verbal Log'!$I$5:$I$1004='Verbal Stats'!AO$42)*'Verbal Log'!$P$5:$P$1004)/SUMPRODUCT(('Verbal Log'!$C$5:$C$1004='Verbal Stats'!$B93)*('Verbal Log'!$I$5:$I$1004='Verbal Stats'!AO$42))</f>
        <v>#DIV/0!</v>
      </c>
      <c r="AP93" s="84" t="e">
        <f>+SUMPRODUCT(('Verbal Log'!$C$5:$C$1004='Verbal Stats'!$B93)*'Verbal Log'!$P$5:$P$1004)/COUNTIF('Verbal Log'!$C$5:$C$1004,'Verbal Stats'!$B93)</f>
        <v>#DIV/0!</v>
      </c>
      <c r="AQ93" s="76"/>
      <c r="AR93" s="76"/>
      <c r="AS93" s="76"/>
      <c r="AT93" s="76"/>
      <c r="AU93" s="76"/>
      <c r="AV93" s="76"/>
      <c r="AW93" s="76"/>
      <c r="AX93" s="76"/>
      <c r="AY93" s="76"/>
      <c r="AZ93" s="76"/>
      <c r="BA93" s="76"/>
      <c r="BB93" s="76"/>
      <c r="BC93" s="76"/>
      <c r="BD93" s="76"/>
      <c r="BE93" s="76"/>
      <c r="BF93" s="76"/>
      <c r="BG93" s="76"/>
      <c r="BH93" s="76"/>
      <c r="BI93" s="76"/>
    </row>
    <row r="94" spans="2:61" ht="16" thickBot="1">
      <c r="B94" s="18" t="str">
        <f>+$B$49</f>
        <v>Kaplan Verbal</v>
      </c>
      <c r="D94" s="40" t="str">
        <f t="shared" si="66"/>
        <v>n/a</v>
      </c>
      <c r="E94" s="40" t="str">
        <f t="shared" si="64"/>
        <v>n/a</v>
      </c>
      <c r="F94" s="40" t="str">
        <f t="shared" si="64"/>
        <v>n/a</v>
      </c>
      <c r="G94" s="40" t="str">
        <f t="shared" si="64"/>
        <v>n/a</v>
      </c>
      <c r="H94" s="40" t="str">
        <f t="shared" si="64"/>
        <v>n/a</v>
      </c>
      <c r="I94" s="40" t="str">
        <f t="shared" si="64"/>
        <v>n/a</v>
      </c>
      <c r="J94" s="40" t="str">
        <f t="shared" si="64"/>
        <v>n/a</v>
      </c>
      <c r="K94" s="40" t="str">
        <f t="shared" si="64"/>
        <v>n/a</v>
      </c>
      <c r="L94" s="40" t="str">
        <f t="shared" si="64"/>
        <v>n/a</v>
      </c>
      <c r="M94" s="40" t="str">
        <f t="shared" si="64"/>
        <v>n/a</v>
      </c>
      <c r="N94" s="40" t="str">
        <f t="shared" si="64"/>
        <v>n/a</v>
      </c>
      <c r="O94" s="40" t="str">
        <f t="shared" si="64"/>
        <v>n/a</v>
      </c>
      <c r="P94" s="40" t="str">
        <f t="shared" si="64"/>
        <v>n/a</v>
      </c>
      <c r="Q94" s="40" t="str">
        <f t="shared" si="64"/>
        <v>n/a</v>
      </c>
      <c r="R94" s="40" t="str">
        <f t="shared" si="64"/>
        <v>n/a</v>
      </c>
      <c r="S94" s="40" t="str">
        <f t="shared" si="64"/>
        <v>n/a</v>
      </c>
      <c r="T94" s="40" t="str">
        <f t="shared" si="64"/>
        <v>n/a</v>
      </c>
      <c r="U94" s="40" t="str">
        <f t="shared" si="64"/>
        <v>n/a</v>
      </c>
      <c r="V94" s="42" t="str">
        <f t="shared" si="65"/>
        <v>n/a</v>
      </c>
      <c r="X94" s="83" t="e">
        <f>+SUMPRODUCT(('Verbal Log'!$C$5:$C$1004='Verbal Stats'!$B94)*('Verbal Log'!$I$5:$I$1004='Verbal Stats'!X$42)*'Verbal Log'!$P$5:$P$1004)/SUMPRODUCT(('Verbal Log'!$C$5:$C$1004='Verbal Stats'!$B94)*('Verbal Log'!$I$5:$I$1004='Verbal Stats'!X$42))</f>
        <v>#DIV/0!</v>
      </c>
      <c r="Y94" s="83" t="e">
        <f>+SUMPRODUCT(('Verbal Log'!$C$5:$C$1004='Verbal Stats'!$B94)*('Verbal Log'!$I$5:$I$1004='Verbal Stats'!Y$42)*'Verbal Log'!$P$5:$P$1004)/SUMPRODUCT(('Verbal Log'!$C$5:$C$1004='Verbal Stats'!$B94)*('Verbal Log'!$I$5:$I$1004='Verbal Stats'!Y$42))</f>
        <v>#DIV/0!</v>
      </c>
      <c r="Z94" s="83" t="e">
        <f>+SUMPRODUCT(('Verbal Log'!$C$5:$C$1004='Verbal Stats'!$B94)*('Verbal Log'!$I$5:$I$1004='Verbal Stats'!Z$42)*'Verbal Log'!$P$5:$P$1004)/SUMPRODUCT(('Verbal Log'!$C$5:$C$1004='Verbal Stats'!$B94)*('Verbal Log'!$I$5:$I$1004='Verbal Stats'!Z$42))</f>
        <v>#DIV/0!</v>
      </c>
      <c r="AA94" s="83" t="e">
        <f>+SUMPRODUCT(('Verbal Log'!$C$5:$C$1004='Verbal Stats'!$B94)*('Verbal Log'!$I$5:$I$1004='Verbal Stats'!AA$42)*'Verbal Log'!$P$5:$P$1004)/SUMPRODUCT(('Verbal Log'!$C$5:$C$1004='Verbal Stats'!$B94)*('Verbal Log'!$I$5:$I$1004='Verbal Stats'!AA$42))</f>
        <v>#DIV/0!</v>
      </c>
      <c r="AB94" s="83" t="e">
        <f>+SUMPRODUCT(('Verbal Log'!$C$5:$C$1004='Verbal Stats'!$B94)*('Verbal Log'!$I$5:$I$1004='Verbal Stats'!AB$42)*'Verbal Log'!$P$5:$P$1004)/SUMPRODUCT(('Verbal Log'!$C$5:$C$1004='Verbal Stats'!$B94)*('Verbal Log'!$I$5:$I$1004='Verbal Stats'!AB$42))</f>
        <v>#DIV/0!</v>
      </c>
      <c r="AC94" s="83" t="e">
        <f>+SUMPRODUCT(('Verbal Log'!$C$5:$C$1004='Verbal Stats'!$B94)*('Verbal Log'!$I$5:$I$1004='Verbal Stats'!AC$42)*'Verbal Log'!$P$5:$P$1004)/SUMPRODUCT(('Verbal Log'!$C$5:$C$1004='Verbal Stats'!$B94)*('Verbal Log'!$I$5:$I$1004='Verbal Stats'!AC$42))</f>
        <v>#DIV/0!</v>
      </c>
      <c r="AD94" s="83" t="e">
        <f>+SUMPRODUCT(('Verbal Log'!$C$5:$C$1004='Verbal Stats'!$B94)*('Verbal Log'!$I$5:$I$1004='Verbal Stats'!AD$42)*'Verbal Log'!$P$5:$P$1004)/SUMPRODUCT(('Verbal Log'!$C$5:$C$1004='Verbal Stats'!$B94)*('Verbal Log'!$I$5:$I$1004='Verbal Stats'!AD$42))</f>
        <v>#DIV/0!</v>
      </c>
      <c r="AE94" s="83" t="e">
        <f>+SUMPRODUCT(('Verbal Log'!$C$5:$C$1004='Verbal Stats'!$B94)*('Verbal Log'!$I$5:$I$1004='Verbal Stats'!AE$42)*'Verbal Log'!$P$5:$P$1004)/SUMPRODUCT(('Verbal Log'!$C$5:$C$1004='Verbal Stats'!$B94)*('Verbal Log'!$I$5:$I$1004='Verbal Stats'!AE$42))</f>
        <v>#DIV/0!</v>
      </c>
      <c r="AF94" s="83" t="e">
        <f>+SUMPRODUCT(('Verbal Log'!$C$5:$C$1004='Verbal Stats'!$B94)*('Verbal Log'!$I$5:$I$1004='Verbal Stats'!AF$42)*'Verbal Log'!$P$5:$P$1004)/SUMPRODUCT(('Verbal Log'!$C$5:$C$1004='Verbal Stats'!$B94)*('Verbal Log'!$I$5:$I$1004='Verbal Stats'!AF$42))</f>
        <v>#DIV/0!</v>
      </c>
      <c r="AG94" s="83" t="e">
        <f>+SUMPRODUCT(('Verbal Log'!$C$5:$C$1004='Verbal Stats'!$B94)*('Verbal Log'!$I$5:$I$1004='Verbal Stats'!AG$42)*'Verbal Log'!$P$5:$P$1004)/SUMPRODUCT(('Verbal Log'!$C$5:$C$1004='Verbal Stats'!$B94)*('Verbal Log'!$I$5:$I$1004='Verbal Stats'!AG$42))</f>
        <v>#DIV/0!</v>
      </c>
      <c r="AH94" s="83" t="e">
        <f>+SUMPRODUCT(('Verbal Log'!$C$5:$C$1004='Verbal Stats'!$B94)*('Verbal Log'!$I$5:$I$1004='Verbal Stats'!AH$42)*'Verbal Log'!$P$5:$P$1004)/SUMPRODUCT(('Verbal Log'!$C$5:$C$1004='Verbal Stats'!$B94)*('Verbal Log'!$I$5:$I$1004='Verbal Stats'!AH$42))</f>
        <v>#DIV/0!</v>
      </c>
      <c r="AI94" s="83" t="e">
        <f>+SUMPRODUCT(('Verbal Log'!$C$5:$C$1004='Verbal Stats'!$B94)*('Verbal Log'!$I$5:$I$1004='Verbal Stats'!AI$42)*'Verbal Log'!$P$5:$P$1004)/SUMPRODUCT(('Verbal Log'!$C$5:$C$1004='Verbal Stats'!$B94)*('Verbal Log'!$I$5:$I$1004='Verbal Stats'!AI$42))</f>
        <v>#DIV/0!</v>
      </c>
      <c r="AJ94" s="83" t="e">
        <f>+SUMPRODUCT(('Verbal Log'!$C$5:$C$1004='Verbal Stats'!$B94)*('Verbal Log'!$I$5:$I$1004='Verbal Stats'!AJ$42)*'Verbal Log'!$P$5:$P$1004)/SUMPRODUCT(('Verbal Log'!$C$5:$C$1004='Verbal Stats'!$B94)*('Verbal Log'!$I$5:$I$1004='Verbal Stats'!AJ$42))</f>
        <v>#DIV/0!</v>
      </c>
      <c r="AK94" s="83" t="e">
        <f>+SUMPRODUCT(('Verbal Log'!$C$5:$C$1004='Verbal Stats'!$B94)*('Verbal Log'!$I$5:$I$1004='Verbal Stats'!AK$42)*'Verbal Log'!$P$5:$P$1004)/SUMPRODUCT(('Verbal Log'!$C$5:$C$1004='Verbal Stats'!$B94)*('Verbal Log'!$I$5:$I$1004='Verbal Stats'!AK$42))</f>
        <v>#DIV/0!</v>
      </c>
      <c r="AL94" s="83" t="e">
        <f>+SUMPRODUCT(('Verbal Log'!$C$5:$C$1004='Verbal Stats'!$B94)*('Verbal Log'!$I$5:$I$1004='Verbal Stats'!AL$42)*'Verbal Log'!$P$5:$P$1004)/SUMPRODUCT(('Verbal Log'!$C$5:$C$1004='Verbal Stats'!$B94)*('Verbal Log'!$I$5:$I$1004='Verbal Stats'!AL$42))</f>
        <v>#DIV/0!</v>
      </c>
      <c r="AM94" s="83" t="e">
        <f>+SUMPRODUCT(('Verbal Log'!$C$5:$C$1004='Verbal Stats'!$B94)*('Verbal Log'!$I$5:$I$1004='Verbal Stats'!AM$42)*'Verbal Log'!$P$5:$P$1004)/SUMPRODUCT(('Verbal Log'!$C$5:$C$1004='Verbal Stats'!$B94)*('Verbal Log'!$I$5:$I$1004='Verbal Stats'!AM$42))</f>
        <v>#DIV/0!</v>
      </c>
      <c r="AN94" s="83" t="e">
        <f>+SUMPRODUCT(('Verbal Log'!$C$5:$C$1004='Verbal Stats'!$B94)*('Verbal Log'!$I$5:$I$1004='Verbal Stats'!AN$42)*'Verbal Log'!$P$5:$P$1004)/SUMPRODUCT(('Verbal Log'!$C$5:$C$1004='Verbal Stats'!$B94)*('Verbal Log'!$I$5:$I$1004='Verbal Stats'!AN$42))</f>
        <v>#DIV/0!</v>
      </c>
      <c r="AO94" s="83" t="e">
        <f>+SUMPRODUCT(('Verbal Log'!$C$5:$C$1004='Verbal Stats'!$B94)*('Verbal Log'!$I$5:$I$1004='Verbal Stats'!AO$42)*'Verbal Log'!$P$5:$P$1004)/SUMPRODUCT(('Verbal Log'!$C$5:$C$1004='Verbal Stats'!$B94)*('Verbal Log'!$I$5:$I$1004='Verbal Stats'!AO$42))</f>
        <v>#DIV/0!</v>
      </c>
      <c r="AP94" s="84" t="e">
        <f>+SUMPRODUCT(('Verbal Log'!$C$5:$C$1004='Verbal Stats'!$B94)*'Verbal Log'!$P$5:$P$1004)/COUNTIF('Verbal Log'!$C$5:$C$1004,'Verbal Stats'!$B94)</f>
        <v>#DIV/0!</v>
      </c>
      <c r="AQ94" s="76"/>
      <c r="AR94" s="76"/>
      <c r="AS94" s="76"/>
      <c r="AT94" s="76"/>
      <c r="AU94" s="76"/>
      <c r="AV94" s="76"/>
      <c r="AW94" s="76"/>
      <c r="AX94" s="76"/>
      <c r="AY94" s="76"/>
      <c r="AZ94" s="76"/>
      <c r="BA94" s="76"/>
      <c r="BB94" s="76"/>
      <c r="BC94" s="76"/>
      <c r="BD94" s="76"/>
      <c r="BE94" s="76"/>
      <c r="BF94" s="76"/>
      <c r="BG94" s="76"/>
      <c r="BH94" s="76"/>
      <c r="BI94" s="76"/>
    </row>
    <row r="95" spans="2:61" ht="16" thickBot="1">
      <c r="B95" s="18" t="str">
        <f>+$B$50</f>
        <v>Kaplan 800</v>
      </c>
      <c r="D95" s="43" t="str">
        <f t="shared" si="66"/>
        <v>n/a</v>
      </c>
      <c r="E95" s="43" t="str">
        <f t="shared" si="64"/>
        <v>n/a</v>
      </c>
      <c r="F95" s="43" t="str">
        <f t="shared" si="64"/>
        <v>n/a</v>
      </c>
      <c r="G95" s="43" t="str">
        <f t="shared" si="64"/>
        <v>n/a</v>
      </c>
      <c r="H95" s="43" t="str">
        <f t="shared" si="64"/>
        <v>n/a</v>
      </c>
      <c r="I95" s="43" t="str">
        <f t="shared" si="64"/>
        <v>n/a</v>
      </c>
      <c r="J95" s="43" t="str">
        <f t="shared" si="64"/>
        <v>n/a</v>
      </c>
      <c r="K95" s="43" t="str">
        <f t="shared" si="64"/>
        <v>n/a</v>
      </c>
      <c r="L95" s="43" t="str">
        <f t="shared" si="64"/>
        <v>n/a</v>
      </c>
      <c r="M95" s="43" t="str">
        <f t="shared" si="64"/>
        <v>n/a</v>
      </c>
      <c r="N95" s="43" t="str">
        <f t="shared" si="64"/>
        <v>n/a</v>
      </c>
      <c r="O95" s="43" t="str">
        <f t="shared" si="64"/>
        <v>n/a</v>
      </c>
      <c r="P95" s="43" t="str">
        <f t="shared" si="64"/>
        <v>n/a</v>
      </c>
      <c r="Q95" s="43" t="str">
        <f t="shared" si="64"/>
        <v>n/a</v>
      </c>
      <c r="R95" s="43" t="str">
        <f t="shared" si="64"/>
        <v>n/a</v>
      </c>
      <c r="S95" s="43" t="str">
        <f t="shared" si="64"/>
        <v>n/a</v>
      </c>
      <c r="T95" s="43" t="str">
        <f t="shared" si="64"/>
        <v>n/a</v>
      </c>
      <c r="U95" s="43" t="str">
        <f t="shared" si="64"/>
        <v>n/a</v>
      </c>
      <c r="V95" s="45" t="str">
        <f t="shared" si="65"/>
        <v>n/a</v>
      </c>
      <c r="X95" s="83" t="e">
        <f>+SUMPRODUCT(('Verbal Log'!$C$5:$C$1004='Verbal Stats'!$B95)*('Verbal Log'!$I$5:$I$1004='Verbal Stats'!X$42)*'Verbal Log'!$P$5:$P$1004)/SUMPRODUCT(('Verbal Log'!$C$5:$C$1004='Verbal Stats'!$B95)*('Verbal Log'!$I$5:$I$1004='Verbal Stats'!X$42))</f>
        <v>#DIV/0!</v>
      </c>
      <c r="Y95" s="83" t="e">
        <f>+SUMPRODUCT(('Verbal Log'!$C$5:$C$1004='Verbal Stats'!$B95)*('Verbal Log'!$I$5:$I$1004='Verbal Stats'!Y$42)*'Verbal Log'!$P$5:$P$1004)/SUMPRODUCT(('Verbal Log'!$C$5:$C$1004='Verbal Stats'!$B95)*('Verbal Log'!$I$5:$I$1004='Verbal Stats'!Y$42))</f>
        <v>#DIV/0!</v>
      </c>
      <c r="Z95" s="83" t="e">
        <f>+SUMPRODUCT(('Verbal Log'!$C$5:$C$1004='Verbal Stats'!$B95)*('Verbal Log'!$I$5:$I$1004='Verbal Stats'!Z$42)*'Verbal Log'!$P$5:$P$1004)/SUMPRODUCT(('Verbal Log'!$C$5:$C$1004='Verbal Stats'!$B95)*('Verbal Log'!$I$5:$I$1004='Verbal Stats'!Z$42))</f>
        <v>#DIV/0!</v>
      </c>
      <c r="AA95" s="83" t="e">
        <f>+SUMPRODUCT(('Verbal Log'!$C$5:$C$1004='Verbal Stats'!$B95)*('Verbal Log'!$I$5:$I$1004='Verbal Stats'!AA$42)*'Verbal Log'!$P$5:$P$1004)/SUMPRODUCT(('Verbal Log'!$C$5:$C$1004='Verbal Stats'!$B95)*('Verbal Log'!$I$5:$I$1004='Verbal Stats'!AA$42))</f>
        <v>#DIV/0!</v>
      </c>
      <c r="AB95" s="83" t="e">
        <f>+SUMPRODUCT(('Verbal Log'!$C$5:$C$1004='Verbal Stats'!$B95)*('Verbal Log'!$I$5:$I$1004='Verbal Stats'!AB$42)*'Verbal Log'!$P$5:$P$1004)/SUMPRODUCT(('Verbal Log'!$C$5:$C$1004='Verbal Stats'!$B95)*('Verbal Log'!$I$5:$I$1004='Verbal Stats'!AB$42))</f>
        <v>#DIV/0!</v>
      </c>
      <c r="AC95" s="83" t="e">
        <f>+SUMPRODUCT(('Verbal Log'!$C$5:$C$1004='Verbal Stats'!$B95)*('Verbal Log'!$I$5:$I$1004='Verbal Stats'!AC$42)*'Verbal Log'!$P$5:$P$1004)/SUMPRODUCT(('Verbal Log'!$C$5:$C$1004='Verbal Stats'!$B95)*('Verbal Log'!$I$5:$I$1004='Verbal Stats'!AC$42))</f>
        <v>#DIV/0!</v>
      </c>
      <c r="AD95" s="83" t="e">
        <f>+SUMPRODUCT(('Verbal Log'!$C$5:$C$1004='Verbal Stats'!$B95)*('Verbal Log'!$I$5:$I$1004='Verbal Stats'!AD$42)*'Verbal Log'!$P$5:$P$1004)/SUMPRODUCT(('Verbal Log'!$C$5:$C$1004='Verbal Stats'!$B95)*('Verbal Log'!$I$5:$I$1004='Verbal Stats'!AD$42))</f>
        <v>#DIV/0!</v>
      </c>
      <c r="AE95" s="83" t="e">
        <f>+SUMPRODUCT(('Verbal Log'!$C$5:$C$1004='Verbal Stats'!$B95)*('Verbal Log'!$I$5:$I$1004='Verbal Stats'!AE$42)*'Verbal Log'!$P$5:$P$1004)/SUMPRODUCT(('Verbal Log'!$C$5:$C$1004='Verbal Stats'!$B95)*('Verbal Log'!$I$5:$I$1004='Verbal Stats'!AE$42))</f>
        <v>#DIV/0!</v>
      </c>
      <c r="AF95" s="83" t="e">
        <f>+SUMPRODUCT(('Verbal Log'!$C$5:$C$1004='Verbal Stats'!$B95)*('Verbal Log'!$I$5:$I$1004='Verbal Stats'!AF$42)*'Verbal Log'!$P$5:$P$1004)/SUMPRODUCT(('Verbal Log'!$C$5:$C$1004='Verbal Stats'!$B95)*('Verbal Log'!$I$5:$I$1004='Verbal Stats'!AF$42))</f>
        <v>#DIV/0!</v>
      </c>
      <c r="AG95" s="83" t="e">
        <f>+SUMPRODUCT(('Verbal Log'!$C$5:$C$1004='Verbal Stats'!$B95)*('Verbal Log'!$I$5:$I$1004='Verbal Stats'!AG$42)*'Verbal Log'!$P$5:$P$1004)/SUMPRODUCT(('Verbal Log'!$C$5:$C$1004='Verbal Stats'!$B95)*('Verbal Log'!$I$5:$I$1004='Verbal Stats'!AG$42))</f>
        <v>#DIV/0!</v>
      </c>
      <c r="AH95" s="83" t="e">
        <f>+SUMPRODUCT(('Verbal Log'!$C$5:$C$1004='Verbal Stats'!$B95)*('Verbal Log'!$I$5:$I$1004='Verbal Stats'!AH$42)*'Verbal Log'!$P$5:$P$1004)/SUMPRODUCT(('Verbal Log'!$C$5:$C$1004='Verbal Stats'!$B95)*('Verbal Log'!$I$5:$I$1004='Verbal Stats'!AH$42))</f>
        <v>#DIV/0!</v>
      </c>
      <c r="AI95" s="83" t="e">
        <f>+SUMPRODUCT(('Verbal Log'!$C$5:$C$1004='Verbal Stats'!$B95)*('Verbal Log'!$I$5:$I$1004='Verbal Stats'!AI$42)*'Verbal Log'!$P$5:$P$1004)/SUMPRODUCT(('Verbal Log'!$C$5:$C$1004='Verbal Stats'!$B95)*('Verbal Log'!$I$5:$I$1004='Verbal Stats'!AI$42))</f>
        <v>#DIV/0!</v>
      </c>
      <c r="AJ95" s="83" t="e">
        <f>+SUMPRODUCT(('Verbal Log'!$C$5:$C$1004='Verbal Stats'!$B95)*('Verbal Log'!$I$5:$I$1004='Verbal Stats'!AJ$42)*'Verbal Log'!$P$5:$P$1004)/SUMPRODUCT(('Verbal Log'!$C$5:$C$1004='Verbal Stats'!$B95)*('Verbal Log'!$I$5:$I$1004='Verbal Stats'!AJ$42))</f>
        <v>#DIV/0!</v>
      </c>
      <c r="AK95" s="83" t="e">
        <f>+SUMPRODUCT(('Verbal Log'!$C$5:$C$1004='Verbal Stats'!$B95)*('Verbal Log'!$I$5:$I$1004='Verbal Stats'!AK$42)*'Verbal Log'!$P$5:$P$1004)/SUMPRODUCT(('Verbal Log'!$C$5:$C$1004='Verbal Stats'!$B95)*('Verbal Log'!$I$5:$I$1004='Verbal Stats'!AK$42))</f>
        <v>#DIV/0!</v>
      </c>
      <c r="AL95" s="83" t="e">
        <f>+SUMPRODUCT(('Verbal Log'!$C$5:$C$1004='Verbal Stats'!$B95)*('Verbal Log'!$I$5:$I$1004='Verbal Stats'!AL$42)*'Verbal Log'!$P$5:$P$1004)/SUMPRODUCT(('Verbal Log'!$C$5:$C$1004='Verbal Stats'!$B95)*('Verbal Log'!$I$5:$I$1004='Verbal Stats'!AL$42))</f>
        <v>#DIV/0!</v>
      </c>
      <c r="AM95" s="83" t="e">
        <f>+SUMPRODUCT(('Verbal Log'!$C$5:$C$1004='Verbal Stats'!$B95)*('Verbal Log'!$I$5:$I$1004='Verbal Stats'!AM$42)*'Verbal Log'!$P$5:$P$1004)/SUMPRODUCT(('Verbal Log'!$C$5:$C$1004='Verbal Stats'!$B95)*('Verbal Log'!$I$5:$I$1004='Verbal Stats'!AM$42))</f>
        <v>#DIV/0!</v>
      </c>
      <c r="AN95" s="83" t="e">
        <f>+SUMPRODUCT(('Verbal Log'!$C$5:$C$1004='Verbal Stats'!$B95)*('Verbal Log'!$I$5:$I$1004='Verbal Stats'!AN$42)*'Verbal Log'!$P$5:$P$1004)/SUMPRODUCT(('Verbal Log'!$C$5:$C$1004='Verbal Stats'!$B95)*('Verbal Log'!$I$5:$I$1004='Verbal Stats'!AN$42))</f>
        <v>#DIV/0!</v>
      </c>
      <c r="AO95" s="83" t="e">
        <f>+SUMPRODUCT(('Verbal Log'!$C$5:$C$1004='Verbal Stats'!$B95)*('Verbal Log'!$I$5:$I$1004='Verbal Stats'!AO$42)*'Verbal Log'!$P$5:$P$1004)/SUMPRODUCT(('Verbal Log'!$C$5:$C$1004='Verbal Stats'!$B95)*('Verbal Log'!$I$5:$I$1004='Verbal Stats'!AO$42))</f>
        <v>#DIV/0!</v>
      </c>
      <c r="AP95" s="84" t="e">
        <f>+SUMPRODUCT(('Verbal Log'!$C$5:$C$1004='Verbal Stats'!$B95)*'Verbal Log'!$P$5:$P$1004)/COUNTIF('Verbal Log'!$C$5:$C$1004,'Verbal Stats'!$B95)</f>
        <v>#DIV/0!</v>
      </c>
      <c r="AQ95" s="76"/>
      <c r="AR95" s="76"/>
      <c r="AS95" s="76"/>
      <c r="AT95" s="76"/>
      <c r="AU95" s="76"/>
      <c r="AV95" s="76"/>
      <c r="AW95" s="76"/>
      <c r="AX95" s="76"/>
      <c r="AY95" s="76"/>
      <c r="AZ95" s="76"/>
      <c r="BA95" s="76"/>
      <c r="BB95" s="76"/>
      <c r="BC95" s="76"/>
      <c r="BD95" s="76"/>
      <c r="BE95" s="76"/>
      <c r="BF95" s="76"/>
      <c r="BG95" s="76"/>
      <c r="BH95" s="76"/>
      <c r="BI95" s="76"/>
    </row>
    <row r="96" spans="2:61" ht="16" thickBot="1">
      <c r="B96" s="18" t="str">
        <f>+$B$51</f>
        <v>Princeton Review</v>
      </c>
      <c r="D96" s="40" t="str">
        <f t="shared" si="66"/>
        <v>n/a</v>
      </c>
      <c r="E96" s="40" t="str">
        <f t="shared" si="64"/>
        <v>n/a</v>
      </c>
      <c r="F96" s="40" t="str">
        <f t="shared" si="64"/>
        <v>n/a</v>
      </c>
      <c r="G96" s="40" t="str">
        <f t="shared" si="64"/>
        <v>n/a</v>
      </c>
      <c r="H96" s="40" t="str">
        <f t="shared" si="64"/>
        <v>n/a</v>
      </c>
      <c r="I96" s="40" t="str">
        <f t="shared" si="64"/>
        <v>n/a</v>
      </c>
      <c r="J96" s="40" t="str">
        <f t="shared" si="64"/>
        <v>n/a</v>
      </c>
      <c r="K96" s="40" t="str">
        <f t="shared" si="64"/>
        <v>n/a</v>
      </c>
      <c r="L96" s="40" t="str">
        <f t="shared" si="64"/>
        <v>n/a</v>
      </c>
      <c r="M96" s="40" t="str">
        <f t="shared" si="64"/>
        <v>n/a</v>
      </c>
      <c r="N96" s="40" t="str">
        <f t="shared" si="64"/>
        <v>n/a</v>
      </c>
      <c r="O96" s="40" t="str">
        <f t="shared" si="64"/>
        <v>n/a</v>
      </c>
      <c r="P96" s="40" t="str">
        <f t="shared" si="64"/>
        <v>n/a</v>
      </c>
      <c r="Q96" s="40" t="str">
        <f t="shared" si="64"/>
        <v>n/a</v>
      </c>
      <c r="R96" s="40" t="str">
        <f t="shared" si="64"/>
        <v>n/a</v>
      </c>
      <c r="S96" s="40" t="str">
        <f t="shared" si="64"/>
        <v>n/a</v>
      </c>
      <c r="T96" s="40" t="str">
        <f t="shared" si="64"/>
        <v>n/a</v>
      </c>
      <c r="U96" s="40" t="str">
        <f t="shared" si="64"/>
        <v>n/a</v>
      </c>
      <c r="V96" s="42" t="str">
        <f t="shared" si="65"/>
        <v>n/a</v>
      </c>
      <c r="X96" s="83" t="e">
        <f>+SUMPRODUCT(('Verbal Log'!$C$5:$C$1004='Verbal Stats'!$B96)*('Verbal Log'!$I$5:$I$1004='Verbal Stats'!X$42)*'Verbal Log'!$P$5:$P$1004)/SUMPRODUCT(('Verbal Log'!$C$5:$C$1004='Verbal Stats'!$B96)*('Verbal Log'!$I$5:$I$1004='Verbal Stats'!X$42))</f>
        <v>#DIV/0!</v>
      </c>
      <c r="Y96" s="83" t="e">
        <f>+SUMPRODUCT(('Verbal Log'!$C$5:$C$1004='Verbal Stats'!$B96)*('Verbal Log'!$I$5:$I$1004='Verbal Stats'!Y$42)*'Verbal Log'!$P$5:$P$1004)/SUMPRODUCT(('Verbal Log'!$C$5:$C$1004='Verbal Stats'!$B96)*('Verbal Log'!$I$5:$I$1004='Verbal Stats'!Y$42))</f>
        <v>#DIV/0!</v>
      </c>
      <c r="Z96" s="83" t="e">
        <f>+SUMPRODUCT(('Verbal Log'!$C$5:$C$1004='Verbal Stats'!$B96)*('Verbal Log'!$I$5:$I$1004='Verbal Stats'!Z$42)*'Verbal Log'!$P$5:$P$1004)/SUMPRODUCT(('Verbal Log'!$C$5:$C$1004='Verbal Stats'!$B96)*('Verbal Log'!$I$5:$I$1004='Verbal Stats'!Z$42))</f>
        <v>#DIV/0!</v>
      </c>
      <c r="AA96" s="83" t="e">
        <f>+SUMPRODUCT(('Verbal Log'!$C$5:$C$1004='Verbal Stats'!$B96)*('Verbal Log'!$I$5:$I$1004='Verbal Stats'!AA$42)*'Verbal Log'!$P$5:$P$1004)/SUMPRODUCT(('Verbal Log'!$C$5:$C$1004='Verbal Stats'!$B96)*('Verbal Log'!$I$5:$I$1004='Verbal Stats'!AA$42))</f>
        <v>#DIV/0!</v>
      </c>
      <c r="AB96" s="83" t="e">
        <f>+SUMPRODUCT(('Verbal Log'!$C$5:$C$1004='Verbal Stats'!$B96)*('Verbal Log'!$I$5:$I$1004='Verbal Stats'!AB$42)*'Verbal Log'!$P$5:$P$1004)/SUMPRODUCT(('Verbal Log'!$C$5:$C$1004='Verbal Stats'!$B96)*('Verbal Log'!$I$5:$I$1004='Verbal Stats'!AB$42))</f>
        <v>#DIV/0!</v>
      </c>
      <c r="AC96" s="83" t="e">
        <f>+SUMPRODUCT(('Verbal Log'!$C$5:$C$1004='Verbal Stats'!$B96)*('Verbal Log'!$I$5:$I$1004='Verbal Stats'!AC$42)*'Verbal Log'!$P$5:$P$1004)/SUMPRODUCT(('Verbal Log'!$C$5:$C$1004='Verbal Stats'!$B96)*('Verbal Log'!$I$5:$I$1004='Verbal Stats'!AC$42))</f>
        <v>#DIV/0!</v>
      </c>
      <c r="AD96" s="83" t="e">
        <f>+SUMPRODUCT(('Verbal Log'!$C$5:$C$1004='Verbal Stats'!$B96)*('Verbal Log'!$I$5:$I$1004='Verbal Stats'!AD$42)*'Verbal Log'!$P$5:$P$1004)/SUMPRODUCT(('Verbal Log'!$C$5:$C$1004='Verbal Stats'!$B96)*('Verbal Log'!$I$5:$I$1004='Verbal Stats'!AD$42))</f>
        <v>#DIV/0!</v>
      </c>
      <c r="AE96" s="83" t="e">
        <f>+SUMPRODUCT(('Verbal Log'!$C$5:$C$1004='Verbal Stats'!$B96)*('Verbal Log'!$I$5:$I$1004='Verbal Stats'!AE$42)*'Verbal Log'!$P$5:$P$1004)/SUMPRODUCT(('Verbal Log'!$C$5:$C$1004='Verbal Stats'!$B96)*('Verbal Log'!$I$5:$I$1004='Verbal Stats'!AE$42))</f>
        <v>#DIV/0!</v>
      </c>
      <c r="AF96" s="83" t="e">
        <f>+SUMPRODUCT(('Verbal Log'!$C$5:$C$1004='Verbal Stats'!$B96)*('Verbal Log'!$I$5:$I$1004='Verbal Stats'!AF$42)*'Verbal Log'!$P$5:$P$1004)/SUMPRODUCT(('Verbal Log'!$C$5:$C$1004='Verbal Stats'!$B96)*('Verbal Log'!$I$5:$I$1004='Verbal Stats'!AF$42))</f>
        <v>#DIV/0!</v>
      </c>
      <c r="AG96" s="83" t="e">
        <f>+SUMPRODUCT(('Verbal Log'!$C$5:$C$1004='Verbal Stats'!$B96)*('Verbal Log'!$I$5:$I$1004='Verbal Stats'!AG$42)*'Verbal Log'!$P$5:$P$1004)/SUMPRODUCT(('Verbal Log'!$C$5:$C$1004='Verbal Stats'!$B96)*('Verbal Log'!$I$5:$I$1004='Verbal Stats'!AG$42))</f>
        <v>#DIV/0!</v>
      </c>
      <c r="AH96" s="83" t="e">
        <f>+SUMPRODUCT(('Verbal Log'!$C$5:$C$1004='Verbal Stats'!$B96)*('Verbal Log'!$I$5:$I$1004='Verbal Stats'!AH$42)*'Verbal Log'!$P$5:$P$1004)/SUMPRODUCT(('Verbal Log'!$C$5:$C$1004='Verbal Stats'!$B96)*('Verbal Log'!$I$5:$I$1004='Verbal Stats'!AH$42))</f>
        <v>#DIV/0!</v>
      </c>
      <c r="AI96" s="83" t="e">
        <f>+SUMPRODUCT(('Verbal Log'!$C$5:$C$1004='Verbal Stats'!$B96)*('Verbal Log'!$I$5:$I$1004='Verbal Stats'!AI$42)*'Verbal Log'!$P$5:$P$1004)/SUMPRODUCT(('Verbal Log'!$C$5:$C$1004='Verbal Stats'!$B96)*('Verbal Log'!$I$5:$I$1004='Verbal Stats'!AI$42))</f>
        <v>#DIV/0!</v>
      </c>
      <c r="AJ96" s="83" t="e">
        <f>+SUMPRODUCT(('Verbal Log'!$C$5:$C$1004='Verbal Stats'!$B96)*('Verbal Log'!$I$5:$I$1004='Verbal Stats'!AJ$42)*'Verbal Log'!$P$5:$P$1004)/SUMPRODUCT(('Verbal Log'!$C$5:$C$1004='Verbal Stats'!$B96)*('Verbal Log'!$I$5:$I$1004='Verbal Stats'!AJ$42))</f>
        <v>#DIV/0!</v>
      </c>
      <c r="AK96" s="83" t="e">
        <f>+SUMPRODUCT(('Verbal Log'!$C$5:$C$1004='Verbal Stats'!$B96)*('Verbal Log'!$I$5:$I$1004='Verbal Stats'!AK$42)*'Verbal Log'!$P$5:$P$1004)/SUMPRODUCT(('Verbal Log'!$C$5:$C$1004='Verbal Stats'!$B96)*('Verbal Log'!$I$5:$I$1004='Verbal Stats'!AK$42))</f>
        <v>#DIV/0!</v>
      </c>
      <c r="AL96" s="83" t="e">
        <f>+SUMPRODUCT(('Verbal Log'!$C$5:$C$1004='Verbal Stats'!$B96)*('Verbal Log'!$I$5:$I$1004='Verbal Stats'!AL$42)*'Verbal Log'!$P$5:$P$1004)/SUMPRODUCT(('Verbal Log'!$C$5:$C$1004='Verbal Stats'!$B96)*('Verbal Log'!$I$5:$I$1004='Verbal Stats'!AL$42))</f>
        <v>#DIV/0!</v>
      </c>
      <c r="AM96" s="83" t="e">
        <f>+SUMPRODUCT(('Verbal Log'!$C$5:$C$1004='Verbal Stats'!$B96)*('Verbal Log'!$I$5:$I$1004='Verbal Stats'!AM$42)*'Verbal Log'!$P$5:$P$1004)/SUMPRODUCT(('Verbal Log'!$C$5:$C$1004='Verbal Stats'!$B96)*('Verbal Log'!$I$5:$I$1004='Verbal Stats'!AM$42))</f>
        <v>#DIV/0!</v>
      </c>
      <c r="AN96" s="83" t="e">
        <f>+SUMPRODUCT(('Verbal Log'!$C$5:$C$1004='Verbal Stats'!$B96)*('Verbal Log'!$I$5:$I$1004='Verbal Stats'!AN$42)*'Verbal Log'!$P$5:$P$1004)/SUMPRODUCT(('Verbal Log'!$C$5:$C$1004='Verbal Stats'!$B96)*('Verbal Log'!$I$5:$I$1004='Verbal Stats'!AN$42))</f>
        <v>#DIV/0!</v>
      </c>
      <c r="AO96" s="83" t="e">
        <f>+SUMPRODUCT(('Verbal Log'!$C$5:$C$1004='Verbal Stats'!$B96)*('Verbal Log'!$I$5:$I$1004='Verbal Stats'!AO$42)*'Verbal Log'!$P$5:$P$1004)/SUMPRODUCT(('Verbal Log'!$C$5:$C$1004='Verbal Stats'!$B96)*('Verbal Log'!$I$5:$I$1004='Verbal Stats'!AO$42))</f>
        <v>#DIV/0!</v>
      </c>
      <c r="AP96" s="84" t="e">
        <f>+SUMPRODUCT(('Verbal Log'!$C$5:$C$1004='Verbal Stats'!$B96)*'Verbal Log'!$P$5:$P$1004)/COUNTIF('Verbal Log'!$C$5:$C$1004,'Verbal Stats'!$B96)</f>
        <v>#DIV/0!</v>
      </c>
      <c r="AQ96" s="76"/>
      <c r="AR96" s="76"/>
      <c r="AS96" s="76"/>
      <c r="AT96" s="76"/>
      <c r="AU96" s="76"/>
      <c r="AV96" s="76"/>
      <c r="AW96" s="76"/>
      <c r="AX96" s="76"/>
      <c r="AY96" s="76"/>
      <c r="AZ96" s="76"/>
      <c r="BA96" s="76"/>
      <c r="BB96" s="76"/>
      <c r="BC96" s="76"/>
      <c r="BD96" s="76"/>
      <c r="BE96" s="76"/>
      <c r="BF96" s="76"/>
      <c r="BG96" s="76"/>
      <c r="BH96" s="76"/>
      <c r="BI96" s="76"/>
    </row>
    <row r="97" spans="2:61" ht="16" thickBot="1">
      <c r="B97" s="18" t="str">
        <f>+$B$52</f>
        <v>PowerScore SC</v>
      </c>
      <c r="D97" s="43" t="str">
        <f t="shared" si="66"/>
        <v>n/a</v>
      </c>
      <c r="E97" s="43" t="str">
        <f t="shared" si="64"/>
        <v>n/a</v>
      </c>
      <c r="F97" s="43" t="str">
        <f t="shared" si="64"/>
        <v>n/a</v>
      </c>
      <c r="G97" s="43" t="str">
        <f t="shared" si="64"/>
        <v>n/a</v>
      </c>
      <c r="H97" s="43" t="str">
        <f t="shared" si="64"/>
        <v>n/a</v>
      </c>
      <c r="I97" s="43" t="str">
        <f t="shared" si="64"/>
        <v>n/a</v>
      </c>
      <c r="J97" s="43" t="str">
        <f t="shared" si="64"/>
        <v>n/a</v>
      </c>
      <c r="K97" s="43" t="str">
        <f t="shared" si="64"/>
        <v>n/a</v>
      </c>
      <c r="L97" s="43" t="str">
        <f t="shared" si="64"/>
        <v>n/a</v>
      </c>
      <c r="M97" s="43" t="str">
        <f t="shared" si="64"/>
        <v>n/a</v>
      </c>
      <c r="N97" s="43" t="str">
        <f t="shared" si="64"/>
        <v>n/a</v>
      </c>
      <c r="O97" s="43" t="str">
        <f t="shared" si="64"/>
        <v>n/a</v>
      </c>
      <c r="P97" s="43" t="str">
        <f t="shared" si="64"/>
        <v>n/a</v>
      </c>
      <c r="Q97" s="43" t="str">
        <f t="shared" si="64"/>
        <v>n/a</v>
      </c>
      <c r="R97" s="43" t="str">
        <f t="shared" si="64"/>
        <v>n/a</v>
      </c>
      <c r="S97" s="43" t="str">
        <f t="shared" si="64"/>
        <v>n/a</v>
      </c>
      <c r="T97" s="43" t="str">
        <f t="shared" si="64"/>
        <v>n/a</v>
      </c>
      <c r="U97" s="43" t="str">
        <f t="shared" si="64"/>
        <v>n/a</v>
      </c>
      <c r="V97" s="45" t="str">
        <f t="shared" si="65"/>
        <v>n/a</v>
      </c>
      <c r="X97" s="83" t="e">
        <f>+SUMPRODUCT(('Verbal Log'!$C$5:$C$1004='Verbal Stats'!$B97)*('Verbal Log'!$I$5:$I$1004='Verbal Stats'!X$42)*'Verbal Log'!$P$5:$P$1004)/SUMPRODUCT(('Verbal Log'!$C$5:$C$1004='Verbal Stats'!$B97)*('Verbal Log'!$I$5:$I$1004='Verbal Stats'!X$42))</f>
        <v>#DIV/0!</v>
      </c>
      <c r="Y97" s="83" t="e">
        <f>+SUMPRODUCT(('Verbal Log'!$C$5:$C$1004='Verbal Stats'!$B97)*('Verbal Log'!$I$5:$I$1004='Verbal Stats'!Y$42)*'Verbal Log'!$P$5:$P$1004)/SUMPRODUCT(('Verbal Log'!$C$5:$C$1004='Verbal Stats'!$B97)*('Verbal Log'!$I$5:$I$1004='Verbal Stats'!Y$42))</f>
        <v>#DIV/0!</v>
      </c>
      <c r="Z97" s="83" t="e">
        <f>+SUMPRODUCT(('Verbal Log'!$C$5:$C$1004='Verbal Stats'!$B97)*('Verbal Log'!$I$5:$I$1004='Verbal Stats'!Z$42)*'Verbal Log'!$P$5:$P$1004)/SUMPRODUCT(('Verbal Log'!$C$5:$C$1004='Verbal Stats'!$B97)*('Verbal Log'!$I$5:$I$1004='Verbal Stats'!Z$42))</f>
        <v>#DIV/0!</v>
      </c>
      <c r="AA97" s="83" t="e">
        <f>+SUMPRODUCT(('Verbal Log'!$C$5:$C$1004='Verbal Stats'!$B97)*('Verbal Log'!$I$5:$I$1004='Verbal Stats'!AA$42)*'Verbal Log'!$P$5:$P$1004)/SUMPRODUCT(('Verbal Log'!$C$5:$C$1004='Verbal Stats'!$B97)*('Verbal Log'!$I$5:$I$1004='Verbal Stats'!AA$42))</f>
        <v>#DIV/0!</v>
      </c>
      <c r="AB97" s="83" t="e">
        <f>+SUMPRODUCT(('Verbal Log'!$C$5:$C$1004='Verbal Stats'!$B97)*('Verbal Log'!$I$5:$I$1004='Verbal Stats'!AB$42)*'Verbal Log'!$P$5:$P$1004)/SUMPRODUCT(('Verbal Log'!$C$5:$C$1004='Verbal Stats'!$B97)*('Verbal Log'!$I$5:$I$1004='Verbal Stats'!AB$42))</f>
        <v>#DIV/0!</v>
      </c>
      <c r="AC97" s="83" t="e">
        <f>+SUMPRODUCT(('Verbal Log'!$C$5:$C$1004='Verbal Stats'!$B97)*('Verbal Log'!$I$5:$I$1004='Verbal Stats'!AC$42)*'Verbal Log'!$P$5:$P$1004)/SUMPRODUCT(('Verbal Log'!$C$5:$C$1004='Verbal Stats'!$B97)*('Verbal Log'!$I$5:$I$1004='Verbal Stats'!AC$42))</f>
        <v>#DIV/0!</v>
      </c>
      <c r="AD97" s="83" t="e">
        <f>+SUMPRODUCT(('Verbal Log'!$C$5:$C$1004='Verbal Stats'!$B97)*('Verbal Log'!$I$5:$I$1004='Verbal Stats'!AD$42)*'Verbal Log'!$P$5:$P$1004)/SUMPRODUCT(('Verbal Log'!$C$5:$C$1004='Verbal Stats'!$B97)*('Verbal Log'!$I$5:$I$1004='Verbal Stats'!AD$42))</f>
        <v>#DIV/0!</v>
      </c>
      <c r="AE97" s="83" t="e">
        <f>+SUMPRODUCT(('Verbal Log'!$C$5:$C$1004='Verbal Stats'!$B97)*('Verbal Log'!$I$5:$I$1004='Verbal Stats'!AE$42)*'Verbal Log'!$P$5:$P$1004)/SUMPRODUCT(('Verbal Log'!$C$5:$C$1004='Verbal Stats'!$B97)*('Verbal Log'!$I$5:$I$1004='Verbal Stats'!AE$42))</f>
        <v>#DIV/0!</v>
      </c>
      <c r="AF97" s="83" t="e">
        <f>+SUMPRODUCT(('Verbal Log'!$C$5:$C$1004='Verbal Stats'!$B97)*('Verbal Log'!$I$5:$I$1004='Verbal Stats'!AF$42)*'Verbal Log'!$P$5:$P$1004)/SUMPRODUCT(('Verbal Log'!$C$5:$C$1004='Verbal Stats'!$B97)*('Verbal Log'!$I$5:$I$1004='Verbal Stats'!AF$42))</f>
        <v>#DIV/0!</v>
      </c>
      <c r="AG97" s="83" t="e">
        <f>+SUMPRODUCT(('Verbal Log'!$C$5:$C$1004='Verbal Stats'!$B97)*('Verbal Log'!$I$5:$I$1004='Verbal Stats'!AG$42)*'Verbal Log'!$P$5:$P$1004)/SUMPRODUCT(('Verbal Log'!$C$5:$C$1004='Verbal Stats'!$B97)*('Verbal Log'!$I$5:$I$1004='Verbal Stats'!AG$42))</f>
        <v>#DIV/0!</v>
      </c>
      <c r="AH97" s="83" t="e">
        <f>+SUMPRODUCT(('Verbal Log'!$C$5:$C$1004='Verbal Stats'!$B97)*('Verbal Log'!$I$5:$I$1004='Verbal Stats'!AH$42)*'Verbal Log'!$P$5:$P$1004)/SUMPRODUCT(('Verbal Log'!$C$5:$C$1004='Verbal Stats'!$B97)*('Verbal Log'!$I$5:$I$1004='Verbal Stats'!AH$42))</f>
        <v>#DIV/0!</v>
      </c>
      <c r="AI97" s="83" t="e">
        <f>+SUMPRODUCT(('Verbal Log'!$C$5:$C$1004='Verbal Stats'!$B97)*('Verbal Log'!$I$5:$I$1004='Verbal Stats'!AI$42)*'Verbal Log'!$P$5:$P$1004)/SUMPRODUCT(('Verbal Log'!$C$5:$C$1004='Verbal Stats'!$B97)*('Verbal Log'!$I$5:$I$1004='Verbal Stats'!AI$42))</f>
        <v>#DIV/0!</v>
      </c>
      <c r="AJ97" s="83" t="e">
        <f>+SUMPRODUCT(('Verbal Log'!$C$5:$C$1004='Verbal Stats'!$B97)*('Verbal Log'!$I$5:$I$1004='Verbal Stats'!AJ$42)*'Verbal Log'!$P$5:$P$1004)/SUMPRODUCT(('Verbal Log'!$C$5:$C$1004='Verbal Stats'!$B97)*('Verbal Log'!$I$5:$I$1004='Verbal Stats'!AJ$42))</f>
        <v>#DIV/0!</v>
      </c>
      <c r="AK97" s="83" t="e">
        <f>+SUMPRODUCT(('Verbal Log'!$C$5:$C$1004='Verbal Stats'!$B97)*('Verbal Log'!$I$5:$I$1004='Verbal Stats'!AK$42)*'Verbal Log'!$P$5:$P$1004)/SUMPRODUCT(('Verbal Log'!$C$5:$C$1004='Verbal Stats'!$B97)*('Verbal Log'!$I$5:$I$1004='Verbal Stats'!AK$42))</f>
        <v>#DIV/0!</v>
      </c>
      <c r="AL97" s="83" t="e">
        <f>+SUMPRODUCT(('Verbal Log'!$C$5:$C$1004='Verbal Stats'!$B97)*('Verbal Log'!$I$5:$I$1004='Verbal Stats'!AL$42)*'Verbal Log'!$P$5:$P$1004)/SUMPRODUCT(('Verbal Log'!$C$5:$C$1004='Verbal Stats'!$B97)*('Verbal Log'!$I$5:$I$1004='Verbal Stats'!AL$42))</f>
        <v>#DIV/0!</v>
      </c>
      <c r="AM97" s="83" t="e">
        <f>+SUMPRODUCT(('Verbal Log'!$C$5:$C$1004='Verbal Stats'!$B97)*('Verbal Log'!$I$5:$I$1004='Verbal Stats'!AM$42)*'Verbal Log'!$P$5:$P$1004)/SUMPRODUCT(('Verbal Log'!$C$5:$C$1004='Verbal Stats'!$B97)*('Verbal Log'!$I$5:$I$1004='Verbal Stats'!AM$42))</f>
        <v>#DIV/0!</v>
      </c>
      <c r="AN97" s="83" t="e">
        <f>+SUMPRODUCT(('Verbal Log'!$C$5:$C$1004='Verbal Stats'!$B97)*('Verbal Log'!$I$5:$I$1004='Verbal Stats'!AN$42)*'Verbal Log'!$P$5:$P$1004)/SUMPRODUCT(('Verbal Log'!$C$5:$C$1004='Verbal Stats'!$B97)*('Verbal Log'!$I$5:$I$1004='Verbal Stats'!AN$42))</f>
        <v>#DIV/0!</v>
      </c>
      <c r="AO97" s="83" t="e">
        <f>+SUMPRODUCT(('Verbal Log'!$C$5:$C$1004='Verbal Stats'!$B97)*('Verbal Log'!$I$5:$I$1004='Verbal Stats'!AO$42)*'Verbal Log'!$P$5:$P$1004)/SUMPRODUCT(('Verbal Log'!$C$5:$C$1004='Verbal Stats'!$B97)*('Verbal Log'!$I$5:$I$1004='Verbal Stats'!AO$42))</f>
        <v>#DIV/0!</v>
      </c>
      <c r="AP97" s="84" t="e">
        <f>+SUMPRODUCT(('Verbal Log'!$C$5:$C$1004='Verbal Stats'!$B97)*'Verbal Log'!$P$5:$P$1004)/COUNTIF('Verbal Log'!$C$5:$C$1004,'Verbal Stats'!$B97)</f>
        <v>#DIV/0!</v>
      </c>
      <c r="AQ97" s="76"/>
      <c r="AR97" s="76"/>
      <c r="AS97" s="76"/>
      <c r="AT97" s="76"/>
      <c r="AU97" s="76"/>
      <c r="AV97" s="76"/>
      <c r="AW97" s="76"/>
      <c r="AX97" s="76"/>
      <c r="AY97" s="76"/>
      <c r="AZ97" s="76"/>
      <c r="BA97" s="76"/>
      <c r="BB97" s="76"/>
      <c r="BC97" s="76"/>
      <c r="BD97" s="76"/>
      <c r="BE97" s="76"/>
      <c r="BF97" s="76"/>
      <c r="BG97" s="76"/>
      <c r="BH97" s="76"/>
      <c r="BI97" s="76"/>
    </row>
    <row r="98" spans="2:61">
      <c r="B98" s="18" t="str">
        <f>+$B$53</f>
        <v>ALL</v>
      </c>
      <c r="D98" s="46">
        <f t="shared" si="66"/>
        <v>0.72727272727272729</v>
      </c>
      <c r="E98" s="46">
        <f>+IF(ISERROR(Y98),"n/a",Y98)</f>
        <v>0.8666666666666667</v>
      </c>
      <c r="F98" s="46">
        <f>+IF(ISERROR(Z98),"n/a",Z98)</f>
        <v>0.5</v>
      </c>
      <c r="G98" s="46">
        <f t="shared" ref="G98:U98" si="67">+IF(ISERROR(AA98),"n/a",AA98)</f>
        <v>0.83333333333333337</v>
      </c>
      <c r="H98" s="46">
        <f t="shared" si="67"/>
        <v>1</v>
      </c>
      <c r="I98" s="46">
        <f t="shared" si="67"/>
        <v>1</v>
      </c>
      <c r="J98" s="46" t="str">
        <f t="shared" si="67"/>
        <v>n/a</v>
      </c>
      <c r="K98" s="46">
        <f t="shared" si="67"/>
        <v>0.6</v>
      </c>
      <c r="L98" s="46">
        <f t="shared" si="67"/>
        <v>0.83333333333333337</v>
      </c>
      <c r="M98" s="46">
        <f t="shared" si="67"/>
        <v>0.66666666666666663</v>
      </c>
      <c r="N98" s="46">
        <f t="shared" si="67"/>
        <v>0.83333333333333337</v>
      </c>
      <c r="O98" s="46">
        <f t="shared" si="67"/>
        <v>0.75</v>
      </c>
      <c r="P98" s="46">
        <f t="shared" si="67"/>
        <v>0.88461538461538458</v>
      </c>
      <c r="Q98" s="46">
        <f t="shared" si="67"/>
        <v>1</v>
      </c>
      <c r="R98" s="46">
        <f t="shared" si="67"/>
        <v>0.8</v>
      </c>
      <c r="S98" s="46">
        <f t="shared" si="67"/>
        <v>0.9</v>
      </c>
      <c r="T98" s="46">
        <f t="shared" si="67"/>
        <v>0.83333333333333337</v>
      </c>
      <c r="U98" s="46">
        <f t="shared" si="67"/>
        <v>1</v>
      </c>
      <c r="V98" s="47">
        <f t="shared" si="65"/>
        <v>0.85802469135802473</v>
      </c>
      <c r="X98" s="84">
        <f>+SUMPRODUCT(('Verbal Log'!$I$5:$I$1004='Verbal Stats'!X$42)*'Verbal Log'!$P$5:$P$1004)/COUNTIF('Verbal Log'!$I$5:$I$1004,'Verbal Stats'!X$42)</f>
        <v>0.72727272727272729</v>
      </c>
      <c r="Y98" s="84">
        <f>+SUMPRODUCT(('Verbal Log'!$I$5:$I$1004='Verbal Stats'!Y$42)*'Verbal Log'!$P$5:$P$1004)/COUNTIF('Verbal Log'!$I$5:$I$1004,'Verbal Stats'!Y$42)</f>
        <v>0.8666666666666667</v>
      </c>
      <c r="Z98" s="84">
        <f>+SUMPRODUCT(('Verbal Log'!$I$5:$I$1004='Verbal Stats'!Z$42)*'Verbal Log'!$P$5:$P$1004)/COUNTIF('Verbal Log'!$I$5:$I$1004,'Verbal Stats'!Z$42)</f>
        <v>0.5</v>
      </c>
      <c r="AA98" s="84">
        <f>+SUMPRODUCT(('Verbal Log'!$I$5:$I$1004='Verbal Stats'!AA$42)*'Verbal Log'!$P$5:$P$1004)/COUNTIF('Verbal Log'!$I$5:$I$1004,'Verbal Stats'!AA$42)</f>
        <v>0.83333333333333337</v>
      </c>
      <c r="AB98" s="84">
        <f>+SUMPRODUCT(('Verbal Log'!$I$5:$I$1004='Verbal Stats'!AB$42)*'Verbal Log'!$P$5:$P$1004)/COUNTIF('Verbal Log'!$I$5:$I$1004,'Verbal Stats'!AB$42)</f>
        <v>1</v>
      </c>
      <c r="AC98" s="84">
        <f>+SUMPRODUCT(('Verbal Log'!$I$5:$I$1004='Verbal Stats'!AC$42)*'Verbal Log'!$P$5:$P$1004)/COUNTIF('Verbal Log'!$I$5:$I$1004,'Verbal Stats'!AC$42)</f>
        <v>1</v>
      </c>
      <c r="AD98" s="84" t="e">
        <f>+SUMPRODUCT(('Verbal Log'!$I$5:$I$1004='Verbal Stats'!AD$42)*'Verbal Log'!$P$5:$P$1004)/COUNTIF('Verbal Log'!$I$5:$I$1004,'Verbal Stats'!AD$42)</f>
        <v>#DIV/0!</v>
      </c>
      <c r="AE98" s="84">
        <f>+SUMPRODUCT(('Verbal Log'!$I$5:$I$1004='Verbal Stats'!AE$42)*'Verbal Log'!$P$5:$P$1004)/COUNTIF('Verbal Log'!$I$5:$I$1004,'Verbal Stats'!AE$42)</f>
        <v>0.6</v>
      </c>
      <c r="AF98" s="84">
        <f>+SUMPRODUCT(('Verbal Log'!$I$5:$I$1004='Verbal Stats'!AF$42)*'Verbal Log'!$P$5:$P$1004)/COUNTIF('Verbal Log'!$I$5:$I$1004,'Verbal Stats'!AF$42)</f>
        <v>0.83333333333333337</v>
      </c>
      <c r="AG98" s="84">
        <f>+SUMPRODUCT(('Verbal Log'!$I$5:$I$1004='Verbal Stats'!AG$42)*'Verbal Log'!$P$5:$P$1004)/COUNTIF('Verbal Log'!$I$5:$I$1004,'Verbal Stats'!AG$42)</f>
        <v>0.66666666666666663</v>
      </c>
      <c r="AH98" s="84">
        <f>+SUMPRODUCT(('Verbal Log'!$I$5:$I$1004='Verbal Stats'!AH$42)*'Verbal Log'!$P$5:$P$1004)/COUNTIF('Verbal Log'!$I$5:$I$1004,'Verbal Stats'!AH$42)</f>
        <v>0.83333333333333337</v>
      </c>
      <c r="AI98" s="84">
        <f>+SUMPRODUCT(('Verbal Log'!$I$5:$I$1004='Verbal Stats'!AI$42)*'Verbal Log'!$P$5:$P$1004)/COUNTIF('Verbal Log'!$I$5:$I$1004,'Verbal Stats'!AI$42)</f>
        <v>0.75</v>
      </c>
      <c r="AJ98" s="84">
        <f>+SUMPRODUCT(('Verbal Log'!$I$5:$I$1004='Verbal Stats'!AJ$42)*'Verbal Log'!$P$5:$P$1004)/COUNTIF('Verbal Log'!$I$5:$I$1004,'Verbal Stats'!AJ$42)</f>
        <v>0.88461538461538458</v>
      </c>
      <c r="AK98" s="84">
        <f>+SUMPRODUCT(('Verbal Log'!$I$5:$I$1004='Verbal Stats'!AK$42)*'Verbal Log'!$P$5:$P$1004)/COUNTIF('Verbal Log'!$I$5:$I$1004,'Verbal Stats'!AK$42)</f>
        <v>1</v>
      </c>
      <c r="AL98" s="84">
        <f>+SUMPRODUCT(('Verbal Log'!$I$5:$I$1004='Verbal Stats'!AL$42)*'Verbal Log'!$P$5:$P$1004)/COUNTIF('Verbal Log'!$I$5:$I$1004,'Verbal Stats'!AL$42)</f>
        <v>0.8</v>
      </c>
      <c r="AM98" s="84">
        <f>+SUMPRODUCT(('Verbal Log'!$I$5:$I$1004='Verbal Stats'!AM$42)*'Verbal Log'!$P$5:$P$1004)/COUNTIF('Verbal Log'!$I$5:$I$1004,'Verbal Stats'!AM$42)</f>
        <v>0.9</v>
      </c>
      <c r="AN98" s="84">
        <f>+SUMPRODUCT(('Verbal Log'!$I$5:$I$1004='Verbal Stats'!AN$42)*'Verbal Log'!$P$5:$P$1004)/COUNTIF('Verbal Log'!$I$5:$I$1004,'Verbal Stats'!AN$42)</f>
        <v>0.83333333333333337</v>
      </c>
      <c r="AO98" s="84">
        <f>+SUMPRODUCT(('Verbal Log'!$I$5:$I$1004='Verbal Stats'!AO$42)*'Verbal Log'!$P$5:$P$1004)/COUNTIF('Verbal Log'!$I$5:$I$1004,'Verbal Stats'!AO$42)</f>
        <v>1</v>
      </c>
      <c r="AP98" s="84">
        <f>+SUM('Verbal Log'!P5:P1004)/COUNTA('Verbal Log'!$F$5:$F$1004)</f>
        <v>0.85802469135802473</v>
      </c>
      <c r="AQ98" s="76"/>
      <c r="AR98" s="76"/>
      <c r="AS98" s="76"/>
      <c r="AT98" s="76"/>
      <c r="AU98" s="76"/>
      <c r="AV98" s="76"/>
      <c r="AW98" s="76"/>
      <c r="AX98" s="76"/>
      <c r="AY98" s="76"/>
      <c r="AZ98" s="76"/>
      <c r="BA98" s="76"/>
      <c r="BB98" s="76"/>
      <c r="BC98" s="76"/>
      <c r="BD98" s="76"/>
      <c r="BE98" s="76"/>
      <c r="BF98" s="76"/>
      <c r="BG98" s="76"/>
      <c r="BH98" s="76"/>
      <c r="BI98" s="76"/>
    </row>
    <row r="99" spans="2:61">
      <c r="X99" s="85"/>
      <c r="Y99" s="85"/>
      <c r="Z99" s="85"/>
      <c r="AA99" s="76"/>
      <c r="AB99" s="76"/>
      <c r="AC99" s="76"/>
      <c r="AD99" s="76"/>
      <c r="AE99" s="76"/>
      <c r="AF99" s="76"/>
      <c r="AG99" s="76"/>
      <c r="AH99" s="76"/>
      <c r="AI99" s="76"/>
      <c r="AJ99" s="76"/>
      <c r="AK99" s="76"/>
      <c r="AL99" s="76"/>
      <c r="AM99" s="76"/>
      <c r="AN99" s="76"/>
      <c r="AO99" s="76"/>
      <c r="AP99" s="76"/>
      <c r="AQ99" s="76"/>
      <c r="AR99" s="76"/>
      <c r="AS99" s="76"/>
      <c r="AT99" s="76"/>
      <c r="AU99" s="76"/>
      <c r="AV99" s="76"/>
      <c r="AW99" s="76"/>
      <c r="AX99" s="76"/>
      <c r="AY99" s="76"/>
      <c r="AZ99" s="76"/>
      <c r="BA99" s="76"/>
      <c r="BB99" s="76"/>
      <c r="BC99" s="76"/>
      <c r="BD99" s="76"/>
      <c r="BE99" s="76"/>
      <c r="BF99" s="76"/>
      <c r="BG99" s="76"/>
      <c r="BH99" s="76"/>
      <c r="BI99" s="76"/>
    </row>
    <row r="100" spans="2:61" ht="18">
      <c r="B100" s="10" t="s">
        <v>252</v>
      </c>
      <c r="O100" s="76"/>
      <c r="X100" s="85"/>
      <c r="Y100" s="85"/>
      <c r="Z100" s="85"/>
      <c r="AA100" s="85"/>
      <c r="AB100" s="85"/>
      <c r="AC100" s="85"/>
      <c r="AD100" s="85"/>
      <c r="AE100" s="85"/>
      <c r="AF100" s="85"/>
      <c r="AG100" s="85"/>
      <c r="AH100" s="85"/>
      <c r="AI100" s="76"/>
      <c r="AJ100" s="76"/>
      <c r="AK100" s="76"/>
      <c r="AL100" s="76"/>
      <c r="AM100" s="76"/>
      <c r="AN100" s="76"/>
      <c r="AO100" s="76"/>
      <c r="AP100" s="76"/>
      <c r="AQ100" s="76"/>
      <c r="AR100" s="76"/>
      <c r="AS100" s="76"/>
      <c r="AT100" s="76"/>
      <c r="AU100" s="76"/>
      <c r="AV100" s="76"/>
      <c r="AW100" s="76"/>
      <c r="AX100" s="76"/>
      <c r="AY100" s="76"/>
      <c r="AZ100" s="76"/>
      <c r="BA100" s="76"/>
      <c r="BB100" s="76"/>
      <c r="BC100" s="76"/>
      <c r="BD100" s="76"/>
      <c r="BE100" s="76"/>
      <c r="BF100" s="76"/>
      <c r="BG100" s="76"/>
    </row>
    <row r="101" spans="2:61">
      <c r="B101" s="24" t="str">
        <f>+B41</f>
        <v>RC</v>
      </c>
      <c r="D101" s="21">
        <v>3</v>
      </c>
      <c r="E101" s="21">
        <f t="shared" ref="E101:V101" si="68">+D101+1</f>
        <v>4</v>
      </c>
      <c r="F101" s="21">
        <f t="shared" si="68"/>
        <v>5</v>
      </c>
      <c r="G101" s="21">
        <f t="shared" si="68"/>
        <v>6</v>
      </c>
      <c r="H101" s="21">
        <f t="shared" si="68"/>
        <v>7</v>
      </c>
      <c r="I101" s="21">
        <f t="shared" si="68"/>
        <v>8</v>
      </c>
      <c r="J101" s="21">
        <f t="shared" si="68"/>
        <v>9</v>
      </c>
      <c r="K101" s="21">
        <f t="shared" si="68"/>
        <v>10</v>
      </c>
      <c r="L101" s="21">
        <f t="shared" si="68"/>
        <v>11</v>
      </c>
      <c r="M101" s="21">
        <f t="shared" si="68"/>
        <v>12</v>
      </c>
      <c r="N101" s="21">
        <f t="shared" si="68"/>
        <v>13</v>
      </c>
      <c r="O101" s="21">
        <f t="shared" si="68"/>
        <v>14</v>
      </c>
      <c r="P101" s="21">
        <f t="shared" si="68"/>
        <v>15</v>
      </c>
      <c r="Q101" s="21">
        <f t="shared" si="68"/>
        <v>16</v>
      </c>
      <c r="R101" s="21">
        <f t="shared" si="68"/>
        <v>17</v>
      </c>
      <c r="S101" s="21">
        <f t="shared" si="68"/>
        <v>18</v>
      </c>
      <c r="T101" s="21">
        <f t="shared" si="68"/>
        <v>19</v>
      </c>
      <c r="U101" s="21">
        <f t="shared" si="68"/>
        <v>20</v>
      </c>
      <c r="V101" s="21">
        <f t="shared" si="68"/>
        <v>21</v>
      </c>
      <c r="X101" s="85"/>
      <c r="Y101" s="85"/>
      <c r="Z101" s="85"/>
      <c r="AA101" s="85"/>
      <c r="AB101" s="85"/>
      <c r="AC101" s="85"/>
      <c r="AD101" s="85"/>
      <c r="AE101" s="85"/>
      <c r="AF101" s="85"/>
      <c r="AG101" s="85"/>
      <c r="AH101" s="85"/>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row>
    <row r="102" spans="2:61" ht="36" customHeight="1" thickBot="1">
      <c r="D102" s="17" t="str">
        <f>+X102</f>
        <v>Global (Purpose, Main Idea)</v>
      </c>
      <c r="E102" s="17" t="str">
        <f t="shared" ref="E102:V102" si="69">+Y102</f>
        <v>Inference</v>
      </c>
      <c r="F102" s="17" t="str">
        <f t="shared" si="69"/>
        <v>Grammatical Construction</v>
      </c>
      <c r="G102" s="17" t="str">
        <f t="shared" si="69"/>
        <v>Logic</v>
      </c>
      <c r="H102" s="17" t="str">
        <f t="shared" si="69"/>
        <v>Specific detail</v>
      </c>
      <c r="I102" s="17" t="str">
        <f t="shared" si="69"/>
        <v>Assumption</v>
      </c>
      <c r="J102" s="17" t="str">
        <f t="shared" si="69"/>
        <v>Conclusion</v>
      </c>
      <c r="K102" s="17" t="str">
        <f t="shared" si="69"/>
        <v>Strengthten</v>
      </c>
      <c r="L102" s="17" t="str">
        <f t="shared" si="69"/>
        <v>Weaken</v>
      </c>
      <c r="M102" s="17" t="str">
        <f t="shared" si="69"/>
        <v>Style</v>
      </c>
      <c r="N102" s="17" t="str">
        <f t="shared" si="69"/>
        <v>Rare Type</v>
      </c>
      <c r="O102" s="17" t="str">
        <f t="shared" si="69"/>
        <v>Subject-verb</v>
      </c>
      <c r="P102" s="17" t="str">
        <f t="shared" si="69"/>
        <v>Parallelism</v>
      </c>
      <c r="Q102" s="17" t="str">
        <f t="shared" si="69"/>
        <v>Pronouns</v>
      </c>
      <c r="R102" s="17" t="str">
        <f t="shared" si="69"/>
        <v>Modifiers</v>
      </c>
      <c r="S102" s="17" t="str">
        <f t="shared" si="69"/>
        <v>Verb Usage</v>
      </c>
      <c r="T102" s="17" t="str">
        <f t="shared" si="69"/>
        <v>Idioms</v>
      </c>
      <c r="U102" s="17" t="str">
        <f t="shared" si="69"/>
        <v>Comparisons</v>
      </c>
      <c r="V102" s="17" t="str">
        <f t="shared" si="69"/>
        <v>RC Total</v>
      </c>
      <c r="X102" s="82" t="str">
        <f t="array" ref="X102:AO102">TRANSPOSE(Verbal)</f>
        <v>Global (Purpose, Main Idea)</v>
      </c>
      <c r="Y102" s="82" t="str">
        <v>Inference</v>
      </c>
      <c r="Z102" s="82" t="str">
        <v>Grammatical Construction</v>
      </c>
      <c r="AA102" s="82" t="str">
        <v>Logic</v>
      </c>
      <c r="AB102" s="82" t="str">
        <v>Specific detail</v>
      </c>
      <c r="AC102" s="82" t="str">
        <v>Assumption</v>
      </c>
      <c r="AD102" s="82" t="str">
        <v>Conclusion</v>
      </c>
      <c r="AE102" s="82" t="str">
        <v>Strengthten</v>
      </c>
      <c r="AF102" s="82" t="str">
        <v>Weaken</v>
      </c>
      <c r="AG102" s="82" t="str">
        <v>Style</v>
      </c>
      <c r="AH102" s="82" t="str">
        <v>Rare Type</v>
      </c>
      <c r="AI102" s="82" t="str">
        <v>Subject-verb</v>
      </c>
      <c r="AJ102" s="82" t="str">
        <v>Parallelism</v>
      </c>
      <c r="AK102" s="82" t="str">
        <v>Pronouns</v>
      </c>
      <c r="AL102" s="82" t="str">
        <v>Modifiers</v>
      </c>
      <c r="AM102" s="82" t="str">
        <v>Verb Usage</v>
      </c>
      <c r="AN102" s="82" t="str">
        <v>Idioms</v>
      </c>
      <c r="AO102" s="82" t="str">
        <v>Comparisons</v>
      </c>
      <c r="AP102" s="76" t="s">
        <v>438</v>
      </c>
      <c r="AQ102" s="76"/>
      <c r="AR102" s="76"/>
      <c r="AS102" s="76"/>
      <c r="AT102" s="76"/>
      <c r="AU102" s="76"/>
      <c r="AV102" s="76"/>
      <c r="AW102" s="76"/>
      <c r="AX102" s="76"/>
      <c r="AY102" s="76"/>
      <c r="AZ102" s="76"/>
      <c r="BA102" s="76"/>
      <c r="BB102" s="76"/>
      <c r="BC102" s="76"/>
      <c r="BD102" s="76"/>
      <c r="BE102" s="76"/>
      <c r="BF102" s="76"/>
      <c r="BG102" s="76"/>
    </row>
    <row r="103" spans="2:61" ht="16" thickBot="1">
      <c r="B103" s="18" t="str">
        <f>+$B$43</f>
        <v>Official Guide 12</v>
      </c>
      <c r="D103" s="52" t="str">
        <f t="shared" ref="D103:D113" si="70">+IF(ISERROR(X103),"n/a",X103)</f>
        <v>n/a</v>
      </c>
      <c r="E103" s="52" t="str">
        <f t="shared" ref="E103:E113" si="71">+IF(ISERROR(Y103),"n/a",Y103)</f>
        <v>n/a</v>
      </c>
      <c r="F103" s="52" t="str">
        <f t="shared" ref="F103:F113" si="72">+IF(ISERROR(Z103),"n/a",Z103)</f>
        <v>n/a</v>
      </c>
      <c r="G103" s="52" t="str">
        <f t="shared" ref="G103:G113" si="73">+IF(ISERROR(AA103),"n/a",AA103)</f>
        <v>n/a</v>
      </c>
      <c r="H103" s="52" t="str">
        <f t="shared" ref="H103:H113" si="74">+IF(ISERROR(AB103),"n/a",AB103)</f>
        <v>n/a</v>
      </c>
      <c r="I103" s="52" t="str">
        <f t="shared" ref="I103:I113" si="75">+IF(ISERROR(AC103),"n/a",AC103)</f>
        <v>n/a</v>
      </c>
      <c r="J103" s="52" t="str">
        <f t="shared" ref="J103:J113" si="76">+IF(ISERROR(AD103),"n/a",AD103)</f>
        <v>n/a</v>
      </c>
      <c r="K103" s="52" t="str">
        <f t="shared" ref="K103:K113" si="77">+IF(ISERROR(AE103),"n/a",AE103)</f>
        <v>n/a</v>
      </c>
      <c r="L103" s="52" t="str">
        <f t="shared" ref="L103:L113" si="78">+IF(ISERROR(AF103),"n/a",AF103)</f>
        <v>n/a</v>
      </c>
      <c r="M103" s="53" t="str">
        <f t="shared" ref="M103:M113" si="79">+IF(ISERROR(AG103),"n/a",AG103)</f>
        <v>n/a</v>
      </c>
      <c r="N103" s="54" t="str">
        <f t="shared" ref="N103:N113" si="80">+IF(ISERROR(AH103),"n/a",AH103)</f>
        <v>n/a</v>
      </c>
      <c r="O103" s="54" t="str">
        <f t="shared" ref="O103:V113" si="81">+IF(ISERROR(AI103),"n/a",AI103)</f>
        <v>n/a</v>
      </c>
      <c r="P103" s="54" t="str">
        <f t="shared" si="81"/>
        <v>n/a</v>
      </c>
      <c r="Q103" s="54" t="str">
        <f t="shared" si="81"/>
        <v>n/a</v>
      </c>
      <c r="R103" s="54" t="str">
        <f t="shared" si="81"/>
        <v>n/a</v>
      </c>
      <c r="S103" s="54" t="str">
        <f t="shared" si="81"/>
        <v>n/a</v>
      </c>
      <c r="T103" s="54" t="str">
        <f t="shared" si="81"/>
        <v>n/a</v>
      </c>
      <c r="U103" s="54" t="str">
        <f t="shared" si="81"/>
        <v>n/a</v>
      </c>
      <c r="V103" s="54" t="str">
        <f t="shared" si="81"/>
        <v>n/a</v>
      </c>
      <c r="X103" s="83" t="e">
        <f>+SUMPRODUCT(('Verbal Log'!$C$5:$C$1004='Verbal Stats'!$B103)*('Verbal Log'!$I$5:$I$1004='Verbal Stats'!X$42)*('Verbal Log'!$E$5:$E$1004='Verbal Stats'!$B$101)*'Verbal Log'!$H$5:$H$1004)/SUMPRODUCT(('Verbal Log'!$C$5:$C$1004='Verbal Stats'!$B103)*('Verbal Log'!$I$5:$I$1004='Verbal Stats'!X$42)*('Verbal Log'!$E$5:$E$1004='Verbal Stats'!$B$101))</f>
        <v>#DIV/0!</v>
      </c>
      <c r="Y103" s="83" t="e">
        <f>+SUMPRODUCT(('Verbal Log'!$C$5:$C$1004='Verbal Stats'!$B103)*('Verbal Log'!$I$5:$I$1004='Verbal Stats'!Y$42)*('Verbal Log'!$E$5:$E$1004='Verbal Stats'!$B$101)*'Verbal Log'!$H$5:$H$1004)/SUMPRODUCT(('Verbal Log'!$C$5:$C$1004='Verbal Stats'!$B103)*('Verbal Log'!$I$5:$I$1004='Verbal Stats'!Y$42)*('Verbal Log'!$E$5:$E$1004='Verbal Stats'!$B$101))</f>
        <v>#DIV/0!</v>
      </c>
      <c r="Z103" s="83" t="e">
        <f>+SUMPRODUCT(('Verbal Log'!$C$5:$C$1004='Verbal Stats'!$B103)*('Verbal Log'!$I$5:$I$1004='Verbal Stats'!Z$42)*('Verbal Log'!$E$5:$E$1004='Verbal Stats'!$B$101)*'Verbal Log'!$H$5:$H$1004)/SUMPRODUCT(('Verbal Log'!$C$5:$C$1004='Verbal Stats'!$B103)*('Verbal Log'!$I$5:$I$1004='Verbal Stats'!Z$42)*('Verbal Log'!$E$5:$E$1004='Verbal Stats'!$B$101))</f>
        <v>#DIV/0!</v>
      </c>
      <c r="AA103" s="83" t="e">
        <f>+SUMPRODUCT(('Verbal Log'!$C$5:$C$1004='Verbal Stats'!$B103)*('Verbal Log'!$I$5:$I$1004='Verbal Stats'!AA$42)*('Verbal Log'!$E$5:$E$1004='Verbal Stats'!$B$101)*'Verbal Log'!$H$5:$H$1004)/SUMPRODUCT(('Verbal Log'!$C$5:$C$1004='Verbal Stats'!$B103)*('Verbal Log'!$I$5:$I$1004='Verbal Stats'!AA$42)*('Verbal Log'!$E$5:$E$1004='Verbal Stats'!$B$101))</f>
        <v>#DIV/0!</v>
      </c>
      <c r="AB103" s="83" t="e">
        <f>+SUMPRODUCT(('Verbal Log'!$C$5:$C$1004='Verbal Stats'!$B103)*('Verbal Log'!$I$5:$I$1004='Verbal Stats'!AB$42)*('Verbal Log'!$E$5:$E$1004='Verbal Stats'!$B$101)*'Verbal Log'!$H$5:$H$1004)/SUMPRODUCT(('Verbal Log'!$C$5:$C$1004='Verbal Stats'!$B103)*('Verbal Log'!$I$5:$I$1004='Verbal Stats'!AB$42)*('Verbal Log'!$E$5:$E$1004='Verbal Stats'!$B$101))</f>
        <v>#DIV/0!</v>
      </c>
      <c r="AC103" s="83" t="e">
        <f>+SUMPRODUCT(('Verbal Log'!$C$5:$C$1004='Verbal Stats'!$B103)*('Verbal Log'!$I$5:$I$1004='Verbal Stats'!AC$42)*('Verbal Log'!$E$5:$E$1004='Verbal Stats'!$B$101)*'Verbal Log'!$H$5:$H$1004)/SUMPRODUCT(('Verbal Log'!$C$5:$C$1004='Verbal Stats'!$B103)*('Verbal Log'!$I$5:$I$1004='Verbal Stats'!AC$42)*('Verbal Log'!$E$5:$E$1004='Verbal Stats'!$B$101))</f>
        <v>#DIV/0!</v>
      </c>
      <c r="AD103" s="83" t="e">
        <f>+SUMPRODUCT(('Verbal Log'!$C$5:$C$1004='Verbal Stats'!$B103)*('Verbal Log'!$I$5:$I$1004='Verbal Stats'!AD$42)*('Verbal Log'!$E$5:$E$1004='Verbal Stats'!$B$101)*'Verbal Log'!$H$5:$H$1004)/SUMPRODUCT(('Verbal Log'!$C$5:$C$1004='Verbal Stats'!$B103)*('Verbal Log'!$I$5:$I$1004='Verbal Stats'!AD$42)*('Verbal Log'!$E$5:$E$1004='Verbal Stats'!$B$101))</f>
        <v>#DIV/0!</v>
      </c>
      <c r="AE103" s="83" t="e">
        <f>+SUMPRODUCT(('Verbal Log'!$C$5:$C$1004='Verbal Stats'!$B103)*('Verbal Log'!$I$5:$I$1004='Verbal Stats'!AE$42)*('Verbal Log'!$E$5:$E$1004='Verbal Stats'!$B$101)*'Verbal Log'!$H$5:$H$1004)/SUMPRODUCT(('Verbal Log'!$C$5:$C$1004='Verbal Stats'!$B103)*('Verbal Log'!$I$5:$I$1004='Verbal Stats'!AE$42)*('Verbal Log'!$E$5:$E$1004='Verbal Stats'!$B$101))</f>
        <v>#DIV/0!</v>
      </c>
      <c r="AF103" s="83" t="e">
        <f>+SUMPRODUCT(('Verbal Log'!$C$5:$C$1004='Verbal Stats'!$B103)*('Verbal Log'!$I$5:$I$1004='Verbal Stats'!AF$42)*('Verbal Log'!$E$5:$E$1004='Verbal Stats'!$B$101)*'Verbal Log'!$H$5:$H$1004)/SUMPRODUCT(('Verbal Log'!$C$5:$C$1004='Verbal Stats'!$B103)*('Verbal Log'!$I$5:$I$1004='Verbal Stats'!AF$42)*('Verbal Log'!$E$5:$E$1004='Verbal Stats'!$B$101))</f>
        <v>#DIV/0!</v>
      </c>
      <c r="AG103" s="83" t="e">
        <f>+SUMPRODUCT(('Verbal Log'!$C$5:$C$1004='Verbal Stats'!$B103)*('Verbal Log'!$I$5:$I$1004='Verbal Stats'!AG$42)*('Verbal Log'!$E$5:$E$1004='Verbal Stats'!$B$101)*'Verbal Log'!$H$5:$H$1004)/SUMPRODUCT(('Verbal Log'!$C$5:$C$1004='Verbal Stats'!$B103)*('Verbal Log'!$I$5:$I$1004='Verbal Stats'!AG$42)*('Verbal Log'!$E$5:$E$1004='Verbal Stats'!$B$101))</f>
        <v>#DIV/0!</v>
      </c>
      <c r="AH103" s="83" t="e">
        <f>+SUMPRODUCT(('Verbal Log'!$C$5:$C$1004='Verbal Stats'!$B103)*('Verbal Log'!$I$5:$I$1004='Verbal Stats'!AH$42)*('Verbal Log'!$E$5:$E$1004='Verbal Stats'!$B$101)*'Verbal Log'!$H$5:$H$1004)/SUMPRODUCT(('Verbal Log'!$C$5:$C$1004='Verbal Stats'!$B103)*('Verbal Log'!$I$5:$I$1004='Verbal Stats'!AH$42)*('Verbal Log'!$E$5:$E$1004='Verbal Stats'!$B$101))</f>
        <v>#DIV/0!</v>
      </c>
      <c r="AI103" s="83" t="e">
        <f>+SUMPRODUCT(('Verbal Log'!$C$5:$C$1004='Verbal Stats'!$B103)*('Verbal Log'!$I$5:$I$1004='Verbal Stats'!AI$42)*('Verbal Log'!$E$5:$E$1004='Verbal Stats'!$B$101)*'Verbal Log'!$H$5:$H$1004)/SUMPRODUCT(('Verbal Log'!$C$5:$C$1004='Verbal Stats'!$B103)*('Verbal Log'!$I$5:$I$1004='Verbal Stats'!AI$42)*('Verbal Log'!$E$5:$E$1004='Verbal Stats'!$B$101))</f>
        <v>#DIV/0!</v>
      </c>
      <c r="AJ103" s="83" t="e">
        <f>+SUMPRODUCT(('Verbal Log'!$C$5:$C$1004='Verbal Stats'!$B103)*('Verbal Log'!$I$5:$I$1004='Verbal Stats'!AJ$42)*('Verbal Log'!$E$5:$E$1004='Verbal Stats'!$B$101)*'Verbal Log'!$H$5:$H$1004)/SUMPRODUCT(('Verbal Log'!$C$5:$C$1004='Verbal Stats'!$B103)*('Verbal Log'!$I$5:$I$1004='Verbal Stats'!AJ$42)*('Verbal Log'!$E$5:$E$1004='Verbal Stats'!$B$101))</f>
        <v>#DIV/0!</v>
      </c>
      <c r="AK103" s="83" t="e">
        <f>+SUMPRODUCT(('Verbal Log'!$C$5:$C$1004='Verbal Stats'!$B103)*('Verbal Log'!$I$5:$I$1004='Verbal Stats'!AK$42)*('Verbal Log'!$E$5:$E$1004='Verbal Stats'!$B$101)*'Verbal Log'!$H$5:$H$1004)/SUMPRODUCT(('Verbal Log'!$C$5:$C$1004='Verbal Stats'!$B103)*('Verbal Log'!$I$5:$I$1004='Verbal Stats'!AK$42)*('Verbal Log'!$E$5:$E$1004='Verbal Stats'!$B$101))</f>
        <v>#DIV/0!</v>
      </c>
      <c r="AL103" s="83" t="e">
        <f>+SUMPRODUCT(('Verbal Log'!$C$5:$C$1004='Verbal Stats'!$B103)*('Verbal Log'!$I$5:$I$1004='Verbal Stats'!AL$42)*('Verbal Log'!$E$5:$E$1004='Verbal Stats'!$B$101)*'Verbal Log'!$H$5:$H$1004)/SUMPRODUCT(('Verbal Log'!$C$5:$C$1004='Verbal Stats'!$B103)*('Verbal Log'!$I$5:$I$1004='Verbal Stats'!AL$42)*('Verbal Log'!$E$5:$E$1004='Verbal Stats'!$B$101))</f>
        <v>#DIV/0!</v>
      </c>
      <c r="AM103" s="83" t="e">
        <f>+SUMPRODUCT(('Verbal Log'!$C$5:$C$1004='Verbal Stats'!$B103)*('Verbal Log'!$I$5:$I$1004='Verbal Stats'!AM$42)*('Verbal Log'!$E$5:$E$1004='Verbal Stats'!$B$101)*'Verbal Log'!$H$5:$H$1004)/SUMPRODUCT(('Verbal Log'!$C$5:$C$1004='Verbal Stats'!$B103)*('Verbal Log'!$I$5:$I$1004='Verbal Stats'!AM$42)*('Verbal Log'!$E$5:$E$1004='Verbal Stats'!$B$101))</f>
        <v>#DIV/0!</v>
      </c>
      <c r="AN103" s="83" t="e">
        <f>+SUMPRODUCT(('Verbal Log'!$C$5:$C$1004='Verbal Stats'!$B103)*('Verbal Log'!$I$5:$I$1004='Verbal Stats'!AN$42)*('Verbal Log'!$E$5:$E$1004='Verbal Stats'!$B$101)*'Verbal Log'!$H$5:$H$1004)/SUMPRODUCT(('Verbal Log'!$C$5:$C$1004='Verbal Stats'!$B103)*('Verbal Log'!$I$5:$I$1004='Verbal Stats'!AN$42)*('Verbal Log'!$E$5:$E$1004='Verbal Stats'!$B$101))</f>
        <v>#DIV/0!</v>
      </c>
      <c r="AO103" s="83" t="e">
        <f>+SUMPRODUCT(('Verbal Log'!$C$5:$C$1004='Verbal Stats'!$B103)*('Verbal Log'!$I$5:$I$1004='Verbal Stats'!AO$42)*('Verbal Log'!$E$5:$E$1004='Verbal Stats'!$B$101)*'Verbal Log'!$H$5:$H$1004)/SUMPRODUCT(('Verbal Log'!$C$5:$C$1004='Verbal Stats'!$B103)*('Verbal Log'!$I$5:$I$1004='Verbal Stats'!AO$42)*('Verbal Log'!$E$5:$E$1004='Verbal Stats'!$B$101))</f>
        <v>#DIV/0!</v>
      </c>
      <c r="AP103" s="108" t="e">
        <f>+SUMPRODUCT(('Verbal Log'!$C$5:$C$1004='Verbal Stats'!$B103)*('Verbal Log'!$E$5:$E$1004='Verbal Stats'!$B$41)*'Verbal Log'!$H$5:$H$1004)/SUMPRODUCT(('Verbal Log'!$C$5:$C$1004='Verbal Stats'!$B103)*('Verbal Log'!$E$5:$E$1004='Verbal Stats'!$B$41))</f>
        <v>#DIV/0!</v>
      </c>
      <c r="AQ103" s="76"/>
      <c r="AR103" s="76"/>
      <c r="AS103" s="76"/>
      <c r="AT103" s="76"/>
      <c r="AU103" s="76"/>
      <c r="AV103" s="76"/>
      <c r="AW103" s="76"/>
      <c r="AX103" s="76"/>
      <c r="AY103" s="76"/>
      <c r="AZ103" s="76"/>
      <c r="BA103" s="76"/>
      <c r="BB103" s="76"/>
      <c r="BC103" s="76"/>
      <c r="BD103" s="76"/>
      <c r="BE103" s="76"/>
      <c r="BF103" s="76"/>
      <c r="BG103" s="76"/>
    </row>
    <row r="104" spans="2:61" ht="16" thickBot="1">
      <c r="B104" s="18" t="str">
        <f>+$B$44</f>
        <v>Official Guide-V</v>
      </c>
      <c r="D104" s="55" t="str">
        <f>+IF(ISERROR(X104),"n/a",X104)</f>
        <v>n/a</v>
      </c>
      <c r="E104" s="55" t="str">
        <f t="shared" si="71"/>
        <v>n/a</v>
      </c>
      <c r="F104" s="55" t="str">
        <f t="shared" si="72"/>
        <v>n/a</v>
      </c>
      <c r="G104" s="55" t="str">
        <f t="shared" si="73"/>
        <v>n/a</v>
      </c>
      <c r="H104" s="55" t="str">
        <f t="shared" si="74"/>
        <v>n/a</v>
      </c>
      <c r="I104" s="55" t="str">
        <f t="shared" si="75"/>
        <v>n/a</v>
      </c>
      <c r="J104" s="55" t="str">
        <f t="shared" si="76"/>
        <v>n/a</v>
      </c>
      <c r="K104" s="55" t="str">
        <f t="shared" si="77"/>
        <v>n/a</v>
      </c>
      <c r="L104" s="55" t="str">
        <f t="shared" si="78"/>
        <v>n/a</v>
      </c>
      <c r="M104" s="56" t="str">
        <f t="shared" si="79"/>
        <v>n/a</v>
      </c>
      <c r="N104" s="57" t="str">
        <f t="shared" si="80"/>
        <v>n/a</v>
      </c>
      <c r="O104" s="55" t="str">
        <f t="shared" si="81"/>
        <v>n/a</v>
      </c>
      <c r="P104" s="56" t="str">
        <f t="shared" si="81"/>
        <v>n/a</v>
      </c>
      <c r="Q104" s="57" t="str">
        <f t="shared" si="81"/>
        <v>n/a</v>
      </c>
      <c r="R104" s="55" t="str">
        <f t="shared" si="81"/>
        <v>n/a</v>
      </c>
      <c r="S104" s="56" t="str">
        <f t="shared" si="81"/>
        <v>n/a</v>
      </c>
      <c r="T104" s="57" t="str">
        <f t="shared" si="81"/>
        <v>n/a</v>
      </c>
      <c r="U104" s="55" t="str">
        <f t="shared" si="81"/>
        <v>n/a</v>
      </c>
      <c r="V104" s="56" t="str">
        <f t="shared" si="81"/>
        <v>n/a</v>
      </c>
      <c r="X104" s="83" t="e">
        <f>+SUMPRODUCT(('Verbal Log'!$C$5:$C$1004='Verbal Stats'!$B104)*('Verbal Log'!$I$5:$I$1004='Verbal Stats'!X$42)*('Verbal Log'!$E$5:$E$1004='Verbal Stats'!$B$101)*'Verbal Log'!$H$5:$H$1004)/SUMPRODUCT(('Verbal Log'!$C$5:$C$1004='Verbal Stats'!$B104)*('Verbal Log'!$I$5:$I$1004='Verbal Stats'!X$42)*('Verbal Log'!$E$5:$E$1004='Verbal Stats'!$B$101))</f>
        <v>#DIV/0!</v>
      </c>
      <c r="Y104" s="83" t="e">
        <f>+SUMPRODUCT(('Verbal Log'!$C$5:$C$1004='Verbal Stats'!$B104)*('Verbal Log'!$I$5:$I$1004='Verbal Stats'!Y$42)*('Verbal Log'!$E$5:$E$1004='Verbal Stats'!$B$101)*'Verbal Log'!$H$5:$H$1004)/SUMPRODUCT(('Verbal Log'!$C$5:$C$1004='Verbal Stats'!$B104)*('Verbal Log'!$I$5:$I$1004='Verbal Stats'!Y$42)*('Verbal Log'!$E$5:$E$1004='Verbal Stats'!$B$101))</f>
        <v>#DIV/0!</v>
      </c>
      <c r="Z104" s="83" t="e">
        <f>+SUMPRODUCT(('Verbal Log'!$C$5:$C$1004='Verbal Stats'!$B104)*('Verbal Log'!$I$5:$I$1004='Verbal Stats'!Z$42)*('Verbal Log'!$E$5:$E$1004='Verbal Stats'!$B$101)*'Verbal Log'!$H$5:$H$1004)/SUMPRODUCT(('Verbal Log'!$C$5:$C$1004='Verbal Stats'!$B104)*('Verbal Log'!$I$5:$I$1004='Verbal Stats'!Z$42)*('Verbal Log'!$E$5:$E$1004='Verbal Stats'!$B$101))</f>
        <v>#DIV/0!</v>
      </c>
      <c r="AA104" s="83" t="e">
        <f>+SUMPRODUCT(('Verbal Log'!$C$5:$C$1004='Verbal Stats'!$B104)*('Verbal Log'!$I$5:$I$1004='Verbal Stats'!AA$42)*('Verbal Log'!$E$5:$E$1004='Verbal Stats'!$B$101)*'Verbal Log'!$H$5:$H$1004)/SUMPRODUCT(('Verbal Log'!$C$5:$C$1004='Verbal Stats'!$B104)*('Verbal Log'!$I$5:$I$1004='Verbal Stats'!AA$42)*('Verbal Log'!$E$5:$E$1004='Verbal Stats'!$B$101))</f>
        <v>#DIV/0!</v>
      </c>
      <c r="AB104" s="83" t="e">
        <f>+SUMPRODUCT(('Verbal Log'!$C$5:$C$1004='Verbal Stats'!$B104)*('Verbal Log'!$I$5:$I$1004='Verbal Stats'!AB$42)*('Verbal Log'!$E$5:$E$1004='Verbal Stats'!$B$101)*'Verbal Log'!$H$5:$H$1004)/SUMPRODUCT(('Verbal Log'!$C$5:$C$1004='Verbal Stats'!$B104)*('Verbal Log'!$I$5:$I$1004='Verbal Stats'!AB$42)*('Verbal Log'!$E$5:$E$1004='Verbal Stats'!$B$101))</f>
        <v>#DIV/0!</v>
      </c>
      <c r="AC104" s="83" t="e">
        <f>+SUMPRODUCT(('Verbal Log'!$C$5:$C$1004='Verbal Stats'!$B104)*('Verbal Log'!$I$5:$I$1004='Verbal Stats'!AC$42)*('Verbal Log'!$E$5:$E$1004='Verbal Stats'!$B$101)*'Verbal Log'!$H$5:$H$1004)/SUMPRODUCT(('Verbal Log'!$C$5:$C$1004='Verbal Stats'!$B104)*('Verbal Log'!$I$5:$I$1004='Verbal Stats'!AC$42)*('Verbal Log'!$E$5:$E$1004='Verbal Stats'!$B$101))</f>
        <v>#DIV/0!</v>
      </c>
      <c r="AD104" s="83" t="e">
        <f>+SUMPRODUCT(('Verbal Log'!$C$5:$C$1004='Verbal Stats'!$B104)*('Verbal Log'!$I$5:$I$1004='Verbal Stats'!AD$42)*('Verbal Log'!$E$5:$E$1004='Verbal Stats'!$B$101)*'Verbal Log'!$H$5:$H$1004)/SUMPRODUCT(('Verbal Log'!$C$5:$C$1004='Verbal Stats'!$B104)*('Verbal Log'!$I$5:$I$1004='Verbal Stats'!AD$42)*('Verbal Log'!$E$5:$E$1004='Verbal Stats'!$B$101))</f>
        <v>#DIV/0!</v>
      </c>
      <c r="AE104" s="83" t="e">
        <f>+SUMPRODUCT(('Verbal Log'!$C$5:$C$1004='Verbal Stats'!$B104)*('Verbal Log'!$I$5:$I$1004='Verbal Stats'!AE$42)*('Verbal Log'!$E$5:$E$1004='Verbal Stats'!$B$101)*'Verbal Log'!$H$5:$H$1004)/SUMPRODUCT(('Verbal Log'!$C$5:$C$1004='Verbal Stats'!$B104)*('Verbal Log'!$I$5:$I$1004='Verbal Stats'!AE$42)*('Verbal Log'!$E$5:$E$1004='Verbal Stats'!$B$101))</f>
        <v>#DIV/0!</v>
      </c>
      <c r="AF104" s="83" t="e">
        <f>+SUMPRODUCT(('Verbal Log'!$C$5:$C$1004='Verbal Stats'!$B104)*('Verbal Log'!$I$5:$I$1004='Verbal Stats'!AF$42)*('Verbal Log'!$E$5:$E$1004='Verbal Stats'!$B$101)*'Verbal Log'!$H$5:$H$1004)/SUMPRODUCT(('Verbal Log'!$C$5:$C$1004='Verbal Stats'!$B104)*('Verbal Log'!$I$5:$I$1004='Verbal Stats'!AF$42)*('Verbal Log'!$E$5:$E$1004='Verbal Stats'!$B$101))</f>
        <v>#DIV/0!</v>
      </c>
      <c r="AG104" s="83" t="e">
        <f>+SUMPRODUCT(('Verbal Log'!$C$5:$C$1004='Verbal Stats'!$B104)*('Verbal Log'!$I$5:$I$1004='Verbal Stats'!AG$42)*('Verbal Log'!$E$5:$E$1004='Verbal Stats'!$B$101)*'Verbal Log'!$H$5:$H$1004)/SUMPRODUCT(('Verbal Log'!$C$5:$C$1004='Verbal Stats'!$B104)*('Verbal Log'!$I$5:$I$1004='Verbal Stats'!AG$42)*('Verbal Log'!$E$5:$E$1004='Verbal Stats'!$B$101))</f>
        <v>#DIV/0!</v>
      </c>
      <c r="AH104" s="83" t="e">
        <f>+SUMPRODUCT(('Verbal Log'!$C$5:$C$1004='Verbal Stats'!$B104)*('Verbal Log'!$I$5:$I$1004='Verbal Stats'!AH$42)*('Verbal Log'!$E$5:$E$1004='Verbal Stats'!$B$101)*'Verbal Log'!$H$5:$H$1004)/SUMPRODUCT(('Verbal Log'!$C$5:$C$1004='Verbal Stats'!$B104)*('Verbal Log'!$I$5:$I$1004='Verbal Stats'!AH$42)*('Verbal Log'!$E$5:$E$1004='Verbal Stats'!$B$101))</f>
        <v>#DIV/0!</v>
      </c>
      <c r="AI104" s="83" t="e">
        <f>+SUMPRODUCT(('Verbal Log'!$C$5:$C$1004='Verbal Stats'!$B104)*('Verbal Log'!$I$5:$I$1004='Verbal Stats'!AI$42)*('Verbal Log'!$E$5:$E$1004='Verbal Stats'!$B$101)*'Verbal Log'!$H$5:$H$1004)/SUMPRODUCT(('Verbal Log'!$C$5:$C$1004='Verbal Stats'!$B104)*('Verbal Log'!$I$5:$I$1004='Verbal Stats'!AI$42)*('Verbal Log'!$E$5:$E$1004='Verbal Stats'!$B$101))</f>
        <v>#DIV/0!</v>
      </c>
      <c r="AJ104" s="83" t="e">
        <f>+SUMPRODUCT(('Verbal Log'!$C$5:$C$1004='Verbal Stats'!$B104)*('Verbal Log'!$I$5:$I$1004='Verbal Stats'!AJ$42)*('Verbal Log'!$E$5:$E$1004='Verbal Stats'!$B$101)*'Verbal Log'!$H$5:$H$1004)/SUMPRODUCT(('Verbal Log'!$C$5:$C$1004='Verbal Stats'!$B104)*('Verbal Log'!$I$5:$I$1004='Verbal Stats'!AJ$42)*('Verbal Log'!$E$5:$E$1004='Verbal Stats'!$B$101))</f>
        <v>#DIV/0!</v>
      </c>
      <c r="AK104" s="83" t="e">
        <f>+SUMPRODUCT(('Verbal Log'!$C$5:$C$1004='Verbal Stats'!$B104)*('Verbal Log'!$I$5:$I$1004='Verbal Stats'!AK$42)*('Verbal Log'!$E$5:$E$1004='Verbal Stats'!$B$101)*'Verbal Log'!$H$5:$H$1004)/SUMPRODUCT(('Verbal Log'!$C$5:$C$1004='Verbal Stats'!$B104)*('Verbal Log'!$I$5:$I$1004='Verbal Stats'!AK$42)*('Verbal Log'!$E$5:$E$1004='Verbal Stats'!$B$101))</f>
        <v>#DIV/0!</v>
      </c>
      <c r="AL104" s="83" t="e">
        <f>+SUMPRODUCT(('Verbal Log'!$C$5:$C$1004='Verbal Stats'!$B104)*('Verbal Log'!$I$5:$I$1004='Verbal Stats'!AL$42)*('Verbal Log'!$E$5:$E$1004='Verbal Stats'!$B$101)*'Verbal Log'!$H$5:$H$1004)/SUMPRODUCT(('Verbal Log'!$C$5:$C$1004='Verbal Stats'!$B104)*('Verbal Log'!$I$5:$I$1004='Verbal Stats'!AL$42)*('Verbal Log'!$E$5:$E$1004='Verbal Stats'!$B$101))</f>
        <v>#DIV/0!</v>
      </c>
      <c r="AM104" s="83" t="e">
        <f>+SUMPRODUCT(('Verbal Log'!$C$5:$C$1004='Verbal Stats'!$B104)*('Verbal Log'!$I$5:$I$1004='Verbal Stats'!AM$42)*('Verbal Log'!$E$5:$E$1004='Verbal Stats'!$B$101)*'Verbal Log'!$H$5:$H$1004)/SUMPRODUCT(('Verbal Log'!$C$5:$C$1004='Verbal Stats'!$B104)*('Verbal Log'!$I$5:$I$1004='Verbal Stats'!AM$42)*('Verbal Log'!$E$5:$E$1004='Verbal Stats'!$B$101))</f>
        <v>#DIV/0!</v>
      </c>
      <c r="AN104" s="83" t="e">
        <f>+SUMPRODUCT(('Verbal Log'!$C$5:$C$1004='Verbal Stats'!$B104)*('Verbal Log'!$I$5:$I$1004='Verbal Stats'!AN$42)*('Verbal Log'!$E$5:$E$1004='Verbal Stats'!$B$101)*'Verbal Log'!$H$5:$H$1004)/SUMPRODUCT(('Verbal Log'!$C$5:$C$1004='Verbal Stats'!$B104)*('Verbal Log'!$I$5:$I$1004='Verbal Stats'!AN$42)*('Verbal Log'!$E$5:$E$1004='Verbal Stats'!$B$101))</f>
        <v>#DIV/0!</v>
      </c>
      <c r="AO104" s="83" t="e">
        <f>+SUMPRODUCT(('Verbal Log'!$C$5:$C$1004='Verbal Stats'!$B104)*('Verbal Log'!$I$5:$I$1004='Verbal Stats'!AO$42)*('Verbal Log'!$E$5:$E$1004='Verbal Stats'!$B$101)*'Verbal Log'!$H$5:$H$1004)/SUMPRODUCT(('Verbal Log'!$C$5:$C$1004='Verbal Stats'!$B104)*('Verbal Log'!$I$5:$I$1004='Verbal Stats'!AO$42)*('Verbal Log'!$E$5:$E$1004='Verbal Stats'!$B$101))</f>
        <v>#DIV/0!</v>
      </c>
      <c r="AP104" s="108" t="e">
        <f>+SUMPRODUCT(('Verbal Log'!$C$5:$C$1004='Verbal Stats'!$B104)*('Verbal Log'!$E$5:$E$1004='Verbal Stats'!$B$41)*'Verbal Log'!$H$5:$H$1004)/SUMPRODUCT(('Verbal Log'!$C$5:$C$1004='Verbal Stats'!$B104)*('Verbal Log'!$E$5:$E$1004='Verbal Stats'!$B$41))</f>
        <v>#DIV/0!</v>
      </c>
      <c r="AQ104" s="76"/>
      <c r="AR104" s="76"/>
      <c r="AS104" s="76"/>
      <c r="AT104" s="76"/>
      <c r="AU104" s="76"/>
      <c r="AV104" s="76"/>
      <c r="AW104" s="76"/>
      <c r="AX104" s="76"/>
      <c r="AY104" s="76"/>
      <c r="AZ104" s="76"/>
      <c r="BA104" s="76"/>
      <c r="BB104" s="76"/>
      <c r="BC104" s="76"/>
      <c r="BD104" s="76"/>
      <c r="BE104" s="76"/>
      <c r="BF104" s="76"/>
      <c r="BG104" s="76"/>
    </row>
    <row r="105" spans="2:61" ht="16" thickBot="1">
      <c r="B105" s="18" t="str">
        <f>+$B$45</f>
        <v>Official Guide-Q</v>
      </c>
      <c r="D105" s="52" t="str">
        <f t="shared" si="70"/>
        <v>n/a</v>
      </c>
      <c r="E105" s="52" t="str">
        <f t="shared" si="71"/>
        <v>n/a</v>
      </c>
      <c r="F105" s="52" t="str">
        <f t="shared" si="72"/>
        <v>n/a</v>
      </c>
      <c r="G105" s="52" t="str">
        <f t="shared" si="73"/>
        <v>n/a</v>
      </c>
      <c r="H105" s="52" t="str">
        <f t="shared" si="74"/>
        <v>n/a</v>
      </c>
      <c r="I105" s="52" t="str">
        <f t="shared" si="75"/>
        <v>n/a</v>
      </c>
      <c r="J105" s="52" t="str">
        <f t="shared" si="76"/>
        <v>n/a</v>
      </c>
      <c r="K105" s="52" t="str">
        <f t="shared" si="77"/>
        <v>n/a</v>
      </c>
      <c r="L105" s="52" t="str">
        <f t="shared" si="78"/>
        <v>n/a</v>
      </c>
      <c r="M105" s="53" t="str">
        <f t="shared" si="79"/>
        <v>n/a</v>
      </c>
      <c r="N105" s="54" t="str">
        <f t="shared" si="80"/>
        <v>n/a</v>
      </c>
      <c r="O105" s="52" t="str">
        <f t="shared" si="81"/>
        <v>n/a</v>
      </c>
      <c r="P105" s="53" t="str">
        <f t="shared" si="81"/>
        <v>n/a</v>
      </c>
      <c r="Q105" s="54" t="str">
        <f t="shared" si="81"/>
        <v>n/a</v>
      </c>
      <c r="R105" s="52" t="str">
        <f t="shared" si="81"/>
        <v>n/a</v>
      </c>
      <c r="S105" s="53" t="str">
        <f t="shared" si="81"/>
        <v>n/a</v>
      </c>
      <c r="T105" s="54" t="str">
        <f t="shared" si="81"/>
        <v>n/a</v>
      </c>
      <c r="U105" s="52" t="str">
        <f t="shared" si="81"/>
        <v>n/a</v>
      </c>
      <c r="V105" s="53" t="str">
        <f t="shared" si="81"/>
        <v>n/a</v>
      </c>
      <c r="X105" s="83" t="e">
        <f>+SUMPRODUCT(('Verbal Log'!$C$5:$C$1004='Verbal Stats'!$B105)*('Verbal Log'!$I$5:$I$1004='Verbal Stats'!X$42)*('Verbal Log'!$E$5:$E$1004='Verbal Stats'!$B$101)*'Verbal Log'!$H$5:$H$1004)/SUMPRODUCT(('Verbal Log'!$C$5:$C$1004='Verbal Stats'!$B105)*('Verbal Log'!$I$5:$I$1004='Verbal Stats'!X$42)*('Verbal Log'!$E$5:$E$1004='Verbal Stats'!$B$101))</f>
        <v>#DIV/0!</v>
      </c>
      <c r="Y105" s="83" t="e">
        <f>+SUMPRODUCT(('Verbal Log'!$C$5:$C$1004='Verbal Stats'!$B105)*('Verbal Log'!$I$5:$I$1004='Verbal Stats'!Y$42)*('Verbal Log'!$E$5:$E$1004='Verbal Stats'!$B$101)*'Verbal Log'!$H$5:$H$1004)/SUMPRODUCT(('Verbal Log'!$C$5:$C$1004='Verbal Stats'!$B105)*('Verbal Log'!$I$5:$I$1004='Verbal Stats'!Y$42)*('Verbal Log'!$E$5:$E$1004='Verbal Stats'!$B$101))</f>
        <v>#DIV/0!</v>
      </c>
      <c r="Z105" s="83" t="e">
        <f>+SUMPRODUCT(('Verbal Log'!$C$5:$C$1004='Verbal Stats'!$B105)*('Verbal Log'!$I$5:$I$1004='Verbal Stats'!Z$42)*('Verbal Log'!$E$5:$E$1004='Verbal Stats'!$B$101)*'Verbal Log'!$H$5:$H$1004)/SUMPRODUCT(('Verbal Log'!$C$5:$C$1004='Verbal Stats'!$B105)*('Verbal Log'!$I$5:$I$1004='Verbal Stats'!Z$42)*('Verbal Log'!$E$5:$E$1004='Verbal Stats'!$B$101))</f>
        <v>#DIV/0!</v>
      </c>
      <c r="AA105" s="83" t="e">
        <f>+SUMPRODUCT(('Verbal Log'!$C$5:$C$1004='Verbal Stats'!$B105)*('Verbal Log'!$I$5:$I$1004='Verbal Stats'!AA$42)*('Verbal Log'!$E$5:$E$1004='Verbal Stats'!$B$101)*'Verbal Log'!$H$5:$H$1004)/SUMPRODUCT(('Verbal Log'!$C$5:$C$1004='Verbal Stats'!$B105)*('Verbal Log'!$I$5:$I$1004='Verbal Stats'!AA$42)*('Verbal Log'!$E$5:$E$1004='Verbal Stats'!$B$101))</f>
        <v>#DIV/0!</v>
      </c>
      <c r="AB105" s="83" t="e">
        <f>+SUMPRODUCT(('Verbal Log'!$C$5:$C$1004='Verbal Stats'!$B105)*('Verbal Log'!$I$5:$I$1004='Verbal Stats'!AB$42)*('Verbal Log'!$E$5:$E$1004='Verbal Stats'!$B$101)*'Verbal Log'!$H$5:$H$1004)/SUMPRODUCT(('Verbal Log'!$C$5:$C$1004='Verbal Stats'!$B105)*('Verbal Log'!$I$5:$I$1004='Verbal Stats'!AB$42)*('Verbal Log'!$E$5:$E$1004='Verbal Stats'!$B$101))</f>
        <v>#DIV/0!</v>
      </c>
      <c r="AC105" s="83" t="e">
        <f>+SUMPRODUCT(('Verbal Log'!$C$5:$C$1004='Verbal Stats'!$B105)*('Verbal Log'!$I$5:$I$1004='Verbal Stats'!AC$42)*('Verbal Log'!$E$5:$E$1004='Verbal Stats'!$B$101)*'Verbal Log'!$H$5:$H$1004)/SUMPRODUCT(('Verbal Log'!$C$5:$C$1004='Verbal Stats'!$B105)*('Verbal Log'!$I$5:$I$1004='Verbal Stats'!AC$42)*('Verbal Log'!$E$5:$E$1004='Verbal Stats'!$B$101))</f>
        <v>#DIV/0!</v>
      </c>
      <c r="AD105" s="83" t="e">
        <f>+SUMPRODUCT(('Verbal Log'!$C$5:$C$1004='Verbal Stats'!$B105)*('Verbal Log'!$I$5:$I$1004='Verbal Stats'!AD$42)*('Verbal Log'!$E$5:$E$1004='Verbal Stats'!$B$101)*'Verbal Log'!$H$5:$H$1004)/SUMPRODUCT(('Verbal Log'!$C$5:$C$1004='Verbal Stats'!$B105)*('Verbal Log'!$I$5:$I$1004='Verbal Stats'!AD$42)*('Verbal Log'!$E$5:$E$1004='Verbal Stats'!$B$101))</f>
        <v>#DIV/0!</v>
      </c>
      <c r="AE105" s="83" t="e">
        <f>+SUMPRODUCT(('Verbal Log'!$C$5:$C$1004='Verbal Stats'!$B105)*('Verbal Log'!$I$5:$I$1004='Verbal Stats'!AE$42)*('Verbal Log'!$E$5:$E$1004='Verbal Stats'!$B$101)*'Verbal Log'!$H$5:$H$1004)/SUMPRODUCT(('Verbal Log'!$C$5:$C$1004='Verbal Stats'!$B105)*('Verbal Log'!$I$5:$I$1004='Verbal Stats'!AE$42)*('Verbal Log'!$E$5:$E$1004='Verbal Stats'!$B$101))</f>
        <v>#DIV/0!</v>
      </c>
      <c r="AF105" s="83" t="e">
        <f>+SUMPRODUCT(('Verbal Log'!$C$5:$C$1004='Verbal Stats'!$B105)*('Verbal Log'!$I$5:$I$1004='Verbal Stats'!AF$42)*('Verbal Log'!$E$5:$E$1004='Verbal Stats'!$B$101)*'Verbal Log'!$H$5:$H$1004)/SUMPRODUCT(('Verbal Log'!$C$5:$C$1004='Verbal Stats'!$B105)*('Verbal Log'!$I$5:$I$1004='Verbal Stats'!AF$42)*('Verbal Log'!$E$5:$E$1004='Verbal Stats'!$B$101))</f>
        <v>#DIV/0!</v>
      </c>
      <c r="AG105" s="83" t="e">
        <f>+SUMPRODUCT(('Verbal Log'!$C$5:$C$1004='Verbal Stats'!$B105)*('Verbal Log'!$I$5:$I$1004='Verbal Stats'!AG$42)*('Verbal Log'!$E$5:$E$1004='Verbal Stats'!$B$101)*'Verbal Log'!$H$5:$H$1004)/SUMPRODUCT(('Verbal Log'!$C$5:$C$1004='Verbal Stats'!$B105)*('Verbal Log'!$I$5:$I$1004='Verbal Stats'!AG$42)*('Verbal Log'!$E$5:$E$1004='Verbal Stats'!$B$101))</f>
        <v>#DIV/0!</v>
      </c>
      <c r="AH105" s="83" t="e">
        <f>+SUMPRODUCT(('Verbal Log'!$C$5:$C$1004='Verbal Stats'!$B105)*('Verbal Log'!$I$5:$I$1004='Verbal Stats'!AH$42)*('Verbal Log'!$E$5:$E$1004='Verbal Stats'!$B$101)*'Verbal Log'!$H$5:$H$1004)/SUMPRODUCT(('Verbal Log'!$C$5:$C$1004='Verbal Stats'!$B105)*('Verbal Log'!$I$5:$I$1004='Verbal Stats'!AH$42)*('Verbal Log'!$E$5:$E$1004='Verbal Stats'!$B$101))</f>
        <v>#DIV/0!</v>
      </c>
      <c r="AI105" s="83" t="e">
        <f>+SUMPRODUCT(('Verbal Log'!$C$5:$C$1004='Verbal Stats'!$B105)*('Verbal Log'!$I$5:$I$1004='Verbal Stats'!AI$42)*('Verbal Log'!$E$5:$E$1004='Verbal Stats'!$B$101)*'Verbal Log'!$H$5:$H$1004)/SUMPRODUCT(('Verbal Log'!$C$5:$C$1004='Verbal Stats'!$B105)*('Verbal Log'!$I$5:$I$1004='Verbal Stats'!AI$42)*('Verbal Log'!$E$5:$E$1004='Verbal Stats'!$B$101))</f>
        <v>#DIV/0!</v>
      </c>
      <c r="AJ105" s="83" t="e">
        <f>+SUMPRODUCT(('Verbal Log'!$C$5:$C$1004='Verbal Stats'!$B105)*('Verbal Log'!$I$5:$I$1004='Verbal Stats'!AJ$42)*('Verbal Log'!$E$5:$E$1004='Verbal Stats'!$B$101)*'Verbal Log'!$H$5:$H$1004)/SUMPRODUCT(('Verbal Log'!$C$5:$C$1004='Verbal Stats'!$B105)*('Verbal Log'!$I$5:$I$1004='Verbal Stats'!AJ$42)*('Verbal Log'!$E$5:$E$1004='Verbal Stats'!$B$101))</f>
        <v>#DIV/0!</v>
      </c>
      <c r="AK105" s="83" t="e">
        <f>+SUMPRODUCT(('Verbal Log'!$C$5:$C$1004='Verbal Stats'!$B105)*('Verbal Log'!$I$5:$I$1004='Verbal Stats'!AK$42)*('Verbal Log'!$E$5:$E$1004='Verbal Stats'!$B$101)*'Verbal Log'!$H$5:$H$1004)/SUMPRODUCT(('Verbal Log'!$C$5:$C$1004='Verbal Stats'!$B105)*('Verbal Log'!$I$5:$I$1004='Verbal Stats'!AK$42)*('Verbal Log'!$E$5:$E$1004='Verbal Stats'!$B$101))</f>
        <v>#DIV/0!</v>
      </c>
      <c r="AL105" s="83" t="e">
        <f>+SUMPRODUCT(('Verbal Log'!$C$5:$C$1004='Verbal Stats'!$B105)*('Verbal Log'!$I$5:$I$1004='Verbal Stats'!AL$42)*('Verbal Log'!$E$5:$E$1004='Verbal Stats'!$B$101)*'Verbal Log'!$H$5:$H$1004)/SUMPRODUCT(('Verbal Log'!$C$5:$C$1004='Verbal Stats'!$B105)*('Verbal Log'!$I$5:$I$1004='Verbal Stats'!AL$42)*('Verbal Log'!$E$5:$E$1004='Verbal Stats'!$B$101))</f>
        <v>#DIV/0!</v>
      </c>
      <c r="AM105" s="83" t="e">
        <f>+SUMPRODUCT(('Verbal Log'!$C$5:$C$1004='Verbal Stats'!$B105)*('Verbal Log'!$I$5:$I$1004='Verbal Stats'!AM$42)*('Verbal Log'!$E$5:$E$1004='Verbal Stats'!$B$101)*'Verbal Log'!$H$5:$H$1004)/SUMPRODUCT(('Verbal Log'!$C$5:$C$1004='Verbal Stats'!$B105)*('Verbal Log'!$I$5:$I$1004='Verbal Stats'!AM$42)*('Verbal Log'!$E$5:$E$1004='Verbal Stats'!$B$101))</f>
        <v>#DIV/0!</v>
      </c>
      <c r="AN105" s="83" t="e">
        <f>+SUMPRODUCT(('Verbal Log'!$C$5:$C$1004='Verbal Stats'!$B105)*('Verbal Log'!$I$5:$I$1004='Verbal Stats'!AN$42)*('Verbal Log'!$E$5:$E$1004='Verbal Stats'!$B$101)*'Verbal Log'!$H$5:$H$1004)/SUMPRODUCT(('Verbal Log'!$C$5:$C$1004='Verbal Stats'!$B105)*('Verbal Log'!$I$5:$I$1004='Verbal Stats'!AN$42)*('Verbal Log'!$E$5:$E$1004='Verbal Stats'!$B$101))</f>
        <v>#DIV/0!</v>
      </c>
      <c r="AO105" s="83" t="e">
        <f>+SUMPRODUCT(('Verbal Log'!$C$5:$C$1004='Verbal Stats'!$B105)*('Verbal Log'!$I$5:$I$1004='Verbal Stats'!AO$42)*('Verbal Log'!$E$5:$E$1004='Verbal Stats'!$B$101)*'Verbal Log'!$H$5:$H$1004)/SUMPRODUCT(('Verbal Log'!$C$5:$C$1004='Verbal Stats'!$B105)*('Verbal Log'!$I$5:$I$1004='Verbal Stats'!AO$42)*('Verbal Log'!$E$5:$E$1004='Verbal Stats'!$B$101))</f>
        <v>#DIV/0!</v>
      </c>
      <c r="AP105" s="108" t="e">
        <f>+SUMPRODUCT(('Verbal Log'!$C$5:$C$1004='Verbal Stats'!$B105)*('Verbal Log'!$E$5:$E$1004='Verbal Stats'!$B$41)*'Verbal Log'!$H$5:$H$1004)/SUMPRODUCT(('Verbal Log'!$C$5:$C$1004='Verbal Stats'!$B105)*('Verbal Log'!$E$5:$E$1004='Verbal Stats'!$B$41))</f>
        <v>#DIV/0!</v>
      </c>
      <c r="AQ105" s="76"/>
      <c r="AR105" s="76"/>
      <c r="AS105" s="76"/>
      <c r="AT105" s="76"/>
      <c r="AU105" s="76"/>
      <c r="AV105" s="76"/>
      <c r="AW105" s="76"/>
      <c r="AX105" s="76"/>
      <c r="AY105" s="76"/>
      <c r="AZ105" s="76"/>
      <c r="BA105" s="76"/>
      <c r="BB105" s="76"/>
      <c r="BC105" s="76"/>
      <c r="BD105" s="76"/>
      <c r="BE105" s="76"/>
      <c r="BF105" s="76"/>
      <c r="BG105" s="76"/>
    </row>
    <row r="106" spans="2:61" ht="16" thickBot="1">
      <c r="B106" s="18" t="str">
        <f>+$B$46</f>
        <v>Kaplan Premier</v>
      </c>
      <c r="D106" s="55">
        <f t="shared" si="70"/>
        <v>77.727272727272734</v>
      </c>
      <c r="E106" s="55">
        <f t="shared" si="71"/>
        <v>115.55</v>
      </c>
      <c r="F106" s="55" t="str">
        <f t="shared" si="72"/>
        <v>n/a</v>
      </c>
      <c r="G106" s="55">
        <f t="shared" si="73"/>
        <v>81.166666666666671</v>
      </c>
      <c r="H106" s="55">
        <f t="shared" si="74"/>
        <v>108.75</v>
      </c>
      <c r="I106" s="55" t="str">
        <f t="shared" si="75"/>
        <v>n/a</v>
      </c>
      <c r="J106" s="55" t="str">
        <f t="shared" si="76"/>
        <v>n/a</v>
      </c>
      <c r="K106" s="55" t="str">
        <f t="shared" si="77"/>
        <v>n/a</v>
      </c>
      <c r="L106" s="55">
        <f t="shared" si="78"/>
        <v>48</v>
      </c>
      <c r="M106" s="56" t="str">
        <f t="shared" si="79"/>
        <v>n/a</v>
      </c>
      <c r="N106" s="57" t="str">
        <f t="shared" si="80"/>
        <v>n/a</v>
      </c>
      <c r="O106" s="55" t="str">
        <f t="shared" si="81"/>
        <v>n/a</v>
      </c>
      <c r="P106" s="56" t="str">
        <f t="shared" si="81"/>
        <v>n/a</v>
      </c>
      <c r="Q106" s="57" t="str">
        <f t="shared" si="81"/>
        <v>n/a</v>
      </c>
      <c r="R106" s="55" t="str">
        <f t="shared" si="81"/>
        <v>n/a</v>
      </c>
      <c r="S106" s="56" t="str">
        <f t="shared" si="81"/>
        <v>n/a</v>
      </c>
      <c r="T106" s="57" t="str">
        <f t="shared" si="81"/>
        <v>n/a</v>
      </c>
      <c r="U106" s="55" t="str">
        <f t="shared" si="81"/>
        <v>n/a</v>
      </c>
      <c r="V106" s="56">
        <f t="shared" si="81"/>
        <v>100.12</v>
      </c>
      <c r="X106" s="83">
        <f>+SUMPRODUCT(('Verbal Log'!$C$5:$C$1004='Verbal Stats'!$B106)*('Verbal Log'!$I$5:$I$1004='Verbal Stats'!X$42)*('Verbal Log'!$E$5:$E$1004='Verbal Stats'!$B$101)*'Verbal Log'!$H$5:$H$1004)/SUMPRODUCT(('Verbal Log'!$C$5:$C$1004='Verbal Stats'!$B106)*('Verbal Log'!$I$5:$I$1004='Verbal Stats'!X$42)*('Verbal Log'!$E$5:$E$1004='Verbal Stats'!$B$101))</f>
        <v>77.727272727272734</v>
      </c>
      <c r="Y106" s="83">
        <f>+SUMPRODUCT(('Verbal Log'!$C$5:$C$1004='Verbal Stats'!$B106)*('Verbal Log'!$I$5:$I$1004='Verbal Stats'!Y$42)*('Verbal Log'!$E$5:$E$1004='Verbal Stats'!$B$101)*'Verbal Log'!$H$5:$H$1004)/SUMPRODUCT(('Verbal Log'!$C$5:$C$1004='Verbal Stats'!$B106)*('Verbal Log'!$I$5:$I$1004='Verbal Stats'!Y$42)*('Verbal Log'!$E$5:$E$1004='Verbal Stats'!$B$101))</f>
        <v>115.55</v>
      </c>
      <c r="Z106" s="83" t="e">
        <f>+SUMPRODUCT(('Verbal Log'!$C$5:$C$1004='Verbal Stats'!$B106)*('Verbal Log'!$I$5:$I$1004='Verbal Stats'!Z$42)*('Verbal Log'!$E$5:$E$1004='Verbal Stats'!$B$101)*'Verbal Log'!$H$5:$H$1004)/SUMPRODUCT(('Verbal Log'!$C$5:$C$1004='Verbal Stats'!$B106)*('Verbal Log'!$I$5:$I$1004='Verbal Stats'!Z$42)*('Verbal Log'!$E$5:$E$1004='Verbal Stats'!$B$101))</f>
        <v>#DIV/0!</v>
      </c>
      <c r="AA106" s="83">
        <f>+SUMPRODUCT(('Verbal Log'!$C$5:$C$1004='Verbal Stats'!$B106)*('Verbal Log'!$I$5:$I$1004='Verbal Stats'!AA$42)*('Verbal Log'!$E$5:$E$1004='Verbal Stats'!$B$101)*'Verbal Log'!$H$5:$H$1004)/SUMPRODUCT(('Verbal Log'!$C$5:$C$1004='Verbal Stats'!$B106)*('Verbal Log'!$I$5:$I$1004='Verbal Stats'!AA$42)*('Verbal Log'!$E$5:$E$1004='Verbal Stats'!$B$101))</f>
        <v>81.166666666666671</v>
      </c>
      <c r="AB106" s="83">
        <f>+SUMPRODUCT(('Verbal Log'!$C$5:$C$1004='Verbal Stats'!$B106)*('Verbal Log'!$I$5:$I$1004='Verbal Stats'!AB$42)*('Verbal Log'!$E$5:$E$1004='Verbal Stats'!$B$101)*'Verbal Log'!$H$5:$H$1004)/SUMPRODUCT(('Verbal Log'!$C$5:$C$1004='Verbal Stats'!$B106)*('Verbal Log'!$I$5:$I$1004='Verbal Stats'!AB$42)*('Verbal Log'!$E$5:$E$1004='Verbal Stats'!$B$101))</f>
        <v>108.75</v>
      </c>
      <c r="AC106" s="83" t="e">
        <f>+SUMPRODUCT(('Verbal Log'!$C$5:$C$1004='Verbal Stats'!$B106)*('Verbal Log'!$I$5:$I$1004='Verbal Stats'!AC$42)*('Verbal Log'!$E$5:$E$1004='Verbal Stats'!$B$101)*'Verbal Log'!$H$5:$H$1004)/SUMPRODUCT(('Verbal Log'!$C$5:$C$1004='Verbal Stats'!$B106)*('Verbal Log'!$I$5:$I$1004='Verbal Stats'!AC$42)*('Verbal Log'!$E$5:$E$1004='Verbal Stats'!$B$101))</f>
        <v>#DIV/0!</v>
      </c>
      <c r="AD106" s="83" t="e">
        <f>+SUMPRODUCT(('Verbal Log'!$C$5:$C$1004='Verbal Stats'!$B106)*('Verbal Log'!$I$5:$I$1004='Verbal Stats'!AD$42)*('Verbal Log'!$E$5:$E$1004='Verbal Stats'!$B$101)*'Verbal Log'!$H$5:$H$1004)/SUMPRODUCT(('Verbal Log'!$C$5:$C$1004='Verbal Stats'!$B106)*('Verbal Log'!$I$5:$I$1004='Verbal Stats'!AD$42)*('Verbal Log'!$E$5:$E$1004='Verbal Stats'!$B$101))</f>
        <v>#DIV/0!</v>
      </c>
      <c r="AE106" s="83" t="e">
        <f>+SUMPRODUCT(('Verbal Log'!$C$5:$C$1004='Verbal Stats'!$B106)*('Verbal Log'!$I$5:$I$1004='Verbal Stats'!AE$42)*('Verbal Log'!$E$5:$E$1004='Verbal Stats'!$B$101)*'Verbal Log'!$H$5:$H$1004)/SUMPRODUCT(('Verbal Log'!$C$5:$C$1004='Verbal Stats'!$B106)*('Verbal Log'!$I$5:$I$1004='Verbal Stats'!AE$42)*('Verbal Log'!$E$5:$E$1004='Verbal Stats'!$B$101))</f>
        <v>#DIV/0!</v>
      </c>
      <c r="AF106" s="83">
        <f>+SUMPRODUCT(('Verbal Log'!$C$5:$C$1004='Verbal Stats'!$B106)*('Verbal Log'!$I$5:$I$1004='Verbal Stats'!AF$42)*('Verbal Log'!$E$5:$E$1004='Verbal Stats'!$B$101)*'Verbal Log'!$H$5:$H$1004)/SUMPRODUCT(('Verbal Log'!$C$5:$C$1004='Verbal Stats'!$B106)*('Verbal Log'!$I$5:$I$1004='Verbal Stats'!AF$42)*('Verbal Log'!$E$5:$E$1004='Verbal Stats'!$B$101))</f>
        <v>48</v>
      </c>
      <c r="AG106" s="83" t="e">
        <f>+SUMPRODUCT(('Verbal Log'!$C$5:$C$1004='Verbal Stats'!$B106)*('Verbal Log'!$I$5:$I$1004='Verbal Stats'!AG$42)*('Verbal Log'!$E$5:$E$1004='Verbal Stats'!$B$101)*'Verbal Log'!$H$5:$H$1004)/SUMPRODUCT(('Verbal Log'!$C$5:$C$1004='Verbal Stats'!$B106)*('Verbal Log'!$I$5:$I$1004='Verbal Stats'!AG$42)*('Verbal Log'!$E$5:$E$1004='Verbal Stats'!$B$101))</f>
        <v>#DIV/0!</v>
      </c>
      <c r="AH106" s="83" t="e">
        <f>+SUMPRODUCT(('Verbal Log'!$C$5:$C$1004='Verbal Stats'!$B106)*('Verbal Log'!$I$5:$I$1004='Verbal Stats'!AH$42)*('Verbal Log'!$E$5:$E$1004='Verbal Stats'!$B$101)*'Verbal Log'!$H$5:$H$1004)/SUMPRODUCT(('Verbal Log'!$C$5:$C$1004='Verbal Stats'!$B106)*('Verbal Log'!$I$5:$I$1004='Verbal Stats'!AH$42)*('Verbal Log'!$E$5:$E$1004='Verbal Stats'!$B$101))</f>
        <v>#DIV/0!</v>
      </c>
      <c r="AI106" s="83" t="e">
        <f>+SUMPRODUCT(('Verbal Log'!$C$5:$C$1004='Verbal Stats'!$B106)*('Verbal Log'!$I$5:$I$1004='Verbal Stats'!AI$42)*('Verbal Log'!$E$5:$E$1004='Verbal Stats'!$B$101)*'Verbal Log'!$H$5:$H$1004)/SUMPRODUCT(('Verbal Log'!$C$5:$C$1004='Verbal Stats'!$B106)*('Verbal Log'!$I$5:$I$1004='Verbal Stats'!AI$42)*('Verbal Log'!$E$5:$E$1004='Verbal Stats'!$B$101))</f>
        <v>#DIV/0!</v>
      </c>
      <c r="AJ106" s="83" t="e">
        <f>+SUMPRODUCT(('Verbal Log'!$C$5:$C$1004='Verbal Stats'!$B106)*('Verbal Log'!$I$5:$I$1004='Verbal Stats'!AJ$42)*('Verbal Log'!$E$5:$E$1004='Verbal Stats'!$B$101)*'Verbal Log'!$H$5:$H$1004)/SUMPRODUCT(('Verbal Log'!$C$5:$C$1004='Verbal Stats'!$B106)*('Verbal Log'!$I$5:$I$1004='Verbal Stats'!AJ$42)*('Verbal Log'!$E$5:$E$1004='Verbal Stats'!$B$101))</f>
        <v>#DIV/0!</v>
      </c>
      <c r="AK106" s="83" t="e">
        <f>+SUMPRODUCT(('Verbal Log'!$C$5:$C$1004='Verbal Stats'!$B106)*('Verbal Log'!$I$5:$I$1004='Verbal Stats'!AK$42)*('Verbal Log'!$E$5:$E$1004='Verbal Stats'!$B$101)*'Verbal Log'!$H$5:$H$1004)/SUMPRODUCT(('Verbal Log'!$C$5:$C$1004='Verbal Stats'!$B106)*('Verbal Log'!$I$5:$I$1004='Verbal Stats'!AK$42)*('Verbal Log'!$E$5:$E$1004='Verbal Stats'!$B$101))</f>
        <v>#DIV/0!</v>
      </c>
      <c r="AL106" s="83" t="e">
        <f>+SUMPRODUCT(('Verbal Log'!$C$5:$C$1004='Verbal Stats'!$B106)*('Verbal Log'!$I$5:$I$1004='Verbal Stats'!AL$42)*('Verbal Log'!$E$5:$E$1004='Verbal Stats'!$B$101)*'Verbal Log'!$H$5:$H$1004)/SUMPRODUCT(('Verbal Log'!$C$5:$C$1004='Verbal Stats'!$B106)*('Verbal Log'!$I$5:$I$1004='Verbal Stats'!AL$42)*('Verbal Log'!$E$5:$E$1004='Verbal Stats'!$B$101))</f>
        <v>#DIV/0!</v>
      </c>
      <c r="AM106" s="83" t="e">
        <f>+SUMPRODUCT(('Verbal Log'!$C$5:$C$1004='Verbal Stats'!$B106)*('Verbal Log'!$I$5:$I$1004='Verbal Stats'!AM$42)*('Verbal Log'!$E$5:$E$1004='Verbal Stats'!$B$101)*'Verbal Log'!$H$5:$H$1004)/SUMPRODUCT(('Verbal Log'!$C$5:$C$1004='Verbal Stats'!$B106)*('Verbal Log'!$I$5:$I$1004='Verbal Stats'!AM$42)*('Verbal Log'!$E$5:$E$1004='Verbal Stats'!$B$101))</f>
        <v>#DIV/0!</v>
      </c>
      <c r="AN106" s="83" t="e">
        <f>+SUMPRODUCT(('Verbal Log'!$C$5:$C$1004='Verbal Stats'!$B106)*('Verbal Log'!$I$5:$I$1004='Verbal Stats'!AN$42)*('Verbal Log'!$E$5:$E$1004='Verbal Stats'!$B$101)*'Verbal Log'!$H$5:$H$1004)/SUMPRODUCT(('Verbal Log'!$C$5:$C$1004='Verbal Stats'!$B106)*('Verbal Log'!$I$5:$I$1004='Verbal Stats'!AN$42)*('Verbal Log'!$E$5:$E$1004='Verbal Stats'!$B$101))</f>
        <v>#DIV/0!</v>
      </c>
      <c r="AO106" s="83" t="e">
        <f>+SUMPRODUCT(('Verbal Log'!$C$5:$C$1004='Verbal Stats'!$B106)*('Verbal Log'!$I$5:$I$1004='Verbal Stats'!AO$42)*('Verbal Log'!$E$5:$E$1004='Verbal Stats'!$B$101)*'Verbal Log'!$H$5:$H$1004)/SUMPRODUCT(('Verbal Log'!$C$5:$C$1004='Verbal Stats'!$B106)*('Verbal Log'!$I$5:$I$1004='Verbal Stats'!AO$42)*('Verbal Log'!$E$5:$E$1004='Verbal Stats'!$B$101))</f>
        <v>#DIV/0!</v>
      </c>
      <c r="AP106" s="108">
        <f>+SUMPRODUCT(('Verbal Log'!$C$5:$C$1004='Verbal Stats'!$B106)*('Verbal Log'!$E$5:$E$1004='Verbal Stats'!$B$41)*'Verbal Log'!$H$5:$H$1004)/SUMPRODUCT(('Verbal Log'!$C$5:$C$1004='Verbal Stats'!$B106)*('Verbal Log'!$E$5:$E$1004='Verbal Stats'!$B$41))</f>
        <v>100.12</v>
      </c>
      <c r="AQ106" s="76"/>
      <c r="AR106" s="76"/>
      <c r="AS106" s="76"/>
      <c r="AT106" s="76"/>
      <c r="AU106" s="76"/>
      <c r="AV106" s="76"/>
      <c r="AW106" s="76"/>
      <c r="AX106" s="76"/>
      <c r="AY106" s="76"/>
      <c r="AZ106" s="76"/>
      <c r="BA106" s="76"/>
      <c r="BB106" s="76"/>
      <c r="BC106" s="76"/>
      <c r="BD106" s="76"/>
      <c r="BE106" s="76"/>
      <c r="BF106" s="76"/>
      <c r="BG106" s="76"/>
    </row>
    <row r="107" spans="2:61" ht="16" thickBot="1">
      <c r="B107" s="18" t="str">
        <f>+$B$47</f>
        <v>MGMAT</v>
      </c>
      <c r="D107" s="52" t="str">
        <f t="shared" si="70"/>
        <v>n/a</v>
      </c>
      <c r="E107" s="52" t="str">
        <f t="shared" si="71"/>
        <v>n/a</v>
      </c>
      <c r="F107" s="52" t="str">
        <f t="shared" si="72"/>
        <v>n/a</v>
      </c>
      <c r="G107" s="52" t="str">
        <f t="shared" si="73"/>
        <v>n/a</v>
      </c>
      <c r="H107" s="52" t="str">
        <f t="shared" si="74"/>
        <v>n/a</v>
      </c>
      <c r="I107" s="52" t="str">
        <f t="shared" si="75"/>
        <v>n/a</v>
      </c>
      <c r="J107" s="52" t="str">
        <f t="shared" si="76"/>
        <v>n/a</v>
      </c>
      <c r="K107" s="52" t="str">
        <f t="shared" si="77"/>
        <v>n/a</v>
      </c>
      <c r="L107" s="52" t="str">
        <f t="shared" si="78"/>
        <v>n/a</v>
      </c>
      <c r="M107" s="53" t="str">
        <f t="shared" si="79"/>
        <v>n/a</v>
      </c>
      <c r="N107" s="54" t="str">
        <f t="shared" si="80"/>
        <v>n/a</v>
      </c>
      <c r="O107" s="52" t="str">
        <f t="shared" si="81"/>
        <v>n/a</v>
      </c>
      <c r="P107" s="53" t="str">
        <f t="shared" si="81"/>
        <v>n/a</v>
      </c>
      <c r="Q107" s="54" t="str">
        <f t="shared" si="81"/>
        <v>n/a</v>
      </c>
      <c r="R107" s="52" t="str">
        <f t="shared" si="81"/>
        <v>n/a</v>
      </c>
      <c r="S107" s="53" t="str">
        <f t="shared" si="81"/>
        <v>n/a</v>
      </c>
      <c r="T107" s="54" t="str">
        <f t="shared" si="81"/>
        <v>n/a</v>
      </c>
      <c r="U107" s="52" t="str">
        <f t="shared" si="81"/>
        <v>n/a</v>
      </c>
      <c r="V107" s="53" t="str">
        <f t="shared" si="81"/>
        <v>n/a</v>
      </c>
      <c r="X107" s="83" t="e">
        <f>+SUMPRODUCT(('Verbal Log'!$C$5:$C$1004='Verbal Stats'!$B107)*('Verbal Log'!$I$5:$I$1004='Verbal Stats'!X$42)*('Verbal Log'!$E$5:$E$1004='Verbal Stats'!$B$101)*'Verbal Log'!$H$5:$H$1004)/SUMPRODUCT(('Verbal Log'!$C$5:$C$1004='Verbal Stats'!$B107)*('Verbal Log'!$I$5:$I$1004='Verbal Stats'!X$42)*('Verbal Log'!$E$5:$E$1004='Verbal Stats'!$B$101))</f>
        <v>#DIV/0!</v>
      </c>
      <c r="Y107" s="83" t="e">
        <f>+SUMPRODUCT(('Verbal Log'!$C$5:$C$1004='Verbal Stats'!$B107)*('Verbal Log'!$I$5:$I$1004='Verbal Stats'!Y$42)*('Verbal Log'!$E$5:$E$1004='Verbal Stats'!$B$101)*'Verbal Log'!$H$5:$H$1004)/SUMPRODUCT(('Verbal Log'!$C$5:$C$1004='Verbal Stats'!$B107)*('Verbal Log'!$I$5:$I$1004='Verbal Stats'!Y$42)*('Verbal Log'!$E$5:$E$1004='Verbal Stats'!$B$101))</f>
        <v>#DIV/0!</v>
      </c>
      <c r="Z107" s="83" t="e">
        <f>+SUMPRODUCT(('Verbal Log'!$C$5:$C$1004='Verbal Stats'!$B107)*('Verbal Log'!$I$5:$I$1004='Verbal Stats'!Z$42)*('Verbal Log'!$E$5:$E$1004='Verbal Stats'!$B$101)*'Verbal Log'!$H$5:$H$1004)/SUMPRODUCT(('Verbal Log'!$C$5:$C$1004='Verbal Stats'!$B107)*('Verbal Log'!$I$5:$I$1004='Verbal Stats'!Z$42)*('Verbal Log'!$E$5:$E$1004='Verbal Stats'!$B$101))</f>
        <v>#DIV/0!</v>
      </c>
      <c r="AA107" s="83" t="e">
        <f>+SUMPRODUCT(('Verbal Log'!$C$5:$C$1004='Verbal Stats'!$B107)*('Verbal Log'!$I$5:$I$1004='Verbal Stats'!AA$42)*('Verbal Log'!$E$5:$E$1004='Verbal Stats'!$B$101)*'Verbal Log'!$H$5:$H$1004)/SUMPRODUCT(('Verbal Log'!$C$5:$C$1004='Verbal Stats'!$B107)*('Verbal Log'!$I$5:$I$1004='Verbal Stats'!AA$42)*('Verbal Log'!$E$5:$E$1004='Verbal Stats'!$B$101))</f>
        <v>#DIV/0!</v>
      </c>
      <c r="AB107" s="83" t="e">
        <f>+SUMPRODUCT(('Verbal Log'!$C$5:$C$1004='Verbal Stats'!$B107)*('Verbal Log'!$I$5:$I$1004='Verbal Stats'!AB$42)*('Verbal Log'!$E$5:$E$1004='Verbal Stats'!$B$101)*'Verbal Log'!$H$5:$H$1004)/SUMPRODUCT(('Verbal Log'!$C$5:$C$1004='Verbal Stats'!$B107)*('Verbal Log'!$I$5:$I$1004='Verbal Stats'!AB$42)*('Verbal Log'!$E$5:$E$1004='Verbal Stats'!$B$101))</f>
        <v>#DIV/0!</v>
      </c>
      <c r="AC107" s="83" t="e">
        <f>+SUMPRODUCT(('Verbal Log'!$C$5:$C$1004='Verbal Stats'!$B107)*('Verbal Log'!$I$5:$I$1004='Verbal Stats'!AC$42)*('Verbal Log'!$E$5:$E$1004='Verbal Stats'!$B$101)*'Verbal Log'!$H$5:$H$1004)/SUMPRODUCT(('Verbal Log'!$C$5:$C$1004='Verbal Stats'!$B107)*('Verbal Log'!$I$5:$I$1004='Verbal Stats'!AC$42)*('Verbal Log'!$E$5:$E$1004='Verbal Stats'!$B$101))</f>
        <v>#DIV/0!</v>
      </c>
      <c r="AD107" s="83" t="e">
        <f>+SUMPRODUCT(('Verbal Log'!$C$5:$C$1004='Verbal Stats'!$B107)*('Verbal Log'!$I$5:$I$1004='Verbal Stats'!AD$42)*('Verbal Log'!$E$5:$E$1004='Verbal Stats'!$B$101)*'Verbal Log'!$H$5:$H$1004)/SUMPRODUCT(('Verbal Log'!$C$5:$C$1004='Verbal Stats'!$B107)*('Verbal Log'!$I$5:$I$1004='Verbal Stats'!AD$42)*('Verbal Log'!$E$5:$E$1004='Verbal Stats'!$B$101))</f>
        <v>#DIV/0!</v>
      </c>
      <c r="AE107" s="83" t="e">
        <f>+SUMPRODUCT(('Verbal Log'!$C$5:$C$1004='Verbal Stats'!$B107)*('Verbal Log'!$I$5:$I$1004='Verbal Stats'!AE$42)*('Verbal Log'!$E$5:$E$1004='Verbal Stats'!$B$101)*'Verbal Log'!$H$5:$H$1004)/SUMPRODUCT(('Verbal Log'!$C$5:$C$1004='Verbal Stats'!$B107)*('Verbal Log'!$I$5:$I$1004='Verbal Stats'!AE$42)*('Verbal Log'!$E$5:$E$1004='Verbal Stats'!$B$101))</f>
        <v>#DIV/0!</v>
      </c>
      <c r="AF107" s="83" t="e">
        <f>+SUMPRODUCT(('Verbal Log'!$C$5:$C$1004='Verbal Stats'!$B107)*('Verbal Log'!$I$5:$I$1004='Verbal Stats'!AF$42)*('Verbal Log'!$E$5:$E$1004='Verbal Stats'!$B$101)*'Verbal Log'!$H$5:$H$1004)/SUMPRODUCT(('Verbal Log'!$C$5:$C$1004='Verbal Stats'!$B107)*('Verbal Log'!$I$5:$I$1004='Verbal Stats'!AF$42)*('Verbal Log'!$E$5:$E$1004='Verbal Stats'!$B$101))</f>
        <v>#DIV/0!</v>
      </c>
      <c r="AG107" s="83" t="e">
        <f>+SUMPRODUCT(('Verbal Log'!$C$5:$C$1004='Verbal Stats'!$B107)*('Verbal Log'!$I$5:$I$1004='Verbal Stats'!AG$42)*('Verbal Log'!$E$5:$E$1004='Verbal Stats'!$B$101)*'Verbal Log'!$H$5:$H$1004)/SUMPRODUCT(('Verbal Log'!$C$5:$C$1004='Verbal Stats'!$B107)*('Verbal Log'!$I$5:$I$1004='Verbal Stats'!AG$42)*('Verbal Log'!$E$5:$E$1004='Verbal Stats'!$B$101))</f>
        <v>#DIV/0!</v>
      </c>
      <c r="AH107" s="83" t="e">
        <f>+SUMPRODUCT(('Verbal Log'!$C$5:$C$1004='Verbal Stats'!$B107)*('Verbal Log'!$I$5:$I$1004='Verbal Stats'!AH$42)*('Verbal Log'!$E$5:$E$1004='Verbal Stats'!$B$101)*'Verbal Log'!$H$5:$H$1004)/SUMPRODUCT(('Verbal Log'!$C$5:$C$1004='Verbal Stats'!$B107)*('Verbal Log'!$I$5:$I$1004='Verbal Stats'!AH$42)*('Verbal Log'!$E$5:$E$1004='Verbal Stats'!$B$101))</f>
        <v>#DIV/0!</v>
      </c>
      <c r="AI107" s="83" t="e">
        <f>+SUMPRODUCT(('Verbal Log'!$C$5:$C$1004='Verbal Stats'!$B107)*('Verbal Log'!$I$5:$I$1004='Verbal Stats'!AI$42)*('Verbal Log'!$E$5:$E$1004='Verbal Stats'!$B$101)*'Verbal Log'!$H$5:$H$1004)/SUMPRODUCT(('Verbal Log'!$C$5:$C$1004='Verbal Stats'!$B107)*('Verbal Log'!$I$5:$I$1004='Verbal Stats'!AI$42)*('Verbal Log'!$E$5:$E$1004='Verbal Stats'!$B$101))</f>
        <v>#DIV/0!</v>
      </c>
      <c r="AJ107" s="83" t="e">
        <f>+SUMPRODUCT(('Verbal Log'!$C$5:$C$1004='Verbal Stats'!$B107)*('Verbal Log'!$I$5:$I$1004='Verbal Stats'!AJ$42)*('Verbal Log'!$E$5:$E$1004='Verbal Stats'!$B$101)*'Verbal Log'!$H$5:$H$1004)/SUMPRODUCT(('Verbal Log'!$C$5:$C$1004='Verbal Stats'!$B107)*('Verbal Log'!$I$5:$I$1004='Verbal Stats'!AJ$42)*('Verbal Log'!$E$5:$E$1004='Verbal Stats'!$B$101))</f>
        <v>#DIV/0!</v>
      </c>
      <c r="AK107" s="83" t="e">
        <f>+SUMPRODUCT(('Verbal Log'!$C$5:$C$1004='Verbal Stats'!$B107)*('Verbal Log'!$I$5:$I$1004='Verbal Stats'!AK$42)*('Verbal Log'!$E$5:$E$1004='Verbal Stats'!$B$101)*'Verbal Log'!$H$5:$H$1004)/SUMPRODUCT(('Verbal Log'!$C$5:$C$1004='Verbal Stats'!$B107)*('Verbal Log'!$I$5:$I$1004='Verbal Stats'!AK$42)*('Verbal Log'!$E$5:$E$1004='Verbal Stats'!$B$101))</f>
        <v>#DIV/0!</v>
      </c>
      <c r="AL107" s="83" t="e">
        <f>+SUMPRODUCT(('Verbal Log'!$C$5:$C$1004='Verbal Stats'!$B107)*('Verbal Log'!$I$5:$I$1004='Verbal Stats'!AL$42)*('Verbal Log'!$E$5:$E$1004='Verbal Stats'!$B$101)*'Verbal Log'!$H$5:$H$1004)/SUMPRODUCT(('Verbal Log'!$C$5:$C$1004='Verbal Stats'!$B107)*('Verbal Log'!$I$5:$I$1004='Verbal Stats'!AL$42)*('Verbal Log'!$E$5:$E$1004='Verbal Stats'!$B$101))</f>
        <v>#DIV/0!</v>
      </c>
      <c r="AM107" s="83" t="e">
        <f>+SUMPRODUCT(('Verbal Log'!$C$5:$C$1004='Verbal Stats'!$B107)*('Verbal Log'!$I$5:$I$1004='Verbal Stats'!AM$42)*('Verbal Log'!$E$5:$E$1004='Verbal Stats'!$B$101)*'Verbal Log'!$H$5:$H$1004)/SUMPRODUCT(('Verbal Log'!$C$5:$C$1004='Verbal Stats'!$B107)*('Verbal Log'!$I$5:$I$1004='Verbal Stats'!AM$42)*('Verbal Log'!$E$5:$E$1004='Verbal Stats'!$B$101))</f>
        <v>#DIV/0!</v>
      </c>
      <c r="AN107" s="83" t="e">
        <f>+SUMPRODUCT(('Verbal Log'!$C$5:$C$1004='Verbal Stats'!$B107)*('Verbal Log'!$I$5:$I$1004='Verbal Stats'!AN$42)*('Verbal Log'!$E$5:$E$1004='Verbal Stats'!$B$101)*'Verbal Log'!$H$5:$H$1004)/SUMPRODUCT(('Verbal Log'!$C$5:$C$1004='Verbal Stats'!$B107)*('Verbal Log'!$I$5:$I$1004='Verbal Stats'!AN$42)*('Verbal Log'!$E$5:$E$1004='Verbal Stats'!$B$101))</f>
        <v>#DIV/0!</v>
      </c>
      <c r="AO107" s="83" t="e">
        <f>+SUMPRODUCT(('Verbal Log'!$C$5:$C$1004='Verbal Stats'!$B107)*('Verbal Log'!$I$5:$I$1004='Verbal Stats'!AO$42)*('Verbal Log'!$E$5:$E$1004='Verbal Stats'!$B$101)*'Verbal Log'!$H$5:$H$1004)/SUMPRODUCT(('Verbal Log'!$C$5:$C$1004='Verbal Stats'!$B107)*('Verbal Log'!$I$5:$I$1004='Verbal Stats'!AO$42)*('Verbal Log'!$E$5:$E$1004='Verbal Stats'!$B$101))</f>
        <v>#DIV/0!</v>
      </c>
      <c r="AP107" s="108" t="e">
        <f>+SUMPRODUCT(('Verbal Log'!$C$5:$C$1004='Verbal Stats'!$B107)*('Verbal Log'!$E$5:$E$1004='Verbal Stats'!$B$41)*'Verbal Log'!$H$5:$H$1004)/SUMPRODUCT(('Verbal Log'!$C$5:$C$1004='Verbal Stats'!$B107)*('Verbal Log'!$E$5:$E$1004='Verbal Stats'!$B$41))</f>
        <v>#DIV/0!</v>
      </c>
      <c r="AQ107" s="76"/>
      <c r="AR107" s="76"/>
      <c r="AS107" s="76"/>
      <c r="AT107" s="76"/>
      <c r="AU107" s="76"/>
      <c r="AV107" s="76"/>
      <c r="AW107" s="76"/>
      <c r="AX107" s="76"/>
      <c r="AY107" s="76"/>
      <c r="AZ107" s="76"/>
      <c r="BA107" s="76"/>
      <c r="BB107" s="76"/>
      <c r="BC107" s="76"/>
      <c r="BD107" s="76"/>
      <c r="BE107" s="76"/>
      <c r="BF107" s="76"/>
      <c r="BG107" s="76"/>
    </row>
    <row r="108" spans="2:61" ht="16" thickBot="1">
      <c r="B108" s="18" t="str">
        <f>+$B$48</f>
        <v>NOVA</v>
      </c>
      <c r="D108" s="55" t="str">
        <f t="shared" si="70"/>
        <v>n/a</v>
      </c>
      <c r="E108" s="55" t="str">
        <f t="shared" si="71"/>
        <v>n/a</v>
      </c>
      <c r="F108" s="55" t="str">
        <f t="shared" si="72"/>
        <v>n/a</v>
      </c>
      <c r="G108" s="55" t="str">
        <f t="shared" si="73"/>
        <v>n/a</v>
      </c>
      <c r="H108" s="55" t="str">
        <f t="shared" si="74"/>
        <v>n/a</v>
      </c>
      <c r="I108" s="55" t="str">
        <f t="shared" si="75"/>
        <v>n/a</v>
      </c>
      <c r="J108" s="55" t="str">
        <f t="shared" si="76"/>
        <v>n/a</v>
      </c>
      <c r="K108" s="55" t="str">
        <f t="shared" si="77"/>
        <v>n/a</v>
      </c>
      <c r="L108" s="55" t="str">
        <f t="shared" si="78"/>
        <v>n/a</v>
      </c>
      <c r="M108" s="56" t="str">
        <f t="shared" si="79"/>
        <v>n/a</v>
      </c>
      <c r="N108" s="57" t="str">
        <f t="shared" si="80"/>
        <v>n/a</v>
      </c>
      <c r="O108" s="55" t="str">
        <f t="shared" si="81"/>
        <v>n/a</v>
      </c>
      <c r="P108" s="56" t="str">
        <f t="shared" si="81"/>
        <v>n/a</v>
      </c>
      <c r="Q108" s="57" t="str">
        <f t="shared" si="81"/>
        <v>n/a</v>
      </c>
      <c r="R108" s="55" t="str">
        <f t="shared" si="81"/>
        <v>n/a</v>
      </c>
      <c r="S108" s="56" t="str">
        <f t="shared" si="81"/>
        <v>n/a</v>
      </c>
      <c r="T108" s="57" t="str">
        <f t="shared" si="81"/>
        <v>n/a</v>
      </c>
      <c r="U108" s="55" t="str">
        <f t="shared" si="81"/>
        <v>n/a</v>
      </c>
      <c r="V108" s="56" t="str">
        <f t="shared" si="81"/>
        <v>n/a</v>
      </c>
      <c r="X108" s="83" t="e">
        <f>+SUMPRODUCT(('Verbal Log'!$C$5:$C$1004='Verbal Stats'!$B108)*('Verbal Log'!$I$5:$I$1004='Verbal Stats'!X$42)*('Verbal Log'!$E$5:$E$1004='Verbal Stats'!$B$101)*'Verbal Log'!$H$5:$H$1004)/SUMPRODUCT(('Verbal Log'!$C$5:$C$1004='Verbal Stats'!$B108)*('Verbal Log'!$I$5:$I$1004='Verbal Stats'!X$42)*('Verbal Log'!$E$5:$E$1004='Verbal Stats'!$B$101))</f>
        <v>#DIV/0!</v>
      </c>
      <c r="Y108" s="83" t="e">
        <f>+SUMPRODUCT(('Verbal Log'!$C$5:$C$1004='Verbal Stats'!$B108)*('Verbal Log'!$I$5:$I$1004='Verbal Stats'!Y$42)*('Verbal Log'!$E$5:$E$1004='Verbal Stats'!$B$101)*'Verbal Log'!$H$5:$H$1004)/SUMPRODUCT(('Verbal Log'!$C$5:$C$1004='Verbal Stats'!$B108)*('Verbal Log'!$I$5:$I$1004='Verbal Stats'!Y$42)*('Verbal Log'!$E$5:$E$1004='Verbal Stats'!$B$101))</f>
        <v>#DIV/0!</v>
      </c>
      <c r="Z108" s="83" t="e">
        <f>+SUMPRODUCT(('Verbal Log'!$C$5:$C$1004='Verbal Stats'!$B108)*('Verbal Log'!$I$5:$I$1004='Verbal Stats'!Z$42)*('Verbal Log'!$E$5:$E$1004='Verbal Stats'!$B$101)*'Verbal Log'!$H$5:$H$1004)/SUMPRODUCT(('Verbal Log'!$C$5:$C$1004='Verbal Stats'!$B108)*('Verbal Log'!$I$5:$I$1004='Verbal Stats'!Z$42)*('Verbal Log'!$E$5:$E$1004='Verbal Stats'!$B$101))</f>
        <v>#DIV/0!</v>
      </c>
      <c r="AA108" s="83" t="e">
        <f>+SUMPRODUCT(('Verbal Log'!$C$5:$C$1004='Verbal Stats'!$B108)*('Verbal Log'!$I$5:$I$1004='Verbal Stats'!AA$42)*('Verbal Log'!$E$5:$E$1004='Verbal Stats'!$B$101)*'Verbal Log'!$H$5:$H$1004)/SUMPRODUCT(('Verbal Log'!$C$5:$C$1004='Verbal Stats'!$B108)*('Verbal Log'!$I$5:$I$1004='Verbal Stats'!AA$42)*('Verbal Log'!$E$5:$E$1004='Verbal Stats'!$B$101))</f>
        <v>#DIV/0!</v>
      </c>
      <c r="AB108" s="83" t="e">
        <f>+SUMPRODUCT(('Verbal Log'!$C$5:$C$1004='Verbal Stats'!$B108)*('Verbal Log'!$I$5:$I$1004='Verbal Stats'!AB$42)*('Verbal Log'!$E$5:$E$1004='Verbal Stats'!$B$101)*'Verbal Log'!$H$5:$H$1004)/SUMPRODUCT(('Verbal Log'!$C$5:$C$1004='Verbal Stats'!$B108)*('Verbal Log'!$I$5:$I$1004='Verbal Stats'!AB$42)*('Verbal Log'!$E$5:$E$1004='Verbal Stats'!$B$101))</f>
        <v>#DIV/0!</v>
      </c>
      <c r="AC108" s="83" t="e">
        <f>+SUMPRODUCT(('Verbal Log'!$C$5:$C$1004='Verbal Stats'!$B108)*('Verbal Log'!$I$5:$I$1004='Verbal Stats'!AC$42)*('Verbal Log'!$E$5:$E$1004='Verbal Stats'!$B$101)*'Verbal Log'!$H$5:$H$1004)/SUMPRODUCT(('Verbal Log'!$C$5:$C$1004='Verbal Stats'!$B108)*('Verbal Log'!$I$5:$I$1004='Verbal Stats'!AC$42)*('Verbal Log'!$E$5:$E$1004='Verbal Stats'!$B$101))</f>
        <v>#DIV/0!</v>
      </c>
      <c r="AD108" s="83" t="e">
        <f>+SUMPRODUCT(('Verbal Log'!$C$5:$C$1004='Verbal Stats'!$B108)*('Verbal Log'!$I$5:$I$1004='Verbal Stats'!AD$42)*('Verbal Log'!$E$5:$E$1004='Verbal Stats'!$B$101)*'Verbal Log'!$H$5:$H$1004)/SUMPRODUCT(('Verbal Log'!$C$5:$C$1004='Verbal Stats'!$B108)*('Verbal Log'!$I$5:$I$1004='Verbal Stats'!AD$42)*('Verbal Log'!$E$5:$E$1004='Verbal Stats'!$B$101))</f>
        <v>#DIV/0!</v>
      </c>
      <c r="AE108" s="83" t="e">
        <f>+SUMPRODUCT(('Verbal Log'!$C$5:$C$1004='Verbal Stats'!$B108)*('Verbal Log'!$I$5:$I$1004='Verbal Stats'!AE$42)*('Verbal Log'!$E$5:$E$1004='Verbal Stats'!$B$101)*'Verbal Log'!$H$5:$H$1004)/SUMPRODUCT(('Verbal Log'!$C$5:$C$1004='Verbal Stats'!$B108)*('Verbal Log'!$I$5:$I$1004='Verbal Stats'!AE$42)*('Verbal Log'!$E$5:$E$1004='Verbal Stats'!$B$101))</f>
        <v>#DIV/0!</v>
      </c>
      <c r="AF108" s="83" t="e">
        <f>+SUMPRODUCT(('Verbal Log'!$C$5:$C$1004='Verbal Stats'!$B108)*('Verbal Log'!$I$5:$I$1004='Verbal Stats'!AF$42)*('Verbal Log'!$E$5:$E$1004='Verbal Stats'!$B$101)*'Verbal Log'!$H$5:$H$1004)/SUMPRODUCT(('Verbal Log'!$C$5:$C$1004='Verbal Stats'!$B108)*('Verbal Log'!$I$5:$I$1004='Verbal Stats'!AF$42)*('Verbal Log'!$E$5:$E$1004='Verbal Stats'!$B$101))</f>
        <v>#DIV/0!</v>
      </c>
      <c r="AG108" s="83" t="e">
        <f>+SUMPRODUCT(('Verbal Log'!$C$5:$C$1004='Verbal Stats'!$B108)*('Verbal Log'!$I$5:$I$1004='Verbal Stats'!AG$42)*('Verbal Log'!$E$5:$E$1004='Verbal Stats'!$B$101)*'Verbal Log'!$H$5:$H$1004)/SUMPRODUCT(('Verbal Log'!$C$5:$C$1004='Verbal Stats'!$B108)*('Verbal Log'!$I$5:$I$1004='Verbal Stats'!AG$42)*('Verbal Log'!$E$5:$E$1004='Verbal Stats'!$B$101))</f>
        <v>#DIV/0!</v>
      </c>
      <c r="AH108" s="83" t="e">
        <f>+SUMPRODUCT(('Verbal Log'!$C$5:$C$1004='Verbal Stats'!$B108)*('Verbal Log'!$I$5:$I$1004='Verbal Stats'!AH$42)*('Verbal Log'!$E$5:$E$1004='Verbal Stats'!$B$101)*'Verbal Log'!$H$5:$H$1004)/SUMPRODUCT(('Verbal Log'!$C$5:$C$1004='Verbal Stats'!$B108)*('Verbal Log'!$I$5:$I$1004='Verbal Stats'!AH$42)*('Verbal Log'!$E$5:$E$1004='Verbal Stats'!$B$101))</f>
        <v>#DIV/0!</v>
      </c>
      <c r="AI108" s="83" t="e">
        <f>+SUMPRODUCT(('Verbal Log'!$C$5:$C$1004='Verbal Stats'!$B108)*('Verbal Log'!$I$5:$I$1004='Verbal Stats'!AI$42)*('Verbal Log'!$E$5:$E$1004='Verbal Stats'!$B$101)*'Verbal Log'!$H$5:$H$1004)/SUMPRODUCT(('Verbal Log'!$C$5:$C$1004='Verbal Stats'!$B108)*('Verbal Log'!$I$5:$I$1004='Verbal Stats'!AI$42)*('Verbal Log'!$E$5:$E$1004='Verbal Stats'!$B$101))</f>
        <v>#DIV/0!</v>
      </c>
      <c r="AJ108" s="83" t="e">
        <f>+SUMPRODUCT(('Verbal Log'!$C$5:$C$1004='Verbal Stats'!$B108)*('Verbal Log'!$I$5:$I$1004='Verbal Stats'!AJ$42)*('Verbal Log'!$E$5:$E$1004='Verbal Stats'!$B$101)*'Verbal Log'!$H$5:$H$1004)/SUMPRODUCT(('Verbal Log'!$C$5:$C$1004='Verbal Stats'!$B108)*('Verbal Log'!$I$5:$I$1004='Verbal Stats'!AJ$42)*('Verbal Log'!$E$5:$E$1004='Verbal Stats'!$B$101))</f>
        <v>#DIV/0!</v>
      </c>
      <c r="AK108" s="83" t="e">
        <f>+SUMPRODUCT(('Verbal Log'!$C$5:$C$1004='Verbal Stats'!$B108)*('Verbal Log'!$I$5:$I$1004='Verbal Stats'!AK$42)*('Verbal Log'!$E$5:$E$1004='Verbal Stats'!$B$101)*'Verbal Log'!$H$5:$H$1004)/SUMPRODUCT(('Verbal Log'!$C$5:$C$1004='Verbal Stats'!$B108)*('Verbal Log'!$I$5:$I$1004='Verbal Stats'!AK$42)*('Verbal Log'!$E$5:$E$1004='Verbal Stats'!$B$101))</f>
        <v>#DIV/0!</v>
      </c>
      <c r="AL108" s="83" t="e">
        <f>+SUMPRODUCT(('Verbal Log'!$C$5:$C$1004='Verbal Stats'!$B108)*('Verbal Log'!$I$5:$I$1004='Verbal Stats'!AL$42)*('Verbal Log'!$E$5:$E$1004='Verbal Stats'!$B$101)*'Verbal Log'!$H$5:$H$1004)/SUMPRODUCT(('Verbal Log'!$C$5:$C$1004='Verbal Stats'!$B108)*('Verbal Log'!$I$5:$I$1004='Verbal Stats'!AL$42)*('Verbal Log'!$E$5:$E$1004='Verbal Stats'!$B$101))</f>
        <v>#DIV/0!</v>
      </c>
      <c r="AM108" s="83" t="e">
        <f>+SUMPRODUCT(('Verbal Log'!$C$5:$C$1004='Verbal Stats'!$B108)*('Verbal Log'!$I$5:$I$1004='Verbal Stats'!AM$42)*('Verbal Log'!$E$5:$E$1004='Verbal Stats'!$B$101)*'Verbal Log'!$H$5:$H$1004)/SUMPRODUCT(('Verbal Log'!$C$5:$C$1004='Verbal Stats'!$B108)*('Verbal Log'!$I$5:$I$1004='Verbal Stats'!AM$42)*('Verbal Log'!$E$5:$E$1004='Verbal Stats'!$B$101))</f>
        <v>#DIV/0!</v>
      </c>
      <c r="AN108" s="83" t="e">
        <f>+SUMPRODUCT(('Verbal Log'!$C$5:$C$1004='Verbal Stats'!$B108)*('Verbal Log'!$I$5:$I$1004='Verbal Stats'!AN$42)*('Verbal Log'!$E$5:$E$1004='Verbal Stats'!$B$101)*'Verbal Log'!$H$5:$H$1004)/SUMPRODUCT(('Verbal Log'!$C$5:$C$1004='Verbal Stats'!$B108)*('Verbal Log'!$I$5:$I$1004='Verbal Stats'!AN$42)*('Verbal Log'!$E$5:$E$1004='Verbal Stats'!$B$101))</f>
        <v>#DIV/0!</v>
      </c>
      <c r="AO108" s="83" t="e">
        <f>+SUMPRODUCT(('Verbal Log'!$C$5:$C$1004='Verbal Stats'!$B108)*('Verbal Log'!$I$5:$I$1004='Verbal Stats'!AO$42)*('Verbal Log'!$E$5:$E$1004='Verbal Stats'!$B$101)*'Verbal Log'!$H$5:$H$1004)/SUMPRODUCT(('Verbal Log'!$C$5:$C$1004='Verbal Stats'!$B108)*('Verbal Log'!$I$5:$I$1004='Verbal Stats'!AO$42)*('Verbal Log'!$E$5:$E$1004='Verbal Stats'!$B$101))</f>
        <v>#DIV/0!</v>
      </c>
      <c r="AP108" s="108" t="e">
        <f>+SUMPRODUCT(('Verbal Log'!$C$5:$C$1004='Verbal Stats'!$B108)*('Verbal Log'!$E$5:$E$1004='Verbal Stats'!$B$41)*'Verbal Log'!$H$5:$H$1004)/SUMPRODUCT(('Verbal Log'!$C$5:$C$1004='Verbal Stats'!$B108)*('Verbal Log'!$E$5:$E$1004='Verbal Stats'!$B$41))</f>
        <v>#DIV/0!</v>
      </c>
      <c r="AQ108" s="76"/>
      <c r="AR108" s="76"/>
      <c r="AS108" s="76"/>
      <c r="AT108" s="76"/>
      <c r="AU108" s="76"/>
      <c r="AV108" s="76"/>
      <c r="AW108" s="76"/>
      <c r="AX108" s="76"/>
      <c r="AY108" s="76"/>
      <c r="AZ108" s="76"/>
      <c r="BA108" s="76"/>
      <c r="BB108" s="76"/>
      <c r="BC108" s="76"/>
      <c r="BD108" s="76"/>
      <c r="BE108" s="76"/>
      <c r="BF108" s="76"/>
      <c r="BG108" s="76"/>
    </row>
    <row r="109" spans="2:61" ht="16" thickBot="1">
      <c r="B109" s="18" t="str">
        <f>+$B$49</f>
        <v>Kaplan Verbal</v>
      </c>
      <c r="D109" s="52" t="str">
        <f t="shared" si="70"/>
        <v>n/a</v>
      </c>
      <c r="E109" s="52" t="str">
        <f t="shared" si="71"/>
        <v>n/a</v>
      </c>
      <c r="F109" s="52" t="str">
        <f t="shared" si="72"/>
        <v>n/a</v>
      </c>
      <c r="G109" s="52" t="str">
        <f t="shared" si="73"/>
        <v>n/a</v>
      </c>
      <c r="H109" s="52" t="str">
        <f t="shared" si="74"/>
        <v>n/a</v>
      </c>
      <c r="I109" s="52" t="str">
        <f t="shared" si="75"/>
        <v>n/a</v>
      </c>
      <c r="J109" s="52" t="str">
        <f t="shared" si="76"/>
        <v>n/a</v>
      </c>
      <c r="K109" s="52" t="str">
        <f t="shared" si="77"/>
        <v>n/a</v>
      </c>
      <c r="L109" s="52" t="str">
        <f t="shared" si="78"/>
        <v>n/a</v>
      </c>
      <c r="M109" s="53" t="str">
        <f t="shared" si="79"/>
        <v>n/a</v>
      </c>
      <c r="N109" s="54" t="str">
        <f t="shared" si="80"/>
        <v>n/a</v>
      </c>
      <c r="O109" s="52" t="str">
        <f t="shared" si="81"/>
        <v>n/a</v>
      </c>
      <c r="P109" s="53" t="str">
        <f t="shared" si="81"/>
        <v>n/a</v>
      </c>
      <c r="Q109" s="54" t="str">
        <f t="shared" si="81"/>
        <v>n/a</v>
      </c>
      <c r="R109" s="52" t="str">
        <f t="shared" si="81"/>
        <v>n/a</v>
      </c>
      <c r="S109" s="53" t="str">
        <f t="shared" si="81"/>
        <v>n/a</v>
      </c>
      <c r="T109" s="54" t="str">
        <f t="shared" si="81"/>
        <v>n/a</v>
      </c>
      <c r="U109" s="52" t="str">
        <f t="shared" si="81"/>
        <v>n/a</v>
      </c>
      <c r="V109" s="53" t="str">
        <f t="shared" si="81"/>
        <v>n/a</v>
      </c>
      <c r="X109" s="83" t="e">
        <f>+SUMPRODUCT(('Verbal Log'!$C$5:$C$1004='Verbal Stats'!$B109)*('Verbal Log'!$I$5:$I$1004='Verbal Stats'!X$42)*('Verbal Log'!$E$5:$E$1004='Verbal Stats'!$B$101)*'Verbal Log'!$H$5:$H$1004)/SUMPRODUCT(('Verbal Log'!$C$5:$C$1004='Verbal Stats'!$B109)*('Verbal Log'!$I$5:$I$1004='Verbal Stats'!X$42)*('Verbal Log'!$E$5:$E$1004='Verbal Stats'!$B$101))</f>
        <v>#DIV/0!</v>
      </c>
      <c r="Y109" s="83" t="e">
        <f>+SUMPRODUCT(('Verbal Log'!$C$5:$C$1004='Verbal Stats'!$B109)*('Verbal Log'!$I$5:$I$1004='Verbal Stats'!Y$42)*('Verbal Log'!$E$5:$E$1004='Verbal Stats'!$B$101)*'Verbal Log'!$H$5:$H$1004)/SUMPRODUCT(('Verbal Log'!$C$5:$C$1004='Verbal Stats'!$B109)*('Verbal Log'!$I$5:$I$1004='Verbal Stats'!Y$42)*('Verbal Log'!$E$5:$E$1004='Verbal Stats'!$B$101))</f>
        <v>#DIV/0!</v>
      </c>
      <c r="Z109" s="83" t="e">
        <f>+SUMPRODUCT(('Verbal Log'!$C$5:$C$1004='Verbal Stats'!$B109)*('Verbal Log'!$I$5:$I$1004='Verbal Stats'!Z$42)*('Verbal Log'!$E$5:$E$1004='Verbal Stats'!$B$101)*'Verbal Log'!$H$5:$H$1004)/SUMPRODUCT(('Verbal Log'!$C$5:$C$1004='Verbal Stats'!$B109)*('Verbal Log'!$I$5:$I$1004='Verbal Stats'!Z$42)*('Verbal Log'!$E$5:$E$1004='Verbal Stats'!$B$101))</f>
        <v>#DIV/0!</v>
      </c>
      <c r="AA109" s="83" t="e">
        <f>+SUMPRODUCT(('Verbal Log'!$C$5:$C$1004='Verbal Stats'!$B109)*('Verbal Log'!$I$5:$I$1004='Verbal Stats'!AA$42)*('Verbal Log'!$E$5:$E$1004='Verbal Stats'!$B$101)*'Verbal Log'!$H$5:$H$1004)/SUMPRODUCT(('Verbal Log'!$C$5:$C$1004='Verbal Stats'!$B109)*('Verbal Log'!$I$5:$I$1004='Verbal Stats'!AA$42)*('Verbal Log'!$E$5:$E$1004='Verbal Stats'!$B$101))</f>
        <v>#DIV/0!</v>
      </c>
      <c r="AB109" s="83" t="e">
        <f>+SUMPRODUCT(('Verbal Log'!$C$5:$C$1004='Verbal Stats'!$B109)*('Verbal Log'!$I$5:$I$1004='Verbal Stats'!AB$42)*('Verbal Log'!$E$5:$E$1004='Verbal Stats'!$B$101)*'Verbal Log'!$H$5:$H$1004)/SUMPRODUCT(('Verbal Log'!$C$5:$C$1004='Verbal Stats'!$B109)*('Verbal Log'!$I$5:$I$1004='Verbal Stats'!AB$42)*('Verbal Log'!$E$5:$E$1004='Verbal Stats'!$B$101))</f>
        <v>#DIV/0!</v>
      </c>
      <c r="AC109" s="83" t="e">
        <f>+SUMPRODUCT(('Verbal Log'!$C$5:$C$1004='Verbal Stats'!$B109)*('Verbal Log'!$I$5:$I$1004='Verbal Stats'!AC$42)*('Verbal Log'!$E$5:$E$1004='Verbal Stats'!$B$101)*'Verbal Log'!$H$5:$H$1004)/SUMPRODUCT(('Verbal Log'!$C$5:$C$1004='Verbal Stats'!$B109)*('Verbal Log'!$I$5:$I$1004='Verbal Stats'!AC$42)*('Verbal Log'!$E$5:$E$1004='Verbal Stats'!$B$101))</f>
        <v>#DIV/0!</v>
      </c>
      <c r="AD109" s="83" t="e">
        <f>+SUMPRODUCT(('Verbal Log'!$C$5:$C$1004='Verbal Stats'!$B109)*('Verbal Log'!$I$5:$I$1004='Verbal Stats'!AD$42)*('Verbal Log'!$E$5:$E$1004='Verbal Stats'!$B$101)*'Verbal Log'!$H$5:$H$1004)/SUMPRODUCT(('Verbal Log'!$C$5:$C$1004='Verbal Stats'!$B109)*('Verbal Log'!$I$5:$I$1004='Verbal Stats'!AD$42)*('Verbal Log'!$E$5:$E$1004='Verbal Stats'!$B$101))</f>
        <v>#DIV/0!</v>
      </c>
      <c r="AE109" s="83" t="e">
        <f>+SUMPRODUCT(('Verbal Log'!$C$5:$C$1004='Verbal Stats'!$B109)*('Verbal Log'!$I$5:$I$1004='Verbal Stats'!AE$42)*('Verbal Log'!$E$5:$E$1004='Verbal Stats'!$B$101)*'Verbal Log'!$H$5:$H$1004)/SUMPRODUCT(('Verbal Log'!$C$5:$C$1004='Verbal Stats'!$B109)*('Verbal Log'!$I$5:$I$1004='Verbal Stats'!AE$42)*('Verbal Log'!$E$5:$E$1004='Verbal Stats'!$B$101))</f>
        <v>#DIV/0!</v>
      </c>
      <c r="AF109" s="83" t="e">
        <f>+SUMPRODUCT(('Verbal Log'!$C$5:$C$1004='Verbal Stats'!$B109)*('Verbal Log'!$I$5:$I$1004='Verbal Stats'!AF$42)*('Verbal Log'!$E$5:$E$1004='Verbal Stats'!$B$101)*'Verbal Log'!$H$5:$H$1004)/SUMPRODUCT(('Verbal Log'!$C$5:$C$1004='Verbal Stats'!$B109)*('Verbal Log'!$I$5:$I$1004='Verbal Stats'!AF$42)*('Verbal Log'!$E$5:$E$1004='Verbal Stats'!$B$101))</f>
        <v>#DIV/0!</v>
      </c>
      <c r="AG109" s="83" t="e">
        <f>+SUMPRODUCT(('Verbal Log'!$C$5:$C$1004='Verbal Stats'!$B109)*('Verbal Log'!$I$5:$I$1004='Verbal Stats'!AG$42)*('Verbal Log'!$E$5:$E$1004='Verbal Stats'!$B$101)*'Verbal Log'!$H$5:$H$1004)/SUMPRODUCT(('Verbal Log'!$C$5:$C$1004='Verbal Stats'!$B109)*('Verbal Log'!$I$5:$I$1004='Verbal Stats'!AG$42)*('Verbal Log'!$E$5:$E$1004='Verbal Stats'!$B$101))</f>
        <v>#DIV/0!</v>
      </c>
      <c r="AH109" s="83" t="e">
        <f>+SUMPRODUCT(('Verbal Log'!$C$5:$C$1004='Verbal Stats'!$B109)*('Verbal Log'!$I$5:$I$1004='Verbal Stats'!AH$42)*('Verbal Log'!$E$5:$E$1004='Verbal Stats'!$B$101)*'Verbal Log'!$H$5:$H$1004)/SUMPRODUCT(('Verbal Log'!$C$5:$C$1004='Verbal Stats'!$B109)*('Verbal Log'!$I$5:$I$1004='Verbal Stats'!AH$42)*('Verbal Log'!$E$5:$E$1004='Verbal Stats'!$B$101))</f>
        <v>#DIV/0!</v>
      </c>
      <c r="AI109" s="83" t="e">
        <f>+SUMPRODUCT(('Verbal Log'!$C$5:$C$1004='Verbal Stats'!$B109)*('Verbal Log'!$I$5:$I$1004='Verbal Stats'!AI$42)*('Verbal Log'!$E$5:$E$1004='Verbal Stats'!$B$101)*'Verbal Log'!$H$5:$H$1004)/SUMPRODUCT(('Verbal Log'!$C$5:$C$1004='Verbal Stats'!$B109)*('Verbal Log'!$I$5:$I$1004='Verbal Stats'!AI$42)*('Verbal Log'!$E$5:$E$1004='Verbal Stats'!$B$101))</f>
        <v>#DIV/0!</v>
      </c>
      <c r="AJ109" s="83" t="e">
        <f>+SUMPRODUCT(('Verbal Log'!$C$5:$C$1004='Verbal Stats'!$B109)*('Verbal Log'!$I$5:$I$1004='Verbal Stats'!AJ$42)*('Verbal Log'!$E$5:$E$1004='Verbal Stats'!$B$101)*'Verbal Log'!$H$5:$H$1004)/SUMPRODUCT(('Verbal Log'!$C$5:$C$1004='Verbal Stats'!$B109)*('Verbal Log'!$I$5:$I$1004='Verbal Stats'!AJ$42)*('Verbal Log'!$E$5:$E$1004='Verbal Stats'!$B$101))</f>
        <v>#DIV/0!</v>
      </c>
      <c r="AK109" s="83" t="e">
        <f>+SUMPRODUCT(('Verbal Log'!$C$5:$C$1004='Verbal Stats'!$B109)*('Verbal Log'!$I$5:$I$1004='Verbal Stats'!AK$42)*('Verbal Log'!$E$5:$E$1004='Verbal Stats'!$B$101)*'Verbal Log'!$H$5:$H$1004)/SUMPRODUCT(('Verbal Log'!$C$5:$C$1004='Verbal Stats'!$B109)*('Verbal Log'!$I$5:$I$1004='Verbal Stats'!AK$42)*('Verbal Log'!$E$5:$E$1004='Verbal Stats'!$B$101))</f>
        <v>#DIV/0!</v>
      </c>
      <c r="AL109" s="83" t="e">
        <f>+SUMPRODUCT(('Verbal Log'!$C$5:$C$1004='Verbal Stats'!$B109)*('Verbal Log'!$I$5:$I$1004='Verbal Stats'!AL$42)*('Verbal Log'!$E$5:$E$1004='Verbal Stats'!$B$101)*'Verbal Log'!$H$5:$H$1004)/SUMPRODUCT(('Verbal Log'!$C$5:$C$1004='Verbal Stats'!$B109)*('Verbal Log'!$I$5:$I$1004='Verbal Stats'!AL$42)*('Verbal Log'!$E$5:$E$1004='Verbal Stats'!$B$101))</f>
        <v>#DIV/0!</v>
      </c>
      <c r="AM109" s="83" t="e">
        <f>+SUMPRODUCT(('Verbal Log'!$C$5:$C$1004='Verbal Stats'!$B109)*('Verbal Log'!$I$5:$I$1004='Verbal Stats'!AM$42)*('Verbal Log'!$E$5:$E$1004='Verbal Stats'!$B$101)*'Verbal Log'!$H$5:$H$1004)/SUMPRODUCT(('Verbal Log'!$C$5:$C$1004='Verbal Stats'!$B109)*('Verbal Log'!$I$5:$I$1004='Verbal Stats'!AM$42)*('Verbal Log'!$E$5:$E$1004='Verbal Stats'!$B$101))</f>
        <v>#DIV/0!</v>
      </c>
      <c r="AN109" s="83" t="e">
        <f>+SUMPRODUCT(('Verbal Log'!$C$5:$C$1004='Verbal Stats'!$B109)*('Verbal Log'!$I$5:$I$1004='Verbal Stats'!AN$42)*('Verbal Log'!$E$5:$E$1004='Verbal Stats'!$B$101)*'Verbal Log'!$H$5:$H$1004)/SUMPRODUCT(('Verbal Log'!$C$5:$C$1004='Verbal Stats'!$B109)*('Verbal Log'!$I$5:$I$1004='Verbal Stats'!AN$42)*('Verbal Log'!$E$5:$E$1004='Verbal Stats'!$B$101))</f>
        <v>#DIV/0!</v>
      </c>
      <c r="AO109" s="83" t="e">
        <f>+SUMPRODUCT(('Verbal Log'!$C$5:$C$1004='Verbal Stats'!$B109)*('Verbal Log'!$I$5:$I$1004='Verbal Stats'!AO$42)*('Verbal Log'!$E$5:$E$1004='Verbal Stats'!$B$101)*'Verbal Log'!$H$5:$H$1004)/SUMPRODUCT(('Verbal Log'!$C$5:$C$1004='Verbal Stats'!$B109)*('Verbal Log'!$I$5:$I$1004='Verbal Stats'!AO$42)*('Verbal Log'!$E$5:$E$1004='Verbal Stats'!$B$101))</f>
        <v>#DIV/0!</v>
      </c>
      <c r="AP109" s="108" t="e">
        <f>+SUMPRODUCT(('Verbal Log'!$C$5:$C$1004='Verbal Stats'!$B109)*('Verbal Log'!$E$5:$E$1004='Verbal Stats'!$B$41)*'Verbal Log'!$H$5:$H$1004)/SUMPRODUCT(('Verbal Log'!$C$5:$C$1004='Verbal Stats'!$B109)*('Verbal Log'!$E$5:$E$1004='Verbal Stats'!$B$41))</f>
        <v>#DIV/0!</v>
      </c>
      <c r="AQ109" s="76"/>
      <c r="AR109" s="76"/>
      <c r="AS109" s="76"/>
      <c r="AT109" s="76"/>
      <c r="AU109" s="76"/>
      <c r="AV109" s="76"/>
      <c r="AW109" s="76"/>
      <c r="AX109" s="76"/>
      <c r="AY109" s="76"/>
      <c r="AZ109" s="76"/>
      <c r="BA109" s="76"/>
      <c r="BB109" s="76"/>
      <c r="BC109" s="76"/>
      <c r="BD109" s="76"/>
      <c r="BE109" s="76"/>
      <c r="BF109" s="76"/>
      <c r="BG109" s="76"/>
    </row>
    <row r="110" spans="2:61" ht="16" thickBot="1">
      <c r="B110" s="18" t="str">
        <f>+$B$50</f>
        <v>Kaplan 800</v>
      </c>
      <c r="D110" s="55" t="str">
        <f t="shared" si="70"/>
        <v>n/a</v>
      </c>
      <c r="E110" s="55" t="str">
        <f t="shared" si="71"/>
        <v>n/a</v>
      </c>
      <c r="F110" s="55" t="str">
        <f t="shared" si="72"/>
        <v>n/a</v>
      </c>
      <c r="G110" s="55" t="str">
        <f t="shared" si="73"/>
        <v>n/a</v>
      </c>
      <c r="H110" s="55" t="str">
        <f t="shared" si="74"/>
        <v>n/a</v>
      </c>
      <c r="I110" s="55" t="str">
        <f t="shared" si="75"/>
        <v>n/a</v>
      </c>
      <c r="J110" s="55" t="str">
        <f t="shared" si="76"/>
        <v>n/a</v>
      </c>
      <c r="K110" s="55" t="str">
        <f t="shared" si="77"/>
        <v>n/a</v>
      </c>
      <c r="L110" s="55" t="str">
        <f t="shared" si="78"/>
        <v>n/a</v>
      </c>
      <c r="M110" s="56" t="str">
        <f t="shared" si="79"/>
        <v>n/a</v>
      </c>
      <c r="N110" s="57" t="str">
        <f t="shared" si="80"/>
        <v>n/a</v>
      </c>
      <c r="O110" s="55" t="str">
        <f t="shared" si="81"/>
        <v>n/a</v>
      </c>
      <c r="P110" s="56" t="str">
        <f t="shared" si="81"/>
        <v>n/a</v>
      </c>
      <c r="Q110" s="57" t="str">
        <f t="shared" si="81"/>
        <v>n/a</v>
      </c>
      <c r="R110" s="55" t="str">
        <f t="shared" si="81"/>
        <v>n/a</v>
      </c>
      <c r="S110" s="56" t="str">
        <f t="shared" si="81"/>
        <v>n/a</v>
      </c>
      <c r="T110" s="57" t="str">
        <f t="shared" si="81"/>
        <v>n/a</v>
      </c>
      <c r="U110" s="55" t="str">
        <f t="shared" si="81"/>
        <v>n/a</v>
      </c>
      <c r="V110" s="56" t="str">
        <f t="shared" si="81"/>
        <v>n/a</v>
      </c>
      <c r="X110" s="83" t="e">
        <f>+SUMPRODUCT(('Verbal Log'!$C$5:$C$1004='Verbal Stats'!$B110)*('Verbal Log'!$I$5:$I$1004='Verbal Stats'!X$42)*('Verbal Log'!$E$5:$E$1004='Verbal Stats'!$B$101)*'Verbal Log'!$H$5:$H$1004)/SUMPRODUCT(('Verbal Log'!$C$5:$C$1004='Verbal Stats'!$B110)*('Verbal Log'!$I$5:$I$1004='Verbal Stats'!X$42)*('Verbal Log'!$E$5:$E$1004='Verbal Stats'!$B$101))</f>
        <v>#DIV/0!</v>
      </c>
      <c r="Y110" s="83" t="e">
        <f>+SUMPRODUCT(('Verbal Log'!$C$5:$C$1004='Verbal Stats'!$B110)*('Verbal Log'!$I$5:$I$1004='Verbal Stats'!Y$42)*('Verbal Log'!$E$5:$E$1004='Verbal Stats'!$B$101)*'Verbal Log'!$H$5:$H$1004)/SUMPRODUCT(('Verbal Log'!$C$5:$C$1004='Verbal Stats'!$B110)*('Verbal Log'!$I$5:$I$1004='Verbal Stats'!Y$42)*('Verbal Log'!$E$5:$E$1004='Verbal Stats'!$B$101))</f>
        <v>#DIV/0!</v>
      </c>
      <c r="Z110" s="83" t="e">
        <f>+SUMPRODUCT(('Verbal Log'!$C$5:$C$1004='Verbal Stats'!$B110)*('Verbal Log'!$I$5:$I$1004='Verbal Stats'!Z$42)*('Verbal Log'!$E$5:$E$1004='Verbal Stats'!$B$101)*'Verbal Log'!$H$5:$H$1004)/SUMPRODUCT(('Verbal Log'!$C$5:$C$1004='Verbal Stats'!$B110)*('Verbal Log'!$I$5:$I$1004='Verbal Stats'!Z$42)*('Verbal Log'!$E$5:$E$1004='Verbal Stats'!$B$101))</f>
        <v>#DIV/0!</v>
      </c>
      <c r="AA110" s="83" t="e">
        <f>+SUMPRODUCT(('Verbal Log'!$C$5:$C$1004='Verbal Stats'!$B110)*('Verbal Log'!$I$5:$I$1004='Verbal Stats'!AA$42)*('Verbal Log'!$E$5:$E$1004='Verbal Stats'!$B$101)*'Verbal Log'!$H$5:$H$1004)/SUMPRODUCT(('Verbal Log'!$C$5:$C$1004='Verbal Stats'!$B110)*('Verbal Log'!$I$5:$I$1004='Verbal Stats'!AA$42)*('Verbal Log'!$E$5:$E$1004='Verbal Stats'!$B$101))</f>
        <v>#DIV/0!</v>
      </c>
      <c r="AB110" s="83" t="e">
        <f>+SUMPRODUCT(('Verbal Log'!$C$5:$C$1004='Verbal Stats'!$B110)*('Verbal Log'!$I$5:$I$1004='Verbal Stats'!AB$42)*('Verbal Log'!$E$5:$E$1004='Verbal Stats'!$B$101)*'Verbal Log'!$H$5:$H$1004)/SUMPRODUCT(('Verbal Log'!$C$5:$C$1004='Verbal Stats'!$B110)*('Verbal Log'!$I$5:$I$1004='Verbal Stats'!AB$42)*('Verbal Log'!$E$5:$E$1004='Verbal Stats'!$B$101))</f>
        <v>#DIV/0!</v>
      </c>
      <c r="AC110" s="83" t="e">
        <f>+SUMPRODUCT(('Verbal Log'!$C$5:$C$1004='Verbal Stats'!$B110)*('Verbal Log'!$I$5:$I$1004='Verbal Stats'!AC$42)*('Verbal Log'!$E$5:$E$1004='Verbal Stats'!$B$101)*'Verbal Log'!$H$5:$H$1004)/SUMPRODUCT(('Verbal Log'!$C$5:$C$1004='Verbal Stats'!$B110)*('Verbal Log'!$I$5:$I$1004='Verbal Stats'!AC$42)*('Verbal Log'!$E$5:$E$1004='Verbal Stats'!$B$101))</f>
        <v>#DIV/0!</v>
      </c>
      <c r="AD110" s="83" t="e">
        <f>+SUMPRODUCT(('Verbal Log'!$C$5:$C$1004='Verbal Stats'!$B110)*('Verbal Log'!$I$5:$I$1004='Verbal Stats'!AD$42)*('Verbal Log'!$E$5:$E$1004='Verbal Stats'!$B$101)*'Verbal Log'!$H$5:$H$1004)/SUMPRODUCT(('Verbal Log'!$C$5:$C$1004='Verbal Stats'!$B110)*('Verbal Log'!$I$5:$I$1004='Verbal Stats'!AD$42)*('Verbal Log'!$E$5:$E$1004='Verbal Stats'!$B$101))</f>
        <v>#DIV/0!</v>
      </c>
      <c r="AE110" s="83" t="e">
        <f>+SUMPRODUCT(('Verbal Log'!$C$5:$C$1004='Verbal Stats'!$B110)*('Verbal Log'!$I$5:$I$1004='Verbal Stats'!AE$42)*('Verbal Log'!$E$5:$E$1004='Verbal Stats'!$B$101)*'Verbal Log'!$H$5:$H$1004)/SUMPRODUCT(('Verbal Log'!$C$5:$C$1004='Verbal Stats'!$B110)*('Verbal Log'!$I$5:$I$1004='Verbal Stats'!AE$42)*('Verbal Log'!$E$5:$E$1004='Verbal Stats'!$B$101))</f>
        <v>#DIV/0!</v>
      </c>
      <c r="AF110" s="83" t="e">
        <f>+SUMPRODUCT(('Verbal Log'!$C$5:$C$1004='Verbal Stats'!$B110)*('Verbal Log'!$I$5:$I$1004='Verbal Stats'!AF$42)*('Verbal Log'!$E$5:$E$1004='Verbal Stats'!$B$101)*'Verbal Log'!$H$5:$H$1004)/SUMPRODUCT(('Verbal Log'!$C$5:$C$1004='Verbal Stats'!$B110)*('Verbal Log'!$I$5:$I$1004='Verbal Stats'!AF$42)*('Verbal Log'!$E$5:$E$1004='Verbal Stats'!$B$101))</f>
        <v>#DIV/0!</v>
      </c>
      <c r="AG110" s="83" t="e">
        <f>+SUMPRODUCT(('Verbal Log'!$C$5:$C$1004='Verbal Stats'!$B110)*('Verbal Log'!$I$5:$I$1004='Verbal Stats'!AG$42)*('Verbal Log'!$E$5:$E$1004='Verbal Stats'!$B$101)*'Verbal Log'!$H$5:$H$1004)/SUMPRODUCT(('Verbal Log'!$C$5:$C$1004='Verbal Stats'!$B110)*('Verbal Log'!$I$5:$I$1004='Verbal Stats'!AG$42)*('Verbal Log'!$E$5:$E$1004='Verbal Stats'!$B$101))</f>
        <v>#DIV/0!</v>
      </c>
      <c r="AH110" s="83" t="e">
        <f>+SUMPRODUCT(('Verbal Log'!$C$5:$C$1004='Verbal Stats'!$B110)*('Verbal Log'!$I$5:$I$1004='Verbal Stats'!AH$42)*('Verbal Log'!$E$5:$E$1004='Verbal Stats'!$B$101)*'Verbal Log'!$H$5:$H$1004)/SUMPRODUCT(('Verbal Log'!$C$5:$C$1004='Verbal Stats'!$B110)*('Verbal Log'!$I$5:$I$1004='Verbal Stats'!AH$42)*('Verbal Log'!$E$5:$E$1004='Verbal Stats'!$B$101))</f>
        <v>#DIV/0!</v>
      </c>
      <c r="AI110" s="83" t="e">
        <f>+SUMPRODUCT(('Verbal Log'!$C$5:$C$1004='Verbal Stats'!$B110)*('Verbal Log'!$I$5:$I$1004='Verbal Stats'!AI$42)*('Verbal Log'!$E$5:$E$1004='Verbal Stats'!$B$101)*'Verbal Log'!$H$5:$H$1004)/SUMPRODUCT(('Verbal Log'!$C$5:$C$1004='Verbal Stats'!$B110)*('Verbal Log'!$I$5:$I$1004='Verbal Stats'!AI$42)*('Verbal Log'!$E$5:$E$1004='Verbal Stats'!$B$101))</f>
        <v>#DIV/0!</v>
      </c>
      <c r="AJ110" s="83" t="e">
        <f>+SUMPRODUCT(('Verbal Log'!$C$5:$C$1004='Verbal Stats'!$B110)*('Verbal Log'!$I$5:$I$1004='Verbal Stats'!AJ$42)*('Verbal Log'!$E$5:$E$1004='Verbal Stats'!$B$101)*'Verbal Log'!$H$5:$H$1004)/SUMPRODUCT(('Verbal Log'!$C$5:$C$1004='Verbal Stats'!$B110)*('Verbal Log'!$I$5:$I$1004='Verbal Stats'!AJ$42)*('Verbal Log'!$E$5:$E$1004='Verbal Stats'!$B$101))</f>
        <v>#DIV/0!</v>
      </c>
      <c r="AK110" s="83" t="e">
        <f>+SUMPRODUCT(('Verbal Log'!$C$5:$C$1004='Verbal Stats'!$B110)*('Verbal Log'!$I$5:$I$1004='Verbal Stats'!AK$42)*('Verbal Log'!$E$5:$E$1004='Verbal Stats'!$B$101)*'Verbal Log'!$H$5:$H$1004)/SUMPRODUCT(('Verbal Log'!$C$5:$C$1004='Verbal Stats'!$B110)*('Verbal Log'!$I$5:$I$1004='Verbal Stats'!AK$42)*('Verbal Log'!$E$5:$E$1004='Verbal Stats'!$B$101))</f>
        <v>#DIV/0!</v>
      </c>
      <c r="AL110" s="83" t="e">
        <f>+SUMPRODUCT(('Verbal Log'!$C$5:$C$1004='Verbal Stats'!$B110)*('Verbal Log'!$I$5:$I$1004='Verbal Stats'!AL$42)*('Verbal Log'!$E$5:$E$1004='Verbal Stats'!$B$101)*'Verbal Log'!$H$5:$H$1004)/SUMPRODUCT(('Verbal Log'!$C$5:$C$1004='Verbal Stats'!$B110)*('Verbal Log'!$I$5:$I$1004='Verbal Stats'!AL$42)*('Verbal Log'!$E$5:$E$1004='Verbal Stats'!$B$101))</f>
        <v>#DIV/0!</v>
      </c>
      <c r="AM110" s="83" t="e">
        <f>+SUMPRODUCT(('Verbal Log'!$C$5:$C$1004='Verbal Stats'!$B110)*('Verbal Log'!$I$5:$I$1004='Verbal Stats'!AM$42)*('Verbal Log'!$E$5:$E$1004='Verbal Stats'!$B$101)*'Verbal Log'!$H$5:$H$1004)/SUMPRODUCT(('Verbal Log'!$C$5:$C$1004='Verbal Stats'!$B110)*('Verbal Log'!$I$5:$I$1004='Verbal Stats'!AM$42)*('Verbal Log'!$E$5:$E$1004='Verbal Stats'!$B$101))</f>
        <v>#DIV/0!</v>
      </c>
      <c r="AN110" s="83" t="e">
        <f>+SUMPRODUCT(('Verbal Log'!$C$5:$C$1004='Verbal Stats'!$B110)*('Verbal Log'!$I$5:$I$1004='Verbal Stats'!AN$42)*('Verbal Log'!$E$5:$E$1004='Verbal Stats'!$B$101)*'Verbal Log'!$H$5:$H$1004)/SUMPRODUCT(('Verbal Log'!$C$5:$C$1004='Verbal Stats'!$B110)*('Verbal Log'!$I$5:$I$1004='Verbal Stats'!AN$42)*('Verbal Log'!$E$5:$E$1004='Verbal Stats'!$B$101))</f>
        <v>#DIV/0!</v>
      </c>
      <c r="AO110" s="83" t="e">
        <f>+SUMPRODUCT(('Verbal Log'!$C$5:$C$1004='Verbal Stats'!$B110)*('Verbal Log'!$I$5:$I$1004='Verbal Stats'!AO$42)*('Verbal Log'!$E$5:$E$1004='Verbal Stats'!$B$101)*'Verbal Log'!$H$5:$H$1004)/SUMPRODUCT(('Verbal Log'!$C$5:$C$1004='Verbal Stats'!$B110)*('Verbal Log'!$I$5:$I$1004='Verbal Stats'!AO$42)*('Verbal Log'!$E$5:$E$1004='Verbal Stats'!$B$101))</f>
        <v>#DIV/0!</v>
      </c>
      <c r="AP110" s="108" t="e">
        <f>+SUMPRODUCT(('Verbal Log'!$C$5:$C$1004='Verbal Stats'!$B110)*('Verbal Log'!$E$5:$E$1004='Verbal Stats'!$B$41)*'Verbal Log'!$H$5:$H$1004)/SUMPRODUCT(('Verbal Log'!$C$5:$C$1004='Verbal Stats'!$B110)*('Verbal Log'!$E$5:$E$1004='Verbal Stats'!$B$41))</f>
        <v>#DIV/0!</v>
      </c>
      <c r="AQ110" s="76"/>
      <c r="AR110" s="76"/>
      <c r="AS110" s="76"/>
      <c r="AT110" s="76"/>
      <c r="AU110" s="76"/>
      <c r="AV110" s="76"/>
      <c r="AW110" s="76"/>
      <c r="AX110" s="76"/>
      <c r="AY110" s="76"/>
      <c r="AZ110" s="76"/>
      <c r="BA110" s="76"/>
      <c r="BB110" s="76"/>
      <c r="BC110" s="76"/>
      <c r="BD110" s="76"/>
      <c r="BE110" s="76"/>
      <c r="BF110" s="76"/>
      <c r="BG110" s="76"/>
    </row>
    <row r="111" spans="2:61" ht="16" thickBot="1">
      <c r="B111" s="18" t="str">
        <f>+$B$51</f>
        <v>Princeton Review</v>
      </c>
      <c r="D111" s="52" t="str">
        <f t="shared" si="70"/>
        <v>n/a</v>
      </c>
      <c r="E111" s="52" t="str">
        <f t="shared" si="71"/>
        <v>n/a</v>
      </c>
      <c r="F111" s="52" t="str">
        <f t="shared" si="72"/>
        <v>n/a</v>
      </c>
      <c r="G111" s="52" t="str">
        <f t="shared" si="73"/>
        <v>n/a</v>
      </c>
      <c r="H111" s="52" t="str">
        <f t="shared" si="74"/>
        <v>n/a</v>
      </c>
      <c r="I111" s="52" t="str">
        <f t="shared" si="75"/>
        <v>n/a</v>
      </c>
      <c r="J111" s="52" t="str">
        <f t="shared" si="76"/>
        <v>n/a</v>
      </c>
      <c r="K111" s="52" t="str">
        <f t="shared" si="77"/>
        <v>n/a</v>
      </c>
      <c r="L111" s="52" t="str">
        <f t="shared" si="78"/>
        <v>n/a</v>
      </c>
      <c r="M111" s="53" t="str">
        <f t="shared" si="79"/>
        <v>n/a</v>
      </c>
      <c r="N111" s="54" t="str">
        <f t="shared" si="80"/>
        <v>n/a</v>
      </c>
      <c r="O111" s="52" t="str">
        <f t="shared" si="81"/>
        <v>n/a</v>
      </c>
      <c r="P111" s="53" t="str">
        <f t="shared" si="81"/>
        <v>n/a</v>
      </c>
      <c r="Q111" s="54" t="str">
        <f t="shared" si="81"/>
        <v>n/a</v>
      </c>
      <c r="R111" s="52" t="str">
        <f t="shared" si="81"/>
        <v>n/a</v>
      </c>
      <c r="S111" s="53" t="str">
        <f t="shared" si="81"/>
        <v>n/a</v>
      </c>
      <c r="T111" s="54" t="str">
        <f t="shared" si="81"/>
        <v>n/a</v>
      </c>
      <c r="U111" s="52" t="str">
        <f t="shared" si="81"/>
        <v>n/a</v>
      </c>
      <c r="V111" s="53" t="str">
        <f t="shared" si="81"/>
        <v>n/a</v>
      </c>
      <c r="X111" s="83" t="e">
        <f>+SUMPRODUCT(('Verbal Log'!$C$5:$C$1004='Verbal Stats'!$B111)*('Verbal Log'!$I$5:$I$1004='Verbal Stats'!X$42)*('Verbal Log'!$E$5:$E$1004='Verbal Stats'!$B$101)*'Verbal Log'!$H$5:$H$1004)/SUMPRODUCT(('Verbal Log'!$C$5:$C$1004='Verbal Stats'!$B111)*('Verbal Log'!$I$5:$I$1004='Verbal Stats'!X$42)*('Verbal Log'!$E$5:$E$1004='Verbal Stats'!$B$101))</f>
        <v>#DIV/0!</v>
      </c>
      <c r="Y111" s="83" t="e">
        <f>+SUMPRODUCT(('Verbal Log'!$C$5:$C$1004='Verbal Stats'!$B111)*('Verbal Log'!$I$5:$I$1004='Verbal Stats'!Y$42)*('Verbal Log'!$E$5:$E$1004='Verbal Stats'!$B$101)*'Verbal Log'!$H$5:$H$1004)/SUMPRODUCT(('Verbal Log'!$C$5:$C$1004='Verbal Stats'!$B111)*('Verbal Log'!$I$5:$I$1004='Verbal Stats'!Y$42)*('Verbal Log'!$E$5:$E$1004='Verbal Stats'!$B$101))</f>
        <v>#DIV/0!</v>
      </c>
      <c r="Z111" s="83" t="e">
        <f>+SUMPRODUCT(('Verbal Log'!$C$5:$C$1004='Verbal Stats'!$B111)*('Verbal Log'!$I$5:$I$1004='Verbal Stats'!Z$42)*('Verbal Log'!$E$5:$E$1004='Verbal Stats'!$B$101)*'Verbal Log'!$H$5:$H$1004)/SUMPRODUCT(('Verbal Log'!$C$5:$C$1004='Verbal Stats'!$B111)*('Verbal Log'!$I$5:$I$1004='Verbal Stats'!Z$42)*('Verbal Log'!$E$5:$E$1004='Verbal Stats'!$B$101))</f>
        <v>#DIV/0!</v>
      </c>
      <c r="AA111" s="83" t="e">
        <f>+SUMPRODUCT(('Verbal Log'!$C$5:$C$1004='Verbal Stats'!$B111)*('Verbal Log'!$I$5:$I$1004='Verbal Stats'!AA$42)*('Verbal Log'!$E$5:$E$1004='Verbal Stats'!$B$101)*'Verbal Log'!$H$5:$H$1004)/SUMPRODUCT(('Verbal Log'!$C$5:$C$1004='Verbal Stats'!$B111)*('Verbal Log'!$I$5:$I$1004='Verbal Stats'!AA$42)*('Verbal Log'!$E$5:$E$1004='Verbal Stats'!$B$101))</f>
        <v>#DIV/0!</v>
      </c>
      <c r="AB111" s="83" t="e">
        <f>+SUMPRODUCT(('Verbal Log'!$C$5:$C$1004='Verbal Stats'!$B111)*('Verbal Log'!$I$5:$I$1004='Verbal Stats'!AB$42)*('Verbal Log'!$E$5:$E$1004='Verbal Stats'!$B$101)*'Verbal Log'!$H$5:$H$1004)/SUMPRODUCT(('Verbal Log'!$C$5:$C$1004='Verbal Stats'!$B111)*('Verbal Log'!$I$5:$I$1004='Verbal Stats'!AB$42)*('Verbal Log'!$E$5:$E$1004='Verbal Stats'!$B$101))</f>
        <v>#DIV/0!</v>
      </c>
      <c r="AC111" s="83" t="e">
        <f>+SUMPRODUCT(('Verbal Log'!$C$5:$C$1004='Verbal Stats'!$B111)*('Verbal Log'!$I$5:$I$1004='Verbal Stats'!AC$42)*('Verbal Log'!$E$5:$E$1004='Verbal Stats'!$B$101)*'Verbal Log'!$H$5:$H$1004)/SUMPRODUCT(('Verbal Log'!$C$5:$C$1004='Verbal Stats'!$B111)*('Verbal Log'!$I$5:$I$1004='Verbal Stats'!AC$42)*('Verbal Log'!$E$5:$E$1004='Verbal Stats'!$B$101))</f>
        <v>#DIV/0!</v>
      </c>
      <c r="AD111" s="83" t="e">
        <f>+SUMPRODUCT(('Verbal Log'!$C$5:$C$1004='Verbal Stats'!$B111)*('Verbal Log'!$I$5:$I$1004='Verbal Stats'!AD$42)*('Verbal Log'!$E$5:$E$1004='Verbal Stats'!$B$101)*'Verbal Log'!$H$5:$H$1004)/SUMPRODUCT(('Verbal Log'!$C$5:$C$1004='Verbal Stats'!$B111)*('Verbal Log'!$I$5:$I$1004='Verbal Stats'!AD$42)*('Verbal Log'!$E$5:$E$1004='Verbal Stats'!$B$101))</f>
        <v>#DIV/0!</v>
      </c>
      <c r="AE111" s="83" t="e">
        <f>+SUMPRODUCT(('Verbal Log'!$C$5:$C$1004='Verbal Stats'!$B111)*('Verbal Log'!$I$5:$I$1004='Verbal Stats'!AE$42)*('Verbal Log'!$E$5:$E$1004='Verbal Stats'!$B$101)*'Verbal Log'!$H$5:$H$1004)/SUMPRODUCT(('Verbal Log'!$C$5:$C$1004='Verbal Stats'!$B111)*('Verbal Log'!$I$5:$I$1004='Verbal Stats'!AE$42)*('Verbal Log'!$E$5:$E$1004='Verbal Stats'!$B$101))</f>
        <v>#DIV/0!</v>
      </c>
      <c r="AF111" s="83" t="e">
        <f>+SUMPRODUCT(('Verbal Log'!$C$5:$C$1004='Verbal Stats'!$B111)*('Verbal Log'!$I$5:$I$1004='Verbal Stats'!AF$42)*('Verbal Log'!$E$5:$E$1004='Verbal Stats'!$B$101)*'Verbal Log'!$H$5:$H$1004)/SUMPRODUCT(('Verbal Log'!$C$5:$C$1004='Verbal Stats'!$B111)*('Verbal Log'!$I$5:$I$1004='Verbal Stats'!AF$42)*('Verbal Log'!$E$5:$E$1004='Verbal Stats'!$B$101))</f>
        <v>#DIV/0!</v>
      </c>
      <c r="AG111" s="83" t="e">
        <f>+SUMPRODUCT(('Verbal Log'!$C$5:$C$1004='Verbal Stats'!$B111)*('Verbal Log'!$I$5:$I$1004='Verbal Stats'!AG$42)*('Verbal Log'!$E$5:$E$1004='Verbal Stats'!$B$101)*'Verbal Log'!$H$5:$H$1004)/SUMPRODUCT(('Verbal Log'!$C$5:$C$1004='Verbal Stats'!$B111)*('Verbal Log'!$I$5:$I$1004='Verbal Stats'!AG$42)*('Verbal Log'!$E$5:$E$1004='Verbal Stats'!$B$101))</f>
        <v>#DIV/0!</v>
      </c>
      <c r="AH111" s="83" t="e">
        <f>+SUMPRODUCT(('Verbal Log'!$C$5:$C$1004='Verbal Stats'!$B111)*('Verbal Log'!$I$5:$I$1004='Verbal Stats'!AH$42)*('Verbal Log'!$E$5:$E$1004='Verbal Stats'!$B$101)*'Verbal Log'!$H$5:$H$1004)/SUMPRODUCT(('Verbal Log'!$C$5:$C$1004='Verbal Stats'!$B111)*('Verbal Log'!$I$5:$I$1004='Verbal Stats'!AH$42)*('Verbal Log'!$E$5:$E$1004='Verbal Stats'!$B$101))</f>
        <v>#DIV/0!</v>
      </c>
      <c r="AI111" s="83" t="e">
        <f>+SUMPRODUCT(('Verbal Log'!$C$5:$C$1004='Verbal Stats'!$B111)*('Verbal Log'!$I$5:$I$1004='Verbal Stats'!AI$42)*('Verbal Log'!$E$5:$E$1004='Verbal Stats'!$B$101)*'Verbal Log'!$H$5:$H$1004)/SUMPRODUCT(('Verbal Log'!$C$5:$C$1004='Verbal Stats'!$B111)*('Verbal Log'!$I$5:$I$1004='Verbal Stats'!AI$42)*('Verbal Log'!$E$5:$E$1004='Verbal Stats'!$B$101))</f>
        <v>#DIV/0!</v>
      </c>
      <c r="AJ111" s="83" t="e">
        <f>+SUMPRODUCT(('Verbal Log'!$C$5:$C$1004='Verbal Stats'!$B111)*('Verbal Log'!$I$5:$I$1004='Verbal Stats'!AJ$42)*('Verbal Log'!$E$5:$E$1004='Verbal Stats'!$B$101)*'Verbal Log'!$H$5:$H$1004)/SUMPRODUCT(('Verbal Log'!$C$5:$C$1004='Verbal Stats'!$B111)*('Verbal Log'!$I$5:$I$1004='Verbal Stats'!AJ$42)*('Verbal Log'!$E$5:$E$1004='Verbal Stats'!$B$101))</f>
        <v>#DIV/0!</v>
      </c>
      <c r="AK111" s="83" t="e">
        <f>+SUMPRODUCT(('Verbal Log'!$C$5:$C$1004='Verbal Stats'!$B111)*('Verbal Log'!$I$5:$I$1004='Verbal Stats'!AK$42)*('Verbal Log'!$E$5:$E$1004='Verbal Stats'!$B$101)*'Verbal Log'!$H$5:$H$1004)/SUMPRODUCT(('Verbal Log'!$C$5:$C$1004='Verbal Stats'!$B111)*('Verbal Log'!$I$5:$I$1004='Verbal Stats'!AK$42)*('Verbal Log'!$E$5:$E$1004='Verbal Stats'!$B$101))</f>
        <v>#DIV/0!</v>
      </c>
      <c r="AL111" s="83" t="e">
        <f>+SUMPRODUCT(('Verbal Log'!$C$5:$C$1004='Verbal Stats'!$B111)*('Verbal Log'!$I$5:$I$1004='Verbal Stats'!AL$42)*('Verbal Log'!$E$5:$E$1004='Verbal Stats'!$B$101)*'Verbal Log'!$H$5:$H$1004)/SUMPRODUCT(('Verbal Log'!$C$5:$C$1004='Verbal Stats'!$B111)*('Verbal Log'!$I$5:$I$1004='Verbal Stats'!AL$42)*('Verbal Log'!$E$5:$E$1004='Verbal Stats'!$B$101))</f>
        <v>#DIV/0!</v>
      </c>
      <c r="AM111" s="83" t="e">
        <f>+SUMPRODUCT(('Verbal Log'!$C$5:$C$1004='Verbal Stats'!$B111)*('Verbal Log'!$I$5:$I$1004='Verbal Stats'!AM$42)*('Verbal Log'!$E$5:$E$1004='Verbal Stats'!$B$101)*'Verbal Log'!$H$5:$H$1004)/SUMPRODUCT(('Verbal Log'!$C$5:$C$1004='Verbal Stats'!$B111)*('Verbal Log'!$I$5:$I$1004='Verbal Stats'!AM$42)*('Verbal Log'!$E$5:$E$1004='Verbal Stats'!$B$101))</f>
        <v>#DIV/0!</v>
      </c>
      <c r="AN111" s="83" t="e">
        <f>+SUMPRODUCT(('Verbal Log'!$C$5:$C$1004='Verbal Stats'!$B111)*('Verbal Log'!$I$5:$I$1004='Verbal Stats'!AN$42)*('Verbal Log'!$E$5:$E$1004='Verbal Stats'!$B$101)*'Verbal Log'!$H$5:$H$1004)/SUMPRODUCT(('Verbal Log'!$C$5:$C$1004='Verbal Stats'!$B111)*('Verbal Log'!$I$5:$I$1004='Verbal Stats'!AN$42)*('Verbal Log'!$E$5:$E$1004='Verbal Stats'!$B$101))</f>
        <v>#DIV/0!</v>
      </c>
      <c r="AO111" s="83" t="e">
        <f>+SUMPRODUCT(('Verbal Log'!$C$5:$C$1004='Verbal Stats'!$B111)*('Verbal Log'!$I$5:$I$1004='Verbal Stats'!AO$42)*('Verbal Log'!$E$5:$E$1004='Verbal Stats'!$B$101)*'Verbal Log'!$H$5:$H$1004)/SUMPRODUCT(('Verbal Log'!$C$5:$C$1004='Verbal Stats'!$B111)*('Verbal Log'!$I$5:$I$1004='Verbal Stats'!AO$42)*('Verbal Log'!$E$5:$E$1004='Verbal Stats'!$B$101))</f>
        <v>#DIV/0!</v>
      </c>
      <c r="AP111" s="108" t="e">
        <f>+SUMPRODUCT(('Verbal Log'!$C$5:$C$1004='Verbal Stats'!$B111)*('Verbal Log'!$E$5:$E$1004='Verbal Stats'!$B$41)*'Verbal Log'!$H$5:$H$1004)/SUMPRODUCT(('Verbal Log'!$C$5:$C$1004='Verbal Stats'!$B111)*('Verbal Log'!$E$5:$E$1004='Verbal Stats'!$B$41))</f>
        <v>#DIV/0!</v>
      </c>
      <c r="AQ111" s="76"/>
      <c r="AR111" s="76"/>
      <c r="AS111" s="76"/>
      <c r="AT111" s="76"/>
      <c r="AU111" s="76"/>
      <c r="AV111" s="76"/>
      <c r="AW111" s="76"/>
      <c r="AX111" s="76"/>
      <c r="AY111" s="76"/>
      <c r="AZ111" s="76"/>
      <c r="BA111" s="76"/>
      <c r="BB111" s="76"/>
      <c r="BC111" s="76"/>
      <c r="BD111" s="76"/>
      <c r="BE111" s="76"/>
      <c r="BF111" s="76"/>
      <c r="BG111" s="76"/>
    </row>
    <row r="112" spans="2:61" ht="16" thickBot="1">
      <c r="B112" s="18" t="str">
        <f>+$B$52</f>
        <v>PowerScore SC</v>
      </c>
      <c r="D112" s="55" t="str">
        <f t="shared" si="70"/>
        <v>n/a</v>
      </c>
      <c r="E112" s="55" t="str">
        <f t="shared" si="71"/>
        <v>n/a</v>
      </c>
      <c r="F112" s="55" t="str">
        <f t="shared" si="72"/>
        <v>n/a</v>
      </c>
      <c r="G112" s="55" t="str">
        <f t="shared" si="73"/>
        <v>n/a</v>
      </c>
      <c r="H112" s="55" t="str">
        <f t="shared" si="74"/>
        <v>n/a</v>
      </c>
      <c r="I112" s="55" t="str">
        <f t="shared" si="75"/>
        <v>n/a</v>
      </c>
      <c r="J112" s="55" t="str">
        <f t="shared" si="76"/>
        <v>n/a</v>
      </c>
      <c r="K112" s="55" t="str">
        <f t="shared" si="77"/>
        <v>n/a</v>
      </c>
      <c r="L112" s="55" t="str">
        <f t="shared" si="78"/>
        <v>n/a</v>
      </c>
      <c r="M112" s="56" t="str">
        <f t="shared" si="79"/>
        <v>n/a</v>
      </c>
      <c r="N112" s="57" t="str">
        <f t="shared" si="80"/>
        <v>n/a</v>
      </c>
      <c r="O112" s="55" t="str">
        <f t="shared" si="81"/>
        <v>n/a</v>
      </c>
      <c r="P112" s="56" t="str">
        <f t="shared" si="81"/>
        <v>n/a</v>
      </c>
      <c r="Q112" s="57" t="str">
        <f t="shared" si="81"/>
        <v>n/a</v>
      </c>
      <c r="R112" s="55" t="str">
        <f t="shared" si="81"/>
        <v>n/a</v>
      </c>
      <c r="S112" s="56" t="str">
        <f t="shared" si="81"/>
        <v>n/a</v>
      </c>
      <c r="T112" s="57" t="str">
        <f t="shared" si="81"/>
        <v>n/a</v>
      </c>
      <c r="U112" s="55" t="str">
        <f t="shared" si="81"/>
        <v>n/a</v>
      </c>
      <c r="V112" s="56" t="str">
        <f t="shared" si="81"/>
        <v>n/a</v>
      </c>
      <c r="X112" s="83" t="e">
        <f>+SUMPRODUCT(('Verbal Log'!$C$5:$C$1004='Verbal Stats'!$B112)*('Verbal Log'!$I$5:$I$1004='Verbal Stats'!X$42)*('Verbal Log'!$E$5:$E$1004='Verbal Stats'!$B$101)*'Verbal Log'!$H$5:$H$1004)/SUMPRODUCT(('Verbal Log'!$C$5:$C$1004='Verbal Stats'!$B112)*('Verbal Log'!$I$5:$I$1004='Verbal Stats'!X$42)*('Verbal Log'!$E$5:$E$1004='Verbal Stats'!$B$101))</f>
        <v>#DIV/0!</v>
      </c>
      <c r="Y112" s="83" t="e">
        <f>+SUMPRODUCT(('Verbal Log'!$C$5:$C$1004='Verbal Stats'!$B112)*('Verbal Log'!$I$5:$I$1004='Verbal Stats'!Y$42)*('Verbal Log'!$E$5:$E$1004='Verbal Stats'!$B$101)*'Verbal Log'!$H$5:$H$1004)/SUMPRODUCT(('Verbal Log'!$C$5:$C$1004='Verbal Stats'!$B112)*('Verbal Log'!$I$5:$I$1004='Verbal Stats'!Y$42)*('Verbal Log'!$E$5:$E$1004='Verbal Stats'!$B$101))</f>
        <v>#DIV/0!</v>
      </c>
      <c r="Z112" s="83" t="e">
        <f>+SUMPRODUCT(('Verbal Log'!$C$5:$C$1004='Verbal Stats'!$B112)*('Verbal Log'!$I$5:$I$1004='Verbal Stats'!Z$42)*('Verbal Log'!$E$5:$E$1004='Verbal Stats'!$B$101)*'Verbal Log'!$H$5:$H$1004)/SUMPRODUCT(('Verbal Log'!$C$5:$C$1004='Verbal Stats'!$B112)*('Verbal Log'!$I$5:$I$1004='Verbal Stats'!Z$42)*('Verbal Log'!$E$5:$E$1004='Verbal Stats'!$B$101))</f>
        <v>#DIV/0!</v>
      </c>
      <c r="AA112" s="83" t="e">
        <f>+SUMPRODUCT(('Verbal Log'!$C$5:$C$1004='Verbal Stats'!$B112)*('Verbal Log'!$I$5:$I$1004='Verbal Stats'!AA$42)*('Verbal Log'!$E$5:$E$1004='Verbal Stats'!$B$101)*'Verbal Log'!$H$5:$H$1004)/SUMPRODUCT(('Verbal Log'!$C$5:$C$1004='Verbal Stats'!$B112)*('Verbal Log'!$I$5:$I$1004='Verbal Stats'!AA$42)*('Verbal Log'!$E$5:$E$1004='Verbal Stats'!$B$101))</f>
        <v>#DIV/0!</v>
      </c>
      <c r="AB112" s="83" t="e">
        <f>+SUMPRODUCT(('Verbal Log'!$C$5:$C$1004='Verbal Stats'!$B112)*('Verbal Log'!$I$5:$I$1004='Verbal Stats'!AB$42)*('Verbal Log'!$E$5:$E$1004='Verbal Stats'!$B$101)*'Verbal Log'!$H$5:$H$1004)/SUMPRODUCT(('Verbal Log'!$C$5:$C$1004='Verbal Stats'!$B112)*('Verbal Log'!$I$5:$I$1004='Verbal Stats'!AB$42)*('Verbal Log'!$E$5:$E$1004='Verbal Stats'!$B$101))</f>
        <v>#DIV/0!</v>
      </c>
      <c r="AC112" s="83" t="e">
        <f>+SUMPRODUCT(('Verbal Log'!$C$5:$C$1004='Verbal Stats'!$B112)*('Verbal Log'!$I$5:$I$1004='Verbal Stats'!AC$42)*('Verbal Log'!$E$5:$E$1004='Verbal Stats'!$B$101)*'Verbal Log'!$H$5:$H$1004)/SUMPRODUCT(('Verbal Log'!$C$5:$C$1004='Verbal Stats'!$B112)*('Verbal Log'!$I$5:$I$1004='Verbal Stats'!AC$42)*('Verbal Log'!$E$5:$E$1004='Verbal Stats'!$B$101))</f>
        <v>#DIV/0!</v>
      </c>
      <c r="AD112" s="83" t="e">
        <f>+SUMPRODUCT(('Verbal Log'!$C$5:$C$1004='Verbal Stats'!$B112)*('Verbal Log'!$I$5:$I$1004='Verbal Stats'!AD$42)*('Verbal Log'!$E$5:$E$1004='Verbal Stats'!$B$101)*'Verbal Log'!$H$5:$H$1004)/SUMPRODUCT(('Verbal Log'!$C$5:$C$1004='Verbal Stats'!$B112)*('Verbal Log'!$I$5:$I$1004='Verbal Stats'!AD$42)*('Verbal Log'!$E$5:$E$1004='Verbal Stats'!$B$101))</f>
        <v>#DIV/0!</v>
      </c>
      <c r="AE112" s="83" t="e">
        <f>+SUMPRODUCT(('Verbal Log'!$C$5:$C$1004='Verbal Stats'!$B112)*('Verbal Log'!$I$5:$I$1004='Verbal Stats'!AE$42)*('Verbal Log'!$E$5:$E$1004='Verbal Stats'!$B$101)*'Verbal Log'!$H$5:$H$1004)/SUMPRODUCT(('Verbal Log'!$C$5:$C$1004='Verbal Stats'!$B112)*('Verbal Log'!$I$5:$I$1004='Verbal Stats'!AE$42)*('Verbal Log'!$E$5:$E$1004='Verbal Stats'!$B$101))</f>
        <v>#DIV/0!</v>
      </c>
      <c r="AF112" s="83" t="e">
        <f>+SUMPRODUCT(('Verbal Log'!$C$5:$C$1004='Verbal Stats'!$B112)*('Verbal Log'!$I$5:$I$1004='Verbal Stats'!AF$42)*('Verbal Log'!$E$5:$E$1004='Verbal Stats'!$B$101)*'Verbal Log'!$H$5:$H$1004)/SUMPRODUCT(('Verbal Log'!$C$5:$C$1004='Verbal Stats'!$B112)*('Verbal Log'!$I$5:$I$1004='Verbal Stats'!AF$42)*('Verbal Log'!$E$5:$E$1004='Verbal Stats'!$B$101))</f>
        <v>#DIV/0!</v>
      </c>
      <c r="AG112" s="83" t="e">
        <f>+SUMPRODUCT(('Verbal Log'!$C$5:$C$1004='Verbal Stats'!$B112)*('Verbal Log'!$I$5:$I$1004='Verbal Stats'!AG$42)*('Verbal Log'!$E$5:$E$1004='Verbal Stats'!$B$101)*'Verbal Log'!$H$5:$H$1004)/SUMPRODUCT(('Verbal Log'!$C$5:$C$1004='Verbal Stats'!$B112)*('Verbal Log'!$I$5:$I$1004='Verbal Stats'!AG$42)*('Verbal Log'!$E$5:$E$1004='Verbal Stats'!$B$101))</f>
        <v>#DIV/0!</v>
      </c>
      <c r="AH112" s="83" t="e">
        <f>+SUMPRODUCT(('Verbal Log'!$C$5:$C$1004='Verbal Stats'!$B112)*('Verbal Log'!$I$5:$I$1004='Verbal Stats'!AH$42)*('Verbal Log'!$E$5:$E$1004='Verbal Stats'!$B$101)*'Verbal Log'!$H$5:$H$1004)/SUMPRODUCT(('Verbal Log'!$C$5:$C$1004='Verbal Stats'!$B112)*('Verbal Log'!$I$5:$I$1004='Verbal Stats'!AH$42)*('Verbal Log'!$E$5:$E$1004='Verbal Stats'!$B$101))</f>
        <v>#DIV/0!</v>
      </c>
      <c r="AI112" s="83" t="e">
        <f>+SUMPRODUCT(('Verbal Log'!$C$5:$C$1004='Verbal Stats'!$B112)*('Verbal Log'!$I$5:$I$1004='Verbal Stats'!AI$42)*('Verbal Log'!$E$5:$E$1004='Verbal Stats'!$B$101)*'Verbal Log'!$H$5:$H$1004)/SUMPRODUCT(('Verbal Log'!$C$5:$C$1004='Verbal Stats'!$B112)*('Verbal Log'!$I$5:$I$1004='Verbal Stats'!AI$42)*('Verbal Log'!$E$5:$E$1004='Verbal Stats'!$B$101))</f>
        <v>#DIV/0!</v>
      </c>
      <c r="AJ112" s="83" t="e">
        <f>+SUMPRODUCT(('Verbal Log'!$C$5:$C$1004='Verbal Stats'!$B112)*('Verbal Log'!$I$5:$I$1004='Verbal Stats'!AJ$42)*('Verbal Log'!$E$5:$E$1004='Verbal Stats'!$B$101)*'Verbal Log'!$H$5:$H$1004)/SUMPRODUCT(('Verbal Log'!$C$5:$C$1004='Verbal Stats'!$B112)*('Verbal Log'!$I$5:$I$1004='Verbal Stats'!AJ$42)*('Verbal Log'!$E$5:$E$1004='Verbal Stats'!$B$101))</f>
        <v>#DIV/0!</v>
      </c>
      <c r="AK112" s="83" t="e">
        <f>+SUMPRODUCT(('Verbal Log'!$C$5:$C$1004='Verbal Stats'!$B112)*('Verbal Log'!$I$5:$I$1004='Verbal Stats'!AK$42)*('Verbal Log'!$E$5:$E$1004='Verbal Stats'!$B$101)*'Verbal Log'!$H$5:$H$1004)/SUMPRODUCT(('Verbal Log'!$C$5:$C$1004='Verbal Stats'!$B112)*('Verbal Log'!$I$5:$I$1004='Verbal Stats'!AK$42)*('Verbal Log'!$E$5:$E$1004='Verbal Stats'!$B$101))</f>
        <v>#DIV/0!</v>
      </c>
      <c r="AL112" s="83" t="e">
        <f>+SUMPRODUCT(('Verbal Log'!$C$5:$C$1004='Verbal Stats'!$B112)*('Verbal Log'!$I$5:$I$1004='Verbal Stats'!AL$42)*('Verbal Log'!$E$5:$E$1004='Verbal Stats'!$B$101)*'Verbal Log'!$H$5:$H$1004)/SUMPRODUCT(('Verbal Log'!$C$5:$C$1004='Verbal Stats'!$B112)*('Verbal Log'!$I$5:$I$1004='Verbal Stats'!AL$42)*('Verbal Log'!$E$5:$E$1004='Verbal Stats'!$B$101))</f>
        <v>#DIV/0!</v>
      </c>
      <c r="AM112" s="83" t="e">
        <f>+SUMPRODUCT(('Verbal Log'!$C$5:$C$1004='Verbal Stats'!$B112)*('Verbal Log'!$I$5:$I$1004='Verbal Stats'!AM$42)*('Verbal Log'!$E$5:$E$1004='Verbal Stats'!$B$101)*'Verbal Log'!$H$5:$H$1004)/SUMPRODUCT(('Verbal Log'!$C$5:$C$1004='Verbal Stats'!$B112)*('Verbal Log'!$I$5:$I$1004='Verbal Stats'!AM$42)*('Verbal Log'!$E$5:$E$1004='Verbal Stats'!$B$101))</f>
        <v>#DIV/0!</v>
      </c>
      <c r="AN112" s="83" t="e">
        <f>+SUMPRODUCT(('Verbal Log'!$C$5:$C$1004='Verbal Stats'!$B112)*('Verbal Log'!$I$5:$I$1004='Verbal Stats'!AN$42)*('Verbal Log'!$E$5:$E$1004='Verbal Stats'!$B$101)*'Verbal Log'!$H$5:$H$1004)/SUMPRODUCT(('Verbal Log'!$C$5:$C$1004='Verbal Stats'!$B112)*('Verbal Log'!$I$5:$I$1004='Verbal Stats'!AN$42)*('Verbal Log'!$E$5:$E$1004='Verbal Stats'!$B$101))</f>
        <v>#DIV/0!</v>
      </c>
      <c r="AO112" s="83" t="e">
        <f>+SUMPRODUCT(('Verbal Log'!$C$5:$C$1004='Verbal Stats'!$B112)*('Verbal Log'!$I$5:$I$1004='Verbal Stats'!AO$42)*('Verbal Log'!$E$5:$E$1004='Verbal Stats'!$B$101)*'Verbal Log'!$H$5:$H$1004)/SUMPRODUCT(('Verbal Log'!$C$5:$C$1004='Verbal Stats'!$B112)*('Verbal Log'!$I$5:$I$1004='Verbal Stats'!AO$42)*('Verbal Log'!$E$5:$E$1004='Verbal Stats'!$B$101))</f>
        <v>#DIV/0!</v>
      </c>
      <c r="AP112" s="108" t="e">
        <f>+SUMPRODUCT(('Verbal Log'!$C$5:$C$1004='Verbal Stats'!$B112)*('Verbal Log'!$E$5:$E$1004='Verbal Stats'!$B$41)*'Verbal Log'!$H$5:$H$1004)/SUMPRODUCT(('Verbal Log'!$C$5:$C$1004='Verbal Stats'!$B112)*('Verbal Log'!$E$5:$E$1004='Verbal Stats'!$B$41))</f>
        <v>#DIV/0!</v>
      </c>
      <c r="AQ112" s="76"/>
      <c r="AR112" s="76"/>
      <c r="AS112" s="76"/>
      <c r="AT112" s="76"/>
      <c r="AU112" s="76"/>
      <c r="AV112" s="76"/>
      <c r="AW112" s="76"/>
      <c r="AX112" s="76"/>
      <c r="AY112" s="76"/>
      <c r="AZ112" s="76"/>
      <c r="BA112" s="76"/>
      <c r="BB112" s="76"/>
      <c r="BC112" s="76"/>
      <c r="BD112" s="76"/>
      <c r="BE112" s="76"/>
      <c r="BF112" s="76"/>
      <c r="BG112" s="76"/>
    </row>
    <row r="113" spans="2:59">
      <c r="B113" s="18" t="str">
        <f>+$B$53</f>
        <v>ALL</v>
      </c>
      <c r="D113" s="49" t="str">
        <f t="shared" si="70"/>
        <v>n/a</v>
      </c>
      <c r="E113" s="49" t="str">
        <f t="shared" si="71"/>
        <v>n/a</v>
      </c>
      <c r="F113" s="49" t="str">
        <f t="shared" si="72"/>
        <v>n/a</v>
      </c>
      <c r="G113" s="49" t="str">
        <f t="shared" si="73"/>
        <v>n/a</v>
      </c>
      <c r="H113" s="49" t="str">
        <f t="shared" si="74"/>
        <v>n/a</v>
      </c>
      <c r="I113" s="49" t="str">
        <f t="shared" si="75"/>
        <v>n/a</v>
      </c>
      <c r="J113" s="49" t="str">
        <f t="shared" si="76"/>
        <v>n/a</v>
      </c>
      <c r="K113" s="49" t="str">
        <f t="shared" si="77"/>
        <v>n/a</v>
      </c>
      <c r="L113" s="49" t="str">
        <f t="shared" si="78"/>
        <v>n/a</v>
      </c>
      <c r="M113" s="50" t="str">
        <f t="shared" si="79"/>
        <v>n/a</v>
      </c>
      <c r="N113" s="51" t="str">
        <f t="shared" si="80"/>
        <v>n/a</v>
      </c>
      <c r="O113" s="49" t="str">
        <f t="shared" si="81"/>
        <v>n/a</v>
      </c>
      <c r="P113" s="50" t="str">
        <f t="shared" si="81"/>
        <v>n/a</v>
      </c>
      <c r="Q113" s="51" t="str">
        <f t="shared" si="81"/>
        <v>n/a</v>
      </c>
      <c r="R113" s="49" t="str">
        <f t="shared" si="81"/>
        <v>n/a</v>
      </c>
      <c r="S113" s="50" t="str">
        <f t="shared" si="81"/>
        <v>n/a</v>
      </c>
      <c r="T113" s="51" t="str">
        <f t="shared" si="81"/>
        <v>n/a</v>
      </c>
      <c r="U113" s="49" t="str">
        <f t="shared" si="81"/>
        <v>n/a</v>
      </c>
      <c r="V113" s="50">
        <f t="shared" si="81"/>
        <v>100.12</v>
      </c>
      <c r="X113" s="83" t="e">
        <f>+SUMPRODUCT(('Verbal Log'!$C$5:$C$1004='Verbal Stats'!$B113)*('Verbal Log'!$I$5:$I$1004='Verbal Stats'!X$42)*('Verbal Log'!$E$5:$E$1004='Verbal Stats'!$B$101)*'Verbal Log'!$H$5:$H$1004)/SUMPRODUCT(('Verbal Log'!$C$5:$C$1004='Verbal Stats'!$B113)*('Verbal Log'!$I$5:$I$1004='Verbal Stats'!X$42)*('Verbal Log'!$E$5:$E$1004='Verbal Stats'!$B$101))</f>
        <v>#DIV/0!</v>
      </c>
      <c r="Y113" s="83" t="e">
        <f>+SUMPRODUCT(('Verbal Log'!$C$5:$C$1004='Verbal Stats'!$B113)*('Verbal Log'!$I$5:$I$1004='Verbal Stats'!Y$42)*('Verbal Log'!$E$5:$E$1004='Verbal Stats'!$B$101)*'Verbal Log'!$H$5:$H$1004)/SUMPRODUCT(('Verbal Log'!$C$5:$C$1004='Verbal Stats'!$B113)*('Verbal Log'!$I$5:$I$1004='Verbal Stats'!Y$42)*('Verbal Log'!$E$5:$E$1004='Verbal Stats'!$B$101))</f>
        <v>#DIV/0!</v>
      </c>
      <c r="Z113" s="83" t="e">
        <f>+SUMPRODUCT(('Verbal Log'!$C$5:$C$1004='Verbal Stats'!$B113)*('Verbal Log'!$I$5:$I$1004='Verbal Stats'!Z$42)*('Verbal Log'!$E$5:$E$1004='Verbal Stats'!$B$101)*'Verbal Log'!$H$5:$H$1004)/SUMPRODUCT(('Verbal Log'!$C$5:$C$1004='Verbal Stats'!$B113)*('Verbal Log'!$I$5:$I$1004='Verbal Stats'!Z$42)*('Verbal Log'!$E$5:$E$1004='Verbal Stats'!$B$101))</f>
        <v>#DIV/0!</v>
      </c>
      <c r="AA113" s="83" t="e">
        <f>+SUMPRODUCT(('Verbal Log'!$C$5:$C$1004='Verbal Stats'!$B113)*('Verbal Log'!$I$5:$I$1004='Verbal Stats'!AA$42)*('Verbal Log'!$E$5:$E$1004='Verbal Stats'!$B$101)*'Verbal Log'!$H$5:$H$1004)/SUMPRODUCT(('Verbal Log'!$C$5:$C$1004='Verbal Stats'!$B113)*('Verbal Log'!$I$5:$I$1004='Verbal Stats'!AA$42)*('Verbal Log'!$E$5:$E$1004='Verbal Stats'!$B$101))</f>
        <v>#DIV/0!</v>
      </c>
      <c r="AB113" s="83" t="e">
        <f>+SUMPRODUCT(('Verbal Log'!$C$5:$C$1004='Verbal Stats'!$B113)*('Verbal Log'!$I$5:$I$1004='Verbal Stats'!AB$42)*('Verbal Log'!$E$5:$E$1004='Verbal Stats'!$B$101)*'Verbal Log'!$H$5:$H$1004)/SUMPRODUCT(('Verbal Log'!$C$5:$C$1004='Verbal Stats'!$B113)*('Verbal Log'!$I$5:$I$1004='Verbal Stats'!AB$42)*('Verbal Log'!$E$5:$E$1004='Verbal Stats'!$B$101))</f>
        <v>#DIV/0!</v>
      </c>
      <c r="AC113" s="83" t="e">
        <f>+SUMPRODUCT(('Verbal Log'!$C$5:$C$1004='Verbal Stats'!$B113)*('Verbal Log'!$I$5:$I$1004='Verbal Stats'!AC$42)*('Verbal Log'!$E$5:$E$1004='Verbal Stats'!$B$101)*'Verbal Log'!$H$5:$H$1004)/SUMPRODUCT(('Verbal Log'!$C$5:$C$1004='Verbal Stats'!$B113)*('Verbal Log'!$I$5:$I$1004='Verbal Stats'!AC$42)*('Verbal Log'!$E$5:$E$1004='Verbal Stats'!$B$101))</f>
        <v>#DIV/0!</v>
      </c>
      <c r="AD113" s="83" t="e">
        <f>+SUMPRODUCT(('Verbal Log'!$C$5:$C$1004='Verbal Stats'!$B113)*('Verbal Log'!$I$5:$I$1004='Verbal Stats'!AD$42)*('Verbal Log'!$E$5:$E$1004='Verbal Stats'!$B$101)*'Verbal Log'!$H$5:$H$1004)/SUMPRODUCT(('Verbal Log'!$C$5:$C$1004='Verbal Stats'!$B113)*('Verbal Log'!$I$5:$I$1004='Verbal Stats'!AD$42)*('Verbal Log'!$E$5:$E$1004='Verbal Stats'!$B$101))</f>
        <v>#DIV/0!</v>
      </c>
      <c r="AE113" s="83" t="e">
        <f>+SUMPRODUCT(('Verbal Log'!$C$5:$C$1004='Verbal Stats'!$B113)*('Verbal Log'!$I$5:$I$1004='Verbal Stats'!AE$42)*('Verbal Log'!$E$5:$E$1004='Verbal Stats'!$B$101)*'Verbal Log'!$H$5:$H$1004)/SUMPRODUCT(('Verbal Log'!$C$5:$C$1004='Verbal Stats'!$B113)*('Verbal Log'!$I$5:$I$1004='Verbal Stats'!AE$42)*('Verbal Log'!$E$5:$E$1004='Verbal Stats'!$B$101))</f>
        <v>#DIV/0!</v>
      </c>
      <c r="AF113" s="83" t="e">
        <f>+SUMPRODUCT(('Verbal Log'!$C$5:$C$1004='Verbal Stats'!$B113)*('Verbal Log'!$I$5:$I$1004='Verbal Stats'!AF$42)*('Verbal Log'!$E$5:$E$1004='Verbal Stats'!$B$101)*'Verbal Log'!$H$5:$H$1004)/SUMPRODUCT(('Verbal Log'!$C$5:$C$1004='Verbal Stats'!$B113)*('Verbal Log'!$I$5:$I$1004='Verbal Stats'!AF$42)*('Verbal Log'!$E$5:$E$1004='Verbal Stats'!$B$101))</f>
        <v>#DIV/0!</v>
      </c>
      <c r="AG113" s="83" t="e">
        <f>+SUMPRODUCT(('Verbal Log'!$C$5:$C$1004='Verbal Stats'!$B113)*('Verbal Log'!$I$5:$I$1004='Verbal Stats'!AG$42)*('Verbal Log'!$E$5:$E$1004='Verbal Stats'!$B$101)*'Verbal Log'!$H$5:$H$1004)/SUMPRODUCT(('Verbal Log'!$C$5:$C$1004='Verbal Stats'!$B113)*('Verbal Log'!$I$5:$I$1004='Verbal Stats'!AG$42)*('Verbal Log'!$E$5:$E$1004='Verbal Stats'!$B$101))</f>
        <v>#DIV/0!</v>
      </c>
      <c r="AH113" s="83" t="e">
        <f>+SUMPRODUCT(('Verbal Log'!$C$5:$C$1004='Verbal Stats'!$B113)*('Verbal Log'!$I$5:$I$1004='Verbal Stats'!AH$42)*('Verbal Log'!$E$5:$E$1004='Verbal Stats'!$B$101)*'Verbal Log'!$H$5:$H$1004)/SUMPRODUCT(('Verbal Log'!$C$5:$C$1004='Verbal Stats'!$B113)*('Verbal Log'!$I$5:$I$1004='Verbal Stats'!AH$42)*('Verbal Log'!$E$5:$E$1004='Verbal Stats'!$B$101))</f>
        <v>#DIV/0!</v>
      </c>
      <c r="AI113" s="83" t="e">
        <f>+SUMPRODUCT(('Verbal Log'!$C$5:$C$1004='Verbal Stats'!$B113)*('Verbal Log'!$I$5:$I$1004='Verbal Stats'!AI$42)*('Verbal Log'!$E$5:$E$1004='Verbal Stats'!$B$101)*'Verbal Log'!$H$5:$H$1004)/SUMPRODUCT(('Verbal Log'!$C$5:$C$1004='Verbal Stats'!$B113)*('Verbal Log'!$I$5:$I$1004='Verbal Stats'!AI$42)*('Verbal Log'!$E$5:$E$1004='Verbal Stats'!$B$101))</f>
        <v>#DIV/0!</v>
      </c>
      <c r="AJ113" s="83" t="e">
        <f>+SUMPRODUCT(('Verbal Log'!$C$5:$C$1004='Verbal Stats'!$B113)*('Verbal Log'!$I$5:$I$1004='Verbal Stats'!AJ$42)*('Verbal Log'!$E$5:$E$1004='Verbal Stats'!$B$101)*'Verbal Log'!$H$5:$H$1004)/SUMPRODUCT(('Verbal Log'!$C$5:$C$1004='Verbal Stats'!$B113)*('Verbal Log'!$I$5:$I$1004='Verbal Stats'!AJ$42)*('Verbal Log'!$E$5:$E$1004='Verbal Stats'!$B$101))</f>
        <v>#DIV/0!</v>
      </c>
      <c r="AK113" s="83" t="e">
        <f>+SUMPRODUCT(('Verbal Log'!$C$5:$C$1004='Verbal Stats'!$B113)*('Verbal Log'!$I$5:$I$1004='Verbal Stats'!AK$42)*('Verbal Log'!$E$5:$E$1004='Verbal Stats'!$B$101)*'Verbal Log'!$H$5:$H$1004)/SUMPRODUCT(('Verbal Log'!$C$5:$C$1004='Verbal Stats'!$B113)*('Verbal Log'!$I$5:$I$1004='Verbal Stats'!AK$42)*('Verbal Log'!$E$5:$E$1004='Verbal Stats'!$B$101))</f>
        <v>#DIV/0!</v>
      </c>
      <c r="AL113" s="83" t="e">
        <f>+SUMPRODUCT(('Verbal Log'!$C$5:$C$1004='Verbal Stats'!$B113)*('Verbal Log'!$I$5:$I$1004='Verbal Stats'!AL$42)*('Verbal Log'!$E$5:$E$1004='Verbal Stats'!$B$101)*'Verbal Log'!$H$5:$H$1004)/SUMPRODUCT(('Verbal Log'!$C$5:$C$1004='Verbal Stats'!$B113)*('Verbal Log'!$I$5:$I$1004='Verbal Stats'!AL$42)*('Verbal Log'!$E$5:$E$1004='Verbal Stats'!$B$101))</f>
        <v>#DIV/0!</v>
      </c>
      <c r="AM113" s="83" t="e">
        <f>+SUMPRODUCT(('Verbal Log'!$C$5:$C$1004='Verbal Stats'!$B113)*('Verbal Log'!$I$5:$I$1004='Verbal Stats'!AM$42)*('Verbal Log'!$E$5:$E$1004='Verbal Stats'!$B$101)*'Verbal Log'!$H$5:$H$1004)/SUMPRODUCT(('Verbal Log'!$C$5:$C$1004='Verbal Stats'!$B113)*('Verbal Log'!$I$5:$I$1004='Verbal Stats'!AM$42)*('Verbal Log'!$E$5:$E$1004='Verbal Stats'!$B$101))</f>
        <v>#DIV/0!</v>
      </c>
      <c r="AN113" s="83" t="e">
        <f>+SUMPRODUCT(('Verbal Log'!$C$5:$C$1004='Verbal Stats'!$B113)*('Verbal Log'!$I$5:$I$1004='Verbal Stats'!AN$42)*('Verbal Log'!$E$5:$E$1004='Verbal Stats'!$B$101)*'Verbal Log'!$H$5:$H$1004)/SUMPRODUCT(('Verbal Log'!$C$5:$C$1004='Verbal Stats'!$B113)*('Verbal Log'!$I$5:$I$1004='Verbal Stats'!AN$42)*('Verbal Log'!$E$5:$E$1004='Verbal Stats'!$B$101))</f>
        <v>#DIV/0!</v>
      </c>
      <c r="AO113" s="83" t="e">
        <f>+SUMPRODUCT(('Verbal Log'!$C$5:$C$1004='Verbal Stats'!$B113)*('Verbal Log'!$I$5:$I$1004='Verbal Stats'!AO$42)*('Verbal Log'!$E$5:$E$1004='Verbal Stats'!$B$101)*'Verbal Log'!$H$5:$H$1004)/SUMPRODUCT(('Verbal Log'!$C$5:$C$1004='Verbal Stats'!$B113)*('Verbal Log'!$I$5:$I$1004='Verbal Stats'!AO$42)*('Verbal Log'!$E$5:$E$1004='Verbal Stats'!$B$101))</f>
        <v>#DIV/0!</v>
      </c>
      <c r="AP113" s="108">
        <f>+SUMPRODUCT(('Verbal Log'!$E$5:$E$1004='Verbal Stats'!$B$41)*'Verbal Log'!$H$5:$H$1004)/COUNTIF('Verbal Log'!$E$5:$E$1004,'Verbal Stats'!$B$41)</f>
        <v>100.12</v>
      </c>
      <c r="AQ113" s="76"/>
      <c r="AR113" s="76"/>
      <c r="AS113" s="76"/>
      <c r="AT113" s="76"/>
      <c r="AU113" s="76"/>
      <c r="AV113" s="76"/>
      <c r="AW113" s="76"/>
      <c r="AX113" s="76"/>
      <c r="AY113" s="76"/>
      <c r="AZ113" s="76"/>
      <c r="BA113" s="76"/>
      <c r="BB113" s="76"/>
      <c r="BC113" s="76"/>
      <c r="BD113" s="76"/>
      <c r="BE113" s="76"/>
      <c r="BF113" s="76"/>
      <c r="BG113" s="76"/>
    </row>
    <row r="114" spans="2:59">
      <c r="O114" s="76"/>
      <c r="X114" s="85"/>
      <c r="Y114" s="85"/>
      <c r="Z114" s="85"/>
      <c r="AA114" s="85"/>
      <c r="AB114" s="85"/>
      <c r="AC114" s="85"/>
      <c r="AD114" s="85"/>
      <c r="AE114" s="85"/>
      <c r="AF114" s="85"/>
      <c r="AG114" s="85"/>
      <c r="AH114" s="85"/>
      <c r="AI114" s="76"/>
      <c r="AJ114" s="76"/>
      <c r="AK114" s="76"/>
      <c r="AL114" s="76"/>
      <c r="AM114" s="76"/>
      <c r="AN114" s="76"/>
      <c r="AO114" s="76"/>
      <c r="AP114" s="76"/>
      <c r="AQ114" s="76"/>
      <c r="AR114" s="76"/>
      <c r="AS114" s="76"/>
      <c r="AT114" s="76"/>
      <c r="AU114" s="76"/>
      <c r="AV114" s="76"/>
      <c r="AW114" s="76"/>
      <c r="AX114" s="76"/>
      <c r="AY114" s="76"/>
      <c r="AZ114" s="76"/>
      <c r="BA114" s="76"/>
      <c r="BB114" s="76"/>
      <c r="BC114" s="76"/>
      <c r="BD114" s="76"/>
      <c r="BE114" s="76"/>
      <c r="BF114" s="76"/>
      <c r="BG114" s="76"/>
    </row>
    <row r="115" spans="2:59" ht="18">
      <c r="B115" s="10" t="s">
        <v>253</v>
      </c>
      <c r="O115" s="76"/>
      <c r="X115" s="85"/>
      <c r="Y115" s="85"/>
      <c r="Z115" s="85"/>
      <c r="AA115" s="85"/>
      <c r="AB115" s="85"/>
      <c r="AC115" s="85"/>
      <c r="AD115" s="85"/>
      <c r="AE115" s="85"/>
      <c r="AF115" s="85"/>
      <c r="AG115" s="85"/>
      <c r="AH115" s="85"/>
      <c r="AI115" s="76"/>
      <c r="AJ115" s="76"/>
      <c r="AK115" s="76"/>
      <c r="AL115" s="76"/>
      <c r="AM115" s="76"/>
      <c r="AN115" s="76"/>
      <c r="AO115" s="76"/>
      <c r="AP115" s="76"/>
      <c r="AQ115" s="76"/>
      <c r="AR115" s="76"/>
      <c r="AS115" s="76"/>
      <c r="AT115" s="76"/>
      <c r="AU115" s="76"/>
      <c r="AV115" s="76"/>
      <c r="AW115" s="76"/>
      <c r="AX115" s="76"/>
      <c r="AY115" s="76"/>
      <c r="AZ115" s="76"/>
      <c r="BA115" s="76"/>
      <c r="BB115" s="76"/>
      <c r="BC115" s="76"/>
      <c r="BD115" s="76"/>
      <c r="BE115" s="76"/>
      <c r="BF115" s="76"/>
      <c r="BG115" s="76"/>
    </row>
    <row r="116" spans="2:59">
      <c r="B116" s="24" t="str">
        <f>+B56</f>
        <v>CR</v>
      </c>
      <c r="D116" s="21">
        <v>3</v>
      </c>
      <c r="E116" s="21">
        <f t="shared" ref="E116:V116" si="82">+D116+1</f>
        <v>4</v>
      </c>
      <c r="F116" s="21">
        <f t="shared" si="82"/>
        <v>5</v>
      </c>
      <c r="G116" s="21">
        <f t="shared" si="82"/>
        <v>6</v>
      </c>
      <c r="H116" s="21">
        <f t="shared" si="82"/>
        <v>7</v>
      </c>
      <c r="I116" s="21">
        <f t="shared" si="82"/>
        <v>8</v>
      </c>
      <c r="J116" s="21">
        <f t="shared" si="82"/>
        <v>9</v>
      </c>
      <c r="K116" s="21">
        <f t="shared" si="82"/>
        <v>10</v>
      </c>
      <c r="L116" s="21">
        <f t="shared" si="82"/>
        <v>11</v>
      </c>
      <c r="M116" s="21">
        <f t="shared" si="82"/>
        <v>12</v>
      </c>
      <c r="N116" s="21">
        <f t="shared" si="82"/>
        <v>13</v>
      </c>
      <c r="O116" s="21">
        <f t="shared" si="82"/>
        <v>14</v>
      </c>
      <c r="P116" s="21">
        <f t="shared" si="82"/>
        <v>15</v>
      </c>
      <c r="Q116" s="21">
        <f t="shared" si="82"/>
        <v>16</v>
      </c>
      <c r="R116" s="21">
        <f t="shared" si="82"/>
        <v>17</v>
      </c>
      <c r="S116" s="21">
        <f t="shared" si="82"/>
        <v>18</v>
      </c>
      <c r="T116" s="21">
        <f t="shared" si="82"/>
        <v>19</v>
      </c>
      <c r="U116" s="21">
        <f t="shared" si="82"/>
        <v>20</v>
      </c>
      <c r="V116" s="21">
        <f t="shared" si="82"/>
        <v>21</v>
      </c>
      <c r="X116" s="85"/>
      <c r="Y116" s="85"/>
      <c r="Z116" s="85"/>
      <c r="AA116" s="85"/>
      <c r="AB116" s="85"/>
      <c r="AC116" s="85"/>
      <c r="AD116" s="85"/>
      <c r="AE116" s="85"/>
      <c r="AF116" s="85"/>
      <c r="AG116" s="85"/>
      <c r="AH116" s="85"/>
      <c r="AI116" s="76"/>
      <c r="AJ116" s="76"/>
      <c r="AK116" s="76"/>
      <c r="AL116" s="76"/>
      <c r="AM116" s="76"/>
      <c r="AN116" s="76"/>
      <c r="AO116" s="76"/>
      <c r="AP116" s="76"/>
      <c r="AQ116" s="76"/>
      <c r="AR116" s="76"/>
      <c r="AS116" s="76"/>
      <c r="AT116" s="76"/>
      <c r="AU116" s="76"/>
      <c r="AV116" s="76"/>
      <c r="AW116" s="76"/>
      <c r="AX116" s="76"/>
      <c r="AY116" s="76"/>
      <c r="AZ116" s="76"/>
      <c r="BA116" s="76"/>
      <c r="BB116" s="76"/>
      <c r="BC116" s="76"/>
      <c r="BD116" s="76"/>
      <c r="BE116" s="76"/>
      <c r="BF116" s="76"/>
      <c r="BG116" s="76"/>
    </row>
    <row r="117" spans="2:59" ht="15.75" customHeight="1" thickBot="1">
      <c r="D117" s="17" t="str">
        <f t="shared" ref="D117:M117" si="83">+X117</f>
        <v>Global (Purpose, Main Idea)</v>
      </c>
      <c r="E117" s="17" t="str">
        <f t="shared" si="83"/>
        <v>Inference</v>
      </c>
      <c r="F117" s="17" t="str">
        <f t="shared" si="83"/>
        <v>Grammatical Construction</v>
      </c>
      <c r="G117" s="17" t="str">
        <f t="shared" si="83"/>
        <v>Logic</v>
      </c>
      <c r="H117" s="17" t="str">
        <f t="shared" si="83"/>
        <v>Specific detail</v>
      </c>
      <c r="I117" s="17" t="str">
        <f t="shared" si="83"/>
        <v>Assumption</v>
      </c>
      <c r="J117" s="17" t="str">
        <f t="shared" si="83"/>
        <v>Conclusion</v>
      </c>
      <c r="K117" s="17" t="str">
        <f t="shared" si="83"/>
        <v>Strengthten</v>
      </c>
      <c r="L117" s="17" t="str">
        <f t="shared" si="83"/>
        <v>Weaken</v>
      </c>
      <c r="M117" s="17" t="str">
        <f t="shared" si="83"/>
        <v>Style</v>
      </c>
      <c r="N117" s="17" t="str">
        <f t="shared" ref="N117:V117" si="84">+AH117</f>
        <v>Rare Type</v>
      </c>
      <c r="O117" s="17" t="str">
        <f t="shared" si="84"/>
        <v>Subject-verb</v>
      </c>
      <c r="P117" s="17" t="str">
        <f t="shared" si="84"/>
        <v>Parallelism</v>
      </c>
      <c r="Q117" s="17" t="str">
        <f t="shared" si="84"/>
        <v>Pronouns</v>
      </c>
      <c r="R117" s="17" t="str">
        <f t="shared" si="84"/>
        <v>Modifiers</v>
      </c>
      <c r="S117" s="17" t="str">
        <f t="shared" si="84"/>
        <v>Verb Usage</v>
      </c>
      <c r="T117" s="17" t="str">
        <f t="shared" si="84"/>
        <v>Idioms</v>
      </c>
      <c r="U117" s="17" t="str">
        <f t="shared" si="84"/>
        <v>Comparisons</v>
      </c>
      <c r="V117" s="17" t="str">
        <f t="shared" si="84"/>
        <v>CR Total</v>
      </c>
      <c r="X117" s="82" t="str">
        <f t="array" ref="X117:AO117">TRANSPOSE(Verbal)</f>
        <v>Global (Purpose, Main Idea)</v>
      </c>
      <c r="Y117" s="82" t="str">
        <v>Inference</v>
      </c>
      <c r="Z117" s="82" t="str">
        <v>Grammatical Construction</v>
      </c>
      <c r="AA117" s="82" t="str">
        <v>Logic</v>
      </c>
      <c r="AB117" s="82" t="str">
        <v>Specific detail</v>
      </c>
      <c r="AC117" s="82" t="str">
        <v>Assumption</v>
      </c>
      <c r="AD117" s="82" t="str">
        <v>Conclusion</v>
      </c>
      <c r="AE117" s="82" t="str">
        <v>Strengthten</v>
      </c>
      <c r="AF117" s="82" t="str">
        <v>Weaken</v>
      </c>
      <c r="AG117" s="82" t="str">
        <v>Style</v>
      </c>
      <c r="AH117" s="82" t="str">
        <v>Rare Type</v>
      </c>
      <c r="AI117" s="82" t="str">
        <v>Subject-verb</v>
      </c>
      <c r="AJ117" s="82" t="str">
        <v>Parallelism</v>
      </c>
      <c r="AK117" s="82" t="str">
        <v>Pronouns</v>
      </c>
      <c r="AL117" s="82" t="str">
        <v>Modifiers</v>
      </c>
      <c r="AM117" s="82" t="str">
        <v>Verb Usage</v>
      </c>
      <c r="AN117" s="82" t="str">
        <v>Idioms</v>
      </c>
      <c r="AO117" s="82" t="str">
        <v>Comparisons</v>
      </c>
      <c r="AP117" s="76" t="s">
        <v>257</v>
      </c>
      <c r="AQ117" s="76"/>
      <c r="AR117" s="76"/>
      <c r="AS117" s="76"/>
      <c r="AT117" s="76"/>
      <c r="AU117" s="76"/>
      <c r="AV117" s="76"/>
      <c r="AW117" s="76"/>
      <c r="AX117" s="76"/>
      <c r="AY117" s="76"/>
      <c r="AZ117" s="76"/>
      <c r="BA117" s="76"/>
      <c r="BB117" s="76"/>
      <c r="BC117" s="76"/>
      <c r="BD117" s="76"/>
      <c r="BE117" s="76"/>
      <c r="BF117" s="76"/>
      <c r="BG117" s="76"/>
    </row>
    <row r="118" spans="2:59" ht="16" thickBot="1">
      <c r="B118" s="18" t="str">
        <f>+$B$43</f>
        <v>Official Guide 12</v>
      </c>
      <c r="D118" s="52" t="str">
        <f t="shared" ref="D118:D128" si="85">+IF(ISERROR(X118),"n/a",X118)</f>
        <v>n/a</v>
      </c>
      <c r="E118" s="52" t="str">
        <f t="shared" ref="E118:E128" si="86">+IF(ISERROR(Y118),"n/a",Y118)</f>
        <v>n/a</v>
      </c>
      <c r="F118" s="52" t="str">
        <f t="shared" ref="F118:F128" si="87">+IF(ISERROR(Z118),"n/a",Z118)</f>
        <v>n/a</v>
      </c>
      <c r="G118" s="52" t="str">
        <f t="shared" ref="G118:G128" si="88">+IF(ISERROR(AA118),"n/a",AA118)</f>
        <v>n/a</v>
      </c>
      <c r="H118" s="52" t="str">
        <f t="shared" ref="H118:H128" si="89">+IF(ISERROR(AB118),"n/a",AB118)</f>
        <v>n/a</v>
      </c>
      <c r="I118" s="52" t="str">
        <f t="shared" ref="I118:I128" si="90">+IF(ISERROR(AC118),"n/a",AC118)</f>
        <v>n/a</v>
      </c>
      <c r="J118" s="52" t="str">
        <f t="shared" ref="J118:J128" si="91">+IF(ISERROR(AD118),"n/a",AD118)</f>
        <v>n/a</v>
      </c>
      <c r="K118" s="52" t="str">
        <f t="shared" ref="K118:K128" si="92">+IF(ISERROR(AE118),"n/a",AE118)</f>
        <v>n/a</v>
      </c>
      <c r="L118" s="52" t="str">
        <f t="shared" ref="L118:L128" si="93">+IF(ISERROR(AF118),"n/a",AF118)</f>
        <v>n/a</v>
      </c>
      <c r="M118" s="53" t="str">
        <f t="shared" ref="M118:M128" si="94">+IF(ISERROR(AG118),"n/a",AG118)</f>
        <v>n/a</v>
      </c>
      <c r="N118" s="54" t="str">
        <f t="shared" ref="N118:N128" si="95">+IF(ISERROR(AH118),"n/a",AH118)</f>
        <v>n/a</v>
      </c>
      <c r="O118" s="52" t="str">
        <f t="shared" ref="O118:V128" si="96">+IF(ISERROR(AI118),"n/a",AI118)</f>
        <v>n/a</v>
      </c>
      <c r="P118" s="53" t="str">
        <f t="shared" si="96"/>
        <v>n/a</v>
      </c>
      <c r="Q118" s="54" t="str">
        <f t="shared" si="96"/>
        <v>n/a</v>
      </c>
      <c r="R118" s="52" t="str">
        <f t="shared" si="96"/>
        <v>n/a</v>
      </c>
      <c r="S118" s="53" t="str">
        <f t="shared" si="96"/>
        <v>n/a</v>
      </c>
      <c r="T118" s="54" t="str">
        <f t="shared" si="96"/>
        <v>n/a</v>
      </c>
      <c r="U118" s="52" t="str">
        <f t="shared" si="96"/>
        <v>n/a</v>
      </c>
      <c r="V118" s="53" t="str">
        <f t="shared" si="96"/>
        <v>n/a</v>
      </c>
      <c r="X118" s="83" t="e">
        <f>+SUMPRODUCT(('Verbal Log'!$C$5:$C$1004='Verbal Stats'!$B118)*('Verbal Log'!$I$5:$I$1004='Verbal Stats'!X$42)*('Verbal Log'!$E$5:$E$1004='Verbal Stats'!$B$116)*'Verbal Log'!$H$5:$H$1004)/SUMPRODUCT(('Verbal Log'!$C$5:$C$1004='Verbal Stats'!$B118)*('Verbal Log'!$I$5:$I$1004='Verbal Stats'!X$42)*('Verbal Log'!$E$5:$E$1004='Verbal Stats'!$B$116))</f>
        <v>#DIV/0!</v>
      </c>
      <c r="Y118" s="83" t="e">
        <f>+SUMPRODUCT(('Verbal Log'!$C$5:$C$1004='Verbal Stats'!$B118)*('Verbal Log'!$I$5:$I$1004='Verbal Stats'!Y$42)*('Verbal Log'!$E$5:$E$1004='Verbal Stats'!$B$116)*'Verbal Log'!$H$5:$H$1004)/SUMPRODUCT(('Verbal Log'!$C$5:$C$1004='Verbal Stats'!$B118)*('Verbal Log'!$I$5:$I$1004='Verbal Stats'!Y$42)*('Verbal Log'!$E$5:$E$1004='Verbal Stats'!$B$116))</f>
        <v>#DIV/0!</v>
      </c>
      <c r="Z118" s="83" t="e">
        <f>+SUMPRODUCT(('Verbal Log'!$C$5:$C$1004='Verbal Stats'!$B118)*('Verbal Log'!$I$5:$I$1004='Verbal Stats'!Z$42)*('Verbal Log'!$E$5:$E$1004='Verbal Stats'!$B$116)*'Verbal Log'!$H$5:$H$1004)/SUMPRODUCT(('Verbal Log'!$C$5:$C$1004='Verbal Stats'!$B118)*('Verbal Log'!$I$5:$I$1004='Verbal Stats'!Z$42)*('Verbal Log'!$E$5:$E$1004='Verbal Stats'!$B$116))</f>
        <v>#DIV/0!</v>
      </c>
      <c r="AA118" s="83" t="e">
        <f>+SUMPRODUCT(('Verbal Log'!$C$5:$C$1004='Verbal Stats'!$B118)*('Verbal Log'!$I$5:$I$1004='Verbal Stats'!AA$42)*('Verbal Log'!$E$5:$E$1004='Verbal Stats'!$B$116)*'Verbal Log'!$H$5:$H$1004)/SUMPRODUCT(('Verbal Log'!$C$5:$C$1004='Verbal Stats'!$B118)*('Verbal Log'!$I$5:$I$1004='Verbal Stats'!AA$42)*('Verbal Log'!$E$5:$E$1004='Verbal Stats'!$B$116))</f>
        <v>#DIV/0!</v>
      </c>
      <c r="AB118" s="83" t="e">
        <f>+SUMPRODUCT(('Verbal Log'!$C$5:$C$1004='Verbal Stats'!$B118)*('Verbal Log'!$I$5:$I$1004='Verbal Stats'!AB$42)*('Verbal Log'!$E$5:$E$1004='Verbal Stats'!$B$116)*'Verbal Log'!$H$5:$H$1004)/SUMPRODUCT(('Verbal Log'!$C$5:$C$1004='Verbal Stats'!$B118)*('Verbal Log'!$I$5:$I$1004='Verbal Stats'!AB$42)*('Verbal Log'!$E$5:$E$1004='Verbal Stats'!$B$116))</f>
        <v>#DIV/0!</v>
      </c>
      <c r="AC118" s="83" t="e">
        <f>+SUMPRODUCT(('Verbal Log'!$C$5:$C$1004='Verbal Stats'!$B118)*('Verbal Log'!$I$5:$I$1004='Verbal Stats'!AC$42)*('Verbal Log'!$E$5:$E$1004='Verbal Stats'!$B$116)*'Verbal Log'!$H$5:$H$1004)/SUMPRODUCT(('Verbal Log'!$C$5:$C$1004='Verbal Stats'!$B118)*('Verbal Log'!$I$5:$I$1004='Verbal Stats'!AC$42)*('Verbal Log'!$E$5:$E$1004='Verbal Stats'!$B$116))</f>
        <v>#DIV/0!</v>
      </c>
      <c r="AD118" s="83" t="e">
        <f>+SUMPRODUCT(('Verbal Log'!$C$5:$C$1004='Verbal Stats'!$B118)*('Verbal Log'!$I$5:$I$1004='Verbal Stats'!AD$42)*('Verbal Log'!$E$5:$E$1004='Verbal Stats'!$B$116)*'Verbal Log'!$H$5:$H$1004)/SUMPRODUCT(('Verbal Log'!$C$5:$C$1004='Verbal Stats'!$B118)*('Verbal Log'!$I$5:$I$1004='Verbal Stats'!AD$42)*('Verbal Log'!$E$5:$E$1004='Verbal Stats'!$B$116))</f>
        <v>#DIV/0!</v>
      </c>
      <c r="AE118" s="83" t="e">
        <f>+SUMPRODUCT(('Verbal Log'!$C$5:$C$1004='Verbal Stats'!$B118)*('Verbal Log'!$I$5:$I$1004='Verbal Stats'!AE$42)*('Verbal Log'!$E$5:$E$1004='Verbal Stats'!$B$116)*'Verbal Log'!$H$5:$H$1004)/SUMPRODUCT(('Verbal Log'!$C$5:$C$1004='Verbal Stats'!$B118)*('Verbal Log'!$I$5:$I$1004='Verbal Stats'!AE$42)*('Verbal Log'!$E$5:$E$1004='Verbal Stats'!$B$116))</f>
        <v>#DIV/0!</v>
      </c>
      <c r="AF118" s="83" t="e">
        <f>+SUMPRODUCT(('Verbal Log'!$C$5:$C$1004='Verbal Stats'!$B118)*('Verbal Log'!$I$5:$I$1004='Verbal Stats'!AF$42)*('Verbal Log'!$E$5:$E$1004='Verbal Stats'!$B$116)*'Verbal Log'!$H$5:$H$1004)/SUMPRODUCT(('Verbal Log'!$C$5:$C$1004='Verbal Stats'!$B118)*('Verbal Log'!$I$5:$I$1004='Verbal Stats'!AF$42)*('Verbal Log'!$E$5:$E$1004='Verbal Stats'!$B$116))</f>
        <v>#DIV/0!</v>
      </c>
      <c r="AG118" s="83" t="e">
        <f>+SUMPRODUCT(('Verbal Log'!$C$5:$C$1004='Verbal Stats'!$B118)*('Verbal Log'!$I$5:$I$1004='Verbal Stats'!AG$42)*('Verbal Log'!$E$5:$E$1004='Verbal Stats'!$B$116)*'Verbal Log'!$H$5:$H$1004)/SUMPRODUCT(('Verbal Log'!$C$5:$C$1004='Verbal Stats'!$B118)*('Verbal Log'!$I$5:$I$1004='Verbal Stats'!AG$42)*('Verbal Log'!$E$5:$E$1004='Verbal Stats'!$B$116))</f>
        <v>#DIV/0!</v>
      </c>
      <c r="AH118" s="83" t="e">
        <f>+SUMPRODUCT(('Verbal Log'!$C$5:$C$1004='Verbal Stats'!$B118)*('Verbal Log'!$I$5:$I$1004='Verbal Stats'!AH$42)*('Verbal Log'!$E$5:$E$1004='Verbal Stats'!$B$116)*'Verbal Log'!$H$5:$H$1004)/SUMPRODUCT(('Verbal Log'!$C$5:$C$1004='Verbal Stats'!$B118)*('Verbal Log'!$I$5:$I$1004='Verbal Stats'!AH$42)*('Verbal Log'!$E$5:$E$1004='Verbal Stats'!$B$116))</f>
        <v>#DIV/0!</v>
      </c>
      <c r="AI118" s="83" t="e">
        <f>+SUMPRODUCT(('Verbal Log'!$C$5:$C$1004='Verbal Stats'!$B118)*('Verbal Log'!$I$5:$I$1004='Verbal Stats'!AI$42)*('Verbal Log'!$E$5:$E$1004='Verbal Stats'!$B$116)*'Verbal Log'!$H$5:$H$1004)/SUMPRODUCT(('Verbal Log'!$C$5:$C$1004='Verbal Stats'!$B118)*('Verbal Log'!$I$5:$I$1004='Verbal Stats'!AI$42)*('Verbal Log'!$E$5:$E$1004='Verbal Stats'!$B$116))</f>
        <v>#DIV/0!</v>
      </c>
      <c r="AJ118" s="83" t="e">
        <f>+SUMPRODUCT(('Verbal Log'!$C$5:$C$1004='Verbal Stats'!$B118)*('Verbal Log'!$I$5:$I$1004='Verbal Stats'!AJ$42)*('Verbal Log'!$E$5:$E$1004='Verbal Stats'!$B$116)*'Verbal Log'!$H$5:$H$1004)/SUMPRODUCT(('Verbal Log'!$C$5:$C$1004='Verbal Stats'!$B118)*('Verbal Log'!$I$5:$I$1004='Verbal Stats'!AJ$42)*('Verbal Log'!$E$5:$E$1004='Verbal Stats'!$B$116))</f>
        <v>#DIV/0!</v>
      </c>
      <c r="AK118" s="83" t="e">
        <f>+SUMPRODUCT(('Verbal Log'!$C$5:$C$1004='Verbal Stats'!$B118)*('Verbal Log'!$I$5:$I$1004='Verbal Stats'!AK$42)*('Verbal Log'!$E$5:$E$1004='Verbal Stats'!$B$116)*'Verbal Log'!$H$5:$H$1004)/SUMPRODUCT(('Verbal Log'!$C$5:$C$1004='Verbal Stats'!$B118)*('Verbal Log'!$I$5:$I$1004='Verbal Stats'!AK$42)*('Verbal Log'!$E$5:$E$1004='Verbal Stats'!$B$116))</f>
        <v>#DIV/0!</v>
      </c>
      <c r="AL118" s="83" t="e">
        <f>+SUMPRODUCT(('Verbal Log'!$C$5:$C$1004='Verbal Stats'!$B118)*('Verbal Log'!$I$5:$I$1004='Verbal Stats'!AL$42)*('Verbal Log'!$E$5:$E$1004='Verbal Stats'!$B$116)*'Verbal Log'!$H$5:$H$1004)/SUMPRODUCT(('Verbal Log'!$C$5:$C$1004='Verbal Stats'!$B118)*('Verbal Log'!$I$5:$I$1004='Verbal Stats'!AL$42)*('Verbal Log'!$E$5:$E$1004='Verbal Stats'!$B$116))</f>
        <v>#DIV/0!</v>
      </c>
      <c r="AM118" s="83" t="e">
        <f>+SUMPRODUCT(('Verbal Log'!$C$5:$C$1004='Verbal Stats'!$B118)*('Verbal Log'!$I$5:$I$1004='Verbal Stats'!AM$42)*('Verbal Log'!$E$5:$E$1004='Verbal Stats'!$B$116)*'Verbal Log'!$H$5:$H$1004)/SUMPRODUCT(('Verbal Log'!$C$5:$C$1004='Verbal Stats'!$B118)*('Verbal Log'!$I$5:$I$1004='Verbal Stats'!AM$42)*('Verbal Log'!$E$5:$E$1004='Verbal Stats'!$B$116))</f>
        <v>#DIV/0!</v>
      </c>
      <c r="AN118" s="83" t="e">
        <f>+SUMPRODUCT(('Verbal Log'!$C$5:$C$1004='Verbal Stats'!$B118)*('Verbal Log'!$I$5:$I$1004='Verbal Stats'!AN$42)*('Verbal Log'!$E$5:$E$1004='Verbal Stats'!$B$116)*'Verbal Log'!$H$5:$H$1004)/SUMPRODUCT(('Verbal Log'!$C$5:$C$1004='Verbal Stats'!$B118)*('Verbal Log'!$I$5:$I$1004='Verbal Stats'!AN$42)*('Verbal Log'!$E$5:$E$1004='Verbal Stats'!$B$116))</f>
        <v>#DIV/0!</v>
      </c>
      <c r="AO118" s="83" t="e">
        <f>+SUMPRODUCT(('Verbal Log'!$C$5:$C$1004='Verbal Stats'!$B118)*('Verbal Log'!$I$5:$I$1004='Verbal Stats'!AO$42)*('Verbal Log'!$E$5:$E$1004='Verbal Stats'!$B$116)*'Verbal Log'!$H$5:$H$1004)/SUMPRODUCT(('Verbal Log'!$C$5:$C$1004='Verbal Stats'!$B118)*('Verbal Log'!$I$5:$I$1004='Verbal Stats'!AO$42)*('Verbal Log'!$E$5:$E$1004='Verbal Stats'!$B$116))</f>
        <v>#DIV/0!</v>
      </c>
      <c r="AP118" s="83" t="e">
        <f>+SUMPRODUCT(('Verbal Log'!$C$5:$C$1004='Verbal Stats'!$B118)*('Verbal Log'!$E$5:$E$1004='Verbal Stats'!$B$56)*'Verbal Log'!$H$5:$H$1004)/SUMPRODUCT(('Verbal Log'!$C$5:$C$1004='Verbal Stats'!$B118)*('Verbal Log'!$E$5:$E$1004='Verbal Stats'!$B$56))</f>
        <v>#DIV/0!</v>
      </c>
      <c r="AQ118" s="76"/>
      <c r="AR118" s="76"/>
      <c r="AS118" s="76"/>
      <c r="AT118" s="76"/>
      <c r="AU118" s="76"/>
      <c r="AV118" s="76"/>
      <c r="AW118" s="76"/>
      <c r="AX118" s="76"/>
      <c r="AY118" s="76"/>
      <c r="AZ118" s="76"/>
      <c r="BA118" s="76"/>
      <c r="BB118" s="76"/>
      <c r="BC118" s="76"/>
      <c r="BD118" s="76"/>
      <c r="BE118" s="76"/>
      <c r="BF118" s="76"/>
      <c r="BG118" s="76"/>
    </row>
    <row r="119" spans="2:59" ht="16" thickBot="1">
      <c r="B119" s="18" t="str">
        <f>+$B$44</f>
        <v>Official Guide-V</v>
      </c>
      <c r="D119" s="55" t="str">
        <f t="shared" si="85"/>
        <v>n/a</v>
      </c>
      <c r="E119" s="55" t="str">
        <f t="shared" si="86"/>
        <v>n/a</v>
      </c>
      <c r="F119" s="55" t="str">
        <f t="shared" si="87"/>
        <v>n/a</v>
      </c>
      <c r="G119" s="55" t="str">
        <f t="shared" si="88"/>
        <v>n/a</v>
      </c>
      <c r="H119" s="55" t="str">
        <f t="shared" si="89"/>
        <v>n/a</v>
      </c>
      <c r="I119" s="55" t="str">
        <f t="shared" si="90"/>
        <v>n/a</v>
      </c>
      <c r="J119" s="55" t="str">
        <f t="shared" si="91"/>
        <v>n/a</v>
      </c>
      <c r="K119" s="55" t="str">
        <f t="shared" si="92"/>
        <v>n/a</v>
      </c>
      <c r="L119" s="55" t="str">
        <f t="shared" si="93"/>
        <v>n/a</v>
      </c>
      <c r="M119" s="56" t="str">
        <f t="shared" si="94"/>
        <v>n/a</v>
      </c>
      <c r="N119" s="57" t="str">
        <f t="shared" si="95"/>
        <v>n/a</v>
      </c>
      <c r="O119" s="55" t="str">
        <f t="shared" si="96"/>
        <v>n/a</v>
      </c>
      <c r="P119" s="56" t="str">
        <f t="shared" si="96"/>
        <v>n/a</v>
      </c>
      <c r="Q119" s="57" t="str">
        <f t="shared" si="96"/>
        <v>n/a</v>
      </c>
      <c r="R119" s="55" t="str">
        <f t="shared" si="96"/>
        <v>n/a</v>
      </c>
      <c r="S119" s="56" t="str">
        <f t="shared" si="96"/>
        <v>n/a</v>
      </c>
      <c r="T119" s="57" t="str">
        <f t="shared" si="96"/>
        <v>n/a</v>
      </c>
      <c r="U119" s="55" t="str">
        <f t="shared" si="96"/>
        <v>n/a</v>
      </c>
      <c r="V119" s="56" t="str">
        <f t="shared" si="96"/>
        <v>n/a</v>
      </c>
      <c r="X119" s="83" t="e">
        <f>+SUMPRODUCT(('Verbal Log'!$C$5:$C$1004='Verbal Stats'!$B119)*('Verbal Log'!$I$5:$I$1004='Verbal Stats'!X$42)*('Verbal Log'!$E$5:$E$1004='Verbal Stats'!$B$116)*'Verbal Log'!$H$5:$H$1004)/SUMPRODUCT(('Verbal Log'!$C$5:$C$1004='Verbal Stats'!$B119)*('Verbal Log'!$I$5:$I$1004='Verbal Stats'!X$42)*('Verbal Log'!$E$5:$E$1004='Verbal Stats'!$B$116))</f>
        <v>#DIV/0!</v>
      </c>
      <c r="Y119" s="83" t="e">
        <f>+SUMPRODUCT(('Verbal Log'!$C$5:$C$1004='Verbal Stats'!$B119)*('Verbal Log'!$I$5:$I$1004='Verbal Stats'!Y$42)*('Verbal Log'!$E$5:$E$1004='Verbal Stats'!$B$116)*'Verbal Log'!$H$5:$H$1004)/SUMPRODUCT(('Verbal Log'!$C$5:$C$1004='Verbal Stats'!$B119)*('Verbal Log'!$I$5:$I$1004='Verbal Stats'!Y$42)*('Verbal Log'!$E$5:$E$1004='Verbal Stats'!$B$116))</f>
        <v>#DIV/0!</v>
      </c>
      <c r="Z119" s="83" t="e">
        <f>+SUMPRODUCT(('Verbal Log'!$C$5:$C$1004='Verbal Stats'!$B119)*('Verbal Log'!$I$5:$I$1004='Verbal Stats'!Z$42)*('Verbal Log'!$E$5:$E$1004='Verbal Stats'!$B$116)*'Verbal Log'!$H$5:$H$1004)/SUMPRODUCT(('Verbal Log'!$C$5:$C$1004='Verbal Stats'!$B119)*('Verbal Log'!$I$5:$I$1004='Verbal Stats'!Z$42)*('Verbal Log'!$E$5:$E$1004='Verbal Stats'!$B$116))</f>
        <v>#DIV/0!</v>
      </c>
      <c r="AA119" s="83" t="e">
        <f>+SUMPRODUCT(('Verbal Log'!$C$5:$C$1004='Verbal Stats'!$B119)*('Verbal Log'!$I$5:$I$1004='Verbal Stats'!AA$42)*('Verbal Log'!$E$5:$E$1004='Verbal Stats'!$B$116)*'Verbal Log'!$H$5:$H$1004)/SUMPRODUCT(('Verbal Log'!$C$5:$C$1004='Verbal Stats'!$B119)*('Verbal Log'!$I$5:$I$1004='Verbal Stats'!AA$42)*('Verbal Log'!$E$5:$E$1004='Verbal Stats'!$B$116))</f>
        <v>#DIV/0!</v>
      </c>
      <c r="AB119" s="83" t="e">
        <f>+SUMPRODUCT(('Verbal Log'!$C$5:$C$1004='Verbal Stats'!$B119)*('Verbal Log'!$I$5:$I$1004='Verbal Stats'!AB$42)*('Verbal Log'!$E$5:$E$1004='Verbal Stats'!$B$116)*'Verbal Log'!$H$5:$H$1004)/SUMPRODUCT(('Verbal Log'!$C$5:$C$1004='Verbal Stats'!$B119)*('Verbal Log'!$I$5:$I$1004='Verbal Stats'!AB$42)*('Verbal Log'!$E$5:$E$1004='Verbal Stats'!$B$116))</f>
        <v>#DIV/0!</v>
      </c>
      <c r="AC119" s="83" t="e">
        <f>+SUMPRODUCT(('Verbal Log'!$C$5:$C$1004='Verbal Stats'!$B119)*('Verbal Log'!$I$5:$I$1004='Verbal Stats'!AC$42)*('Verbal Log'!$E$5:$E$1004='Verbal Stats'!$B$116)*'Verbal Log'!$H$5:$H$1004)/SUMPRODUCT(('Verbal Log'!$C$5:$C$1004='Verbal Stats'!$B119)*('Verbal Log'!$I$5:$I$1004='Verbal Stats'!AC$42)*('Verbal Log'!$E$5:$E$1004='Verbal Stats'!$B$116))</f>
        <v>#DIV/0!</v>
      </c>
      <c r="AD119" s="83" t="e">
        <f>+SUMPRODUCT(('Verbal Log'!$C$5:$C$1004='Verbal Stats'!$B119)*('Verbal Log'!$I$5:$I$1004='Verbal Stats'!AD$42)*('Verbal Log'!$E$5:$E$1004='Verbal Stats'!$B$116)*'Verbal Log'!$H$5:$H$1004)/SUMPRODUCT(('Verbal Log'!$C$5:$C$1004='Verbal Stats'!$B119)*('Verbal Log'!$I$5:$I$1004='Verbal Stats'!AD$42)*('Verbal Log'!$E$5:$E$1004='Verbal Stats'!$B$116))</f>
        <v>#DIV/0!</v>
      </c>
      <c r="AE119" s="83" t="e">
        <f>+SUMPRODUCT(('Verbal Log'!$C$5:$C$1004='Verbal Stats'!$B119)*('Verbal Log'!$I$5:$I$1004='Verbal Stats'!AE$42)*('Verbal Log'!$E$5:$E$1004='Verbal Stats'!$B$116)*'Verbal Log'!$H$5:$H$1004)/SUMPRODUCT(('Verbal Log'!$C$5:$C$1004='Verbal Stats'!$B119)*('Verbal Log'!$I$5:$I$1004='Verbal Stats'!AE$42)*('Verbal Log'!$E$5:$E$1004='Verbal Stats'!$B$116))</f>
        <v>#DIV/0!</v>
      </c>
      <c r="AF119" s="83" t="e">
        <f>+SUMPRODUCT(('Verbal Log'!$C$5:$C$1004='Verbal Stats'!$B119)*('Verbal Log'!$I$5:$I$1004='Verbal Stats'!AF$42)*('Verbal Log'!$E$5:$E$1004='Verbal Stats'!$B$116)*'Verbal Log'!$H$5:$H$1004)/SUMPRODUCT(('Verbal Log'!$C$5:$C$1004='Verbal Stats'!$B119)*('Verbal Log'!$I$5:$I$1004='Verbal Stats'!AF$42)*('Verbal Log'!$E$5:$E$1004='Verbal Stats'!$B$116))</f>
        <v>#DIV/0!</v>
      </c>
      <c r="AG119" s="83" t="e">
        <f>+SUMPRODUCT(('Verbal Log'!$C$5:$C$1004='Verbal Stats'!$B119)*('Verbal Log'!$I$5:$I$1004='Verbal Stats'!AG$42)*('Verbal Log'!$E$5:$E$1004='Verbal Stats'!$B$116)*'Verbal Log'!$H$5:$H$1004)/SUMPRODUCT(('Verbal Log'!$C$5:$C$1004='Verbal Stats'!$B119)*('Verbal Log'!$I$5:$I$1004='Verbal Stats'!AG$42)*('Verbal Log'!$E$5:$E$1004='Verbal Stats'!$B$116))</f>
        <v>#DIV/0!</v>
      </c>
      <c r="AH119" s="83" t="e">
        <f>+SUMPRODUCT(('Verbal Log'!$C$5:$C$1004='Verbal Stats'!$B119)*('Verbal Log'!$I$5:$I$1004='Verbal Stats'!AH$42)*('Verbal Log'!$E$5:$E$1004='Verbal Stats'!$B$116)*'Verbal Log'!$H$5:$H$1004)/SUMPRODUCT(('Verbal Log'!$C$5:$C$1004='Verbal Stats'!$B119)*('Verbal Log'!$I$5:$I$1004='Verbal Stats'!AH$42)*('Verbal Log'!$E$5:$E$1004='Verbal Stats'!$B$116))</f>
        <v>#DIV/0!</v>
      </c>
      <c r="AI119" s="83" t="e">
        <f>+SUMPRODUCT(('Verbal Log'!$C$5:$C$1004='Verbal Stats'!$B119)*('Verbal Log'!$I$5:$I$1004='Verbal Stats'!AI$42)*('Verbal Log'!$E$5:$E$1004='Verbal Stats'!$B$116)*'Verbal Log'!$H$5:$H$1004)/SUMPRODUCT(('Verbal Log'!$C$5:$C$1004='Verbal Stats'!$B119)*('Verbal Log'!$I$5:$I$1004='Verbal Stats'!AI$42)*('Verbal Log'!$E$5:$E$1004='Verbal Stats'!$B$116))</f>
        <v>#DIV/0!</v>
      </c>
      <c r="AJ119" s="83" t="e">
        <f>+SUMPRODUCT(('Verbal Log'!$C$5:$C$1004='Verbal Stats'!$B119)*('Verbal Log'!$I$5:$I$1004='Verbal Stats'!AJ$42)*('Verbal Log'!$E$5:$E$1004='Verbal Stats'!$B$116)*'Verbal Log'!$H$5:$H$1004)/SUMPRODUCT(('Verbal Log'!$C$5:$C$1004='Verbal Stats'!$B119)*('Verbal Log'!$I$5:$I$1004='Verbal Stats'!AJ$42)*('Verbal Log'!$E$5:$E$1004='Verbal Stats'!$B$116))</f>
        <v>#DIV/0!</v>
      </c>
      <c r="AK119" s="83" t="e">
        <f>+SUMPRODUCT(('Verbal Log'!$C$5:$C$1004='Verbal Stats'!$B119)*('Verbal Log'!$I$5:$I$1004='Verbal Stats'!AK$42)*('Verbal Log'!$E$5:$E$1004='Verbal Stats'!$B$116)*'Verbal Log'!$H$5:$H$1004)/SUMPRODUCT(('Verbal Log'!$C$5:$C$1004='Verbal Stats'!$B119)*('Verbal Log'!$I$5:$I$1004='Verbal Stats'!AK$42)*('Verbal Log'!$E$5:$E$1004='Verbal Stats'!$B$116))</f>
        <v>#DIV/0!</v>
      </c>
      <c r="AL119" s="83" t="e">
        <f>+SUMPRODUCT(('Verbal Log'!$C$5:$C$1004='Verbal Stats'!$B119)*('Verbal Log'!$I$5:$I$1004='Verbal Stats'!AL$42)*('Verbal Log'!$E$5:$E$1004='Verbal Stats'!$B$116)*'Verbal Log'!$H$5:$H$1004)/SUMPRODUCT(('Verbal Log'!$C$5:$C$1004='Verbal Stats'!$B119)*('Verbal Log'!$I$5:$I$1004='Verbal Stats'!AL$42)*('Verbal Log'!$E$5:$E$1004='Verbal Stats'!$B$116))</f>
        <v>#DIV/0!</v>
      </c>
      <c r="AM119" s="83" t="e">
        <f>+SUMPRODUCT(('Verbal Log'!$C$5:$C$1004='Verbal Stats'!$B119)*('Verbal Log'!$I$5:$I$1004='Verbal Stats'!AM$42)*('Verbal Log'!$E$5:$E$1004='Verbal Stats'!$B$116)*'Verbal Log'!$H$5:$H$1004)/SUMPRODUCT(('Verbal Log'!$C$5:$C$1004='Verbal Stats'!$B119)*('Verbal Log'!$I$5:$I$1004='Verbal Stats'!AM$42)*('Verbal Log'!$E$5:$E$1004='Verbal Stats'!$B$116))</f>
        <v>#DIV/0!</v>
      </c>
      <c r="AN119" s="83" t="e">
        <f>+SUMPRODUCT(('Verbal Log'!$C$5:$C$1004='Verbal Stats'!$B119)*('Verbal Log'!$I$5:$I$1004='Verbal Stats'!AN$42)*('Verbal Log'!$E$5:$E$1004='Verbal Stats'!$B$116)*'Verbal Log'!$H$5:$H$1004)/SUMPRODUCT(('Verbal Log'!$C$5:$C$1004='Verbal Stats'!$B119)*('Verbal Log'!$I$5:$I$1004='Verbal Stats'!AN$42)*('Verbal Log'!$E$5:$E$1004='Verbal Stats'!$B$116))</f>
        <v>#DIV/0!</v>
      </c>
      <c r="AO119" s="83" t="e">
        <f>+SUMPRODUCT(('Verbal Log'!$C$5:$C$1004='Verbal Stats'!$B119)*('Verbal Log'!$I$5:$I$1004='Verbal Stats'!AO$42)*('Verbal Log'!$E$5:$E$1004='Verbal Stats'!$B$116)*'Verbal Log'!$H$5:$H$1004)/SUMPRODUCT(('Verbal Log'!$C$5:$C$1004='Verbal Stats'!$B119)*('Verbal Log'!$I$5:$I$1004='Verbal Stats'!AO$42)*('Verbal Log'!$E$5:$E$1004='Verbal Stats'!$B$116))</f>
        <v>#DIV/0!</v>
      </c>
      <c r="AP119" s="83" t="e">
        <f>+SUMPRODUCT(('Verbal Log'!$C$5:$C$1004='Verbal Stats'!$B119)*('Verbal Log'!$E$5:$E$1004='Verbal Stats'!$B$56)*'Verbal Log'!$H$5:$H$1004)/SUMPRODUCT(('Verbal Log'!$C$5:$C$1004='Verbal Stats'!$B119)*('Verbal Log'!$E$5:$E$1004='Verbal Stats'!$B$56))</f>
        <v>#DIV/0!</v>
      </c>
      <c r="AQ119" s="76"/>
      <c r="AR119" s="76"/>
      <c r="AS119" s="76"/>
      <c r="AT119" s="76"/>
      <c r="AU119" s="76"/>
      <c r="AV119" s="76"/>
      <c r="AW119" s="76"/>
      <c r="AX119" s="76"/>
      <c r="AY119" s="76"/>
      <c r="AZ119" s="76"/>
      <c r="BA119" s="76"/>
      <c r="BB119" s="76"/>
      <c r="BC119" s="76"/>
      <c r="BD119" s="76"/>
      <c r="BE119" s="76"/>
      <c r="BF119" s="76"/>
      <c r="BG119" s="76"/>
    </row>
    <row r="120" spans="2:59" ht="16" thickBot="1">
      <c r="B120" s="18" t="str">
        <f>+$B$45</f>
        <v>Official Guide-Q</v>
      </c>
      <c r="D120" s="52" t="str">
        <f t="shared" si="85"/>
        <v>n/a</v>
      </c>
      <c r="E120" s="52" t="str">
        <f t="shared" si="86"/>
        <v>n/a</v>
      </c>
      <c r="F120" s="52" t="str">
        <f t="shared" si="87"/>
        <v>n/a</v>
      </c>
      <c r="G120" s="52" t="str">
        <f t="shared" si="88"/>
        <v>n/a</v>
      </c>
      <c r="H120" s="52" t="str">
        <f t="shared" si="89"/>
        <v>n/a</v>
      </c>
      <c r="I120" s="52" t="str">
        <f t="shared" si="90"/>
        <v>n/a</v>
      </c>
      <c r="J120" s="52" t="str">
        <f t="shared" si="91"/>
        <v>n/a</v>
      </c>
      <c r="K120" s="52" t="str">
        <f t="shared" si="92"/>
        <v>n/a</v>
      </c>
      <c r="L120" s="52" t="str">
        <f t="shared" si="93"/>
        <v>n/a</v>
      </c>
      <c r="M120" s="53" t="str">
        <f t="shared" si="94"/>
        <v>n/a</v>
      </c>
      <c r="N120" s="54" t="str">
        <f t="shared" si="95"/>
        <v>n/a</v>
      </c>
      <c r="O120" s="52" t="str">
        <f t="shared" si="96"/>
        <v>n/a</v>
      </c>
      <c r="P120" s="53" t="str">
        <f t="shared" si="96"/>
        <v>n/a</v>
      </c>
      <c r="Q120" s="54" t="str">
        <f t="shared" si="96"/>
        <v>n/a</v>
      </c>
      <c r="R120" s="52" t="str">
        <f t="shared" si="96"/>
        <v>n/a</v>
      </c>
      <c r="S120" s="53" t="str">
        <f t="shared" si="96"/>
        <v>n/a</v>
      </c>
      <c r="T120" s="54" t="str">
        <f t="shared" si="96"/>
        <v>n/a</v>
      </c>
      <c r="U120" s="52" t="str">
        <f t="shared" si="96"/>
        <v>n/a</v>
      </c>
      <c r="V120" s="53" t="str">
        <f t="shared" si="96"/>
        <v>n/a</v>
      </c>
      <c r="X120" s="83" t="e">
        <f>+SUMPRODUCT(('Verbal Log'!$C$5:$C$1004='Verbal Stats'!$B120)*('Verbal Log'!$I$5:$I$1004='Verbal Stats'!X$42)*('Verbal Log'!$E$5:$E$1004='Verbal Stats'!$B$116)*'Verbal Log'!$H$5:$H$1004)/SUMPRODUCT(('Verbal Log'!$C$5:$C$1004='Verbal Stats'!$B120)*('Verbal Log'!$I$5:$I$1004='Verbal Stats'!X$42)*('Verbal Log'!$E$5:$E$1004='Verbal Stats'!$B$116))</f>
        <v>#DIV/0!</v>
      </c>
      <c r="Y120" s="83" t="e">
        <f>+SUMPRODUCT(('Verbal Log'!$C$5:$C$1004='Verbal Stats'!$B120)*('Verbal Log'!$I$5:$I$1004='Verbal Stats'!Y$42)*('Verbal Log'!$E$5:$E$1004='Verbal Stats'!$B$116)*'Verbal Log'!$H$5:$H$1004)/SUMPRODUCT(('Verbal Log'!$C$5:$C$1004='Verbal Stats'!$B120)*('Verbal Log'!$I$5:$I$1004='Verbal Stats'!Y$42)*('Verbal Log'!$E$5:$E$1004='Verbal Stats'!$B$116))</f>
        <v>#DIV/0!</v>
      </c>
      <c r="Z120" s="83" t="e">
        <f>+SUMPRODUCT(('Verbal Log'!$C$5:$C$1004='Verbal Stats'!$B120)*('Verbal Log'!$I$5:$I$1004='Verbal Stats'!Z$42)*('Verbal Log'!$E$5:$E$1004='Verbal Stats'!$B$116)*'Verbal Log'!$H$5:$H$1004)/SUMPRODUCT(('Verbal Log'!$C$5:$C$1004='Verbal Stats'!$B120)*('Verbal Log'!$I$5:$I$1004='Verbal Stats'!Z$42)*('Verbal Log'!$E$5:$E$1004='Verbal Stats'!$B$116))</f>
        <v>#DIV/0!</v>
      </c>
      <c r="AA120" s="83" t="e">
        <f>+SUMPRODUCT(('Verbal Log'!$C$5:$C$1004='Verbal Stats'!$B120)*('Verbal Log'!$I$5:$I$1004='Verbal Stats'!AA$42)*('Verbal Log'!$E$5:$E$1004='Verbal Stats'!$B$116)*'Verbal Log'!$H$5:$H$1004)/SUMPRODUCT(('Verbal Log'!$C$5:$C$1004='Verbal Stats'!$B120)*('Verbal Log'!$I$5:$I$1004='Verbal Stats'!AA$42)*('Verbal Log'!$E$5:$E$1004='Verbal Stats'!$B$116))</f>
        <v>#DIV/0!</v>
      </c>
      <c r="AB120" s="83" t="e">
        <f>+SUMPRODUCT(('Verbal Log'!$C$5:$C$1004='Verbal Stats'!$B120)*('Verbal Log'!$I$5:$I$1004='Verbal Stats'!AB$42)*('Verbal Log'!$E$5:$E$1004='Verbal Stats'!$B$116)*'Verbal Log'!$H$5:$H$1004)/SUMPRODUCT(('Verbal Log'!$C$5:$C$1004='Verbal Stats'!$B120)*('Verbal Log'!$I$5:$I$1004='Verbal Stats'!AB$42)*('Verbal Log'!$E$5:$E$1004='Verbal Stats'!$B$116))</f>
        <v>#DIV/0!</v>
      </c>
      <c r="AC120" s="83" t="e">
        <f>+SUMPRODUCT(('Verbal Log'!$C$5:$C$1004='Verbal Stats'!$B120)*('Verbal Log'!$I$5:$I$1004='Verbal Stats'!AC$42)*('Verbal Log'!$E$5:$E$1004='Verbal Stats'!$B$116)*'Verbal Log'!$H$5:$H$1004)/SUMPRODUCT(('Verbal Log'!$C$5:$C$1004='Verbal Stats'!$B120)*('Verbal Log'!$I$5:$I$1004='Verbal Stats'!AC$42)*('Verbal Log'!$E$5:$E$1004='Verbal Stats'!$B$116))</f>
        <v>#DIV/0!</v>
      </c>
      <c r="AD120" s="83" t="e">
        <f>+SUMPRODUCT(('Verbal Log'!$C$5:$C$1004='Verbal Stats'!$B120)*('Verbal Log'!$I$5:$I$1004='Verbal Stats'!AD$42)*('Verbal Log'!$E$5:$E$1004='Verbal Stats'!$B$116)*'Verbal Log'!$H$5:$H$1004)/SUMPRODUCT(('Verbal Log'!$C$5:$C$1004='Verbal Stats'!$B120)*('Verbal Log'!$I$5:$I$1004='Verbal Stats'!AD$42)*('Verbal Log'!$E$5:$E$1004='Verbal Stats'!$B$116))</f>
        <v>#DIV/0!</v>
      </c>
      <c r="AE120" s="83" t="e">
        <f>+SUMPRODUCT(('Verbal Log'!$C$5:$C$1004='Verbal Stats'!$B120)*('Verbal Log'!$I$5:$I$1004='Verbal Stats'!AE$42)*('Verbal Log'!$E$5:$E$1004='Verbal Stats'!$B$116)*'Verbal Log'!$H$5:$H$1004)/SUMPRODUCT(('Verbal Log'!$C$5:$C$1004='Verbal Stats'!$B120)*('Verbal Log'!$I$5:$I$1004='Verbal Stats'!AE$42)*('Verbal Log'!$E$5:$E$1004='Verbal Stats'!$B$116))</f>
        <v>#DIV/0!</v>
      </c>
      <c r="AF120" s="83" t="e">
        <f>+SUMPRODUCT(('Verbal Log'!$C$5:$C$1004='Verbal Stats'!$B120)*('Verbal Log'!$I$5:$I$1004='Verbal Stats'!AF$42)*('Verbal Log'!$E$5:$E$1004='Verbal Stats'!$B$116)*'Verbal Log'!$H$5:$H$1004)/SUMPRODUCT(('Verbal Log'!$C$5:$C$1004='Verbal Stats'!$B120)*('Verbal Log'!$I$5:$I$1004='Verbal Stats'!AF$42)*('Verbal Log'!$E$5:$E$1004='Verbal Stats'!$B$116))</f>
        <v>#DIV/0!</v>
      </c>
      <c r="AG120" s="83" t="e">
        <f>+SUMPRODUCT(('Verbal Log'!$C$5:$C$1004='Verbal Stats'!$B120)*('Verbal Log'!$I$5:$I$1004='Verbal Stats'!AG$42)*('Verbal Log'!$E$5:$E$1004='Verbal Stats'!$B$116)*'Verbal Log'!$H$5:$H$1004)/SUMPRODUCT(('Verbal Log'!$C$5:$C$1004='Verbal Stats'!$B120)*('Verbal Log'!$I$5:$I$1004='Verbal Stats'!AG$42)*('Verbal Log'!$E$5:$E$1004='Verbal Stats'!$B$116))</f>
        <v>#DIV/0!</v>
      </c>
      <c r="AH120" s="83" t="e">
        <f>+SUMPRODUCT(('Verbal Log'!$C$5:$C$1004='Verbal Stats'!$B120)*('Verbal Log'!$I$5:$I$1004='Verbal Stats'!AH$42)*('Verbal Log'!$E$5:$E$1004='Verbal Stats'!$B$116)*'Verbal Log'!$H$5:$H$1004)/SUMPRODUCT(('Verbal Log'!$C$5:$C$1004='Verbal Stats'!$B120)*('Verbal Log'!$I$5:$I$1004='Verbal Stats'!AH$42)*('Verbal Log'!$E$5:$E$1004='Verbal Stats'!$B$116))</f>
        <v>#DIV/0!</v>
      </c>
      <c r="AI120" s="83" t="e">
        <f>+SUMPRODUCT(('Verbal Log'!$C$5:$C$1004='Verbal Stats'!$B120)*('Verbal Log'!$I$5:$I$1004='Verbal Stats'!AI$42)*('Verbal Log'!$E$5:$E$1004='Verbal Stats'!$B$116)*'Verbal Log'!$H$5:$H$1004)/SUMPRODUCT(('Verbal Log'!$C$5:$C$1004='Verbal Stats'!$B120)*('Verbal Log'!$I$5:$I$1004='Verbal Stats'!AI$42)*('Verbal Log'!$E$5:$E$1004='Verbal Stats'!$B$116))</f>
        <v>#DIV/0!</v>
      </c>
      <c r="AJ120" s="83" t="e">
        <f>+SUMPRODUCT(('Verbal Log'!$C$5:$C$1004='Verbal Stats'!$B120)*('Verbal Log'!$I$5:$I$1004='Verbal Stats'!AJ$42)*('Verbal Log'!$E$5:$E$1004='Verbal Stats'!$B$116)*'Verbal Log'!$H$5:$H$1004)/SUMPRODUCT(('Verbal Log'!$C$5:$C$1004='Verbal Stats'!$B120)*('Verbal Log'!$I$5:$I$1004='Verbal Stats'!AJ$42)*('Verbal Log'!$E$5:$E$1004='Verbal Stats'!$B$116))</f>
        <v>#DIV/0!</v>
      </c>
      <c r="AK120" s="83" t="e">
        <f>+SUMPRODUCT(('Verbal Log'!$C$5:$C$1004='Verbal Stats'!$B120)*('Verbal Log'!$I$5:$I$1004='Verbal Stats'!AK$42)*('Verbal Log'!$E$5:$E$1004='Verbal Stats'!$B$116)*'Verbal Log'!$H$5:$H$1004)/SUMPRODUCT(('Verbal Log'!$C$5:$C$1004='Verbal Stats'!$B120)*('Verbal Log'!$I$5:$I$1004='Verbal Stats'!AK$42)*('Verbal Log'!$E$5:$E$1004='Verbal Stats'!$B$116))</f>
        <v>#DIV/0!</v>
      </c>
      <c r="AL120" s="83" t="e">
        <f>+SUMPRODUCT(('Verbal Log'!$C$5:$C$1004='Verbal Stats'!$B120)*('Verbal Log'!$I$5:$I$1004='Verbal Stats'!AL$42)*('Verbal Log'!$E$5:$E$1004='Verbal Stats'!$B$116)*'Verbal Log'!$H$5:$H$1004)/SUMPRODUCT(('Verbal Log'!$C$5:$C$1004='Verbal Stats'!$B120)*('Verbal Log'!$I$5:$I$1004='Verbal Stats'!AL$42)*('Verbal Log'!$E$5:$E$1004='Verbal Stats'!$B$116))</f>
        <v>#DIV/0!</v>
      </c>
      <c r="AM120" s="83" t="e">
        <f>+SUMPRODUCT(('Verbal Log'!$C$5:$C$1004='Verbal Stats'!$B120)*('Verbal Log'!$I$5:$I$1004='Verbal Stats'!AM$42)*('Verbal Log'!$E$5:$E$1004='Verbal Stats'!$B$116)*'Verbal Log'!$H$5:$H$1004)/SUMPRODUCT(('Verbal Log'!$C$5:$C$1004='Verbal Stats'!$B120)*('Verbal Log'!$I$5:$I$1004='Verbal Stats'!AM$42)*('Verbal Log'!$E$5:$E$1004='Verbal Stats'!$B$116))</f>
        <v>#DIV/0!</v>
      </c>
      <c r="AN120" s="83" t="e">
        <f>+SUMPRODUCT(('Verbal Log'!$C$5:$C$1004='Verbal Stats'!$B120)*('Verbal Log'!$I$5:$I$1004='Verbal Stats'!AN$42)*('Verbal Log'!$E$5:$E$1004='Verbal Stats'!$B$116)*'Verbal Log'!$H$5:$H$1004)/SUMPRODUCT(('Verbal Log'!$C$5:$C$1004='Verbal Stats'!$B120)*('Verbal Log'!$I$5:$I$1004='Verbal Stats'!AN$42)*('Verbal Log'!$E$5:$E$1004='Verbal Stats'!$B$116))</f>
        <v>#DIV/0!</v>
      </c>
      <c r="AO120" s="83" t="e">
        <f>+SUMPRODUCT(('Verbal Log'!$C$5:$C$1004='Verbal Stats'!$B120)*('Verbal Log'!$I$5:$I$1004='Verbal Stats'!AO$42)*('Verbal Log'!$E$5:$E$1004='Verbal Stats'!$B$116)*'Verbal Log'!$H$5:$H$1004)/SUMPRODUCT(('Verbal Log'!$C$5:$C$1004='Verbal Stats'!$B120)*('Verbal Log'!$I$5:$I$1004='Verbal Stats'!AO$42)*('Verbal Log'!$E$5:$E$1004='Verbal Stats'!$B$116))</f>
        <v>#DIV/0!</v>
      </c>
      <c r="AP120" s="83" t="e">
        <f>+SUMPRODUCT(('Verbal Log'!$C$5:$C$1004='Verbal Stats'!$B120)*('Verbal Log'!$E$5:$E$1004='Verbal Stats'!$B$56)*'Verbal Log'!$H$5:$H$1004)/SUMPRODUCT(('Verbal Log'!$C$5:$C$1004='Verbal Stats'!$B120)*('Verbal Log'!$E$5:$E$1004='Verbal Stats'!$B$56))</f>
        <v>#DIV/0!</v>
      </c>
      <c r="AQ120" s="76"/>
      <c r="AR120" s="76"/>
      <c r="AS120" s="76"/>
      <c r="AT120" s="76"/>
      <c r="AU120" s="76"/>
      <c r="AV120" s="76"/>
      <c r="AW120" s="76"/>
      <c r="AX120" s="76"/>
      <c r="AY120" s="76"/>
      <c r="AZ120" s="76"/>
      <c r="BA120" s="76"/>
      <c r="BB120" s="76"/>
      <c r="BC120" s="76"/>
      <c r="BD120" s="76"/>
      <c r="BE120" s="76"/>
      <c r="BF120" s="76"/>
      <c r="BG120" s="76"/>
    </row>
    <row r="121" spans="2:59" ht="16" thickBot="1">
      <c r="B121" s="18" t="str">
        <f>+$B$46</f>
        <v>Kaplan Premier</v>
      </c>
      <c r="D121" s="55" t="str">
        <f t="shared" si="85"/>
        <v>n/a</v>
      </c>
      <c r="E121" s="55">
        <f t="shared" si="86"/>
        <v>112.4</v>
      </c>
      <c r="F121" s="55" t="str">
        <f t="shared" si="87"/>
        <v>n/a</v>
      </c>
      <c r="G121" s="55" t="str">
        <f t="shared" si="88"/>
        <v>n/a</v>
      </c>
      <c r="H121" s="55">
        <f t="shared" si="89"/>
        <v>68</v>
      </c>
      <c r="I121" s="55">
        <f t="shared" si="90"/>
        <v>146.25</v>
      </c>
      <c r="J121" s="55" t="str">
        <f t="shared" si="91"/>
        <v>n/a</v>
      </c>
      <c r="K121" s="55">
        <f t="shared" si="92"/>
        <v>116.2</v>
      </c>
      <c r="L121" s="55">
        <f t="shared" si="93"/>
        <v>117.23529411764706</v>
      </c>
      <c r="M121" s="56" t="str">
        <f t="shared" si="94"/>
        <v>n/a</v>
      </c>
      <c r="N121" s="57">
        <f t="shared" si="95"/>
        <v>124.77777777777777</v>
      </c>
      <c r="O121" s="55" t="str">
        <f t="shared" si="96"/>
        <v>n/a</v>
      </c>
      <c r="P121" s="56" t="str">
        <f t="shared" si="96"/>
        <v>n/a</v>
      </c>
      <c r="Q121" s="57" t="str">
        <f t="shared" si="96"/>
        <v>n/a</v>
      </c>
      <c r="R121" s="55" t="str">
        <f t="shared" si="96"/>
        <v>n/a</v>
      </c>
      <c r="S121" s="56" t="str">
        <f t="shared" si="96"/>
        <v>n/a</v>
      </c>
      <c r="T121" s="57" t="str">
        <f t="shared" si="96"/>
        <v>n/a</v>
      </c>
      <c r="U121" s="55" t="str">
        <f t="shared" si="96"/>
        <v>n/a</v>
      </c>
      <c r="V121" s="56">
        <f>+IF(ISERROR(AP121),"n/a",AP121)</f>
        <v>121.18</v>
      </c>
      <c r="X121" s="83" t="e">
        <f>+SUMPRODUCT(('Verbal Log'!$C$5:$C$1004='Verbal Stats'!$B121)*('Verbal Log'!$I$5:$I$1004='Verbal Stats'!X$42)*('Verbal Log'!$E$5:$E$1004='Verbal Stats'!$B$116)*'Verbal Log'!$H$5:$H$1004)/SUMPRODUCT(('Verbal Log'!$C$5:$C$1004='Verbal Stats'!$B121)*('Verbal Log'!$I$5:$I$1004='Verbal Stats'!X$42)*('Verbal Log'!$E$5:$E$1004='Verbal Stats'!$B$116))</f>
        <v>#DIV/0!</v>
      </c>
      <c r="Y121" s="83">
        <f>+SUMPRODUCT(('Verbal Log'!$C$5:$C$1004='Verbal Stats'!$B121)*('Verbal Log'!$I$5:$I$1004='Verbal Stats'!Y$42)*('Verbal Log'!$E$5:$E$1004='Verbal Stats'!$B$116)*'Verbal Log'!$H$5:$H$1004)/SUMPRODUCT(('Verbal Log'!$C$5:$C$1004='Verbal Stats'!$B121)*('Verbal Log'!$I$5:$I$1004='Verbal Stats'!Y$42)*('Verbal Log'!$E$5:$E$1004='Verbal Stats'!$B$116))</f>
        <v>112.4</v>
      </c>
      <c r="Z121" s="83" t="e">
        <f>+SUMPRODUCT(('Verbal Log'!$C$5:$C$1004='Verbal Stats'!$B121)*('Verbal Log'!$I$5:$I$1004='Verbal Stats'!Z$42)*('Verbal Log'!$E$5:$E$1004='Verbal Stats'!$B$116)*'Verbal Log'!$H$5:$H$1004)/SUMPRODUCT(('Verbal Log'!$C$5:$C$1004='Verbal Stats'!$B121)*('Verbal Log'!$I$5:$I$1004='Verbal Stats'!Z$42)*('Verbal Log'!$E$5:$E$1004='Verbal Stats'!$B$116))</f>
        <v>#DIV/0!</v>
      </c>
      <c r="AA121" s="83" t="e">
        <f>+SUMPRODUCT(('Verbal Log'!$C$5:$C$1004='Verbal Stats'!$B121)*('Verbal Log'!$I$5:$I$1004='Verbal Stats'!AA$42)*('Verbal Log'!$E$5:$E$1004='Verbal Stats'!$B$116)*'Verbal Log'!$H$5:$H$1004)/SUMPRODUCT(('Verbal Log'!$C$5:$C$1004='Verbal Stats'!$B121)*('Verbal Log'!$I$5:$I$1004='Verbal Stats'!AA$42)*('Verbal Log'!$E$5:$E$1004='Verbal Stats'!$B$116))</f>
        <v>#DIV/0!</v>
      </c>
      <c r="AB121" s="83">
        <f>+SUMPRODUCT(('Verbal Log'!$C$5:$C$1004='Verbal Stats'!$B121)*('Verbal Log'!$I$5:$I$1004='Verbal Stats'!AB$42)*('Verbal Log'!$E$5:$E$1004='Verbal Stats'!$B$116)*'Verbal Log'!$H$5:$H$1004)/SUMPRODUCT(('Verbal Log'!$C$5:$C$1004='Verbal Stats'!$B121)*('Verbal Log'!$I$5:$I$1004='Verbal Stats'!AB$42)*('Verbal Log'!$E$5:$E$1004='Verbal Stats'!$B$116))</f>
        <v>68</v>
      </c>
      <c r="AC121" s="83">
        <f>+SUMPRODUCT(('Verbal Log'!$C$5:$C$1004='Verbal Stats'!$B121)*('Verbal Log'!$I$5:$I$1004='Verbal Stats'!AC$42)*('Verbal Log'!$E$5:$E$1004='Verbal Stats'!$B$116)*'Verbal Log'!$H$5:$H$1004)/SUMPRODUCT(('Verbal Log'!$C$5:$C$1004='Verbal Stats'!$B121)*('Verbal Log'!$I$5:$I$1004='Verbal Stats'!AC$42)*('Verbal Log'!$E$5:$E$1004='Verbal Stats'!$B$116))</f>
        <v>146.25</v>
      </c>
      <c r="AD121" s="83" t="e">
        <f>+SUMPRODUCT(('Verbal Log'!$C$5:$C$1004='Verbal Stats'!$B121)*('Verbal Log'!$I$5:$I$1004='Verbal Stats'!AD$42)*('Verbal Log'!$E$5:$E$1004='Verbal Stats'!$B$116)*'Verbal Log'!$H$5:$H$1004)/SUMPRODUCT(('Verbal Log'!$C$5:$C$1004='Verbal Stats'!$B121)*('Verbal Log'!$I$5:$I$1004='Verbal Stats'!AD$42)*('Verbal Log'!$E$5:$E$1004='Verbal Stats'!$B$116))</f>
        <v>#DIV/0!</v>
      </c>
      <c r="AE121" s="83">
        <f>+SUMPRODUCT(('Verbal Log'!$C$5:$C$1004='Verbal Stats'!$B121)*('Verbal Log'!$I$5:$I$1004='Verbal Stats'!AE$42)*('Verbal Log'!$E$5:$E$1004='Verbal Stats'!$B$116)*'Verbal Log'!$H$5:$H$1004)/SUMPRODUCT(('Verbal Log'!$C$5:$C$1004='Verbal Stats'!$B121)*('Verbal Log'!$I$5:$I$1004='Verbal Stats'!AE$42)*('Verbal Log'!$E$5:$E$1004='Verbal Stats'!$B$116))</f>
        <v>116.2</v>
      </c>
      <c r="AF121" s="83">
        <f>+SUMPRODUCT(('Verbal Log'!$C$5:$C$1004='Verbal Stats'!$B121)*('Verbal Log'!$I$5:$I$1004='Verbal Stats'!AF$42)*('Verbal Log'!$E$5:$E$1004='Verbal Stats'!$B$116)*'Verbal Log'!$H$5:$H$1004)/SUMPRODUCT(('Verbal Log'!$C$5:$C$1004='Verbal Stats'!$B121)*('Verbal Log'!$I$5:$I$1004='Verbal Stats'!AF$42)*('Verbal Log'!$E$5:$E$1004='Verbal Stats'!$B$116))</f>
        <v>117.23529411764706</v>
      </c>
      <c r="AG121" s="83" t="e">
        <f>+SUMPRODUCT(('Verbal Log'!$C$5:$C$1004='Verbal Stats'!$B121)*('Verbal Log'!$I$5:$I$1004='Verbal Stats'!AG$42)*('Verbal Log'!$E$5:$E$1004='Verbal Stats'!$B$116)*'Verbal Log'!$H$5:$H$1004)/SUMPRODUCT(('Verbal Log'!$C$5:$C$1004='Verbal Stats'!$B121)*('Verbal Log'!$I$5:$I$1004='Verbal Stats'!AG$42)*('Verbal Log'!$E$5:$E$1004='Verbal Stats'!$B$116))</f>
        <v>#DIV/0!</v>
      </c>
      <c r="AH121" s="83">
        <f>+SUMPRODUCT(('Verbal Log'!$C$5:$C$1004='Verbal Stats'!$B121)*('Verbal Log'!$I$5:$I$1004='Verbal Stats'!AH$42)*('Verbal Log'!$E$5:$E$1004='Verbal Stats'!$B$116)*'Verbal Log'!$H$5:$H$1004)/SUMPRODUCT(('Verbal Log'!$C$5:$C$1004='Verbal Stats'!$B121)*('Verbal Log'!$I$5:$I$1004='Verbal Stats'!AH$42)*('Verbal Log'!$E$5:$E$1004='Verbal Stats'!$B$116))</f>
        <v>124.77777777777777</v>
      </c>
      <c r="AI121" s="83" t="e">
        <f>+SUMPRODUCT(('Verbal Log'!$C$5:$C$1004='Verbal Stats'!$B121)*('Verbal Log'!$I$5:$I$1004='Verbal Stats'!AI$42)*('Verbal Log'!$E$5:$E$1004='Verbal Stats'!$B$116)*'Verbal Log'!$H$5:$H$1004)/SUMPRODUCT(('Verbal Log'!$C$5:$C$1004='Verbal Stats'!$B121)*('Verbal Log'!$I$5:$I$1004='Verbal Stats'!AI$42)*('Verbal Log'!$E$5:$E$1004='Verbal Stats'!$B$116))</f>
        <v>#DIV/0!</v>
      </c>
      <c r="AJ121" s="83" t="e">
        <f>+SUMPRODUCT(('Verbal Log'!$C$5:$C$1004='Verbal Stats'!$B121)*('Verbal Log'!$I$5:$I$1004='Verbal Stats'!AJ$42)*('Verbal Log'!$E$5:$E$1004='Verbal Stats'!$B$116)*'Verbal Log'!$H$5:$H$1004)/SUMPRODUCT(('Verbal Log'!$C$5:$C$1004='Verbal Stats'!$B121)*('Verbal Log'!$I$5:$I$1004='Verbal Stats'!AJ$42)*('Verbal Log'!$E$5:$E$1004='Verbal Stats'!$B$116))</f>
        <v>#DIV/0!</v>
      </c>
      <c r="AK121" s="83" t="e">
        <f>+SUMPRODUCT(('Verbal Log'!$C$5:$C$1004='Verbal Stats'!$B121)*('Verbal Log'!$I$5:$I$1004='Verbal Stats'!AK$42)*('Verbal Log'!$E$5:$E$1004='Verbal Stats'!$B$116)*'Verbal Log'!$H$5:$H$1004)/SUMPRODUCT(('Verbal Log'!$C$5:$C$1004='Verbal Stats'!$B121)*('Verbal Log'!$I$5:$I$1004='Verbal Stats'!AK$42)*('Verbal Log'!$E$5:$E$1004='Verbal Stats'!$B$116))</f>
        <v>#DIV/0!</v>
      </c>
      <c r="AL121" s="83" t="e">
        <f>+SUMPRODUCT(('Verbal Log'!$C$5:$C$1004='Verbal Stats'!$B121)*('Verbal Log'!$I$5:$I$1004='Verbal Stats'!AL$42)*('Verbal Log'!$E$5:$E$1004='Verbal Stats'!$B$116)*'Verbal Log'!$H$5:$H$1004)/SUMPRODUCT(('Verbal Log'!$C$5:$C$1004='Verbal Stats'!$B121)*('Verbal Log'!$I$5:$I$1004='Verbal Stats'!AL$42)*('Verbal Log'!$E$5:$E$1004='Verbal Stats'!$B$116))</f>
        <v>#DIV/0!</v>
      </c>
      <c r="AM121" s="83" t="e">
        <f>+SUMPRODUCT(('Verbal Log'!$C$5:$C$1004='Verbal Stats'!$B121)*('Verbal Log'!$I$5:$I$1004='Verbal Stats'!AM$42)*('Verbal Log'!$E$5:$E$1004='Verbal Stats'!$B$116)*'Verbal Log'!$H$5:$H$1004)/SUMPRODUCT(('Verbal Log'!$C$5:$C$1004='Verbal Stats'!$B121)*('Verbal Log'!$I$5:$I$1004='Verbal Stats'!AM$42)*('Verbal Log'!$E$5:$E$1004='Verbal Stats'!$B$116))</f>
        <v>#DIV/0!</v>
      </c>
      <c r="AN121" s="83" t="e">
        <f>+SUMPRODUCT(('Verbal Log'!$C$5:$C$1004='Verbal Stats'!$B121)*('Verbal Log'!$I$5:$I$1004='Verbal Stats'!AN$42)*('Verbal Log'!$E$5:$E$1004='Verbal Stats'!$B$116)*'Verbal Log'!$H$5:$H$1004)/SUMPRODUCT(('Verbal Log'!$C$5:$C$1004='Verbal Stats'!$B121)*('Verbal Log'!$I$5:$I$1004='Verbal Stats'!AN$42)*('Verbal Log'!$E$5:$E$1004='Verbal Stats'!$B$116))</f>
        <v>#DIV/0!</v>
      </c>
      <c r="AO121" s="83" t="e">
        <f>+SUMPRODUCT(('Verbal Log'!$C$5:$C$1004='Verbal Stats'!$B121)*('Verbal Log'!$I$5:$I$1004='Verbal Stats'!AO$42)*('Verbal Log'!$E$5:$E$1004='Verbal Stats'!$B$116)*'Verbal Log'!$H$5:$H$1004)/SUMPRODUCT(('Verbal Log'!$C$5:$C$1004='Verbal Stats'!$B121)*('Verbal Log'!$I$5:$I$1004='Verbal Stats'!AO$42)*('Verbal Log'!$E$5:$E$1004='Verbal Stats'!$B$116))</f>
        <v>#DIV/0!</v>
      </c>
      <c r="AP121" s="83">
        <f>+SUMPRODUCT(('Verbal Log'!$C$5:$C$1004='Verbal Stats'!$B121)*('Verbal Log'!$E$5:$E$1004='Verbal Stats'!$B$56)*'Verbal Log'!$H$5:$H$1004)/SUMPRODUCT(('Verbal Log'!$C$5:$C$1004='Verbal Stats'!$B121)*('Verbal Log'!$E$5:$E$1004='Verbal Stats'!$B$56))</f>
        <v>121.18</v>
      </c>
      <c r="AQ121" s="76"/>
      <c r="AR121" s="76"/>
      <c r="AS121" s="76"/>
      <c r="AT121" s="76"/>
      <c r="AU121" s="76"/>
      <c r="AV121" s="76"/>
      <c r="AW121" s="76"/>
      <c r="AX121" s="76"/>
      <c r="AY121" s="76"/>
      <c r="AZ121" s="76"/>
      <c r="BA121" s="76"/>
      <c r="BB121" s="76"/>
      <c r="BC121" s="76"/>
      <c r="BD121" s="76"/>
      <c r="BE121" s="76"/>
      <c r="BF121" s="76"/>
      <c r="BG121" s="76"/>
    </row>
    <row r="122" spans="2:59" ht="16" thickBot="1">
      <c r="B122" s="18" t="str">
        <f>+$B$47</f>
        <v>MGMAT</v>
      </c>
      <c r="D122" s="52" t="str">
        <f t="shared" si="85"/>
        <v>n/a</v>
      </c>
      <c r="E122" s="52" t="str">
        <f t="shared" si="86"/>
        <v>n/a</v>
      </c>
      <c r="F122" s="52" t="str">
        <f t="shared" si="87"/>
        <v>n/a</v>
      </c>
      <c r="G122" s="52" t="str">
        <f t="shared" si="88"/>
        <v>n/a</v>
      </c>
      <c r="H122" s="52" t="str">
        <f t="shared" si="89"/>
        <v>n/a</v>
      </c>
      <c r="I122" s="52" t="str">
        <f t="shared" si="90"/>
        <v>n/a</v>
      </c>
      <c r="J122" s="52" t="str">
        <f t="shared" si="91"/>
        <v>n/a</v>
      </c>
      <c r="K122" s="52" t="str">
        <f t="shared" si="92"/>
        <v>n/a</v>
      </c>
      <c r="L122" s="52" t="str">
        <f t="shared" si="93"/>
        <v>n/a</v>
      </c>
      <c r="M122" s="53" t="str">
        <f t="shared" si="94"/>
        <v>n/a</v>
      </c>
      <c r="N122" s="54" t="str">
        <f t="shared" si="95"/>
        <v>n/a</v>
      </c>
      <c r="O122" s="54" t="str">
        <f t="shared" si="96"/>
        <v>n/a</v>
      </c>
      <c r="P122" s="54" t="str">
        <f t="shared" si="96"/>
        <v>n/a</v>
      </c>
      <c r="Q122" s="54" t="str">
        <f t="shared" si="96"/>
        <v>n/a</v>
      </c>
      <c r="R122" s="54" t="str">
        <f t="shared" si="96"/>
        <v>n/a</v>
      </c>
      <c r="S122" s="54" t="str">
        <f t="shared" si="96"/>
        <v>n/a</v>
      </c>
      <c r="T122" s="54" t="str">
        <f t="shared" si="96"/>
        <v>n/a</v>
      </c>
      <c r="U122" s="54" t="str">
        <f t="shared" si="96"/>
        <v>n/a</v>
      </c>
      <c r="V122" s="54" t="str">
        <f t="shared" si="96"/>
        <v>n/a</v>
      </c>
      <c r="X122" s="83" t="e">
        <f>+SUMPRODUCT(('Verbal Log'!$C$5:$C$1004='Verbal Stats'!$B122)*('Verbal Log'!$I$5:$I$1004='Verbal Stats'!X$42)*('Verbal Log'!$E$5:$E$1004='Verbal Stats'!$B$116)*'Verbal Log'!$H$5:$H$1004)/SUMPRODUCT(('Verbal Log'!$C$5:$C$1004='Verbal Stats'!$B122)*('Verbal Log'!$I$5:$I$1004='Verbal Stats'!X$42)*('Verbal Log'!$E$5:$E$1004='Verbal Stats'!$B$116))</f>
        <v>#DIV/0!</v>
      </c>
      <c r="Y122" s="83" t="e">
        <f>+SUMPRODUCT(('Verbal Log'!$C$5:$C$1004='Verbal Stats'!$B122)*('Verbal Log'!$I$5:$I$1004='Verbal Stats'!Y$42)*('Verbal Log'!$E$5:$E$1004='Verbal Stats'!$B$116)*'Verbal Log'!$H$5:$H$1004)/SUMPRODUCT(('Verbal Log'!$C$5:$C$1004='Verbal Stats'!$B122)*('Verbal Log'!$I$5:$I$1004='Verbal Stats'!Y$42)*('Verbal Log'!$E$5:$E$1004='Verbal Stats'!$B$116))</f>
        <v>#DIV/0!</v>
      </c>
      <c r="Z122" s="83" t="e">
        <f>+SUMPRODUCT(('Verbal Log'!$C$5:$C$1004='Verbal Stats'!$B122)*('Verbal Log'!$I$5:$I$1004='Verbal Stats'!Z$42)*('Verbal Log'!$E$5:$E$1004='Verbal Stats'!$B$116)*'Verbal Log'!$H$5:$H$1004)/SUMPRODUCT(('Verbal Log'!$C$5:$C$1004='Verbal Stats'!$B122)*('Verbal Log'!$I$5:$I$1004='Verbal Stats'!Z$42)*('Verbal Log'!$E$5:$E$1004='Verbal Stats'!$B$116))</f>
        <v>#DIV/0!</v>
      </c>
      <c r="AA122" s="83" t="e">
        <f>+SUMPRODUCT(('Verbal Log'!$C$5:$C$1004='Verbal Stats'!$B122)*('Verbal Log'!$I$5:$I$1004='Verbal Stats'!AA$42)*('Verbal Log'!$E$5:$E$1004='Verbal Stats'!$B$116)*'Verbal Log'!$H$5:$H$1004)/SUMPRODUCT(('Verbal Log'!$C$5:$C$1004='Verbal Stats'!$B122)*('Verbal Log'!$I$5:$I$1004='Verbal Stats'!AA$42)*('Verbal Log'!$E$5:$E$1004='Verbal Stats'!$B$116))</f>
        <v>#DIV/0!</v>
      </c>
      <c r="AB122" s="83" t="e">
        <f>+SUMPRODUCT(('Verbal Log'!$C$5:$C$1004='Verbal Stats'!$B122)*('Verbal Log'!$I$5:$I$1004='Verbal Stats'!AB$42)*('Verbal Log'!$E$5:$E$1004='Verbal Stats'!$B$116)*'Verbal Log'!$H$5:$H$1004)/SUMPRODUCT(('Verbal Log'!$C$5:$C$1004='Verbal Stats'!$B122)*('Verbal Log'!$I$5:$I$1004='Verbal Stats'!AB$42)*('Verbal Log'!$E$5:$E$1004='Verbal Stats'!$B$116))</f>
        <v>#DIV/0!</v>
      </c>
      <c r="AC122" s="83" t="e">
        <f>+SUMPRODUCT(('Verbal Log'!$C$5:$C$1004='Verbal Stats'!$B122)*('Verbal Log'!$I$5:$I$1004='Verbal Stats'!AC$42)*('Verbal Log'!$E$5:$E$1004='Verbal Stats'!$B$116)*'Verbal Log'!$H$5:$H$1004)/SUMPRODUCT(('Verbal Log'!$C$5:$C$1004='Verbal Stats'!$B122)*('Verbal Log'!$I$5:$I$1004='Verbal Stats'!AC$42)*('Verbal Log'!$E$5:$E$1004='Verbal Stats'!$B$116))</f>
        <v>#DIV/0!</v>
      </c>
      <c r="AD122" s="83" t="e">
        <f>+SUMPRODUCT(('Verbal Log'!$C$5:$C$1004='Verbal Stats'!$B122)*('Verbal Log'!$I$5:$I$1004='Verbal Stats'!AD$42)*('Verbal Log'!$E$5:$E$1004='Verbal Stats'!$B$116)*'Verbal Log'!$H$5:$H$1004)/SUMPRODUCT(('Verbal Log'!$C$5:$C$1004='Verbal Stats'!$B122)*('Verbal Log'!$I$5:$I$1004='Verbal Stats'!AD$42)*('Verbal Log'!$E$5:$E$1004='Verbal Stats'!$B$116))</f>
        <v>#DIV/0!</v>
      </c>
      <c r="AE122" s="83" t="e">
        <f>+SUMPRODUCT(('Verbal Log'!$C$5:$C$1004='Verbal Stats'!$B122)*('Verbal Log'!$I$5:$I$1004='Verbal Stats'!AE$42)*('Verbal Log'!$E$5:$E$1004='Verbal Stats'!$B$116)*'Verbal Log'!$H$5:$H$1004)/SUMPRODUCT(('Verbal Log'!$C$5:$C$1004='Verbal Stats'!$B122)*('Verbal Log'!$I$5:$I$1004='Verbal Stats'!AE$42)*('Verbal Log'!$E$5:$E$1004='Verbal Stats'!$B$116))</f>
        <v>#DIV/0!</v>
      </c>
      <c r="AF122" s="83" t="e">
        <f>+SUMPRODUCT(('Verbal Log'!$C$5:$C$1004='Verbal Stats'!$B122)*('Verbal Log'!$I$5:$I$1004='Verbal Stats'!AF$42)*('Verbal Log'!$E$5:$E$1004='Verbal Stats'!$B$116)*'Verbal Log'!$H$5:$H$1004)/SUMPRODUCT(('Verbal Log'!$C$5:$C$1004='Verbal Stats'!$B122)*('Verbal Log'!$I$5:$I$1004='Verbal Stats'!AF$42)*('Verbal Log'!$E$5:$E$1004='Verbal Stats'!$B$116))</f>
        <v>#DIV/0!</v>
      </c>
      <c r="AG122" s="83" t="e">
        <f>+SUMPRODUCT(('Verbal Log'!$C$5:$C$1004='Verbal Stats'!$B122)*('Verbal Log'!$I$5:$I$1004='Verbal Stats'!AG$42)*('Verbal Log'!$E$5:$E$1004='Verbal Stats'!$B$116)*'Verbal Log'!$H$5:$H$1004)/SUMPRODUCT(('Verbal Log'!$C$5:$C$1004='Verbal Stats'!$B122)*('Verbal Log'!$I$5:$I$1004='Verbal Stats'!AG$42)*('Verbal Log'!$E$5:$E$1004='Verbal Stats'!$B$116))</f>
        <v>#DIV/0!</v>
      </c>
      <c r="AH122" s="83" t="e">
        <f>+SUMPRODUCT(('Verbal Log'!$C$5:$C$1004='Verbal Stats'!$B122)*('Verbal Log'!$I$5:$I$1004='Verbal Stats'!AH$42)*('Verbal Log'!$E$5:$E$1004='Verbal Stats'!$B$116)*'Verbal Log'!$H$5:$H$1004)/SUMPRODUCT(('Verbal Log'!$C$5:$C$1004='Verbal Stats'!$B122)*('Verbal Log'!$I$5:$I$1004='Verbal Stats'!AH$42)*('Verbal Log'!$E$5:$E$1004='Verbal Stats'!$B$116))</f>
        <v>#DIV/0!</v>
      </c>
      <c r="AI122" s="83" t="e">
        <f>+SUMPRODUCT(('Verbal Log'!$C$5:$C$1004='Verbal Stats'!$B122)*('Verbal Log'!$I$5:$I$1004='Verbal Stats'!AI$42)*('Verbal Log'!$E$5:$E$1004='Verbal Stats'!$B$116)*'Verbal Log'!$H$5:$H$1004)/SUMPRODUCT(('Verbal Log'!$C$5:$C$1004='Verbal Stats'!$B122)*('Verbal Log'!$I$5:$I$1004='Verbal Stats'!AI$42)*('Verbal Log'!$E$5:$E$1004='Verbal Stats'!$B$116))</f>
        <v>#DIV/0!</v>
      </c>
      <c r="AJ122" s="83" t="e">
        <f>+SUMPRODUCT(('Verbal Log'!$C$5:$C$1004='Verbal Stats'!$B122)*('Verbal Log'!$I$5:$I$1004='Verbal Stats'!AJ$42)*('Verbal Log'!$E$5:$E$1004='Verbal Stats'!$B$116)*'Verbal Log'!$H$5:$H$1004)/SUMPRODUCT(('Verbal Log'!$C$5:$C$1004='Verbal Stats'!$B122)*('Verbal Log'!$I$5:$I$1004='Verbal Stats'!AJ$42)*('Verbal Log'!$E$5:$E$1004='Verbal Stats'!$B$116))</f>
        <v>#DIV/0!</v>
      </c>
      <c r="AK122" s="83" t="e">
        <f>+SUMPRODUCT(('Verbal Log'!$C$5:$C$1004='Verbal Stats'!$B122)*('Verbal Log'!$I$5:$I$1004='Verbal Stats'!AK$42)*('Verbal Log'!$E$5:$E$1004='Verbal Stats'!$B$116)*'Verbal Log'!$H$5:$H$1004)/SUMPRODUCT(('Verbal Log'!$C$5:$C$1004='Verbal Stats'!$B122)*('Verbal Log'!$I$5:$I$1004='Verbal Stats'!AK$42)*('Verbal Log'!$E$5:$E$1004='Verbal Stats'!$B$116))</f>
        <v>#DIV/0!</v>
      </c>
      <c r="AL122" s="83" t="e">
        <f>+SUMPRODUCT(('Verbal Log'!$C$5:$C$1004='Verbal Stats'!$B122)*('Verbal Log'!$I$5:$I$1004='Verbal Stats'!AL$42)*('Verbal Log'!$E$5:$E$1004='Verbal Stats'!$B$116)*'Verbal Log'!$H$5:$H$1004)/SUMPRODUCT(('Verbal Log'!$C$5:$C$1004='Verbal Stats'!$B122)*('Verbal Log'!$I$5:$I$1004='Verbal Stats'!AL$42)*('Verbal Log'!$E$5:$E$1004='Verbal Stats'!$B$116))</f>
        <v>#DIV/0!</v>
      </c>
      <c r="AM122" s="83" t="e">
        <f>+SUMPRODUCT(('Verbal Log'!$C$5:$C$1004='Verbal Stats'!$B122)*('Verbal Log'!$I$5:$I$1004='Verbal Stats'!AM$42)*('Verbal Log'!$E$5:$E$1004='Verbal Stats'!$B$116)*'Verbal Log'!$H$5:$H$1004)/SUMPRODUCT(('Verbal Log'!$C$5:$C$1004='Verbal Stats'!$B122)*('Verbal Log'!$I$5:$I$1004='Verbal Stats'!AM$42)*('Verbal Log'!$E$5:$E$1004='Verbal Stats'!$B$116))</f>
        <v>#DIV/0!</v>
      </c>
      <c r="AN122" s="83" t="e">
        <f>+SUMPRODUCT(('Verbal Log'!$C$5:$C$1004='Verbal Stats'!$B122)*('Verbal Log'!$I$5:$I$1004='Verbal Stats'!AN$42)*('Verbal Log'!$E$5:$E$1004='Verbal Stats'!$B$116)*'Verbal Log'!$H$5:$H$1004)/SUMPRODUCT(('Verbal Log'!$C$5:$C$1004='Verbal Stats'!$B122)*('Verbal Log'!$I$5:$I$1004='Verbal Stats'!AN$42)*('Verbal Log'!$E$5:$E$1004='Verbal Stats'!$B$116))</f>
        <v>#DIV/0!</v>
      </c>
      <c r="AO122" s="83" t="e">
        <f>+SUMPRODUCT(('Verbal Log'!$C$5:$C$1004='Verbal Stats'!$B122)*('Verbal Log'!$I$5:$I$1004='Verbal Stats'!AO$42)*('Verbal Log'!$E$5:$E$1004='Verbal Stats'!$B$116)*'Verbal Log'!$H$5:$H$1004)/SUMPRODUCT(('Verbal Log'!$C$5:$C$1004='Verbal Stats'!$B122)*('Verbal Log'!$I$5:$I$1004='Verbal Stats'!AO$42)*('Verbal Log'!$E$5:$E$1004='Verbal Stats'!$B$116))</f>
        <v>#DIV/0!</v>
      </c>
      <c r="AP122" s="83" t="e">
        <f>+SUMPRODUCT(('Verbal Log'!$C$5:$C$1004='Verbal Stats'!$B122)*('Verbal Log'!$E$5:$E$1004='Verbal Stats'!$B$56)*'Verbal Log'!$H$5:$H$1004)/SUMPRODUCT(('Verbal Log'!$C$5:$C$1004='Verbal Stats'!$B122)*('Verbal Log'!$E$5:$E$1004='Verbal Stats'!$B$56))</f>
        <v>#DIV/0!</v>
      </c>
      <c r="AQ122" s="76"/>
      <c r="AR122" s="76"/>
      <c r="AS122" s="76"/>
      <c r="AT122" s="76"/>
      <c r="AU122" s="76"/>
      <c r="AV122" s="76"/>
      <c r="AW122" s="76"/>
      <c r="AX122" s="76"/>
      <c r="AY122" s="76"/>
      <c r="AZ122" s="76"/>
      <c r="BA122" s="76"/>
      <c r="BB122" s="76"/>
      <c r="BC122" s="76"/>
      <c r="BD122" s="76"/>
      <c r="BE122" s="76"/>
      <c r="BF122" s="76"/>
      <c r="BG122" s="76"/>
    </row>
    <row r="123" spans="2:59" ht="16" thickBot="1">
      <c r="B123" s="18" t="str">
        <f>+$B$48</f>
        <v>NOVA</v>
      </c>
      <c r="D123" s="55" t="str">
        <f t="shared" si="85"/>
        <v>n/a</v>
      </c>
      <c r="E123" s="55" t="str">
        <f t="shared" si="86"/>
        <v>n/a</v>
      </c>
      <c r="F123" s="55" t="str">
        <f t="shared" si="87"/>
        <v>n/a</v>
      </c>
      <c r="G123" s="55" t="str">
        <f t="shared" si="88"/>
        <v>n/a</v>
      </c>
      <c r="H123" s="55" t="str">
        <f t="shared" si="89"/>
        <v>n/a</v>
      </c>
      <c r="I123" s="55" t="str">
        <f t="shared" si="90"/>
        <v>n/a</v>
      </c>
      <c r="J123" s="55" t="str">
        <f t="shared" si="91"/>
        <v>n/a</v>
      </c>
      <c r="K123" s="55" t="str">
        <f t="shared" si="92"/>
        <v>n/a</v>
      </c>
      <c r="L123" s="55" t="str">
        <f t="shared" si="93"/>
        <v>n/a</v>
      </c>
      <c r="M123" s="56" t="str">
        <f t="shared" si="94"/>
        <v>n/a</v>
      </c>
      <c r="N123" s="57" t="str">
        <f t="shared" si="95"/>
        <v>n/a</v>
      </c>
      <c r="O123" s="55" t="str">
        <f t="shared" si="96"/>
        <v>n/a</v>
      </c>
      <c r="P123" s="56" t="str">
        <f t="shared" si="96"/>
        <v>n/a</v>
      </c>
      <c r="Q123" s="57" t="str">
        <f t="shared" si="96"/>
        <v>n/a</v>
      </c>
      <c r="R123" s="55" t="str">
        <f t="shared" si="96"/>
        <v>n/a</v>
      </c>
      <c r="S123" s="56" t="str">
        <f t="shared" si="96"/>
        <v>n/a</v>
      </c>
      <c r="T123" s="57" t="str">
        <f t="shared" si="96"/>
        <v>n/a</v>
      </c>
      <c r="U123" s="55" t="str">
        <f t="shared" si="96"/>
        <v>n/a</v>
      </c>
      <c r="V123" s="56" t="str">
        <f t="shared" si="96"/>
        <v>n/a</v>
      </c>
      <c r="X123" s="83" t="e">
        <f>+SUMPRODUCT(('Verbal Log'!$C$5:$C$1004='Verbal Stats'!$B123)*('Verbal Log'!$I$5:$I$1004='Verbal Stats'!X$42)*('Verbal Log'!$E$5:$E$1004='Verbal Stats'!$B$116)*'Verbal Log'!$H$5:$H$1004)/SUMPRODUCT(('Verbal Log'!$C$5:$C$1004='Verbal Stats'!$B123)*('Verbal Log'!$I$5:$I$1004='Verbal Stats'!X$42)*('Verbal Log'!$E$5:$E$1004='Verbal Stats'!$B$116))</f>
        <v>#DIV/0!</v>
      </c>
      <c r="Y123" s="83" t="e">
        <f>+SUMPRODUCT(('Verbal Log'!$C$5:$C$1004='Verbal Stats'!$B123)*('Verbal Log'!$I$5:$I$1004='Verbal Stats'!Y$42)*('Verbal Log'!$E$5:$E$1004='Verbal Stats'!$B$116)*'Verbal Log'!$H$5:$H$1004)/SUMPRODUCT(('Verbal Log'!$C$5:$C$1004='Verbal Stats'!$B123)*('Verbal Log'!$I$5:$I$1004='Verbal Stats'!Y$42)*('Verbal Log'!$E$5:$E$1004='Verbal Stats'!$B$116))</f>
        <v>#DIV/0!</v>
      </c>
      <c r="Z123" s="83" t="e">
        <f>+SUMPRODUCT(('Verbal Log'!$C$5:$C$1004='Verbal Stats'!$B123)*('Verbal Log'!$I$5:$I$1004='Verbal Stats'!Z$42)*('Verbal Log'!$E$5:$E$1004='Verbal Stats'!$B$116)*'Verbal Log'!$H$5:$H$1004)/SUMPRODUCT(('Verbal Log'!$C$5:$C$1004='Verbal Stats'!$B123)*('Verbal Log'!$I$5:$I$1004='Verbal Stats'!Z$42)*('Verbal Log'!$E$5:$E$1004='Verbal Stats'!$B$116))</f>
        <v>#DIV/0!</v>
      </c>
      <c r="AA123" s="83" t="e">
        <f>+SUMPRODUCT(('Verbal Log'!$C$5:$C$1004='Verbal Stats'!$B123)*('Verbal Log'!$I$5:$I$1004='Verbal Stats'!AA$42)*('Verbal Log'!$E$5:$E$1004='Verbal Stats'!$B$116)*'Verbal Log'!$H$5:$H$1004)/SUMPRODUCT(('Verbal Log'!$C$5:$C$1004='Verbal Stats'!$B123)*('Verbal Log'!$I$5:$I$1004='Verbal Stats'!AA$42)*('Verbal Log'!$E$5:$E$1004='Verbal Stats'!$B$116))</f>
        <v>#DIV/0!</v>
      </c>
      <c r="AB123" s="83" t="e">
        <f>+SUMPRODUCT(('Verbal Log'!$C$5:$C$1004='Verbal Stats'!$B123)*('Verbal Log'!$I$5:$I$1004='Verbal Stats'!AB$42)*('Verbal Log'!$E$5:$E$1004='Verbal Stats'!$B$116)*'Verbal Log'!$H$5:$H$1004)/SUMPRODUCT(('Verbal Log'!$C$5:$C$1004='Verbal Stats'!$B123)*('Verbal Log'!$I$5:$I$1004='Verbal Stats'!AB$42)*('Verbal Log'!$E$5:$E$1004='Verbal Stats'!$B$116))</f>
        <v>#DIV/0!</v>
      </c>
      <c r="AC123" s="83" t="e">
        <f>+SUMPRODUCT(('Verbal Log'!$C$5:$C$1004='Verbal Stats'!$B123)*('Verbal Log'!$I$5:$I$1004='Verbal Stats'!AC$42)*('Verbal Log'!$E$5:$E$1004='Verbal Stats'!$B$116)*'Verbal Log'!$H$5:$H$1004)/SUMPRODUCT(('Verbal Log'!$C$5:$C$1004='Verbal Stats'!$B123)*('Verbal Log'!$I$5:$I$1004='Verbal Stats'!AC$42)*('Verbal Log'!$E$5:$E$1004='Verbal Stats'!$B$116))</f>
        <v>#DIV/0!</v>
      </c>
      <c r="AD123" s="83" t="e">
        <f>+SUMPRODUCT(('Verbal Log'!$C$5:$C$1004='Verbal Stats'!$B123)*('Verbal Log'!$I$5:$I$1004='Verbal Stats'!AD$42)*('Verbal Log'!$E$5:$E$1004='Verbal Stats'!$B$116)*'Verbal Log'!$H$5:$H$1004)/SUMPRODUCT(('Verbal Log'!$C$5:$C$1004='Verbal Stats'!$B123)*('Verbal Log'!$I$5:$I$1004='Verbal Stats'!AD$42)*('Verbal Log'!$E$5:$E$1004='Verbal Stats'!$B$116))</f>
        <v>#DIV/0!</v>
      </c>
      <c r="AE123" s="83" t="e">
        <f>+SUMPRODUCT(('Verbal Log'!$C$5:$C$1004='Verbal Stats'!$B123)*('Verbal Log'!$I$5:$I$1004='Verbal Stats'!AE$42)*('Verbal Log'!$E$5:$E$1004='Verbal Stats'!$B$116)*'Verbal Log'!$H$5:$H$1004)/SUMPRODUCT(('Verbal Log'!$C$5:$C$1004='Verbal Stats'!$B123)*('Verbal Log'!$I$5:$I$1004='Verbal Stats'!AE$42)*('Verbal Log'!$E$5:$E$1004='Verbal Stats'!$B$116))</f>
        <v>#DIV/0!</v>
      </c>
      <c r="AF123" s="83" t="e">
        <f>+SUMPRODUCT(('Verbal Log'!$C$5:$C$1004='Verbal Stats'!$B123)*('Verbal Log'!$I$5:$I$1004='Verbal Stats'!AF$42)*('Verbal Log'!$E$5:$E$1004='Verbal Stats'!$B$116)*'Verbal Log'!$H$5:$H$1004)/SUMPRODUCT(('Verbal Log'!$C$5:$C$1004='Verbal Stats'!$B123)*('Verbal Log'!$I$5:$I$1004='Verbal Stats'!AF$42)*('Verbal Log'!$E$5:$E$1004='Verbal Stats'!$B$116))</f>
        <v>#DIV/0!</v>
      </c>
      <c r="AG123" s="83" t="e">
        <f>+SUMPRODUCT(('Verbal Log'!$C$5:$C$1004='Verbal Stats'!$B123)*('Verbal Log'!$I$5:$I$1004='Verbal Stats'!AG$42)*('Verbal Log'!$E$5:$E$1004='Verbal Stats'!$B$116)*'Verbal Log'!$H$5:$H$1004)/SUMPRODUCT(('Verbal Log'!$C$5:$C$1004='Verbal Stats'!$B123)*('Verbal Log'!$I$5:$I$1004='Verbal Stats'!AG$42)*('Verbal Log'!$E$5:$E$1004='Verbal Stats'!$B$116))</f>
        <v>#DIV/0!</v>
      </c>
      <c r="AH123" s="83" t="e">
        <f>+SUMPRODUCT(('Verbal Log'!$C$5:$C$1004='Verbal Stats'!$B123)*('Verbal Log'!$I$5:$I$1004='Verbal Stats'!AH$42)*('Verbal Log'!$E$5:$E$1004='Verbal Stats'!$B$116)*'Verbal Log'!$H$5:$H$1004)/SUMPRODUCT(('Verbal Log'!$C$5:$C$1004='Verbal Stats'!$B123)*('Verbal Log'!$I$5:$I$1004='Verbal Stats'!AH$42)*('Verbal Log'!$E$5:$E$1004='Verbal Stats'!$B$116))</f>
        <v>#DIV/0!</v>
      </c>
      <c r="AI123" s="83" t="e">
        <f>+SUMPRODUCT(('Verbal Log'!$C$5:$C$1004='Verbal Stats'!$B123)*('Verbal Log'!$I$5:$I$1004='Verbal Stats'!AI$42)*('Verbal Log'!$E$5:$E$1004='Verbal Stats'!$B$116)*'Verbal Log'!$H$5:$H$1004)/SUMPRODUCT(('Verbal Log'!$C$5:$C$1004='Verbal Stats'!$B123)*('Verbal Log'!$I$5:$I$1004='Verbal Stats'!AI$42)*('Verbal Log'!$E$5:$E$1004='Verbal Stats'!$B$116))</f>
        <v>#DIV/0!</v>
      </c>
      <c r="AJ123" s="83" t="e">
        <f>+SUMPRODUCT(('Verbal Log'!$C$5:$C$1004='Verbal Stats'!$B123)*('Verbal Log'!$I$5:$I$1004='Verbal Stats'!AJ$42)*('Verbal Log'!$E$5:$E$1004='Verbal Stats'!$B$116)*'Verbal Log'!$H$5:$H$1004)/SUMPRODUCT(('Verbal Log'!$C$5:$C$1004='Verbal Stats'!$B123)*('Verbal Log'!$I$5:$I$1004='Verbal Stats'!AJ$42)*('Verbal Log'!$E$5:$E$1004='Verbal Stats'!$B$116))</f>
        <v>#DIV/0!</v>
      </c>
      <c r="AK123" s="83" t="e">
        <f>+SUMPRODUCT(('Verbal Log'!$C$5:$C$1004='Verbal Stats'!$B123)*('Verbal Log'!$I$5:$I$1004='Verbal Stats'!AK$42)*('Verbal Log'!$E$5:$E$1004='Verbal Stats'!$B$116)*'Verbal Log'!$H$5:$H$1004)/SUMPRODUCT(('Verbal Log'!$C$5:$C$1004='Verbal Stats'!$B123)*('Verbal Log'!$I$5:$I$1004='Verbal Stats'!AK$42)*('Verbal Log'!$E$5:$E$1004='Verbal Stats'!$B$116))</f>
        <v>#DIV/0!</v>
      </c>
      <c r="AL123" s="83" t="e">
        <f>+SUMPRODUCT(('Verbal Log'!$C$5:$C$1004='Verbal Stats'!$B123)*('Verbal Log'!$I$5:$I$1004='Verbal Stats'!AL$42)*('Verbal Log'!$E$5:$E$1004='Verbal Stats'!$B$116)*'Verbal Log'!$H$5:$H$1004)/SUMPRODUCT(('Verbal Log'!$C$5:$C$1004='Verbal Stats'!$B123)*('Verbal Log'!$I$5:$I$1004='Verbal Stats'!AL$42)*('Verbal Log'!$E$5:$E$1004='Verbal Stats'!$B$116))</f>
        <v>#DIV/0!</v>
      </c>
      <c r="AM123" s="83" t="e">
        <f>+SUMPRODUCT(('Verbal Log'!$C$5:$C$1004='Verbal Stats'!$B123)*('Verbal Log'!$I$5:$I$1004='Verbal Stats'!AM$42)*('Verbal Log'!$E$5:$E$1004='Verbal Stats'!$B$116)*'Verbal Log'!$H$5:$H$1004)/SUMPRODUCT(('Verbal Log'!$C$5:$C$1004='Verbal Stats'!$B123)*('Verbal Log'!$I$5:$I$1004='Verbal Stats'!AM$42)*('Verbal Log'!$E$5:$E$1004='Verbal Stats'!$B$116))</f>
        <v>#DIV/0!</v>
      </c>
      <c r="AN123" s="83" t="e">
        <f>+SUMPRODUCT(('Verbal Log'!$C$5:$C$1004='Verbal Stats'!$B123)*('Verbal Log'!$I$5:$I$1004='Verbal Stats'!AN$42)*('Verbal Log'!$E$5:$E$1004='Verbal Stats'!$B$116)*'Verbal Log'!$H$5:$H$1004)/SUMPRODUCT(('Verbal Log'!$C$5:$C$1004='Verbal Stats'!$B123)*('Verbal Log'!$I$5:$I$1004='Verbal Stats'!AN$42)*('Verbal Log'!$E$5:$E$1004='Verbal Stats'!$B$116))</f>
        <v>#DIV/0!</v>
      </c>
      <c r="AO123" s="83" t="e">
        <f>+SUMPRODUCT(('Verbal Log'!$C$5:$C$1004='Verbal Stats'!$B123)*('Verbal Log'!$I$5:$I$1004='Verbal Stats'!AO$42)*('Verbal Log'!$E$5:$E$1004='Verbal Stats'!$B$116)*'Verbal Log'!$H$5:$H$1004)/SUMPRODUCT(('Verbal Log'!$C$5:$C$1004='Verbal Stats'!$B123)*('Verbal Log'!$I$5:$I$1004='Verbal Stats'!AO$42)*('Verbal Log'!$E$5:$E$1004='Verbal Stats'!$B$116))</f>
        <v>#DIV/0!</v>
      </c>
      <c r="AP123" s="83" t="e">
        <f>+SUMPRODUCT(('Verbal Log'!$C$5:$C$1004='Verbal Stats'!$B123)*('Verbal Log'!$E$5:$E$1004='Verbal Stats'!$B$56)*'Verbal Log'!$H$5:$H$1004)/SUMPRODUCT(('Verbal Log'!$C$5:$C$1004='Verbal Stats'!$B123)*('Verbal Log'!$E$5:$E$1004='Verbal Stats'!$B$56))</f>
        <v>#DIV/0!</v>
      </c>
      <c r="AQ123" s="76"/>
      <c r="AR123" s="76"/>
      <c r="AS123" s="76"/>
      <c r="AT123" s="76"/>
      <c r="AU123" s="76"/>
      <c r="AV123" s="76"/>
      <c r="AW123" s="76"/>
      <c r="AX123" s="76"/>
      <c r="AY123" s="76"/>
      <c r="AZ123" s="76"/>
      <c r="BA123" s="76"/>
      <c r="BB123" s="76"/>
      <c r="BC123" s="76"/>
      <c r="BD123" s="76"/>
      <c r="BE123" s="76"/>
      <c r="BF123" s="76"/>
      <c r="BG123" s="76"/>
    </row>
    <row r="124" spans="2:59" ht="16" thickBot="1">
      <c r="B124" s="18" t="str">
        <f>+$B$49</f>
        <v>Kaplan Verbal</v>
      </c>
      <c r="D124" s="52" t="str">
        <f t="shared" si="85"/>
        <v>n/a</v>
      </c>
      <c r="E124" s="52" t="str">
        <f t="shared" si="86"/>
        <v>n/a</v>
      </c>
      <c r="F124" s="52" t="str">
        <f t="shared" si="87"/>
        <v>n/a</v>
      </c>
      <c r="G124" s="52" t="str">
        <f t="shared" si="88"/>
        <v>n/a</v>
      </c>
      <c r="H124" s="52" t="str">
        <f t="shared" si="89"/>
        <v>n/a</v>
      </c>
      <c r="I124" s="52" t="str">
        <f t="shared" si="90"/>
        <v>n/a</v>
      </c>
      <c r="J124" s="52" t="str">
        <f t="shared" si="91"/>
        <v>n/a</v>
      </c>
      <c r="K124" s="52" t="str">
        <f t="shared" si="92"/>
        <v>n/a</v>
      </c>
      <c r="L124" s="52" t="str">
        <f t="shared" si="93"/>
        <v>n/a</v>
      </c>
      <c r="M124" s="53" t="str">
        <f t="shared" si="94"/>
        <v>n/a</v>
      </c>
      <c r="N124" s="54" t="str">
        <f t="shared" si="95"/>
        <v>n/a</v>
      </c>
      <c r="O124" s="54" t="str">
        <f t="shared" si="96"/>
        <v>n/a</v>
      </c>
      <c r="P124" s="54" t="str">
        <f t="shared" si="96"/>
        <v>n/a</v>
      </c>
      <c r="Q124" s="54" t="str">
        <f t="shared" si="96"/>
        <v>n/a</v>
      </c>
      <c r="R124" s="54" t="str">
        <f t="shared" si="96"/>
        <v>n/a</v>
      </c>
      <c r="S124" s="54" t="str">
        <f t="shared" si="96"/>
        <v>n/a</v>
      </c>
      <c r="T124" s="54" t="str">
        <f t="shared" si="96"/>
        <v>n/a</v>
      </c>
      <c r="U124" s="54" t="str">
        <f t="shared" si="96"/>
        <v>n/a</v>
      </c>
      <c r="V124" s="54" t="str">
        <f t="shared" si="96"/>
        <v>n/a</v>
      </c>
      <c r="X124" s="83" t="e">
        <f>+SUMPRODUCT(('Verbal Log'!$C$5:$C$1004='Verbal Stats'!$B124)*('Verbal Log'!$I$5:$I$1004='Verbal Stats'!X$42)*('Verbal Log'!$E$5:$E$1004='Verbal Stats'!$B$116)*'Verbal Log'!$H$5:$H$1004)/SUMPRODUCT(('Verbal Log'!$C$5:$C$1004='Verbal Stats'!$B124)*('Verbal Log'!$I$5:$I$1004='Verbal Stats'!X$42)*('Verbal Log'!$E$5:$E$1004='Verbal Stats'!$B$116))</f>
        <v>#DIV/0!</v>
      </c>
      <c r="Y124" s="83" t="e">
        <f>+SUMPRODUCT(('Verbal Log'!$C$5:$C$1004='Verbal Stats'!$B124)*('Verbal Log'!$I$5:$I$1004='Verbal Stats'!Y$42)*('Verbal Log'!$E$5:$E$1004='Verbal Stats'!$B$116)*'Verbal Log'!$H$5:$H$1004)/SUMPRODUCT(('Verbal Log'!$C$5:$C$1004='Verbal Stats'!$B124)*('Verbal Log'!$I$5:$I$1004='Verbal Stats'!Y$42)*('Verbal Log'!$E$5:$E$1004='Verbal Stats'!$B$116))</f>
        <v>#DIV/0!</v>
      </c>
      <c r="Z124" s="83" t="e">
        <f>+SUMPRODUCT(('Verbal Log'!$C$5:$C$1004='Verbal Stats'!$B124)*('Verbal Log'!$I$5:$I$1004='Verbal Stats'!Z$42)*('Verbal Log'!$E$5:$E$1004='Verbal Stats'!$B$116)*'Verbal Log'!$H$5:$H$1004)/SUMPRODUCT(('Verbal Log'!$C$5:$C$1004='Verbal Stats'!$B124)*('Verbal Log'!$I$5:$I$1004='Verbal Stats'!Z$42)*('Verbal Log'!$E$5:$E$1004='Verbal Stats'!$B$116))</f>
        <v>#DIV/0!</v>
      </c>
      <c r="AA124" s="83" t="e">
        <f>+SUMPRODUCT(('Verbal Log'!$C$5:$C$1004='Verbal Stats'!$B124)*('Verbal Log'!$I$5:$I$1004='Verbal Stats'!AA$42)*('Verbal Log'!$E$5:$E$1004='Verbal Stats'!$B$116)*'Verbal Log'!$H$5:$H$1004)/SUMPRODUCT(('Verbal Log'!$C$5:$C$1004='Verbal Stats'!$B124)*('Verbal Log'!$I$5:$I$1004='Verbal Stats'!AA$42)*('Verbal Log'!$E$5:$E$1004='Verbal Stats'!$B$116))</f>
        <v>#DIV/0!</v>
      </c>
      <c r="AB124" s="83" t="e">
        <f>+SUMPRODUCT(('Verbal Log'!$C$5:$C$1004='Verbal Stats'!$B124)*('Verbal Log'!$I$5:$I$1004='Verbal Stats'!AB$42)*('Verbal Log'!$E$5:$E$1004='Verbal Stats'!$B$116)*'Verbal Log'!$H$5:$H$1004)/SUMPRODUCT(('Verbal Log'!$C$5:$C$1004='Verbal Stats'!$B124)*('Verbal Log'!$I$5:$I$1004='Verbal Stats'!AB$42)*('Verbal Log'!$E$5:$E$1004='Verbal Stats'!$B$116))</f>
        <v>#DIV/0!</v>
      </c>
      <c r="AC124" s="83" t="e">
        <f>+SUMPRODUCT(('Verbal Log'!$C$5:$C$1004='Verbal Stats'!$B124)*('Verbal Log'!$I$5:$I$1004='Verbal Stats'!AC$42)*('Verbal Log'!$E$5:$E$1004='Verbal Stats'!$B$116)*'Verbal Log'!$H$5:$H$1004)/SUMPRODUCT(('Verbal Log'!$C$5:$C$1004='Verbal Stats'!$B124)*('Verbal Log'!$I$5:$I$1004='Verbal Stats'!AC$42)*('Verbal Log'!$E$5:$E$1004='Verbal Stats'!$B$116))</f>
        <v>#DIV/0!</v>
      </c>
      <c r="AD124" s="83" t="e">
        <f>+SUMPRODUCT(('Verbal Log'!$C$5:$C$1004='Verbal Stats'!$B124)*('Verbal Log'!$I$5:$I$1004='Verbal Stats'!AD$42)*('Verbal Log'!$E$5:$E$1004='Verbal Stats'!$B$116)*'Verbal Log'!$H$5:$H$1004)/SUMPRODUCT(('Verbal Log'!$C$5:$C$1004='Verbal Stats'!$B124)*('Verbal Log'!$I$5:$I$1004='Verbal Stats'!AD$42)*('Verbal Log'!$E$5:$E$1004='Verbal Stats'!$B$116))</f>
        <v>#DIV/0!</v>
      </c>
      <c r="AE124" s="83" t="e">
        <f>+SUMPRODUCT(('Verbal Log'!$C$5:$C$1004='Verbal Stats'!$B124)*('Verbal Log'!$I$5:$I$1004='Verbal Stats'!AE$42)*('Verbal Log'!$E$5:$E$1004='Verbal Stats'!$B$116)*'Verbal Log'!$H$5:$H$1004)/SUMPRODUCT(('Verbal Log'!$C$5:$C$1004='Verbal Stats'!$B124)*('Verbal Log'!$I$5:$I$1004='Verbal Stats'!AE$42)*('Verbal Log'!$E$5:$E$1004='Verbal Stats'!$B$116))</f>
        <v>#DIV/0!</v>
      </c>
      <c r="AF124" s="83" t="e">
        <f>+SUMPRODUCT(('Verbal Log'!$C$5:$C$1004='Verbal Stats'!$B124)*('Verbal Log'!$I$5:$I$1004='Verbal Stats'!AF$42)*('Verbal Log'!$E$5:$E$1004='Verbal Stats'!$B$116)*'Verbal Log'!$H$5:$H$1004)/SUMPRODUCT(('Verbal Log'!$C$5:$C$1004='Verbal Stats'!$B124)*('Verbal Log'!$I$5:$I$1004='Verbal Stats'!AF$42)*('Verbal Log'!$E$5:$E$1004='Verbal Stats'!$B$116))</f>
        <v>#DIV/0!</v>
      </c>
      <c r="AG124" s="83" t="e">
        <f>+SUMPRODUCT(('Verbal Log'!$C$5:$C$1004='Verbal Stats'!$B124)*('Verbal Log'!$I$5:$I$1004='Verbal Stats'!AG$42)*('Verbal Log'!$E$5:$E$1004='Verbal Stats'!$B$116)*'Verbal Log'!$H$5:$H$1004)/SUMPRODUCT(('Verbal Log'!$C$5:$C$1004='Verbal Stats'!$B124)*('Verbal Log'!$I$5:$I$1004='Verbal Stats'!AG$42)*('Verbal Log'!$E$5:$E$1004='Verbal Stats'!$B$116))</f>
        <v>#DIV/0!</v>
      </c>
      <c r="AH124" s="83" t="e">
        <f>+SUMPRODUCT(('Verbal Log'!$C$5:$C$1004='Verbal Stats'!$B124)*('Verbal Log'!$I$5:$I$1004='Verbal Stats'!AH$42)*('Verbal Log'!$E$5:$E$1004='Verbal Stats'!$B$116)*'Verbal Log'!$H$5:$H$1004)/SUMPRODUCT(('Verbal Log'!$C$5:$C$1004='Verbal Stats'!$B124)*('Verbal Log'!$I$5:$I$1004='Verbal Stats'!AH$42)*('Verbal Log'!$E$5:$E$1004='Verbal Stats'!$B$116))</f>
        <v>#DIV/0!</v>
      </c>
      <c r="AI124" s="83" t="e">
        <f>+SUMPRODUCT(('Verbal Log'!$C$5:$C$1004='Verbal Stats'!$B124)*('Verbal Log'!$I$5:$I$1004='Verbal Stats'!AI$42)*('Verbal Log'!$E$5:$E$1004='Verbal Stats'!$B$116)*'Verbal Log'!$H$5:$H$1004)/SUMPRODUCT(('Verbal Log'!$C$5:$C$1004='Verbal Stats'!$B124)*('Verbal Log'!$I$5:$I$1004='Verbal Stats'!AI$42)*('Verbal Log'!$E$5:$E$1004='Verbal Stats'!$B$116))</f>
        <v>#DIV/0!</v>
      </c>
      <c r="AJ124" s="83" t="e">
        <f>+SUMPRODUCT(('Verbal Log'!$C$5:$C$1004='Verbal Stats'!$B124)*('Verbal Log'!$I$5:$I$1004='Verbal Stats'!AJ$42)*('Verbal Log'!$E$5:$E$1004='Verbal Stats'!$B$116)*'Verbal Log'!$H$5:$H$1004)/SUMPRODUCT(('Verbal Log'!$C$5:$C$1004='Verbal Stats'!$B124)*('Verbal Log'!$I$5:$I$1004='Verbal Stats'!AJ$42)*('Verbal Log'!$E$5:$E$1004='Verbal Stats'!$B$116))</f>
        <v>#DIV/0!</v>
      </c>
      <c r="AK124" s="83" t="e">
        <f>+SUMPRODUCT(('Verbal Log'!$C$5:$C$1004='Verbal Stats'!$B124)*('Verbal Log'!$I$5:$I$1004='Verbal Stats'!AK$42)*('Verbal Log'!$E$5:$E$1004='Verbal Stats'!$B$116)*'Verbal Log'!$H$5:$H$1004)/SUMPRODUCT(('Verbal Log'!$C$5:$C$1004='Verbal Stats'!$B124)*('Verbal Log'!$I$5:$I$1004='Verbal Stats'!AK$42)*('Verbal Log'!$E$5:$E$1004='Verbal Stats'!$B$116))</f>
        <v>#DIV/0!</v>
      </c>
      <c r="AL124" s="83" t="e">
        <f>+SUMPRODUCT(('Verbal Log'!$C$5:$C$1004='Verbal Stats'!$B124)*('Verbal Log'!$I$5:$I$1004='Verbal Stats'!AL$42)*('Verbal Log'!$E$5:$E$1004='Verbal Stats'!$B$116)*'Verbal Log'!$H$5:$H$1004)/SUMPRODUCT(('Verbal Log'!$C$5:$C$1004='Verbal Stats'!$B124)*('Verbal Log'!$I$5:$I$1004='Verbal Stats'!AL$42)*('Verbal Log'!$E$5:$E$1004='Verbal Stats'!$B$116))</f>
        <v>#DIV/0!</v>
      </c>
      <c r="AM124" s="83" t="e">
        <f>+SUMPRODUCT(('Verbal Log'!$C$5:$C$1004='Verbal Stats'!$B124)*('Verbal Log'!$I$5:$I$1004='Verbal Stats'!AM$42)*('Verbal Log'!$E$5:$E$1004='Verbal Stats'!$B$116)*'Verbal Log'!$H$5:$H$1004)/SUMPRODUCT(('Verbal Log'!$C$5:$C$1004='Verbal Stats'!$B124)*('Verbal Log'!$I$5:$I$1004='Verbal Stats'!AM$42)*('Verbal Log'!$E$5:$E$1004='Verbal Stats'!$B$116))</f>
        <v>#DIV/0!</v>
      </c>
      <c r="AN124" s="83" t="e">
        <f>+SUMPRODUCT(('Verbal Log'!$C$5:$C$1004='Verbal Stats'!$B124)*('Verbal Log'!$I$5:$I$1004='Verbal Stats'!AN$42)*('Verbal Log'!$E$5:$E$1004='Verbal Stats'!$B$116)*'Verbal Log'!$H$5:$H$1004)/SUMPRODUCT(('Verbal Log'!$C$5:$C$1004='Verbal Stats'!$B124)*('Verbal Log'!$I$5:$I$1004='Verbal Stats'!AN$42)*('Verbal Log'!$E$5:$E$1004='Verbal Stats'!$B$116))</f>
        <v>#DIV/0!</v>
      </c>
      <c r="AO124" s="83" t="e">
        <f>+SUMPRODUCT(('Verbal Log'!$C$5:$C$1004='Verbal Stats'!$B124)*('Verbal Log'!$I$5:$I$1004='Verbal Stats'!AO$42)*('Verbal Log'!$E$5:$E$1004='Verbal Stats'!$B$116)*'Verbal Log'!$H$5:$H$1004)/SUMPRODUCT(('Verbal Log'!$C$5:$C$1004='Verbal Stats'!$B124)*('Verbal Log'!$I$5:$I$1004='Verbal Stats'!AO$42)*('Verbal Log'!$E$5:$E$1004='Verbal Stats'!$B$116))</f>
        <v>#DIV/0!</v>
      </c>
      <c r="AP124" s="83" t="e">
        <f>+SUMPRODUCT(('Verbal Log'!$C$5:$C$1004='Verbal Stats'!$B124)*('Verbal Log'!$E$5:$E$1004='Verbal Stats'!$B$56)*'Verbal Log'!$H$5:$H$1004)/SUMPRODUCT(('Verbal Log'!$C$5:$C$1004='Verbal Stats'!$B124)*('Verbal Log'!$E$5:$E$1004='Verbal Stats'!$B$56))</f>
        <v>#DIV/0!</v>
      </c>
      <c r="AQ124" s="76"/>
      <c r="AR124" s="76"/>
      <c r="AS124" s="76"/>
      <c r="AT124" s="76"/>
      <c r="AU124" s="76"/>
      <c r="AV124" s="76"/>
      <c r="AW124" s="76"/>
      <c r="AX124" s="76"/>
      <c r="AY124" s="76"/>
      <c r="AZ124" s="76"/>
      <c r="BA124" s="76"/>
      <c r="BB124" s="76"/>
      <c r="BC124" s="76"/>
      <c r="BD124" s="76"/>
      <c r="BE124" s="76"/>
      <c r="BF124" s="76"/>
      <c r="BG124" s="76"/>
    </row>
    <row r="125" spans="2:59" ht="16" thickBot="1">
      <c r="B125" s="18" t="str">
        <f>+$B$50</f>
        <v>Kaplan 800</v>
      </c>
      <c r="D125" s="55" t="str">
        <f t="shared" si="85"/>
        <v>n/a</v>
      </c>
      <c r="E125" s="55" t="str">
        <f t="shared" si="86"/>
        <v>n/a</v>
      </c>
      <c r="F125" s="55" t="str">
        <f t="shared" si="87"/>
        <v>n/a</v>
      </c>
      <c r="G125" s="55" t="str">
        <f t="shared" si="88"/>
        <v>n/a</v>
      </c>
      <c r="H125" s="55" t="str">
        <f t="shared" si="89"/>
        <v>n/a</v>
      </c>
      <c r="I125" s="55" t="str">
        <f t="shared" si="90"/>
        <v>n/a</v>
      </c>
      <c r="J125" s="55" t="str">
        <f t="shared" si="91"/>
        <v>n/a</v>
      </c>
      <c r="K125" s="55" t="str">
        <f t="shared" si="92"/>
        <v>n/a</v>
      </c>
      <c r="L125" s="55" t="str">
        <f t="shared" si="93"/>
        <v>n/a</v>
      </c>
      <c r="M125" s="56" t="str">
        <f t="shared" si="94"/>
        <v>n/a</v>
      </c>
      <c r="N125" s="57" t="str">
        <f t="shared" si="95"/>
        <v>n/a</v>
      </c>
      <c r="O125" s="55" t="str">
        <f t="shared" si="96"/>
        <v>n/a</v>
      </c>
      <c r="P125" s="56" t="str">
        <f t="shared" si="96"/>
        <v>n/a</v>
      </c>
      <c r="Q125" s="57" t="str">
        <f t="shared" si="96"/>
        <v>n/a</v>
      </c>
      <c r="R125" s="55" t="str">
        <f t="shared" si="96"/>
        <v>n/a</v>
      </c>
      <c r="S125" s="56" t="str">
        <f t="shared" si="96"/>
        <v>n/a</v>
      </c>
      <c r="T125" s="57" t="str">
        <f t="shared" si="96"/>
        <v>n/a</v>
      </c>
      <c r="U125" s="55" t="str">
        <f t="shared" si="96"/>
        <v>n/a</v>
      </c>
      <c r="V125" s="56" t="str">
        <f t="shared" si="96"/>
        <v>n/a</v>
      </c>
      <c r="X125" s="83" t="e">
        <f>+SUMPRODUCT(('Verbal Log'!$C$5:$C$1004='Verbal Stats'!$B125)*('Verbal Log'!$I$5:$I$1004='Verbal Stats'!X$42)*('Verbal Log'!$E$5:$E$1004='Verbal Stats'!$B$116)*'Verbal Log'!$H$5:$H$1004)/SUMPRODUCT(('Verbal Log'!$C$5:$C$1004='Verbal Stats'!$B125)*('Verbal Log'!$I$5:$I$1004='Verbal Stats'!X$42)*('Verbal Log'!$E$5:$E$1004='Verbal Stats'!$B$116))</f>
        <v>#DIV/0!</v>
      </c>
      <c r="Y125" s="83" t="e">
        <f>+SUMPRODUCT(('Verbal Log'!$C$5:$C$1004='Verbal Stats'!$B125)*('Verbal Log'!$I$5:$I$1004='Verbal Stats'!Y$42)*('Verbal Log'!$E$5:$E$1004='Verbal Stats'!$B$116)*'Verbal Log'!$H$5:$H$1004)/SUMPRODUCT(('Verbal Log'!$C$5:$C$1004='Verbal Stats'!$B125)*('Verbal Log'!$I$5:$I$1004='Verbal Stats'!Y$42)*('Verbal Log'!$E$5:$E$1004='Verbal Stats'!$B$116))</f>
        <v>#DIV/0!</v>
      </c>
      <c r="Z125" s="83" t="e">
        <f>+SUMPRODUCT(('Verbal Log'!$C$5:$C$1004='Verbal Stats'!$B125)*('Verbal Log'!$I$5:$I$1004='Verbal Stats'!Z$42)*('Verbal Log'!$E$5:$E$1004='Verbal Stats'!$B$116)*'Verbal Log'!$H$5:$H$1004)/SUMPRODUCT(('Verbal Log'!$C$5:$C$1004='Verbal Stats'!$B125)*('Verbal Log'!$I$5:$I$1004='Verbal Stats'!Z$42)*('Verbal Log'!$E$5:$E$1004='Verbal Stats'!$B$116))</f>
        <v>#DIV/0!</v>
      </c>
      <c r="AA125" s="83" t="e">
        <f>+SUMPRODUCT(('Verbal Log'!$C$5:$C$1004='Verbal Stats'!$B125)*('Verbal Log'!$I$5:$I$1004='Verbal Stats'!AA$42)*('Verbal Log'!$E$5:$E$1004='Verbal Stats'!$B$116)*'Verbal Log'!$H$5:$H$1004)/SUMPRODUCT(('Verbal Log'!$C$5:$C$1004='Verbal Stats'!$B125)*('Verbal Log'!$I$5:$I$1004='Verbal Stats'!AA$42)*('Verbal Log'!$E$5:$E$1004='Verbal Stats'!$B$116))</f>
        <v>#DIV/0!</v>
      </c>
      <c r="AB125" s="83" t="e">
        <f>+SUMPRODUCT(('Verbal Log'!$C$5:$C$1004='Verbal Stats'!$B125)*('Verbal Log'!$I$5:$I$1004='Verbal Stats'!AB$42)*('Verbal Log'!$E$5:$E$1004='Verbal Stats'!$B$116)*'Verbal Log'!$H$5:$H$1004)/SUMPRODUCT(('Verbal Log'!$C$5:$C$1004='Verbal Stats'!$B125)*('Verbal Log'!$I$5:$I$1004='Verbal Stats'!AB$42)*('Verbal Log'!$E$5:$E$1004='Verbal Stats'!$B$116))</f>
        <v>#DIV/0!</v>
      </c>
      <c r="AC125" s="83" t="e">
        <f>+SUMPRODUCT(('Verbal Log'!$C$5:$C$1004='Verbal Stats'!$B125)*('Verbal Log'!$I$5:$I$1004='Verbal Stats'!AC$42)*('Verbal Log'!$E$5:$E$1004='Verbal Stats'!$B$116)*'Verbal Log'!$H$5:$H$1004)/SUMPRODUCT(('Verbal Log'!$C$5:$C$1004='Verbal Stats'!$B125)*('Verbal Log'!$I$5:$I$1004='Verbal Stats'!AC$42)*('Verbal Log'!$E$5:$E$1004='Verbal Stats'!$B$116))</f>
        <v>#DIV/0!</v>
      </c>
      <c r="AD125" s="83" t="e">
        <f>+SUMPRODUCT(('Verbal Log'!$C$5:$C$1004='Verbal Stats'!$B125)*('Verbal Log'!$I$5:$I$1004='Verbal Stats'!AD$42)*('Verbal Log'!$E$5:$E$1004='Verbal Stats'!$B$116)*'Verbal Log'!$H$5:$H$1004)/SUMPRODUCT(('Verbal Log'!$C$5:$C$1004='Verbal Stats'!$B125)*('Verbal Log'!$I$5:$I$1004='Verbal Stats'!AD$42)*('Verbal Log'!$E$5:$E$1004='Verbal Stats'!$B$116))</f>
        <v>#DIV/0!</v>
      </c>
      <c r="AE125" s="83" t="e">
        <f>+SUMPRODUCT(('Verbal Log'!$C$5:$C$1004='Verbal Stats'!$B125)*('Verbal Log'!$I$5:$I$1004='Verbal Stats'!AE$42)*('Verbal Log'!$E$5:$E$1004='Verbal Stats'!$B$116)*'Verbal Log'!$H$5:$H$1004)/SUMPRODUCT(('Verbal Log'!$C$5:$C$1004='Verbal Stats'!$B125)*('Verbal Log'!$I$5:$I$1004='Verbal Stats'!AE$42)*('Verbal Log'!$E$5:$E$1004='Verbal Stats'!$B$116))</f>
        <v>#DIV/0!</v>
      </c>
      <c r="AF125" s="83" t="e">
        <f>+SUMPRODUCT(('Verbal Log'!$C$5:$C$1004='Verbal Stats'!$B125)*('Verbal Log'!$I$5:$I$1004='Verbal Stats'!AF$42)*('Verbal Log'!$E$5:$E$1004='Verbal Stats'!$B$116)*'Verbal Log'!$H$5:$H$1004)/SUMPRODUCT(('Verbal Log'!$C$5:$C$1004='Verbal Stats'!$B125)*('Verbal Log'!$I$5:$I$1004='Verbal Stats'!AF$42)*('Verbal Log'!$E$5:$E$1004='Verbal Stats'!$B$116))</f>
        <v>#DIV/0!</v>
      </c>
      <c r="AG125" s="83" t="e">
        <f>+SUMPRODUCT(('Verbal Log'!$C$5:$C$1004='Verbal Stats'!$B125)*('Verbal Log'!$I$5:$I$1004='Verbal Stats'!AG$42)*('Verbal Log'!$E$5:$E$1004='Verbal Stats'!$B$116)*'Verbal Log'!$H$5:$H$1004)/SUMPRODUCT(('Verbal Log'!$C$5:$C$1004='Verbal Stats'!$B125)*('Verbal Log'!$I$5:$I$1004='Verbal Stats'!AG$42)*('Verbal Log'!$E$5:$E$1004='Verbal Stats'!$B$116))</f>
        <v>#DIV/0!</v>
      </c>
      <c r="AH125" s="83" t="e">
        <f>+SUMPRODUCT(('Verbal Log'!$C$5:$C$1004='Verbal Stats'!$B125)*('Verbal Log'!$I$5:$I$1004='Verbal Stats'!AH$42)*('Verbal Log'!$E$5:$E$1004='Verbal Stats'!$B$116)*'Verbal Log'!$H$5:$H$1004)/SUMPRODUCT(('Verbal Log'!$C$5:$C$1004='Verbal Stats'!$B125)*('Verbal Log'!$I$5:$I$1004='Verbal Stats'!AH$42)*('Verbal Log'!$E$5:$E$1004='Verbal Stats'!$B$116))</f>
        <v>#DIV/0!</v>
      </c>
      <c r="AI125" s="83" t="e">
        <f>+SUMPRODUCT(('Verbal Log'!$C$5:$C$1004='Verbal Stats'!$B125)*('Verbal Log'!$I$5:$I$1004='Verbal Stats'!AI$42)*('Verbal Log'!$E$5:$E$1004='Verbal Stats'!$B$116)*'Verbal Log'!$H$5:$H$1004)/SUMPRODUCT(('Verbal Log'!$C$5:$C$1004='Verbal Stats'!$B125)*('Verbal Log'!$I$5:$I$1004='Verbal Stats'!AI$42)*('Verbal Log'!$E$5:$E$1004='Verbal Stats'!$B$116))</f>
        <v>#DIV/0!</v>
      </c>
      <c r="AJ125" s="83" t="e">
        <f>+SUMPRODUCT(('Verbal Log'!$C$5:$C$1004='Verbal Stats'!$B125)*('Verbal Log'!$I$5:$I$1004='Verbal Stats'!AJ$42)*('Verbal Log'!$E$5:$E$1004='Verbal Stats'!$B$116)*'Verbal Log'!$H$5:$H$1004)/SUMPRODUCT(('Verbal Log'!$C$5:$C$1004='Verbal Stats'!$B125)*('Verbal Log'!$I$5:$I$1004='Verbal Stats'!AJ$42)*('Verbal Log'!$E$5:$E$1004='Verbal Stats'!$B$116))</f>
        <v>#DIV/0!</v>
      </c>
      <c r="AK125" s="83" t="e">
        <f>+SUMPRODUCT(('Verbal Log'!$C$5:$C$1004='Verbal Stats'!$B125)*('Verbal Log'!$I$5:$I$1004='Verbal Stats'!AK$42)*('Verbal Log'!$E$5:$E$1004='Verbal Stats'!$B$116)*'Verbal Log'!$H$5:$H$1004)/SUMPRODUCT(('Verbal Log'!$C$5:$C$1004='Verbal Stats'!$B125)*('Verbal Log'!$I$5:$I$1004='Verbal Stats'!AK$42)*('Verbal Log'!$E$5:$E$1004='Verbal Stats'!$B$116))</f>
        <v>#DIV/0!</v>
      </c>
      <c r="AL125" s="83" t="e">
        <f>+SUMPRODUCT(('Verbal Log'!$C$5:$C$1004='Verbal Stats'!$B125)*('Verbal Log'!$I$5:$I$1004='Verbal Stats'!AL$42)*('Verbal Log'!$E$5:$E$1004='Verbal Stats'!$B$116)*'Verbal Log'!$H$5:$H$1004)/SUMPRODUCT(('Verbal Log'!$C$5:$C$1004='Verbal Stats'!$B125)*('Verbal Log'!$I$5:$I$1004='Verbal Stats'!AL$42)*('Verbal Log'!$E$5:$E$1004='Verbal Stats'!$B$116))</f>
        <v>#DIV/0!</v>
      </c>
      <c r="AM125" s="83" t="e">
        <f>+SUMPRODUCT(('Verbal Log'!$C$5:$C$1004='Verbal Stats'!$B125)*('Verbal Log'!$I$5:$I$1004='Verbal Stats'!AM$42)*('Verbal Log'!$E$5:$E$1004='Verbal Stats'!$B$116)*'Verbal Log'!$H$5:$H$1004)/SUMPRODUCT(('Verbal Log'!$C$5:$C$1004='Verbal Stats'!$B125)*('Verbal Log'!$I$5:$I$1004='Verbal Stats'!AM$42)*('Verbal Log'!$E$5:$E$1004='Verbal Stats'!$B$116))</f>
        <v>#DIV/0!</v>
      </c>
      <c r="AN125" s="83" t="e">
        <f>+SUMPRODUCT(('Verbal Log'!$C$5:$C$1004='Verbal Stats'!$B125)*('Verbal Log'!$I$5:$I$1004='Verbal Stats'!AN$42)*('Verbal Log'!$E$5:$E$1004='Verbal Stats'!$B$116)*'Verbal Log'!$H$5:$H$1004)/SUMPRODUCT(('Verbal Log'!$C$5:$C$1004='Verbal Stats'!$B125)*('Verbal Log'!$I$5:$I$1004='Verbal Stats'!AN$42)*('Verbal Log'!$E$5:$E$1004='Verbal Stats'!$B$116))</f>
        <v>#DIV/0!</v>
      </c>
      <c r="AO125" s="83" t="e">
        <f>+SUMPRODUCT(('Verbal Log'!$C$5:$C$1004='Verbal Stats'!$B125)*('Verbal Log'!$I$5:$I$1004='Verbal Stats'!AO$42)*('Verbal Log'!$E$5:$E$1004='Verbal Stats'!$B$116)*'Verbal Log'!$H$5:$H$1004)/SUMPRODUCT(('Verbal Log'!$C$5:$C$1004='Verbal Stats'!$B125)*('Verbal Log'!$I$5:$I$1004='Verbal Stats'!AO$42)*('Verbal Log'!$E$5:$E$1004='Verbal Stats'!$B$116))</f>
        <v>#DIV/0!</v>
      </c>
      <c r="AP125" s="83" t="e">
        <f>+SUMPRODUCT(('Verbal Log'!$C$5:$C$1004='Verbal Stats'!$B125)*('Verbal Log'!$E$5:$E$1004='Verbal Stats'!$B$56)*'Verbal Log'!$H$5:$H$1004)/SUMPRODUCT(('Verbal Log'!$C$5:$C$1004='Verbal Stats'!$B125)*('Verbal Log'!$E$5:$E$1004='Verbal Stats'!$B$56))</f>
        <v>#DIV/0!</v>
      </c>
      <c r="AQ125" s="76"/>
      <c r="AR125" s="76"/>
      <c r="AS125" s="76"/>
      <c r="AT125" s="76"/>
      <c r="AU125" s="76"/>
      <c r="AV125" s="76"/>
      <c r="AW125" s="76"/>
      <c r="AX125" s="76"/>
      <c r="AY125" s="76"/>
      <c r="AZ125" s="76"/>
      <c r="BA125" s="76"/>
      <c r="BB125" s="76"/>
      <c r="BC125" s="76"/>
      <c r="BD125" s="76"/>
      <c r="BE125" s="76"/>
      <c r="BF125" s="76"/>
      <c r="BG125" s="76"/>
    </row>
    <row r="126" spans="2:59" ht="16" thickBot="1">
      <c r="B126" s="18" t="str">
        <f>+$B$51</f>
        <v>Princeton Review</v>
      </c>
      <c r="D126" s="52" t="str">
        <f t="shared" si="85"/>
        <v>n/a</v>
      </c>
      <c r="E126" s="52" t="str">
        <f t="shared" si="86"/>
        <v>n/a</v>
      </c>
      <c r="F126" s="52" t="str">
        <f t="shared" si="87"/>
        <v>n/a</v>
      </c>
      <c r="G126" s="52" t="str">
        <f t="shared" si="88"/>
        <v>n/a</v>
      </c>
      <c r="H126" s="52" t="str">
        <f t="shared" si="89"/>
        <v>n/a</v>
      </c>
      <c r="I126" s="52" t="str">
        <f t="shared" si="90"/>
        <v>n/a</v>
      </c>
      <c r="J126" s="52" t="str">
        <f t="shared" si="91"/>
        <v>n/a</v>
      </c>
      <c r="K126" s="52" t="str">
        <f t="shared" si="92"/>
        <v>n/a</v>
      </c>
      <c r="L126" s="52" t="str">
        <f t="shared" si="93"/>
        <v>n/a</v>
      </c>
      <c r="M126" s="53" t="str">
        <f t="shared" si="94"/>
        <v>n/a</v>
      </c>
      <c r="N126" s="54" t="str">
        <f t="shared" si="95"/>
        <v>n/a</v>
      </c>
      <c r="O126" s="54" t="str">
        <f t="shared" si="96"/>
        <v>n/a</v>
      </c>
      <c r="P126" s="54" t="str">
        <f t="shared" si="96"/>
        <v>n/a</v>
      </c>
      <c r="Q126" s="54" t="str">
        <f t="shared" si="96"/>
        <v>n/a</v>
      </c>
      <c r="R126" s="54" t="str">
        <f t="shared" si="96"/>
        <v>n/a</v>
      </c>
      <c r="S126" s="54" t="str">
        <f t="shared" si="96"/>
        <v>n/a</v>
      </c>
      <c r="T126" s="54" t="str">
        <f t="shared" si="96"/>
        <v>n/a</v>
      </c>
      <c r="U126" s="54" t="str">
        <f t="shared" si="96"/>
        <v>n/a</v>
      </c>
      <c r="V126" s="54" t="str">
        <f t="shared" si="96"/>
        <v>n/a</v>
      </c>
      <c r="X126" s="83" t="e">
        <f>+SUMPRODUCT(('Verbal Log'!$C$5:$C$1004='Verbal Stats'!$B126)*('Verbal Log'!$I$5:$I$1004='Verbal Stats'!X$42)*('Verbal Log'!$E$5:$E$1004='Verbal Stats'!$B$116)*'Verbal Log'!$H$5:$H$1004)/SUMPRODUCT(('Verbal Log'!$C$5:$C$1004='Verbal Stats'!$B126)*('Verbal Log'!$I$5:$I$1004='Verbal Stats'!X$42)*('Verbal Log'!$E$5:$E$1004='Verbal Stats'!$B$116))</f>
        <v>#DIV/0!</v>
      </c>
      <c r="Y126" s="83" t="e">
        <f>+SUMPRODUCT(('Verbal Log'!$C$5:$C$1004='Verbal Stats'!$B126)*('Verbal Log'!$I$5:$I$1004='Verbal Stats'!Y$42)*('Verbal Log'!$E$5:$E$1004='Verbal Stats'!$B$116)*'Verbal Log'!$H$5:$H$1004)/SUMPRODUCT(('Verbal Log'!$C$5:$C$1004='Verbal Stats'!$B126)*('Verbal Log'!$I$5:$I$1004='Verbal Stats'!Y$42)*('Verbal Log'!$E$5:$E$1004='Verbal Stats'!$B$116))</f>
        <v>#DIV/0!</v>
      </c>
      <c r="Z126" s="83" t="e">
        <f>+SUMPRODUCT(('Verbal Log'!$C$5:$C$1004='Verbal Stats'!$B126)*('Verbal Log'!$I$5:$I$1004='Verbal Stats'!Z$42)*('Verbal Log'!$E$5:$E$1004='Verbal Stats'!$B$116)*'Verbal Log'!$H$5:$H$1004)/SUMPRODUCT(('Verbal Log'!$C$5:$C$1004='Verbal Stats'!$B126)*('Verbal Log'!$I$5:$I$1004='Verbal Stats'!Z$42)*('Verbal Log'!$E$5:$E$1004='Verbal Stats'!$B$116))</f>
        <v>#DIV/0!</v>
      </c>
      <c r="AA126" s="83" t="e">
        <f>+SUMPRODUCT(('Verbal Log'!$C$5:$C$1004='Verbal Stats'!$B126)*('Verbal Log'!$I$5:$I$1004='Verbal Stats'!AA$42)*('Verbal Log'!$E$5:$E$1004='Verbal Stats'!$B$116)*'Verbal Log'!$H$5:$H$1004)/SUMPRODUCT(('Verbal Log'!$C$5:$C$1004='Verbal Stats'!$B126)*('Verbal Log'!$I$5:$I$1004='Verbal Stats'!AA$42)*('Verbal Log'!$E$5:$E$1004='Verbal Stats'!$B$116))</f>
        <v>#DIV/0!</v>
      </c>
      <c r="AB126" s="83" t="e">
        <f>+SUMPRODUCT(('Verbal Log'!$C$5:$C$1004='Verbal Stats'!$B126)*('Verbal Log'!$I$5:$I$1004='Verbal Stats'!AB$42)*('Verbal Log'!$E$5:$E$1004='Verbal Stats'!$B$116)*'Verbal Log'!$H$5:$H$1004)/SUMPRODUCT(('Verbal Log'!$C$5:$C$1004='Verbal Stats'!$B126)*('Verbal Log'!$I$5:$I$1004='Verbal Stats'!AB$42)*('Verbal Log'!$E$5:$E$1004='Verbal Stats'!$B$116))</f>
        <v>#DIV/0!</v>
      </c>
      <c r="AC126" s="83" t="e">
        <f>+SUMPRODUCT(('Verbal Log'!$C$5:$C$1004='Verbal Stats'!$B126)*('Verbal Log'!$I$5:$I$1004='Verbal Stats'!AC$42)*('Verbal Log'!$E$5:$E$1004='Verbal Stats'!$B$116)*'Verbal Log'!$H$5:$H$1004)/SUMPRODUCT(('Verbal Log'!$C$5:$C$1004='Verbal Stats'!$B126)*('Verbal Log'!$I$5:$I$1004='Verbal Stats'!AC$42)*('Verbal Log'!$E$5:$E$1004='Verbal Stats'!$B$116))</f>
        <v>#DIV/0!</v>
      </c>
      <c r="AD126" s="83" t="e">
        <f>+SUMPRODUCT(('Verbal Log'!$C$5:$C$1004='Verbal Stats'!$B126)*('Verbal Log'!$I$5:$I$1004='Verbal Stats'!AD$42)*('Verbal Log'!$E$5:$E$1004='Verbal Stats'!$B$116)*'Verbal Log'!$H$5:$H$1004)/SUMPRODUCT(('Verbal Log'!$C$5:$C$1004='Verbal Stats'!$B126)*('Verbal Log'!$I$5:$I$1004='Verbal Stats'!AD$42)*('Verbal Log'!$E$5:$E$1004='Verbal Stats'!$B$116))</f>
        <v>#DIV/0!</v>
      </c>
      <c r="AE126" s="83" t="e">
        <f>+SUMPRODUCT(('Verbal Log'!$C$5:$C$1004='Verbal Stats'!$B126)*('Verbal Log'!$I$5:$I$1004='Verbal Stats'!AE$42)*('Verbal Log'!$E$5:$E$1004='Verbal Stats'!$B$116)*'Verbal Log'!$H$5:$H$1004)/SUMPRODUCT(('Verbal Log'!$C$5:$C$1004='Verbal Stats'!$B126)*('Verbal Log'!$I$5:$I$1004='Verbal Stats'!AE$42)*('Verbal Log'!$E$5:$E$1004='Verbal Stats'!$B$116))</f>
        <v>#DIV/0!</v>
      </c>
      <c r="AF126" s="83" t="e">
        <f>+SUMPRODUCT(('Verbal Log'!$C$5:$C$1004='Verbal Stats'!$B126)*('Verbal Log'!$I$5:$I$1004='Verbal Stats'!AF$42)*('Verbal Log'!$E$5:$E$1004='Verbal Stats'!$B$116)*'Verbal Log'!$H$5:$H$1004)/SUMPRODUCT(('Verbal Log'!$C$5:$C$1004='Verbal Stats'!$B126)*('Verbal Log'!$I$5:$I$1004='Verbal Stats'!AF$42)*('Verbal Log'!$E$5:$E$1004='Verbal Stats'!$B$116))</f>
        <v>#DIV/0!</v>
      </c>
      <c r="AG126" s="83" t="e">
        <f>+SUMPRODUCT(('Verbal Log'!$C$5:$C$1004='Verbal Stats'!$B126)*('Verbal Log'!$I$5:$I$1004='Verbal Stats'!AG$42)*('Verbal Log'!$E$5:$E$1004='Verbal Stats'!$B$116)*'Verbal Log'!$H$5:$H$1004)/SUMPRODUCT(('Verbal Log'!$C$5:$C$1004='Verbal Stats'!$B126)*('Verbal Log'!$I$5:$I$1004='Verbal Stats'!AG$42)*('Verbal Log'!$E$5:$E$1004='Verbal Stats'!$B$116))</f>
        <v>#DIV/0!</v>
      </c>
      <c r="AH126" s="83" t="e">
        <f>+SUMPRODUCT(('Verbal Log'!$C$5:$C$1004='Verbal Stats'!$B126)*('Verbal Log'!$I$5:$I$1004='Verbal Stats'!AH$42)*('Verbal Log'!$E$5:$E$1004='Verbal Stats'!$B$116)*'Verbal Log'!$H$5:$H$1004)/SUMPRODUCT(('Verbal Log'!$C$5:$C$1004='Verbal Stats'!$B126)*('Verbal Log'!$I$5:$I$1004='Verbal Stats'!AH$42)*('Verbal Log'!$E$5:$E$1004='Verbal Stats'!$B$116))</f>
        <v>#DIV/0!</v>
      </c>
      <c r="AI126" s="83" t="e">
        <f>+SUMPRODUCT(('Verbal Log'!$C$5:$C$1004='Verbal Stats'!$B126)*('Verbal Log'!$I$5:$I$1004='Verbal Stats'!AI$42)*('Verbal Log'!$E$5:$E$1004='Verbal Stats'!$B$116)*'Verbal Log'!$H$5:$H$1004)/SUMPRODUCT(('Verbal Log'!$C$5:$C$1004='Verbal Stats'!$B126)*('Verbal Log'!$I$5:$I$1004='Verbal Stats'!AI$42)*('Verbal Log'!$E$5:$E$1004='Verbal Stats'!$B$116))</f>
        <v>#DIV/0!</v>
      </c>
      <c r="AJ126" s="83" t="e">
        <f>+SUMPRODUCT(('Verbal Log'!$C$5:$C$1004='Verbal Stats'!$B126)*('Verbal Log'!$I$5:$I$1004='Verbal Stats'!AJ$42)*('Verbal Log'!$E$5:$E$1004='Verbal Stats'!$B$116)*'Verbal Log'!$H$5:$H$1004)/SUMPRODUCT(('Verbal Log'!$C$5:$C$1004='Verbal Stats'!$B126)*('Verbal Log'!$I$5:$I$1004='Verbal Stats'!AJ$42)*('Verbal Log'!$E$5:$E$1004='Verbal Stats'!$B$116))</f>
        <v>#DIV/0!</v>
      </c>
      <c r="AK126" s="83" t="e">
        <f>+SUMPRODUCT(('Verbal Log'!$C$5:$C$1004='Verbal Stats'!$B126)*('Verbal Log'!$I$5:$I$1004='Verbal Stats'!AK$42)*('Verbal Log'!$E$5:$E$1004='Verbal Stats'!$B$116)*'Verbal Log'!$H$5:$H$1004)/SUMPRODUCT(('Verbal Log'!$C$5:$C$1004='Verbal Stats'!$B126)*('Verbal Log'!$I$5:$I$1004='Verbal Stats'!AK$42)*('Verbal Log'!$E$5:$E$1004='Verbal Stats'!$B$116))</f>
        <v>#DIV/0!</v>
      </c>
      <c r="AL126" s="83" t="e">
        <f>+SUMPRODUCT(('Verbal Log'!$C$5:$C$1004='Verbal Stats'!$B126)*('Verbal Log'!$I$5:$I$1004='Verbal Stats'!AL$42)*('Verbal Log'!$E$5:$E$1004='Verbal Stats'!$B$116)*'Verbal Log'!$H$5:$H$1004)/SUMPRODUCT(('Verbal Log'!$C$5:$C$1004='Verbal Stats'!$B126)*('Verbal Log'!$I$5:$I$1004='Verbal Stats'!AL$42)*('Verbal Log'!$E$5:$E$1004='Verbal Stats'!$B$116))</f>
        <v>#DIV/0!</v>
      </c>
      <c r="AM126" s="83" t="e">
        <f>+SUMPRODUCT(('Verbal Log'!$C$5:$C$1004='Verbal Stats'!$B126)*('Verbal Log'!$I$5:$I$1004='Verbal Stats'!AM$42)*('Verbal Log'!$E$5:$E$1004='Verbal Stats'!$B$116)*'Verbal Log'!$H$5:$H$1004)/SUMPRODUCT(('Verbal Log'!$C$5:$C$1004='Verbal Stats'!$B126)*('Verbal Log'!$I$5:$I$1004='Verbal Stats'!AM$42)*('Verbal Log'!$E$5:$E$1004='Verbal Stats'!$B$116))</f>
        <v>#DIV/0!</v>
      </c>
      <c r="AN126" s="83" t="e">
        <f>+SUMPRODUCT(('Verbal Log'!$C$5:$C$1004='Verbal Stats'!$B126)*('Verbal Log'!$I$5:$I$1004='Verbal Stats'!AN$42)*('Verbal Log'!$E$5:$E$1004='Verbal Stats'!$B$116)*'Verbal Log'!$H$5:$H$1004)/SUMPRODUCT(('Verbal Log'!$C$5:$C$1004='Verbal Stats'!$B126)*('Verbal Log'!$I$5:$I$1004='Verbal Stats'!AN$42)*('Verbal Log'!$E$5:$E$1004='Verbal Stats'!$B$116))</f>
        <v>#DIV/0!</v>
      </c>
      <c r="AO126" s="83" t="e">
        <f>+SUMPRODUCT(('Verbal Log'!$C$5:$C$1004='Verbal Stats'!$B126)*('Verbal Log'!$I$5:$I$1004='Verbal Stats'!AO$42)*('Verbal Log'!$E$5:$E$1004='Verbal Stats'!$B$116)*'Verbal Log'!$H$5:$H$1004)/SUMPRODUCT(('Verbal Log'!$C$5:$C$1004='Verbal Stats'!$B126)*('Verbal Log'!$I$5:$I$1004='Verbal Stats'!AO$42)*('Verbal Log'!$E$5:$E$1004='Verbal Stats'!$B$116))</f>
        <v>#DIV/0!</v>
      </c>
      <c r="AP126" s="83" t="e">
        <f>+SUMPRODUCT(('Verbal Log'!$C$5:$C$1004='Verbal Stats'!$B126)*('Verbal Log'!$E$5:$E$1004='Verbal Stats'!$B$56)*'Verbal Log'!$H$5:$H$1004)/SUMPRODUCT(('Verbal Log'!$C$5:$C$1004='Verbal Stats'!$B126)*('Verbal Log'!$E$5:$E$1004='Verbal Stats'!$B$56))</f>
        <v>#DIV/0!</v>
      </c>
      <c r="AQ126" s="76"/>
      <c r="AR126" s="76"/>
      <c r="AS126" s="76"/>
      <c r="AT126" s="76"/>
      <c r="AU126" s="76"/>
      <c r="AV126" s="76"/>
      <c r="AW126" s="76"/>
      <c r="AX126" s="76"/>
      <c r="AY126" s="76"/>
      <c r="AZ126" s="76"/>
      <c r="BA126" s="76"/>
      <c r="BB126" s="76"/>
      <c r="BC126" s="76"/>
      <c r="BD126" s="76"/>
      <c r="BE126" s="76"/>
      <c r="BF126" s="76"/>
      <c r="BG126" s="76"/>
    </row>
    <row r="127" spans="2:59" ht="16" thickBot="1">
      <c r="B127" s="18" t="str">
        <f>+$B$52</f>
        <v>PowerScore SC</v>
      </c>
      <c r="D127" s="55" t="str">
        <f t="shared" si="85"/>
        <v>n/a</v>
      </c>
      <c r="E127" s="55" t="str">
        <f t="shared" si="86"/>
        <v>n/a</v>
      </c>
      <c r="F127" s="55" t="str">
        <f t="shared" si="87"/>
        <v>n/a</v>
      </c>
      <c r="G127" s="55" t="str">
        <f t="shared" si="88"/>
        <v>n/a</v>
      </c>
      <c r="H127" s="55" t="str">
        <f t="shared" si="89"/>
        <v>n/a</v>
      </c>
      <c r="I127" s="55" t="str">
        <f t="shared" si="90"/>
        <v>n/a</v>
      </c>
      <c r="J127" s="55" t="str">
        <f t="shared" si="91"/>
        <v>n/a</v>
      </c>
      <c r="K127" s="55" t="str">
        <f t="shared" si="92"/>
        <v>n/a</v>
      </c>
      <c r="L127" s="55" t="str">
        <f t="shared" si="93"/>
        <v>n/a</v>
      </c>
      <c r="M127" s="56" t="str">
        <f t="shared" si="94"/>
        <v>n/a</v>
      </c>
      <c r="N127" s="57" t="str">
        <f t="shared" si="95"/>
        <v>n/a</v>
      </c>
      <c r="O127" s="55" t="str">
        <f t="shared" si="96"/>
        <v>n/a</v>
      </c>
      <c r="P127" s="56" t="str">
        <f t="shared" si="96"/>
        <v>n/a</v>
      </c>
      <c r="Q127" s="57" t="str">
        <f t="shared" si="96"/>
        <v>n/a</v>
      </c>
      <c r="R127" s="55" t="str">
        <f t="shared" si="96"/>
        <v>n/a</v>
      </c>
      <c r="S127" s="56" t="str">
        <f t="shared" si="96"/>
        <v>n/a</v>
      </c>
      <c r="T127" s="57" t="str">
        <f t="shared" si="96"/>
        <v>n/a</v>
      </c>
      <c r="U127" s="55" t="str">
        <f t="shared" si="96"/>
        <v>n/a</v>
      </c>
      <c r="V127" s="56" t="str">
        <f t="shared" si="96"/>
        <v>n/a</v>
      </c>
      <c r="X127" s="83" t="e">
        <f>+SUMPRODUCT(('Verbal Log'!$C$5:$C$1004='Verbal Stats'!$B127)*('Verbal Log'!$I$5:$I$1004='Verbal Stats'!X$42)*('Verbal Log'!$E$5:$E$1004='Verbal Stats'!$B$116)*'Verbal Log'!$H$5:$H$1004)/SUMPRODUCT(('Verbal Log'!$C$5:$C$1004='Verbal Stats'!$B127)*('Verbal Log'!$I$5:$I$1004='Verbal Stats'!X$42)*('Verbal Log'!$E$5:$E$1004='Verbal Stats'!$B$116))</f>
        <v>#DIV/0!</v>
      </c>
      <c r="Y127" s="83" t="e">
        <f>+SUMPRODUCT(('Verbal Log'!$C$5:$C$1004='Verbal Stats'!$B127)*('Verbal Log'!$I$5:$I$1004='Verbal Stats'!Y$42)*('Verbal Log'!$E$5:$E$1004='Verbal Stats'!$B$116)*'Verbal Log'!$H$5:$H$1004)/SUMPRODUCT(('Verbal Log'!$C$5:$C$1004='Verbal Stats'!$B127)*('Verbal Log'!$I$5:$I$1004='Verbal Stats'!Y$42)*('Verbal Log'!$E$5:$E$1004='Verbal Stats'!$B$116))</f>
        <v>#DIV/0!</v>
      </c>
      <c r="Z127" s="83" t="e">
        <f>+SUMPRODUCT(('Verbal Log'!$C$5:$C$1004='Verbal Stats'!$B127)*('Verbal Log'!$I$5:$I$1004='Verbal Stats'!Z$42)*('Verbal Log'!$E$5:$E$1004='Verbal Stats'!$B$116)*'Verbal Log'!$H$5:$H$1004)/SUMPRODUCT(('Verbal Log'!$C$5:$C$1004='Verbal Stats'!$B127)*('Verbal Log'!$I$5:$I$1004='Verbal Stats'!Z$42)*('Verbal Log'!$E$5:$E$1004='Verbal Stats'!$B$116))</f>
        <v>#DIV/0!</v>
      </c>
      <c r="AA127" s="83" t="e">
        <f>+SUMPRODUCT(('Verbal Log'!$C$5:$C$1004='Verbal Stats'!$B127)*('Verbal Log'!$I$5:$I$1004='Verbal Stats'!AA$42)*('Verbal Log'!$E$5:$E$1004='Verbal Stats'!$B$116)*'Verbal Log'!$H$5:$H$1004)/SUMPRODUCT(('Verbal Log'!$C$5:$C$1004='Verbal Stats'!$B127)*('Verbal Log'!$I$5:$I$1004='Verbal Stats'!AA$42)*('Verbal Log'!$E$5:$E$1004='Verbal Stats'!$B$116))</f>
        <v>#DIV/0!</v>
      </c>
      <c r="AB127" s="83" t="e">
        <f>+SUMPRODUCT(('Verbal Log'!$C$5:$C$1004='Verbal Stats'!$B127)*('Verbal Log'!$I$5:$I$1004='Verbal Stats'!AB$42)*('Verbal Log'!$E$5:$E$1004='Verbal Stats'!$B$116)*'Verbal Log'!$H$5:$H$1004)/SUMPRODUCT(('Verbal Log'!$C$5:$C$1004='Verbal Stats'!$B127)*('Verbal Log'!$I$5:$I$1004='Verbal Stats'!AB$42)*('Verbal Log'!$E$5:$E$1004='Verbal Stats'!$B$116))</f>
        <v>#DIV/0!</v>
      </c>
      <c r="AC127" s="83" t="e">
        <f>+SUMPRODUCT(('Verbal Log'!$C$5:$C$1004='Verbal Stats'!$B127)*('Verbal Log'!$I$5:$I$1004='Verbal Stats'!AC$42)*('Verbal Log'!$E$5:$E$1004='Verbal Stats'!$B$116)*'Verbal Log'!$H$5:$H$1004)/SUMPRODUCT(('Verbal Log'!$C$5:$C$1004='Verbal Stats'!$B127)*('Verbal Log'!$I$5:$I$1004='Verbal Stats'!AC$42)*('Verbal Log'!$E$5:$E$1004='Verbal Stats'!$B$116))</f>
        <v>#DIV/0!</v>
      </c>
      <c r="AD127" s="83" t="e">
        <f>+SUMPRODUCT(('Verbal Log'!$C$5:$C$1004='Verbal Stats'!$B127)*('Verbal Log'!$I$5:$I$1004='Verbal Stats'!AD$42)*('Verbal Log'!$E$5:$E$1004='Verbal Stats'!$B$116)*'Verbal Log'!$H$5:$H$1004)/SUMPRODUCT(('Verbal Log'!$C$5:$C$1004='Verbal Stats'!$B127)*('Verbal Log'!$I$5:$I$1004='Verbal Stats'!AD$42)*('Verbal Log'!$E$5:$E$1004='Verbal Stats'!$B$116))</f>
        <v>#DIV/0!</v>
      </c>
      <c r="AE127" s="83" t="e">
        <f>+SUMPRODUCT(('Verbal Log'!$C$5:$C$1004='Verbal Stats'!$B127)*('Verbal Log'!$I$5:$I$1004='Verbal Stats'!AE$42)*('Verbal Log'!$E$5:$E$1004='Verbal Stats'!$B$116)*'Verbal Log'!$H$5:$H$1004)/SUMPRODUCT(('Verbal Log'!$C$5:$C$1004='Verbal Stats'!$B127)*('Verbal Log'!$I$5:$I$1004='Verbal Stats'!AE$42)*('Verbal Log'!$E$5:$E$1004='Verbal Stats'!$B$116))</f>
        <v>#DIV/0!</v>
      </c>
      <c r="AF127" s="83" t="e">
        <f>+SUMPRODUCT(('Verbal Log'!$C$5:$C$1004='Verbal Stats'!$B127)*('Verbal Log'!$I$5:$I$1004='Verbal Stats'!AF$42)*('Verbal Log'!$E$5:$E$1004='Verbal Stats'!$B$116)*'Verbal Log'!$H$5:$H$1004)/SUMPRODUCT(('Verbal Log'!$C$5:$C$1004='Verbal Stats'!$B127)*('Verbal Log'!$I$5:$I$1004='Verbal Stats'!AF$42)*('Verbal Log'!$E$5:$E$1004='Verbal Stats'!$B$116))</f>
        <v>#DIV/0!</v>
      </c>
      <c r="AG127" s="83" t="e">
        <f>+SUMPRODUCT(('Verbal Log'!$C$5:$C$1004='Verbal Stats'!$B127)*('Verbal Log'!$I$5:$I$1004='Verbal Stats'!AG$42)*('Verbal Log'!$E$5:$E$1004='Verbal Stats'!$B$116)*'Verbal Log'!$H$5:$H$1004)/SUMPRODUCT(('Verbal Log'!$C$5:$C$1004='Verbal Stats'!$B127)*('Verbal Log'!$I$5:$I$1004='Verbal Stats'!AG$42)*('Verbal Log'!$E$5:$E$1004='Verbal Stats'!$B$116))</f>
        <v>#DIV/0!</v>
      </c>
      <c r="AH127" s="83" t="e">
        <f>+SUMPRODUCT(('Verbal Log'!$C$5:$C$1004='Verbal Stats'!$B127)*('Verbal Log'!$I$5:$I$1004='Verbal Stats'!AH$42)*('Verbal Log'!$E$5:$E$1004='Verbal Stats'!$B$116)*'Verbal Log'!$H$5:$H$1004)/SUMPRODUCT(('Verbal Log'!$C$5:$C$1004='Verbal Stats'!$B127)*('Verbal Log'!$I$5:$I$1004='Verbal Stats'!AH$42)*('Verbal Log'!$E$5:$E$1004='Verbal Stats'!$B$116))</f>
        <v>#DIV/0!</v>
      </c>
      <c r="AI127" s="83" t="e">
        <f>+SUMPRODUCT(('Verbal Log'!$C$5:$C$1004='Verbal Stats'!$B127)*('Verbal Log'!$I$5:$I$1004='Verbal Stats'!AI$42)*('Verbal Log'!$E$5:$E$1004='Verbal Stats'!$B$116)*'Verbal Log'!$H$5:$H$1004)/SUMPRODUCT(('Verbal Log'!$C$5:$C$1004='Verbal Stats'!$B127)*('Verbal Log'!$I$5:$I$1004='Verbal Stats'!AI$42)*('Verbal Log'!$E$5:$E$1004='Verbal Stats'!$B$116))</f>
        <v>#DIV/0!</v>
      </c>
      <c r="AJ127" s="83" t="e">
        <f>+SUMPRODUCT(('Verbal Log'!$C$5:$C$1004='Verbal Stats'!$B127)*('Verbal Log'!$I$5:$I$1004='Verbal Stats'!AJ$42)*('Verbal Log'!$E$5:$E$1004='Verbal Stats'!$B$116)*'Verbal Log'!$H$5:$H$1004)/SUMPRODUCT(('Verbal Log'!$C$5:$C$1004='Verbal Stats'!$B127)*('Verbal Log'!$I$5:$I$1004='Verbal Stats'!AJ$42)*('Verbal Log'!$E$5:$E$1004='Verbal Stats'!$B$116))</f>
        <v>#DIV/0!</v>
      </c>
      <c r="AK127" s="83" t="e">
        <f>+SUMPRODUCT(('Verbal Log'!$C$5:$C$1004='Verbal Stats'!$B127)*('Verbal Log'!$I$5:$I$1004='Verbal Stats'!AK$42)*('Verbal Log'!$E$5:$E$1004='Verbal Stats'!$B$116)*'Verbal Log'!$H$5:$H$1004)/SUMPRODUCT(('Verbal Log'!$C$5:$C$1004='Verbal Stats'!$B127)*('Verbal Log'!$I$5:$I$1004='Verbal Stats'!AK$42)*('Verbal Log'!$E$5:$E$1004='Verbal Stats'!$B$116))</f>
        <v>#DIV/0!</v>
      </c>
      <c r="AL127" s="83" t="e">
        <f>+SUMPRODUCT(('Verbal Log'!$C$5:$C$1004='Verbal Stats'!$B127)*('Verbal Log'!$I$5:$I$1004='Verbal Stats'!AL$42)*('Verbal Log'!$E$5:$E$1004='Verbal Stats'!$B$116)*'Verbal Log'!$H$5:$H$1004)/SUMPRODUCT(('Verbal Log'!$C$5:$C$1004='Verbal Stats'!$B127)*('Verbal Log'!$I$5:$I$1004='Verbal Stats'!AL$42)*('Verbal Log'!$E$5:$E$1004='Verbal Stats'!$B$116))</f>
        <v>#DIV/0!</v>
      </c>
      <c r="AM127" s="83" t="e">
        <f>+SUMPRODUCT(('Verbal Log'!$C$5:$C$1004='Verbal Stats'!$B127)*('Verbal Log'!$I$5:$I$1004='Verbal Stats'!AM$42)*('Verbal Log'!$E$5:$E$1004='Verbal Stats'!$B$116)*'Verbal Log'!$H$5:$H$1004)/SUMPRODUCT(('Verbal Log'!$C$5:$C$1004='Verbal Stats'!$B127)*('Verbal Log'!$I$5:$I$1004='Verbal Stats'!AM$42)*('Verbal Log'!$E$5:$E$1004='Verbal Stats'!$B$116))</f>
        <v>#DIV/0!</v>
      </c>
      <c r="AN127" s="83" t="e">
        <f>+SUMPRODUCT(('Verbal Log'!$C$5:$C$1004='Verbal Stats'!$B127)*('Verbal Log'!$I$5:$I$1004='Verbal Stats'!AN$42)*('Verbal Log'!$E$5:$E$1004='Verbal Stats'!$B$116)*'Verbal Log'!$H$5:$H$1004)/SUMPRODUCT(('Verbal Log'!$C$5:$C$1004='Verbal Stats'!$B127)*('Verbal Log'!$I$5:$I$1004='Verbal Stats'!AN$42)*('Verbal Log'!$E$5:$E$1004='Verbal Stats'!$B$116))</f>
        <v>#DIV/0!</v>
      </c>
      <c r="AO127" s="83" t="e">
        <f>+SUMPRODUCT(('Verbal Log'!$C$5:$C$1004='Verbal Stats'!$B127)*('Verbal Log'!$I$5:$I$1004='Verbal Stats'!AO$42)*('Verbal Log'!$E$5:$E$1004='Verbal Stats'!$B$116)*'Verbal Log'!$H$5:$H$1004)/SUMPRODUCT(('Verbal Log'!$C$5:$C$1004='Verbal Stats'!$B127)*('Verbal Log'!$I$5:$I$1004='Verbal Stats'!AO$42)*('Verbal Log'!$E$5:$E$1004='Verbal Stats'!$B$116))</f>
        <v>#DIV/0!</v>
      </c>
      <c r="AP127" s="83" t="e">
        <f>+SUMPRODUCT(('Verbal Log'!$C$5:$C$1004='Verbal Stats'!$B127)*('Verbal Log'!$E$5:$E$1004='Verbal Stats'!$B$56)*'Verbal Log'!$H$5:$H$1004)/SUMPRODUCT(('Verbal Log'!$C$5:$C$1004='Verbal Stats'!$B127)*('Verbal Log'!$E$5:$E$1004='Verbal Stats'!$B$56))</f>
        <v>#DIV/0!</v>
      </c>
      <c r="AQ127" s="76"/>
      <c r="AR127" s="76"/>
      <c r="AS127" s="76"/>
      <c r="AT127" s="76"/>
      <c r="AU127" s="76"/>
      <c r="AV127" s="76"/>
      <c r="AW127" s="76"/>
      <c r="AX127" s="76"/>
      <c r="AY127" s="76"/>
      <c r="AZ127" s="76"/>
      <c r="BA127" s="76"/>
      <c r="BB127" s="76"/>
      <c r="BC127" s="76"/>
      <c r="BD127" s="76"/>
      <c r="BE127" s="76"/>
      <c r="BF127" s="76"/>
      <c r="BG127" s="76"/>
    </row>
    <row r="128" spans="2:59">
      <c r="B128" s="18" t="str">
        <f>+$B$53</f>
        <v>ALL</v>
      </c>
      <c r="D128" s="49" t="str">
        <f t="shared" si="85"/>
        <v>n/a</v>
      </c>
      <c r="E128" s="49" t="str">
        <f t="shared" si="86"/>
        <v>n/a</v>
      </c>
      <c r="F128" s="49" t="str">
        <f t="shared" si="87"/>
        <v>n/a</v>
      </c>
      <c r="G128" s="49" t="str">
        <f t="shared" si="88"/>
        <v>n/a</v>
      </c>
      <c r="H128" s="49" t="str">
        <f t="shared" si="89"/>
        <v>n/a</v>
      </c>
      <c r="I128" s="49" t="str">
        <f t="shared" si="90"/>
        <v>n/a</v>
      </c>
      <c r="J128" s="49" t="str">
        <f t="shared" si="91"/>
        <v>n/a</v>
      </c>
      <c r="K128" s="49" t="str">
        <f t="shared" si="92"/>
        <v>n/a</v>
      </c>
      <c r="L128" s="49" t="str">
        <f t="shared" si="93"/>
        <v>n/a</v>
      </c>
      <c r="M128" s="50" t="str">
        <f t="shared" si="94"/>
        <v>n/a</v>
      </c>
      <c r="N128" s="51" t="str">
        <f t="shared" si="95"/>
        <v>n/a</v>
      </c>
      <c r="O128" s="51" t="str">
        <f t="shared" si="96"/>
        <v>n/a</v>
      </c>
      <c r="P128" s="51" t="str">
        <f t="shared" si="96"/>
        <v>n/a</v>
      </c>
      <c r="Q128" s="51" t="str">
        <f t="shared" si="96"/>
        <v>n/a</v>
      </c>
      <c r="R128" s="51" t="str">
        <f t="shared" si="96"/>
        <v>n/a</v>
      </c>
      <c r="S128" s="51" t="str">
        <f t="shared" si="96"/>
        <v>n/a</v>
      </c>
      <c r="T128" s="51" t="str">
        <f t="shared" si="96"/>
        <v>n/a</v>
      </c>
      <c r="U128" s="51" t="str">
        <f t="shared" si="96"/>
        <v>n/a</v>
      </c>
      <c r="V128" s="51">
        <f t="shared" si="96"/>
        <v>121.18</v>
      </c>
      <c r="X128" s="83" t="e">
        <f>+SUMPRODUCT(('Verbal Log'!$C$5:$C$1004='Verbal Stats'!$B128)*('Verbal Log'!$I$5:$I$1004='Verbal Stats'!X$42)*('Verbal Log'!$E$5:$E$1004='Verbal Stats'!$B$116)*'Verbal Log'!$H$5:$H$1004)/SUMPRODUCT(('Verbal Log'!$C$5:$C$1004='Verbal Stats'!$B128)*('Verbal Log'!$I$5:$I$1004='Verbal Stats'!X$42)*('Verbal Log'!$E$5:$E$1004='Verbal Stats'!$B$116))</f>
        <v>#DIV/0!</v>
      </c>
      <c r="Y128" s="83" t="e">
        <f>+SUMPRODUCT(('Verbal Log'!$C$5:$C$1004='Verbal Stats'!$B128)*('Verbal Log'!$I$5:$I$1004='Verbal Stats'!Y$42)*('Verbal Log'!$E$5:$E$1004='Verbal Stats'!$B$116)*'Verbal Log'!$H$5:$H$1004)/SUMPRODUCT(('Verbal Log'!$C$5:$C$1004='Verbal Stats'!$B128)*('Verbal Log'!$I$5:$I$1004='Verbal Stats'!Y$42)*('Verbal Log'!$E$5:$E$1004='Verbal Stats'!$B$116))</f>
        <v>#DIV/0!</v>
      </c>
      <c r="Z128" s="83" t="e">
        <f>+SUMPRODUCT(('Verbal Log'!$C$5:$C$1004='Verbal Stats'!$B128)*('Verbal Log'!$I$5:$I$1004='Verbal Stats'!Z$42)*('Verbal Log'!$E$5:$E$1004='Verbal Stats'!$B$116)*'Verbal Log'!$H$5:$H$1004)/SUMPRODUCT(('Verbal Log'!$C$5:$C$1004='Verbal Stats'!$B128)*('Verbal Log'!$I$5:$I$1004='Verbal Stats'!Z$42)*('Verbal Log'!$E$5:$E$1004='Verbal Stats'!$B$116))</f>
        <v>#DIV/0!</v>
      </c>
      <c r="AA128" s="83" t="e">
        <f>+SUMPRODUCT(('Verbal Log'!$C$5:$C$1004='Verbal Stats'!$B128)*('Verbal Log'!$I$5:$I$1004='Verbal Stats'!AA$42)*('Verbal Log'!$E$5:$E$1004='Verbal Stats'!$B$116)*'Verbal Log'!$H$5:$H$1004)/SUMPRODUCT(('Verbal Log'!$C$5:$C$1004='Verbal Stats'!$B128)*('Verbal Log'!$I$5:$I$1004='Verbal Stats'!AA$42)*('Verbal Log'!$E$5:$E$1004='Verbal Stats'!$B$116))</f>
        <v>#DIV/0!</v>
      </c>
      <c r="AB128" s="83" t="e">
        <f>+SUMPRODUCT(('Verbal Log'!$C$5:$C$1004='Verbal Stats'!$B128)*('Verbal Log'!$I$5:$I$1004='Verbal Stats'!AB$42)*('Verbal Log'!$E$5:$E$1004='Verbal Stats'!$B$116)*'Verbal Log'!$H$5:$H$1004)/SUMPRODUCT(('Verbal Log'!$C$5:$C$1004='Verbal Stats'!$B128)*('Verbal Log'!$I$5:$I$1004='Verbal Stats'!AB$42)*('Verbal Log'!$E$5:$E$1004='Verbal Stats'!$B$116))</f>
        <v>#DIV/0!</v>
      </c>
      <c r="AC128" s="83" t="e">
        <f>+SUMPRODUCT(('Verbal Log'!$C$5:$C$1004='Verbal Stats'!$B128)*('Verbal Log'!$I$5:$I$1004='Verbal Stats'!AC$42)*('Verbal Log'!$E$5:$E$1004='Verbal Stats'!$B$116)*'Verbal Log'!$H$5:$H$1004)/SUMPRODUCT(('Verbal Log'!$C$5:$C$1004='Verbal Stats'!$B128)*('Verbal Log'!$I$5:$I$1004='Verbal Stats'!AC$42)*('Verbal Log'!$E$5:$E$1004='Verbal Stats'!$B$116))</f>
        <v>#DIV/0!</v>
      </c>
      <c r="AD128" s="83" t="e">
        <f>+SUMPRODUCT(('Verbal Log'!$C$5:$C$1004='Verbal Stats'!$B128)*('Verbal Log'!$I$5:$I$1004='Verbal Stats'!AD$42)*('Verbal Log'!$E$5:$E$1004='Verbal Stats'!$B$116)*'Verbal Log'!$H$5:$H$1004)/SUMPRODUCT(('Verbal Log'!$C$5:$C$1004='Verbal Stats'!$B128)*('Verbal Log'!$I$5:$I$1004='Verbal Stats'!AD$42)*('Verbal Log'!$E$5:$E$1004='Verbal Stats'!$B$116))</f>
        <v>#DIV/0!</v>
      </c>
      <c r="AE128" s="83" t="e">
        <f>+SUMPRODUCT(('Verbal Log'!$C$5:$C$1004='Verbal Stats'!$B128)*('Verbal Log'!$I$5:$I$1004='Verbal Stats'!AE$42)*('Verbal Log'!$E$5:$E$1004='Verbal Stats'!$B$116)*'Verbal Log'!$H$5:$H$1004)/SUMPRODUCT(('Verbal Log'!$C$5:$C$1004='Verbal Stats'!$B128)*('Verbal Log'!$I$5:$I$1004='Verbal Stats'!AE$42)*('Verbal Log'!$E$5:$E$1004='Verbal Stats'!$B$116))</f>
        <v>#DIV/0!</v>
      </c>
      <c r="AF128" s="83" t="e">
        <f>+SUMPRODUCT(('Verbal Log'!$C$5:$C$1004='Verbal Stats'!$B128)*('Verbal Log'!$I$5:$I$1004='Verbal Stats'!AF$42)*('Verbal Log'!$E$5:$E$1004='Verbal Stats'!$B$116)*'Verbal Log'!$H$5:$H$1004)/SUMPRODUCT(('Verbal Log'!$C$5:$C$1004='Verbal Stats'!$B128)*('Verbal Log'!$I$5:$I$1004='Verbal Stats'!AF$42)*('Verbal Log'!$E$5:$E$1004='Verbal Stats'!$B$116))</f>
        <v>#DIV/0!</v>
      </c>
      <c r="AG128" s="83" t="e">
        <f>+SUMPRODUCT(('Verbal Log'!$C$5:$C$1004='Verbal Stats'!$B128)*('Verbal Log'!$I$5:$I$1004='Verbal Stats'!AG$42)*('Verbal Log'!$E$5:$E$1004='Verbal Stats'!$B$116)*'Verbal Log'!$H$5:$H$1004)/SUMPRODUCT(('Verbal Log'!$C$5:$C$1004='Verbal Stats'!$B128)*('Verbal Log'!$I$5:$I$1004='Verbal Stats'!AG$42)*('Verbal Log'!$E$5:$E$1004='Verbal Stats'!$B$116))</f>
        <v>#DIV/0!</v>
      </c>
      <c r="AH128" s="83" t="e">
        <f>+SUMPRODUCT(('Verbal Log'!$C$5:$C$1004='Verbal Stats'!$B128)*('Verbal Log'!$I$5:$I$1004='Verbal Stats'!AH$42)*('Verbal Log'!$E$5:$E$1004='Verbal Stats'!$B$116)*'Verbal Log'!$H$5:$H$1004)/SUMPRODUCT(('Verbal Log'!$C$5:$C$1004='Verbal Stats'!$B128)*('Verbal Log'!$I$5:$I$1004='Verbal Stats'!AH$42)*('Verbal Log'!$E$5:$E$1004='Verbal Stats'!$B$116))</f>
        <v>#DIV/0!</v>
      </c>
      <c r="AI128" s="83" t="e">
        <f>+SUMPRODUCT(('Verbal Log'!$C$5:$C$1004='Verbal Stats'!$B128)*('Verbal Log'!$I$5:$I$1004='Verbal Stats'!AI$42)*('Verbal Log'!$E$5:$E$1004='Verbal Stats'!$B$116)*'Verbal Log'!$H$5:$H$1004)/SUMPRODUCT(('Verbal Log'!$C$5:$C$1004='Verbal Stats'!$B128)*('Verbal Log'!$I$5:$I$1004='Verbal Stats'!AI$42)*('Verbal Log'!$E$5:$E$1004='Verbal Stats'!$B$116))</f>
        <v>#DIV/0!</v>
      </c>
      <c r="AJ128" s="83" t="e">
        <f>+SUMPRODUCT(('Verbal Log'!$C$5:$C$1004='Verbal Stats'!$B128)*('Verbal Log'!$I$5:$I$1004='Verbal Stats'!AJ$42)*('Verbal Log'!$E$5:$E$1004='Verbal Stats'!$B$116)*'Verbal Log'!$H$5:$H$1004)/SUMPRODUCT(('Verbal Log'!$C$5:$C$1004='Verbal Stats'!$B128)*('Verbal Log'!$I$5:$I$1004='Verbal Stats'!AJ$42)*('Verbal Log'!$E$5:$E$1004='Verbal Stats'!$B$116))</f>
        <v>#DIV/0!</v>
      </c>
      <c r="AK128" s="83" t="e">
        <f>+SUMPRODUCT(('Verbal Log'!$C$5:$C$1004='Verbal Stats'!$B128)*('Verbal Log'!$I$5:$I$1004='Verbal Stats'!AK$42)*('Verbal Log'!$E$5:$E$1004='Verbal Stats'!$B$116)*'Verbal Log'!$H$5:$H$1004)/SUMPRODUCT(('Verbal Log'!$C$5:$C$1004='Verbal Stats'!$B128)*('Verbal Log'!$I$5:$I$1004='Verbal Stats'!AK$42)*('Verbal Log'!$E$5:$E$1004='Verbal Stats'!$B$116))</f>
        <v>#DIV/0!</v>
      </c>
      <c r="AL128" s="83" t="e">
        <f>+SUMPRODUCT(('Verbal Log'!$C$5:$C$1004='Verbal Stats'!$B128)*('Verbal Log'!$I$5:$I$1004='Verbal Stats'!AL$42)*('Verbal Log'!$E$5:$E$1004='Verbal Stats'!$B$116)*'Verbal Log'!$H$5:$H$1004)/SUMPRODUCT(('Verbal Log'!$C$5:$C$1004='Verbal Stats'!$B128)*('Verbal Log'!$I$5:$I$1004='Verbal Stats'!AL$42)*('Verbal Log'!$E$5:$E$1004='Verbal Stats'!$B$116))</f>
        <v>#DIV/0!</v>
      </c>
      <c r="AM128" s="83" t="e">
        <f>+SUMPRODUCT(('Verbal Log'!$C$5:$C$1004='Verbal Stats'!$B128)*('Verbal Log'!$I$5:$I$1004='Verbal Stats'!AM$42)*('Verbal Log'!$E$5:$E$1004='Verbal Stats'!$B$116)*'Verbal Log'!$H$5:$H$1004)/SUMPRODUCT(('Verbal Log'!$C$5:$C$1004='Verbal Stats'!$B128)*('Verbal Log'!$I$5:$I$1004='Verbal Stats'!AM$42)*('Verbal Log'!$E$5:$E$1004='Verbal Stats'!$B$116))</f>
        <v>#DIV/0!</v>
      </c>
      <c r="AN128" s="83" t="e">
        <f>+SUMPRODUCT(('Verbal Log'!$C$5:$C$1004='Verbal Stats'!$B128)*('Verbal Log'!$I$5:$I$1004='Verbal Stats'!AN$42)*('Verbal Log'!$E$5:$E$1004='Verbal Stats'!$B$116)*'Verbal Log'!$H$5:$H$1004)/SUMPRODUCT(('Verbal Log'!$C$5:$C$1004='Verbal Stats'!$B128)*('Verbal Log'!$I$5:$I$1004='Verbal Stats'!AN$42)*('Verbal Log'!$E$5:$E$1004='Verbal Stats'!$B$116))</f>
        <v>#DIV/0!</v>
      </c>
      <c r="AO128" s="83" t="e">
        <f>+SUMPRODUCT(('Verbal Log'!$C$5:$C$1004='Verbal Stats'!$B128)*('Verbal Log'!$I$5:$I$1004='Verbal Stats'!AO$42)*('Verbal Log'!$E$5:$E$1004='Verbal Stats'!$B$116)*'Verbal Log'!$H$5:$H$1004)/SUMPRODUCT(('Verbal Log'!$C$5:$C$1004='Verbal Stats'!$B128)*('Verbal Log'!$I$5:$I$1004='Verbal Stats'!AO$42)*('Verbal Log'!$E$5:$E$1004='Verbal Stats'!$B$116))</f>
        <v>#DIV/0!</v>
      </c>
      <c r="AP128" s="83">
        <f>+SUMPRODUCT(('Verbal Log'!$E$5:$E$1004='Verbal Stats'!$B$56)*'Verbal Log'!$H$5:$H$1004)/COUNTIF('Verbal Log'!$E$5:$E$1004,'Verbal Stats'!$B$56)</f>
        <v>121.18</v>
      </c>
      <c r="AQ128" s="76"/>
      <c r="AR128" s="76"/>
      <c r="AS128" s="76"/>
      <c r="AT128" s="76"/>
      <c r="AU128" s="76"/>
      <c r="AV128" s="76"/>
      <c r="AW128" s="76"/>
      <c r="AX128" s="76"/>
      <c r="AY128" s="76"/>
      <c r="AZ128" s="76"/>
      <c r="BA128" s="76"/>
      <c r="BB128" s="76"/>
      <c r="BC128" s="76"/>
      <c r="BD128" s="76"/>
      <c r="BE128" s="76"/>
      <c r="BF128" s="76"/>
      <c r="BG128" s="76"/>
    </row>
    <row r="129" spans="2:59">
      <c r="B129" s="18"/>
      <c r="O129" s="76"/>
      <c r="X129" s="84"/>
      <c r="Y129" s="84"/>
      <c r="Z129" s="84"/>
      <c r="AA129" s="84"/>
      <c r="AB129" s="84"/>
      <c r="AC129" s="84"/>
      <c r="AD129" s="84"/>
      <c r="AE129" s="84"/>
      <c r="AF129" s="84"/>
      <c r="AG129" s="84"/>
      <c r="AH129" s="84"/>
      <c r="AI129" s="76"/>
      <c r="AJ129" s="76"/>
      <c r="AK129" s="76"/>
      <c r="AL129" s="76"/>
      <c r="AM129" s="76"/>
      <c r="AN129" s="76"/>
      <c r="AO129" s="76"/>
      <c r="AP129" s="76"/>
      <c r="AQ129" s="76"/>
      <c r="AR129" s="76"/>
      <c r="AS129" s="76"/>
      <c r="AT129" s="76"/>
      <c r="AU129" s="76"/>
      <c r="AV129" s="76"/>
      <c r="AW129" s="76"/>
      <c r="AX129" s="76"/>
      <c r="AY129" s="76"/>
      <c r="AZ129" s="76"/>
      <c r="BA129" s="76"/>
      <c r="BB129" s="76"/>
      <c r="BC129" s="76"/>
      <c r="BD129" s="76"/>
      <c r="BE129" s="76"/>
      <c r="BF129" s="76"/>
      <c r="BG129" s="76"/>
    </row>
    <row r="130" spans="2:59" ht="18">
      <c r="B130" s="10" t="s">
        <v>254</v>
      </c>
      <c r="O130" s="76"/>
      <c r="X130" s="84"/>
      <c r="Y130" s="84"/>
      <c r="Z130" s="84"/>
      <c r="AA130" s="84"/>
      <c r="AB130" s="84"/>
      <c r="AC130" s="84"/>
      <c r="AD130" s="84"/>
      <c r="AE130" s="84"/>
      <c r="AF130" s="84"/>
      <c r="AG130" s="84"/>
      <c r="AH130" s="84"/>
      <c r="AI130" s="76"/>
      <c r="AJ130" s="76"/>
      <c r="AK130" s="76"/>
      <c r="AL130" s="76"/>
      <c r="AM130" s="76"/>
      <c r="AN130" s="76"/>
      <c r="AO130" s="76"/>
      <c r="AP130" s="76"/>
      <c r="AQ130" s="76"/>
      <c r="AR130" s="76"/>
      <c r="AS130" s="76"/>
      <c r="AT130" s="76"/>
      <c r="AU130" s="76"/>
      <c r="AV130" s="76"/>
      <c r="AW130" s="76"/>
      <c r="AX130" s="76"/>
      <c r="AY130" s="76"/>
      <c r="AZ130" s="76"/>
      <c r="BA130" s="76"/>
      <c r="BB130" s="76"/>
      <c r="BC130" s="76"/>
      <c r="BD130" s="76"/>
      <c r="BE130" s="76"/>
      <c r="BF130" s="76"/>
      <c r="BG130" s="76"/>
    </row>
    <row r="131" spans="2:59">
      <c r="B131" s="24" t="str">
        <f>+B71</f>
        <v>SC</v>
      </c>
      <c r="D131" s="21">
        <v>3</v>
      </c>
      <c r="E131" s="21">
        <f t="shared" ref="E131:V131" si="97">+D131+1</f>
        <v>4</v>
      </c>
      <c r="F131" s="21">
        <f t="shared" si="97"/>
        <v>5</v>
      </c>
      <c r="G131" s="21">
        <f t="shared" si="97"/>
        <v>6</v>
      </c>
      <c r="H131" s="21">
        <f t="shared" si="97"/>
        <v>7</v>
      </c>
      <c r="I131" s="21">
        <f t="shared" si="97"/>
        <v>8</v>
      </c>
      <c r="J131" s="21">
        <f t="shared" si="97"/>
        <v>9</v>
      </c>
      <c r="K131" s="21">
        <f t="shared" si="97"/>
        <v>10</v>
      </c>
      <c r="L131" s="21">
        <f t="shared" si="97"/>
        <v>11</v>
      </c>
      <c r="M131" s="21">
        <f t="shared" si="97"/>
        <v>12</v>
      </c>
      <c r="N131" s="21">
        <f t="shared" si="97"/>
        <v>13</v>
      </c>
      <c r="O131" s="21">
        <f t="shared" si="97"/>
        <v>14</v>
      </c>
      <c r="P131" s="21">
        <f t="shared" si="97"/>
        <v>15</v>
      </c>
      <c r="Q131" s="21">
        <f t="shared" si="97"/>
        <v>16</v>
      </c>
      <c r="R131" s="21">
        <f t="shared" si="97"/>
        <v>17</v>
      </c>
      <c r="S131" s="21">
        <f t="shared" si="97"/>
        <v>18</v>
      </c>
      <c r="T131" s="21">
        <f t="shared" si="97"/>
        <v>19</v>
      </c>
      <c r="U131" s="21">
        <f t="shared" si="97"/>
        <v>20</v>
      </c>
      <c r="V131" s="21">
        <f t="shared" si="97"/>
        <v>21</v>
      </c>
      <c r="X131" s="85"/>
      <c r="Y131" s="85"/>
      <c r="Z131" s="85"/>
      <c r="AA131" s="85"/>
      <c r="AB131" s="85"/>
      <c r="AC131" s="85"/>
      <c r="AD131" s="85"/>
      <c r="AE131" s="85"/>
      <c r="AF131" s="85"/>
      <c r="AG131" s="85"/>
      <c r="AH131" s="85"/>
      <c r="AI131" s="76"/>
      <c r="AJ131" s="76"/>
      <c r="AK131" s="76"/>
      <c r="AL131" s="76"/>
      <c r="AM131" s="76"/>
      <c r="AN131" s="76"/>
      <c r="AO131" s="76"/>
      <c r="AP131" s="76"/>
      <c r="AQ131" s="76"/>
      <c r="AR131" s="76"/>
      <c r="AS131" s="76"/>
      <c r="AT131" s="76"/>
      <c r="AU131" s="76"/>
      <c r="AV131" s="76"/>
      <c r="AW131" s="76"/>
      <c r="AX131" s="76"/>
      <c r="AY131" s="76"/>
      <c r="AZ131" s="76"/>
      <c r="BA131" s="76"/>
      <c r="BB131" s="76"/>
      <c r="BC131" s="76"/>
      <c r="BD131" s="76"/>
      <c r="BE131" s="76"/>
      <c r="BF131" s="76"/>
      <c r="BG131" s="76"/>
    </row>
    <row r="132" spans="2:59" ht="15.75" customHeight="1" thickBot="1">
      <c r="D132" s="17" t="str">
        <f t="shared" ref="D132:M132" si="98">+X132</f>
        <v>Global (Purpose, Main Idea)</v>
      </c>
      <c r="E132" s="17" t="str">
        <f t="shared" si="98"/>
        <v>Inference</v>
      </c>
      <c r="F132" s="17" t="str">
        <f t="shared" si="98"/>
        <v>Grammatical Construction</v>
      </c>
      <c r="G132" s="17" t="str">
        <f t="shared" si="98"/>
        <v>Logic</v>
      </c>
      <c r="H132" s="17" t="str">
        <f t="shared" si="98"/>
        <v>Specific detail</v>
      </c>
      <c r="I132" s="17" t="str">
        <f t="shared" si="98"/>
        <v>Assumption</v>
      </c>
      <c r="J132" s="17" t="str">
        <f t="shared" si="98"/>
        <v>Conclusion</v>
      </c>
      <c r="K132" s="17" t="str">
        <f t="shared" si="98"/>
        <v>Strengthten</v>
      </c>
      <c r="L132" s="17" t="str">
        <f t="shared" si="98"/>
        <v>Weaken</v>
      </c>
      <c r="M132" s="17" t="str">
        <f t="shared" si="98"/>
        <v>Style</v>
      </c>
      <c r="N132" s="17" t="str">
        <f t="shared" ref="N132:V132" si="99">+AH132</f>
        <v>Rare Type</v>
      </c>
      <c r="O132" s="17" t="str">
        <f t="shared" si="99"/>
        <v>Subject-verb</v>
      </c>
      <c r="P132" s="17" t="str">
        <f t="shared" si="99"/>
        <v>Parallelism</v>
      </c>
      <c r="Q132" s="17" t="str">
        <f t="shared" si="99"/>
        <v>Pronouns</v>
      </c>
      <c r="R132" s="17" t="str">
        <f t="shared" si="99"/>
        <v>Modifiers</v>
      </c>
      <c r="S132" s="17" t="str">
        <f t="shared" si="99"/>
        <v>Verb Usage</v>
      </c>
      <c r="T132" s="17" t="str">
        <f t="shared" si="99"/>
        <v>Idioms</v>
      </c>
      <c r="U132" s="17" t="str">
        <f t="shared" si="99"/>
        <v>Comparisons</v>
      </c>
      <c r="V132" s="17" t="str">
        <f t="shared" si="99"/>
        <v>SC Total</v>
      </c>
      <c r="X132" s="82" t="str">
        <f t="array" ref="X132:AO132">TRANSPOSE(Verbal)</f>
        <v>Global (Purpose, Main Idea)</v>
      </c>
      <c r="Y132" s="82" t="str">
        <v>Inference</v>
      </c>
      <c r="Z132" s="82" t="str">
        <v>Grammatical Construction</v>
      </c>
      <c r="AA132" s="82" t="str">
        <v>Logic</v>
      </c>
      <c r="AB132" s="82" t="str">
        <v>Specific detail</v>
      </c>
      <c r="AC132" s="82" t="str">
        <v>Assumption</v>
      </c>
      <c r="AD132" s="82" t="str">
        <v>Conclusion</v>
      </c>
      <c r="AE132" s="82" t="str">
        <v>Strengthten</v>
      </c>
      <c r="AF132" s="82" t="str">
        <v>Weaken</v>
      </c>
      <c r="AG132" s="82" t="str">
        <v>Style</v>
      </c>
      <c r="AH132" s="82" t="str">
        <v>Rare Type</v>
      </c>
      <c r="AI132" s="82" t="str">
        <v>Subject-verb</v>
      </c>
      <c r="AJ132" s="82" t="str">
        <v>Parallelism</v>
      </c>
      <c r="AK132" s="82" t="str">
        <v>Pronouns</v>
      </c>
      <c r="AL132" s="82" t="str">
        <v>Modifiers</v>
      </c>
      <c r="AM132" s="82" t="str">
        <v>Verb Usage</v>
      </c>
      <c r="AN132" s="82" t="str">
        <v>Idioms</v>
      </c>
      <c r="AO132" s="82" t="str">
        <v>Comparisons</v>
      </c>
      <c r="AP132" s="76" t="s">
        <v>573</v>
      </c>
      <c r="AQ132" s="76"/>
      <c r="AR132" s="76"/>
      <c r="AS132" s="76"/>
      <c r="AT132" s="76"/>
      <c r="AU132" s="76"/>
      <c r="AV132" s="76"/>
      <c r="AW132" s="76"/>
      <c r="AX132" s="76"/>
      <c r="AY132" s="76"/>
      <c r="AZ132" s="76"/>
      <c r="BA132" s="76"/>
      <c r="BB132" s="76"/>
      <c r="BC132" s="76"/>
      <c r="BD132" s="76"/>
      <c r="BE132" s="76"/>
      <c r="BF132" s="76"/>
      <c r="BG132" s="76"/>
    </row>
    <row r="133" spans="2:59" ht="16" thickBot="1">
      <c r="B133" s="18" t="str">
        <f>+$B$43</f>
        <v>Official Guide 12</v>
      </c>
      <c r="D133" s="52" t="str">
        <f t="shared" ref="D133:D143" si="100">+IF(ISERROR(X133),"n/a",X133)</f>
        <v>n/a</v>
      </c>
      <c r="E133" s="52" t="str">
        <f t="shared" ref="E133:E143" si="101">+IF(ISERROR(Y133),"n/a",Y133)</f>
        <v>n/a</v>
      </c>
      <c r="F133" s="52">
        <f t="shared" ref="F133:F143" si="102">+IF(ISERROR(Z133),"n/a",Z133)</f>
        <v>0</v>
      </c>
      <c r="G133" s="52" t="str">
        <f t="shared" ref="G133:G143" si="103">+IF(ISERROR(AA133),"n/a",AA133)</f>
        <v>n/a</v>
      </c>
      <c r="H133" s="52" t="str">
        <f t="shared" ref="H133:H143" si="104">+IF(ISERROR(AB133),"n/a",AB133)</f>
        <v>n/a</v>
      </c>
      <c r="I133" s="52" t="str">
        <f t="shared" ref="I133:I143" si="105">+IF(ISERROR(AC133),"n/a",AC133)</f>
        <v>n/a</v>
      </c>
      <c r="J133" s="52" t="str">
        <f t="shared" ref="J133:J143" si="106">+IF(ISERROR(AD133),"n/a",AD133)</f>
        <v>n/a</v>
      </c>
      <c r="K133" s="52" t="str">
        <f t="shared" ref="K133:K143" si="107">+IF(ISERROR(AE133),"n/a",AE133)</f>
        <v>n/a</v>
      </c>
      <c r="L133" s="52" t="str">
        <f t="shared" ref="L133:L143" si="108">+IF(ISERROR(AF133),"n/a",AF133)</f>
        <v>n/a</v>
      </c>
      <c r="M133" s="53">
        <f t="shared" ref="M133:M143" si="109">+IF(ISERROR(AG133),"n/a",AG133)</f>
        <v>0</v>
      </c>
      <c r="N133" s="54">
        <f t="shared" ref="N133:N143" si="110">+IF(ISERROR(AH133),"n/a",AH133)</f>
        <v>0</v>
      </c>
      <c r="O133" s="53">
        <f t="shared" ref="O133:V143" si="111">+IF(ISERROR(AI133),"n/a",AI133)</f>
        <v>0</v>
      </c>
      <c r="P133" s="54">
        <f t="shared" si="111"/>
        <v>0</v>
      </c>
      <c r="Q133" s="53">
        <f t="shared" si="111"/>
        <v>0</v>
      </c>
      <c r="R133" s="54">
        <f t="shared" si="111"/>
        <v>0</v>
      </c>
      <c r="S133" s="53">
        <f t="shared" si="111"/>
        <v>0</v>
      </c>
      <c r="T133" s="54">
        <f t="shared" si="111"/>
        <v>0</v>
      </c>
      <c r="U133" s="53">
        <f t="shared" si="111"/>
        <v>0</v>
      </c>
      <c r="V133" s="54">
        <f t="shared" si="111"/>
        <v>74.686868686868692</v>
      </c>
      <c r="X133" s="83" t="e">
        <f>+SUMPRODUCT(('Verbal Log'!$C$5:$C$1004='Verbal Stats'!$B131)*('Verbal Log'!$I$5:$I$1004='Verbal Stats'!X$42)*('Verbal Log'!$E$5:$E$1004='Verbal Stats'!$B$133)*'Verbal Log'!$H$5:$H$1004)/SUMPRODUCT(('Verbal Log'!$C$5:$C$1004='Verbal Stats'!$B133)*('Verbal Log'!$I$5:$I$1004='Verbal Stats'!X$42)*('Verbal Log'!$E$5:$E$1004='Verbal Stats'!$B$131))</f>
        <v>#DIV/0!</v>
      </c>
      <c r="Y133" s="83" t="e">
        <f>+SUMPRODUCT(('Verbal Log'!$C$5:$C$1004='Verbal Stats'!$B131)*('Verbal Log'!$I$5:$I$1004='Verbal Stats'!Y$42)*('Verbal Log'!$E$5:$E$1004='Verbal Stats'!$B$133)*'Verbal Log'!$H$5:$H$1004)/SUMPRODUCT(('Verbal Log'!$C$5:$C$1004='Verbal Stats'!$B133)*('Verbal Log'!$I$5:$I$1004='Verbal Stats'!Y$42)*('Verbal Log'!$E$5:$E$1004='Verbal Stats'!$B$131))</f>
        <v>#DIV/0!</v>
      </c>
      <c r="Z133" s="83">
        <f>+SUMPRODUCT(('Verbal Log'!$C$5:$C$1004='Verbal Stats'!$B131)*('Verbal Log'!$I$5:$I$1004='Verbal Stats'!Z$42)*('Verbal Log'!$E$5:$E$1004='Verbal Stats'!$B$133)*'Verbal Log'!$H$5:$H$1004)/SUMPRODUCT(('Verbal Log'!$C$5:$C$1004='Verbal Stats'!$B133)*('Verbal Log'!$I$5:$I$1004='Verbal Stats'!Z$42)*('Verbal Log'!$E$5:$E$1004='Verbal Stats'!$B$131))</f>
        <v>0</v>
      </c>
      <c r="AA133" s="83" t="e">
        <f>+SUMPRODUCT(('Verbal Log'!$C$5:$C$1004='Verbal Stats'!$B131)*('Verbal Log'!$I$5:$I$1004='Verbal Stats'!AA$42)*('Verbal Log'!$E$5:$E$1004='Verbal Stats'!$B$133)*'Verbal Log'!$H$5:$H$1004)/SUMPRODUCT(('Verbal Log'!$C$5:$C$1004='Verbal Stats'!$B133)*('Verbal Log'!$I$5:$I$1004='Verbal Stats'!AA$42)*('Verbal Log'!$E$5:$E$1004='Verbal Stats'!$B$131))</f>
        <v>#DIV/0!</v>
      </c>
      <c r="AB133" s="83" t="e">
        <f>+SUMPRODUCT(('Verbal Log'!$C$5:$C$1004='Verbal Stats'!$B131)*('Verbal Log'!$I$5:$I$1004='Verbal Stats'!AB$42)*('Verbal Log'!$E$5:$E$1004='Verbal Stats'!$B$133)*'Verbal Log'!$H$5:$H$1004)/SUMPRODUCT(('Verbal Log'!$C$5:$C$1004='Verbal Stats'!$B133)*('Verbal Log'!$I$5:$I$1004='Verbal Stats'!AB$42)*('Verbal Log'!$E$5:$E$1004='Verbal Stats'!$B$131))</f>
        <v>#DIV/0!</v>
      </c>
      <c r="AC133" s="83" t="e">
        <f>+SUMPRODUCT(('Verbal Log'!$C$5:$C$1004='Verbal Stats'!$B131)*('Verbal Log'!$I$5:$I$1004='Verbal Stats'!AC$42)*('Verbal Log'!$E$5:$E$1004='Verbal Stats'!$B$133)*'Verbal Log'!$H$5:$H$1004)/SUMPRODUCT(('Verbal Log'!$C$5:$C$1004='Verbal Stats'!$B133)*('Verbal Log'!$I$5:$I$1004='Verbal Stats'!AC$42)*('Verbal Log'!$E$5:$E$1004='Verbal Stats'!$B$131))</f>
        <v>#DIV/0!</v>
      </c>
      <c r="AD133" s="83" t="e">
        <f>+SUMPRODUCT(('Verbal Log'!$C$5:$C$1004='Verbal Stats'!$B131)*('Verbal Log'!$I$5:$I$1004='Verbal Stats'!AD$42)*('Verbal Log'!$E$5:$E$1004='Verbal Stats'!$B$133)*'Verbal Log'!$H$5:$H$1004)/SUMPRODUCT(('Verbal Log'!$C$5:$C$1004='Verbal Stats'!$B133)*('Verbal Log'!$I$5:$I$1004='Verbal Stats'!AD$42)*('Verbal Log'!$E$5:$E$1004='Verbal Stats'!$B$131))</f>
        <v>#DIV/0!</v>
      </c>
      <c r="AE133" s="83" t="e">
        <f>+SUMPRODUCT(('Verbal Log'!$C$5:$C$1004='Verbal Stats'!$B131)*('Verbal Log'!$I$5:$I$1004='Verbal Stats'!AE$42)*('Verbal Log'!$E$5:$E$1004='Verbal Stats'!$B$133)*'Verbal Log'!$H$5:$H$1004)/SUMPRODUCT(('Verbal Log'!$C$5:$C$1004='Verbal Stats'!$B133)*('Verbal Log'!$I$5:$I$1004='Verbal Stats'!AE$42)*('Verbal Log'!$E$5:$E$1004='Verbal Stats'!$B$131))</f>
        <v>#DIV/0!</v>
      </c>
      <c r="AF133" s="83" t="e">
        <f>+SUMPRODUCT(('Verbal Log'!$C$5:$C$1004='Verbal Stats'!$B131)*('Verbal Log'!$I$5:$I$1004='Verbal Stats'!AF$42)*('Verbal Log'!$E$5:$E$1004='Verbal Stats'!$B$133)*'Verbal Log'!$H$5:$H$1004)/SUMPRODUCT(('Verbal Log'!$C$5:$C$1004='Verbal Stats'!$B133)*('Verbal Log'!$I$5:$I$1004='Verbal Stats'!AF$42)*('Verbal Log'!$E$5:$E$1004='Verbal Stats'!$B$131))</f>
        <v>#DIV/0!</v>
      </c>
      <c r="AG133" s="83">
        <f>+SUMPRODUCT(('Verbal Log'!$C$5:$C$1004='Verbal Stats'!$B131)*('Verbal Log'!$I$5:$I$1004='Verbal Stats'!AG$42)*('Verbal Log'!$E$5:$E$1004='Verbal Stats'!$B$133)*'Verbal Log'!$H$5:$H$1004)/SUMPRODUCT(('Verbal Log'!$C$5:$C$1004='Verbal Stats'!$B133)*('Verbal Log'!$I$5:$I$1004='Verbal Stats'!AG$42)*('Verbal Log'!$E$5:$E$1004='Verbal Stats'!$B$131))</f>
        <v>0</v>
      </c>
      <c r="AH133" s="83">
        <f>+SUMPRODUCT(('Verbal Log'!$C$5:$C$1004='Verbal Stats'!$B131)*('Verbal Log'!$I$5:$I$1004='Verbal Stats'!AH$42)*('Verbal Log'!$E$5:$E$1004='Verbal Stats'!$B$133)*'Verbal Log'!$H$5:$H$1004)/SUMPRODUCT(('Verbal Log'!$C$5:$C$1004='Verbal Stats'!$B133)*('Verbal Log'!$I$5:$I$1004='Verbal Stats'!AH$42)*('Verbal Log'!$E$5:$E$1004='Verbal Stats'!$B$131))</f>
        <v>0</v>
      </c>
      <c r="AI133" s="83">
        <f>+SUMPRODUCT(('Verbal Log'!$C$5:$C$1004='Verbal Stats'!$B131)*('Verbal Log'!$I$5:$I$1004='Verbal Stats'!AI$42)*('Verbal Log'!$E$5:$E$1004='Verbal Stats'!$B$133)*'Verbal Log'!$H$5:$H$1004)/SUMPRODUCT(('Verbal Log'!$C$5:$C$1004='Verbal Stats'!$B133)*('Verbal Log'!$I$5:$I$1004='Verbal Stats'!AI$42)*('Verbal Log'!$E$5:$E$1004='Verbal Stats'!$B$131))</f>
        <v>0</v>
      </c>
      <c r="AJ133" s="83">
        <f>+SUMPRODUCT(('Verbal Log'!$C$5:$C$1004='Verbal Stats'!$B131)*('Verbal Log'!$I$5:$I$1004='Verbal Stats'!AJ$42)*('Verbal Log'!$E$5:$E$1004='Verbal Stats'!$B$133)*'Verbal Log'!$H$5:$H$1004)/SUMPRODUCT(('Verbal Log'!$C$5:$C$1004='Verbal Stats'!$B133)*('Verbal Log'!$I$5:$I$1004='Verbal Stats'!AJ$42)*('Verbal Log'!$E$5:$E$1004='Verbal Stats'!$B$131))</f>
        <v>0</v>
      </c>
      <c r="AK133" s="83">
        <f>+SUMPRODUCT(('Verbal Log'!$C$5:$C$1004='Verbal Stats'!$B131)*('Verbal Log'!$I$5:$I$1004='Verbal Stats'!AK$42)*('Verbal Log'!$E$5:$E$1004='Verbal Stats'!$B$133)*'Verbal Log'!$H$5:$H$1004)/SUMPRODUCT(('Verbal Log'!$C$5:$C$1004='Verbal Stats'!$B133)*('Verbal Log'!$I$5:$I$1004='Verbal Stats'!AK$42)*('Verbal Log'!$E$5:$E$1004='Verbal Stats'!$B$131))</f>
        <v>0</v>
      </c>
      <c r="AL133" s="83">
        <f>+SUMPRODUCT(('Verbal Log'!$C$5:$C$1004='Verbal Stats'!$B131)*('Verbal Log'!$I$5:$I$1004='Verbal Stats'!AL$42)*('Verbal Log'!$E$5:$E$1004='Verbal Stats'!$B$133)*'Verbal Log'!$H$5:$H$1004)/SUMPRODUCT(('Verbal Log'!$C$5:$C$1004='Verbal Stats'!$B133)*('Verbal Log'!$I$5:$I$1004='Verbal Stats'!AL$42)*('Verbal Log'!$E$5:$E$1004='Verbal Stats'!$B$131))</f>
        <v>0</v>
      </c>
      <c r="AM133" s="83">
        <f>+SUMPRODUCT(('Verbal Log'!$C$5:$C$1004='Verbal Stats'!$B131)*('Verbal Log'!$I$5:$I$1004='Verbal Stats'!AM$42)*('Verbal Log'!$E$5:$E$1004='Verbal Stats'!$B$133)*'Verbal Log'!$H$5:$H$1004)/SUMPRODUCT(('Verbal Log'!$C$5:$C$1004='Verbal Stats'!$B133)*('Verbal Log'!$I$5:$I$1004='Verbal Stats'!AM$42)*('Verbal Log'!$E$5:$E$1004='Verbal Stats'!$B$131))</f>
        <v>0</v>
      </c>
      <c r="AN133" s="83">
        <f>+SUMPRODUCT(('Verbal Log'!$C$5:$C$1004='Verbal Stats'!$B131)*('Verbal Log'!$I$5:$I$1004='Verbal Stats'!AN$42)*('Verbal Log'!$E$5:$E$1004='Verbal Stats'!$B$133)*'Verbal Log'!$H$5:$H$1004)/SUMPRODUCT(('Verbal Log'!$C$5:$C$1004='Verbal Stats'!$B133)*('Verbal Log'!$I$5:$I$1004='Verbal Stats'!AN$42)*('Verbal Log'!$E$5:$E$1004='Verbal Stats'!$B$131))</f>
        <v>0</v>
      </c>
      <c r="AO133" s="83">
        <f>+SUMPRODUCT(('Verbal Log'!$C$5:$C$1004='Verbal Stats'!$B131)*('Verbal Log'!$I$5:$I$1004='Verbal Stats'!AO$42)*('Verbal Log'!$E$5:$E$1004='Verbal Stats'!$B$133)*'Verbal Log'!$H$5:$H$1004)/SUMPRODUCT(('Verbal Log'!$C$5:$C$1004='Verbal Stats'!$B133)*('Verbal Log'!$I$5:$I$1004='Verbal Stats'!AO$42)*('Verbal Log'!$E$5:$E$1004='Verbal Stats'!$B$131))</f>
        <v>0</v>
      </c>
      <c r="AP133" s="83">
        <f>+SUMPRODUCT(('Verbal Log'!$C$5:$C$1004='Verbal Stats'!$B133)*('Verbal Log'!$E$5:$E$1004='Verbal Stats'!$B$71)*'Verbal Log'!$H$5:$H$1004)/SUMPRODUCT(('Verbal Log'!$C$5:$C$1004='Verbal Stats'!$B133)*('Verbal Log'!$E$5:$E$1004='Verbal Stats'!$B$71))</f>
        <v>74.686868686868692</v>
      </c>
      <c r="AQ133" s="76"/>
      <c r="AR133" s="76"/>
      <c r="AS133" s="76"/>
      <c r="AT133" s="76"/>
      <c r="AU133" s="76"/>
      <c r="AV133" s="76"/>
      <c r="AW133" s="76"/>
      <c r="AX133" s="76"/>
      <c r="AY133" s="76"/>
      <c r="AZ133" s="76"/>
      <c r="BA133" s="76"/>
      <c r="BB133" s="76"/>
      <c r="BC133" s="76"/>
      <c r="BD133" s="76"/>
      <c r="BE133" s="76"/>
      <c r="BF133" s="76"/>
      <c r="BG133" s="76"/>
    </row>
    <row r="134" spans="2:59" ht="16" thickBot="1">
      <c r="B134" s="18" t="str">
        <f>+$B$44</f>
        <v>Official Guide-V</v>
      </c>
      <c r="D134" s="55" t="str">
        <f t="shared" si="100"/>
        <v>n/a</v>
      </c>
      <c r="E134" s="55" t="str">
        <f t="shared" si="101"/>
        <v>n/a</v>
      </c>
      <c r="F134" s="55">
        <f t="shared" si="102"/>
        <v>0</v>
      </c>
      <c r="G134" s="55" t="str">
        <f t="shared" si="103"/>
        <v>n/a</v>
      </c>
      <c r="H134" s="55" t="str">
        <f t="shared" si="104"/>
        <v>n/a</v>
      </c>
      <c r="I134" s="55" t="str">
        <f t="shared" si="105"/>
        <v>n/a</v>
      </c>
      <c r="J134" s="55" t="str">
        <f t="shared" si="106"/>
        <v>n/a</v>
      </c>
      <c r="K134" s="55" t="str">
        <f t="shared" si="107"/>
        <v>n/a</v>
      </c>
      <c r="L134" s="55" t="str">
        <f t="shared" si="108"/>
        <v>n/a</v>
      </c>
      <c r="M134" s="56">
        <f t="shared" si="109"/>
        <v>0</v>
      </c>
      <c r="N134" s="57">
        <f t="shared" si="110"/>
        <v>0</v>
      </c>
      <c r="O134" s="56">
        <f t="shared" si="111"/>
        <v>0</v>
      </c>
      <c r="P134" s="57">
        <f t="shared" si="111"/>
        <v>0</v>
      </c>
      <c r="Q134" s="56">
        <f t="shared" si="111"/>
        <v>0</v>
      </c>
      <c r="R134" s="57">
        <f t="shared" si="111"/>
        <v>0</v>
      </c>
      <c r="S134" s="56">
        <f t="shared" si="111"/>
        <v>0</v>
      </c>
      <c r="T134" s="57">
        <f t="shared" si="111"/>
        <v>0</v>
      </c>
      <c r="U134" s="56">
        <f t="shared" si="111"/>
        <v>0</v>
      </c>
      <c r="V134" s="57">
        <f t="shared" si="111"/>
        <v>74.61333333333333</v>
      </c>
      <c r="X134" s="83" t="e">
        <f>+SUMPRODUCT(('Verbal Log'!$C$5:$C$1004='Verbal Stats'!$B132)*('Verbal Log'!$I$5:$I$1004='Verbal Stats'!X$42)*('Verbal Log'!$E$5:$E$1004='Verbal Stats'!$B$133)*'Verbal Log'!$H$5:$H$1004)/SUMPRODUCT(('Verbal Log'!$C$5:$C$1004='Verbal Stats'!$B134)*('Verbal Log'!$I$5:$I$1004='Verbal Stats'!X$42)*('Verbal Log'!$E$5:$E$1004='Verbal Stats'!$B$131))</f>
        <v>#DIV/0!</v>
      </c>
      <c r="Y134" s="83" t="e">
        <f>+SUMPRODUCT(('Verbal Log'!$C$5:$C$1004='Verbal Stats'!$B132)*('Verbal Log'!$I$5:$I$1004='Verbal Stats'!Y$42)*('Verbal Log'!$E$5:$E$1004='Verbal Stats'!$B$133)*'Verbal Log'!$H$5:$H$1004)/SUMPRODUCT(('Verbal Log'!$C$5:$C$1004='Verbal Stats'!$B134)*('Verbal Log'!$I$5:$I$1004='Verbal Stats'!Y$42)*('Verbal Log'!$E$5:$E$1004='Verbal Stats'!$B$131))</f>
        <v>#DIV/0!</v>
      </c>
      <c r="Z134" s="83">
        <f>+SUMPRODUCT(('Verbal Log'!$C$5:$C$1004='Verbal Stats'!$B132)*('Verbal Log'!$I$5:$I$1004='Verbal Stats'!Z$42)*('Verbal Log'!$E$5:$E$1004='Verbal Stats'!$B$133)*'Verbal Log'!$H$5:$H$1004)/SUMPRODUCT(('Verbal Log'!$C$5:$C$1004='Verbal Stats'!$B134)*('Verbal Log'!$I$5:$I$1004='Verbal Stats'!Z$42)*('Verbal Log'!$E$5:$E$1004='Verbal Stats'!$B$131))</f>
        <v>0</v>
      </c>
      <c r="AA134" s="83" t="e">
        <f>+SUMPRODUCT(('Verbal Log'!$C$5:$C$1004='Verbal Stats'!$B132)*('Verbal Log'!$I$5:$I$1004='Verbal Stats'!AA$42)*('Verbal Log'!$E$5:$E$1004='Verbal Stats'!$B$133)*'Verbal Log'!$H$5:$H$1004)/SUMPRODUCT(('Verbal Log'!$C$5:$C$1004='Verbal Stats'!$B134)*('Verbal Log'!$I$5:$I$1004='Verbal Stats'!AA$42)*('Verbal Log'!$E$5:$E$1004='Verbal Stats'!$B$131))</f>
        <v>#DIV/0!</v>
      </c>
      <c r="AB134" s="83" t="e">
        <f>+SUMPRODUCT(('Verbal Log'!$C$5:$C$1004='Verbal Stats'!$B132)*('Verbal Log'!$I$5:$I$1004='Verbal Stats'!AB$42)*('Verbal Log'!$E$5:$E$1004='Verbal Stats'!$B$133)*'Verbal Log'!$H$5:$H$1004)/SUMPRODUCT(('Verbal Log'!$C$5:$C$1004='Verbal Stats'!$B134)*('Verbal Log'!$I$5:$I$1004='Verbal Stats'!AB$42)*('Verbal Log'!$E$5:$E$1004='Verbal Stats'!$B$131))</f>
        <v>#DIV/0!</v>
      </c>
      <c r="AC134" s="83" t="e">
        <f>+SUMPRODUCT(('Verbal Log'!$C$5:$C$1004='Verbal Stats'!$B132)*('Verbal Log'!$I$5:$I$1004='Verbal Stats'!AC$42)*('Verbal Log'!$E$5:$E$1004='Verbal Stats'!$B$133)*'Verbal Log'!$H$5:$H$1004)/SUMPRODUCT(('Verbal Log'!$C$5:$C$1004='Verbal Stats'!$B134)*('Verbal Log'!$I$5:$I$1004='Verbal Stats'!AC$42)*('Verbal Log'!$E$5:$E$1004='Verbal Stats'!$B$131))</f>
        <v>#DIV/0!</v>
      </c>
      <c r="AD134" s="83" t="e">
        <f>+SUMPRODUCT(('Verbal Log'!$C$5:$C$1004='Verbal Stats'!$B132)*('Verbal Log'!$I$5:$I$1004='Verbal Stats'!AD$42)*('Verbal Log'!$E$5:$E$1004='Verbal Stats'!$B$133)*'Verbal Log'!$H$5:$H$1004)/SUMPRODUCT(('Verbal Log'!$C$5:$C$1004='Verbal Stats'!$B134)*('Verbal Log'!$I$5:$I$1004='Verbal Stats'!AD$42)*('Verbal Log'!$E$5:$E$1004='Verbal Stats'!$B$131))</f>
        <v>#DIV/0!</v>
      </c>
      <c r="AE134" s="83" t="e">
        <f>+SUMPRODUCT(('Verbal Log'!$C$5:$C$1004='Verbal Stats'!$B132)*('Verbal Log'!$I$5:$I$1004='Verbal Stats'!AE$42)*('Verbal Log'!$E$5:$E$1004='Verbal Stats'!$B$133)*'Verbal Log'!$H$5:$H$1004)/SUMPRODUCT(('Verbal Log'!$C$5:$C$1004='Verbal Stats'!$B134)*('Verbal Log'!$I$5:$I$1004='Verbal Stats'!AE$42)*('Verbal Log'!$E$5:$E$1004='Verbal Stats'!$B$131))</f>
        <v>#DIV/0!</v>
      </c>
      <c r="AF134" s="83" t="e">
        <f>+SUMPRODUCT(('Verbal Log'!$C$5:$C$1004='Verbal Stats'!$B132)*('Verbal Log'!$I$5:$I$1004='Verbal Stats'!AF$42)*('Verbal Log'!$E$5:$E$1004='Verbal Stats'!$B$133)*'Verbal Log'!$H$5:$H$1004)/SUMPRODUCT(('Verbal Log'!$C$5:$C$1004='Verbal Stats'!$B134)*('Verbal Log'!$I$5:$I$1004='Verbal Stats'!AF$42)*('Verbal Log'!$E$5:$E$1004='Verbal Stats'!$B$131))</f>
        <v>#DIV/0!</v>
      </c>
      <c r="AG134" s="83">
        <f>+SUMPRODUCT(('Verbal Log'!$C$5:$C$1004='Verbal Stats'!$B132)*('Verbal Log'!$I$5:$I$1004='Verbal Stats'!AG$42)*('Verbal Log'!$E$5:$E$1004='Verbal Stats'!$B$133)*'Verbal Log'!$H$5:$H$1004)/SUMPRODUCT(('Verbal Log'!$C$5:$C$1004='Verbal Stats'!$B134)*('Verbal Log'!$I$5:$I$1004='Verbal Stats'!AG$42)*('Verbal Log'!$E$5:$E$1004='Verbal Stats'!$B$131))</f>
        <v>0</v>
      </c>
      <c r="AH134" s="83">
        <f>+SUMPRODUCT(('Verbal Log'!$C$5:$C$1004='Verbal Stats'!$B132)*('Verbal Log'!$I$5:$I$1004='Verbal Stats'!AH$42)*('Verbal Log'!$E$5:$E$1004='Verbal Stats'!$B$133)*'Verbal Log'!$H$5:$H$1004)/SUMPRODUCT(('Verbal Log'!$C$5:$C$1004='Verbal Stats'!$B134)*('Verbal Log'!$I$5:$I$1004='Verbal Stats'!AH$42)*('Verbal Log'!$E$5:$E$1004='Verbal Stats'!$B$131))</f>
        <v>0</v>
      </c>
      <c r="AI134" s="83">
        <f>+SUMPRODUCT(('Verbal Log'!$C$5:$C$1004='Verbal Stats'!$B132)*('Verbal Log'!$I$5:$I$1004='Verbal Stats'!AI$42)*('Verbal Log'!$E$5:$E$1004='Verbal Stats'!$B$133)*'Verbal Log'!$H$5:$H$1004)/SUMPRODUCT(('Verbal Log'!$C$5:$C$1004='Verbal Stats'!$B134)*('Verbal Log'!$I$5:$I$1004='Verbal Stats'!AI$42)*('Verbal Log'!$E$5:$E$1004='Verbal Stats'!$B$131))</f>
        <v>0</v>
      </c>
      <c r="AJ134" s="83">
        <f>+SUMPRODUCT(('Verbal Log'!$C$5:$C$1004='Verbal Stats'!$B132)*('Verbal Log'!$I$5:$I$1004='Verbal Stats'!AJ$42)*('Verbal Log'!$E$5:$E$1004='Verbal Stats'!$B$133)*'Verbal Log'!$H$5:$H$1004)/SUMPRODUCT(('Verbal Log'!$C$5:$C$1004='Verbal Stats'!$B134)*('Verbal Log'!$I$5:$I$1004='Verbal Stats'!AJ$42)*('Verbal Log'!$E$5:$E$1004='Verbal Stats'!$B$131))</f>
        <v>0</v>
      </c>
      <c r="AK134" s="83">
        <f>+SUMPRODUCT(('Verbal Log'!$C$5:$C$1004='Verbal Stats'!$B132)*('Verbal Log'!$I$5:$I$1004='Verbal Stats'!AK$42)*('Verbal Log'!$E$5:$E$1004='Verbal Stats'!$B$133)*'Verbal Log'!$H$5:$H$1004)/SUMPRODUCT(('Verbal Log'!$C$5:$C$1004='Verbal Stats'!$B134)*('Verbal Log'!$I$5:$I$1004='Verbal Stats'!AK$42)*('Verbal Log'!$E$5:$E$1004='Verbal Stats'!$B$131))</f>
        <v>0</v>
      </c>
      <c r="AL134" s="83">
        <f>+SUMPRODUCT(('Verbal Log'!$C$5:$C$1004='Verbal Stats'!$B132)*('Verbal Log'!$I$5:$I$1004='Verbal Stats'!AL$42)*('Verbal Log'!$E$5:$E$1004='Verbal Stats'!$B$133)*'Verbal Log'!$H$5:$H$1004)/SUMPRODUCT(('Verbal Log'!$C$5:$C$1004='Verbal Stats'!$B134)*('Verbal Log'!$I$5:$I$1004='Verbal Stats'!AL$42)*('Verbal Log'!$E$5:$E$1004='Verbal Stats'!$B$131))</f>
        <v>0</v>
      </c>
      <c r="AM134" s="83">
        <f>+SUMPRODUCT(('Verbal Log'!$C$5:$C$1004='Verbal Stats'!$B132)*('Verbal Log'!$I$5:$I$1004='Verbal Stats'!AM$42)*('Verbal Log'!$E$5:$E$1004='Verbal Stats'!$B$133)*'Verbal Log'!$H$5:$H$1004)/SUMPRODUCT(('Verbal Log'!$C$5:$C$1004='Verbal Stats'!$B134)*('Verbal Log'!$I$5:$I$1004='Verbal Stats'!AM$42)*('Verbal Log'!$E$5:$E$1004='Verbal Stats'!$B$131))</f>
        <v>0</v>
      </c>
      <c r="AN134" s="83">
        <f>+SUMPRODUCT(('Verbal Log'!$C$5:$C$1004='Verbal Stats'!$B132)*('Verbal Log'!$I$5:$I$1004='Verbal Stats'!AN$42)*('Verbal Log'!$E$5:$E$1004='Verbal Stats'!$B$133)*'Verbal Log'!$H$5:$H$1004)/SUMPRODUCT(('Verbal Log'!$C$5:$C$1004='Verbal Stats'!$B134)*('Verbal Log'!$I$5:$I$1004='Verbal Stats'!AN$42)*('Verbal Log'!$E$5:$E$1004='Verbal Stats'!$B$131))</f>
        <v>0</v>
      </c>
      <c r="AO134" s="83">
        <f>+SUMPRODUCT(('Verbal Log'!$C$5:$C$1004='Verbal Stats'!$B132)*('Verbal Log'!$I$5:$I$1004='Verbal Stats'!AO$42)*('Verbal Log'!$E$5:$E$1004='Verbal Stats'!$B$133)*'Verbal Log'!$H$5:$H$1004)/SUMPRODUCT(('Verbal Log'!$C$5:$C$1004='Verbal Stats'!$B134)*('Verbal Log'!$I$5:$I$1004='Verbal Stats'!AO$42)*('Verbal Log'!$E$5:$E$1004='Verbal Stats'!$B$131))</f>
        <v>0</v>
      </c>
      <c r="AP134" s="83">
        <f>+SUMPRODUCT(('Verbal Log'!$C$5:$C$1004='Verbal Stats'!$B134)*('Verbal Log'!$E$5:$E$1004='Verbal Stats'!$B$71)*'Verbal Log'!$H$5:$H$1004)/SUMPRODUCT(('Verbal Log'!$C$5:$C$1004='Verbal Stats'!$B134)*('Verbal Log'!$E$5:$E$1004='Verbal Stats'!$B$71))</f>
        <v>74.61333333333333</v>
      </c>
      <c r="AQ134" s="76"/>
      <c r="AR134" s="76"/>
      <c r="AS134" s="76"/>
      <c r="AT134" s="76"/>
      <c r="AU134" s="76"/>
      <c r="AV134" s="76"/>
      <c r="AW134" s="76"/>
      <c r="AX134" s="76"/>
      <c r="AY134" s="76"/>
      <c r="AZ134" s="76"/>
      <c r="BA134" s="76"/>
      <c r="BB134" s="76"/>
      <c r="BC134" s="76"/>
      <c r="BD134" s="76"/>
      <c r="BE134" s="76"/>
      <c r="BF134" s="76"/>
      <c r="BG134" s="76"/>
    </row>
    <row r="135" spans="2:59" ht="16" thickBot="1">
      <c r="B135" s="18" t="str">
        <f>+$B$45</f>
        <v>Official Guide-Q</v>
      </c>
      <c r="D135" s="52" t="str">
        <f t="shared" si="100"/>
        <v>n/a</v>
      </c>
      <c r="E135" s="52" t="str">
        <f t="shared" si="101"/>
        <v>n/a</v>
      </c>
      <c r="F135" s="52" t="str">
        <f t="shared" si="102"/>
        <v>n/a</v>
      </c>
      <c r="G135" s="52" t="str">
        <f t="shared" si="103"/>
        <v>n/a</v>
      </c>
      <c r="H135" s="52" t="str">
        <f t="shared" si="104"/>
        <v>n/a</v>
      </c>
      <c r="I135" s="52" t="str">
        <f t="shared" si="105"/>
        <v>n/a</v>
      </c>
      <c r="J135" s="52" t="str">
        <f t="shared" si="106"/>
        <v>n/a</v>
      </c>
      <c r="K135" s="52" t="str">
        <f t="shared" si="107"/>
        <v>n/a</v>
      </c>
      <c r="L135" s="52" t="str">
        <f t="shared" si="108"/>
        <v>n/a</v>
      </c>
      <c r="M135" s="53" t="str">
        <f t="shared" si="109"/>
        <v>n/a</v>
      </c>
      <c r="N135" s="54" t="str">
        <f t="shared" si="110"/>
        <v>n/a</v>
      </c>
      <c r="O135" s="53" t="str">
        <f t="shared" si="111"/>
        <v>n/a</v>
      </c>
      <c r="P135" s="54" t="str">
        <f t="shared" si="111"/>
        <v>n/a</v>
      </c>
      <c r="Q135" s="53" t="str">
        <f t="shared" si="111"/>
        <v>n/a</v>
      </c>
      <c r="R135" s="54" t="str">
        <f t="shared" si="111"/>
        <v>n/a</v>
      </c>
      <c r="S135" s="53" t="str">
        <f t="shared" si="111"/>
        <v>n/a</v>
      </c>
      <c r="T135" s="54" t="str">
        <f t="shared" si="111"/>
        <v>n/a</v>
      </c>
      <c r="U135" s="53" t="str">
        <f t="shared" si="111"/>
        <v>n/a</v>
      </c>
      <c r="V135" s="54" t="str">
        <f t="shared" si="111"/>
        <v>n/a</v>
      </c>
      <c r="X135" s="83" t="e">
        <f>+SUMPRODUCT(('Verbal Log'!$C$5:$C$1004='Verbal Stats'!$B133)*('Verbal Log'!$I$5:$I$1004='Verbal Stats'!X$42)*('Verbal Log'!$E$5:$E$1004='Verbal Stats'!$B$133)*'Verbal Log'!$H$5:$H$1004)/SUMPRODUCT(('Verbal Log'!$C$5:$C$1004='Verbal Stats'!$B135)*('Verbal Log'!$I$5:$I$1004='Verbal Stats'!X$42)*('Verbal Log'!$E$5:$E$1004='Verbal Stats'!$B$131))</f>
        <v>#DIV/0!</v>
      </c>
      <c r="Y135" s="83" t="e">
        <f>+SUMPRODUCT(('Verbal Log'!$C$5:$C$1004='Verbal Stats'!$B133)*('Verbal Log'!$I$5:$I$1004='Verbal Stats'!Y$42)*('Verbal Log'!$E$5:$E$1004='Verbal Stats'!$B$133)*'Verbal Log'!$H$5:$H$1004)/SUMPRODUCT(('Verbal Log'!$C$5:$C$1004='Verbal Stats'!$B135)*('Verbal Log'!$I$5:$I$1004='Verbal Stats'!Y$42)*('Verbal Log'!$E$5:$E$1004='Verbal Stats'!$B$131))</f>
        <v>#DIV/0!</v>
      </c>
      <c r="Z135" s="83" t="e">
        <f>+SUMPRODUCT(('Verbal Log'!$C$5:$C$1004='Verbal Stats'!$B133)*('Verbal Log'!$I$5:$I$1004='Verbal Stats'!Z$42)*('Verbal Log'!$E$5:$E$1004='Verbal Stats'!$B$133)*'Verbal Log'!$H$5:$H$1004)/SUMPRODUCT(('Verbal Log'!$C$5:$C$1004='Verbal Stats'!$B135)*('Verbal Log'!$I$5:$I$1004='Verbal Stats'!Z$42)*('Verbal Log'!$E$5:$E$1004='Verbal Stats'!$B$131))</f>
        <v>#DIV/0!</v>
      </c>
      <c r="AA135" s="83" t="e">
        <f>+SUMPRODUCT(('Verbal Log'!$C$5:$C$1004='Verbal Stats'!$B133)*('Verbal Log'!$I$5:$I$1004='Verbal Stats'!AA$42)*('Verbal Log'!$E$5:$E$1004='Verbal Stats'!$B$133)*'Verbal Log'!$H$5:$H$1004)/SUMPRODUCT(('Verbal Log'!$C$5:$C$1004='Verbal Stats'!$B135)*('Verbal Log'!$I$5:$I$1004='Verbal Stats'!AA$42)*('Verbal Log'!$E$5:$E$1004='Verbal Stats'!$B$131))</f>
        <v>#DIV/0!</v>
      </c>
      <c r="AB135" s="83" t="e">
        <f>+SUMPRODUCT(('Verbal Log'!$C$5:$C$1004='Verbal Stats'!$B133)*('Verbal Log'!$I$5:$I$1004='Verbal Stats'!AB$42)*('Verbal Log'!$E$5:$E$1004='Verbal Stats'!$B$133)*'Verbal Log'!$H$5:$H$1004)/SUMPRODUCT(('Verbal Log'!$C$5:$C$1004='Verbal Stats'!$B135)*('Verbal Log'!$I$5:$I$1004='Verbal Stats'!AB$42)*('Verbal Log'!$E$5:$E$1004='Verbal Stats'!$B$131))</f>
        <v>#DIV/0!</v>
      </c>
      <c r="AC135" s="83" t="e">
        <f>+SUMPRODUCT(('Verbal Log'!$C$5:$C$1004='Verbal Stats'!$B133)*('Verbal Log'!$I$5:$I$1004='Verbal Stats'!AC$42)*('Verbal Log'!$E$5:$E$1004='Verbal Stats'!$B$133)*'Verbal Log'!$H$5:$H$1004)/SUMPRODUCT(('Verbal Log'!$C$5:$C$1004='Verbal Stats'!$B135)*('Verbal Log'!$I$5:$I$1004='Verbal Stats'!AC$42)*('Verbal Log'!$E$5:$E$1004='Verbal Stats'!$B$131))</f>
        <v>#DIV/0!</v>
      </c>
      <c r="AD135" s="83" t="e">
        <f>+SUMPRODUCT(('Verbal Log'!$C$5:$C$1004='Verbal Stats'!$B133)*('Verbal Log'!$I$5:$I$1004='Verbal Stats'!AD$42)*('Verbal Log'!$E$5:$E$1004='Verbal Stats'!$B$133)*'Verbal Log'!$H$5:$H$1004)/SUMPRODUCT(('Verbal Log'!$C$5:$C$1004='Verbal Stats'!$B135)*('Verbal Log'!$I$5:$I$1004='Verbal Stats'!AD$42)*('Verbal Log'!$E$5:$E$1004='Verbal Stats'!$B$131))</f>
        <v>#DIV/0!</v>
      </c>
      <c r="AE135" s="83" t="e">
        <f>+SUMPRODUCT(('Verbal Log'!$C$5:$C$1004='Verbal Stats'!$B133)*('Verbal Log'!$I$5:$I$1004='Verbal Stats'!AE$42)*('Verbal Log'!$E$5:$E$1004='Verbal Stats'!$B$133)*'Verbal Log'!$H$5:$H$1004)/SUMPRODUCT(('Verbal Log'!$C$5:$C$1004='Verbal Stats'!$B135)*('Verbal Log'!$I$5:$I$1004='Verbal Stats'!AE$42)*('Verbal Log'!$E$5:$E$1004='Verbal Stats'!$B$131))</f>
        <v>#DIV/0!</v>
      </c>
      <c r="AF135" s="83" t="e">
        <f>+SUMPRODUCT(('Verbal Log'!$C$5:$C$1004='Verbal Stats'!$B133)*('Verbal Log'!$I$5:$I$1004='Verbal Stats'!AF$42)*('Verbal Log'!$E$5:$E$1004='Verbal Stats'!$B$133)*'Verbal Log'!$H$5:$H$1004)/SUMPRODUCT(('Verbal Log'!$C$5:$C$1004='Verbal Stats'!$B135)*('Verbal Log'!$I$5:$I$1004='Verbal Stats'!AF$42)*('Verbal Log'!$E$5:$E$1004='Verbal Stats'!$B$131))</f>
        <v>#DIV/0!</v>
      </c>
      <c r="AG135" s="83" t="e">
        <f>+SUMPRODUCT(('Verbal Log'!$C$5:$C$1004='Verbal Stats'!$B133)*('Verbal Log'!$I$5:$I$1004='Verbal Stats'!AG$42)*('Verbal Log'!$E$5:$E$1004='Verbal Stats'!$B$133)*'Verbal Log'!$H$5:$H$1004)/SUMPRODUCT(('Verbal Log'!$C$5:$C$1004='Verbal Stats'!$B135)*('Verbal Log'!$I$5:$I$1004='Verbal Stats'!AG$42)*('Verbal Log'!$E$5:$E$1004='Verbal Stats'!$B$131))</f>
        <v>#DIV/0!</v>
      </c>
      <c r="AH135" s="83" t="e">
        <f>+SUMPRODUCT(('Verbal Log'!$C$5:$C$1004='Verbal Stats'!$B133)*('Verbal Log'!$I$5:$I$1004='Verbal Stats'!AH$42)*('Verbal Log'!$E$5:$E$1004='Verbal Stats'!$B$133)*'Verbal Log'!$H$5:$H$1004)/SUMPRODUCT(('Verbal Log'!$C$5:$C$1004='Verbal Stats'!$B135)*('Verbal Log'!$I$5:$I$1004='Verbal Stats'!AH$42)*('Verbal Log'!$E$5:$E$1004='Verbal Stats'!$B$131))</f>
        <v>#DIV/0!</v>
      </c>
      <c r="AI135" s="83" t="e">
        <f>+SUMPRODUCT(('Verbal Log'!$C$5:$C$1004='Verbal Stats'!$B133)*('Verbal Log'!$I$5:$I$1004='Verbal Stats'!AI$42)*('Verbal Log'!$E$5:$E$1004='Verbal Stats'!$B$133)*'Verbal Log'!$H$5:$H$1004)/SUMPRODUCT(('Verbal Log'!$C$5:$C$1004='Verbal Stats'!$B135)*('Verbal Log'!$I$5:$I$1004='Verbal Stats'!AI$42)*('Verbal Log'!$E$5:$E$1004='Verbal Stats'!$B$131))</f>
        <v>#DIV/0!</v>
      </c>
      <c r="AJ135" s="83" t="e">
        <f>+SUMPRODUCT(('Verbal Log'!$C$5:$C$1004='Verbal Stats'!$B133)*('Verbal Log'!$I$5:$I$1004='Verbal Stats'!AJ$42)*('Verbal Log'!$E$5:$E$1004='Verbal Stats'!$B$133)*'Verbal Log'!$H$5:$H$1004)/SUMPRODUCT(('Verbal Log'!$C$5:$C$1004='Verbal Stats'!$B135)*('Verbal Log'!$I$5:$I$1004='Verbal Stats'!AJ$42)*('Verbal Log'!$E$5:$E$1004='Verbal Stats'!$B$131))</f>
        <v>#DIV/0!</v>
      </c>
      <c r="AK135" s="83" t="e">
        <f>+SUMPRODUCT(('Verbal Log'!$C$5:$C$1004='Verbal Stats'!$B133)*('Verbal Log'!$I$5:$I$1004='Verbal Stats'!AK$42)*('Verbal Log'!$E$5:$E$1004='Verbal Stats'!$B$133)*'Verbal Log'!$H$5:$H$1004)/SUMPRODUCT(('Verbal Log'!$C$5:$C$1004='Verbal Stats'!$B135)*('Verbal Log'!$I$5:$I$1004='Verbal Stats'!AK$42)*('Verbal Log'!$E$5:$E$1004='Verbal Stats'!$B$131))</f>
        <v>#DIV/0!</v>
      </c>
      <c r="AL135" s="83" t="e">
        <f>+SUMPRODUCT(('Verbal Log'!$C$5:$C$1004='Verbal Stats'!$B133)*('Verbal Log'!$I$5:$I$1004='Verbal Stats'!AL$42)*('Verbal Log'!$E$5:$E$1004='Verbal Stats'!$B$133)*'Verbal Log'!$H$5:$H$1004)/SUMPRODUCT(('Verbal Log'!$C$5:$C$1004='Verbal Stats'!$B135)*('Verbal Log'!$I$5:$I$1004='Verbal Stats'!AL$42)*('Verbal Log'!$E$5:$E$1004='Verbal Stats'!$B$131))</f>
        <v>#DIV/0!</v>
      </c>
      <c r="AM135" s="83" t="e">
        <f>+SUMPRODUCT(('Verbal Log'!$C$5:$C$1004='Verbal Stats'!$B133)*('Verbal Log'!$I$5:$I$1004='Verbal Stats'!AM$42)*('Verbal Log'!$E$5:$E$1004='Verbal Stats'!$B$133)*'Verbal Log'!$H$5:$H$1004)/SUMPRODUCT(('Verbal Log'!$C$5:$C$1004='Verbal Stats'!$B135)*('Verbal Log'!$I$5:$I$1004='Verbal Stats'!AM$42)*('Verbal Log'!$E$5:$E$1004='Verbal Stats'!$B$131))</f>
        <v>#DIV/0!</v>
      </c>
      <c r="AN135" s="83" t="e">
        <f>+SUMPRODUCT(('Verbal Log'!$C$5:$C$1004='Verbal Stats'!$B133)*('Verbal Log'!$I$5:$I$1004='Verbal Stats'!AN$42)*('Verbal Log'!$E$5:$E$1004='Verbal Stats'!$B$133)*'Verbal Log'!$H$5:$H$1004)/SUMPRODUCT(('Verbal Log'!$C$5:$C$1004='Verbal Stats'!$B135)*('Verbal Log'!$I$5:$I$1004='Verbal Stats'!AN$42)*('Verbal Log'!$E$5:$E$1004='Verbal Stats'!$B$131))</f>
        <v>#DIV/0!</v>
      </c>
      <c r="AO135" s="83" t="e">
        <f>+SUMPRODUCT(('Verbal Log'!$C$5:$C$1004='Verbal Stats'!$B133)*('Verbal Log'!$I$5:$I$1004='Verbal Stats'!AO$42)*('Verbal Log'!$E$5:$E$1004='Verbal Stats'!$B$133)*'Verbal Log'!$H$5:$H$1004)/SUMPRODUCT(('Verbal Log'!$C$5:$C$1004='Verbal Stats'!$B135)*('Verbal Log'!$I$5:$I$1004='Verbal Stats'!AO$42)*('Verbal Log'!$E$5:$E$1004='Verbal Stats'!$B$131))</f>
        <v>#DIV/0!</v>
      </c>
      <c r="AP135" s="83" t="e">
        <f>+SUMPRODUCT(('Verbal Log'!$C$5:$C$1004='Verbal Stats'!$B135)*('Verbal Log'!$E$5:$E$1004='Verbal Stats'!$B$71)*'Verbal Log'!$H$5:$H$1004)/SUMPRODUCT(('Verbal Log'!$C$5:$C$1004='Verbal Stats'!$B135)*('Verbal Log'!$E$5:$E$1004='Verbal Stats'!$B$71))</f>
        <v>#DIV/0!</v>
      </c>
      <c r="AQ135" s="76"/>
      <c r="AR135" s="76"/>
      <c r="AS135" s="76"/>
      <c r="AT135" s="76"/>
      <c r="AU135" s="76"/>
      <c r="AV135" s="76"/>
      <c r="AW135" s="76"/>
      <c r="AX135" s="76"/>
      <c r="AY135" s="76"/>
      <c r="AZ135" s="76"/>
      <c r="BA135" s="76"/>
      <c r="BB135" s="76"/>
      <c r="BC135" s="76"/>
      <c r="BD135" s="76"/>
      <c r="BE135" s="76"/>
      <c r="BF135" s="76"/>
      <c r="BG135" s="76"/>
    </row>
    <row r="136" spans="2:59" ht="16" thickBot="1">
      <c r="B136" s="18" t="str">
        <f>+$B$46</f>
        <v>Kaplan Premier</v>
      </c>
      <c r="D136" s="55" t="str">
        <f t="shared" si="100"/>
        <v>n/a</v>
      </c>
      <c r="E136" s="55" t="str">
        <f t="shared" si="101"/>
        <v>n/a</v>
      </c>
      <c r="F136" s="55" t="str">
        <f t="shared" si="102"/>
        <v>n/a</v>
      </c>
      <c r="G136" s="55" t="str">
        <f t="shared" si="103"/>
        <v>n/a</v>
      </c>
      <c r="H136" s="55" t="str">
        <f t="shared" si="104"/>
        <v>n/a</v>
      </c>
      <c r="I136" s="55" t="str">
        <f t="shared" si="105"/>
        <v>n/a</v>
      </c>
      <c r="J136" s="55" t="str">
        <f t="shared" si="106"/>
        <v>n/a</v>
      </c>
      <c r="K136" s="55" t="str">
        <f t="shared" si="107"/>
        <v>n/a</v>
      </c>
      <c r="L136" s="55" t="str">
        <f t="shared" si="108"/>
        <v>n/a</v>
      </c>
      <c r="M136" s="56">
        <f t="shared" si="109"/>
        <v>0</v>
      </c>
      <c r="N136" s="57">
        <f t="shared" si="110"/>
        <v>0</v>
      </c>
      <c r="O136" s="56">
        <f t="shared" si="111"/>
        <v>0</v>
      </c>
      <c r="P136" s="57">
        <f t="shared" si="111"/>
        <v>0</v>
      </c>
      <c r="Q136" s="56">
        <f t="shared" si="111"/>
        <v>0</v>
      </c>
      <c r="R136" s="57">
        <f t="shared" si="111"/>
        <v>0</v>
      </c>
      <c r="S136" s="56">
        <f t="shared" si="111"/>
        <v>0</v>
      </c>
      <c r="T136" s="57">
        <f t="shared" si="111"/>
        <v>0</v>
      </c>
      <c r="U136" s="56">
        <f t="shared" si="111"/>
        <v>0</v>
      </c>
      <c r="V136" s="57">
        <f t="shared" si="111"/>
        <v>83.88</v>
      </c>
      <c r="X136" s="83" t="e">
        <f>+SUMPRODUCT(('Verbal Log'!$C$5:$C$1004='Verbal Stats'!$B134)*('Verbal Log'!$I$5:$I$1004='Verbal Stats'!X$42)*('Verbal Log'!$E$5:$E$1004='Verbal Stats'!$B$133)*'Verbal Log'!$H$5:$H$1004)/SUMPRODUCT(('Verbal Log'!$C$5:$C$1004='Verbal Stats'!$B136)*('Verbal Log'!$I$5:$I$1004='Verbal Stats'!X$42)*('Verbal Log'!$E$5:$E$1004='Verbal Stats'!$B$131))</f>
        <v>#DIV/0!</v>
      </c>
      <c r="Y136" s="83" t="e">
        <f>+SUMPRODUCT(('Verbal Log'!$C$5:$C$1004='Verbal Stats'!$B134)*('Verbal Log'!$I$5:$I$1004='Verbal Stats'!Y$42)*('Verbal Log'!$E$5:$E$1004='Verbal Stats'!$B$133)*'Verbal Log'!$H$5:$H$1004)/SUMPRODUCT(('Verbal Log'!$C$5:$C$1004='Verbal Stats'!$B136)*('Verbal Log'!$I$5:$I$1004='Verbal Stats'!Y$42)*('Verbal Log'!$E$5:$E$1004='Verbal Stats'!$B$131))</f>
        <v>#DIV/0!</v>
      </c>
      <c r="Z136" s="83" t="e">
        <f>+SUMPRODUCT(('Verbal Log'!$C$5:$C$1004='Verbal Stats'!$B134)*('Verbal Log'!$I$5:$I$1004='Verbal Stats'!Z$42)*('Verbal Log'!$E$5:$E$1004='Verbal Stats'!$B$133)*'Verbal Log'!$H$5:$H$1004)/SUMPRODUCT(('Verbal Log'!$C$5:$C$1004='Verbal Stats'!$B136)*('Verbal Log'!$I$5:$I$1004='Verbal Stats'!Z$42)*('Verbal Log'!$E$5:$E$1004='Verbal Stats'!$B$131))</f>
        <v>#DIV/0!</v>
      </c>
      <c r="AA136" s="83" t="e">
        <f>+SUMPRODUCT(('Verbal Log'!$C$5:$C$1004='Verbal Stats'!$B134)*('Verbal Log'!$I$5:$I$1004='Verbal Stats'!AA$42)*('Verbal Log'!$E$5:$E$1004='Verbal Stats'!$B$133)*'Verbal Log'!$H$5:$H$1004)/SUMPRODUCT(('Verbal Log'!$C$5:$C$1004='Verbal Stats'!$B136)*('Verbal Log'!$I$5:$I$1004='Verbal Stats'!AA$42)*('Verbal Log'!$E$5:$E$1004='Verbal Stats'!$B$131))</f>
        <v>#DIV/0!</v>
      </c>
      <c r="AB136" s="83" t="e">
        <f>+SUMPRODUCT(('Verbal Log'!$C$5:$C$1004='Verbal Stats'!$B134)*('Verbal Log'!$I$5:$I$1004='Verbal Stats'!AB$42)*('Verbal Log'!$E$5:$E$1004='Verbal Stats'!$B$133)*'Verbal Log'!$H$5:$H$1004)/SUMPRODUCT(('Verbal Log'!$C$5:$C$1004='Verbal Stats'!$B136)*('Verbal Log'!$I$5:$I$1004='Verbal Stats'!AB$42)*('Verbal Log'!$E$5:$E$1004='Verbal Stats'!$B$131))</f>
        <v>#DIV/0!</v>
      </c>
      <c r="AC136" s="83" t="e">
        <f>+SUMPRODUCT(('Verbal Log'!$C$5:$C$1004='Verbal Stats'!$B134)*('Verbal Log'!$I$5:$I$1004='Verbal Stats'!AC$42)*('Verbal Log'!$E$5:$E$1004='Verbal Stats'!$B$133)*'Verbal Log'!$H$5:$H$1004)/SUMPRODUCT(('Verbal Log'!$C$5:$C$1004='Verbal Stats'!$B136)*('Verbal Log'!$I$5:$I$1004='Verbal Stats'!AC$42)*('Verbal Log'!$E$5:$E$1004='Verbal Stats'!$B$131))</f>
        <v>#DIV/0!</v>
      </c>
      <c r="AD136" s="83" t="e">
        <f>+SUMPRODUCT(('Verbal Log'!$C$5:$C$1004='Verbal Stats'!$B134)*('Verbal Log'!$I$5:$I$1004='Verbal Stats'!AD$42)*('Verbal Log'!$E$5:$E$1004='Verbal Stats'!$B$133)*'Verbal Log'!$H$5:$H$1004)/SUMPRODUCT(('Verbal Log'!$C$5:$C$1004='Verbal Stats'!$B136)*('Verbal Log'!$I$5:$I$1004='Verbal Stats'!AD$42)*('Verbal Log'!$E$5:$E$1004='Verbal Stats'!$B$131))</f>
        <v>#DIV/0!</v>
      </c>
      <c r="AE136" s="83" t="e">
        <f>+SUMPRODUCT(('Verbal Log'!$C$5:$C$1004='Verbal Stats'!$B134)*('Verbal Log'!$I$5:$I$1004='Verbal Stats'!AE$42)*('Verbal Log'!$E$5:$E$1004='Verbal Stats'!$B$133)*'Verbal Log'!$H$5:$H$1004)/SUMPRODUCT(('Verbal Log'!$C$5:$C$1004='Verbal Stats'!$B136)*('Verbal Log'!$I$5:$I$1004='Verbal Stats'!AE$42)*('Verbal Log'!$E$5:$E$1004='Verbal Stats'!$B$131))</f>
        <v>#DIV/0!</v>
      </c>
      <c r="AF136" s="83" t="e">
        <f>+SUMPRODUCT(('Verbal Log'!$C$5:$C$1004='Verbal Stats'!$B134)*('Verbal Log'!$I$5:$I$1004='Verbal Stats'!AF$42)*('Verbal Log'!$E$5:$E$1004='Verbal Stats'!$B$133)*'Verbal Log'!$H$5:$H$1004)/SUMPRODUCT(('Verbal Log'!$C$5:$C$1004='Verbal Stats'!$B136)*('Verbal Log'!$I$5:$I$1004='Verbal Stats'!AF$42)*('Verbal Log'!$E$5:$E$1004='Verbal Stats'!$B$131))</f>
        <v>#DIV/0!</v>
      </c>
      <c r="AG136" s="83">
        <f>+SUMPRODUCT(('Verbal Log'!$C$5:$C$1004='Verbal Stats'!$B134)*('Verbal Log'!$I$5:$I$1004='Verbal Stats'!AG$42)*('Verbal Log'!$E$5:$E$1004='Verbal Stats'!$B$133)*'Verbal Log'!$H$5:$H$1004)/SUMPRODUCT(('Verbal Log'!$C$5:$C$1004='Verbal Stats'!$B136)*('Verbal Log'!$I$5:$I$1004='Verbal Stats'!AG$42)*('Verbal Log'!$E$5:$E$1004='Verbal Stats'!$B$131))</f>
        <v>0</v>
      </c>
      <c r="AH136" s="83">
        <f>+SUMPRODUCT(('Verbal Log'!$C$5:$C$1004='Verbal Stats'!$B134)*('Verbal Log'!$I$5:$I$1004='Verbal Stats'!AH$42)*('Verbal Log'!$E$5:$E$1004='Verbal Stats'!$B$133)*'Verbal Log'!$H$5:$H$1004)/SUMPRODUCT(('Verbal Log'!$C$5:$C$1004='Verbal Stats'!$B136)*('Verbal Log'!$I$5:$I$1004='Verbal Stats'!AH$42)*('Verbal Log'!$E$5:$E$1004='Verbal Stats'!$B$131))</f>
        <v>0</v>
      </c>
      <c r="AI136" s="83">
        <f>+SUMPRODUCT(('Verbal Log'!$C$5:$C$1004='Verbal Stats'!$B134)*('Verbal Log'!$I$5:$I$1004='Verbal Stats'!AI$42)*('Verbal Log'!$E$5:$E$1004='Verbal Stats'!$B$133)*'Verbal Log'!$H$5:$H$1004)/SUMPRODUCT(('Verbal Log'!$C$5:$C$1004='Verbal Stats'!$B136)*('Verbal Log'!$I$5:$I$1004='Verbal Stats'!AI$42)*('Verbal Log'!$E$5:$E$1004='Verbal Stats'!$B$131))</f>
        <v>0</v>
      </c>
      <c r="AJ136" s="83">
        <f>+SUMPRODUCT(('Verbal Log'!$C$5:$C$1004='Verbal Stats'!$B134)*('Verbal Log'!$I$5:$I$1004='Verbal Stats'!AJ$42)*('Verbal Log'!$E$5:$E$1004='Verbal Stats'!$B$133)*'Verbal Log'!$H$5:$H$1004)/SUMPRODUCT(('Verbal Log'!$C$5:$C$1004='Verbal Stats'!$B136)*('Verbal Log'!$I$5:$I$1004='Verbal Stats'!AJ$42)*('Verbal Log'!$E$5:$E$1004='Verbal Stats'!$B$131))</f>
        <v>0</v>
      </c>
      <c r="AK136" s="83">
        <f>+SUMPRODUCT(('Verbal Log'!$C$5:$C$1004='Verbal Stats'!$B134)*('Verbal Log'!$I$5:$I$1004='Verbal Stats'!AK$42)*('Verbal Log'!$E$5:$E$1004='Verbal Stats'!$B$133)*'Verbal Log'!$H$5:$H$1004)/SUMPRODUCT(('Verbal Log'!$C$5:$C$1004='Verbal Stats'!$B136)*('Verbal Log'!$I$5:$I$1004='Verbal Stats'!AK$42)*('Verbal Log'!$E$5:$E$1004='Verbal Stats'!$B$131))</f>
        <v>0</v>
      </c>
      <c r="AL136" s="83">
        <f>+SUMPRODUCT(('Verbal Log'!$C$5:$C$1004='Verbal Stats'!$B134)*('Verbal Log'!$I$5:$I$1004='Verbal Stats'!AL$42)*('Verbal Log'!$E$5:$E$1004='Verbal Stats'!$B$133)*'Verbal Log'!$H$5:$H$1004)/SUMPRODUCT(('Verbal Log'!$C$5:$C$1004='Verbal Stats'!$B136)*('Verbal Log'!$I$5:$I$1004='Verbal Stats'!AL$42)*('Verbal Log'!$E$5:$E$1004='Verbal Stats'!$B$131))</f>
        <v>0</v>
      </c>
      <c r="AM136" s="83">
        <f>+SUMPRODUCT(('Verbal Log'!$C$5:$C$1004='Verbal Stats'!$B134)*('Verbal Log'!$I$5:$I$1004='Verbal Stats'!AM$42)*('Verbal Log'!$E$5:$E$1004='Verbal Stats'!$B$133)*'Verbal Log'!$H$5:$H$1004)/SUMPRODUCT(('Verbal Log'!$C$5:$C$1004='Verbal Stats'!$B136)*('Verbal Log'!$I$5:$I$1004='Verbal Stats'!AM$42)*('Verbal Log'!$E$5:$E$1004='Verbal Stats'!$B$131))</f>
        <v>0</v>
      </c>
      <c r="AN136" s="83">
        <f>+SUMPRODUCT(('Verbal Log'!$C$5:$C$1004='Verbal Stats'!$B134)*('Verbal Log'!$I$5:$I$1004='Verbal Stats'!AN$42)*('Verbal Log'!$E$5:$E$1004='Verbal Stats'!$B$133)*'Verbal Log'!$H$5:$H$1004)/SUMPRODUCT(('Verbal Log'!$C$5:$C$1004='Verbal Stats'!$B136)*('Verbal Log'!$I$5:$I$1004='Verbal Stats'!AN$42)*('Verbal Log'!$E$5:$E$1004='Verbal Stats'!$B$131))</f>
        <v>0</v>
      </c>
      <c r="AO136" s="83">
        <f>+SUMPRODUCT(('Verbal Log'!$C$5:$C$1004='Verbal Stats'!$B134)*('Verbal Log'!$I$5:$I$1004='Verbal Stats'!AO$42)*('Verbal Log'!$E$5:$E$1004='Verbal Stats'!$B$133)*'Verbal Log'!$H$5:$H$1004)/SUMPRODUCT(('Verbal Log'!$C$5:$C$1004='Verbal Stats'!$B136)*('Verbal Log'!$I$5:$I$1004='Verbal Stats'!AO$42)*('Verbal Log'!$E$5:$E$1004='Verbal Stats'!$B$131))</f>
        <v>0</v>
      </c>
      <c r="AP136" s="83">
        <f>+SUMPRODUCT(('Verbal Log'!$C$5:$C$1004='Verbal Stats'!$B136)*('Verbal Log'!$E$5:$E$1004='Verbal Stats'!$B$71)*'Verbal Log'!$H$5:$H$1004)/SUMPRODUCT(('Verbal Log'!$C$5:$C$1004='Verbal Stats'!$B136)*('Verbal Log'!$E$5:$E$1004='Verbal Stats'!$B$71))</f>
        <v>83.88</v>
      </c>
      <c r="AQ136" s="76"/>
      <c r="AR136" s="76"/>
      <c r="AS136" s="76"/>
      <c r="AT136" s="76"/>
      <c r="AU136" s="76"/>
      <c r="AV136" s="76"/>
      <c r="AW136" s="76"/>
      <c r="AX136" s="76"/>
      <c r="AY136" s="76"/>
      <c r="AZ136" s="76"/>
      <c r="BA136" s="76"/>
      <c r="BB136" s="76"/>
      <c r="BC136" s="76"/>
      <c r="BD136" s="76"/>
      <c r="BE136" s="76"/>
      <c r="BF136" s="76"/>
      <c r="BG136" s="76"/>
    </row>
    <row r="137" spans="2:59" ht="16" thickBot="1">
      <c r="B137" s="18" t="str">
        <f>+$B$47</f>
        <v>MGMAT</v>
      </c>
      <c r="D137" s="52" t="str">
        <f t="shared" si="100"/>
        <v>n/a</v>
      </c>
      <c r="E137" s="52" t="str">
        <f t="shared" si="101"/>
        <v>n/a</v>
      </c>
      <c r="F137" s="52" t="str">
        <f t="shared" si="102"/>
        <v>n/a</v>
      </c>
      <c r="G137" s="52" t="str">
        <f t="shared" si="103"/>
        <v>n/a</v>
      </c>
      <c r="H137" s="52" t="str">
        <f t="shared" si="104"/>
        <v>n/a</v>
      </c>
      <c r="I137" s="52" t="str">
        <f t="shared" si="105"/>
        <v>n/a</v>
      </c>
      <c r="J137" s="52" t="str">
        <f t="shared" si="106"/>
        <v>n/a</v>
      </c>
      <c r="K137" s="52" t="str">
        <f t="shared" si="107"/>
        <v>n/a</v>
      </c>
      <c r="L137" s="52" t="str">
        <f t="shared" si="108"/>
        <v>n/a</v>
      </c>
      <c r="M137" s="53" t="str">
        <f t="shared" si="109"/>
        <v>n/a</v>
      </c>
      <c r="N137" s="54" t="str">
        <f t="shared" si="110"/>
        <v>n/a</v>
      </c>
      <c r="O137" s="53" t="str">
        <f t="shared" si="111"/>
        <v>n/a</v>
      </c>
      <c r="P137" s="54" t="str">
        <f t="shared" si="111"/>
        <v>n/a</v>
      </c>
      <c r="Q137" s="53" t="str">
        <f t="shared" si="111"/>
        <v>n/a</v>
      </c>
      <c r="R137" s="54" t="str">
        <f t="shared" si="111"/>
        <v>n/a</v>
      </c>
      <c r="S137" s="53" t="str">
        <f t="shared" si="111"/>
        <v>n/a</v>
      </c>
      <c r="T137" s="54" t="str">
        <f t="shared" si="111"/>
        <v>n/a</v>
      </c>
      <c r="U137" s="53" t="str">
        <f t="shared" si="111"/>
        <v>n/a</v>
      </c>
      <c r="V137" s="54" t="str">
        <f t="shared" si="111"/>
        <v>n/a</v>
      </c>
      <c r="X137" s="83" t="e">
        <f>+SUMPRODUCT(('Verbal Log'!$C$5:$C$1004='Verbal Stats'!$B135)*('Verbal Log'!$I$5:$I$1004='Verbal Stats'!X$42)*('Verbal Log'!$E$5:$E$1004='Verbal Stats'!$B$133)*'Verbal Log'!$H$5:$H$1004)/SUMPRODUCT(('Verbal Log'!$C$5:$C$1004='Verbal Stats'!$B137)*('Verbal Log'!$I$5:$I$1004='Verbal Stats'!X$42)*('Verbal Log'!$E$5:$E$1004='Verbal Stats'!$B$131))</f>
        <v>#DIV/0!</v>
      </c>
      <c r="Y137" s="83" t="e">
        <f>+SUMPRODUCT(('Verbal Log'!$C$5:$C$1004='Verbal Stats'!$B135)*('Verbal Log'!$I$5:$I$1004='Verbal Stats'!Y$42)*('Verbal Log'!$E$5:$E$1004='Verbal Stats'!$B$133)*'Verbal Log'!$H$5:$H$1004)/SUMPRODUCT(('Verbal Log'!$C$5:$C$1004='Verbal Stats'!$B137)*('Verbal Log'!$I$5:$I$1004='Verbal Stats'!Y$42)*('Verbal Log'!$E$5:$E$1004='Verbal Stats'!$B$131))</f>
        <v>#DIV/0!</v>
      </c>
      <c r="Z137" s="83" t="e">
        <f>+SUMPRODUCT(('Verbal Log'!$C$5:$C$1004='Verbal Stats'!$B135)*('Verbal Log'!$I$5:$I$1004='Verbal Stats'!Z$42)*('Verbal Log'!$E$5:$E$1004='Verbal Stats'!$B$133)*'Verbal Log'!$H$5:$H$1004)/SUMPRODUCT(('Verbal Log'!$C$5:$C$1004='Verbal Stats'!$B137)*('Verbal Log'!$I$5:$I$1004='Verbal Stats'!Z$42)*('Verbal Log'!$E$5:$E$1004='Verbal Stats'!$B$131))</f>
        <v>#DIV/0!</v>
      </c>
      <c r="AA137" s="83" t="e">
        <f>+SUMPRODUCT(('Verbal Log'!$C$5:$C$1004='Verbal Stats'!$B135)*('Verbal Log'!$I$5:$I$1004='Verbal Stats'!AA$42)*('Verbal Log'!$E$5:$E$1004='Verbal Stats'!$B$133)*'Verbal Log'!$H$5:$H$1004)/SUMPRODUCT(('Verbal Log'!$C$5:$C$1004='Verbal Stats'!$B137)*('Verbal Log'!$I$5:$I$1004='Verbal Stats'!AA$42)*('Verbal Log'!$E$5:$E$1004='Verbal Stats'!$B$131))</f>
        <v>#DIV/0!</v>
      </c>
      <c r="AB137" s="83" t="e">
        <f>+SUMPRODUCT(('Verbal Log'!$C$5:$C$1004='Verbal Stats'!$B135)*('Verbal Log'!$I$5:$I$1004='Verbal Stats'!AB$42)*('Verbal Log'!$E$5:$E$1004='Verbal Stats'!$B$133)*'Verbal Log'!$H$5:$H$1004)/SUMPRODUCT(('Verbal Log'!$C$5:$C$1004='Verbal Stats'!$B137)*('Verbal Log'!$I$5:$I$1004='Verbal Stats'!AB$42)*('Verbal Log'!$E$5:$E$1004='Verbal Stats'!$B$131))</f>
        <v>#DIV/0!</v>
      </c>
      <c r="AC137" s="83" t="e">
        <f>+SUMPRODUCT(('Verbal Log'!$C$5:$C$1004='Verbal Stats'!$B135)*('Verbal Log'!$I$5:$I$1004='Verbal Stats'!AC$42)*('Verbal Log'!$E$5:$E$1004='Verbal Stats'!$B$133)*'Verbal Log'!$H$5:$H$1004)/SUMPRODUCT(('Verbal Log'!$C$5:$C$1004='Verbal Stats'!$B137)*('Verbal Log'!$I$5:$I$1004='Verbal Stats'!AC$42)*('Verbal Log'!$E$5:$E$1004='Verbal Stats'!$B$131))</f>
        <v>#DIV/0!</v>
      </c>
      <c r="AD137" s="83" t="e">
        <f>+SUMPRODUCT(('Verbal Log'!$C$5:$C$1004='Verbal Stats'!$B135)*('Verbal Log'!$I$5:$I$1004='Verbal Stats'!AD$42)*('Verbal Log'!$E$5:$E$1004='Verbal Stats'!$B$133)*'Verbal Log'!$H$5:$H$1004)/SUMPRODUCT(('Verbal Log'!$C$5:$C$1004='Verbal Stats'!$B137)*('Verbal Log'!$I$5:$I$1004='Verbal Stats'!AD$42)*('Verbal Log'!$E$5:$E$1004='Verbal Stats'!$B$131))</f>
        <v>#DIV/0!</v>
      </c>
      <c r="AE137" s="83" t="e">
        <f>+SUMPRODUCT(('Verbal Log'!$C$5:$C$1004='Verbal Stats'!$B135)*('Verbal Log'!$I$5:$I$1004='Verbal Stats'!AE$42)*('Verbal Log'!$E$5:$E$1004='Verbal Stats'!$B$133)*'Verbal Log'!$H$5:$H$1004)/SUMPRODUCT(('Verbal Log'!$C$5:$C$1004='Verbal Stats'!$B137)*('Verbal Log'!$I$5:$I$1004='Verbal Stats'!AE$42)*('Verbal Log'!$E$5:$E$1004='Verbal Stats'!$B$131))</f>
        <v>#DIV/0!</v>
      </c>
      <c r="AF137" s="83" t="e">
        <f>+SUMPRODUCT(('Verbal Log'!$C$5:$C$1004='Verbal Stats'!$B135)*('Verbal Log'!$I$5:$I$1004='Verbal Stats'!AF$42)*('Verbal Log'!$E$5:$E$1004='Verbal Stats'!$B$133)*'Verbal Log'!$H$5:$H$1004)/SUMPRODUCT(('Verbal Log'!$C$5:$C$1004='Verbal Stats'!$B137)*('Verbal Log'!$I$5:$I$1004='Verbal Stats'!AF$42)*('Verbal Log'!$E$5:$E$1004='Verbal Stats'!$B$131))</f>
        <v>#DIV/0!</v>
      </c>
      <c r="AG137" s="83" t="e">
        <f>+SUMPRODUCT(('Verbal Log'!$C$5:$C$1004='Verbal Stats'!$B135)*('Verbal Log'!$I$5:$I$1004='Verbal Stats'!AG$42)*('Verbal Log'!$E$5:$E$1004='Verbal Stats'!$B$133)*'Verbal Log'!$H$5:$H$1004)/SUMPRODUCT(('Verbal Log'!$C$5:$C$1004='Verbal Stats'!$B137)*('Verbal Log'!$I$5:$I$1004='Verbal Stats'!AG$42)*('Verbal Log'!$E$5:$E$1004='Verbal Stats'!$B$131))</f>
        <v>#DIV/0!</v>
      </c>
      <c r="AH137" s="83" t="e">
        <f>+SUMPRODUCT(('Verbal Log'!$C$5:$C$1004='Verbal Stats'!$B135)*('Verbal Log'!$I$5:$I$1004='Verbal Stats'!AH$42)*('Verbal Log'!$E$5:$E$1004='Verbal Stats'!$B$133)*'Verbal Log'!$H$5:$H$1004)/SUMPRODUCT(('Verbal Log'!$C$5:$C$1004='Verbal Stats'!$B137)*('Verbal Log'!$I$5:$I$1004='Verbal Stats'!AH$42)*('Verbal Log'!$E$5:$E$1004='Verbal Stats'!$B$131))</f>
        <v>#DIV/0!</v>
      </c>
      <c r="AI137" s="83" t="e">
        <f>+SUMPRODUCT(('Verbal Log'!$C$5:$C$1004='Verbal Stats'!$B135)*('Verbal Log'!$I$5:$I$1004='Verbal Stats'!AI$42)*('Verbal Log'!$E$5:$E$1004='Verbal Stats'!$B$133)*'Verbal Log'!$H$5:$H$1004)/SUMPRODUCT(('Verbal Log'!$C$5:$C$1004='Verbal Stats'!$B137)*('Verbal Log'!$I$5:$I$1004='Verbal Stats'!AI$42)*('Verbal Log'!$E$5:$E$1004='Verbal Stats'!$B$131))</f>
        <v>#DIV/0!</v>
      </c>
      <c r="AJ137" s="83" t="e">
        <f>+SUMPRODUCT(('Verbal Log'!$C$5:$C$1004='Verbal Stats'!$B135)*('Verbal Log'!$I$5:$I$1004='Verbal Stats'!AJ$42)*('Verbal Log'!$E$5:$E$1004='Verbal Stats'!$B$133)*'Verbal Log'!$H$5:$H$1004)/SUMPRODUCT(('Verbal Log'!$C$5:$C$1004='Verbal Stats'!$B137)*('Verbal Log'!$I$5:$I$1004='Verbal Stats'!AJ$42)*('Verbal Log'!$E$5:$E$1004='Verbal Stats'!$B$131))</f>
        <v>#DIV/0!</v>
      </c>
      <c r="AK137" s="83" t="e">
        <f>+SUMPRODUCT(('Verbal Log'!$C$5:$C$1004='Verbal Stats'!$B135)*('Verbal Log'!$I$5:$I$1004='Verbal Stats'!AK$42)*('Verbal Log'!$E$5:$E$1004='Verbal Stats'!$B$133)*'Verbal Log'!$H$5:$H$1004)/SUMPRODUCT(('Verbal Log'!$C$5:$C$1004='Verbal Stats'!$B137)*('Verbal Log'!$I$5:$I$1004='Verbal Stats'!AK$42)*('Verbal Log'!$E$5:$E$1004='Verbal Stats'!$B$131))</f>
        <v>#DIV/0!</v>
      </c>
      <c r="AL137" s="83" t="e">
        <f>+SUMPRODUCT(('Verbal Log'!$C$5:$C$1004='Verbal Stats'!$B135)*('Verbal Log'!$I$5:$I$1004='Verbal Stats'!AL$42)*('Verbal Log'!$E$5:$E$1004='Verbal Stats'!$B$133)*'Verbal Log'!$H$5:$H$1004)/SUMPRODUCT(('Verbal Log'!$C$5:$C$1004='Verbal Stats'!$B137)*('Verbal Log'!$I$5:$I$1004='Verbal Stats'!AL$42)*('Verbal Log'!$E$5:$E$1004='Verbal Stats'!$B$131))</f>
        <v>#DIV/0!</v>
      </c>
      <c r="AM137" s="83" t="e">
        <f>+SUMPRODUCT(('Verbal Log'!$C$5:$C$1004='Verbal Stats'!$B135)*('Verbal Log'!$I$5:$I$1004='Verbal Stats'!AM$42)*('Verbal Log'!$E$5:$E$1004='Verbal Stats'!$B$133)*'Verbal Log'!$H$5:$H$1004)/SUMPRODUCT(('Verbal Log'!$C$5:$C$1004='Verbal Stats'!$B137)*('Verbal Log'!$I$5:$I$1004='Verbal Stats'!AM$42)*('Verbal Log'!$E$5:$E$1004='Verbal Stats'!$B$131))</f>
        <v>#DIV/0!</v>
      </c>
      <c r="AN137" s="83" t="e">
        <f>+SUMPRODUCT(('Verbal Log'!$C$5:$C$1004='Verbal Stats'!$B135)*('Verbal Log'!$I$5:$I$1004='Verbal Stats'!AN$42)*('Verbal Log'!$E$5:$E$1004='Verbal Stats'!$B$133)*'Verbal Log'!$H$5:$H$1004)/SUMPRODUCT(('Verbal Log'!$C$5:$C$1004='Verbal Stats'!$B137)*('Verbal Log'!$I$5:$I$1004='Verbal Stats'!AN$42)*('Verbal Log'!$E$5:$E$1004='Verbal Stats'!$B$131))</f>
        <v>#DIV/0!</v>
      </c>
      <c r="AO137" s="83" t="e">
        <f>+SUMPRODUCT(('Verbal Log'!$C$5:$C$1004='Verbal Stats'!$B135)*('Verbal Log'!$I$5:$I$1004='Verbal Stats'!AO$42)*('Verbal Log'!$E$5:$E$1004='Verbal Stats'!$B$133)*'Verbal Log'!$H$5:$H$1004)/SUMPRODUCT(('Verbal Log'!$C$5:$C$1004='Verbal Stats'!$B137)*('Verbal Log'!$I$5:$I$1004='Verbal Stats'!AO$42)*('Verbal Log'!$E$5:$E$1004='Verbal Stats'!$B$131))</f>
        <v>#DIV/0!</v>
      </c>
      <c r="AP137" s="83" t="e">
        <f>+SUMPRODUCT(('Verbal Log'!$C$5:$C$1004='Verbal Stats'!$B137)*('Verbal Log'!$E$5:$E$1004='Verbal Stats'!$B$71)*'Verbal Log'!$H$5:$H$1004)/SUMPRODUCT(('Verbal Log'!$C$5:$C$1004='Verbal Stats'!$B137)*('Verbal Log'!$E$5:$E$1004='Verbal Stats'!$B$71))</f>
        <v>#DIV/0!</v>
      </c>
      <c r="AQ137" s="76"/>
      <c r="AR137" s="76"/>
      <c r="AS137" s="76"/>
      <c r="AT137" s="76"/>
      <c r="AU137" s="76"/>
      <c r="AV137" s="76"/>
      <c r="AW137" s="76"/>
      <c r="AX137" s="76"/>
      <c r="AY137" s="76"/>
      <c r="AZ137" s="76"/>
      <c r="BA137" s="76"/>
      <c r="BB137" s="76"/>
      <c r="BC137" s="76"/>
      <c r="BD137" s="76"/>
      <c r="BE137" s="76"/>
      <c r="BF137" s="76"/>
      <c r="BG137" s="76"/>
    </row>
    <row r="138" spans="2:59" ht="16" thickBot="1">
      <c r="B138" s="18" t="str">
        <f>+$B$48</f>
        <v>NOVA</v>
      </c>
      <c r="D138" s="55" t="str">
        <f t="shared" si="100"/>
        <v>n/a</v>
      </c>
      <c r="E138" s="55" t="str">
        <f t="shared" si="101"/>
        <v>n/a</v>
      </c>
      <c r="F138" s="55" t="str">
        <f t="shared" si="102"/>
        <v>n/a</v>
      </c>
      <c r="G138" s="55" t="str">
        <f t="shared" si="103"/>
        <v>n/a</v>
      </c>
      <c r="H138" s="55" t="str">
        <f t="shared" si="104"/>
        <v>n/a</v>
      </c>
      <c r="I138" s="55" t="str">
        <f t="shared" si="105"/>
        <v>n/a</v>
      </c>
      <c r="J138" s="55" t="str">
        <f t="shared" si="106"/>
        <v>n/a</v>
      </c>
      <c r="K138" s="55" t="str">
        <f t="shared" si="107"/>
        <v>n/a</v>
      </c>
      <c r="L138" s="55" t="str">
        <f t="shared" si="108"/>
        <v>n/a</v>
      </c>
      <c r="M138" s="56" t="str">
        <f t="shared" si="109"/>
        <v>n/a</v>
      </c>
      <c r="N138" s="57" t="str">
        <f t="shared" si="110"/>
        <v>n/a</v>
      </c>
      <c r="O138" s="56" t="str">
        <f t="shared" si="111"/>
        <v>n/a</v>
      </c>
      <c r="P138" s="57" t="str">
        <f t="shared" si="111"/>
        <v>n/a</v>
      </c>
      <c r="Q138" s="56" t="str">
        <f t="shared" si="111"/>
        <v>n/a</v>
      </c>
      <c r="R138" s="57" t="str">
        <f t="shared" si="111"/>
        <v>n/a</v>
      </c>
      <c r="S138" s="56" t="str">
        <f t="shared" si="111"/>
        <v>n/a</v>
      </c>
      <c r="T138" s="57" t="str">
        <f t="shared" si="111"/>
        <v>n/a</v>
      </c>
      <c r="U138" s="56" t="str">
        <f t="shared" si="111"/>
        <v>n/a</v>
      </c>
      <c r="V138" s="57" t="str">
        <f t="shared" si="111"/>
        <v>n/a</v>
      </c>
      <c r="X138" s="83" t="e">
        <f>+SUMPRODUCT(('Verbal Log'!$C$5:$C$1004='Verbal Stats'!$B136)*('Verbal Log'!$I$5:$I$1004='Verbal Stats'!X$42)*('Verbal Log'!$E$5:$E$1004='Verbal Stats'!$B$133)*'Verbal Log'!$H$5:$H$1004)/SUMPRODUCT(('Verbal Log'!$C$5:$C$1004='Verbal Stats'!$B138)*('Verbal Log'!$I$5:$I$1004='Verbal Stats'!X$42)*('Verbal Log'!$E$5:$E$1004='Verbal Stats'!$B$131))</f>
        <v>#DIV/0!</v>
      </c>
      <c r="Y138" s="83" t="e">
        <f>+SUMPRODUCT(('Verbal Log'!$C$5:$C$1004='Verbal Stats'!$B136)*('Verbal Log'!$I$5:$I$1004='Verbal Stats'!Y$42)*('Verbal Log'!$E$5:$E$1004='Verbal Stats'!$B$133)*'Verbal Log'!$H$5:$H$1004)/SUMPRODUCT(('Verbal Log'!$C$5:$C$1004='Verbal Stats'!$B138)*('Verbal Log'!$I$5:$I$1004='Verbal Stats'!Y$42)*('Verbal Log'!$E$5:$E$1004='Verbal Stats'!$B$131))</f>
        <v>#DIV/0!</v>
      </c>
      <c r="Z138" s="83" t="e">
        <f>+SUMPRODUCT(('Verbal Log'!$C$5:$C$1004='Verbal Stats'!$B136)*('Verbal Log'!$I$5:$I$1004='Verbal Stats'!Z$42)*('Verbal Log'!$E$5:$E$1004='Verbal Stats'!$B$133)*'Verbal Log'!$H$5:$H$1004)/SUMPRODUCT(('Verbal Log'!$C$5:$C$1004='Verbal Stats'!$B138)*('Verbal Log'!$I$5:$I$1004='Verbal Stats'!Z$42)*('Verbal Log'!$E$5:$E$1004='Verbal Stats'!$B$131))</f>
        <v>#DIV/0!</v>
      </c>
      <c r="AA138" s="83" t="e">
        <f>+SUMPRODUCT(('Verbal Log'!$C$5:$C$1004='Verbal Stats'!$B136)*('Verbal Log'!$I$5:$I$1004='Verbal Stats'!AA$42)*('Verbal Log'!$E$5:$E$1004='Verbal Stats'!$B$133)*'Verbal Log'!$H$5:$H$1004)/SUMPRODUCT(('Verbal Log'!$C$5:$C$1004='Verbal Stats'!$B138)*('Verbal Log'!$I$5:$I$1004='Verbal Stats'!AA$42)*('Verbal Log'!$E$5:$E$1004='Verbal Stats'!$B$131))</f>
        <v>#DIV/0!</v>
      </c>
      <c r="AB138" s="83" t="e">
        <f>+SUMPRODUCT(('Verbal Log'!$C$5:$C$1004='Verbal Stats'!$B136)*('Verbal Log'!$I$5:$I$1004='Verbal Stats'!AB$42)*('Verbal Log'!$E$5:$E$1004='Verbal Stats'!$B$133)*'Verbal Log'!$H$5:$H$1004)/SUMPRODUCT(('Verbal Log'!$C$5:$C$1004='Verbal Stats'!$B138)*('Verbal Log'!$I$5:$I$1004='Verbal Stats'!AB$42)*('Verbal Log'!$E$5:$E$1004='Verbal Stats'!$B$131))</f>
        <v>#DIV/0!</v>
      </c>
      <c r="AC138" s="83" t="e">
        <f>+SUMPRODUCT(('Verbal Log'!$C$5:$C$1004='Verbal Stats'!$B136)*('Verbal Log'!$I$5:$I$1004='Verbal Stats'!AC$42)*('Verbal Log'!$E$5:$E$1004='Verbal Stats'!$B$133)*'Verbal Log'!$H$5:$H$1004)/SUMPRODUCT(('Verbal Log'!$C$5:$C$1004='Verbal Stats'!$B138)*('Verbal Log'!$I$5:$I$1004='Verbal Stats'!AC$42)*('Verbal Log'!$E$5:$E$1004='Verbal Stats'!$B$131))</f>
        <v>#DIV/0!</v>
      </c>
      <c r="AD138" s="83" t="e">
        <f>+SUMPRODUCT(('Verbal Log'!$C$5:$C$1004='Verbal Stats'!$B136)*('Verbal Log'!$I$5:$I$1004='Verbal Stats'!AD$42)*('Verbal Log'!$E$5:$E$1004='Verbal Stats'!$B$133)*'Verbal Log'!$H$5:$H$1004)/SUMPRODUCT(('Verbal Log'!$C$5:$C$1004='Verbal Stats'!$B138)*('Verbal Log'!$I$5:$I$1004='Verbal Stats'!AD$42)*('Verbal Log'!$E$5:$E$1004='Verbal Stats'!$B$131))</f>
        <v>#DIV/0!</v>
      </c>
      <c r="AE138" s="83" t="e">
        <f>+SUMPRODUCT(('Verbal Log'!$C$5:$C$1004='Verbal Stats'!$B136)*('Verbal Log'!$I$5:$I$1004='Verbal Stats'!AE$42)*('Verbal Log'!$E$5:$E$1004='Verbal Stats'!$B$133)*'Verbal Log'!$H$5:$H$1004)/SUMPRODUCT(('Verbal Log'!$C$5:$C$1004='Verbal Stats'!$B138)*('Verbal Log'!$I$5:$I$1004='Verbal Stats'!AE$42)*('Verbal Log'!$E$5:$E$1004='Verbal Stats'!$B$131))</f>
        <v>#DIV/0!</v>
      </c>
      <c r="AF138" s="83" t="e">
        <f>+SUMPRODUCT(('Verbal Log'!$C$5:$C$1004='Verbal Stats'!$B136)*('Verbal Log'!$I$5:$I$1004='Verbal Stats'!AF$42)*('Verbal Log'!$E$5:$E$1004='Verbal Stats'!$B$133)*'Verbal Log'!$H$5:$H$1004)/SUMPRODUCT(('Verbal Log'!$C$5:$C$1004='Verbal Stats'!$B138)*('Verbal Log'!$I$5:$I$1004='Verbal Stats'!AF$42)*('Verbal Log'!$E$5:$E$1004='Verbal Stats'!$B$131))</f>
        <v>#DIV/0!</v>
      </c>
      <c r="AG138" s="83" t="e">
        <f>+SUMPRODUCT(('Verbal Log'!$C$5:$C$1004='Verbal Stats'!$B136)*('Verbal Log'!$I$5:$I$1004='Verbal Stats'!AG$42)*('Verbal Log'!$E$5:$E$1004='Verbal Stats'!$B$133)*'Verbal Log'!$H$5:$H$1004)/SUMPRODUCT(('Verbal Log'!$C$5:$C$1004='Verbal Stats'!$B138)*('Verbal Log'!$I$5:$I$1004='Verbal Stats'!AG$42)*('Verbal Log'!$E$5:$E$1004='Verbal Stats'!$B$131))</f>
        <v>#DIV/0!</v>
      </c>
      <c r="AH138" s="83" t="e">
        <f>+SUMPRODUCT(('Verbal Log'!$C$5:$C$1004='Verbal Stats'!$B136)*('Verbal Log'!$I$5:$I$1004='Verbal Stats'!AH$42)*('Verbal Log'!$E$5:$E$1004='Verbal Stats'!$B$133)*'Verbal Log'!$H$5:$H$1004)/SUMPRODUCT(('Verbal Log'!$C$5:$C$1004='Verbal Stats'!$B138)*('Verbal Log'!$I$5:$I$1004='Verbal Stats'!AH$42)*('Verbal Log'!$E$5:$E$1004='Verbal Stats'!$B$131))</f>
        <v>#DIV/0!</v>
      </c>
      <c r="AI138" s="83" t="e">
        <f>+SUMPRODUCT(('Verbal Log'!$C$5:$C$1004='Verbal Stats'!$B136)*('Verbal Log'!$I$5:$I$1004='Verbal Stats'!AI$42)*('Verbal Log'!$E$5:$E$1004='Verbal Stats'!$B$133)*'Verbal Log'!$H$5:$H$1004)/SUMPRODUCT(('Verbal Log'!$C$5:$C$1004='Verbal Stats'!$B138)*('Verbal Log'!$I$5:$I$1004='Verbal Stats'!AI$42)*('Verbal Log'!$E$5:$E$1004='Verbal Stats'!$B$131))</f>
        <v>#DIV/0!</v>
      </c>
      <c r="AJ138" s="83" t="e">
        <f>+SUMPRODUCT(('Verbal Log'!$C$5:$C$1004='Verbal Stats'!$B136)*('Verbal Log'!$I$5:$I$1004='Verbal Stats'!AJ$42)*('Verbal Log'!$E$5:$E$1004='Verbal Stats'!$B$133)*'Verbal Log'!$H$5:$H$1004)/SUMPRODUCT(('Verbal Log'!$C$5:$C$1004='Verbal Stats'!$B138)*('Verbal Log'!$I$5:$I$1004='Verbal Stats'!AJ$42)*('Verbal Log'!$E$5:$E$1004='Verbal Stats'!$B$131))</f>
        <v>#DIV/0!</v>
      </c>
      <c r="AK138" s="83" t="e">
        <f>+SUMPRODUCT(('Verbal Log'!$C$5:$C$1004='Verbal Stats'!$B136)*('Verbal Log'!$I$5:$I$1004='Verbal Stats'!AK$42)*('Verbal Log'!$E$5:$E$1004='Verbal Stats'!$B$133)*'Verbal Log'!$H$5:$H$1004)/SUMPRODUCT(('Verbal Log'!$C$5:$C$1004='Verbal Stats'!$B138)*('Verbal Log'!$I$5:$I$1004='Verbal Stats'!AK$42)*('Verbal Log'!$E$5:$E$1004='Verbal Stats'!$B$131))</f>
        <v>#DIV/0!</v>
      </c>
      <c r="AL138" s="83" t="e">
        <f>+SUMPRODUCT(('Verbal Log'!$C$5:$C$1004='Verbal Stats'!$B136)*('Verbal Log'!$I$5:$I$1004='Verbal Stats'!AL$42)*('Verbal Log'!$E$5:$E$1004='Verbal Stats'!$B$133)*'Verbal Log'!$H$5:$H$1004)/SUMPRODUCT(('Verbal Log'!$C$5:$C$1004='Verbal Stats'!$B138)*('Verbal Log'!$I$5:$I$1004='Verbal Stats'!AL$42)*('Verbal Log'!$E$5:$E$1004='Verbal Stats'!$B$131))</f>
        <v>#DIV/0!</v>
      </c>
      <c r="AM138" s="83" t="e">
        <f>+SUMPRODUCT(('Verbal Log'!$C$5:$C$1004='Verbal Stats'!$B136)*('Verbal Log'!$I$5:$I$1004='Verbal Stats'!AM$42)*('Verbal Log'!$E$5:$E$1004='Verbal Stats'!$B$133)*'Verbal Log'!$H$5:$H$1004)/SUMPRODUCT(('Verbal Log'!$C$5:$C$1004='Verbal Stats'!$B138)*('Verbal Log'!$I$5:$I$1004='Verbal Stats'!AM$42)*('Verbal Log'!$E$5:$E$1004='Verbal Stats'!$B$131))</f>
        <v>#DIV/0!</v>
      </c>
      <c r="AN138" s="83" t="e">
        <f>+SUMPRODUCT(('Verbal Log'!$C$5:$C$1004='Verbal Stats'!$B136)*('Verbal Log'!$I$5:$I$1004='Verbal Stats'!AN$42)*('Verbal Log'!$E$5:$E$1004='Verbal Stats'!$B$133)*'Verbal Log'!$H$5:$H$1004)/SUMPRODUCT(('Verbal Log'!$C$5:$C$1004='Verbal Stats'!$B138)*('Verbal Log'!$I$5:$I$1004='Verbal Stats'!AN$42)*('Verbal Log'!$E$5:$E$1004='Verbal Stats'!$B$131))</f>
        <v>#DIV/0!</v>
      </c>
      <c r="AO138" s="83" t="e">
        <f>+SUMPRODUCT(('Verbal Log'!$C$5:$C$1004='Verbal Stats'!$B136)*('Verbal Log'!$I$5:$I$1004='Verbal Stats'!AO$42)*('Verbal Log'!$E$5:$E$1004='Verbal Stats'!$B$133)*'Verbal Log'!$H$5:$H$1004)/SUMPRODUCT(('Verbal Log'!$C$5:$C$1004='Verbal Stats'!$B138)*('Verbal Log'!$I$5:$I$1004='Verbal Stats'!AO$42)*('Verbal Log'!$E$5:$E$1004='Verbal Stats'!$B$131))</f>
        <v>#DIV/0!</v>
      </c>
      <c r="AP138" s="83" t="e">
        <f>+SUMPRODUCT(('Verbal Log'!$C$5:$C$1004='Verbal Stats'!$B138)*('Verbal Log'!$E$5:$E$1004='Verbal Stats'!$B$71)*'Verbal Log'!$H$5:$H$1004)/SUMPRODUCT(('Verbal Log'!$C$5:$C$1004='Verbal Stats'!$B138)*('Verbal Log'!$E$5:$E$1004='Verbal Stats'!$B$71))</f>
        <v>#DIV/0!</v>
      </c>
      <c r="AQ138" s="76"/>
      <c r="AR138" s="76"/>
      <c r="AS138" s="76"/>
      <c r="AT138" s="76"/>
      <c r="AU138" s="76"/>
      <c r="AV138" s="76"/>
      <c r="AW138" s="76"/>
      <c r="AX138" s="76"/>
      <c r="AY138" s="76"/>
      <c r="AZ138" s="76"/>
      <c r="BA138" s="76"/>
      <c r="BB138" s="76"/>
      <c r="BC138" s="76"/>
      <c r="BD138" s="76"/>
      <c r="BE138" s="76"/>
      <c r="BF138" s="76"/>
      <c r="BG138" s="76"/>
    </row>
    <row r="139" spans="2:59" ht="16" thickBot="1">
      <c r="B139" s="18" t="str">
        <f>+$B$49</f>
        <v>Kaplan Verbal</v>
      </c>
      <c r="D139" s="52" t="str">
        <f t="shared" si="100"/>
        <v>n/a</v>
      </c>
      <c r="E139" s="52" t="str">
        <f t="shared" si="101"/>
        <v>n/a</v>
      </c>
      <c r="F139" s="52" t="str">
        <f t="shared" si="102"/>
        <v>n/a</v>
      </c>
      <c r="G139" s="52" t="str">
        <f t="shared" si="103"/>
        <v>n/a</v>
      </c>
      <c r="H139" s="52" t="str">
        <f t="shared" si="104"/>
        <v>n/a</v>
      </c>
      <c r="I139" s="52" t="str">
        <f t="shared" si="105"/>
        <v>n/a</v>
      </c>
      <c r="J139" s="52" t="str">
        <f t="shared" si="106"/>
        <v>n/a</v>
      </c>
      <c r="K139" s="52" t="str">
        <f t="shared" si="107"/>
        <v>n/a</v>
      </c>
      <c r="L139" s="52" t="str">
        <f t="shared" si="108"/>
        <v>n/a</v>
      </c>
      <c r="M139" s="53" t="str">
        <f t="shared" si="109"/>
        <v>n/a</v>
      </c>
      <c r="N139" s="54" t="str">
        <f t="shared" si="110"/>
        <v>n/a</v>
      </c>
      <c r="O139" s="53" t="str">
        <f t="shared" si="111"/>
        <v>n/a</v>
      </c>
      <c r="P139" s="54" t="str">
        <f t="shared" si="111"/>
        <v>n/a</v>
      </c>
      <c r="Q139" s="53" t="str">
        <f t="shared" si="111"/>
        <v>n/a</v>
      </c>
      <c r="R139" s="54" t="str">
        <f t="shared" si="111"/>
        <v>n/a</v>
      </c>
      <c r="S139" s="53" t="str">
        <f t="shared" si="111"/>
        <v>n/a</v>
      </c>
      <c r="T139" s="54" t="str">
        <f t="shared" si="111"/>
        <v>n/a</v>
      </c>
      <c r="U139" s="53" t="str">
        <f t="shared" si="111"/>
        <v>n/a</v>
      </c>
      <c r="V139" s="54" t="str">
        <f t="shared" si="111"/>
        <v>n/a</v>
      </c>
      <c r="X139" s="83" t="e">
        <f>+SUMPRODUCT(('Verbal Log'!$C$5:$C$1004='Verbal Stats'!$B137)*('Verbal Log'!$I$5:$I$1004='Verbal Stats'!X$42)*('Verbal Log'!$E$5:$E$1004='Verbal Stats'!$B$133)*'Verbal Log'!$H$5:$H$1004)/SUMPRODUCT(('Verbal Log'!$C$5:$C$1004='Verbal Stats'!$B139)*('Verbal Log'!$I$5:$I$1004='Verbal Stats'!X$42)*('Verbal Log'!$E$5:$E$1004='Verbal Stats'!$B$131))</f>
        <v>#DIV/0!</v>
      </c>
      <c r="Y139" s="83" t="e">
        <f>+SUMPRODUCT(('Verbal Log'!$C$5:$C$1004='Verbal Stats'!$B137)*('Verbal Log'!$I$5:$I$1004='Verbal Stats'!Y$42)*('Verbal Log'!$E$5:$E$1004='Verbal Stats'!$B$133)*'Verbal Log'!$H$5:$H$1004)/SUMPRODUCT(('Verbal Log'!$C$5:$C$1004='Verbal Stats'!$B139)*('Verbal Log'!$I$5:$I$1004='Verbal Stats'!Y$42)*('Verbal Log'!$E$5:$E$1004='Verbal Stats'!$B$131))</f>
        <v>#DIV/0!</v>
      </c>
      <c r="Z139" s="83" t="e">
        <f>+SUMPRODUCT(('Verbal Log'!$C$5:$C$1004='Verbal Stats'!$B137)*('Verbal Log'!$I$5:$I$1004='Verbal Stats'!Z$42)*('Verbal Log'!$E$5:$E$1004='Verbal Stats'!$B$133)*'Verbal Log'!$H$5:$H$1004)/SUMPRODUCT(('Verbal Log'!$C$5:$C$1004='Verbal Stats'!$B139)*('Verbal Log'!$I$5:$I$1004='Verbal Stats'!Z$42)*('Verbal Log'!$E$5:$E$1004='Verbal Stats'!$B$131))</f>
        <v>#DIV/0!</v>
      </c>
      <c r="AA139" s="83" t="e">
        <f>+SUMPRODUCT(('Verbal Log'!$C$5:$C$1004='Verbal Stats'!$B137)*('Verbal Log'!$I$5:$I$1004='Verbal Stats'!AA$42)*('Verbal Log'!$E$5:$E$1004='Verbal Stats'!$B$133)*'Verbal Log'!$H$5:$H$1004)/SUMPRODUCT(('Verbal Log'!$C$5:$C$1004='Verbal Stats'!$B139)*('Verbal Log'!$I$5:$I$1004='Verbal Stats'!AA$42)*('Verbal Log'!$E$5:$E$1004='Verbal Stats'!$B$131))</f>
        <v>#DIV/0!</v>
      </c>
      <c r="AB139" s="83" t="e">
        <f>+SUMPRODUCT(('Verbal Log'!$C$5:$C$1004='Verbal Stats'!$B137)*('Verbal Log'!$I$5:$I$1004='Verbal Stats'!AB$42)*('Verbal Log'!$E$5:$E$1004='Verbal Stats'!$B$133)*'Verbal Log'!$H$5:$H$1004)/SUMPRODUCT(('Verbal Log'!$C$5:$C$1004='Verbal Stats'!$B139)*('Verbal Log'!$I$5:$I$1004='Verbal Stats'!AB$42)*('Verbal Log'!$E$5:$E$1004='Verbal Stats'!$B$131))</f>
        <v>#DIV/0!</v>
      </c>
      <c r="AC139" s="83" t="e">
        <f>+SUMPRODUCT(('Verbal Log'!$C$5:$C$1004='Verbal Stats'!$B137)*('Verbal Log'!$I$5:$I$1004='Verbal Stats'!AC$42)*('Verbal Log'!$E$5:$E$1004='Verbal Stats'!$B$133)*'Verbal Log'!$H$5:$H$1004)/SUMPRODUCT(('Verbal Log'!$C$5:$C$1004='Verbal Stats'!$B139)*('Verbal Log'!$I$5:$I$1004='Verbal Stats'!AC$42)*('Verbal Log'!$E$5:$E$1004='Verbal Stats'!$B$131))</f>
        <v>#DIV/0!</v>
      </c>
      <c r="AD139" s="83" t="e">
        <f>+SUMPRODUCT(('Verbal Log'!$C$5:$C$1004='Verbal Stats'!$B137)*('Verbal Log'!$I$5:$I$1004='Verbal Stats'!AD$42)*('Verbal Log'!$E$5:$E$1004='Verbal Stats'!$B$133)*'Verbal Log'!$H$5:$H$1004)/SUMPRODUCT(('Verbal Log'!$C$5:$C$1004='Verbal Stats'!$B139)*('Verbal Log'!$I$5:$I$1004='Verbal Stats'!AD$42)*('Verbal Log'!$E$5:$E$1004='Verbal Stats'!$B$131))</f>
        <v>#DIV/0!</v>
      </c>
      <c r="AE139" s="83" t="e">
        <f>+SUMPRODUCT(('Verbal Log'!$C$5:$C$1004='Verbal Stats'!$B137)*('Verbal Log'!$I$5:$I$1004='Verbal Stats'!AE$42)*('Verbal Log'!$E$5:$E$1004='Verbal Stats'!$B$133)*'Verbal Log'!$H$5:$H$1004)/SUMPRODUCT(('Verbal Log'!$C$5:$C$1004='Verbal Stats'!$B139)*('Verbal Log'!$I$5:$I$1004='Verbal Stats'!AE$42)*('Verbal Log'!$E$5:$E$1004='Verbal Stats'!$B$131))</f>
        <v>#DIV/0!</v>
      </c>
      <c r="AF139" s="83" t="e">
        <f>+SUMPRODUCT(('Verbal Log'!$C$5:$C$1004='Verbal Stats'!$B137)*('Verbal Log'!$I$5:$I$1004='Verbal Stats'!AF$42)*('Verbal Log'!$E$5:$E$1004='Verbal Stats'!$B$133)*'Verbal Log'!$H$5:$H$1004)/SUMPRODUCT(('Verbal Log'!$C$5:$C$1004='Verbal Stats'!$B139)*('Verbal Log'!$I$5:$I$1004='Verbal Stats'!AF$42)*('Verbal Log'!$E$5:$E$1004='Verbal Stats'!$B$131))</f>
        <v>#DIV/0!</v>
      </c>
      <c r="AG139" s="83" t="e">
        <f>+SUMPRODUCT(('Verbal Log'!$C$5:$C$1004='Verbal Stats'!$B137)*('Verbal Log'!$I$5:$I$1004='Verbal Stats'!AG$42)*('Verbal Log'!$E$5:$E$1004='Verbal Stats'!$B$133)*'Verbal Log'!$H$5:$H$1004)/SUMPRODUCT(('Verbal Log'!$C$5:$C$1004='Verbal Stats'!$B139)*('Verbal Log'!$I$5:$I$1004='Verbal Stats'!AG$42)*('Verbal Log'!$E$5:$E$1004='Verbal Stats'!$B$131))</f>
        <v>#DIV/0!</v>
      </c>
      <c r="AH139" s="83" t="e">
        <f>+SUMPRODUCT(('Verbal Log'!$C$5:$C$1004='Verbal Stats'!$B137)*('Verbal Log'!$I$5:$I$1004='Verbal Stats'!AH$42)*('Verbal Log'!$E$5:$E$1004='Verbal Stats'!$B$133)*'Verbal Log'!$H$5:$H$1004)/SUMPRODUCT(('Verbal Log'!$C$5:$C$1004='Verbal Stats'!$B139)*('Verbal Log'!$I$5:$I$1004='Verbal Stats'!AH$42)*('Verbal Log'!$E$5:$E$1004='Verbal Stats'!$B$131))</f>
        <v>#DIV/0!</v>
      </c>
      <c r="AI139" s="83" t="e">
        <f>+SUMPRODUCT(('Verbal Log'!$C$5:$C$1004='Verbal Stats'!$B137)*('Verbal Log'!$I$5:$I$1004='Verbal Stats'!AI$42)*('Verbal Log'!$E$5:$E$1004='Verbal Stats'!$B$133)*'Verbal Log'!$H$5:$H$1004)/SUMPRODUCT(('Verbal Log'!$C$5:$C$1004='Verbal Stats'!$B139)*('Verbal Log'!$I$5:$I$1004='Verbal Stats'!AI$42)*('Verbal Log'!$E$5:$E$1004='Verbal Stats'!$B$131))</f>
        <v>#DIV/0!</v>
      </c>
      <c r="AJ139" s="83" t="e">
        <f>+SUMPRODUCT(('Verbal Log'!$C$5:$C$1004='Verbal Stats'!$B137)*('Verbal Log'!$I$5:$I$1004='Verbal Stats'!AJ$42)*('Verbal Log'!$E$5:$E$1004='Verbal Stats'!$B$133)*'Verbal Log'!$H$5:$H$1004)/SUMPRODUCT(('Verbal Log'!$C$5:$C$1004='Verbal Stats'!$B139)*('Verbal Log'!$I$5:$I$1004='Verbal Stats'!AJ$42)*('Verbal Log'!$E$5:$E$1004='Verbal Stats'!$B$131))</f>
        <v>#DIV/0!</v>
      </c>
      <c r="AK139" s="83" t="e">
        <f>+SUMPRODUCT(('Verbal Log'!$C$5:$C$1004='Verbal Stats'!$B137)*('Verbal Log'!$I$5:$I$1004='Verbal Stats'!AK$42)*('Verbal Log'!$E$5:$E$1004='Verbal Stats'!$B$133)*'Verbal Log'!$H$5:$H$1004)/SUMPRODUCT(('Verbal Log'!$C$5:$C$1004='Verbal Stats'!$B139)*('Verbal Log'!$I$5:$I$1004='Verbal Stats'!AK$42)*('Verbal Log'!$E$5:$E$1004='Verbal Stats'!$B$131))</f>
        <v>#DIV/0!</v>
      </c>
      <c r="AL139" s="83" t="e">
        <f>+SUMPRODUCT(('Verbal Log'!$C$5:$C$1004='Verbal Stats'!$B137)*('Verbal Log'!$I$5:$I$1004='Verbal Stats'!AL$42)*('Verbal Log'!$E$5:$E$1004='Verbal Stats'!$B$133)*'Verbal Log'!$H$5:$H$1004)/SUMPRODUCT(('Verbal Log'!$C$5:$C$1004='Verbal Stats'!$B139)*('Verbal Log'!$I$5:$I$1004='Verbal Stats'!AL$42)*('Verbal Log'!$E$5:$E$1004='Verbal Stats'!$B$131))</f>
        <v>#DIV/0!</v>
      </c>
      <c r="AM139" s="83" t="e">
        <f>+SUMPRODUCT(('Verbal Log'!$C$5:$C$1004='Verbal Stats'!$B137)*('Verbal Log'!$I$5:$I$1004='Verbal Stats'!AM$42)*('Verbal Log'!$E$5:$E$1004='Verbal Stats'!$B$133)*'Verbal Log'!$H$5:$H$1004)/SUMPRODUCT(('Verbal Log'!$C$5:$C$1004='Verbal Stats'!$B139)*('Verbal Log'!$I$5:$I$1004='Verbal Stats'!AM$42)*('Verbal Log'!$E$5:$E$1004='Verbal Stats'!$B$131))</f>
        <v>#DIV/0!</v>
      </c>
      <c r="AN139" s="83" t="e">
        <f>+SUMPRODUCT(('Verbal Log'!$C$5:$C$1004='Verbal Stats'!$B137)*('Verbal Log'!$I$5:$I$1004='Verbal Stats'!AN$42)*('Verbal Log'!$E$5:$E$1004='Verbal Stats'!$B$133)*'Verbal Log'!$H$5:$H$1004)/SUMPRODUCT(('Verbal Log'!$C$5:$C$1004='Verbal Stats'!$B139)*('Verbal Log'!$I$5:$I$1004='Verbal Stats'!AN$42)*('Verbal Log'!$E$5:$E$1004='Verbal Stats'!$B$131))</f>
        <v>#DIV/0!</v>
      </c>
      <c r="AO139" s="83" t="e">
        <f>+SUMPRODUCT(('Verbal Log'!$C$5:$C$1004='Verbal Stats'!$B137)*('Verbal Log'!$I$5:$I$1004='Verbal Stats'!AO$42)*('Verbal Log'!$E$5:$E$1004='Verbal Stats'!$B$133)*'Verbal Log'!$H$5:$H$1004)/SUMPRODUCT(('Verbal Log'!$C$5:$C$1004='Verbal Stats'!$B139)*('Verbal Log'!$I$5:$I$1004='Verbal Stats'!AO$42)*('Verbal Log'!$E$5:$E$1004='Verbal Stats'!$B$131))</f>
        <v>#DIV/0!</v>
      </c>
      <c r="AP139" s="83" t="e">
        <f>+SUMPRODUCT(('Verbal Log'!$C$5:$C$1004='Verbal Stats'!$B139)*('Verbal Log'!$E$5:$E$1004='Verbal Stats'!$B$71)*'Verbal Log'!$H$5:$H$1004)/SUMPRODUCT(('Verbal Log'!$C$5:$C$1004='Verbal Stats'!$B139)*('Verbal Log'!$E$5:$E$1004='Verbal Stats'!$B$71))</f>
        <v>#DIV/0!</v>
      </c>
      <c r="AQ139" s="76"/>
      <c r="AR139" s="76"/>
      <c r="AS139" s="76"/>
      <c r="AT139" s="76"/>
      <c r="AU139" s="76"/>
      <c r="AV139" s="76"/>
      <c r="AW139" s="76"/>
      <c r="AX139" s="76"/>
      <c r="AY139" s="76"/>
      <c r="AZ139" s="76"/>
      <c r="BA139" s="76"/>
      <c r="BB139" s="76"/>
      <c r="BC139" s="76"/>
      <c r="BD139" s="76"/>
      <c r="BE139" s="76"/>
      <c r="BF139" s="76"/>
      <c r="BG139" s="76"/>
    </row>
    <row r="140" spans="2:59" ht="16" thickBot="1">
      <c r="B140" s="18" t="str">
        <f>+$B$50</f>
        <v>Kaplan 800</v>
      </c>
      <c r="D140" s="55" t="str">
        <f t="shared" si="100"/>
        <v>n/a</v>
      </c>
      <c r="E140" s="55" t="str">
        <f t="shared" si="101"/>
        <v>n/a</v>
      </c>
      <c r="F140" s="55" t="str">
        <f t="shared" si="102"/>
        <v>n/a</v>
      </c>
      <c r="G140" s="55" t="str">
        <f t="shared" si="103"/>
        <v>n/a</v>
      </c>
      <c r="H140" s="55" t="str">
        <f t="shared" si="104"/>
        <v>n/a</v>
      </c>
      <c r="I140" s="55" t="str">
        <f t="shared" si="105"/>
        <v>n/a</v>
      </c>
      <c r="J140" s="55" t="str">
        <f t="shared" si="106"/>
        <v>n/a</v>
      </c>
      <c r="K140" s="55" t="str">
        <f t="shared" si="107"/>
        <v>n/a</v>
      </c>
      <c r="L140" s="55" t="str">
        <f t="shared" si="108"/>
        <v>n/a</v>
      </c>
      <c r="M140" s="56" t="str">
        <f t="shared" si="109"/>
        <v>n/a</v>
      </c>
      <c r="N140" s="57" t="str">
        <f t="shared" si="110"/>
        <v>n/a</v>
      </c>
      <c r="O140" s="56" t="str">
        <f t="shared" si="111"/>
        <v>n/a</v>
      </c>
      <c r="P140" s="57" t="str">
        <f t="shared" si="111"/>
        <v>n/a</v>
      </c>
      <c r="Q140" s="56" t="str">
        <f t="shared" si="111"/>
        <v>n/a</v>
      </c>
      <c r="R140" s="57" t="str">
        <f t="shared" si="111"/>
        <v>n/a</v>
      </c>
      <c r="S140" s="56" t="str">
        <f t="shared" si="111"/>
        <v>n/a</v>
      </c>
      <c r="T140" s="57" t="str">
        <f t="shared" si="111"/>
        <v>n/a</v>
      </c>
      <c r="U140" s="56" t="str">
        <f t="shared" si="111"/>
        <v>n/a</v>
      </c>
      <c r="V140" s="57" t="str">
        <f t="shared" si="111"/>
        <v>n/a</v>
      </c>
      <c r="X140" s="83" t="e">
        <f>+SUMPRODUCT(('Verbal Log'!$C$5:$C$1004='Verbal Stats'!$B138)*('Verbal Log'!$I$5:$I$1004='Verbal Stats'!X$42)*('Verbal Log'!$E$5:$E$1004='Verbal Stats'!$B$133)*'Verbal Log'!$H$5:$H$1004)/SUMPRODUCT(('Verbal Log'!$C$5:$C$1004='Verbal Stats'!$B140)*('Verbal Log'!$I$5:$I$1004='Verbal Stats'!X$42)*('Verbal Log'!$E$5:$E$1004='Verbal Stats'!$B$131))</f>
        <v>#DIV/0!</v>
      </c>
      <c r="Y140" s="83" t="e">
        <f>+SUMPRODUCT(('Verbal Log'!$C$5:$C$1004='Verbal Stats'!$B138)*('Verbal Log'!$I$5:$I$1004='Verbal Stats'!Y$42)*('Verbal Log'!$E$5:$E$1004='Verbal Stats'!$B$133)*'Verbal Log'!$H$5:$H$1004)/SUMPRODUCT(('Verbal Log'!$C$5:$C$1004='Verbal Stats'!$B140)*('Verbal Log'!$I$5:$I$1004='Verbal Stats'!Y$42)*('Verbal Log'!$E$5:$E$1004='Verbal Stats'!$B$131))</f>
        <v>#DIV/0!</v>
      </c>
      <c r="Z140" s="83" t="e">
        <f>+SUMPRODUCT(('Verbal Log'!$C$5:$C$1004='Verbal Stats'!$B138)*('Verbal Log'!$I$5:$I$1004='Verbal Stats'!Z$42)*('Verbal Log'!$E$5:$E$1004='Verbal Stats'!$B$133)*'Verbal Log'!$H$5:$H$1004)/SUMPRODUCT(('Verbal Log'!$C$5:$C$1004='Verbal Stats'!$B140)*('Verbal Log'!$I$5:$I$1004='Verbal Stats'!Z$42)*('Verbal Log'!$E$5:$E$1004='Verbal Stats'!$B$131))</f>
        <v>#DIV/0!</v>
      </c>
      <c r="AA140" s="83" t="e">
        <f>+SUMPRODUCT(('Verbal Log'!$C$5:$C$1004='Verbal Stats'!$B138)*('Verbal Log'!$I$5:$I$1004='Verbal Stats'!AA$42)*('Verbal Log'!$E$5:$E$1004='Verbal Stats'!$B$133)*'Verbal Log'!$H$5:$H$1004)/SUMPRODUCT(('Verbal Log'!$C$5:$C$1004='Verbal Stats'!$B140)*('Verbal Log'!$I$5:$I$1004='Verbal Stats'!AA$42)*('Verbal Log'!$E$5:$E$1004='Verbal Stats'!$B$131))</f>
        <v>#DIV/0!</v>
      </c>
      <c r="AB140" s="83" t="e">
        <f>+SUMPRODUCT(('Verbal Log'!$C$5:$C$1004='Verbal Stats'!$B138)*('Verbal Log'!$I$5:$I$1004='Verbal Stats'!AB$42)*('Verbal Log'!$E$5:$E$1004='Verbal Stats'!$B$133)*'Verbal Log'!$H$5:$H$1004)/SUMPRODUCT(('Verbal Log'!$C$5:$C$1004='Verbal Stats'!$B140)*('Verbal Log'!$I$5:$I$1004='Verbal Stats'!AB$42)*('Verbal Log'!$E$5:$E$1004='Verbal Stats'!$B$131))</f>
        <v>#DIV/0!</v>
      </c>
      <c r="AC140" s="83" t="e">
        <f>+SUMPRODUCT(('Verbal Log'!$C$5:$C$1004='Verbal Stats'!$B138)*('Verbal Log'!$I$5:$I$1004='Verbal Stats'!AC$42)*('Verbal Log'!$E$5:$E$1004='Verbal Stats'!$B$133)*'Verbal Log'!$H$5:$H$1004)/SUMPRODUCT(('Verbal Log'!$C$5:$C$1004='Verbal Stats'!$B140)*('Verbal Log'!$I$5:$I$1004='Verbal Stats'!AC$42)*('Verbal Log'!$E$5:$E$1004='Verbal Stats'!$B$131))</f>
        <v>#DIV/0!</v>
      </c>
      <c r="AD140" s="83" t="e">
        <f>+SUMPRODUCT(('Verbal Log'!$C$5:$C$1004='Verbal Stats'!$B138)*('Verbal Log'!$I$5:$I$1004='Verbal Stats'!AD$42)*('Verbal Log'!$E$5:$E$1004='Verbal Stats'!$B$133)*'Verbal Log'!$H$5:$H$1004)/SUMPRODUCT(('Verbal Log'!$C$5:$C$1004='Verbal Stats'!$B140)*('Verbal Log'!$I$5:$I$1004='Verbal Stats'!AD$42)*('Verbal Log'!$E$5:$E$1004='Verbal Stats'!$B$131))</f>
        <v>#DIV/0!</v>
      </c>
      <c r="AE140" s="83" t="e">
        <f>+SUMPRODUCT(('Verbal Log'!$C$5:$C$1004='Verbal Stats'!$B138)*('Verbal Log'!$I$5:$I$1004='Verbal Stats'!AE$42)*('Verbal Log'!$E$5:$E$1004='Verbal Stats'!$B$133)*'Verbal Log'!$H$5:$H$1004)/SUMPRODUCT(('Verbal Log'!$C$5:$C$1004='Verbal Stats'!$B140)*('Verbal Log'!$I$5:$I$1004='Verbal Stats'!AE$42)*('Verbal Log'!$E$5:$E$1004='Verbal Stats'!$B$131))</f>
        <v>#DIV/0!</v>
      </c>
      <c r="AF140" s="83" t="e">
        <f>+SUMPRODUCT(('Verbal Log'!$C$5:$C$1004='Verbal Stats'!$B138)*('Verbal Log'!$I$5:$I$1004='Verbal Stats'!AF$42)*('Verbal Log'!$E$5:$E$1004='Verbal Stats'!$B$133)*'Verbal Log'!$H$5:$H$1004)/SUMPRODUCT(('Verbal Log'!$C$5:$C$1004='Verbal Stats'!$B140)*('Verbal Log'!$I$5:$I$1004='Verbal Stats'!AF$42)*('Verbal Log'!$E$5:$E$1004='Verbal Stats'!$B$131))</f>
        <v>#DIV/0!</v>
      </c>
      <c r="AG140" s="83" t="e">
        <f>+SUMPRODUCT(('Verbal Log'!$C$5:$C$1004='Verbal Stats'!$B138)*('Verbal Log'!$I$5:$I$1004='Verbal Stats'!AG$42)*('Verbal Log'!$E$5:$E$1004='Verbal Stats'!$B$133)*'Verbal Log'!$H$5:$H$1004)/SUMPRODUCT(('Verbal Log'!$C$5:$C$1004='Verbal Stats'!$B140)*('Verbal Log'!$I$5:$I$1004='Verbal Stats'!AG$42)*('Verbal Log'!$E$5:$E$1004='Verbal Stats'!$B$131))</f>
        <v>#DIV/0!</v>
      </c>
      <c r="AH140" s="83" t="e">
        <f>+SUMPRODUCT(('Verbal Log'!$C$5:$C$1004='Verbal Stats'!$B138)*('Verbal Log'!$I$5:$I$1004='Verbal Stats'!AH$42)*('Verbal Log'!$E$5:$E$1004='Verbal Stats'!$B$133)*'Verbal Log'!$H$5:$H$1004)/SUMPRODUCT(('Verbal Log'!$C$5:$C$1004='Verbal Stats'!$B140)*('Verbal Log'!$I$5:$I$1004='Verbal Stats'!AH$42)*('Verbal Log'!$E$5:$E$1004='Verbal Stats'!$B$131))</f>
        <v>#DIV/0!</v>
      </c>
      <c r="AI140" s="83" t="e">
        <f>+SUMPRODUCT(('Verbal Log'!$C$5:$C$1004='Verbal Stats'!$B138)*('Verbal Log'!$I$5:$I$1004='Verbal Stats'!AI$42)*('Verbal Log'!$E$5:$E$1004='Verbal Stats'!$B$133)*'Verbal Log'!$H$5:$H$1004)/SUMPRODUCT(('Verbal Log'!$C$5:$C$1004='Verbal Stats'!$B140)*('Verbal Log'!$I$5:$I$1004='Verbal Stats'!AI$42)*('Verbal Log'!$E$5:$E$1004='Verbal Stats'!$B$131))</f>
        <v>#DIV/0!</v>
      </c>
      <c r="AJ140" s="83" t="e">
        <f>+SUMPRODUCT(('Verbal Log'!$C$5:$C$1004='Verbal Stats'!$B138)*('Verbal Log'!$I$5:$I$1004='Verbal Stats'!AJ$42)*('Verbal Log'!$E$5:$E$1004='Verbal Stats'!$B$133)*'Verbal Log'!$H$5:$H$1004)/SUMPRODUCT(('Verbal Log'!$C$5:$C$1004='Verbal Stats'!$B140)*('Verbal Log'!$I$5:$I$1004='Verbal Stats'!AJ$42)*('Verbal Log'!$E$5:$E$1004='Verbal Stats'!$B$131))</f>
        <v>#DIV/0!</v>
      </c>
      <c r="AK140" s="83" t="e">
        <f>+SUMPRODUCT(('Verbal Log'!$C$5:$C$1004='Verbal Stats'!$B138)*('Verbal Log'!$I$5:$I$1004='Verbal Stats'!AK$42)*('Verbal Log'!$E$5:$E$1004='Verbal Stats'!$B$133)*'Verbal Log'!$H$5:$H$1004)/SUMPRODUCT(('Verbal Log'!$C$5:$C$1004='Verbal Stats'!$B140)*('Verbal Log'!$I$5:$I$1004='Verbal Stats'!AK$42)*('Verbal Log'!$E$5:$E$1004='Verbal Stats'!$B$131))</f>
        <v>#DIV/0!</v>
      </c>
      <c r="AL140" s="83" t="e">
        <f>+SUMPRODUCT(('Verbal Log'!$C$5:$C$1004='Verbal Stats'!$B138)*('Verbal Log'!$I$5:$I$1004='Verbal Stats'!AL$42)*('Verbal Log'!$E$5:$E$1004='Verbal Stats'!$B$133)*'Verbal Log'!$H$5:$H$1004)/SUMPRODUCT(('Verbal Log'!$C$5:$C$1004='Verbal Stats'!$B140)*('Verbal Log'!$I$5:$I$1004='Verbal Stats'!AL$42)*('Verbal Log'!$E$5:$E$1004='Verbal Stats'!$B$131))</f>
        <v>#DIV/0!</v>
      </c>
      <c r="AM140" s="83" t="e">
        <f>+SUMPRODUCT(('Verbal Log'!$C$5:$C$1004='Verbal Stats'!$B138)*('Verbal Log'!$I$5:$I$1004='Verbal Stats'!AM$42)*('Verbal Log'!$E$5:$E$1004='Verbal Stats'!$B$133)*'Verbal Log'!$H$5:$H$1004)/SUMPRODUCT(('Verbal Log'!$C$5:$C$1004='Verbal Stats'!$B140)*('Verbal Log'!$I$5:$I$1004='Verbal Stats'!AM$42)*('Verbal Log'!$E$5:$E$1004='Verbal Stats'!$B$131))</f>
        <v>#DIV/0!</v>
      </c>
      <c r="AN140" s="83" t="e">
        <f>+SUMPRODUCT(('Verbal Log'!$C$5:$C$1004='Verbal Stats'!$B138)*('Verbal Log'!$I$5:$I$1004='Verbal Stats'!AN$42)*('Verbal Log'!$E$5:$E$1004='Verbal Stats'!$B$133)*'Verbal Log'!$H$5:$H$1004)/SUMPRODUCT(('Verbal Log'!$C$5:$C$1004='Verbal Stats'!$B140)*('Verbal Log'!$I$5:$I$1004='Verbal Stats'!AN$42)*('Verbal Log'!$E$5:$E$1004='Verbal Stats'!$B$131))</f>
        <v>#DIV/0!</v>
      </c>
      <c r="AO140" s="83" t="e">
        <f>+SUMPRODUCT(('Verbal Log'!$C$5:$C$1004='Verbal Stats'!$B138)*('Verbal Log'!$I$5:$I$1004='Verbal Stats'!AO$42)*('Verbal Log'!$E$5:$E$1004='Verbal Stats'!$B$133)*'Verbal Log'!$H$5:$H$1004)/SUMPRODUCT(('Verbal Log'!$C$5:$C$1004='Verbal Stats'!$B140)*('Verbal Log'!$I$5:$I$1004='Verbal Stats'!AO$42)*('Verbal Log'!$E$5:$E$1004='Verbal Stats'!$B$131))</f>
        <v>#DIV/0!</v>
      </c>
      <c r="AP140" s="83" t="e">
        <f>+SUMPRODUCT(('Verbal Log'!$C$5:$C$1004='Verbal Stats'!$B140)*('Verbal Log'!$E$5:$E$1004='Verbal Stats'!$B$71)*'Verbal Log'!$H$5:$H$1004)/SUMPRODUCT(('Verbal Log'!$C$5:$C$1004='Verbal Stats'!$B140)*('Verbal Log'!$E$5:$E$1004='Verbal Stats'!$B$71))</f>
        <v>#DIV/0!</v>
      </c>
      <c r="AQ140" s="76"/>
      <c r="AR140" s="76"/>
      <c r="AS140" s="76"/>
      <c r="AT140" s="76"/>
      <c r="AU140" s="76"/>
      <c r="AV140" s="76"/>
      <c r="AW140" s="76"/>
      <c r="AX140" s="76"/>
      <c r="AY140" s="76"/>
      <c r="AZ140" s="76"/>
      <c r="BA140" s="76"/>
      <c r="BB140" s="76"/>
      <c r="BC140" s="76"/>
      <c r="BD140" s="76"/>
      <c r="BE140" s="76"/>
      <c r="BF140" s="76"/>
      <c r="BG140" s="76"/>
    </row>
    <row r="141" spans="2:59" ht="16" thickBot="1">
      <c r="B141" s="18" t="str">
        <f>+$B$51</f>
        <v>Princeton Review</v>
      </c>
      <c r="D141" s="52" t="str">
        <f t="shared" si="100"/>
        <v>n/a</v>
      </c>
      <c r="E141" s="52" t="str">
        <f t="shared" si="101"/>
        <v>n/a</v>
      </c>
      <c r="F141" s="52" t="str">
        <f t="shared" si="102"/>
        <v>n/a</v>
      </c>
      <c r="G141" s="52" t="str">
        <f t="shared" si="103"/>
        <v>n/a</v>
      </c>
      <c r="H141" s="52" t="str">
        <f t="shared" si="104"/>
        <v>n/a</v>
      </c>
      <c r="I141" s="52" t="str">
        <f t="shared" si="105"/>
        <v>n/a</v>
      </c>
      <c r="J141" s="52" t="str">
        <f t="shared" si="106"/>
        <v>n/a</v>
      </c>
      <c r="K141" s="52" t="str">
        <f t="shared" si="107"/>
        <v>n/a</v>
      </c>
      <c r="L141" s="52" t="str">
        <f t="shared" si="108"/>
        <v>n/a</v>
      </c>
      <c r="M141" s="53" t="str">
        <f t="shared" si="109"/>
        <v>n/a</v>
      </c>
      <c r="N141" s="54" t="str">
        <f t="shared" si="110"/>
        <v>n/a</v>
      </c>
      <c r="O141" s="53" t="str">
        <f t="shared" si="111"/>
        <v>n/a</v>
      </c>
      <c r="P141" s="54" t="str">
        <f t="shared" si="111"/>
        <v>n/a</v>
      </c>
      <c r="Q141" s="53" t="str">
        <f t="shared" si="111"/>
        <v>n/a</v>
      </c>
      <c r="R141" s="54" t="str">
        <f t="shared" si="111"/>
        <v>n/a</v>
      </c>
      <c r="S141" s="53" t="str">
        <f t="shared" si="111"/>
        <v>n/a</v>
      </c>
      <c r="T141" s="54" t="str">
        <f t="shared" si="111"/>
        <v>n/a</v>
      </c>
      <c r="U141" s="53" t="str">
        <f t="shared" si="111"/>
        <v>n/a</v>
      </c>
      <c r="V141" s="54" t="str">
        <f t="shared" si="111"/>
        <v>n/a</v>
      </c>
      <c r="X141" s="83" t="e">
        <f>+SUMPRODUCT(('Verbal Log'!$C$5:$C$1004='Verbal Stats'!$B139)*('Verbal Log'!$I$5:$I$1004='Verbal Stats'!X$42)*('Verbal Log'!$E$5:$E$1004='Verbal Stats'!$B$133)*'Verbal Log'!$H$5:$H$1004)/SUMPRODUCT(('Verbal Log'!$C$5:$C$1004='Verbal Stats'!$B141)*('Verbal Log'!$I$5:$I$1004='Verbal Stats'!X$42)*('Verbal Log'!$E$5:$E$1004='Verbal Stats'!$B$131))</f>
        <v>#DIV/0!</v>
      </c>
      <c r="Y141" s="83" t="e">
        <f>+SUMPRODUCT(('Verbal Log'!$C$5:$C$1004='Verbal Stats'!$B139)*('Verbal Log'!$I$5:$I$1004='Verbal Stats'!Y$42)*('Verbal Log'!$E$5:$E$1004='Verbal Stats'!$B$133)*'Verbal Log'!$H$5:$H$1004)/SUMPRODUCT(('Verbal Log'!$C$5:$C$1004='Verbal Stats'!$B141)*('Verbal Log'!$I$5:$I$1004='Verbal Stats'!Y$42)*('Verbal Log'!$E$5:$E$1004='Verbal Stats'!$B$131))</f>
        <v>#DIV/0!</v>
      </c>
      <c r="Z141" s="83" t="e">
        <f>+SUMPRODUCT(('Verbal Log'!$C$5:$C$1004='Verbal Stats'!$B139)*('Verbal Log'!$I$5:$I$1004='Verbal Stats'!Z$42)*('Verbal Log'!$E$5:$E$1004='Verbal Stats'!$B$133)*'Verbal Log'!$H$5:$H$1004)/SUMPRODUCT(('Verbal Log'!$C$5:$C$1004='Verbal Stats'!$B141)*('Verbal Log'!$I$5:$I$1004='Verbal Stats'!Z$42)*('Verbal Log'!$E$5:$E$1004='Verbal Stats'!$B$131))</f>
        <v>#DIV/0!</v>
      </c>
      <c r="AA141" s="83" t="e">
        <f>+SUMPRODUCT(('Verbal Log'!$C$5:$C$1004='Verbal Stats'!$B139)*('Verbal Log'!$I$5:$I$1004='Verbal Stats'!AA$42)*('Verbal Log'!$E$5:$E$1004='Verbal Stats'!$B$133)*'Verbal Log'!$H$5:$H$1004)/SUMPRODUCT(('Verbal Log'!$C$5:$C$1004='Verbal Stats'!$B141)*('Verbal Log'!$I$5:$I$1004='Verbal Stats'!AA$42)*('Verbal Log'!$E$5:$E$1004='Verbal Stats'!$B$131))</f>
        <v>#DIV/0!</v>
      </c>
      <c r="AB141" s="83" t="e">
        <f>+SUMPRODUCT(('Verbal Log'!$C$5:$C$1004='Verbal Stats'!$B139)*('Verbal Log'!$I$5:$I$1004='Verbal Stats'!AB$42)*('Verbal Log'!$E$5:$E$1004='Verbal Stats'!$B$133)*'Verbal Log'!$H$5:$H$1004)/SUMPRODUCT(('Verbal Log'!$C$5:$C$1004='Verbal Stats'!$B141)*('Verbal Log'!$I$5:$I$1004='Verbal Stats'!AB$42)*('Verbal Log'!$E$5:$E$1004='Verbal Stats'!$B$131))</f>
        <v>#DIV/0!</v>
      </c>
      <c r="AC141" s="83" t="e">
        <f>+SUMPRODUCT(('Verbal Log'!$C$5:$C$1004='Verbal Stats'!$B139)*('Verbal Log'!$I$5:$I$1004='Verbal Stats'!AC$42)*('Verbal Log'!$E$5:$E$1004='Verbal Stats'!$B$133)*'Verbal Log'!$H$5:$H$1004)/SUMPRODUCT(('Verbal Log'!$C$5:$C$1004='Verbal Stats'!$B141)*('Verbal Log'!$I$5:$I$1004='Verbal Stats'!AC$42)*('Verbal Log'!$E$5:$E$1004='Verbal Stats'!$B$131))</f>
        <v>#DIV/0!</v>
      </c>
      <c r="AD141" s="83" t="e">
        <f>+SUMPRODUCT(('Verbal Log'!$C$5:$C$1004='Verbal Stats'!$B139)*('Verbal Log'!$I$5:$I$1004='Verbal Stats'!AD$42)*('Verbal Log'!$E$5:$E$1004='Verbal Stats'!$B$133)*'Verbal Log'!$H$5:$H$1004)/SUMPRODUCT(('Verbal Log'!$C$5:$C$1004='Verbal Stats'!$B141)*('Verbal Log'!$I$5:$I$1004='Verbal Stats'!AD$42)*('Verbal Log'!$E$5:$E$1004='Verbal Stats'!$B$131))</f>
        <v>#DIV/0!</v>
      </c>
      <c r="AE141" s="83" t="e">
        <f>+SUMPRODUCT(('Verbal Log'!$C$5:$C$1004='Verbal Stats'!$B139)*('Verbal Log'!$I$5:$I$1004='Verbal Stats'!AE$42)*('Verbal Log'!$E$5:$E$1004='Verbal Stats'!$B$133)*'Verbal Log'!$H$5:$H$1004)/SUMPRODUCT(('Verbal Log'!$C$5:$C$1004='Verbal Stats'!$B141)*('Verbal Log'!$I$5:$I$1004='Verbal Stats'!AE$42)*('Verbal Log'!$E$5:$E$1004='Verbal Stats'!$B$131))</f>
        <v>#DIV/0!</v>
      </c>
      <c r="AF141" s="83" t="e">
        <f>+SUMPRODUCT(('Verbal Log'!$C$5:$C$1004='Verbal Stats'!$B139)*('Verbal Log'!$I$5:$I$1004='Verbal Stats'!AF$42)*('Verbal Log'!$E$5:$E$1004='Verbal Stats'!$B$133)*'Verbal Log'!$H$5:$H$1004)/SUMPRODUCT(('Verbal Log'!$C$5:$C$1004='Verbal Stats'!$B141)*('Verbal Log'!$I$5:$I$1004='Verbal Stats'!AF$42)*('Verbal Log'!$E$5:$E$1004='Verbal Stats'!$B$131))</f>
        <v>#DIV/0!</v>
      </c>
      <c r="AG141" s="83" t="e">
        <f>+SUMPRODUCT(('Verbal Log'!$C$5:$C$1004='Verbal Stats'!$B139)*('Verbal Log'!$I$5:$I$1004='Verbal Stats'!AG$42)*('Verbal Log'!$E$5:$E$1004='Verbal Stats'!$B$133)*'Verbal Log'!$H$5:$H$1004)/SUMPRODUCT(('Verbal Log'!$C$5:$C$1004='Verbal Stats'!$B141)*('Verbal Log'!$I$5:$I$1004='Verbal Stats'!AG$42)*('Verbal Log'!$E$5:$E$1004='Verbal Stats'!$B$131))</f>
        <v>#DIV/0!</v>
      </c>
      <c r="AH141" s="83" t="e">
        <f>+SUMPRODUCT(('Verbal Log'!$C$5:$C$1004='Verbal Stats'!$B139)*('Verbal Log'!$I$5:$I$1004='Verbal Stats'!AH$42)*('Verbal Log'!$E$5:$E$1004='Verbal Stats'!$B$133)*'Verbal Log'!$H$5:$H$1004)/SUMPRODUCT(('Verbal Log'!$C$5:$C$1004='Verbal Stats'!$B141)*('Verbal Log'!$I$5:$I$1004='Verbal Stats'!AH$42)*('Verbal Log'!$E$5:$E$1004='Verbal Stats'!$B$131))</f>
        <v>#DIV/0!</v>
      </c>
      <c r="AI141" s="83" t="e">
        <f>+SUMPRODUCT(('Verbal Log'!$C$5:$C$1004='Verbal Stats'!$B139)*('Verbal Log'!$I$5:$I$1004='Verbal Stats'!AI$42)*('Verbal Log'!$E$5:$E$1004='Verbal Stats'!$B$133)*'Verbal Log'!$H$5:$H$1004)/SUMPRODUCT(('Verbal Log'!$C$5:$C$1004='Verbal Stats'!$B141)*('Verbal Log'!$I$5:$I$1004='Verbal Stats'!AI$42)*('Verbal Log'!$E$5:$E$1004='Verbal Stats'!$B$131))</f>
        <v>#DIV/0!</v>
      </c>
      <c r="AJ141" s="83" t="e">
        <f>+SUMPRODUCT(('Verbal Log'!$C$5:$C$1004='Verbal Stats'!$B139)*('Verbal Log'!$I$5:$I$1004='Verbal Stats'!AJ$42)*('Verbal Log'!$E$5:$E$1004='Verbal Stats'!$B$133)*'Verbal Log'!$H$5:$H$1004)/SUMPRODUCT(('Verbal Log'!$C$5:$C$1004='Verbal Stats'!$B141)*('Verbal Log'!$I$5:$I$1004='Verbal Stats'!AJ$42)*('Verbal Log'!$E$5:$E$1004='Verbal Stats'!$B$131))</f>
        <v>#DIV/0!</v>
      </c>
      <c r="AK141" s="83" t="e">
        <f>+SUMPRODUCT(('Verbal Log'!$C$5:$C$1004='Verbal Stats'!$B139)*('Verbal Log'!$I$5:$I$1004='Verbal Stats'!AK$42)*('Verbal Log'!$E$5:$E$1004='Verbal Stats'!$B$133)*'Verbal Log'!$H$5:$H$1004)/SUMPRODUCT(('Verbal Log'!$C$5:$C$1004='Verbal Stats'!$B141)*('Verbal Log'!$I$5:$I$1004='Verbal Stats'!AK$42)*('Verbal Log'!$E$5:$E$1004='Verbal Stats'!$B$131))</f>
        <v>#DIV/0!</v>
      </c>
      <c r="AL141" s="83" t="e">
        <f>+SUMPRODUCT(('Verbal Log'!$C$5:$C$1004='Verbal Stats'!$B139)*('Verbal Log'!$I$5:$I$1004='Verbal Stats'!AL$42)*('Verbal Log'!$E$5:$E$1004='Verbal Stats'!$B$133)*'Verbal Log'!$H$5:$H$1004)/SUMPRODUCT(('Verbal Log'!$C$5:$C$1004='Verbal Stats'!$B141)*('Verbal Log'!$I$5:$I$1004='Verbal Stats'!AL$42)*('Verbal Log'!$E$5:$E$1004='Verbal Stats'!$B$131))</f>
        <v>#DIV/0!</v>
      </c>
      <c r="AM141" s="83" t="e">
        <f>+SUMPRODUCT(('Verbal Log'!$C$5:$C$1004='Verbal Stats'!$B139)*('Verbal Log'!$I$5:$I$1004='Verbal Stats'!AM$42)*('Verbal Log'!$E$5:$E$1004='Verbal Stats'!$B$133)*'Verbal Log'!$H$5:$H$1004)/SUMPRODUCT(('Verbal Log'!$C$5:$C$1004='Verbal Stats'!$B141)*('Verbal Log'!$I$5:$I$1004='Verbal Stats'!AM$42)*('Verbal Log'!$E$5:$E$1004='Verbal Stats'!$B$131))</f>
        <v>#DIV/0!</v>
      </c>
      <c r="AN141" s="83" t="e">
        <f>+SUMPRODUCT(('Verbal Log'!$C$5:$C$1004='Verbal Stats'!$B139)*('Verbal Log'!$I$5:$I$1004='Verbal Stats'!AN$42)*('Verbal Log'!$E$5:$E$1004='Verbal Stats'!$B$133)*'Verbal Log'!$H$5:$H$1004)/SUMPRODUCT(('Verbal Log'!$C$5:$C$1004='Verbal Stats'!$B141)*('Verbal Log'!$I$5:$I$1004='Verbal Stats'!AN$42)*('Verbal Log'!$E$5:$E$1004='Verbal Stats'!$B$131))</f>
        <v>#DIV/0!</v>
      </c>
      <c r="AO141" s="83" t="e">
        <f>+SUMPRODUCT(('Verbal Log'!$C$5:$C$1004='Verbal Stats'!$B139)*('Verbal Log'!$I$5:$I$1004='Verbal Stats'!AO$42)*('Verbal Log'!$E$5:$E$1004='Verbal Stats'!$B$133)*'Verbal Log'!$H$5:$H$1004)/SUMPRODUCT(('Verbal Log'!$C$5:$C$1004='Verbal Stats'!$B141)*('Verbal Log'!$I$5:$I$1004='Verbal Stats'!AO$42)*('Verbal Log'!$E$5:$E$1004='Verbal Stats'!$B$131))</f>
        <v>#DIV/0!</v>
      </c>
      <c r="AP141" s="83" t="e">
        <f>+SUMPRODUCT(('Verbal Log'!$C$5:$C$1004='Verbal Stats'!$B141)*('Verbal Log'!$E$5:$E$1004='Verbal Stats'!$B$71)*'Verbal Log'!$H$5:$H$1004)/SUMPRODUCT(('Verbal Log'!$C$5:$C$1004='Verbal Stats'!$B141)*('Verbal Log'!$E$5:$E$1004='Verbal Stats'!$B$71))</f>
        <v>#DIV/0!</v>
      </c>
      <c r="AQ141" s="76"/>
      <c r="AR141" s="76"/>
      <c r="AS141" s="76"/>
      <c r="AT141" s="76"/>
      <c r="AU141" s="76"/>
      <c r="AV141" s="76"/>
      <c r="AW141" s="76"/>
      <c r="AX141" s="76"/>
      <c r="AY141" s="76"/>
      <c r="AZ141" s="76"/>
      <c r="BA141" s="76"/>
      <c r="BB141" s="76"/>
      <c r="BC141" s="76"/>
      <c r="BD141" s="76"/>
      <c r="BE141" s="76"/>
      <c r="BF141" s="76"/>
      <c r="BG141" s="76"/>
    </row>
    <row r="142" spans="2:59" ht="16" thickBot="1">
      <c r="B142" s="18" t="str">
        <f>+$B$52</f>
        <v>PowerScore SC</v>
      </c>
      <c r="D142" s="55" t="str">
        <f t="shared" si="100"/>
        <v>n/a</v>
      </c>
      <c r="E142" s="55" t="str">
        <f t="shared" si="101"/>
        <v>n/a</v>
      </c>
      <c r="F142" s="55" t="str">
        <f t="shared" si="102"/>
        <v>n/a</v>
      </c>
      <c r="G142" s="55" t="str">
        <f t="shared" si="103"/>
        <v>n/a</v>
      </c>
      <c r="H142" s="55" t="str">
        <f t="shared" si="104"/>
        <v>n/a</v>
      </c>
      <c r="I142" s="55" t="str">
        <f t="shared" si="105"/>
        <v>n/a</v>
      </c>
      <c r="J142" s="55" t="str">
        <f t="shared" si="106"/>
        <v>n/a</v>
      </c>
      <c r="K142" s="55" t="str">
        <f t="shared" si="107"/>
        <v>n/a</v>
      </c>
      <c r="L142" s="55" t="str">
        <f t="shared" si="108"/>
        <v>n/a</v>
      </c>
      <c r="M142" s="56" t="str">
        <f t="shared" si="109"/>
        <v>n/a</v>
      </c>
      <c r="N142" s="57" t="str">
        <f t="shared" si="110"/>
        <v>n/a</v>
      </c>
      <c r="O142" s="56" t="str">
        <f t="shared" si="111"/>
        <v>n/a</v>
      </c>
      <c r="P142" s="57" t="str">
        <f t="shared" si="111"/>
        <v>n/a</v>
      </c>
      <c r="Q142" s="56" t="str">
        <f t="shared" si="111"/>
        <v>n/a</v>
      </c>
      <c r="R142" s="57" t="str">
        <f t="shared" si="111"/>
        <v>n/a</v>
      </c>
      <c r="S142" s="56" t="str">
        <f t="shared" si="111"/>
        <v>n/a</v>
      </c>
      <c r="T142" s="57" t="str">
        <f t="shared" si="111"/>
        <v>n/a</v>
      </c>
      <c r="U142" s="56" t="str">
        <f t="shared" si="111"/>
        <v>n/a</v>
      </c>
      <c r="V142" s="57" t="str">
        <f t="shared" si="111"/>
        <v>n/a</v>
      </c>
      <c r="X142" s="83" t="e">
        <f>+SUMPRODUCT(('Verbal Log'!$C$5:$C$1004='Verbal Stats'!$B140)*('Verbal Log'!$I$5:$I$1004='Verbal Stats'!X$42)*('Verbal Log'!$E$5:$E$1004='Verbal Stats'!$B$133)*'Verbal Log'!$H$5:$H$1004)/SUMPRODUCT(('Verbal Log'!$C$5:$C$1004='Verbal Stats'!$B142)*('Verbal Log'!$I$5:$I$1004='Verbal Stats'!X$42)*('Verbal Log'!$E$5:$E$1004='Verbal Stats'!$B$131))</f>
        <v>#DIV/0!</v>
      </c>
      <c r="Y142" s="83" t="e">
        <f>+SUMPRODUCT(('Verbal Log'!$C$5:$C$1004='Verbal Stats'!$B140)*('Verbal Log'!$I$5:$I$1004='Verbal Stats'!Y$42)*('Verbal Log'!$E$5:$E$1004='Verbal Stats'!$B$133)*'Verbal Log'!$H$5:$H$1004)/SUMPRODUCT(('Verbal Log'!$C$5:$C$1004='Verbal Stats'!$B142)*('Verbal Log'!$I$5:$I$1004='Verbal Stats'!Y$42)*('Verbal Log'!$E$5:$E$1004='Verbal Stats'!$B$131))</f>
        <v>#DIV/0!</v>
      </c>
      <c r="Z142" s="83" t="e">
        <f>+SUMPRODUCT(('Verbal Log'!$C$5:$C$1004='Verbal Stats'!$B140)*('Verbal Log'!$I$5:$I$1004='Verbal Stats'!Z$42)*('Verbal Log'!$E$5:$E$1004='Verbal Stats'!$B$133)*'Verbal Log'!$H$5:$H$1004)/SUMPRODUCT(('Verbal Log'!$C$5:$C$1004='Verbal Stats'!$B142)*('Verbal Log'!$I$5:$I$1004='Verbal Stats'!Z$42)*('Verbal Log'!$E$5:$E$1004='Verbal Stats'!$B$131))</f>
        <v>#DIV/0!</v>
      </c>
      <c r="AA142" s="83" t="e">
        <f>+SUMPRODUCT(('Verbal Log'!$C$5:$C$1004='Verbal Stats'!$B140)*('Verbal Log'!$I$5:$I$1004='Verbal Stats'!AA$42)*('Verbal Log'!$E$5:$E$1004='Verbal Stats'!$B$133)*'Verbal Log'!$H$5:$H$1004)/SUMPRODUCT(('Verbal Log'!$C$5:$C$1004='Verbal Stats'!$B142)*('Verbal Log'!$I$5:$I$1004='Verbal Stats'!AA$42)*('Verbal Log'!$E$5:$E$1004='Verbal Stats'!$B$131))</f>
        <v>#DIV/0!</v>
      </c>
      <c r="AB142" s="83" t="e">
        <f>+SUMPRODUCT(('Verbal Log'!$C$5:$C$1004='Verbal Stats'!$B140)*('Verbal Log'!$I$5:$I$1004='Verbal Stats'!AB$42)*('Verbal Log'!$E$5:$E$1004='Verbal Stats'!$B$133)*'Verbal Log'!$H$5:$H$1004)/SUMPRODUCT(('Verbal Log'!$C$5:$C$1004='Verbal Stats'!$B142)*('Verbal Log'!$I$5:$I$1004='Verbal Stats'!AB$42)*('Verbal Log'!$E$5:$E$1004='Verbal Stats'!$B$131))</f>
        <v>#DIV/0!</v>
      </c>
      <c r="AC142" s="83" t="e">
        <f>+SUMPRODUCT(('Verbal Log'!$C$5:$C$1004='Verbal Stats'!$B140)*('Verbal Log'!$I$5:$I$1004='Verbal Stats'!AC$42)*('Verbal Log'!$E$5:$E$1004='Verbal Stats'!$B$133)*'Verbal Log'!$H$5:$H$1004)/SUMPRODUCT(('Verbal Log'!$C$5:$C$1004='Verbal Stats'!$B142)*('Verbal Log'!$I$5:$I$1004='Verbal Stats'!AC$42)*('Verbal Log'!$E$5:$E$1004='Verbal Stats'!$B$131))</f>
        <v>#DIV/0!</v>
      </c>
      <c r="AD142" s="83" t="e">
        <f>+SUMPRODUCT(('Verbal Log'!$C$5:$C$1004='Verbal Stats'!$B140)*('Verbal Log'!$I$5:$I$1004='Verbal Stats'!AD$42)*('Verbal Log'!$E$5:$E$1004='Verbal Stats'!$B$133)*'Verbal Log'!$H$5:$H$1004)/SUMPRODUCT(('Verbal Log'!$C$5:$C$1004='Verbal Stats'!$B142)*('Verbal Log'!$I$5:$I$1004='Verbal Stats'!AD$42)*('Verbal Log'!$E$5:$E$1004='Verbal Stats'!$B$131))</f>
        <v>#DIV/0!</v>
      </c>
      <c r="AE142" s="83" t="e">
        <f>+SUMPRODUCT(('Verbal Log'!$C$5:$C$1004='Verbal Stats'!$B140)*('Verbal Log'!$I$5:$I$1004='Verbal Stats'!AE$42)*('Verbal Log'!$E$5:$E$1004='Verbal Stats'!$B$133)*'Verbal Log'!$H$5:$H$1004)/SUMPRODUCT(('Verbal Log'!$C$5:$C$1004='Verbal Stats'!$B142)*('Verbal Log'!$I$5:$I$1004='Verbal Stats'!AE$42)*('Verbal Log'!$E$5:$E$1004='Verbal Stats'!$B$131))</f>
        <v>#DIV/0!</v>
      </c>
      <c r="AF142" s="83" t="e">
        <f>+SUMPRODUCT(('Verbal Log'!$C$5:$C$1004='Verbal Stats'!$B140)*('Verbal Log'!$I$5:$I$1004='Verbal Stats'!AF$42)*('Verbal Log'!$E$5:$E$1004='Verbal Stats'!$B$133)*'Verbal Log'!$H$5:$H$1004)/SUMPRODUCT(('Verbal Log'!$C$5:$C$1004='Verbal Stats'!$B142)*('Verbal Log'!$I$5:$I$1004='Verbal Stats'!AF$42)*('Verbal Log'!$E$5:$E$1004='Verbal Stats'!$B$131))</f>
        <v>#DIV/0!</v>
      </c>
      <c r="AG142" s="83" t="e">
        <f>+SUMPRODUCT(('Verbal Log'!$C$5:$C$1004='Verbal Stats'!$B140)*('Verbal Log'!$I$5:$I$1004='Verbal Stats'!AG$42)*('Verbal Log'!$E$5:$E$1004='Verbal Stats'!$B$133)*'Verbal Log'!$H$5:$H$1004)/SUMPRODUCT(('Verbal Log'!$C$5:$C$1004='Verbal Stats'!$B142)*('Verbal Log'!$I$5:$I$1004='Verbal Stats'!AG$42)*('Verbal Log'!$E$5:$E$1004='Verbal Stats'!$B$131))</f>
        <v>#DIV/0!</v>
      </c>
      <c r="AH142" s="83" t="e">
        <f>+SUMPRODUCT(('Verbal Log'!$C$5:$C$1004='Verbal Stats'!$B140)*('Verbal Log'!$I$5:$I$1004='Verbal Stats'!AH$42)*('Verbal Log'!$E$5:$E$1004='Verbal Stats'!$B$133)*'Verbal Log'!$H$5:$H$1004)/SUMPRODUCT(('Verbal Log'!$C$5:$C$1004='Verbal Stats'!$B142)*('Verbal Log'!$I$5:$I$1004='Verbal Stats'!AH$42)*('Verbal Log'!$E$5:$E$1004='Verbal Stats'!$B$131))</f>
        <v>#DIV/0!</v>
      </c>
      <c r="AI142" s="83" t="e">
        <f>+SUMPRODUCT(('Verbal Log'!$C$5:$C$1004='Verbal Stats'!$B140)*('Verbal Log'!$I$5:$I$1004='Verbal Stats'!AI$42)*('Verbal Log'!$E$5:$E$1004='Verbal Stats'!$B$133)*'Verbal Log'!$H$5:$H$1004)/SUMPRODUCT(('Verbal Log'!$C$5:$C$1004='Verbal Stats'!$B142)*('Verbal Log'!$I$5:$I$1004='Verbal Stats'!AI$42)*('Verbal Log'!$E$5:$E$1004='Verbal Stats'!$B$131))</f>
        <v>#DIV/0!</v>
      </c>
      <c r="AJ142" s="83" t="e">
        <f>+SUMPRODUCT(('Verbal Log'!$C$5:$C$1004='Verbal Stats'!$B140)*('Verbal Log'!$I$5:$I$1004='Verbal Stats'!AJ$42)*('Verbal Log'!$E$5:$E$1004='Verbal Stats'!$B$133)*'Verbal Log'!$H$5:$H$1004)/SUMPRODUCT(('Verbal Log'!$C$5:$C$1004='Verbal Stats'!$B142)*('Verbal Log'!$I$5:$I$1004='Verbal Stats'!AJ$42)*('Verbal Log'!$E$5:$E$1004='Verbal Stats'!$B$131))</f>
        <v>#DIV/0!</v>
      </c>
      <c r="AK142" s="83" t="e">
        <f>+SUMPRODUCT(('Verbal Log'!$C$5:$C$1004='Verbal Stats'!$B140)*('Verbal Log'!$I$5:$I$1004='Verbal Stats'!AK$42)*('Verbal Log'!$E$5:$E$1004='Verbal Stats'!$B$133)*'Verbal Log'!$H$5:$H$1004)/SUMPRODUCT(('Verbal Log'!$C$5:$C$1004='Verbal Stats'!$B142)*('Verbal Log'!$I$5:$I$1004='Verbal Stats'!AK$42)*('Verbal Log'!$E$5:$E$1004='Verbal Stats'!$B$131))</f>
        <v>#DIV/0!</v>
      </c>
      <c r="AL142" s="83" t="e">
        <f>+SUMPRODUCT(('Verbal Log'!$C$5:$C$1004='Verbal Stats'!$B140)*('Verbal Log'!$I$5:$I$1004='Verbal Stats'!AL$42)*('Verbal Log'!$E$5:$E$1004='Verbal Stats'!$B$133)*'Verbal Log'!$H$5:$H$1004)/SUMPRODUCT(('Verbal Log'!$C$5:$C$1004='Verbal Stats'!$B142)*('Verbal Log'!$I$5:$I$1004='Verbal Stats'!AL$42)*('Verbal Log'!$E$5:$E$1004='Verbal Stats'!$B$131))</f>
        <v>#DIV/0!</v>
      </c>
      <c r="AM142" s="83" t="e">
        <f>+SUMPRODUCT(('Verbal Log'!$C$5:$C$1004='Verbal Stats'!$B140)*('Verbal Log'!$I$5:$I$1004='Verbal Stats'!AM$42)*('Verbal Log'!$E$5:$E$1004='Verbal Stats'!$B$133)*'Verbal Log'!$H$5:$H$1004)/SUMPRODUCT(('Verbal Log'!$C$5:$C$1004='Verbal Stats'!$B142)*('Verbal Log'!$I$5:$I$1004='Verbal Stats'!AM$42)*('Verbal Log'!$E$5:$E$1004='Verbal Stats'!$B$131))</f>
        <v>#DIV/0!</v>
      </c>
      <c r="AN142" s="83" t="e">
        <f>+SUMPRODUCT(('Verbal Log'!$C$5:$C$1004='Verbal Stats'!$B140)*('Verbal Log'!$I$5:$I$1004='Verbal Stats'!AN$42)*('Verbal Log'!$E$5:$E$1004='Verbal Stats'!$B$133)*'Verbal Log'!$H$5:$H$1004)/SUMPRODUCT(('Verbal Log'!$C$5:$C$1004='Verbal Stats'!$B142)*('Verbal Log'!$I$5:$I$1004='Verbal Stats'!AN$42)*('Verbal Log'!$E$5:$E$1004='Verbal Stats'!$B$131))</f>
        <v>#DIV/0!</v>
      </c>
      <c r="AO142" s="83" t="e">
        <f>+SUMPRODUCT(('Verbal Log'!$C$5:$C$1004='Verbal Stats'!$B140)*('Verbal Log'!$I$5:$I$1004='Verbal Stats'!AO$42)*('Verbal Log'!$E$5:$E$1004='Verbal Stats'!$B$133)*'Verbal Log'!$H$5:$H$1004)/SUMPRODUCT(('Verbal Log'!$C$5:$C$1004='Verbal Stats'!$B142)*('Verbal Log'!$I$5:$I$1004='Verbal Stats'!AO$42)*('Verbal Log'!$E$5:$E$1004='Verbal Stats'!$B$131))</f>
        <v>#DIV/0!</v>
      </c>
      <c r="AP142" s="83" t="e">
        <f>+SUMPRODUCT(('Verbal Log'!$C$5:$C$1004='Verbal Stats'!$B142)*('Verbal Log'!$E$5:$E$1004='Verbal Stats'!$B$71)*'Verbal Log'!$H$5:$H$1004)/SUMPRODUCT(('Verbal Log'!$C$5:$C$1004='Verbal Stats'!$B142)*('Verbal Log'!$E$5:$E$1004='Verbal Stats'!$B$71))</f>
        <v>#DIV/0!</v>
      </c>
      <c r="AQ142" s="76"/>
      <c r="AR142" s="76"/>
      <c r="AS142" s="76"/>
      <c r="AT142" s="76"/>
      <c r="AU142" s="76"/>
      <c r="AV142" s="76"/>
      <c r="AW142" s="76"/>
      <c r="AX142" s="76"/>
      <c r="AY142" s="76"/>
      <c r="AZ142" s="76"/>
      <c r="BA142" s="76"/>
      <c r="BB142" s="76"/>
      <c r="BC142" s="76"/>
      <c r="BD142" s="76"/>
      <c r="BE142" s="76"/>
      <c r="BF142" s="76"/>
      <c r="BG142" s="76"/>
    </row>
    <row r="143" spans="2:59">
      <c r="B143" s="18" t="str">
        <f>+$B$53</f>
        <v>ALL</v>
      </c>
      <c r="D143" s="49" t="str">
        <f t="shared" si="100"/>
        <v>n/a</v>
      </c>
      <c r="E143" s="49" t="str">
        <f t="shared" si="101"/>
        <v>n/a</v>
      </c>
      <c r="F143" s="49" t="str">
        <f t="shared" si="102"/>
        <v>n/a</v>
      </c>
      <c r="G143" s="49" t="str">
        <f t="shared" si="103"/>
        <v>n/a</v>
      </c>
      <c r="H143" s="49" t="str">
        <f t="shared" si="104"/>
        <v>n/a</v>
      </c>
      <c r="I143" s="49" t="str">
        <f t="shared" si="105"/>
        <v>n/a</v>
      </c>
      <c r="J143" s="49" t="str">
        <f t="shared" si="106"/>
        <v>n/a</v>
      </c>
      <c r="K143" s="49" t="str">
        <f t="shared" si="107"/>
        <v>n/a</v>
      </c>
      <c r="L143" s="49" t="str">
        <f t="shared" si="108"/>
        <v>n/a</v>
      </c>
      <c r="M143" s="50" t="str">
        <f t="shared" si="109"/>
        <v>n/a</v>
      </c>
      <c r="N143" s="51" t="str">
        <f t="shared" si="110"/>
        <v>n/a</v>
      </c>
      <c r="O143" s="50" t="str">
        <f t="shared" si="111"/>
        <v>n/a</v>
      </c>
      <c r="P143" s="51" t="str">
        <f t="shared" si="111"/>
        <v>n/a</v>
      </c>
      <c r="Q143" s="50" t="str">
        <f t="shared" si="111"/>
        <v>n/a</v>
      </c>
      <c r="R143" s="51" t="str">
        <f t="shared" si="111"/>
        <v>n/a</v>
      </c>
      <c r="S143" s="50" t="str">
        <f t="shared" si="111"/>
        <v>n/a</v>
      </c>
      <c r="T143" s="51" t="str">
        <f t="shared" si="111"/>
        <v>n/a</v>
      </c>
      <c r="U143" s="50" t="str">
        <f t="shared" si="111"/>
        <v>n/a</v>
      </c>
      <c r="V143" s="51">
        <f t="shared" si="111"/>
        <v>76.714285714285708</v>
      </c>
      <c r="X143" s="83" t="e">
        <f>+SUMPRODUCT(('Verbal Log'!$C$5:$C$1004='Verbal Stats'!$B141)*('Verbal Log'!$I$5:$I$1004='Verbal Stats'!X$42)*('Verbal Log'!$E$5:$E$1004='Verbal Stats'!$B$133)*'Verbal Log'!$H$5:$H$1004)/SUMPRODUCT(('Verbal Log'!$C$5:$C$1004='Verbal Stats'!$B143)*('Verbal Log'!$I$5:$I$1004='Verbal Stats'!X$42)*('Verbal Log'!$E$5:$E$1004='Verbal Stats'!$B$131))</f>
        <v>#DIV/0!</v>
      </c>
      <c r="Y143" s="83" t="e">
        <f>+SUMPRODUCT(('Verbal Log'!$C$5:$C$1004='Verbal Stats'!$B141)*('Verbal Log'!$I$5:$I$1004='Verbal Stats'!Y$42)*('Verbal Log'!$E$5:$E$1004='Verbal Stats'!$B$133)*'Verbal Log'!$H$5:$H$1004)/SUMPRODUCT(('Verbal Log'!$C$5:$C$1004='Verbal Stats'!$B143)*('Verbal Log'!$I$5:$I$1004='Verbal Stats'!Y$42)*('Verbal Log'!$E$5:$E$1004='Verbal Stats'!$B$131))</f>
        <v>#DIV/0!</v>
      </c>
      <c r="Z143" s="83" t="e">
        <f>+SUMPRODUCT(('Verbal Log'!$C$5:$C$1004='Verbal Stats'!$B141)*('Verbal Log'!$I$5:$I$1004='Verbal Stats'!Z$42)*('Verbal Log'!$E$5:$E$1004='Verbal Stats'!$B$133)*'Verbal Log'!$H$5:$H$1004)/SUMPRODUCT(('Verbal Log'!$C$5:$C$1004='Verbal Stats'!$B143)*('Verbal Log'!$I$5:$I$1004='Verbal Stats'!Z$42)*('Verbal Log'!$E$5:$E$1004='Verbal Stats'!$B$131))</f>
        <v>#DIV/0!</v>
      </c>
      <c r="AA143" s="83" t="e">
        <f>+SUMPRODUCT(('Verbal Log'!$C$5:$C$1004='Verbal Stats'!$B141)*('Verbal Log'!$I$5:$I$1004='Verbal Stats'!AA$42)*('Verbal Log'!$E$5:$E$1004='Verbal Stats'!$B$133)*'Verbal Log'!$H$5:$H$1004)/SUMPRODUCT(('Verbal Log'!$C$5:$C$1004='Verbal Stats'!$B143)*('Verbal Log'!$I$5:$I$1004='Verbal Stats'!AA$42)*('Verbal Log'!$E$5:$E$1004='Verbal Stats'!$B$131))</f>
        <v>#DIV/0!</v>
      </c>
      <c r="AB143" s="83" t="e">
        <f>+SUMPRODUCT(('Verbal Log'!$C$5:$C$1004='Verbal Stats'!$B141)*('Verbal Log'!$I$5:$I$1004='Verbal Stats'!AB$42)*('Verbal Log'!$E$5:$E$1004='Verbal Stats'!$B$133)*'Verbal Log'!$H$5:$H$1004)/SUMPRODUCT(('Verbal Log'!$C$5:$C$1004='Verbal Stats'!$B143)*('Verbal Log'!$I$5:$I$1004='Verbal Stats'!AB$42)*('Verbal Log'!$E$5:$E$1004='Verbal Stats'!$B$131))</f>
        <v>#DIV/0!</v>
      </c>
      <c r="AC143" s="83" t="e">
        <f>+SUMPRODUCT(('Verbal Log'!$C$5:$C$1004='Verbal Stats'!$B141)*('Verbal Log'!$I$5:$I$1004='Verbal Stats'!AC$42)*('Verbal Log'!$E$5:$E$1004='Verbal Stats'!$B$133)*'Verbal Log'!$H$5:$H$1004)/SUMPRODUCT(('Verbal Log'!$C$5:$C$1004='Verbal Stats'!$B143)*('Verbal Log'!$I$5:$I$1004='Verbal Stats'!AC$42)*('Verbal Log'!$E$5:$E$1004='Verbal Stats'!$B$131))</f>
        <v>#DIV/0!</v>
      </c>
      <c r="AD143" s="83" t="e">
        <f>+SUMPRODUCT(('Verbal Log'!$C$5:$C$1004='Verbal Stats'!$B141)*('Verbal Log'!$I$5:$I$1004='Verbal Stats'!AD$42)*('Verbal Log'!$E$5:$E$1004='Verbal Stats'!$B$133)*'Verbal Log'!$H$5:$H$1004)/SUMPRODUCT(('Verbal Log'!$C$5:$C$1004='Verbal Stats'!$B143)*('Verbal Log'!$I$5:$I$1004='Verbal Stats'!AD$42)*('Verbal Log'!$E$5:$E$1004='Verbal Stats'!$B$131))</f>
        <v>#DIV/0!</v>
      </c>
      <c r="AE143" s="83" t="e">
        <f>+SUMPRODUCT(('Verbal Log'!$C$5:$C$1004='Verbal Stats'!$B141)*('Verbal Log'!$I$5:$I$1004='Verbal Stats'!AE$42)*('Verbal Log'!$E$5:$E$1004='Verbal Stats'!$B$133)*'Verbal Log'!$H$5:$H$1004)/SUMPRODUCT(('Verbal Log'!$C$5:$C$1004='Verbal Stats'!$B143)*('Verbal Log'!$I$5:$I$1004='Verbal Stats'!AE$42)*('Verbal Log'!$E$5:$E$1004='Verbal Stats'!$B$131))</f>
        <v>#DIV/0!</v>
      </c>
      <c r="AF143" s="83" t="e">
        <f>+SUMPRODUCT(('Verbal Log'!$C$5:$C$1004='Verbal Stats'!$B141)*('Verbal Log'!$I$5:$I$1004='Verbal Stats'!AF$42)*('Verbal Log'!$E$5:$E$1004='Verbal Stats'!$B$133)*'Verbal Log'!$H$5:$H$1004)/SUMPRODUCT(('Verbal Log'!$C$5:$C$1004='Verbal Stats'!$B143)*('Verbal Log'!$I$5:$I$1004='Verbal Stats'!AF$42)*('Verbal Log'!$E$5:$E$1004='Verbal Stats'!$B$131))</f>
        <v>#DIV/0!</v>
      </c>
      <c r="AG143" s="83" t="e">
        <f>+SUMPRODUCT(('Verbal Log'!$C$5:$C$1004='Verbal Stats'!$B141)*('Verbal Log'!$I$5:$I$1004='Verbal Stats'!AG$42)*('Verbal Log'!$E$5:$E$1004='Verbal Stats'!$B$133)*'Verbal Log'!$H$5:$H$1004)/SUMPRODUCT(('Verbal Log'!$C$5:$C$1004='Verbal Stats'!$B143)*('Verbal Log'!$I$5:$I$1004='Verbal Stats'!AG$42)*('Verbal Log'!$E$5:$E$1004='Verbal Stats'!$B$131))</f>
        <v>#DIV/0!</v>
      </c>
      <c r="AH143" s="83" t="e">
        <f>+SUMPRODUCT(('Verbal Log'!$C$5:$C$1004='Verbal Stats'!$B141)*('Verbal Log'!$I$5:$I$1004='Verbal Stats'!AH$42)*('Verbal Log'!$E$5:$E$1004='Verbal Stats'!$B$133)*'Verbal Log'!$H$5:$H$1004)/SUMPRODUCT(('Verbal Log'!$C$5:$C$1004='Verbal Stats'!$B143)*('Verbal Log'!$I$5:$I$1004='Verbal Stats'!AH$42)*('Verbal Log'!$E$5:$E$1004='Verbal Stats'!$B$131))</f>
        <v>#DIV/0!</v>
      </c>
      <c r="AI143" s="83" t="e">
        <f>+SUMPRODUCT(('Verbal Log'!$C$5:$C$1004='Verbal Stats'!$B141)*('Verbal Log'!$I$5:$I$1004='Verbal Stats'!AI$42)*('Verbal Log'!$E$5:$E$1004='Verbal Stats'!$B$133)*'Verbal Log'!$H$5:$H$1004)/SUMPRODUCT(('Verbal Log'!$C$5:$C$1004='Verbal Stats'!$B143)*('Verbal Log'!$I$5:$I$1004='Verbal Stats'!AI$42)*('Verbal Log'!$E$5:$E$1004='Verbal Stats'!$B$131))</f>
        <v>#DIV/0!</v>
      </c>
      <c r="AJ143" s="83" t="e">
        <f>+SUMPRODUCT(('Verbal Log'!$C$5:$C$1004='Verbal Stats'!$B141)*('Verbal Log'!$I$5:$I$1004='Verbal Stats'!AJ$42)*('Verbal Log'!$E$5:$E$1004='Verbal Stats'!$B$133)*'Verbal Log'!$H$5:$H$1004)/SUMPRODUCT(('Verbal Log'!$C$5:$C$1004='Verbal Stats'!$B143)*('Verbal Log'!$I$5:$I$1004='Verbal Stats'!AJ$42)*('Verbal Log'!$E$5:$E$1004='Verbal Stats'!$B$131))</f>
        <v>#DIV/0!</v>
      </c>
      <c r="AK143" s="83" t="e">
        <f>+SUMPRODUCT(('Verbal Log'!$C$5:$C$1004='Verbal Stats'!$B141)*('Verbal Log'!$I$5:$I$1004='Verbal Stats'!AK$42)*('Verbal Log'!$E$5:$E$1004='Verbal Stats'!$B$133)*'Verbal Log'!$H$5:$H$1004)/SUMPRODUCT(('Verbal Log'!$C$5:$C$1004='Verbal Stats'!$B143)*('Verbal Log'!$I$5:$I$1004='Verbal Stats'!AK$42)*('Verbal Log'!$E$5:$E$1004='Verbal Stats'!$B$131))</f>
        <v>#DIV/0!</v>
      </c>
      <c r="AL143" s="83" t="e">
        <f>+SUMPRODUCT(('Verbal Log'!$C$5:$C$1004='Verbal Stats'!$B141)*('Verbal Log'!$I$5:$I$1004='Verbal Stats'!AL$42)*('Verbal Log'!$E$5:$E$1004='Verbal Stats'!$B$133)*'Verbal Log'!$H$5:$H$1004)/SUMPRODUCT(('Verbal Log'!$C$5:$C$1004='Verbal Stats'!$B143)*('Verbal Log'!$I$5:$I$1004='Verbal Stats'!AL$42)*('Verbal Log'!$E$5:$E$1004='Verbal Stats'!$B$131))</f>
        <v>#DIV/0!</v>
      </c>
      <c r="AM143" s="83" t="e">
        <f>+SUMPRODUCT(('Verbal Log'!$C$5:$C$1004='Verbal Stats'!$B141)*('Verbal Log'!$I$5:$I$1004='Verbal Stats'!AM$42)*('Verbal Log'!$E$5:$E$1004='Verbal Stats'!$B$133)*'Verbal Log'!$H$5:$H$1004)/SUMPRODUCT(('Verbal Log'!$C$5:$C$1004='Verbal Stats'!$B143)*('Verbal Log'!$I$5:$I$1004='Verbal Stats'!AM$42)*('Verbal Log'!$E$5:$E$1004='Verbal Stats'!$B$131))</f>
        <v>#DIV/0!</v>
      </c>
      <c r="AN143" s="83" t="e">
        <f>+SUMPRODUCT(('Verbal Log'!$C$5:$C$1004='Verbal Stats'!$B141)*('Verbal Log'!$I$5:$I$1004='Verbal Stats'!AN$42)*('Verbal Log'!$E$5:$E$1004='Verbal Stats'!$B$133)*'Verbal Log'!$H$5:$H$1004)/SUMPRODUCT(('Verbal Log'!$C$5:$C$1004='Verbal Stats'!$B143)*('Verbal Log'!$I$5:$I$1004='Verbal Stats'!AN$42)*('Verbal Log'!$E$5:$E$1004='Verbal Stats'!$B$131))</f>
        <v>#DIV/0!</v>
      </c>
      <c r="AO143" s="83" t="e">
        <f>+SUMPRODUCT(('Verbal Log'!$C$5:$C$1004='Verbal Stats'!$B141)*('Verbal Log'!$I$5:$I$1004='Verbal Stats'!AO$42)*('Verbal Log'!$E$5:$E$1004='Verbal Stats'!$B$133)*'Verbal Log'!$H$5:$H$1004)/SUMPRODUCT(('Verbal Log'!$C$5:$C$1004='Verbal Stats'!$B143)*('Verbal Log'!$I$5:$I$1004='Verbal Stats'!AO$42)*('Verbal Log'!$E$5:$E$1004='Verbal Stats'!$B$131))</f>
        <v>#DIV/0!</v>
      </c>
      <c r="AP143" s="83">
        <f>+SUMPRODUCT(('Verbal Log'!$E$5:$E$1004='Verbal Stats'!$B$71)*'Verbal Log'!$H$5:$H$1004)/COUNTIF('Verbal Log'!$E$5:$E$1004,'Verbal Stats'!$B$71)</f>
        <v>76.714285714285708</v>
      </c>
      <c r="AQ143" s="76"/>
      <c r="AR143" s="76"/>
      <c r="AS143" s="76"/>
      <c r="AT143" s="76"/>
      <c r="AU143" s="76"/>
      <c r="AV143" s="76"/>
      <c r="AW143" s="76"/>
      <c r="AX143" s="76"/>
      <c r="AY143" s="76"/>
      <c r="AZ143" s="76"/>
      <c r="BA143" s="76"/>
      <c r="BB143" s="76"/>
      <c r="BC143" s="76"/>
      <c r="BD143" s="76"/>
      <c r="BE143" s="76"/>
      <c r="BF143" s="76"/>
      <c r="BG143" s="76"/>
    </row>
    <row r="144" spans="2:59">
      <c r="B144" s="18"/>
      <c r="D144" s="18"/>
      <c r="E144" s="18"/>
      <c r="F144" s="18"/>
      <c r="G144" s="18"/>
      <c r="H144" s="18"/>
      <c r="I144" s="18"/>
      <c r="J144" s="18"/>
      <c r="K144" s="18"/>
      <c r="L144" s="18"/>
      <c r="M144" s="18"/>
      <c r="N144" s="18"/>
      <c r="O144" s="76"/>
      <c r="X144" s="84"/>
      <c r="Y144" s="84"/>
      <c r="Z144" s="84"/>
      <c r="AA144" s="84"/>
      <c r="AB144" s="84"/>
      <c r="AC144" s="84"/>
      <c r="AD144" s="84"/>
      <c r="AE144" s="84"/>
      <c r="AF144" s="84"/>
      <c r="AG144" s="84"/>
      <c r="AH144" s="84"/>
      <c r="AI144" s="76"/>
      <c r="AJ144" s="76"/>
      <c r="AK144" s="76"/>
      <c r="AL144" s="76"/>
      <c r="AM144" s="76"/>
      <c r="AN144" s="76"/>
      <c r="AO144" s="76"/>
      <c r="AP144" s="76"/>
      <c r="AQ144" s="76"/>
      <c r="AR144" s="76"/>
      <c r="AS144" s="76"/>
      <c r="AT144" s="76"/>
      <c r="AU144" s="76"/>
      <c r="AV144" s="76"/>
      <c r="AW144" s="76"/>
      <c r="AX144" s="76"/>
      <c r="AY144" s="76"/>
      <c r="AZ144" s="76"/>
      <c r="BA144" s="76"/>
      <c r="BB144" s="76"/>
      <c r="BC144" s="76"/>
      <c r="BD144" s="76"/>
      <c r="BE144" s="76"/>
      <c r="BF144" s="76"/>
      <c r="BG144" s="76"/>
    </row>
    <row r="145" spans="2:59" ht="18">
      <c r="B145" s="10" t="s">
        <v>571</v>
      </c>
      <c r="O145" s="76"/>
      <c r="X145" s="85"/>
      <c r="Y145" s="85"/>
      <c r="Z145" s="85"/>
      <c r="AA145" s="85"/>
      <c r="AB145" s="85"/>
      <c r="AC145" s="85"/>
      <c r="AD145" s="85"/>
      <c r="AE145" s="85"/>
      <c r="AF145" s="85"/>
      <c r="AG145" s="85"/>
      <c r="AH145" s="85"/>
      <c r="AI145" s="76"/>
      <c r="AJ145" s="76"/>
      <c r="AK145" s="76"/>
      <c r="AL145" s="76"/>
      <c r="AM145" s="76"/>
      <c r="AN145" s="76"/>
      <c r="AO145" s="76"/>
      <c r="AP145" s="76"/>
      <c r="AQ145" s="76"/>
      <c r="AR145" s="76"/>
      <c r="AS145" s="76"/>
      <c r="AT145" s="76"/>
      <c r="AU145" s="76"/>
      <c r="AV145" s="76"/>
      <c r="AW145" s="76"/>
      <c r="AX145" s="76"/>
      <c r="AY145" s="76"/>
      <c r="AZ145" s="76"/>
      <c r="BA145" s="76"/>
      <c r="BB145" s="76"/>
      <c r="BC145" s="76"/>
      <c r="BD145" s="76"/>
      <c r="BE145" s="76"/>
      <c r="BF145" s="76"/>
      <c r="BG145" s="76"/>
    </row>
    <row r="146" spans="2:59">
      <c r="B146" s="18"/>
      <c r="O146" s="76"/>
      <c r="X146" s="85"/>
      <c r="Y146" s="85"/>
      <c r="Z146" s="85"/>
      <c r="AA146" s="85"/>
      <c r="AB146" s="85"/>
      <c r="AC146" s="85"/>
      <c r="AD146" s="85"/>
      <c r="AE146" s="85"/>
      <c r="AF146" s="85"/>
      <c r="AG146" s="85"/>
      <c r="AH146" s="85"/>
      <c r="AI146" s="76"/>
      <c r="AJ146" s="76"/>
      <c r="AK146" s="76"/>
      <c r="AL146" s="76"/>
      <c r="AM146" s="76"/>
      <c r="AN146" s="76"/>
      <c r="AO146" s="76"/>
      <c r="AP146" s="76"/>
      <c r="AQ146" s="76"/>
      <c r="AR146" s="76"/>
      <c r="AS146" s="76"/>
      <c r="AT146" s="76"/>
      <c r="AU146" s="76"/>
      <c r="AV146" s="76"/>
      <c r="AW146" s="76"/>
      <c r="AX146" s="76"/>
      <c r="AY146" s="76"/>
      <c r="AZ146" s="76"/>
      <c r="BA146" s="76"/>
      <c r="BB146" s="76"/>
      <c r="BC146" s="76"/>
      <c r="BD146" s="76"/>
      <c r="BE146" s="76"/>
      <c r="BF146" s="76"/>
      <c r="BG146" s="76"/>
    </row>
    <row r="147" spans="2:59" ht="15.75" customHeight="1" thickBot="1">
      <c r="D147" s="17" t="str">
        <f t="shared" ref="D147:M147" si="112">+X147</f>
        <v>Global (Purpose, Main Idea)</v>
      </c>
      <c r="E147" s="17" t="str">
        <f t="shared" si="112"/>
        <v>Inference</v>
      </c>
      <c r="F147" s="17" t="str">
        <f t="shared" si="112"/>
        <v>Grammatical Construction</v>
      </c>
      <c r="G147" s="17" t="str">
        <f t="shared" si="112"/>
        <v>Logic</v>
      </c>
      <c r="H147" s="17" t="str">
        <f t="shared" si="112"/>
        <v>Specific detail</v>
      </c>
      <c r="I147" s="17" t="str">
        <f t="shared" si="112"/>
        <v>Assumption</v>
      </c>
      <c r="J147" s="17" t="str">
        <f t="shared" si="112"/>
        <v>Conclusion</v>
      </c>
      <c r="K147" s="17" t="str">
        <f t="shared" si="112"/>
        <v>Strengthten</v>
      </c>
      <c r="L147" s="17" t="str">
        <f t="shared" si="112"/>
        <v>Weaken</v>
      </c>
      <c r="M147" s="17" t="str">
        <f t="shared" si="112"/>
        <v>Style</v>
      </c>
      <c r="N147" s="17" t="str">
        <f t="shared" ref="N147:V147" si="113">+AH147</f>
        <v>Rare Type</v>
      </c>
      <c r="O147" s="17" t="str">
        <f t="shared" si="113"/>
        <v>Subject-verb</v>
      </c>
      <c r="P147" s="17" t="str">
        <f t="shared" si="113"/>
        <v>Parallelism</v>
      </c>
      <c r="Q147" s="17" t="str">
        <f t="shared" si="113"/>
        <v>Pronouns</v>
      </c>
      <c r="R147" s="17" t="str">
        <f t="shared" si="113"/>
        <v>Modifiers</v>
      </c>
      <c r="S147" s="17" t="str">
        <f t="shared" si="113"/>
        <v>Verb Usage</v>
      </c>
      <c r="T147" s="17" t="str">
        <f t="shared" si="113"/>
        <v>Idioms</v>
      </c>
      <c r="U147" s="17" t="str">
        <f t="shared" si="113"/>
        <v>Comparisons</v>
      </c>
      <c r="V147" s="17" t="str">
        <f t="shared" si="113"/>
        <v>All Verbal Total</v>
      </c>
      <c r="X147" s="82" t="str">
        <f t="array" ref="X147:AO147">TRANSPOSE(Verbal)</f>
        <v>Global (Purpose, Main Idea)</v>
      </c>
      <c r="Y147" s="82" t="str">
        <v>Inference</v>
      </c>
      <c r="Z147" s="82" t="str">
        <v>Grammatical Construction</v>
      </c>
      <c r="AA147" s="82" t="str">
        <v>Logic</v>
      </c>
      <c r="AB147" s="82" t="str">
        <v>Specific detail</v>
      </c>
      <c r="AC147" s="82" t="str">
        <v>Assumption</v>
      </c>
      <c r="AD147" s="82" t="str">
        <v>Conclusion</v>
      </c>
      <c r="AE147" s="82" t="str">
        <v>Strengthten</v>
      </c>
      <c r="AF147" s="82" t="str">
        <v>Weaken</v>
      </c>
      <c r="AG147" s="82" t="str">
        <v>Style</v>
      </c>
      <c r="AH147" s="82" t="str">
        <v>Rare Type</v>
      </c>
      <c r="AI147" s="82" t="str">
        <v>Subject-verb</v>
      </c>
      <c r="AJ147" s="82" t="str">
        <v>Parallelism</v>
      </c>
      <c r="AK147" s="82" t="str">
        <v>Pronouns</v>
      </c>
      <c r="AL147" s="82" t="str">
        <v>Modifiers</v>
      </c>
      <c r="AM147" s="82" t="str">
        <v>Verb Usage</v>
      </c>
      <c r="AN147" s="82" t="str">
        <v>Idioms</v>
      </c>
      <c r="AO147" s="82" t="str">
        <v>Comparisons</v>
      </c>
      <c r="AP147" s="76" t="s">
        <v>572</v>
      </c>
      <c r="AQ147" s="76"/>
      <c r="AR147" s="76"/>
      <c r="AS147" s="76"/>
      <c r="AT147" s="76"/>
      <c r="AU147" s="76"/>
      <c r="AV147" s="76"/>
      <c r="AW147" s="76"/>
      <c r="AX147" s="76"/>
      <c r="AY147" s="76"/>
      <c r="AZ147" s="76"/>
      <c r="BA147" s="76"/>
      <c r="BB147" s="76"/>
      <c r="BC147" s="76"/>
      <c r="BD147" s="76"/>
      <c r="BE147" s="76"/>
      <c r="BF147" s="76"/>
      <c r="BG147" s="76"/>
    </row>
    <row r="148" spans="2:59" ht="16" thickBot="1">
      <c r="B148" s="18" t="str">
        <f>+$B$43</f>
        <v>Official Guide 12</v>
      </c>
      <c r="D148" s="52" t="str">
        <f t="shared" ref="D148:D158" si="114">+IF(ISERROR(X148),"n/a",X148)</f>
        <v>n/a</v>
      </c>
      <c r="E148" s="52" t="str">
        <f t="shared" ref="E148:E158" si="115">+IF(ISERROR(Y148),"n/a",Y148)</f>
        <v>n/a</v>
      </c>
      <c r="F148" s="52">
        <f t="shared" ref="F148:F158" si="116">+IF(ISERROR(Z148),"n/a",Z148)</f>
        <v>101</v>
      </c>
      <c r="G148" s="52" t="str">
        <f t="shared" ref="G148:G158" si="117">+IF(ISERROR(AA148),"n/a",AA148)</f>
        <v>n/a</v>
      </c>
      <c r="H148" s="52" t="str">
        <f t="shared" ref="H148:H158" si="118">+IF(ISERROR(AB148),"n/a",AB148)</f>
        <v>n/a</v>
      </c>
      <c r="I148" s="52" t="str">
        <f t="shared" ref="I148:I158" si="119">+IF(ISERROR(AC148),"n/a",AC148)</f>
        <v>n/a</v>
      </c>
      <c r="J148" s="52" t="str">
        <f t="shared" ref="J148:J158" si="120">+IF(ISERROR(AD148),"n/a",AD148)</f>
        <v>n/a</v>
      </c>
      <c r="K148" s="52" t="str">
        <f t="shared" ref="K148:K158" si="121">+IF(ISERROR(AE148),"n/a",AE148)</f>
        <v>n/a</v>
      </c>
      <c r="L148" s="52" t="str">
        <f t="shared" ref="L148:L158" si="122">+IF(ISERROR(AF148),"n/a",AF148)</f>
        <v>n/a</v>
      </c>
      <c r="M148" s="53">
        <f t="shared" ref="M148:M158" si="123">+IF(ISERROR(AG148),"n/a",AG148)</f>
        <v>68.599999999999994</v>
      </c>
      <c r="N148" s="54">
        <f t="shared" ref="N148:N158" si="124">+IF(ISERROR(AH148),"n/a",AH148)</f>
        <v>116</v>
      </c>
      <c r="O148" s="53">
        <f t="shared" ref="O148:V158" si="125">+IF(ISERROR(AI148),"n/a",AI148)</f>
        <v>93.9</v>
      </c>
      <c r="P148" s="54">
        <f t="shared" si="125"/>
        <v>84</v>
      </c>
      <c r="Q148" s="53">
        <f t="shared" si="125"/>
        <v>82.75</v>
      </c>
      <c r="R148" s="54">
        <f t="shared" si="125"/>
        <v>70.36363636363636</v>
      </c>
      <c r="S148" s="53">
        <f t="shared" si="125"/>
        <v>65.8</v>
      </c>
      <c r="T148" s="54">
        <f t="shared" si="125"/>
        <v>63.047619047619051</v>
      </c>
      <c r="U148" s="53">
        <f t="shared" si="125"/>
        <v>71.5</v>
      </c>
      <c r="V148" s="54" t="str">
        <f t="shared" si="125"/>
        <v>n/a</v>
      </c>
      <c r="X148" s="83" t="e">
        <f>+SUMPRODUCT(('Verbal Log'!$C$5:$C$1004='Verbal Stats'!$B148)*('Verbal Log'!$I$5:$I$1004='Verbal Stats'!X$42)*'Verbal Log'!$H$5:$H$1004)/SUMPRODUCT(('Verbal Log'!$C$5:$C$1004='Verbal Stats'!$B148)*('Verbal Log'!$I$5:$I$1004='Verbal Stats'!X$42))</f>
        <v>#DIV/0!</v>
      </c>
      <c r="Y148" s="83" t="e">
        <f>+SUMPRODUCT(('Verbal Log'!$C$5:$C$1004='Verbal Stats'!$B148)*('Verbal Log'!$I$5:$I$1004='Verbal Stats'!Y$42)*'Verbal Log'!$H$5:$H$1004)/SUMPRODUCT(('Verbal Log'!$C$5:$C$1004='Verbal Stats'!$B148)*('Verbal Log'!$I$5:$I$1004='Verbal Stats'!Y$42))</f>
        <v>#DIV/0!</v>
      </c>
      <c r="Z148" s="83">
        <f>+SUMPRODUCT(('Verbal Log'!$C$5:$C$1004='Verbal Stats'!$B148)*('Verbal Log'!$I$5:$I$1004='Verbal Stats'!Z$42)*'Verbal Log'!$H$5:$H$1004)/SUMPRODUCT(('Verbal Log'!$C$5:$C$1004='Verbal Stats'!$B148)*('Verbal Log'!$I$5:$I$1004='Verbal Stats'!Z$42))</f>
        <v>101</v>
      </c>
      <c r="AA148" s="83" t="e">
        <f>+SUMPRODUCT(('Verbal Log'!$C$5:$C$1004='Verbal Stats'!$B148)*('Verbal Log'!$I$5:$I$1004='Verbal Stats'!AA$42)*'Verbal Log'!$H$5:$H$1004)/SUMPRODUCT(('Verbal Log'!$C$5:$C$1004='Verbal Stats'!$B148)*('Verbal Log'!$I$5:$I$1004='Verbal Stats'!AA$42))</f>
        <v>#DIV/0!</v>
      </c>
      <c r="AB148" s="83" t="e">
        <f>+SUMPRODUCT(('Verbal Log'!$C$5:$C$1004='Verbal Stats'!$B148)*('Verbal Log'!$I$5:$I$1004='Verbal Stats'!AB$42)*'Verbal Log'!$H$5:$H$1004)/SUMPRODUCT(('Verbal Log'!$C$5:$C$1004='Verbal Stats'!$B148)*('Verbal Log'!$I$5:$I$1004='Verbal Stats'!AB$42))</f>
        <v>#DIV/0!</v>
      </c>
      <c r="AC148" s="83" t="e">
        <f>+SUMPRODUCT(('Verbal Log'!$C$5:$C$1004='Verbal Stats'!$B148)*('Verbal Log'!$I$5:$I$1004='Verbal Stats'!AC$42)*'Verbal Log'!$H$5:$H$1004)/SUMPRODUCT(('Verbal Log'!$C$5:$C$1004='Verbal Stats'!$B148)*('Verbal Log'!$I$5:$I$1004='Verbal Stats'!AC$42))</f>
        <v>#DIV/0!</v>
      </c>
      <c r="AD148" s="83" t="e">
        <f>+SUMPRODUCT(('Verbal Log'!$C$5:$C$1004='Verbal Stats'!$B148)*('Verbal Log'!$I$5:$I$1004='Verbal Stats'!AD$42)*'Verbal Log'!$H$5:$H$1004)/SUMPRODUCT(('Verbal Log'!$C$5:$C$1004='Verbal Stats'!$B148)*('Verbal Log'!$I$5:$I$1004='Verbal Stats'!AD$42))</f>
        <v>#DIV/0!</v>
      </c>
      <c r="AE148" s="83" t="e">
        <f>+SUMPRODUCT(('Verbal Log'!$C$5:$C$1004='Verbal Stats'!$B148)*('Verbal Log'!$I$5:$I$1004='Verbal Stats'!AE$42)*'Verbal Log'!$H$5:$H$1004)/SUMPRODUCT(('Verbal Log'!$C$5:$C$1004='Verbal Stats'!$B148)*('Verbal Log'!$I$5:$I$1004='Verbal Stats'!AE$42))</f>
        <v>#DIV/0!</v>
      </c>
      <c r="AF148" s="83" t="e">
        <f>+SUMPRODUCT(('Verbal Log'!$C$5:$C$1004='Verbal Stats'!$B148)*('Verbal Log'!$I$5:$I$1004='Verbal Stats'!AF$42)*'Verbal Log'!$H$5:$H$1004)/SUMPRODUCT(('Verbal Log'!$C$5:$C$1004='Verbal Stats'!$B148)*('Verbal Log'!$I$5:$I$1004='Verbal Stats'!AF$42))</f>
        <v>#DIV/0!</v>
      </c>
      <c r="AG148" s="83">
        <f>+SUMPRODUCT(('Verbal Log'!$C$5:$C$1004='Verbal Stats'!$B148)*('Verbal Log'!$I$5:$I$1004='Verbal Stats'!AG$42)*'Verbal Log'!$H$5:$H$1004)/SUMPRODUCT(('Verbal Log'!$C$5:$C$1004='Verbal Stats'!$B148)*('Verbal Log'!$I$5:$I$1004='Verbal Stats'!AG$42))</f>
        <v>68.599999999999994</v>
      </c>
      <c r="AH148" s="83">
        <f>+SUMPRODUCT(('Verbal Log'!$C$5:$C$1004='Verbal Stats'!$B148)*('Verbal Log'!$I$5:$I$1004='Verbal Stats'!AH$42)*'Verbal Log'!$H$5:$H$1004)/SUMPRODUCT(('Verbal Log'!$C$5:$C$1004='Verbal Stats'!$B148)*('Verbal Log'!$I$5:$I$1004='Verbal Stats'!AH$42))</f>
        <v>116</v>
      </c>
      <c r="AI148" s="83">
        <f>+SUMPRODUCT(('Verbal Log'!$C$5:$C$1004='Verbal Stats'!$B148)*('Verbal Log'!$I$5:$I$1004='Verbal Stats'!AI$42)*'Verbal Log'!$H$5:$H$1004)/SUMPRODUCT(('Verbal Log'!$C$5:$C$1004='Verbal Stats'!$B148)*('Verbal Log'!$I$5:$I$1004='Verbal Stats'!AI$42))</f>
        <v>93.9</v>
      </c>
      <c r="AJ148" s="83">
        <f>+SUMPRODUCT(('Verbal Log'!$C$5:$C$1004='Verbal Stats'!$B148)*('Verbal Log'!$I$5:$I$1004='Verbal Stats'!AJ$42)*'Verbal Log'!$H$5:$H$1004)/SUMPRODUCT(('Verbal Log'!$C$5:$C$1004='Verbal Stats'!$B148)*('Verbal Log'!$I$5:$I$1004='Verbal Stats'!AJ$42))</f>
        <v>84</v>
      </c>
      <c r="AK148" s="83">
        <f>+SUMPRODUCT(('Verbal Log'!$C$5:$C$1004='Verbal Stats'!$B148)*('Verbal Log'!$I$5:$I$1004='Verbal Stats'!AK$42)*'Verbal Log'!$H$5:$H$1004)/SUMPRODUCT(('Verbal Log'!$C$5:$C$1004='Verbal Stats'!$B148)*('Verbal Log'!$I$5:$I$1004='Verbal Stats'!AK$42))</f>
        <v>82.75</v>
      </c>
      <c r="AL148" s="83">
        <f>+SUMPRODUCT(('Verbal Log'!$C$5:$C$1004='Verbal Stats'!$B148)*('Verbal Log'!$I$5:$I$1004='Verbal Stats'!AL$42)*'Verbal Log'!$H$5:$H$1004)/SUMPRODUCT(('Verbal Log'!$C$5:$C$1004='Verbal Stats'!$B148)*('Verbal Log'!$I$5:$I$1004='Verbal Stats'!AL$42))</f>
        <v>70.36363636363636</v>
      </c>
      <c r="AM148" s="83">
        <f>+SUMPRODUCT(('Verbal Log'!$C$5:$C$1004='Verbal Stats'!$B148)*('Verbal Log'!$I$5:$I$1004='Verbal Stats'!AM$42)*'Verbal Log'!$H$5:$H$1004)/SUMPRODUCT(('Verbal Log'!$C$5:$C$1004='Verbal Stats'!$B148)*('Verbal Log'!$I$5:$I$1004='Verbal Stats'!AM$42))</f>
        <v>65.8</v>
      </c>
      <c r="AN148" s="83">
        <f>+SUMPRODUCT(('Verbal Log'!$C$5:$C$1004='Verbal Stats'!$B148)*('Verbal Log'!$I$5:$I$1004='Verbal Stats'!AN$42)*'Verbal Log'!$H$5:$H$1004)/SUMPRODUCT(('Verbal Log'!$C$5:$C$1004='Verbal Stats'!$B148)*('Verbal Log'!$I$5:$I$1004='Verbal Stats'!AN$42))</f>
        <v>63.047619047619051</v>
      </c>
      <c r="AO148" s="83">
        <f>+SUMPRODUCT(('Verbal Log'!$C$5:$C$1004='Verbal Stats'!$B148)*('Verbal Log'!$I$5:$I$1004='Verbal Stats'!AO$42)*'Verbal Log'!$H$5:$H$1004)/SUMPRODUCT(('Verbal Log'!$C$5:$C$1004='Verbal Stats'!$B148)*('Verbal Log'!$I$5:$I$1004='Verbal Stats'!AO$42))</f>
        <v>71.5</v>
      </c>
      <c r="AP148" s="83" t="e">
        <f>+SUMPRODUCT(('Verbal Log'!$C$5:$C$1004='Verbal Stats'!$B148)*('Verbal Log'!$I$5:$I$1004='Verbal Stats'!AP$42)*'Verbal Log'!$H$5:$H$1004)/SUMPRODUCT(('Verbal Log'!$C$5:$C$1004='Verbal Stats'!$B148)*('Verbal Log'!$I$5:$I$1004='Verbal Stats'!AP$42))</f>
        <v>#DIV/0!</v>
      </c>
      <c r="AQ148" s="76"/>
      <c r="AR148" s="76"/>
      <c r="AS148" s="76"/>
      <c r="AT148" s="76"/>
      <c r="AU148" s="76"/>
      <c r="AV148" s="76"/>
      <c r="AW148" s="76"/>
      <c r="AX148" s="76"/>
      <c r="AY148" s="76"/>
      <c r="AZ148" s="76"/>
      <c r="BA148" s="76"/>
      <c r="BB148" s="76"/>
      <c r="BC148" s="76"/>
      <c r="BD148" s="76"/>
      <c r="BE148" s="76"/>
      <c r="BF148" s="76"/>
      <c r="BG148" s="76"/>
    </row>
    <row r="149" spans="2:59" ht="16" thickBot="1">
      <c r="B149" s="18" t="str">
        <f>+$B$44</f>
        <v>Official Guide-V</v>
      </c>
      <c r="D149" s="55" t="str">
        <f t="shared" si="114"/>
        <v>n/a</v>
      </c>
      <c r="E149" s="55" t="str">
        <f t="shared" si="115"/>
        <v>n/a</v>
      </c>
      <c r="F149" s="55">
        <f t="shared" si="116"/>
        <v>95</v>
      </c>
      <c r="G149" s="55" t="str">
        <f t="shared" si="117"/>
        <v>n/a</v>
      </c>
      <c r="H149" s="55" t="str">
        <f t="shared" si="118"/>
        <v>n/a</v>
      </c>
      <c r="I149" s="55" t="str">
        <f t="shared" si="119"/>
        <v>n/a</v>
      </c>
      <c r="J149" s="55" t="str">
        <f t="shared" si="120"/>
        <v>n/a</v>
      </c>
      <c r="K149" s="55" t="str">
        <f t="shared" si="121"/>
        <v>n/a</v>
      </c>
      <c r="L149" s="55" t="str">
        <f t="shared" si="122"/>
        <v>n/a</v>
      </c>
      <c r="M149" s="56">
        <f t="shared" si="123"/>
        <v>46</v>
      </c>
      <c r="N149" s="57">
        <f t="shared" si="124"/>
        <v>56</v>
      </c>
      <c r="O149" s="56">
        <f t="shared" si="125"/>
        <v>73.571428571428569</v>
      </c>
      <c r="P149" s="57">
        <f t="shared" si="125"/>
        <v>82.545454545454547</v>
      </c>
      <c r="Q149" s="56">
        <f t="shared" si="125"/>
        <v>75</v>
      </c>
      <c r="R149" s="57">
        <f t="shared" si="125"/>
        <v>96.7</v>
      </c>
      <c r="S149" s="56">
        <f t="shared" si="125"/>
        <v>61.714285714285715</v>
      </c>
      <c r="T149" s="57">
        <f t="shared" si="125"/>
        <v>61.5</v>
      </c>
      <c r="U149" s="56">
        <f t="shared" si="125"/>
        <v>60.125</v>
      </c>
      <c r="V149" s="57" t="str">
        <f t="shared" si="125"/>
        <v>n/a</v>
      </c>
      <c r="X149" s="83" t="e">
        <f>+SUMPRODUCT(('Verbal Log'!$C$5:$C$1004='Verbal Stats'!$B149)*('Verbal Log'!$I$5:$I$1004='Verbal Stats'!X$42)*'Verbal Log'!$H$5:$H$1004)/SUMPRODUCT(('Verbal Log'!$C$5:$C$1004='Verbal Stats'!$B149)*('Verbal Log'!$I$5:$I$1004='Verbal Stats'!X$42))</f>
        <v>#DIV/0!</v>
      </c>
      <c r="Y149" s="83" t="e">
        <f>+SUMPRODUCT(('Verbal Log'!$C$5:$C$1004='Verbal Stats'!$B149)*('Verbal Log'!$I$5:$I$1004='Verbal Stats'!Y$42)*'Verbal Log'!$H$5:$H$1004)/SUMPRODUCT(('Verbal Log'!$C$5:$C$1004='Verbal Stats'!$B149)*('Verbal Log'!$I$5:$I$1004='Verbal Stats'!Y$42))</f>
        <v>#DIV/0!</v>
      </c>
      <c r="Z149" s="83">
        <f>+SUMPRODUCT(('Verbal Log'!$C$5:$C$1004='Verbal Stats'!$B149)*('Verbal Log'!$I$5:$I$1004='Verbal Stats'!Z$42)*'Verbal Log'!$H$5:$H$1004)/SUMPRODUCT(('Verbal Log'!$C$5:$C$1004='Verbal Stats'!$B149)*('Verbal Log'!$I$5:$I$1004='Verbal Stats'!Z$42))</f>
        <v>95</v>
      </c>
      <c r="AA149" s="83" t="e">
        <f>+SUMPRODUCT(('Verbal Log'!$C$5:$C$1004='Verbal Stats'!$B149)*('Verbal Log'!$I$5:$I$1004='Verbal Stats'!AA$42)*'Verbal Log'!$H$5:$H$1004)/SUMPRODUCT(('Verbal Log'!$C$5:$C$1004='Verbal Stats'!$B149)*('Verbal Log'!$I$5:$I$1004='Verbal Stats'!AA$42))</f>
        <v>#DIV/0!</v>
      </c>
      <c r="AB149" s="83" t="e">
        <f>+SUMPRODUCT(('Verbal Log'!$C$5:$C$1004='Verbal Stats'!$B149)*('Verbal Log'!$I$5:$I$1004='Verbal Stats'!AB$42)*'Verbal Log'!$H$5:$H$1004)/SUMPRODUCT(('Verbal Log'!$C$5:$C$1004='Verbal Stats'!$B149)*('Verbal Log'!$I$5:$I$1004='Verbal Stats'!AB$42))</f>
        <v>#DIV/0!</v>
      </c>
      <c r="AC149" s="83" t="e">
        <f>+SUMPRODUCT(('Verbal Log'!$C$5:$C$1004='Verbal Stats'!$B149)*('Verbal Log'!$I$5:$I$1004='Verbal Stats'!AC$42)*'Verbal Log'!$H$5:$H$1004)/SUMPRODUCT(('Verbal Log'!$C$5:$C$1004='Verbal Stats'!$B149)*('Verbal Log'!$I$5:$I$1004='Verbal Stats'!AC$42))</f>
        <v>#DIV/0!</v>
      </c>
      <c r="AD149" s="83" t="e">
        <f>+SUMPRODUCT(('Verbal Log'!$C$5:$C$1004='Verbal Stats'!$B149)*('Verbal Log'!$I$5:$I$1004='Verbal Stats'!AD$42)*'Verbal Log'!$H$5:$H$1004)/SUMPRODUCT(('Verbal Log'!$C$5:$C$1004='Verbal Stats'!$B149)*('Verbal Log'!$I$5:$I$1004='Verbal Stats'!AD$42))</f>
        <v>#DIV/0!</v>
      </c>
      <c r="AE149" s="83" t="e">
        <f>+SUMPRODUCT(('Verbal Log'!$C$5:$C$1004='Verbal Stats'!$B149)*('Verbal Log'!$I$5:$I$1004='Verbal Stats'!AE$42)*'Verbal Log'!$H$5:$H$1004)/SUMPRODUCT(('Verbal Log'!$C$5:$C$1004='Verbal Stats'!$B149)*('Verbal Log'!$I$5:$I$1004='Verbal Stats'!AE$42))</f>
        <v>#DIV/0!</v>
      </c>
      <c r="AF149" s="83" t="e">
        <f>+SUMPRODUCT(('Verbal Log'!$C$5:$C$1004='Verbal Stats'!$B149)*('Verbal Log'!$I$5:$I$1004='Verbal Stats'!AF$42)*'Verbal Log'!$H$5:$H$1004)/SUMPRODUCT(('Verbal Log'!$C$5:$C$1004='Verbal Stats'!$B149)*('Verbal Log'!$I$5:$I$1004='Verbal Stats'!AF$42))</f>
        <v>#DIV/0!</v>
      </c>
      <c r="AG149" s="83">
        <f>+SUMPRODUCT(('Verbal Log'!$C$5:$C$1004='Verbal Stats'!$B149)*('Verbal Log'!$I$5:$I$1004='Verbal Stats'!AG$42)*'Verbal Log'!$H$5:$H$1004)/SUMPRODUCT(('Verbal Log'!$C$5:$C$1004='Verbal Stats'!$B149)*('Verbal Log'!$I$5:$I$1004='Verbal Stats'!AG$42))</f>
        <v>46</v>
      </c>
      <c r="AH149" s="83">
        <f>+SUMPRODUCT(('Verbal Log'!$C$5:$C$1004='Verbal Stats'!$B149)*('Verbal Log'!$I$5:$I$1004='Verbal Stats'!AH$42)*'Verbal Log'!$H$5:$H$1004)/SUMPRODUCT(('Verbal Log'!$C$5:$C$1004='Verbal Stats'!$B149)*('Verbal Log'!$I$5:$I$1004='Verbal Stats'!AH$42))</f>
        <v>56</v>
      </c>
      <c r="AI149" s="83">
        <f>+SUMPRODUCT(('Verbal Log'!$C$5:$C$1004='Verbal Stats'!$B149)*('Verbal Log'!$I$5:$I$1004='Verbal Stats'!AI$42)*'Verbal Log'!$H$5:$H$1004)/SUMPRODUCT(('Verbal Log'!$C$5:$C$1004='Verbal Stats'!$B149)*('Verbal Log'!$I$5:$I$1004='Verbal Stats'!AI$42))</f>
        <v>73.571428571428569</v>
      </c>
      <c r="AJ149" s="83">
        <f>+SUMPRODUCT(('Verbal Log'!$C$5:$C$1004='Verbal Stats'!$B149)*('Verbal Log'!$I$5:$I$1004='Verbal Stats'!AJ$42)*'Verbal Log'!$H$5:$H$1004)/SUMPRODUCT(('Verbal Log'!$C$5:$C$1004='Verbal Stats'!$B149)*('Verbal Log'!$I$5:$I$1004='Verbal Stats'!AJ$42))</f>
        <v>82.545454545454547</v>
      </c>
      <c r="AK149" s="83">
        <f>+SUMPRODUCT(('Verbal Log'!$C$5:$C$1004='Verbal Stats'!$B149)*('Verbal Log'!$I$5:$I$1004='Verbal Stats'!AK$42)*'Verbal Log'!$H$5:$H$1004)/SUMPRODUCT(('Verbal Log'!$C$5:$C$1004='Verbal Stats'!$B149)*('Verbal Log'!$I$5:$I$1004='Verbal Stats'!AK$42))</f>
        <v>75</v>
      </c>
      <c r="AL149" s="83">
        <f>+SUMPRODUCT(('Verbal Log'!$C$5:$C$1004='Verbal Stats'!$B149)*('Verbal Log'!$I$5:$I$1004='Verbal Stats'!AL$42)*'Verbal Log'!$H$5:$H$1004)/SUMPRODUCT(('Verbal Log'!$C$5:$C$1004='Verbal Stats'!$B149)*('Verbal Log'!$I$5:$I$1004='Verbal Stats'!AL$42))</f>
        <v>96.7</v>
      </c>
      <c r="AM149" s="83">
        <f>+SUMPRODUCT(('Verbal Log'!$C$5:$C$1004='Verbal Stats'!$B149)*('Verbal Log'!$I$5:$I$1004='Verbal Stats'!AM$42)*'Verbal Log'!$H$5:$H$1004)/SUMPRODUCT(('Verbal Log'!$C$5:$C$1004='Verbal Stats'!$B149)*('Verbal Log'!$I$5:$I$1004='Verbal Stats'!AM$42))</f>
        <v>61.714285714285715</v>
      </c>
      <c r="AN149" s="83">
        <f>+SUMPRODUCT(('Verbal Log'!$C$5:$C$1004='Verbal Stats'!$B149)*('Verbal Log'!$I$5:$I$1004='Verbal Stats'!AN$42)*'Verbal Log'!$H$5:$H$1004)/SUMPRODUCT(('Verbal Log'!$C$5:$C$1004='Verbal Stats'!$B149)*('Verbal Log'!$I$5:$I$1004='Verbal Stats'!AN$42))</f>
        <v>61.5</v>
      </c>
      <c r="AO149" s="83">
        <f>+SUMPRODUCT(('Verbal Log'!$C$5:$C$1004='Verbal Stats'!$B149)*('Verbal Log'!$I$5:$I$1004='Verbal Stats'!AO$42)*'Verbal Log'!$H$5:$H$1004)/SUMPRODUCT(('Verbal Log'!$C$5:$C$1004='Verbal Stats'!$B149)*('Verbal Log'!$I$5:$I$1004='Verbal Stats'!AO$42))</f>
        <v>60.125</v>
      </c>
      <c r="AP149" s="83" t="e">
        <f>+SUMPRODUCT(('Verbal Log'!$C$5:$C$1004='Verbal Stats'!$B149)*('Verbal Log'!$I$5:$I$1004='Verbal Stats'!AP$42)*'Verbal Log'!$H$5:$H$1004)/SUMPRODUCT(('Verbal Log'!$C$5:$C$1004='Verbal Stats'!$B149)*('Verbal Log'!$I$5:$I$1004='Verbal Stats'!AP$42))</f>
        <v>#DIV/0!</v>
      </c>
      <c r="AQ149" s="76"/>
      <c r="AR149" s="76"/>
      <c r="AS149" s="76"/>
      <c r="AT149" s="76"/>
      <c r="AU149" s="76"/>
      <c r="AV149" s="76"/>
      <c r="AW149" s="76"/>
      <c r="AX149" s="76"/>
      <c r="AY149" s="76"/>
      <c r="AZ149" s="76"/>
      <c r="BA149" s="76"/>
      <c r="BB149" s="76"/>
      <c r="BC149" s="76"/>
      <c r="BD149" s="76"/>
      <c r="BE149" s="76"/>
      <c r="BF149" s="76"/>
      <c r="BG149" s="76"/>
    </row>
    <row r="150" spans="2:59" ht="16" thickBot="1">
      <c r="B150" s="18" t="str">
        <f>+$B$45</f>
        <v>Official Guide-Q</v>
      </c>
      <c r="D150" s="52" t="str">
        <f t="shared" si="114"/>
        <v>n/a</v>
      </c>
      <c r="E150" s="52" t="str">
        <f t="shared" si="115"/>
        <v>n/a</v>
      </c>
      <c r="F150" s="52" t="str">
        <f t="shared" si="116"/>
        <v>n/a</v>
      </c>
      <c r="G150" s="52" t="str">
        <f t="shared" si="117"/>
        <v>n/a</v>
      </c>
      <c r="H150" s="52" t="str">
        <f t="shared" si="118"/>
        <v>n/a</v>
      </c>
      <c r="I150" s="52" t="str">
        <f t="shared" si="119"/>
        <v>n/a</v>
      </c>
      <c r="J150" s="52" t="str">
        <f t="shared" si="120"/>
        <v>n/a</v>
      </c>
      <c r="K150" s="52" t="str">
        <f t="shared" si="121"/>
        <v>n/a</v>
      </c>
      <c r="L150" s="52" t="str">
        <f t="shared" si="122"/>
        <v>n/a</v>
      </c>
      <c r="M150" s="53" t="str">
        <f t="shared" si="123"/>
        <v>n/a</v>
      </c>
      <c r="N150" s="54" t="str">
        <f t="shared" si="124"/>
        <v>n/a</v>
      </c>
      <c r="O150" s="53" t="str">
        <f t="shared" si="125"/>
        <v>n/a</v>
      </c>
      <c r="P150" s="54" t="str">
        <f t="shared" si="125"/>
        <v>n/a</v>
      </c>
      <c r="Q150" s="53" t="str">
        <f t="shared" si="125"/>
        <v>n/a</v>
      </c>
      <c r="R150" s="54" t="str">
        <f t="shared" si="125"/>
        <v>n/a</v>
      </c>
      <c r="S150" s="53" t="str">
        <f t="shared" si="125"/>
        <v>n/a</v>
      </c>
      <c r="T150" s="54" t="str">
        <f t="shared" si="125"/>
        <v>n/a</v>
      </c>
      <c r="U150" s="53" t="str">
        <f t="shared" si="125"/>
        <v>n/a</v>
      </c>
      <c r="V150" s="54" t="str">
        <f t="shared" si="125"/>
        <v>n/a</v>
      </c>
      <c r="X150" s="83" t="e">
        <f>+SUMPRODUCT(('Verbal Log'!$C$5:$C$1004='Verbal Stats'!$B150)*('Verbal Log'!$I$5:$I$1004='Verbal Stats'!X$42)*'Verbal Log'!$H$5:$H$1004)/SUMPRODUCT(('Verbal Log'!$C$5:$C$1004='Verbal Stats'!$B150)*('Verbal Log'!$I$5:$I$1004='Verbal Stats'!X$42))</f>
        <v>#DIV/0!</v>
      </c>
      <c r="Y150" s="83" t="e">
        <f>+SUMPRODUCT(('Verbal Log'!$C$5:$C$1004='Verbal Stats'!$B150)*('Verbal Log'!$I$5:$I$1004='Verbal Stats'!Y$42)*'Verbal Log'!$H$5:$H$1004)/SUMPRODUCT(('Verbal Log'!$C$5:$C$1004='Verbal Stats'!$B150)*('Verbal Log'!$I$5:$I$1004='Verbal Stats'!Y$42))</f>
        <v>#DIV/0!</v>
      </c>
      <c r="Z150" s="83" t="e">
        <f>+SUMPRODUCT(('Verbal Log'!$C$5:$C$1004='Verbal Stats'!$B150)*('Verbal Log'!$I$5:$I$1004='Verbal Stats'!Z$42)*'Verbal Log'!$H$5:$H$1004)/SUMPRODUCT(('Verbal Log'!$C$5:$C$1004='Verbal Stats'!$B150)*('Verbal Log'!$I$5:$I$1004='Verbal Stats'!Z$42))</f>
        <v>#DIV/0!</v>
      </c>
      <c r="AA150" s="83" t="e">
        <f>+SUMPRODUCT(('Verbal Log'!$C$5:$C$1004='Verbal Stats'!$B150)*('Verbal Log'!$I$5:$I$1004='Verbal Stats'!AA$42)*'Verbal Log'!$H$5:$H$1004)/SUMPRODUCT(('Verbal Log'!$C$5:$C$1004='Verbal Stats'!$B150)*('Verbal Log'!$I$5:$I$1004='Verbal Stats'!AA$42))</f>
        <v>#DIV/0!</v>
      </c>
      <c r="AB150" s="83" t="e">
        <f>+SUMPRODUCT(('Verbal Log'!$C$5:$C$1004='Verbal Stats'!$B150)*('Verbal Log'!$I$5:$I$1004='Verbal Stats'!AB$42)*'Verbal Log'!$H$5:$H$1004)/SUMPRODUCT(('Verbal Log'!$C$5:$C$1004='Verbal Stats'!$B150)*('Verbal Log'!$I$5:$I$1004='Verbal Stats'!AB$42))</f>
        <v>#DIV/0!</v>
      </c>
      <c r="AC150" s="83" t="e">
        <f>+SUMPRODUCT(('Verbal Log'!$C$5:$C$1004='Verbal Stats'!$B150)*('Verbal Log'!$I$5:$I$1004='Verbal Stats'!AC$42)*'Verbal Log'!$H$5:$H$1004)/SUMPRODUCT(('Verbal Log'!$C$5:$C$1004='Verbal Stats'!$B150)*('Verbal Log'!$I$5:$I$1004='Verbal Stats'!AC$42))</f>
        <v>#DIV/0!</v>
      </c>
      <c r="AD150" s="83" t="e">
        <f>+SUMPRODUCT(('Verbal Log'!$C$5:$C$1004='Verbal Stats'!$B150)*('Verbal Log'!$I$5:$I$1004='Verbal Stats'!AD$42)*'Verbal Log'!$H$5:$H$1004)/SUMPRODUCT(('Verbal Log'!$C$5:$C$1004='Verbal Stats'!$B150)*('Verbal Log'!$I$5:$I$1004='Verbal Stats'!AD$42))</f>
        <v>#DIV/0!</v>
      </c>
      <c r="AE150" s="83" t="e">
        <f>+SUMPRODUCT(('Verbal Log'!$C$5:$C$1004='Verbal Stats'!$B150)*('Verbal Log'!$I$5:$I$1004='Verbal Stats'!AE$42)*'Verbal Log'!$H$5:$H$1004)/SUMPRODUCT(('Verbal Log'!$C$5:$C$1004='Verbal Stats'!$B150)*('Verbal Log'!$I$5:$I$1004='Verbal Stats'!AE$42))</f>
        <v>#DIV/0!</v>
      </c>
      <c r="AF150" s="83" t="e">
        <f>+SUMPRODUCT(('Verbal Log'!$C$5:$C$1004='Verbal Stats'!$B150)*('Verbal Log'!$I$5:$I$1004='Verbal Stats'!AF$42)*'Verbal Log'!$H$5:$H$1004)/SUMPRODUCT(('Verbal Log'!$C$5:$C$1004='Verbal Stats'!$B150)*('Verbal Log'!$I$5:$I$1004='Verbal Stats'!AF$42))</f>
        <v>#DIV/0!</v>
      </c>
      <c r="AG150" s="83" t="e">
        <f>+SUMPRODUCT(('Verbal Log'!$C$5:$C$1004='Verbal Stats'!$B150)*('Verbal Log'!$I$5:$I$1004='Verbal Stats'!AG$42)*'Verbal Log'!$H$5:$H$1004)/SUMPRODUCT(('Verbal Log'!$C$5:$C$1004='Verbal Stats'!$B150)*('Verbal Log'!$I$5:$I$1004='Verbal Stats'!AG$42))</f>
        <v>#DIV/0!</v>
      </c>
      <c r="AH150" s="83" t="e">
        <f>+SUMPRODUCT(('Verbal Log'!$C$5:$C$1004='Verbal Stats'!$B150)*('Verbal Log'!$I$5:$I$1004='Verbal Stats'!AH$42)*'Verbal Log'!$H$5:$H$1004)/SUMPRODUCT(('Verbal Log'!$C$5:$C$1004='Verbal Stats'!$B150)*('Verbal Log'!$I$5:$I$1004='Verbal Stats'!AH$42))</f>
        <v>#DIV/0!</v>
      </c>
      <c r="AI150" s="83" t="e">
        <f>+SUMPRODUCT(('Verbal Log'!$C$5:$C$1004='Verbal Stats'!$B150)*('Verbal Log'!$I$5:$I$1004='Verbal Stats'!AI$42)*'Verbal Log'!$H$5:$H$1004)/SUMPRODUCT(('Verbal Log'!$C$5:$C$1004='Verbal Stats'!$B150)*('Verbal Log'!$I$5:$I$1004='Verbal Stats'!AI$42))</f>
        <v>#DIV/0!</v>
      </c>
      <c r="AJ150" s="83" t="e">
        <f>+SUMPRODUCT(('Verbal Log'!$C$5:$C$1004='Verbal Stats'!$B150)*('Verbal Log'!$I$5:$I$1004='Verbal Stats'!AJ$42)*'Verbal Log'!$H$5:$H$1004)/SUMPRODUCT(('Verbal Log'!$C$5:$C$1004='Verbal Stats'!$B150)*('Verbal Log'!$I$5:$I$1004='Verbal Stats'!AJ$42))</f>
        <v>#DIV/0!</v>
      </c>
      <c r="AK150" s="83" t="e">
        <f>+SUMPRODUCT(('Verbal Log'!$C$5:$C$1004='Verbal Stats'!$B150)*('Verbal Log'!$I$5:$I$1004='Verbal Stats'!AK$42)*'Verbal Log'!$H$5:$H$1004)/SUMPRODUCT(('Verbal Log'!$C$5:$C$1004='Verbal Stats'!$B150)*('Verbal Log'!$I$5:$I$1004='Verbal Stats'!AK$42))</f>
        <v>#DIV/0!</v>
      </c>
      <c r="AL150" s="83" t="e">
        <f>+SUMPRODUCT(('Verbal Log'!$C$5:$C$1004='Verbal Stats'!$B150)*('Verbal Log'!$I$5:$I$1004='Verbal Stats'!AL$42)*'Verbal Log'!$H$5:$H$1004)/SUMPRODUCT(('Verbal Log'!$C$5:$C$1004='Verbal Stats'!$B150)*('Verbal Log'!$I$5:$I$1004='Verbal Stats'!AL$42))</f>
        <v>#DIV/0!</v>
      </c>
      <c r="AM150" s="83" t="e">
        <f>+SUMPRODUCT(('Verbal Log'!$C$5:$C$1004='Verbal Stats'!$B150)*('Verbal Log'!$I$5:$I$1004='Verbal Stats'!AM$42)*'Verbal Log'!$H$5:$H$1004)/SUMPRODUCT(('Verbal Log'!$C$5:$C$1004='Verbal Stats'!$B150)*('Verbal Log'!$I$5:$I$1004='Verbal Stats'!AM$42))</f>
        <v>#DIV/0!</v>
      </c>
      <c r="AN150" s="83" t="e">
        <f>+SUMPRODUCT(('Verbal Log'!$C$5:$C$1004='Verbal Stats'!$B150)*('Verbal Log'!$I$5:$I$1004='Verbal Stats'!AN$42)*'Verbal Log'!$H$5:$H$1004)/SUMPRODUCT(('Verbal Log'!$C$5:$C$1004='Verbal Stats'!$B150)*('Verbal Log'!$I$5:$I$1004='Verbal Stats'!AN$42))</f>
        <v>#DIV/0!</v>
      </c>
      <c r="AO150" s="83" t="e">
        <f>+SUMPRODUCT(('Verbal Log'!$C$5:$C$1004='Verbal Stats'!$B150)*('Verbal Log'!$I$5:$I$1004='Verbal Stats'!AO$42)*'Verbal Log'!$H$5:$H$1004)/SUMPRODUCT(('Verbal Log'!$C$5:$C$1004='Verbal Stats'!$B150)*('Verbal Log'!$I$5:$I$1004='Verbal Stats'!AO$42))</f>
        <v>#DIV/0!</v>
      </c>
      <c r="AP150" s="83" t="e">
        <f>+SUMPRODUCT(('Verbal Log'!$C$5:$C$1004='Verbal Stats'!$B150)*('Verbal Log'!$I$5:$I$1004='Verbal Stats'!AP$42)*'Verbal Log'!$H$5:$H$1004)/SUMPRODUCT(('Verbal Log'!$C$5:$C$1004='Verbal Stats'!$B150)*('Verbal Log'!$I$5:$I$1004='Verbal Stats'!AP$42))</f>
        <v>#DIV/0!</v>
      </c>
      <c r="AQ150" s="76"/>
      <c r="AR150" s="76"/>
      <c r="AS150" s="76"/>
      <c r="AT150" s="76"/>
      <c r="AU150" s="76"/>
      <c r="AV150" s="76"/>
      <c r="AW150" s="76"/>
      <c r="AX150" s="76"/>
      <c r="AY150" s="76"/>
      <c r="AZ150" s="76"/>
      <c r="BA150" s="76"/>
      <c r="BB150" s="76"/>
      <c r="BC150" s="76"/>
      <c r="BD150" s="76"/>
      <c r="BE150" s="76"/>
      <c r="BF150" s="76"/>
      <c r="BG150" s="76"/>
    </row>
    <row r="151" spans="2:59" ht="16" thickBot="1">
      <c r="B151" s="18" t="str">
        <f>+$B$46</f>
        <v>Kaplan Premier</v>
      </c>
      <c r="D151" s="55">
        <f t="shared" si="114"/>
        <v>77.727272727272734</v>
      </c>
      <c r="E151" s="55">
        <f t="shared" si="115"/>
        <v>114.5</v>
      </c>
      <c r="F151" s="55" t="str">
        <f t="shared" si="116"/>
        <v>n/a</v>
      </c>
      <c r="G151" s="55">
        <f t="shared" si="117"/>
        <v>81.166666666666671</v>
      </c>
      <c r="H151" s="55">
        <f t="shared" si="118"/>
        <v>105.61538461538461</v>
      </c>
      <c r="I151" s="55">
        <f t="shared" si="119"/>
        <v>146.25</v>
      </c>
      <c r="J151" s="55" t="str">
        <f t="shared" si="120"/>
        <v>n/a</v>
      </c>
      <c r="K151" s="55">
        <f t="shared" si="121"/>
        <v>116.2</v>
      </c>
      <c r="L151" s="55">
        <f t="shared" si="122"/>
        <v>113.38888888888889</v>
      </c>
      <c r="M151" s="56">
        <f t="shared" si="123"/>
        <v>97.833333333333329</v>
      </c>
      <c r="N151" s="57">
        <f t="shared" si="124"/>
        <v>121.6</v>
      </c>
      <c r="O151" s="56">
        <f t="shared" si="125"/>
        <v>66</v>
      </c>
      <c r="P151" s="57">
        <f t="shared" si="125"/>
        <v>67.666666666666671</v>
      </c>
      <c r="Q151" s="56">
        <f t="shared" si="125"/>
        <v>89.5</v>
      </c>
      <c r="R151" s="57">
        <f t="shared" si="125"/>
        <v>99</v>
      </c>
      <c r="S151" s="56">
        <f t="shared" si="125"/>
        <v>81.375</v>
      </c>
      <c r="T151" s="57">
        <f t="shared" si="125"/>
        <v>79.888888888888886</v>
      </c>
      <c r="U151" s="56">
        <f t="shared" si="125"/>
        <v>101</v>
      </c>
      <c r="V151" s="57" t="str">
        <f t="shared" si="125"/>
        <v>n/a</v>
      </c>
      <c r="X151" s="83">
        <f>+SUMPRODUCT(('Verbal Log'!$C$5:$C$1004='Verbal Stats'!$B151)*('Verbal Log'!$I$5:$I$1004='Verbal Stats'!X$42)*'Verbal Log'!$H$5:$H$1004)/SUMPRODUCT(('Verbal Log'!$C$5:$C$1004='Verbal Stats'!$B151)*('Verbal Log'!$I$5:$I$1004='Verbal Stats'!X$42))</f>
        <v>77.727272727272734</v>
      </c>
      <c r="Y151" s="83">
        <f>+SUMPRODUCT(('Verbal Log'!$C$5:$C$1004='Verbal Stats'!$B151)*('Verbal Log'!$I$5:$I$1004='Verbal Stats'!Y$42)*'Verbal Log'!$H$5:$H$1004)/SUMPRODUCT(('Verbal Log'!$C$5:$C$1004='Verbal Stats'!$B151)*('Verbal Log'!$I$5:$I$1004='Verbal Stats'!Y$42))</f>
        <v>114.5</v>
      </c>
      <c r="Z151" s="83" t="e">
        <f>+SUMPRODUCT(('Verbal Log'!$C$5:$C$1004='Verbal Stats'!$B151)*('Verbal Log'!$I$5:$I$1004='Verbal Stats'!Z$42)*'Verbal Log'!$H$5:$H$1004)/SUMPRODUCT(('Verbal Log'!$C$5:$C$1004='Verbal Stats'!$B151)*('Verbal Log'!$I$5:$I$1004='Verbal Stats'!Z$42))</f>
        <v>#DIV/0!</v>
      </c>
      <c r="AA151" s="83">
        <f>+SUMPRODUCT(('Verbal Log'!$C$5:$C$1004='Verbal Stats'!$B151)*('Verbal Log'!$I$5:$I$1004='Verbal Stats'!AA$42)*'Verbal Log'!$H$5:$H$1004)/SUMPRODUCT(('Verbal Log'!$C$5:$C$1004='Verbal Stats'!$B151)*('Verbal Log'!$I$5:$I$1004='Verbal Stats'!AA$42))</f>
        <v>81.166666666666671</v>
      </c>
      <c r="AB151" s="83">
        <f>+SUMPRODUCT(('Verbal Log'!$C$5:$C$1004='Verbal Stats'!$B151)*('Verbal Log'!$I$5:$I$1004='Verbal Stats'!AB$42)*'Verbal Log'!$H$5:$H$1004)/SUMPRODUCT(('Verbal Log'!$C$5:$C$1004='Verbal Stats'!$B151)*('Verbal Log'!$I$5:$I$1004='Verbal Stats'!AB$42))</f>
        <v>105.61538461538461</v>
      </c>
      <c r="AC151" s="83">
        <f>+SUMPRODUCT(('Verbal Log'!$C$5:$C$1004='Verbal Stats'!$B151)*('Verbal Log'!$I$5:$I$1004='Verbal Stats'!AC$42)*'Verbal Log'!$H$5:$H$1004)/SUMPRODUCT(('Verbal Log'!$C$5:$C$1004='Verbal Stats'!$B151)*('Verbal Log'!$I$5:$I$1004='Verbal Stats'!AC$42))</f>
        <v>146.25</v>
      </c>
      <c r="AD151" s="83" t="e">
        <f>+SUMPRODUCT(('Verbal Log'!$C$5:$C$1004='Verbal Stats'!$B151)*('Verbal Log'!$I$5:$I$1004='Verbal Stats'!AD$42)*'Verbal Log'!$H$5:$H$1004)/SUMPRODUCT(('Verbal Log'!$C$5:$C$1004='Verbal Stats'!$B151)*('Verbal Log'!$I$5:$I$1004='Verbal Stats'!AD$42))</f>
        <v>#DIV/0!</v>
      </c>
      <c r="AE151" s="83">
        <f>+SUMPRODUCT(('Verbal Log'!$C$5:$C$1004='Verbal Stats'!$B151)*('Verbal Log'!$I$5:$I$1004='Verbal Stats'!AE$42)*'Verbal Log'!$H$5:$H$1004)/SUMPRODUCT(('Verbal Log'!$C$5:$C$1004='Verbal Stats'!$B151)*('Verbal Log'!$I$5:$I$1004='Verbal Stats'!AE$42))</f>
        <v>116.2</v>
      </c>
      <c r="AF151" s="83">
        <f>+SUMPRODUCT(('Verbal Log'!$C$5:$C$1004='Verbal Stats'!$B151)*('Verbal Log'!$I$5:$I$1004='Verbal Stats'!AF$42)*'Verbal Log'!$H$5:$H$1004)/SUMPRODUCT(('Verbal Log'!$C$5:$C$1004='Verbal Stats'!$B151)*('Verbal Log'!$I$5:$I$1004='Verbal Stats'!AF$42))</f>
        <v>113.38888888888889</v>
      </c>
      <c r="AG151" s="83">
        <f>+SUMPRODUCT(('Verbal Log'!$C$5:$C$1004='Verbal Stats'!$B151)*('Verbal Log'!$I$5:$I$1004='Verbal Stats'!AG$42)*'Verbal Log'!$H$5:$H$1004)/SUMPRODUCT(('Verbal Log'!$C$5:$C$1004='Verbal Stats'!$B151)*('Verbal Log'!$I$5:$I$1004='Verbal Stats'!AG$42))</f>
        <v>97.833333333333329</v>
      </c>
      <c r="AH151" s="83">
        <f>+SUMPRODUCT(('Verbal Log'!$C$5:$C$1004='Verbal Stats'!$B151)*('Verbal Log'!$I$5:$I$1004='Verbal Stats'!AH$42)*'Verbal Log'!$H$5:$H$1004)/SUMPRODUCT(('Verbal Log'!$C$5:$C$1004='Verbal Stats'!$B151)*('Verbal Log'!$I$5:$I$1004='Verbal Stats'!AH$42))</f>
        <v>121.6</v>
      </c>
      <c r="AI151" s="83">
        <f>+SUMPRODUCT(('Verbal Log'!$C$5:$C$1004='Verbal Stats'!$B151)*('Verbal Log'!$I$5:$I$1004='Verbal Stats'!AI$42)*'Verbal Log'!$H$5:$H$1004)/SUMPRODUCT(('Verbal Log'!$C$5:$C$1004='Verbal Stats'!$B151)*('Verbal Log'!$I$5:$I$1004='Verbal Stats'!AI$42))</f>
        <v>66</v>
      </c>
      <c r="AJ151" s="83">
        <f>+SUMPRODUCT(('Verbal Log'!$C$5:$C$1004='Verbal Stats'!$B151)*('Verbal Log'!$I$5:$I$1004='Verbal Stats'!AJ$42)*'Verbal Log'!$H$5:$H$1004)/SUMPRODUCT(('Verbal Log'!$C$5:$C$1004='Verbal Stats'!$B151)*('Verbal Log'!$I$5:$I$1004='Verbal Stats'!AJ$42))</f>
        <v>67.666666666666671</v>
      </c>
      <c r="AK151" s="83">
        <f>+SUMPRODUCT(('Verbal Log'!$C$5:$C$1004='Verbal Stats'!$B151)*('Verbal Log'!$I$5:$I$1004='Verbal Stats'!AK$42)*'Verbal Log'!$H$5:$H$1004)/SUMPRODUCT(('Verbal Log'!$C$5:$C$1004='Verbal Stats'!$B151)*('Verbal Log'!$I$5:$I$1004='Verbal Stats'!AK$42))</f>
        <v>89.5</v>
      </c>
      <c r="AL151" s="83">
        <f>+SUMPRODUCT(('Verbal Log'!$C$5:$C$1004='Verbal Stats'!$B151)*('Verbal Log'!$I$5:$I$1004='Verbal Stats'!AL$42)*'Verbal Log'!$H$5:$H$1004)/SUMPRODUCT(('Verbal Log'!$C$5:$C$1004='Verbal Stats'!$B151)*('Verbal Log'!$I$5:$I$1004='Verbal Stats'!AL$42))</f>
        <v>99</v>
      </c>
      <c r="AM151" s="83">
        <f>+SUMPRODUCT(('Verbal Log'!$C$5:$C$1004='Verbal Stats'!$B151)*('Verbal Log'!$I$5:$I$1004='Verbal Stats'!AM$42)*'Verbal Log'!$H$5:$H$1004)/SUMPRODUCT(('Verbal Log'!$C$5:$C$1004='Verbal Stats'!$B151)*('Verbal Log'!$I$5:$I$1004='Verbal Stats'!AM$42))</f>
        <v>81.375</v>
      </c>
      <c r="AN151" s="83">
        <f>+SUMPRODUCT(('Verbal Log'!$C$5:$C$1004='Verbal Stats'!$B151)*('Verbal Log'!$I$5:$I$1004='Verbal Stats'!AN$42)*'Verbal Log'!$H$5:$H$1004)/SUMPRODUCT(('Verbal Log'!$C$5:$C$1004='Verbal Stats'!$B151)*('Verbal Log'!$I$5:$I$1004='Verbal Stats'!AN$42))</f>
        <v>79.888888888888886</v>
      </c>
      <c r="AO151" s="83">
        <f>+SUMPRODUCT(('Verbal Log'!$C$5:$C$1004='Verbal Stats'!$B151)*('Verbal Log'!$I$5:$I$1004='Verbal Stats'!AO$42)*'Verbal Log'!$H$5:$H$1004)/SUMPRODUCT(('Verbal Log'!$C$5:$C$1004='Verbal Stats'!$B151)*('Verbal Log'!$I$5:$I$1004='Verbal Stats'!AO$42))</f>
        <v>101</v>
      </c>
      <c r="AP151" s="83" t="e">
        <f>+SUMPRODUCT(('Verbal Log'!$C$5:$C$1004='Verbal Stats'!$B151)*('Verbal Log'!$I$5:$I$1004='Verbal Stats'!AP$42)*'Verbal Log'!$H$5:$H$1004)/SUMPRODUCT(('Verbal Log'!$C$5:$C$1004='Verbal Stats'!$B151)*('Verbal Log'!$I$5:$I$1004='Verbal Stats'!AP$42))</f>
        <v>#DIV/0!</v>
      </c>
      <c r="AQ151" s="76"/>
      <c r="AR151" s="76"/>
      <c r="AS151" s="76"/>
      <c r="AT151" s="76"/>
      <c r="AU151" s="76"/>
      <c r="AV151" s="76"/>
      <c r="AW151" s="76"/>
      <c r="AX151" s="76"/>
      <c r="AY151" s="76"/>
      <c r="AZ151" s="76"/>
      <c r="BA151" s="76"/>
      <c r="BB151" s="76"/>
      <c r="BC151" s="76"/>
      <c r="BD151" s="76"/>
      <c r="BE151" s="76"/>
      <c r="BF151" s="76"/>
      <c r="BG151" s="76"/>
    </row>
    <row r="152" spans="2:59" ht="16" thickBot="1">
      <c r="B152" s="18" t="str">
        <f>+$B$47</f>
        <v>MGMAT</v>
      </c>
      <c r="D152" s="52" t="str">
        <f t="shared" si="114"/>
        <v>n/a</v>
      </c>
      <c r="E152" s="52" t="str">
        <f t="shared" si="115"/>
        <v>n/a</v>
      </c>
      <c r="F152" s="52" t="str">
        <f t="shared" si="116"/>
        <v>n/a</v>
      </c>
      <c r="G152" s="52" t="str">
        <f t="shared" si="117"/>
        <v>n/a</v>
      </c>
      <c r="H152" s="52" t="str">
        <f t="shared" si="118"/>
        <v>n/a</v>
      </c>
      <c r="I152" s="52" t="str">
        <f t="shared" si="119"/>
        <v>n/a</v>
      </c>
      <c r="J152" s="52" t="str">
        <f t="shared" si="120"/>
        <v>n/a</v>
      </c>
      <c r="K152" s="52" t="str">
        <f t="shared" si="121"/>
        <v>n/a</v>
      </c>
      <c r="L152" s="52" t="str">
        <f t="shared" si="122"/>
        <v>n/a</v>
      </c>
      <c r="M152" s="53" t="str">
        <f t="shared" si="123"/>
        <v>n/a</v>
      </c>
      <c r="N152" s="54" t="str">
        <f t="shared" si="124"/>
        <v>n/a</v>
      </c>
      <c r="O152" s="53" t="str">
        <f t="shared" si="125"/>
        <v>n/a</v>
      </c>
      <c r="P152" s="54" t="str">
        <f t="shared" si="125"/>
        <v>n/a</v>
      </c>
      <c r="Q152" s="53" t="str">
        <f t="shared" si="125"/>
        <v>n/a</v>
      </c>
      <c r="R152" s="54" t="str">
        <f t="shared" si="125"/>
        <v>n/a</v>
      </c>
      <c r="S152" s="53" t="str">
        <f t="shared" si="125"/>
        <v>n/a</v>
      </c>
      <c r="T152" s="54" t="str">
        <f t="shared" si="125"/>
        <v>n/a</v>
      </c>
      <c r="U152" s="53" t="str">
        <f t="shared" si="125"/>
        <v>n/a</v>
      </c>
      <c r="V152" s="54" t="str">
        <f t="shared" si="125"/>
        <v>n/a</v>
      </c>
      <c r="X152" s="83" t="e">
        <f>+SUMPRODUCT(('Verbal Log'!$C$5:$C$1004='Verbal Stats'!$B152)*('Verbal Log'!$I$5:$I$1004='Verbal Stats'!X$42)*'Verbal Log'!$H$5:$H$1004)/SUMPRODUCT(('Verbal Log'!$C$5:$C$1004='Verbal Stats'!$B152)*('Verbal Log'!$I$5:$I$1004='Verbal Stats'!X$42))</f>
        <v>#DIV/0!</v>
      </c>
      <c r="Y152" s="83" t="e">
        <f>+SUMPRODUCT(('Verbal Log'!$C$5:$C$1004='Verbal Stats'!$B152)*('Verbal Log'!$I$5:$I$1004='Verbal Stats'!Y$42)*'Verbal Log'!$H$5:$H$1004)/SUMPRODUCT(('Verbal Log'!$C$5:$C$1004='Verbal Stats'!$B152)*('Verbal Log'!$I$5:$I$1004='Verbal Stats'!Y$42))</f>
        <v>#DIV/0!</v>
      </c>
      <c r="Z152" s="83" t="e">
        <f>+SUMPRODUCT(('Verbal Log'!$C$5:$C$1004='Verbal Stats'!$B152)*('Verbal Log'!$I$5:$I$1004='Verbal Stats'!Z$42)*'Verbal Log'!$H$5:$H$1004)/SUMPRODUCT(('Verbal Log'!$C$5:$C$1004='Verbal Stats'!$B152)*('Verbal Log'!$I$5:$I$1004='Verbal Stats'!Z$42))</f>
        <v>#DIV/0!</v>
      </c>
      <c r="AA152" s="83" t="e">
        <f>+SUMPRODUCT(('Verbal Log'!$C$5:$C$1004='Verbal Stats'!$B152)*('Verbal Log'!$I$5:$I$1004='Verbal Stats'!AA$42)*'Verbal Log'!$H$5:$H$1004)/SUMPRODUCT(('Verbal Log'!$C$5:$C$1004='Verbal Stats'!$B152)*('Verbal Log'!$I$5:$I$1004='Verbal Stats'!AA$42))</f>
        <v>#DIV/0!</v>
      </c>
      <c r="AB152" s="83" t="e">
        <f>+SUMPRODUCT(('Verbal Log'!$C$5:$C$1004='Verbal Stats'!$B152)*('Verbal Log'!$I$5:$I$1004='Verbal Stats'!AB$42)*'Verbal Log'!$H$5:$H$1004)/SUMPRODUCT(('Verbal Log'!$C$5:$C$1004='Verbal Stats'!$B152)*('Verbal Log'!$I$5:$I$1004='Verbal Stats'!AB$42))</f>
        <v>#DIV/0!</v>
      </c>
      <c r="AC152" s="83" t="e">
        <f>+SUMPRODUCT(('Verbal Log'!$C$5:$C$1004='Verbal Stats'!$B152)*('Verbal Log'!$I$5:$I$1004='Verbal Stats'!AC$42)*'Verbal Log'!$H$5:$H$1004)/SUMPRODUCT(('Verbal Log'!$C$5:$C$1004='Verbal Stats'!$B152)*('Verbal Log'!$I$5:$I$1004='Verbal Stats'!AC$42))</f>
        <v>#DIV/0!</v>
      </c>
      <c r="AD152" s="83" t="e">
        <f>+SUMPRODUCT(('Verbal Log'!$C$5:$C$1004='Verbal Stats'!$B152)*('Verbal Log'!$I$5:$I$1004='Verbal Stats'!AD$42)*'Verbal Log'!$H$5:$H$1004)/SUMPRODUCT(('Verbal Log'!$C$5:$C$1004='Verbal Stats'!$B152)*('Verbal Log'!$I$5:$I$1004='Verbal Stats'!AD$42))</f>
        <v>#DIV/0!</v>
      </c>
      <c r="AE152" s="83" t="e">
        <f>+SUMPRODUCT(('Verbal Log'!$C$5:$C$1004='Verbal Stats'!$B152)*('Verbal Log'!$I$5:$I$1004='Verbal Stats'!AE$42)*'Verbal Log'!$H$5:$H$1004)/SUMPRODUCT(('Verbal Log'!$C$5:$C$1004='Verbal Stats'!$B152)*('Verbal Log'!$I$5:$I$1004='Verbal Stats'!AE$42))</f>
        <v>#DIV/0!</v>
      </c>
      <c r="AF152" s="83" t="e">
        <f>+SUMPRODUCT(('Verbal Log'!$C$5:$C$1004='Verbal Stats'!$B152)*('Verbal Log'!$I$5:$I$1004='Verbal Stats'!AF$42)*'Verbal Log'!$H$5:$H$1004)/SUMPRODUCT(('Verbal Log'!$C$5:$C$1004='Verbal Stats'!$B152)*('Verbal Log'!$I$5:$I$1004='Verbal Stats'!AF$42))</f>
        <v>#DIV/0!</v>
      </c>
      <c r="AG152" s="83" t="e">
        <f>+SUMPRODUCT(('Verbal Log'!$C$5:$C$1004='Verbal Stats'!$B152)*('Verbal Log'!$I$5:$I$1004='Verbal Stats'!AG$42)*'Verbal Log'!$H$5:$H$1004)/SUMPRODUCT(('Verbal Log'!$C$5:$C$1004='Verbal Stats'!$B152)*('Verbal Log'!$I$5:$I$1004='Verbal Stats'!AG$42))</f>
        <v>#DIV/0!</v>
      </c>
      <c r="AH152" s="83" t="e">
        <f>+SUMPRODUCT(('Verbal Log'!$C$5:$C$1004='Verbal Stats'!$B152)*('Verbal Log'!$I$5:$I$1004='Verbal Stats'!AH$42)*'Verbal Log'!$H$5:$H$1004)/SUMPRODUCT(('Verbal Log'!$C$5:$C$1004='Verbal Stats'!$B152)*('Verbal Log'!$I$5:$I$1004='Verbal Stats'!AH$42))</f>
        <v>#DIV/0!</v>
      </c>
      <c r="AI152" s="83" t="e">
        <f>+SUMPRODUCT(('Verbal Log'!$C$5:$C$1004='Verbal Stats'!$B152)*('Verbal Log'!$I$5:$I$1004='Verbal Stats'!AI$42)*'Verbal Log'!$H$5:$H$1004)/SUMPRODUCT(('Verbal Log'!$C$5:$C$1004='Verbal Stats'!$B152)*('Verbal Log'!$I$5:$I$1004='Verbal Stats'!AI$42))</f>
        <v>#DIV/0!</v>
      </c>
      <c r="AJ152" s="83" t="e">
        <f>+SUMPRODUCT(('Verbal Log'!$C$5:$C$1004='Verbal Stats'!$B152)*('Verbal Log'!$I$5:$I$1004='Verbal Stats'!AJ$42)*'Verbal Log'!$H$5:$H$1004)/SUMPRODUCT(('Verbal Log'!$C$5:$C$1004='Verbal Stats'!$B152)*('Verbal Log'!$I$5:$I$1004='Verbal Stats'!AJ$42))</f>
        <v>#DIV/0!</v>
      </c>
      <c r="AK152" s="83" t="e">
        <f>+SUMPRODUCT(('Verbal Log'!$C$5:$C$1004='Verbal Stats'!$B152)*('Verbal Log'!$I$5:$I$1004='Verbal Stats'!AK$42)*'Verbal Log'!$H$5:$H$1004)/SUMPRODUCT(('Verbal Log'!$C$5:$C$1004='Verbal Stats'!$B152)*('Verbal Log'!$I$5:$I$1004='Verbal Stats'!AK$42))</f>
        <v>#DIV/0!</v>
      </c>
      <c r="AL152" s="83" t="e">
        <f>+SUMPRODUCT(('Verbal Log'!$C$5:$C$1004='Verbal Stats'!$B152)*('Verbal Log'!$I$5:$I$1004='Verbal Stats'!AL$42)*'Verbal Log'!$H$5:$H$1004)/SUMPRODUCT(('Verbal Log'!$C$5:$C$1004='Verbal Stats'!$B152)*('Verbal Log'!$I$5:$I$1004='Verbal Stats'!AL$42))</f>
        <v>#DIV/0!</v>
      </c>
      <c r="AM152" s="83" t="e">
        <f>+SUMPRODUCT(('Verbal Log'!$C$5:$C$1004='Verbal Stats'!$B152)*('Verbal Log'!$I$5:$I$1004='Verbal Stats'!AM$42)*'Verbal Log'!$H$5:$H$1004)/SUMPRODUCT(('Verbal Log'!$C$5:$C$1004='Verbal Stats'!$B152)*('Verbal Log'!$I$5:$I$1004='Verbal Stats'!AM$42))</f>
        <v>#DIV/0!</v>
      </c>
      <c r="AN152" s="83" t="e">
        <f>+SUMPRODUCT(('Verbal Log'!$C$5:$C$1004='Verbal Stats'!$B152)*('Verbal Log'!$I$5:$I$1004='Verbal Stats'!AN$42)*'Verbal Log'!$H$5:$H$1004)/SUMPRODUCT(('Verbal Log'!$C$5:$C$1004='Verbal Stats'!$B152)*('Verbal Log'!$I$5:$I$1004='Verbal Stats'!AN$42))</f>
        <v>#DIV/0!</v>
      </c>
      <c r="AO152" s="83" t="e">
        <f>+SUMPRODUCT(('Verbal Log'!$C$5:$C$1004='Verbal Stats'!$B152)*('Verbal Log'!$I$5:$I$1004='Verbal Stats'!AO$42)*'Verbal Log'!$H$5:$H$1004)/SUMPRODUCT(('Verbal Log'!$C$5:$C$1004='Verbal Stats'!$B152)*('Verbal Log'!$I$5:$I$1004='Verbal Stats'!AO$42))</f>
        <v>#DIV/0!</v>
      </c>
      <c r="AP152" s="83" t="e">
        <f>+SUMPRODUCT(('Verbal Log'!$C$5:$C$1004='Verbal Stats'!$B152)*('Verbal Log'!$I$5:$I$1004='Verbal Stats'!AP$42)*'Verbal Log'!$H$5:$H$1004)/SUMPRODUCT(('Verbal Log'!$C$5:$C$1004='Verbal Stats'!$B152)*('Verbal Log'!$I$5:$I$1004='Verbal Stats'!AP$42))</f>
        <v>#DIV/0!</v>
      </c>
      <c r="AQ152" s="76"/>
      <c r="AR152" s="76"/>
      <c r="AS152" s="76"/>
      <c r="AT152" s="76"/>
      <c r="AU152" s="76"/>
      <c r="AV152" s="76"/>
      <c r="AW152" s="76"/>
      <c r="AX152" s="76"/>
      <c r="AY152" s="76"/>
      <c r="AZ152" s="76"/>
      <c r="BA152" s="76"/>
      <c r="BB152" s="76"/>
      <c r="BC152" s="76"/>
      <c r="BD152" s="76"/>
      <c r="BE152" s="76"/>
      <c r="BF152" s="76"/>
      <c r="BG152" s="76"/>
    </row>
    <row r="153" spans="2:59" ht="16" thickBot="1">
      <c r="B153" s="18" t="str">
        <f>+$B$48</f>
        <v>NOVA</v>
      </c>
      <c r="D153" s="55" t="str">
        <f t="shared" si="114"/>
        <v>n/a</v>
      </c>
      <c r="E153" s="55" t="str">
        <f t="shared" si="115"/>
        <v>n/a</v>
      </c>
      <c r="F153" s="55" t="str">
        <f t="shared" si="116"/>
        <v>n/a</v>
      </c>
      <c r="G153" s="55" t="str">
        <f t="shared" si="117"/>
        <v>n/a</v>
      </c>
      <c r="H153" s="55" t="str">
        <f t="shared" si="118"/>
        <v>n/a</v>
      </c>
      <c r="I153" s="55" t="str">
        <f t="shared" si="119"/>
        <v>n/a</v>
      </c>
      <c r="J153" s="55" t="str">
        <f t="shared" si="120"/>
        <v>n/a</v>
      </c>
      <c r="K153" s="55" t="str">
        <f t="shared" si="121"/>
        <v>n/a</v>
      </c>
      <c r="L153" s="55" t="str">
        <f t="shared" si="122"/>
        <v>n/a</v>
      </c>
      <c r="M153" s="56" t="str">
        <f t="shared" si="123"/>
        <v>n/a</v>
      </c>
      <c r="N153" s="57" t="str">
        <f t="shared" si="124"/>
        <v>n/a</v>
      </c>
      <c r="O153" s="56" t="str">
        <f t="shared" si="125"/>
        <v>n/a</v>
      </c>
      <c r="P153" s="57" t="str">
        <f t="shared" si="125"/>
        <v>n/a</v>
      </c>
      <c r="Q153" s="56" t="str">
        <f t="shared" si="125"/>
        <v>n/a</v>
      </c>
      <c r="R153" s="57" t="str">
        <f t="shared" si="125"/>
        <v>n/a</v>
      </c>
      <c r="S153" s="56" t="str">
        <f t="shared" si="125"/>
        <v>n/a</v>
      </c>
      <c r="T153" s="57" t="str">
        <f t="shared" si="125"/>
        <v>n/a</v>
      </c>
      <c r="U153" s="56" t="str">
        <f t="shared" si="125"/>
        <v>n/a</v>
      </c>
      <c r="V153" s="57" t="str">
        <f t="shared" si="125"/>
        <v>n/a</v>
      </c>
      <c r="X153" s="83" t="e">
        <f>+SUMPRODUCT(('Verbal Log'!$C$5:$C$1004='Verbal Stats'!$B153)*('Verbal Log'!$I$5:$I$1004='Verbal Stats'!X$42)*'Verbal Log'!$H$5:$H$1004)/SUMPRODUCT(('Verbal Log'!$C$5:$C$1004='Verbal Stats'!$B153)*('Verbal Log'!$I$5:$I$1004='Verbal Stats'!X$42))</f>
        <v>#DIV/0!</v>
      </c>
      <c r="Y153" s="83" t="e">
        <f>+SUMPRODUCT(('Verbal Log'!$C$5:$C$1004='Verbal Stats'!$B153)*('Verbal Log'!$I$5:$I$1004='Verbal Stats'!Y$42)*'Verbal Log'!$H$5:$H$1004)/SUMPRODUCT(('Verbal Log'!$C$5:$C$1004='Verbal Stats'!$B153)*('Verbal Log'!$I$5:$I$1004='Verbal Stats'!Y$42))</f>
        <v>#DIV/0!</v>
      </c>
      <c r="Z153" s="83" t="e">
        <f>+SUMPRODUCT(('Verbal Log'!$C$5:$C$1004='Verbal Stats'!$B153)*('Verbal Log'!$I$5:$I$1004='Verbal Stats'!Z$42)*'Verbal Log'!$H$5:$H$1004)/SUMPRODUCT(('Verbal Log'!$C$5:$C$1004='Verbal Stats'!$B153)*('Verbal Log'!$I$5:$I$1004='Verbal Stats'!Z$42))</f>
        <v>#DIV/0!</v>
      </c>
      <c r="AA153" s="83" t="e">
        <f>+SUMPRODUCT(('Verbal Log'!$C$5:$C$1004='Verbal Stats'!$B153)*('Verbal Log'!$I$5:$I$1004='Verbal Stats'!AA$42)*'Verbal Log'!$H$5:$H$1004)/SUMPRODUCT(('Verbal Log'!$C$5:$C$1004='Verbal Stats'!$B153)*('Verbal Log'!$I$5:$I$1004='Verbal Stats'!AA$42))</f>
        <v>#DIV/0!</v>
      </c>
      <c r="AB153" s="83" t="e">
        <f>+SUMPRODUCT(('Verbal Log'!$C$5:$C$1004='Verbal Stats'!$B153)*('Verbal Log'!$I$5:$I$1004='Verbal Stats'!AB$42)*'Verbal Log'!$H$5:$H$1004)/SUMPRODUCT(('Verbal Log'!$C$5:$C$1004='Verbal Stats'!$B153)*('Verbal Log'!$I$5:$I$1004='Verbal Stats'!AB$42))</f>
        <v>#DIV/0!</v>
      </c>
      <c r="AC153" s="83" t="e">
        <f>+SUMPRODUCT(('Verbal Log'!$C$5:$C$1004='Verbal Stats'!$B153)*('Verbal Log'!$I$5:$I$1004='Verbal Stats'!AC$42)*'Verbal Log'!$H$5:$H$1004)/SUMPRODUCT(('Verbal Log'!$C$5:$C$1004='Verbal Stats'!$B153)*('Verbal Log'!$I$5:$I$1004='Verbal Stats'!AC$42))</f>
        <v>#DIV/0!</v>
      </c>
      <c r="AD153" s="83" t="e">
        <f>+SUMPRODUCT(('Verbal Log'!$C$5:$C$1004='Verbal Stats'!$B153)*('Verbal Log'!$I$5:$I$1004='Verbal Stats'!AD$42)*'Verbal Log'!$H$5:$H$1004)/SUMPRODUCT(('Verbal Log'!$C$5:$C$1004='Verbal Stats'!$B153)*('Verbal Log'!$I$5:$I$1004='Verbal Stats'!AD$42))</f>
        <v>#DIV/0!</v>
      </c>
      <c r="AE153" s="83" t="e">
        <f>+SUMPRODUCT(('Verbal Log'!$C$5:$C$1004='Verbal Stats'!$B153)*('Verbal Log'!$I$5:$I$1004='Verbal Stats'!AE$42)*'Verbal Log'!$H$5:$H$1004)/SUMPRODUCT(('Verbal Log'!$C$5:$C$1004='Verbal Stats'!$B153)*('Verbal Log'!$I$5:$I$1004='Verbal Stats'!AE$42))</f>
        <v>#DIV/0!</v>
      </c>
      <c r="AF153" s="83" t="e">
        <f>+SUMPRODUCT(('Verbal Log'!$C$5:$C$1004='Verbal Stats'!$B153)*('Verbal Log'!$I$5:$I$1004='Verbal Stats'!AF$42)*'Verbal Log'!$H$5:$H$1004)/SUMPRODUCT(('Verbal Log'!$C$5:$C$1004='Verbal Stats'!$B153)*('Verbal Log'!$I$5:$I$1004='Verbal Stats'!AF$42))</f>
        <v>#DIV/0!</v>
      </c>
      <c r="AG153" s="83" t="e">
        <f>+SUMPRODUCT(('Verbal Log'!$C$5:$C$1004='Verbal Stats'!$B153)*('Verbal Log'!$I$5:$I$1004='Verbal Stats'!AG$42)*'Verbal Log'!$H$5:$H$1004)/SUMPRODUCT(('Verbal Log'!$C$5:$C$1004='Verbal Stats'!$B153)*('Verbal Log'!$I$5:$I$1004='Verbal Stats'!AG$42))</f>
        <v>#DIV/0!</v>
      </c>
      <c r="AH153" s="83" t="e">
        <f>+SUMPRODUCT(('Verbal Log'!$C$5:$C$1004='Verbal Stats'!$B153)*('Verbal Log'!$I$5:$I$1004='Verbal Stats'!AH$42)*'Verbal Log'!$H$5:$H$1004)/SUMPRODUCT(('Verbal Log'!$C$5:$C$1004='Verbal Stats'!$B153)*('Verbal Log'!$I$5:$I$1004='Verbal Stats'!AH$42))</f>
        <v>#DIV/0!</v>
      </c>
      <c r="AI153" s="83" t="e">
        <f>+SUMPRODUCT(('Verbal Log'!$C$5:$C$1004='Verbal Stats'!$B153)*('Verbal Log'!$I$5:$I$1004='Verbal Stats'!AI$42)*'Verbal Log'!$H$5:$H$1004)/SUMPRODUCT(('Verbal Log'!$C$5:$C$1004='Verbal Stats'!$B153)*('Verbal Log'!$I$5:$I$1004='Verbal Stats'!AI$42))</f>
        <v>#DIV/0!</v>
      </c>
      <c r="AJ153" s="83" t="e">
        <f>+SUMPRODUCT(('Verbal Log'!$C$5:$C$1004='Verbal Stats'!$B153)*('Verbal Log'!$I$5:$I$1004='Verbal Stats'!AJ$42)*'Verbal Log'!$H$5:$H$1004)/SUMPRODUCT(('Verbal Log'!$C$5:$C$1004='Verbal Stats'!$B153)*('Verbal Log'!$I$5:$I$1004='Verbal Stats'!AJ$42))</f>
        <v>#DIV/0!</v>
      </c>
      <c r="AK153" s="83" t="e">
        <f>+SUMPRODUCT(('Verbal Log'!$C$5:$C$1004='Verbal Stats'!$B153)*('Verbal Log'!$I$5:$I$1004='Verbal Stats'!AK$42)*'Verbal Log'!$H$5:$H$1004)/SUMPRODUCT(('Verbal Log'!$C$5:$C$1004='Verbal Stats'!$B153)*('Verbal Log'!$I$5:$I$1004='Verbal Stats'!AK$42))</f>
        <v>#DIV/0!</v>
      </c>
      <c r="AL153" s="83" t="e">
        <f>+SUMPRODUCT(('Verbal Log'!$C$5:$C$1004='Verbal Stats'!$B153)*('Verbal Log'!$I$5:$I$1004='Verbal Stats'!AL$42)*'Verbal Log'!$H$5:$H$1004)/SUMPRODUCT(('Verbal Log'!$C$5:$C$1004='Verbal Stats'!$B153)*('Verbal Log'!$I$5:$I$1004='Verbal Stats'!AL$42))</f>
        <v>#DIV/0!</v>
      </c>
      <c r="AM153" s="83" t="e">
        <f>+SUMPRODUCT(('Verbal Log'!$C$5:$C$1004='Verbal Stats'!$B153)*('Verbal Log'!$I$5:$I$1004='Verbal Stats'!AM$42)*'Verbal Log'!$H$5:$H$1004)/SUMPRODUCT(('Verbal Log'!$C$5:$C$1004='Verbal Stats'!$B153)*('Verbal Log'!$I$5:$I$1004='Verbal Stats'!AM$42))</f>
        <v>#DIV/0!</v>
      </c>
      <c r="AN153" s="83" t="e">
        <f>+SUMPRODUCT(('Verbal Log'!$C$5:$C$1004='Verbal Stats'!$B153)*('Verbal Log'!$I$5:$I$1004='Verbal Stats'!AN$42)*'Verbal Log'!$H$5:$H$1004)/SUMPRODUCT(('Verbal Log'!$C$5:$C$1004='Verbal Stats'!$B153)*('Verbal Log'!$I$5:$I$1004='Verbal Stats'!AN$42))</f>
        <v>#DIV/0!</v>
      </c>
      <c r="AO153" s="83" t="e">
        <f>+SUMPRODUCT(('Verbal Log'!$C$5:$C$1004='Verbal Stats'!$B153)*('Verbal Log'!$I$5:$I$1004='Verbal Stats'!AO$42)*'Verbal Log'!$H$5:$H$1004)/SUMPRODUCT(('Verbal Log'!$C$5:$C$1004='Verbal Stats'!$B153)*('Verbal Log'!$I$5:$I$1004='Verbal Stats'!AO$42))</f>
        <v>#DIV/0!</v>
      </c>
      <c r="AP153" s="83" t="e">
        <f>+SUMPRODUCT(('Verbal Log'!$C$5:$C$1004='Verbal Stats'!$B153)*('Verbal Log'!$I$5:$I$1004='Verbal Stats'!AP$42)*'Verbal Log'!$H$5:$H$1004)/SUMPRODUCT(('Verbal Log'!$C$5:$C$1004='Verbal Stats'!$B153)*('Verbal Log'!$I$5:$I$1004='Verbal Stats'!AP$42))</f>
        <v>#DIV/0!</v>
      </c>
      <c r="AQ153" s="76"/>
      <c r="AR153" s="76"/>
      <c r="AS153" s="76"/>
      <c r="AT153" s="76"/>
      <c r="AU153" s="76"/>
      <c r="AV153" s="76"/>
      <c r="AW153" s="76"/>
      <c r="AX153" s="76"/>
      <c r="AY153" s="76"/>
      <c r="AZ153" s="76"/>
      <c r="BA153" s="76"/>
      <c r="BB153" s="76"/>
      <c r="BC153" s="76"/>
      <c r="BD153" s="76"/>
      <c r="BE153" s="76"/>
      <c r="BF153" s="76"/>
      <c r="BG153" s="76"/>
    </row>
    <row r="154" spans="2:59" ht="16" thickBot="1">
      <c r="B154" s="18" t="str">
        <f>+$B$49</f>
        <v>Kaplan Verbal</v>
      </c>
      <c r="D154" s="52" t="str">
        <f t="shared" si="114"/>
        <v>n/a</v>
      </c>
      <c r="E154" s="52" t="str">
        <f t="shared" si="115"/>
        <v>n/a</v>
      </c>
      <c r="F154" s="52" t="str">
        <f t="shared" si="116"/>
        <v>n/a</v>
      </c>
      <c r="G154" s="52" t="str">
        <f t="shared" si="117"/>
        <v>n/a</v>
      </c>
      <c r="H154" s="52" t="str">
        <f t="shared" si="118"/>
        <v>n/a</v>
      </c>
      <c r="I154" s="52" t="str">
        <f t="shared" si="119"/>
        <v>n/a</v>
      </c>
      <c r="J154" s="52" t="str">
        <f t="shared" si="120"/>
        <v>n/a</v>
      </c>
      <c r="K154" s="52" t="str">
        <f t="shared" si="121"/>
        <v>n/a</v>
      </c>
      <c r="L154" s="52" t="str">
        <f t="shared" si="122"/>
        <v>n/a</v>
      </c>
      <c r="M154" s="53" t="str">
        <f t="shared" si="123"/>
        <v>n/a</v>
      </c>
      <c r="N154" s="54" t="str">
        <f t="shared" si="124"/>
        <v>n/a</v>
      </c>
      <c r="O154" s="53" t="str">
        <f t="shared" si="125"/>
        <v>n/a</v>
      </c>
      <c r="P154" s="54" t="str">
        <f t="shared" si="125"/>
        <v>n/a</v>
      </c>
      <c r="Q154" s="53" t="str">
        <f t="shared" si="125"/>
        <v>n/a</v>
      </c>
      <c r="R154" s="54" t="str">
        <f t="shared" si="125"/>
        <v>n/a</v>
      </c>
      <c r="S154" s="53" t="str">
        <f t="shared" si="125"/>
        <v>n/a</v>
      </c>
      <c r="T154" s="54" t="str">
        <f t="shared" si="125"/>
        <v>n/a</v>
      </c>
      <c r="U154" s="53" t="str">
        <f t="shared" si="125"/>
        <v>n/a</v>
      </c>
      <c r="V154" s="54" t="str">
        <f t="shared" si="125"/>
        <v>n/a</v>
      </c>
      <c r="X154" s="83" t="e">
        <f>+SUMPRODUCT(('Verbal Log'!$C$5:$C$1004='Verbal Stats'!$B154)*('Verbal Log'!$I$5:$I$1004='Verbal Stats'!X$42)*'Verbal Log'!$H$5:$H$1004)/SUMPRODUCT(('Verbal Log'!$C$5:$C$1004='Verbal Stats'!$B154)*('Verbal Log'!$I$5:$I$1004='Verbal Stats'!X$42))</f>
        <v>#DIV/0!</v>
      </c>
      <c r="Y154" s="83" t="e">
        <f>+SUMPRODUCT(('Verbal Log'!$C$5:$C$1004='Verbal Stats'!$B154)*('Verbal Log'!$I$5:$I$1004='Verbal Stats'!Y$42)*'Verbal Log'!$H$5:$H$1004)/SUMPRODUCT(('Verbal Log'!$C$5:$C$1004='Verbal Stats'!$B154)*('Verbal Log'!$I$5:$I$1004='Verbal Stats'!Y$42))</f>
        <v>#DIV/0!</v>
      </c>
      <c r="Z154" s="83" t="e">
        <f>+SUMPRODUCT(('Verbal Log'!$C$5:$C$1004='Verbal Stats'!$B154)*('Verbal Log'!$I$5:$I$1004='Verbal Stats'!Z$42)*'Verbal Log'!$H$5:$H$1004)/SUMPRODUCT(('Verbal Log'!$C$5:$C$1004='Verbal Stats'!$B154)*('Verbal Log'!$I$5:$I$1004='Verbal Stats'!Z$42))</f>
        <v>#DIV/0!</v>
      </c>
      <c r="AA154" s="83" t="e">
        <f>+SUMPRODUCT(('Verbal Log'!$C$5:$C$1004='Verbal Stats'!$B154)*('Verbal Log'!$I$5:$I$1004='Verbal Stats'!AA$42)*'Verbal Log'!$H$5:$H$1004)/SUMPRODUCT(('Verbal Log'!$C$5:$C$1004='Verbal Stats'!$B154)*('Verbal Log'!$I$5:$I$1004='Verbal Stats'!AA$42))</f>
        <v>#DIV/0!</v>
      </c>
      <c r="AB154" s="83" t="e">
        <f>+SUMPRODUCT(('Verbal Log'!$C$5:$C$1004='Verbal Stats'!$B154)*('Verbal Log'!$I$5:$I$1004='Verbal Stats'!AB$42)*'Verbal Log'!$H$5:$H$1004)/SUMPRODUCT(('Verbal Log'!$C$5:$C$1004='Verbal Stats'!$B154)*('Verbal Log'!$I$5:$I$1004='Verbal Stats'!AB$42))</f>
        <v>#DIV/0!</v>
      </c>
      <c r="AC154" s="83" t="e">
        <f>+SUMPRODUCT(('Verbal Log'!$C$5:$C$1004='Verbal Stats'!$B154)*('Verbal Log'!$I$5:$I$1004='Verbal Stats'!AC$42)*'Verbal Log'!$H$5:$H$1004)/SUMPRODUCT(('Verbal Log'!$C$5:$C$1004='Verbal Stats'!$B154)*('Verbal Log'!$I$5:$I$1004='Verbal Stats'!AC$42))</f>
        <v>#DIV/0!</v>
      </c>
      <c r="AD154" s="83" t="e">
        <f>+SUMPRODUCT(('Verbal Log'!$C$5:$C$1004='Verbal Stats'!$B154)*('Verbal Log'!$I$5:$I$1004='Verbal Stats'!AD$42)*'Verbal Log'!$H$5:$H$1004)/SUMPRODUCT(('Verbal Log'!$C$5:$C$1004='Verbal Stats'!$B154)*('Verbal Log'!$I$5:$I$1004='Verbal Stats'!AD$42))</f>
        <v>#DIV/0!</v>
      </c>
      <c r="AE154" s="83" t="e">
        <f>+SUMPRODUCT(('Verbal Log'!$C$5:$C$1004='Verbal Stats'!$B154)*('Verbal Log'!$I$5:$I$1004='Verbal Stats'!AE$42)*'Verbal Log'!$H$5:$H$1004)/SUMPRODUCT(('Verbal Log'!$C$5:$C$1004='Verbal Stats'!$B154)*('Verbal Log'!$I$5:$I$1004='Verbal Stats'!AE$42))</f>
        <v>#DIV/0!</v>
      </c>
      <c r="AF154" s="83" t="e">
        <f>+SUMPRODUCT(('Verbal Log'!$C$5:$C$1004='Verbal Stats'!$B154)*('Verbal Log'!$I$5:$I$1004='Verbal Stats'!AF$42)*'Verbal Log'!$H$5:$H$1004)/SUMPRODUCT(('Verbal Log'!$C$5:$C$1004='Verbal Stats'!$B154)*('Verbal Log'!$I$5:$I$1004='Verbal Stats'!AF$42))</f>
        <v>#DIV/0!</v>
      </c>
      <c r="AG154" s="83" t="e">
        <f>+SUMPRODUCT(('Verbal Log'!$C$5:$C$1004='Verbal Stats'!$B154)*('Verbal Log'!$I$5:$I$1004='Verbal Stats'!AG$42)*'Verbal Log'!$H$5:$H$1004)/SUMPRODUCT(('Verbal Log'!$C$5:$C$1004='Verbal Stats'!$B154)*('Verbal Log'!$I$5:$I$1004='Verbal Stats'!AG$42))</f>
        <v>#DIV/0!</v>
      </c>
      <c r="AH154" s="83" t="e">
        <f>+SUMPRODUCT(('Verbal Log'!$C$5:$C$1004='Verbal Stats'!$B154)*('Verbal Log'!$I$5:$I$1004='Verbal Stats'!AH$42)*'Verbal Log'!$H$5:$H$1004)/SUMPRODUCT(('Verbal Log'!$C$5:$C$1004='Verbal Stats'!$B154)*('Verbal Log'!$I$5:$I$1004='Verbal Stats'!AH$42))</f>
        <v>#DIV/0!</v>
      </c>
      <c r="AI154" s="83" t="e">
        <f>+SUMPRODUCT(('Verbal Log'!$C$5:$C$1004='Verbal Stats'!$B154)*('Verbal Log'!$I$5:$I$1004='Verbal Stats'!AI$42)*'Verbal Log'!$H$5:$H$1004)/SUMPRODUCT(('Verbal Log'!$C$5:$C$1004='Verbal Stats'!$B154)*('Verbal Log'!$I$5:$I$1004='Verbal Stats'!AI$42))</f>
        <v>#DIV/0!</v>
      </c>
      <c r="AJ154" s="83" t="e">
        <f>+SUMPRODUCT(('Verbal Log'!$C$5:$C$1004='Verbal Stats'!$B154)*('Verbal Log'!$I$5:$I$1004='Verbal Stats'!AJ$42)*'Verbal Log'!$H$5:$H$1004)/SUMPRODUCT(('Verbal Log'!$C$5:$C$1004='Verbal Stats'!$B154)*('Verbal Log'!$I$5:$I$1004='Verbal Stats'!AJ$42))</f>
        <v>#DIV/0!</v>
      </c>
      <c r="AK154" s="83" t="e">
        <f>+SUMPRODUCT(('Verbal Log'!$C$5:$C$1004='Verbal Stats'!$B154)*('Verbal Log'!$I$5:$I$1004='Verbal Stats'!AK$42)*'Verbal Log'!$H$5:$H$1004)/SUMPRODUCT(('Verbal Log'!$C$5:$C$1004='Verbal Stats'!$B154)*('Verbal Log'!$I$5:$I$1004='Verbal Stats'!AK$42))</f>
        <v>#DIV/0!</v>
      </c>
      <c r="AL154" s="83" t="e">
        <f>+SUMPRODUCT(('Verbal Log'!$C$5:$C$1004='Verbal Stats'!$B154)*('Verbal Log'!$I$5:$I$1004='Verbal Stats'!AL$42)*'Verbal Log'!$H$5:$H$1004)/SUMPRODUCT(('Verbal Log'!$C$5:$C$1004='Verbal Stats'!$B154)*('Verbal Log'!$I$5:$I$1004='Verbal Stats'!AL$42))</f>
        <v>#DIV/0!</v>
      </c>
      <c r="AM154" s="83" t="e">
        <f>+SUMPRODUCT(('Verbal Log'!$C$5:$C$1004='Verbal Stats'!$B154)*('Verbal Log'!$I$5:$I$1004='Verbal Stats'!AM$42)*'Verbal Log'!$H$5:$H$1004)/SUMPRODUCT(('Verbal Log'!$C$5:$C$1004='Verbal Stats'!$B154)*('Verbal Log'!$I$5:$I$1004='Verbal Stats'!AM$42))</f>
        <v>#DIV/0!</v>
      </c>
      <c r="AN154" s="83" t="e">
        <f>+SUMPRODUCT(('Verbal Log'!$C$5:$C$1004='Verbal Stats'!$B154)*('Verbal Log'!$I$5:$I$1004='Verbal Stats'!AN$42)*'Verbal Log'!$H$5:$H$1004)/SUMPRODUCT(('Verbal Log'!$C$5:$C$1004='Verbal Stats'!$B154)*('Verbal Log'!$I$5:$I$1004='Verbal Stats'!AN$42))</f>
        <v>#DIV/0!</v>
      </c>
      <c r="AO154" s="83" t="e">
        <f>+SUMPRODUCT(('Verbal Log'!$C$5:$C$1004='Verbal Stats'!$B154)*('Verbal Log'!$I$5:$I$1004='Verbal Stats'!AO$42)*'Verbal Log'!$H$5:$H$1004)/SUMPRODUCT(('Verbal Log'!$C$5:$C$1004='Verbal Stats'!$B154)*('Verbal Log'!$I$5:$I$1004='Verbal Stats'!AO$42))</f>
        <v>#DIV/0!</v>
      </c>
      <c r="AP154" s="83" t="e">
        <f>+SUMPRODUCT(('Verbal Log'!$C$5:$C$1004='Verbal Stats'!$B154)*('Verbal Log'!$I$5:$I$1004='Verbal Stats'!AP$42)*'Verbal Log'!$H$5:$H$1004)/SUMPRODUCT(('Verbal Log'!$C$5:$C$1004='Verbal Stats'!$B154)*('Verbal Log'!$I$5:$I$1004='Verbal Stats'!AP$42))</f>
        <v>#DIV/0!</v>
      </c>
      <c r="AQ154" s="76"/>
      <c r="AR154" s="76"/>
      <c r="AS154" s="76"/>
      <c r="AT154" s="76"/>
      <c r="AU154" s="76"/>
      <c r="AV154" s="76"/>
      <c r="AW154" s="76"/>
      <c r="AX154" s="76"/>
      <c r="AY154" s="76"/>
      <c r="AZ154" s="76"/>
      <c r="BA154" s="76"/>
      <c r="BB154" s="76"/>
      <c r="BC154" s="76"/>
      <c r="BD154" s="76"/>
      <c r="BE154" s="76"/>
      <c r="BF154" s="76"/>
      <c r="BG154" s="76"/>
    </row>
    <row r="155" spans="2:59" ht="16" thickBot="1">
      <c r="B155" s="18" t="str">
        <f>+$B$50</f>
        <v>Kaplan 800</v>
      </c>
      <c r="D155" s="55" t="str">
        <f t="shared" si="114"/>
        <v>n/a</v>
      </c>
      <c r="E155" s="55" t="str">
        <f t="shared" si="115"/>
        <v>n/a</v>
      </c>
      <c r="F155" s="55" t="str">
        <f t="shared" si="116"/>
        <v>n/a</v>
      </c>
      <c r="G155" s="55" t="str">
        <f t="shared" si="117"/>
        <v>n/a</v>
      </c>
      <c r="H155" s="55" t="str">
        <f t="shared" si="118"/>
        <v>n/a</v>
      </c>
      <c r="I155" s="55" t="str">
        <f t="shared" si="119"/>
        <v>n/a</v>
      </c>
      <c r="J155" s="55" t="str">
        <f t="shared" si="120"/>
        <v>n/a</v>
      </c>
      <c r="K155" s="55" t="str">
        <f t="shared" si="121"/>
        <v>n/a</v>
      </c>
      <c r="L155" s="55" t="str">
        <f t="shared" si="122"/>
        <v>n/a</v>
      </c>
      <c r="M155" s="56" t="str">
        <f t="shared" si="123"/>
        <v>n/a</v>
      </c>
      <c r="N155" s="57" t="str">
        <f t="shared" si="124"/>
        <v>n/a</v>
      </c>
      <c r="O155" s="56" t="str">
        <f t="shared" si="125"/>
        <v>n/a</v>
      </c>
      <c r="P155" s="57" t="str">
        <f t="shared" si="125"/>
        <v>n/a</v>
      </c>
      <c r="Q155" s="56" t="str">
        <f t="shared" si="125"/>
        <v>n/a</v>
      </c>
      <c r="R155" s="57" t="str">
        <f t="shared" si="125"/>
        <v>n/a</v>
      </c>
      <c r="S155" s="56" t="str">
        <f t="shared" si="125"/>
        <v>n/a</v>
      </c>
      <c r="T155" s="57" t="str">
        <f t="shared" si="125"/>
        <v>n/a</v>
      </c>
      <c r="U155" s="56" t="str">
        <f t="shared" si="125"/>
        <v>n/a</v>
      </c>
      <c r="V155" s="57" t="str">
        <f t="shared" si="125"/>
        <v>n/a</v>
      </c>
      <c r="X155" s="83" t="e">
        <f>+SUMPRODUCT(('Verbal Log'!$C$5:$C$1004='Verbal Stats'!$B155)*('Verbal Log'!$I$5:$I$1004='Verbal Stats'!X$42)*'Verbal Log'!$H$5:$H$1004)/SUMPRODUCT(('Verbal Log'!$C$5:$C$1004='Verbal Stats'!$B155)*('Verbal Log'!$I$5:$I$1004='Verbal Stats'!X$42))</f>
        <v>#DIV/0!</v>
      </c>
      <c r="Y155" s="83" t="e">
        <f>+SUMPRODUCT(('Verbal Log'!$C$5:$C$1004='Verbal Stats'!$B155)*('Verbal Log'!$I$5:$I$1004='Verbal Stats'!Y$42)*'Verbal Log'!$H$5:$H$1004)/SUMPRODUCT(('Verbal Log'!$C$5:$C$1004='Verbal Stats'!$B155)*('Verbal Log'!$I$5:$I$1004='Verbal Stats'!Y$42))</f>
        <v>#DIV/0!</v>
      </c>
      <c r="Z155" s="83" t="e">
        <f>+SUMPRODUCT(('Verbal Log'!$C$5:$C$1004='Verbal Stats'!$B155)*('Verbal Log'!$I$5:$I$1004='Verbal Stats'!Z$42)*'Verbal Log'!$H$5:$H$1004)/SUMPRODUCT(('Verbal Log'!$C$5:$C$1004='Verbal Stats'!$B155)*('Verbal Log'!$I$5:$I$1004='Verbal Stats'!Z$42))</f>
        <v>#DIV/0!</v>
      </c>
      <c r="AA155" s="83" t="e">
        <f>+SUMPRODUCT(('Verbal Log'!$C$5:$C$1004='Verbal Stats'!$B155)*('Verbal Log'!$I$5:$I$1004='Verbal Stats'!AA$42)*'Verbal Log'!$H$5:$H$1004)/SUMPRODUCT(('Verbal Log'!$C$5:$C$1004='Verbal Stats'!$B155)*('Verbal Log'!$I$5:$I$1004='Verbal Stats'!AA$42))</f>
        <v>#DIV/0!</v>
      </c>
      <c r="AB155" s="83" t="e">
        <f>+SUMPRODUCT(('Verbal Log'!$C$5:$C$1004='Verbal Stats'!$B155)*('Verbal Log'!$I$5:$I$1004='Verbal Stats'!AB$42)*'Verbal Log'!$H$5:$H$1004)/SUMPRODUCT(('Verbal Log'!$C$5:$C$1004='Verbal Stats'!$B155)*('Verbal Log'!$I$5:$I$1004='Verbal Stats'!AB$42))</f>
        <v>#DIV/0!</v>
      </c>
      <c r="AC155" s="83" t="e">
        <f>+SUMPRODUCT(('Verbal Log'!$C$5:$C$1004='Verbal Stats'!$B155)*('Verbal Log'!$I$5:$I$1004='Verbal Stats'!AC$42)*'Verbal Log'!$H$5:$H$1004)/SUMPRODUCT(('Verbal Log'!$C$5:$C$1004='Verbal Stats'!$B155)*('Verbal Log'!$I$5:$I$1004='Verbal Stats'!AC$42))</f>
        <v>#DIV/0!</v>
      </c>
      <c r="AD155" s="83" t="e">
        <f>+SUMPRODUCT(('Verbal Log'!$C$5:$C$1004='Verbal Stats'!$B155)*('Verbal Log'!$I$5:$I$1004='Verbal Stats'!AD$42)*'Verbal Log'!$H$5:$H$1004)/SUMPRODUCT(('Verbal Log'!$C$5:$C$1004='Verbal Stats'!$B155)*('Verbal Log'!$I$5:$I$1004='Verbal Stats'!AD$42))</f>
        <v>#DIV/0!</v>
      </c>
      <c r="AE155" s="83" t="e">
        <f>+SUMPRODUCT(('Verbal Log'!$C$5:$C$1004='Verbal Stats'!$B155)*('Verbal Log'!$I$5:$I$1004='Verbal Stats'!AE$42)*'Verbal Log'!$H$5:$H$1004)/SUMPRODUCT(('Verbal Log'!$C$5:$C$1004='Verbal Stats'!$B155)*('Verbal Log'!$I$5:$I$1004='Verbal Stats'!AE$42))</f>
        <v>#DIV/0!</v>
      </c>
      <c r="AF155" s="83" t="e">
        <f>+SUMPRODUCT(('Verbal Log'!$C$5:$C$1004='Verbal Stats'!$B155)*('Verbal Log'!$I$5:$I$1004='Verbal Stats'!AF$42)*'Verbal Log'!$H$5:$H$1004)/SUMPRODUCT(('Verbal Log'!$C$5:$C$1004='Verbal Stats'!$B155)*('Verbal Log'!$I$5:$I$1004='Verbal Stats'!AF$42))</f>
        <v>#DIV/0!</v>
      </c>
      <c r="AG155" s="83" t="e">
        <f>+SUMPRODUCT(('Verbal Log'!$C$5:$C$1004='Verbal Stats'!$B155)*('Verbal Log'!$I$5:$I$1004='Verbal Stats'!AG$42)*'Verbal Log'!$H$5:$H$1004)/SUMPRODUCT(('Verbal Log'!$C$5:$C$1004='Verbal Stats'!$B155)*('Verbal Log'!$I$5:$I$1004='Verbal Stats'!AG$42))</f>
        <v>#DIV/0!</v>
      </c>
      <c r="AH155" s="83" t="e">
        <f>+SUMPRODUCT(('Verbal Log'!$C$5:$C$1004='Verbal Stats'!$B155)*('Verbal Log'!$I$5:$I$1004='Verbal Stats'!AH$42)*'Verbal Log'!$H$5:$H$1004)/SUMPRODUCT(('Verbal Log'!$C$5:$C$1004='Verbal Stats'!$B155)*('Verbal Log'!$I$5:$I$1004='Verbal Stats'!AH$42))</f>
        <v>#DIV/0!</v>
      </c>
      <c r="AI155" s="83" t="e">
        <f>+SUMPRODUCT(('Verbal Log'!$C$5:$C$1004='Verbal Stats'!$B155)*('Verbal Log'!$I$5:$I$1004='Verbal Stats'!AI$42)*'Verbal Log'!$H$5:$H$1004)/SUMPRODUCT(('Verbal Log'!$C$5:$C$1004='Verbal Stats'!$B155)*('Verbal Log'!$I$5:$I$1004='Verbal Stats'!AI$42))</f>
        <v>#DIV/0!</v>
      </c>
      <c r="AJ155" s="83" t="e">
        <f>+SUMPRODUCT(('Verbal Log'!$C$5:$C$1004='Verbal Stats'!$B155)*('Verbal Log'!$I$5:$I$1004='Verbal Stats'!AJ$42)*'Verbal Log'!$H$5:$H$1004)/SUMPRODUCT(('Verbal Log'!$C$5:$C$1004='Verbal Stats'!$B155)*('Verbal Log'!$I$5:$I$1004='Verbal Stats'!AJ$42))</f>
        <v>#DIV/0!</v>
      </c>
      <c r="AK155" s="83" t="e">
        <f>+SUMPRODUCT(('Verbal Log'!$C$5:$C$1004='Verbal Stats'!$B155)*('Verbal Log'!$I$5:$I$1004='Verbal Stats'!AK$42)*'Verbal Log'!$H$5:$H$1004)/SUMPRODUCT(('Verbal Log'!$C$5:$C$1004='Verbal Stats'!$B155)*('Verbal Log'!$I$5:$I$1004='Verbal Stats'!AK$42))</f>
        <v>#DIV/0!</v>
      </c>
      <c r="AL155" s="83" t="e">
        <f>+SUMPRODUCT(('Verbal Log'!$C$5:$C$1004='Verbal Stats'!$B155)*('Verbal Log'!$I$5:$I$1004='Verbal Stats'!AL$42)*'Verbal Log'!$H$5:$H$1004)/SUMPRODUCT(('Verbal Log'!$C$5:$C$1004='Verbal Stats'!$B155)*('Verbal Log'!$I$5:$I$1004='Verbal Stats'!AL$42))</f>
        <v>#DIV/0!</v>
      </c>
      <c r="AM155" s="83" t="e">
        <f>+SUMPRODUCT(('Verbal Log'!$C$5:$C$1004='Verbal Stats'!$B155)*('Verbal Log'!$I$5:$I$1004='Verbal Stats'!AM$42)*'Verbal Log'!$H$5:$H$1004)/SUMPRODUCT(('Verbal Log'!$C$5:$C$1004='Verbal Stats'!$B155)*('Verbal Log'!$I$5:$I$1004='Verbal Stats'!AM$42))</f>
        <v>#DIV/0!</v>
      </c>
      <c r="AN155" s="83" t="e">
        <f>+SUMPRODUCT(('Verbal Log'!$C$5:$C$1004='Verbal Stats'!$B155)*('Verbal Log'!$I$5:$I$1004='Verbal Stats'!AN$42)*'Verbal Log'!$H$5:$H$1004)/SUMPRODUCT(('Verbal Log'!$C$5:$C$1004='Verbal Stats'!$B155)*('Verbal Log'!$I$5:$I$1004='Verbal Stats'!AN$42))</f>
        <v>#DIV/0!</v>
      </c>
      <c r="AO155" s="83" t="e">
        <f>+SUMPRODUCT(('Verbal Log'!$C$5:$C$1004='Verbal Stats'!$B155)*('Verbal Log'!$I$5:$I$1004='Verbal Stats'!AO$42)*'Verbal Log'!$H$5:$H$1004)/SUMPRODUCT(('Verbal Log'!$C$5:$C$1004='Verbal Stats'!$B155)*('Verbal Log'!$I$5:$I$1004='Verbal Stats'!AO$42))</f>
        <v>#DIV/0!</v>
      </c>
      <c r="AP155" s="83" t="e">
        <f>+SUMPRODUCT(('Verbal Log'!$C$5:$C$1004='Verbal Stats'!$B155)*('Verbal Log'!$I$5:$I$1004='Verbal Stats'!AP$42)*'Verbal Log'!$H$5:$H$1004)/SUMPRODUCT(('Verbal Log'!$C$5:$C$1004='Verbal Stats'!$B155)*('Verbal Log'!$I$5:$I$1004='Verbal Stats'!AP$42))</f>
        <v>#DIV/0!</v>
      </c>
      <c r="AQ155" s="76"/>
      <c r="AR155" s="76"/>
      <c r="AS155" s="76"/>
      <c r="AT155" s="76"/>
      <c r="AU155" s="76"/>
      <c r="AV155" s="76"/>
      <c r="AW155" s="76"/>
      <c r="AX155" s="76"/>
      <c r="AY155" s="76"/>
      <c r="AZ155" s="76"/>
      <c r="BA155" s="76"/>
      <c r="BB155" s="76"/>
      <c r="BC155" s="76"/>
      <c r="BD155" s="76"/>
      <c r="BE155" s="76"/>
      <c r="BF155" s="76"/>
      <c r="BG155" s="76"/>
    </row>
    <row r="156" spans="2:59" ht="16" thickBot="1">
      <c r="B156" s="18" t="str">
        <f>+$B$51</f>
        <v>Princeton Review</v>
      </c>
      <c r="D156" s="52" t="str">
        <f t="shared" si="114"/>
        <v>n/a</v>
      </c>
      <c r="E156" s="52" t="str">
        <f t="shared" si="115"/>
        <v>n/a</v>
      </c>
      <c r="F156" s="52" t="str">
        <f t="shared" si="116"/>
        <v>n/a</v>
      </c>
      <c r="G156" s="52" t="str">
        <f t="shared" si="117"/>
        <v>n/a</v>
      </c>
      <c r="H156" s="52" t="str">
        <f t="shared" si="118"/>
        <v>n/a</v>
      </c>
      <c r="I156" s="52" t="str">
        <f t="shared" si="119"/>
        <v>n/a</v>
      </c>
      <c r="J156" s="52" t="str">
        <f t="shared" si="120"/>
        <v>n/a</v>
      </c>
      <c r="K156" s="52" t="str">
        <f t="shared" si="121"/>
        <v>n/a</v>
      </c>
      <c r="L156" s="52" t="str">
        <f t="shared" si="122"/>
        <v>n/a</v>
      </c>
      <c r="M156" s="53" t="str">
        <f t="shared" si="123"/>
        <v>n/a</v>
      </c>
      <c r="N156" s="54" t="str">
        <f t="shared" si="124"/>
        <v>n/a</v>
      </c>
      <c r="O156" s="53" t="str">
        <f t="shared" si="125"/>
        <v>n/a</v>
      </c>
      <c r="P156" s="54" t="str">
        <f t="shared" si="125"/>
        <v>n/a</v>
      </c>
      <c r="Q156" s="53" t="str">
        <f t="shared" si="125"/>
        <v>n/a</v>
      </c>
      <c r="R156" s="54" t="str">
        <f t="shared" si="125"/>
        <v>n/a</v>
      </c>
      <c r="S156" s="53" t="str">
        <f t="shared" si="125"/>
        <v>n/a</v>
      </c>
      <c r="T156" s="54" t="str">
        <f t="shared" si="125"/>
        <v>n/a</v>
      </c>
      <c r="U156" s="53" t="str">
        <f t="shared" si="125"/>
        <v>n/a</v>
      </c>
      <c r="V156" s="54" t="str">
        <f t="shared" si="125"/>
        <v>n/a</v>
      </c>
      <c r="X156" s="83" t="e">
        <f>+SUMPRODUCT(('Verbal Log'!$C$5:$C$1004='Verbal Stats'!$B156)*('Verbal Log'!$I$5:$I$1004='Verbal Stats'!X$42)*'Verbal Log'!$H$5:$H$1004)/SUMPRODUCT(('Verbal Log'!$C$5:$C$1004='Verbal Stats'!$B156)*('Verbal Log'!$I$5:$I$1004='Verbal Stats'!X$42))</f>
        <v>#DIV/0!</v>
      </c>
      <c r="Y156" s="83" t="e">
        <f>+SUMPRODUCT(('Verbal Log'!$C$5:$C$1004='Verbal Stats'!$B156)*('Verbal Log'!$I$5:$I$1004='Verbal Stats'!Y$42)*'Verbal Log'!$H$5:$H$1004)/SUMPRODUCT(('Verbal Log'!$C$5:$C$1004='Verbal Stats'!$B156)*('Verbal Log'!$I$5:$I$1004='Verbal Stats'!Y$42))</f>
        <v>#DIV/0!</v>
      </c>
      <c r="Z156" s="83" t="e">
        <f>+SUMPRODUCT(('Verbal Log'!$C$5:$C$1004='Verbal Stats'!$B156)*('Verbal Log'!$I$5:$I$1004='Verbal Stats'!Z$42)*'Verbal Log'!$H$5:$H$1004)/SUMPRODUCT(('Verbal Log'!$C$5:$C$1004='Verbal Stats'!$B156)*('Verbal Log'!$I$5:$I$1004='Verbal Stats'!Z$42))</f>
        <v>#DIV/0!</v>
      </c>
      <c r="AA156" s="83" t="e">
        <f>+SUMPRODUCT(('Verbal Log'!$C$5:$C$1004='Verbal Stats'!$B156)*('Verbal Log'!$I$5:$I$1004='Verbal Stats'!AA$42)*'Verbal Log'!$H$5:$H$1004)/SUMPRODUCT(('Verbal Log'!$C$5:$C$1004='Verbal Stats'!$B156)*('Verbal Log'!$I$5:$I$1004='Verbal Stats'!AA$42))</f>
        <v>#DIV/0!</v>
      </c>
      <c r="AB156" s="83" t="e">
        <f>+SUMPRODUCT(('Verbal Log'!$C$5:$C$1004='Verbal Stats'!$B156)*('Verbal Log'!$I$5:$I$1004='Verbal Stats'!AB$42)*'Verbal Log'!$H$5:$H$1004)/SUMPRODUCT(('Verbal Log'!$C$5:$C$1004='Verbal Stats'!$B156)*('Verbal Log'!$I$5:$I$1004='Verbal Stats'!AB$42))</f>
        <v>#DIV/0!</v>
      </c>
      <c r="AC156" s="83" t="e">
        <f>+SUMPRODUCT(('Verbal Log'!$C$5:$C$1004='Verbal Stats'!$B156)*('Verbal Log'!$I$5:$I$1004='Verbal Stats'!AC$42)*'Verbal Log'!$H$5:$H$1004)/SUMPRODUCT(('Verbal Log'!$C$5:$C$1004='Verbal Stats'!$B156)*('Verbal Log'!$I$5:$I$1004='Verbal Stats'!AC$42))</f>
        <v>#DIV/0!</v>
      </c>
      <c r="AD156" s="83" t="e">
        <f>+SUMPRODUCT(('Verbal Log'!$C$5:$C$1004='Verbal Stats'!$B156)*('Verbal Log'!$I$5:$I$1004='Verbal Stats'!AD$42)*'Verbal Log'!$H$5:$H$1004)/SUMPRODUCT(('Verbal Log'!$C$5:$C$1004='Verbal Stats'!$B156)*('Verbal Log'!$I$5:$I$1004='Verbal Stats'!AD$42))</f>
        <v>#DIV/0!</v>
      </c>
      <c r="AE156" s="83" t="e">
        <f>+SUMPRODUCT(('Verbal Log'!$C$5:$C$1004='Verbal Stats'!$B156)*('Verbal Log'!$I$5:$I$1004='Verbal Stats'!AE$42)*'Verbal Log'!$H$5:$H$1004)/SUMPRODUCT(('Verbal Log'!$C$5:$C$1004='Verbal Stats'!$B156)*('Verbal Log'!$I$5:$I$1004='Verbal Stats'!AE$42))</f>
        <v>#DIV/0!</v>
      </c>
      <c r="AF156" s="83" t="e">
        <f>+SUMPRODUCT(('Verbal Log'!$C$5:$C$1004='Verbal Stats'!$B156)*('Verbal Log'!$I$5:$I$1004='Verbal Stats'!AF$42)*'Verbal Log'!$H$5:$H$1004)/SUMPRODUCT(('Verbal Log'!$C$5:$C$1004='Verbal Stats'!$B156)*('Verbal Log'!$I$5:$I$1004='Verbal Stats'!AF$42))</f>
        <v>#DIV/0!</v>
      </c>
      <c r="AG156" s="83" t="e">
        <f>+SUMPRODUCT(('Verbal Log'!$C$5:$C$1004='Verbal Stats'!$B156)*('Verbal Log'!$I$5:$I$1004='Verbal Stats'!AG$42)*'Verbal Log'!$H$5:$H$1004)/SUMPRODUCT(('Verbal Log'!$C$5:$C$1004='Verbal Stats'!$B156)*('Verbal Log'!$I$5:$I$1004='Verbal Stats'!AG$42))</f>
        <v>#DIV/0!</v>
      </c>
      <c r="AH156" s="83" t="e">
        <f>+SUMPRODUCT(('Verbal Log'!$C$5:$C$1004='Verbal Stats'!$B156)*('Verbal Log'!$I$5:$I$1004='Verbal Stats'!AH$42)*'Verbal Log'!$H$5:$H$1004)/SUMPRODUCT(('Verbal Log'!$C$5:$C$1004='Verbal Stats'!$B156)*('Verbal Log'!$I$5:$I$1004='Verbal Stats'!AH$42))</f>
        <v>#DIV/0!</v>
      </c>
      <c r="AI156" s="83" t="e">
        <f>+SUMPRODUCT(('Verbal Log'!$C$5:$C$1004='Verbal Stats'!$B156)*('Verbal Log'!$I$5:$I$1004='Verbal Stats'!AI$42)*'Verbal Log'!$H$5:$H$1004)/SUMPRODUCT(('Verbal Log'!$C$5:$C$1004='Verbal Stats'!$B156)*('Verbal Log'!$I$5:$I$1004='Verbal Stats'!AI$42))</f>
        <v>#DIV/0!</v>
      </c>
      <c r="AJ156" s="83" t="e">
        <f>+SUMPRODUCT(('Verbal Log'!$C$5:$C$1004='Verbal Stats'!$B156)*('Verbal Log'!$I$5:$I$1004='Verbal Stats'!AJ$42)*'Verbal Log'!$H$5:$H$1004)/SUMPRODUCT(('Verbal Log'!$C$5:$C$1004='Verbal Stats'!$B156)*('Verbal Log'!$I$5:$I$1004='Verbal Stats'!AJ$42))</f>
        <v>#DIV/0!</v>
      </c>
      <c r="AK156" s="83" t="e">
        <f>+SUMPRODUCT(('Verbal Log'!$C$5:$C$1004='Verbal Stats'!$B156)*('Verbal Log'!$I$5:$I$1004='Verbal Stats'!AK$42)*'Verbal Log'!$H$5:$H$1004)/SUMPRODUCT(('Verbal Log'!$C$5:$C$1004='Verbal Stats'!$B156)*('Verbal Log'!$I$5:$I$1004='Verbal Stats'!AK$42))</f>
        <v>#DIV/0!</v>
      </c>
      <c r="AL156" s="83" t="e">
        <f>+SUMPRODUCT(('Verbal Log'!$C$5:$C$1004='Verbal Stats'!$B156)*('Verbal Log'!$I$5:$I$1004='Verbal Stats'!AL$42)*'Verbal Log'!$H$5:$H$1004)/SUMPRODUCT(('Verbal Log'!$C$5:$C$1004='Verbal Stats'!$B156)*('Verbal Log'!$I$5:$I$1004='Verbal Stats'!AL$42))</f>
        <v>#DIV/0!</v>
      </c>
      <c r="AM156" s="83" t="e">
        <f>+SUMPRODUCT(('Verbal Log'!$C$5:$C$1004='Verbal Stats'!$B156)*('Verbal Log'!$I$5:$I$1004='Verbal Stats'!AM$42)*'Verbal Log'!$H$5:$H$1004)/SUMPRODUCT(('Verbal Log'!$C$5:$C$1004='Verbal Stats'!$B156)*('Verbal Log'!$I$5:$I$1004='Verbal Stats'!AM$42))</f>
        <v>#DIV/0!</v>
      </c>
      <c r="AN156" s="83" t="e">
        <f>+SUMPRODUCT(('Verbal Log'!$C$5:$C$1004='Verbal Stats'!$B156)*('Verbal Log'!$I$5:$I$1004='Verbal Stats'!AN$42)*'Verbal Log'!$H$5:$H$1004)/SUMPRODUCT(('Verbal Log'!$C$5:$C$1004='Verbal Stats'!$B156)*('Verbal Log'!$I$5:$I$1004='Verbal Stats'!AN$42))</f>
        <v>#DIV/0!</v>
      </c>
      <c r="AO156" s="83" t="e">
        <f>+SUMPRODUCT(('Verbal Log'!$C$5:$C$1004='Verbal Stats'!$B156)*('Verbal Log'!$I$5:$I$1004='Verbal Stats'!AO$42)*'Verbal Log'!$H$5:$H$1004)/SUMPRODUCT(('Verbal Log'!$C$5:$C$1004='Verbal Stats'!$B156)*('Verbal Log'!$I$5:$I$1004='Verbal Stats'!AO$42))</f>
        <v>#DIV/0!</v>
      </c>
      <c r="AP156" s="83" t="e">
        <f>+SUMPRODUCT(('Verbal Log'!$C$5:$C$1004='Verbal Stats'!$B156)*('Verbal Log'!$I$5:$I$1004='Verbal Stats'!AP$42)*'Verbal Log'!$H$5:$H$1004)/SUMPRODUCT(('Verbal Log'!$C$5:$C$1004='Verbal Stats'!$B156)*('Verbal Log'!$I$5:$I$1004='Verbal Stats'!AP$42))</f>
        <v>#DIV/0!</v>
      </c>
      <c r="AQ156" s="76"/>
      <c r="AR156" s="76"/>
      <c r="AS156" s="76"/>
      <c r="AT156" s="76"/>
      <c r="AU156" s="76"/>
      <c r="AV156" s="76"/>
      <c r="AW156" s="76"/>
      <c r="AX156" s="76"/>
      <c r="AY156" s="76"/>
      <c r="AZ156" s="76"/>
      <c r="BA156" s="76"/>
      <c r="BB156" s="76"/>
      <c r="BC156" s="76"/>
      <c r="BD156" s="76"/>
      <c r="BE156" s="76"/>
      <c r="BF156" s="76"/>
      <c r="BG156" s="76"/>
    </row>
    <row r="157" spans="2:59" ht="16" thickBot="1">
      <c r="B157" s="18" t="str">
        <f>+$B$52</f>
        <v>PowerScore SC</v>
      </c>
      <c r="D157" s="55" t="str">
        <f t="shared" si="114"/>
        <v>n/a</v>
      </c>
      <c r="E157" s="55" t="str">
        <f t="shared" si="115"/>
        <v>n/a</v>
      </c>
      <c r="F157" s="55" t="str">
        <f t="shared" si="116"/>
        <v>n/a</v>
      </c>
      <c r="G157" s="55" t="str">
        <f t="shared" si="117"/>
        <v>n/a</v>
      </c>
      <c r="H157" s="55" t="str">
        <f t="shared" si="118"/>
        <v>n/a</v>
      </c>
      <c r="I157" s="55" t="str">
        <f t="shared" si="119"/>
        <v>n/a</v>
      </c>
      <c r="J157" s="55" t="str">
        <f t="shared" si="120"/>
        <v>n/a</v>
      </c>
      <c r="K157" s="55" t="str">
        <f t="shared" si="121"/>
        <v>n/a</v>
      </c>
      <c r="L157" s="55" t="str">
        <f t="shared" si="122"/>
        <v>n/a</v>
      </c>
      <c r="M157" s="56" t="str">
        <f t="shared" si="123"/>
        <v>n/a</v>
      </c>
      <c r="N157" s="57" t="str">
        <f t="shared" si="124"/>
        <v>n/a</v>
      </c>
      <c r="O157" s="56" t="str">
        <f t="shared" si="125"/>
        <v>n/a</v>
      </c>
      <c r="P157" s="57" t="str">
        <f t="shared" si="125"/>
        <v>n/a</v>
      </c>
      <c r="Q157" s="56" t="str">
        <f t="shared" si="125"/>
        <v>n/a</v>
      </c>
      <c r="R157" s="57" t="str">
        <f t="shared" si="125"/>
        <v>n/a</v>
      </c>
      <c r="S157" s="56" t="str">
        <f t="shared" si="125"/>
        <v>n/a</v>
      </c>
      <c r="T157" s="57" t="str">
        <f t="shared" si="125"/>
        <v>n/a</v>
      </c>
      <c r="U157" s="56" t="str">
        <f t="shared" si="125"/>
        <v>n/a</v>
      </c>
      <c r="V157" s="57" t="str">
        <f t="shared" si="125"/>
        <v>n/a</v>
      </c>
      <c r="X157" s="83" t="e">
        <f>+SUMPRODUCT(('Verbal Log'!$C$5:$C$1004='Verbal Stats'!$B157)*('Verbal Log'!$I$5:$I$1004='Verbal Stats'!X$42)*'Verbal Log'!$H$5:$H$1004)/SUMPRODUCT(('Verbal Log'!$C$5:$C$1004='Verbal Stats'!$B157)*('Verbal Log'!$I$5:$I$1004='Verbal Stats'!X$42))</f>
        <v>#DIV/0!</v>
      </c>
      <c r="Y157" s="83" t="e">
        <f>+SUMPRODUCT(('Verbal Log'!$C$5:$C$1004='Verbal Stats'!$B157)*('Verbal Log'!$I$5:$I$1004='Verbal Stats'!Y$42)*'Verbal Log'!$H$5:$H$1004)/SUMPRODUCT(('Verbal Log'!$C$5:$C$1004='Verbal Stats'!$B157)*('Verbal Log'!$I$5:$I$1004='Verbal Stats'!Y$42))</f>
        <v>#DIV/0!</v>
      </c>
      <c r="Z157" s="83" t="e">
        <f>+SUMPRODUCT(('Verbal Log'!$C$5:$C$1004='Verbal Stats'!$B157)*('Verbal Log'!$I$5:$I$1004='Verbal Stats'!Z$42)*'Verbal Log'!$H$5:$H$1004)/SUMPRODUCT(('Verbal Log'!$C$5:$C$1004='Verbal Stats'!$B157)*('Verbal Log'!$I$5:$I$1004='Verbal Stats'!Z$42))</f>
        <v>#DIV/0!</v>
      </c>
      <c r="AA157" s="83" t="e">
        <f>+SUMPRODUCT(('Verbal Log'!$C$5:$C$1004='Verbal Stats'!$B157)*('Verbal Log'!$I$5:$I$1004='Verbal Stats'!AA$42)*'Verbal Log'!$H$5:$H$1004)/SUMPRODUCT(('Verbal Log'!$C$5:$C$1004='Verbal Stats'!$B157)*('Verbal Log'!$I$5:$I$1004='Verbal Stats'!AA$42))</f>
        <v>#DIV/0!</v>
      </c>
      <c r="AB157" s="83" t="e">
        <f>+SUMPRODUCT(('Verbal Log'!$C$5:$C$1004='Verbal Stats'!$B157)*('Verbal Log'!$I$5:$I$1004='Verbal Stats'!AB$42)*'Verbal Log'!$H$5:$H$1004)/SUMPRODUCT(('Verbal Log'!$C$5:$C$1004='Verbal Stats'!$B157)*('Verbal Log'!$I$5:$I$1004='Verbal Stats'!AB$42))</f>
        <v>#DIV/0!</v>
      </c>
      <c r="AC157" s="83" t="e">
        <f>+SUMPRODUCT(('Verbal Log'!$C$5:$C$1004='Verbal Stats'!$B157)*('Verbal Log'!$I$5:$I$1004='Verbal Stats'!AC$42)*'Verbal Log'!$H$5:$H$1004)/SUMPRODUCT(('Verbal Log'!$C$5:$C$1004='Verbal Stats'!$B157)*('Verbal Log'!$I$5:$I$1004='Verbal Stats'!AC$42))</f>
        <v>#DIV/0!</v>
      </c>
      <c r="AD157" s="83" t="e">
        <f>+SUMPRODUCT(('Verbal Log'!$C$5:$C$1004='Verbal Stats'!$B157)*('Verbal Log'!$I$5:$I$1004='Verbal Stats'!AD$42)*'Verbal Log'!$H$5:$H$1004)/SUMPRODUCT(('Verbal Log'!$C$5:$C$1004='Verbal Stats'!$B157)*('Verbal Log'!$I$5:$I$1004='Verbal Stats'!AD$42))</f>
        <v>#DIV/0!</v>
      </c>
      <c r="AE157" s="83" t="e">
        <f>+SUMPRODUCT(('Verbal Log'!$C$5:$C$1004='Verbal Stats'!$B157)*('Verbal Log'!$I$5:$I$1004='Verbal Stats'!AE$42)*'Verbal Log'!$H$5:$H$1004)/SUMPRODUCT(('Verbal Log'!$C$5:$C$1004='Verbal Stats'!$B157)*('Verbal Log'!$I$5:$I$1004='Verbal Stats'!AE$42))</f>
        <v>#DIV/0!</v>
      </c>
      <c r="AF157" s="83" t="e">
        <f>+SUMPRODUCT(('Verbal Log'!$C$5:$C$1004='Verbal Stats'!$B157)*('Verbal Log'!$I$5:$I$1004='Verbal Stats'!AF$42)*'Verbal Log'!$H$5:$H$1004)/SUMPRODUCT(('Verbal Log'!$C$5:$C$1004='Verbal Stats'!$B157)*('Verbal Log'!$I$5:$I$1004='Verbal Stats'!AF$42))</f>
        <v>#DIV/0!</v>
      </c>
      <c r="AG157" s="83" t="e">
        <f>+SUMPRODUCT(('Verbal Log'!$C$5:$C$1004='Verbal Stats'!$B157)*('Verbal Log'!$I$5:$I$1004='Verbal Stats'!AG$42)*'Verbal Log'!$H$5:$H$1004)/SUMPRODUCT(('Verbal Log'!$C$5:$C$1004='Verbal Stats'!$B157)*('Verbal Log'!$I$5:$I$1004='Verbal Stats'!AG$42))</f>
        <v>#DIV/0!</v>
      </c>
      <c r="AH157" s="83" t="e">
        <f>+SUMPRODUCT(('Verbal Log'!$C$5:$C$1004='Verbal Stats'!$B157)*('Verbal Log'!$I$5:$I$1004='Verbal Stats'!AH$42)*'Verbal Log'!$H$5:$H$1004)/SUMPRODUCT(('Verbal Log'!$C$5:$C$1004='Verbal Stats'!$B157)*('Verbal Log'!$I$5:$I$1004='Verbal Stats'!AH$42))</f>
        <v>#DIV/0!</v>
      </c>
      <c r="AI157" s="83" t="e">
        <f>+SUMPRODUCT(('Verbal Log'!$C$5:$C$1004='Verbal Stats'!$B157)*('Verbal Log'!$I$5:$I$1004='Verbal Stats'!AI$42)*'Verbal Log'!$H$5:$H$1004)/SUMPRODUCT(('Verbal Log'!$C$5:$C$1004='Verbal Stats'!$B157)*('Verbal Log'!$I$5:$I$1004='Verbal Stats'!AI$42))</f>
        <v>#DIV/0!</v>
      </c>
      <c r="AJ157" s="83" t="e">
        <f>+SUMPRODUCT(('Verbal Log'!$C$5:$C$1004='Verbal Stats'!$B157)*('Verbal Log'!$I$5:$I$1004='Verbal Stats'!AJ$42)*'Verbal Log'!$H$5:$H$1004)/SUMPRODUCT(('Verbal Log'!$C$5:$C$1004='Verbal Stats'!$B157)*('Verbal Log'!$I$5:$I$1004='Verbal Stats'!AJ$42))</f>
        <v>#DIV/0!</v>
      </c>
      <c r="AK157" s="83" t="e">
        <f>+SUMPRODUCT(('Verbal Log'!$C$5:$C$1004='Verbal Stats'!$B157)*('Verbal Log'!$I$5:$I$1004='Verbal Stats'!AK$42)*'Verbal Log'!$H$5:$H$1004)/SUMPRODUCT(('Verbal Log'!$C$5:$C$1004='Verbal Stats'!$B157)*('Verbal Log'!$I$5:$I$1004='Verbal Stats'!AK$42))</f>
        <v>#DIV/0!</v>
      </c>
      <c r="AL157" s="83" t="e">
        <f>+SUMPRODUCT(('Verbal Log'!$C$5:$C$1004='Verbal Stats'!$B157)*('Verbal Log'!$I$5:$I$1004='Verbal Stats'!AL$42)*'Verbal Log'!$H$5:$H$1004)/SUMPRODUCT(('Verbal Log'!$C$5:$C$1004='Verbal Stats'!$B157)*('Verbal Log'!$I$5:$I$1004='Verbal Stats'!AL$42))</f>
        <v>#DIV/0!</v>
      </c>
      <c r="AM157" s="83" t="e">
        <f>+SUMPRODUCT(('Verbal Log'!$C$5:$C$1004='Verbal Stats'!$B157)*('Verbal Log'!$I$5:$I$1004='Verbal Stats'!AM$42)*'Verbal Log'!$H$5:$H$1004)/SUMPRODUCT(('Verbal Log'!$C$5:$C$1004='Verbal Stats'!$B157)*('Verbal Log'!$I$5:$I$1004='Verbal Stats'!AM$42))</f>
        <v>#DIV/0!</v>
      </c>
      <c r="AN157" s="83" t="e">
        <f>+SUMPRODUCT(('Verbal Log'!$C$5:$C$1004='Verbal Stats'!$B157)*('Verbal Log'!$I$5:$I$1004='Verbal Stats'!AN$42)*'Verbal Log'!$H$5:$H$1004)/SUMPRODUCT(('Verbal Log'!$C$5:$C$1004='Verbal Stats'!$B157)*('Verbal Log'!$I$5:$I$1004='Verbal Stats'!AN$42))</f>
        <v>#DIV/0!</v>
      </c>
      <c r="AO157" s="83" t="e">
        <f>+SUMPRODUCT(('Verbal Log'!$C$5:$C$1004='Verbal Stats'!$B157)*('Verbal Log'!$I$5:$I$1004='Verbal Stats'!AO$42)*'Verbal Log'!$H$5:$H$1004)/SUMPRODUCT(('Verbal Log'!$C$5:$C$1004='Verbal Stats'!$B157)*('Verbal Log'!$I$5:$I$1004='Verbal Stats'!AO$42))</f>
        <v>#DIV/0!</v>
      </c>
      <c r="AP157" s="83" t="e">
        <f>+SUMPRODUCT(('Verbal Log'!$C$5:$C$1004='Verbal Stats'!$B157)*('Verbal Log'!$I$5:$I$1004='Verbal Stats'!AP$42)*'Verbal Log'!$H$5:$H$1004)/SUMPRODUCT(('Verbal Log'!$C$5:$C$1004='Verbal Stats'!$B157)*('Verbal Log'!$I$5:$I$1004='Verbal Stats'!AP$42))</f>
        <v>#DIV/0!</v>
      </c>
      <c r="AQ157" s="76"/>
      <c r="AR157" s="76"/>
      <c r="AS157" s="76"/>
      <c r="AT157" s="76"/>
      <c r="AU157" s="76"/>
      <c r="AV157" s="76"/>
      <c r="AW157" s="76"/>
      <c r="AX157" s="76"/>
      <c r="AY157" s="76"/>
      <c r="AZ157" s="76"/>
      <c r="BA157" s="76"/>
      <c r="BB157" s="76"/>
      <c r="BC157" s="76"/>
      <c r="BD157" s="76"/>
      <c r="BE157" s="76"/>
      <c r="BF157" s="76"/>
      <c r="BG157" s="76"/>
    </row>
    <row r="158" spans="2:59">
      <c r="B158" s="18" t="str">
        <f>+$B$53</f>
        <v>ALL</v>
      </c>
      <c r="D158" s="49">
        <f t="shared" si="114"/>
        <v>77.727272727272734</v>
      </c>
      <c r="E158" s="49">
        <f t="shared" si="115"/>
        <v>114.5</v>
      </c>
      <c r="F158" s="49">
        <f t="shared" si="116"/>
        <v>98</v>
      </c>
      <c r="G158" s="49">
        <f t="shared" si="117"/>
        <v>81.166666666666671</v>
      </c>
      <c r="H158" s="49">
        <f t="shared" si="118"/>
        <v>105.61538461538461</v>
      </c>
      <c r="I158" s="49">
        <f t="shared" si="119"/>
        <v>146.25</v>
      </c>
      <c r="J158" s="49" t="str">
        <f t="shared" si="120"/>
        <v>n/a</v>
      </c>
      <c r="K158" s="49">
        <f t="shared" si="121"/>
        <v>116.2</v>
      </c>
      <c r="L158" s="49">
        <f t="shared" si="122"/>
        <v>113.38888888888889</v>
      </c>
      <c r="M158" s="50">
        <f t="shared" si="123"/>
        <v>81.333333333333329</v>
      </c>
      <c r="N158" s="51">
        <f t="shared" si="124"/>
        <v>115.66666666666667</v>
      </c>
      <c r="O158" s="50">
        <f t="shared" si="125"/>
        <v>82.6</v>
      </c>
      <c r="P158" s="51">
        <f t="shared" si="125"/>
        <v>80.557692307692307</v>
      </c>
      <c r="Q158" s="50">
        <f t="shared" si="125"/>
        <v>82.375</v>
      </c>
      <c r="R158" s="51">
        <f t="shared" si="125"/>
        <v>85.48</v>
      </c>
      <c r="S158" s="50">
        <f t="shared" si="125"/>
        <v>69</v>
      </c>
      <c r="T158" s="51">
        <f t="shared" si="125"/>
        <v>66.214285714285708</v>
      </c>
      <c r="U158" s="50">
        <f t="shared" si="125"/>
        <v>72.727272727272734</v>
      </c>
      <c r="V158" s="51">
        <f t="shared" si="125"/>
        <v>87.188271604938265</v>
      </c>
      <c r="X158" s="84">
        <f>+SUMPRODUCT(('Verbal Log'!$I$5:$I$1004='Verbal Stats'!X$42)*'Verbal Log'!$H$5:$H$1004)/COUNTIF('Verbal Log'!$I$5:$I$1004,'Verbal Stats'!X$42)</f>
        <v>77.727272727272734</v>
      </c>
      <c r="Y158" s="84">
        <f>+SUMPRODUCT(('Verbal Log'!$I$5:$I$1004='Verbal Stats'!Y$42)*'Verbal Log'!$H$5:$H$1004)/COUNTIF('Verbal Log'!$I$5:$I$1004,'Verbal Stats'!Y$42)</f>
        <v>114.5</v>
      </c>
      <c r="Z158" s="84">
        <f>+SUMPRODUCT(('Verbal Log'!$I$5:$I$1004='Verbal Stats'!Z$42)*'Verbal Log'!$H$5:$H$1004)/COUNTIF('Verbal Log'!$I$5:$I$1004,'Verbal Stats'!Z$42)</f>
        <v>98</v>
      </c>
      <c r="AA158" s="84">
        <f>+SUMPRODUCT(('Verbal Log'!$I$5:$I$1004='Verbal Stats'!AA$42)*'Verbal Log'!$H$5:$H$1004)/COUNTIF('Verbal Log'!$I$5:$I$1004,'Verbal Stats'!AA$42)</f>
        <v>81.166666666666671</v>
      </c>
      <c r="AB158" s="84">
        <f>+SUMPRODUCT(('Verbal Log'!$I$5:$I$1004='Verbal Stats'!AB$42)*'Verbal Log'!$H$5:$H$1004)/COUNTIF('Verbal Log'!$I$5:$I$1004,'Verbal Stats'!AB$42)</f>
        <v>105.61538461538461</v>
      </c>
      <c r="AC158" s="84">
        <f>+SUMPRODUCT(('Verbal Log'!$I$5:$I$1004='Verbal Stats'!AC$42)*'Verbal Log'!$H$5:$H$1004)/COUNTIF('Verbal Log'!$I$5:$I$1004,'Verbal Stats'!AC$42)</f>
        <v>146.25</v>
      </c>
      <c r="AD158" s="84" t="e">
        <f>+SUMPRODUCT(('Verbal Log'!$I$5:$I$1004='Verbal Stats'!AD$42)*'Verbal Log'!$H$5:$H$1004)/COUNTIF('Verbal Log'!$I$5:$I$1004,'Verbal Stats'!AD$42)</f>
        <v>#DIV/0!</v>
      </c>
      <c r="AE158" s="84">
        <f>+SUMPRODUCT(('Verbal Log'!$I$5:$I$1004='Verbal Stats'!AE$42)*'Verbal Log'!$H$5:$H$1004)/COUNTIF('Verbal Log'!$I$5:$I$1004,'Verbal Stats'!AE$42)</f>
        <v>116.2</v>
      </c>
      <c r="AF158" s="84">
        <f>+SUMPRODUCT(('Verbal Log'!$I$5:$I$1004='Verbal Stats'!AF$42)*'Verbal Log'!$H$5:$H$1004)/COUNTIF('Verbal Log'!$I$5:$I$1004,'Verbal Stats'!AF$42)</f>
        <v>113.38888888888889</v>
      </c>
      <c r="AG158" s="84">
        <f>+SUMPRODUCT(('Verbal Log'!$I$5:$I$1004='Verbal Stats'!AG$42)*'Verbal Log'!$H$5:$H$1004)/COUNTIF('Verbal Log'!$I$5:$I$1004,'Verbal Stats'!AG$42)</f>
        <v>81.333333333333329</v>
      </c>
      <c r="AH158" s="84">
        <f>+SUMPRODUCT(('Verbal Log'!$I$5:$I$1004='Verbal Stats'!AH$42)*'Verbal Log'!$H$5:$H$1004)/COUNTIF('Verbal Log'!$I$5:$I$1004,'Verbal Stats'!AH$42)</f>
        <v>115.66666666666667</v>
      </c>
      <c r="AI158" s="84">
        <f>+SUMPRODUCT(('Verbal Log'!$I$5:$I$1004='Verbal Stats'!AI$42)*'Verbal Log'!$H$5:$H$1004)/COUNTIF('Verbal Log'!$I$5:$I$1004,'Verbal Stats'!AI$42)</f>
        <v>82.6</v>
      </c>
      <c r="AJ158" s="84">
        <f>+SUMPRODUCT(('Verbal Log'!$I$5:$I$1004='Verbal Stats'!AJ$42)*'Verbal Log'!$H$5:$H$1004)/COUNTIF('Verbal Log'!$I$5:$I$1004,'Verbal Stats'!AJ$42)</f>
        <v>80.557692307692307</v>
      </c>
      <c r="AK158" s="84">
        <f>+SUMPRODUCT(('Verbal Log'!$I$5:$I$1004='Verbal Stats'!AK$42)*'Verbal Log'!$H$5:$H$1004)/COUNTIF('Verbal Log'!$I$5:$I$1004,'Verbal Stats'!AK$42)</f>
        <v>82.375</v>
      </c>
      <c r="AL158" s="84">
        <f>+SUMPRODUCT(('Verbal Log'!$I$5:$I$1004='Verbal Stats'!AL$42)*'Verbal Log'!$H$5:$H$1004)/COUNTIF('Verbal Log'!$I$5:$I$1004,'Verbal Stats'!AL$42)</f>
        <v>85.48</v>
      </c>
      <c r="AM158" s="84">
        <f>+SUMPRODUCT(('Verbal Log'!$I$5:$I$1004='Verbal Stats'!AM$42)*'Verbal Log'!$H$5:$H$1004)/COUNTIF('Verbal Log'!$I$5:$I$1004,'Verbal Stats'!AM$42)</f>
        <v>69</v>
      </c>
      <c r="AN158" s="84">
        <f>+SUMPRODUCT(('Verbal Log'!$I$5:$I$1004='Verbal Stats'!AN$42)*'Verbal Log'!$H$5:$H$1004)/COUNTIF('Verbal Log'!$I$5:$I$1004,'Verbal Stats'!AN$42)</f>
        <v>66.214285714285708</v>
      </c>
      <c r="AO158" s="84">
        <f>+SUMPRODUCT(('Verbal Log'!$I$5:$I$1004='Verbal Stats'!AO$42)*'Verbal Log'!$H$5:$H$1004)/COUNTIF('Verbal Log'!$I$5:$I$1004,'Verbal Stats'!AO$42)</f>
        <v>72.727272727272734</v>
      </c>
      <c r="AP158" s="84">
        <f>+SUM('Verbal Log'!H5:H1004)/COUNTA('Verbal Log'!$F$5:$F$1004)</f>
        <v>87.188271604938265</v>
      </c>
      <c r="AQ158" s="76"/>
      <c r="AR158" s="76"/>
      <c r="AS158" s="76"/>
      <c r="AT158" s="76"/>
      <c r="AU158" s="76"/>
      <c r="AV158" s="76"/>
      <c r="AW158" s="76"/>
      <c r="AX158" s="76"/>
      <c r="AY158" s="76"/>
      <c r="AZ158" s="76"/>
      <c r="BA158" s="76"/>
      <c r="BB158" s="76"/>
      <c r="BC158" s="76"/>
      <c r="BD158" s="76"/>
      <c r="BE158" s="76"/>
      <c r="BF158" s="76"/>
      <c r="BG158" s="76"/>
    </row>
  </sheetData>
  <sheetCalcPr fullCalcOnLoad="1"/>
  <mergeCells count="7">
    <mergeCell ref="I36:J36"/>
    <mergeCell ref="Q13:R13"/>
    <mergeCell ref="N13:O13"/>
    <mergeCell ref="B1:I1"/>
    <mergeCell ref="B2:C2"/>
    <mergeCell ref="B4:C4"/>
    <mergeCell ref="F7:G7"/>
  </mergeCells>
  <phoneticPr fontId="13" type="noConversion"/>
  <conditionalFormatting sqref="I37:I39">
    <cfRule type="expression" dxfId="29" priority="1" stopIfTrue="1">
      <formula>$U37=3</formula>
    </cfRule>
    <cfRule type="expression" dxfId="28" priority="2" stopIfTrue="1">
      <formula>$U37=2</formula>
    </cfRule>
    <cfRule type="expression" dxfId="27" priority="3" stopIfTrue="1">
      <formula>$U37=1</formula>
    </cfRule>
  </conditionalFormatting>
  <dataValidations count="2">
    <dataValidation type="list" allowBlank="1" showInputMessage="1" showErrorMessage="1" sqref="E4">
      <formula1>$B$43:$B$53</formula1>
    </dataValidation>
    <dataValidation type="list" allowBlank="1" showInputMessage="1" showErrorMessage="1" sqref="D4">
      <formula1>db!$D$5:$D$22</formula1>
    </dataValidation>
  </dataValidations>
  <pageMargins left="0.7" right="0.7" top="0.75" bottom="0.75" header="0.3" footer="0.3"/>
  <drawing r:id="rId1"/>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B1:BI158"/>
  <sheetViews>
    <sheetView showGridLines="0" workbookViewId="0">
      <pane ySplit="2" topLeftCell="A5" activePane="bottomLeft" state="frozen"/>
      <selection pane="bottomLeft" activeCell="E9" sqref="E9"/>
    </sheetView>
  </sheetViews>
  <sheetFormatPr baseColWidth="10" defaultColWidth="16.75" defaultRowHeight="15"/>
  <cols>
    <col min="1" max="1" width="3.75" style="1" customWidth="1"/>
    <col min="2" max="2" width="18" style="1" customWidth="1"/>
    <col min="3" max="3" width="13.625" style="1" customWidth="1"/>
    <col min="4" max="4" width="14.625" style="1" customWidth="1"/>
    <col min="5" max="11" width="13.625" style="1" customWidth="1"/>
    <col min="12" max="12" width="11.125" style="1" customWidth="1"/>
    <col min="13" max="13" width="16.75" style="1"/>
    <col min="14" max="14" width="20.875" style="1" customWidth="1"/>
    <col min="15" max="16" width="16.75" style="1"/>
    <col min="17" max="17" width="21.25" style="1" customWidth="1"/>
    <col min="18" max="23" width="16.75" style="1"/>
    <col min="24" max="24" width="7.375" style="1" hidden="1" customWidth="1"/>
    <col min="25" max="41" width="6.25" style="1" hidden="1" customWidth="1"/>
    <col min="42" max="42" width="11.125" style="1" hidden="1" customWidth="1"/>
    <col min="43" max="16384" width="16.75" style="1"/>
  </cols>
  <sheetData>
    <row r="1" spans="2:61" s="2" customFormat="1" ht="80.25" customHeight="1">
      <c r="B1" s="165" t="s">
        <v>609</v>
      </c>
      <c r="C1" s="165"/>
      <c r="D1" s="165"/>
      <c r="E1" s="165"/>
      <c r="F1" s="165"/>
      <c r="G1" s="165"/>
      <c r="H1" s="165"/>
      <c r="I1" s="165"/>
    </row>
    <row r="2" spans="2:61" s="3" customFormat="1" ht="21.75" customHeight="1">
      <c r="B2" s="166" t="s">
        <v>593</v>
      </c>
      <c r="C2" s="166"/>
    </row>
    <row r="4" spans="2:61" ht="18">
      <c r="B4" s="169" t="s">
        <v>558</v>
      </c>
      <c r="C4" s="170"/>
      <c r="D4" s="8"/>
      <c r="E4" s="19" t="s">
        <v>559</v>
      </c>
    </row>
    <row r="6" spans="2:61" ht="18">
      <c r="B6" s="10" t="s">
        <v>406</v>
      </c>
      <c r="I6" s="10"/>
    </row>
    <row r="7" spans="2:61" ht="16" thickBot="1">
      <c r="F7" s="168" t="s">
        <v>535</v>
      </c>
      <c r="G7" s="168"/>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row>
    <row r="8" spans="2:61" ht="16" thickBot="1">
      <c r="F8" s="38" t="s">
        <v>537</v>
      </c>
      <c r="G8" s="36">
        <f>+VLOOKUP($E$4,$B$43:$V$53,V41,FALSE)</f>
        <v>0.84</v>
      </c>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row>
    <row r="9" spans="2:61" ht="16" thickBot="1">
      <c r="D9" s="5"/>
      <c r="F9" s="39" t="s">
        <v>538</v>
      </c>
      <c r="G9" s="37">
        <f>+VLOOKUP($E$4,$B$58:$V$68,V56,FALSE)</f>
        <v>0.88</v>
      </c>
      <c r="K9" s="5"/>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row>
    <row r="10" spans="2:61" ht="16" thickBot="1">
      <c r="F10" s="38" t="s">
        <v>541</v>
      </c>
      <c r="G10" s="36">
        <f>+VLOOKUP($E$4,B72:V83,V71,FALSE)</f>
        <v>0.8571428571428571</v>
      </c>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row>
    <row r="11" spans="2:61" ht="18">
      <c r="I11" s="10" t="s">
        <v>557</v>
      </c>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row>
    <row r="12" spans="2:61">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row>
    <row r="13" spans="2:61" ht="16" thickBot="1">
      <c r="N13" s="168" t="s">
        <v>322</v>
      </c>
      <c r="O13" s="168"/>
      <c r="Q13" s="168" t="s">
        <v>322</v>
      </c>
      <c r="R13" s="168"/>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row>
    <row r="14" spans="2:61" ht="16" thickBot="1">
      <c r="N14" s="4" t="str">
        <f>db!$J$5</f>
        <v>Justify Conclusion</v>
      </c>
      <c r="O14" s="9" t="str">
        <f>VLOOKUP($E$4,$B$88:$V$98,D41,FALSE)</f>
        <v>n/a</v>
      </c>
      <c r="Q14" s="4" t="str">
        <f>db!$J5</f>
        <v>Justify Conclusion</v>
      </c>
      <c r="R14" s="93" t="str">
        <f>+VLOOKUP($E$4,$B$148:$V$158,D41,FALSE)</f>
        <v>n/a</v>
      </c>
      <c r="T14" s="61"/>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row>
    <row r="15" spans="2:61" ht="16" thickBot="1">
      <c r="N15" s="4" t="str">
        <f>db!$J6</f>
        <v>Flaw</v>
      </c>
      <c r="O15" s="9">
        <f>+VLOOKUP($E$4,$B$88:$V$98,E41,FALSE)</f>
        <v>1</v>
      </c>
      <c r="Q15" s="4" t="str">
        <f>db!$J6</f>
        <v>Flaw</v>
      </c>
      <c r="R15" s="93">
        <f>+VLOOKUP($E$4,$B$148:$V$158,E41,FALSE)</f>
        <v>53</v>
      </c>
      <c r="T15" s="61"/>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row>
    <row r="16" spans="2:61" ht="16" thickBot="1">
      <c r="N16" s="4" t="str">
        <f>db!$J7</f>
        <v>Explain</v>
      </c>
      <c r="O16" s="9">
        <f>+VLOOKUP($E$4,$B$88:$V$98,F41,FALSE)</f>
        <v>0.75</v>
      </c>
      <c r="Q16" s="4" t="str">
        <f>db!$J7</f>
        <v>Explain</v>
      </c>
      <c r="R16" s="93">
        <f>+VLOOKUP($E$4,$B$148:$V$158,F$41,FALSE)</f>
        <v>105.5</v>
      </c>
      <c r="T16" s="61"/>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row>
    <row r="17" spans="2:61" ht="16" thickBot="1">
      <c r="N17" s="4" t="str">
        <f>db!$J8</f>
        <v>Paraphrase</v>
      </c>
      <c r="O17" s="9">
        <f>+VLOOKUP($E$4,$B$88:$V$98,G41,FALSE)</f>
        <v>1</v>
      </c>
      <c r="Q17" s="4" t="str">
        <f>db!$J8</f>
        <v>Paraphrase</v>
      </c>
      <c r="R17" s="93">
        <f>+VLOOKUP($E$4,$B$148:$V$158,G$41,FALSE)</f>
        <v>193</v>
      </c>
      <c r="T17" s="61"/>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row>
    <row r="18" spans="2:61" ht="16" thickBot="1">
      <c r="N18" s="4" t="str">
        <f>db!$J9</f>
        <v>Evaluate</v>
      </c>
      <c r="O18" s="9">
        <f>+VLOOKUP($E$4,$B$88:$V$98,H41,FALSE)</f>
        <v>1</v>
      </c>
      <c r="Q18" s="4" t="str">
        <f>db!$J9</f>
        <v>Evaluate</v>
      </c>
      <c r="R18" s="93">
        <f>+VLOOKUP($E$4,$B$148:$V$158,H$41,FALSE)</f>
        <v>201</v>
      </c>
      <c r="T18" s="61"/>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row>
    <row r="19" spans="2:61" ht="16" thickBot="1">
      <c r="N19" s="4" t="str">
        <f>db!$J10</f>
        <v>Structure</v>
      </c>
      <c r="O19" s="9">
        <f>+VLOOKUP($E$4,$B$88:$V$98,I41,FALSE)</f>
        <v>1</v>
      </c>
      <c r="Q19" s="4" t="str">
        <f>db!$J10</f>
        <v>Structure</v>
      </c>
      <c r="R19" s="93">
        <f>+VLOOKUP($E$4,$B$148:$V$158,I$41,FALSE)</f>
        <v>122.5</v>
      </c>
      <c r="T19" s="61"/>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row>
    <row r="20" spans="2:61" ht="16" thickBot="1">
      <c r="N20" s="4" t="str">
        <f>db!$J11</f>
        <v>Roman Numeral Qs</v>
      </c>
      <c r="O20" s="9">
        <f>+VLOOKUP($E$4,$B$88:$V$98,J41,FALSE)</f>
        <v>1</v>
      </c>
      <c r="Q20" s="4" t="str">
        <f>db!$J11</f>
        <v>Roman Numeral Qs</v>
      </c>
      <c r="R20" s="93">
        <f>+VLOOKUP($E$4,$B$148:$V$158,J$41,FALSE)</f>
        <v>77.5</v>
      </c>
      <c r="T20" s="61"/>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row>
    <row r="21" spans="2:61" ht="16" thickBot="1">
      <c r="N21" s="4" t="str">
        <f>db!$J12</f>
        <v>Except Questions</v>
      </c>
      <c r="O21" s="9">
        <f>+VLOOKUP($E$4,$B$88:$V$98,K41,FALSE)</f>
        <v>1</v>
      </c>
      <c r="Q21" s="4" t="str">
        <f>db!$J12</f>
        <v>Except Questions</v>
      </c>
      <c r="R21" s="93">
        <f>+VLOOKUP($E$4,$B$148:$V$158,K$41,FALSE)</f>
        <v>133.33333333333334</v>
      </c>
      <c r="T21" s="61"/>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row>
    <row r="22" spans="2:61" ht="19" thickBot="1">
      <c r="B22" s="10"/>
      <c r="I22" s="10"/>
      <c r="N22" s="4" t="str">
        <f>db!$J13</f>
        <v>Agreement</v>
      </c>
      <c r="O22" s="9">
        <f>+VLOOKUP($E$4,$B$88:$V$98,L41,FALSE)</f>
        <v>0.8529411764705882</v>
      </c>
      <c r="Q22" s="4" t="str">
        <f>db!$J13</f>
        <v>Agreement</v>
      </c>
      <c r="R22" s="93">
        <f>+VLOOKUP($E$4,$B$148:$V$158,L$41,FALSE)</f>
        <v>75.117647058823536</v>
      </c>
      <c r="T22" s="61"/>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row>
    <row r="23" spans="2:61" ht="16" thickBot="1">
      <c r="N23" s="4" t="str">
        <f>db!$J14</f>
        <v>Correct Tense</v>
      </c>
      <c r="O23" s="9">
        <f>+VLOOKUP($E$4,$B$88:$V$98,M41,FALSE)</f>
        <v>0.82608695652173914</v>
      </c>
      <c r="Q23" s="4" t="str">
        <f>db!$J14</f>
        <v>Correct Tense</v>
      </c>
      <c r="R23" s="93">
        <f>+VLOOKUP($E$4,$B$148:$V$158,M$41,FALSE)</f>
        <v>71.652173913043484</v>
      </c>
      <c r="T23" s="61"/>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row>
    <row r="24" spans="2:61" ht="19" thickBot="1">
      <c r="I24" s="10"/>
      <c r="N24" s="4" t="str">
        <f>db!$J15</f>
        <v>Mood/Voice</v>
      </c>
      <c r="O24" s="9" t="str">
        <f>+VLOOKUP($E$4,$B$88:$V$98,N41,FALSE)</f>
        <v>n/a</v>
      </c>
      <c r="Q24" s="4" t="str">
        <f>db!$J15</f>
        <v>Mood/Voice</v>
      </c>
      <c r="R24" s="93" t="str">
        <f>+VLOOKUP($E$4,$B$148:$V$158,N$41,FALSE)</f>
        <v>n/a</v>
      </c>
      <c r="T24" s="61"/>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row>
    <row r="25" spans="2:61" ht="16" thickBot="1">
      <c r="N25" s="4" t="str">
        <f>db!$J16</f>
        <v>Run-ons/Fragments</v>
      </c>
      <c r="O25" s="9">
        <f>+VLOOKUP($E$4,$B$88:$V$98,O41,FALSE)</f>
        <v>0.66666666666666663</v>
      </c>
      <c r="Q25" s="4" t="str">
        <f>db!$J16</f>
        <v>Run-ons/Fragments</v>
      </c>
      <c r="R25" s="93">
        <f>+VLOOKUP($E$4,$B$148:$V$158,O$41,FALSE)</f>
        <v>79.666666666666671</v>
      </c>
      <c r="T25" s="61"/>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row>
    <row r="26" spans="2:61" ht="19" thickBot="1">
      <c r="M26" s="10"/>
      <c r="N26" s="4" t="str">
        <f>db!$J17</f>
        <v>Quantity</v>
      </c>
      <c r="O26" s="9">
        <f>+VLOOKUP($E$4,$B$88:$V$98,P41,FALSE)</f>
        <v>0.33333333333333331</v>
      </c>
      <c r="Q26" s="4" t="str">
        <f>db!$J17</f>
        <v>Quantity</v>
      </c>
      <c r="R26" s="93">
        <f>+VLOOKUP($E$4,$B$148:$V$158,P$41,FALSE)</f>
        <v>76.666666666666671</v>
      </c>
      <c r="T26" s="61"/>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row>
    <row r="27" spans="2:61" ht="16" thickBot="1">
      <c r="N27" s="4" t="str">
        <f>db!$J18</f>
        <v>Connecting Words</v>
      </c>
      <c r="O27" s="9">
        <f>+VLOOKUP($E$4,$B$88:$V$98,Q41,FALSE)</f>
        <v>0.5</v>
      </c>
      <c r="Q27" s="4" t="str">
        <f>db!$J18</f>
        <v>Connecting Words</v>
      </c>
      <c r="R27" s="93">
        <f>+VLOOKUP($E$4,$B$148:$V$158,Q$41,FALSE)</f>
        <v>74</v>
      </c>
      <c r="T27" s="61"/>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row>
    <row r="28" spans="2:61" ht="16" thickBot="1">
      <c r="N28" s="4" t="str">
        <f>db!$J19</f>
        <v>Punctuation</v>
      </c>
      <c r="O28" s="9" t="str">
        <f>+VLOOKUP($E$4,$B$88:$V$98,R41,FALSE)</f>
        <v>n/a</v>
      </c>
      <c r="Q28" s="4" t="str">
        <f>db!$J19</f>
        <v>Punctuation</v>
      </c>
      <c r="R28" s="93" t="str">
        <f>+VLOOKUP($E$4,$B$148:$V$158,R$41,FALSE)</f>
        <v>n/a</v>
      </c>
      <c r="T28" s="61"/>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row>
    <row r="29" spans="2:61" ht="19" thickBot="1">
      <c r="B29" s="10"/>
      <c r="I29" s="10"/>
      <c r="N29" s="4" t="str">
        <f>db!$J20</f>
        <v>Keeping Comparisons Parallel</v>
      </c>
      <c r="O29" s="9">
        <f>+VLOOKUP($E$4,$B$88:$V$98,S41,FALSE)</f>
        <v>1</v>
      </c>
      <c r="Q29" s="4" t="str">
        <f>db!$J20</f>
        <v>Keeping Comparisons Parallel</v>
      </c>
      <c r="R29" s="93">
        <f>+VLOOKUP($E$4,$B$148:$V$158,S$41,FALSE)</f>
        <v>69.9375</v>
      </c>
      <c r="T29" s="61"/>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row>
    <row r="30" spans="2:61" ht="16" thickBot="1">
      <c r="N30" s="4" t="str">
        <f>db!$J21</f>
        <v>Sentence Construction</v>
      </c>
      <c r="O30" s="9">
        <f>+VLOOKUP($E$4,$B$88:$V$98,T41,FALSE)</f>
        <v>0.83333333333333337</v>
      </c>
      <c r="Q30" s="4" t="str">
        <f>db!$J21</f>
        <v>Sentence Construction</v>
      </c>
      <c r="R30" s="93">
        <f>+VLOOKUP($E$4,$B$148:$V$158,T$41,FALSE)</f>
        <v>64</v>
      </c>
      <c r="T30" s="61"/>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row>
    <row r="31" spans="2:61" ht="19" thickBot="1">
      <c r="M31" s="10"/>
      <c r="N31" s="4" t="str">
        <f>db!$J22</f>
        <v>Concision/Clarity/Correctness</v>
      </c>
      <c r="O31" s="9">
        <f>+VLOOKUP($E$4,$B$88:$V$98,U41,FALSE)</f>
        <v>0.83333333333333337</v>
      </c>
      <c r="Q31" s="4" t="str">
        <f>db!$J22</f>
        <v>Concision/Clarity/Correctness</v>
      </c>
      <c r="R31" s="93">
        <f>+VLOOKUP($E$4,$B$148:$V$158,U$41,FALSE)</f>
        <v>81.227272727272734</v>
      </c>
      <c r="T31" s="61"/>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row>
    <row r="32" spans="2:61">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row>
    <row r="33" spans="2:61">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row>
    <row r="34" spans="2:61">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row>
    <row r="35" spans="2:61">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row>
    <row r="36" spans="2:61" ht="19" thickBot="1">
      <c r="I36" s="168" t="s">
        <v>535</v>
      </c>
      <c r="J36" s="168"/>
      <c r="M36" s="10"/>
      <c r="O36" s="10"/>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76"/>
      <c r="BB36" s="76"/>
      <c r="BC36" s="76"/>
      <c r="BD36" s="76"/>
      <c r="BE36" s="76"/>
      <c r="BF36" s="76"/>
      <c r="BG36" s="76"/>
      <c r="BH36" s="76"/>
      <c r="BI36" s="76"/>
    </row>
    <row r="37" spans="2:61" ht="16" thickBot="1">
      <c r="I37" s="34" t="str">
        <f>+F8</f>
        <v>RC</v>
      </c>
      <c r="J37" s="109">
        <f>VLOOKUP($E$4,$B$103:$V$113,V101,FALSE)</f>
        <v>100.12</v>
      </c>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row>
    <row r="38" spans="2:61" ht="16" thickBot="1">
      <c r="I38" s="35" t="str">
        <f>+F9</f>
        <v>CR</v>
      </c>
      <c r="J38" s="110">
        <f>VLOOKUP($E$4,$B$118:$V$128,V116,FALSE)</f>
        <v>121.18</v>
      </c>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row>
    <row r="39" spans="2:61" ht="16" thickBot="1">
      <c r="I39" s="35" t="str">
        <f>+F10</f>
        <v>SC</v>
      </c>
      <c r="J39" s="110">
        <f>VLOOKUP($E$4,$B$133:$V$143,V71,FALSE)</f>
        <v>76.714285714285708</v>
      </c>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row>
    <row r="40" spans="2:61" ht="18">
      <c r="B40" s="10" t="s">
        <v>596</v>
      </c>
      <c r="X40" s="76"/>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c r="BG40" s="76"/>
      <c r="BH40" s="76"/>
      <c r="BI40" s="76"/>
    </row>
    <row r="41" spans="2:61">
      <c r="B41" s="24" t="str">
        <f>+db!C7</f>
        <v>RC</v>
      </c>
      <c r="D41" s="21">
        <v>3</v>
      </c>
      <c r="E41" s="21">
        <f>+D41+1</f>
        <v>4</v>
      </c>
      <c r="F41" s="21">
        <f t="shared" ref="F41:V41" si="0">+E41+1</f>
        <v>5</v>
      </c>
      <c r="G41" s="21">
        <f t="shared" si="0"/>
        <v>6</v>
      </c>
      <c r="H41" s="21">
        <f t="shared" si="0"/>
        <v>7</v>
      </c>
      <c r="I41" s="21">
        <f t="shared" si="0"/>
        <v>8</v>
      </c>
      <c r="J41" s="21">
        <f t="shared" si="0"/>
        <v>9</v>
      </c>
      <c r="K41" s="21">
        <f t="shared" si="0"/>
        <v>10</v>
      </c>
      <c r="L41" s="21">
        <f t="shared" si="0"/>
        <v>11</v>
      </c>
      <c r="M41" s="21">
        <f t="shared" si="0"/>
        <v>12</v>
      </c>
      <c r="N41" s="21">
        <f t="shared" si="0"/>
        <v>13</v>
      </c>
      <c r="O41" s="21">
        <f t="shared" si="0"/>
        <v>14</v>
      </c>
      <c r="P41" s="21">
        <f t="shared" si="0"/>
        <v>15</v>
      </c>
      <c r="Q41" s="21">
        <f t="shared" si="0"/>
        <v>16</v>
      </c>
      <c r="R41" s="21">
        <f t="shared" si="0"/>
        <v>17</v>
      </c>
      <c r="S41" s="21">
        <f t="shared" si="0"/>
        <v>18</v>
      </c>
      <c r="T41" s="21">
        <f t="shared" si="0"/>
        <v>19</v>
      </c>
      <c r="U41" s="21">
        <f t="shared" si="0"/>
        <v>20</v>
      </c>
      <c r="V41" s="21">
        <f t="shared" si="0"/>
        <v>21</v>
      </c>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row>
    <row r="42" spans="2:61" ht="15.75" customHeight="1" thickBot="1">
      <c r="D42" s="17" t="str">
        <f t="shared" ref="D42:V42" si="1">+X42</f>
        <v>Justify Conclusion</v>
      </c>
      <c r="E42" s="17" t="str">
        <f t="shared" si="1"/>
        <v>Flaw</v>
      </c>
      <c r="F42" s="17" t="str">
        <f t="shared" si="1"/>
        <v>Explain</v>
      </c>
      <c r="G42" s="17" t="str">
        <f t="shared" si="1"/>
        <v>Paraphrase</v>
      </c>
      <c r="H42" s="17" t="str">
        <f t="shared" si="1"/>
        <v>Evaluate</v>
      </c>
      <c r="I42" s="17" t="str">
        <f t="shared" si="1"/>
        <v>Structure</v>
      </c>
      <c r="J42" s="17" t="str">
        <f t="shared" si="1"/>
        <v>Roman Numeral Qs</v>
      </c>
      <c r="K42" s="17" t="str">
        <f t="shared" si="1"/>
        <v>Except Questions</v>
      </c>
      <c r="L42" s="17" t="str">
        <f t="shared" si="1"/>
        <v>Agreement</v>
      </c>
      <c r="M42" s="17" t="str">
        <f t="shared" si="1"/>
        <v>Correct Tense</v>
      </c>
      <c r="N42" s="17" t="str">
        <f t="shared" si="1"/>
        <v>Mood/Voice</v>
      </c>
      <c r="O42" s="17" t="str">
        <f t="shared" si="1"/>
        <v>Run-ons/Fragments</v>
      </c>
      <c r="P42" s="17" t="str">
        <f t="shared" si="1"/>
        <v>Quantity</v>
      </c>
      <c r="Q42" s="17" t="str">
        <f t="shared" si="1"/>
        <v>Connecting Words</v>
      </c>
      <c r="R42" s="17" t="str">
        <f t="shared" si="1"/>
        <v>Punctuation</v>
      </c>
      <c r="S42" s="17" t="str">
        <f t="shared" si="1"/>
        <v>Keeping Comparisons Parallel</v>
      </c>
      <c r="T42" s="17" t="str">
        <f t="shared" si="1"/>
        <v>Sentence Construction</v>
      </c>
      <c r="U42" s="17" t="str">
        <f t="shared" si="1"/>
        <v>Concision/Clarity/Correctness</v>
      </c>
      <c r="V42" s="17" t="str">
        <f t="shared" si="1"/>
        <v>Total RC</v>
      </c>
      <c r="X42" s="82" t="str">
        <f t="array" ref="X42:AO42">TRANSPOSE(VSubArea)</f>
        <v>Justify Conclusion</v>
      </c>
      <c r="Y42" s="82" t="str">
        <v>Flaw</v>
      </c>
      <c r="Z42" s="82" t="str">
        <v>Explain</v>
      </c>
      <c r="AA42" s="82" t="str">
        <v>Paraphrase</v>
      </c>
      <c r="AB42" s="82" t="str">
        <v>Evaluate</v>
      </c>
      <c r="AC42" s="82" t="str">
        <v>Structure</v>
      </c>
      <c r="AD42" s="82" t="str">
        <v>Roman Numeral Qs</v>
      </c>
      <c r="AE42" s="82" t="str">
        <v>Except Questions</v>
      </c>
      <c r="AF42" s="82" t="str">
        <v>Agreement</v>
      </c>
      <c r="AG42" s="82" t="str">
        <v>Correct Tense</v>
      </c>
      <c r="AH42" s="82" t="str">
        <v>Mood/Voice</v>
      </c>
      <c r="AI42" s="82" t="str">
        <v>Run-ons/Fragments</v>
      </c>
      <c r="AJ42" s="82" t="str">
        <v>Quantity</v>
      </c>
      <c r="AK42" s="82" t="str">
        <v>Connecting Words</v>
      </c>
      <c r="AL42" s="82" t="str">
        <v>Punctuation</v>
      </c>
      <c r="AM42" s="82" t="str">
        <v>Keeping Comparisons Parallel</v>
      </c>
      <c r="AN42" s="82" t="str">
        <v>Sentence Construction</v>
      </c>
      <c r="AO42" s="82" t="str">
        <v>Concision/Clarity/Correctness</v>
      </c>
      <c r="AP42" s="82" t="s">
        <v>594</v>
      </c>
      <c r="AQ42" s="76"/>
      <c r="AR42" s="76"/>
      <c r="AS42" s="76"/>
      <c r="AT42" s="76"/>
      <c r="AU42" s="76"/>
      <c r="AV42" s="76"/>
      <c r="AW42" s="76"/>
      <c r="AX42" s="76"/>
      <c r="AY42" s="76"/>
      <c r="AZ42" s="76"/>
      <c r="BA42" s="76"/>
      <c r="BB42" s="76"/>
      <c r="BC42" s="76"/>
      <c r="BD42" s="76"/>
      <c r="BE42" s="76"/>
      <c r="BF42" s="76"/>
      <c r="BG42" s="76"/>
      <c r="BH42" s="76"/>
      <c r="BI42" s="76"/>
    </row>
    <row r="43" spans="2:61" ht="16" thickBot="1">
      <c r="B43" s="18" t="str">
        <f>db!D5</f>
        <v>Official Guide 12</v>
      </c>
      <c r="D43" s="40" t="str">
        <f>+IF(ISERROR(X43),"n/a",X43)</f>
        <v>n/a</v>
      </c>
      <c r="E43" s="40" t="str">
        <f t="shared" ref="E43:T53" si="2">+IF(ISERROR(Y43),"n/a",Y43)</f>
        <v>n/a</v>
      </c>
      <c r="F43" s="40" t="str">
        <f t="shared" si="2"/>
        <v>n/a</v>
      </c>
      <c r="G43" s="40" t="str">
        <f t="shared" si="2"/>
        <v>n/a</v>
      </c>
      <c r="H43" s="40" t="str">
        <f t="shared" si="2"/>
        <v>n/a</v>
      </c>
      <c r="I43" s="40" t="str">
        <f t="shared" si="2"/>
        <v>n/a</v>
      </c>
      <c r="J43" s="40" t="str">
        <f t="shared" si="2"/>
        <v>n/a</v>
      </c>
      <c r="K43" s="40" t="str">
        <f t="shared" si="2"/>
        <v>n/a</v>
      </c>
      <c r="L43" s="40" t="str">
        <f t="shared" si="2"/>
        <v>n/a</v>
      </c>
      <c r="M43" s="40" t="str">
        <f t="shared" si="2"/>
        <v>n/a</v>
      </c>
      <c r="N43" s="40" t="str">
        <f t="shared" si="2"/>
        <v>n/a</v>
      </c>
      <c r="O43" s="40" t="str">
        <f t="shared" si="2"/>
        <v>n/a</v>
      </c>
      <c r="P43" s="40" t="str">
        <f t="shared" si="2"/>
        <v>n/a</v>
      </c>
      <c r="Q43" s="40" t="str">
        <f t="shared" si="2"/>
        <v>n/a</v>
      </c>
      <c r="R43" s="40" t="str">
        <f t="shared" si="2"/>
        <v>n/a</v>
      </c>
      <c r="S43" s="40" t="str">
        <f t="shared" si="2"/>
        <v>n/a</v>
      </c>
      <c r="T43" s="40" t="str">
        <f t="shared" si="2"/>
        <v>n/a</v>
      </c>
      <c r="U43" s="40" t="str">
        <f t="shared" ref="U43:V53" si="3">+IF(ISERROR(AO43),"n/a",AO43)</f>
        <v>n/a</v>
      </c>
      <c r="V43" s="42" t="str">
        <f t="shared" si="3"/>
        <v>n/a</v>
      </c>
      <c r="X43" s="83" t="e">
        <f>+SUMPRODUCT(('Verbal Log'!$C$5:$C$1004='Verbal Sub Area Stats'!$B43)*('Verbal Log'!$J$5:$J$1004='Verbal Sub Area Stats'!X$42)*('Verbal Log'!$E$5:$E$1004='Verbal Sub Area Stats'!$B$41)*'Verbal Log'!$P$5:$P$1004)/SUMPRODUCT(('Verbal Log'!$C$5:$C$1004='Verbal Sub Area Stats'!$B43)*('Verbal Log'!$J$5:$J$1004='Verbal Sub Area Stats'!X$42)*('Verbal Log'!$E$5:$E$1004='Verbal Sub Area Stats'!$B$41))</f>
        <v>#DIV/0!</v>
      </c>
      <c r="Y43" s="83" t="e">
        <f>+SUMPRODUCT(('Verbal Log'!$C$5:$C$1004='Verbal Sub Area Stats'!$B43)*('Verbal Log'!$J$5:$J$1004='Verbal Sub Area Stats'!Y$42)*('Verbal Log'!$E$5:$E$1004='Verbal Sub Area Stats'!$B$41)*'Verbal Log'!$P$5:$P$1004)/SUMPRODUCT(('Verbal Log'!$C$5:$C$1004='Verbal Sub Area Stats'!$B43)*('Verbal Log'!$J$5:$J$1004='Verbal Sub Area Stats'!Y$42)*('Verbal Log'!$E$5:$E$1004='Verbal Sub Area Stats'!$B$41))</f>
        <v>#DIV/0!</v>
      </c>
      <c r="Z43" s="83" t="e">
        <f>+SUMPRODUCT(('Verbal Log'!$C$5:$C$1004='Verbal Sub Area Stats'!$B43)*('Verbal Log'!$J$5:$J$1004='Verbal Sub Area Stats'!Z$42)*('Verbal Log'!$E$5:$E$1004='Verbal Sub Area Stats'!$B$41)*'Verbal Log'!$P$5:$P$1004)/SUMPRODUCT(('Verbal Log'!$C$5:$C$1004='Verbal Sub Area Stats'!$B43)*('Verbal Log'!$J$5:$J$1004='Verbal Sub Area Stats'!Z$42)*('Verbal Log'!$E$5:$E$1004='Verbal Sub Area Stats'!$B$41))</f>
        <v>#DIV/0!</v>
      </c>
      <c r="AA43" s="83" t="e">
        <f>+SUMPRODUCT(('Verbal Log'!$C$5:$C$1004='Verbal Sub Area Stats'!$B43)*('Verbal Log'!$J$5:$J$1004='Verbal Sub Area Stats'!AA$42)*('Verbal Log'!$E$5:$E$1004='Verbal Sub Area Stats'!$B$41)*'Verbal Log'!$P$5:$P$1004)/SUMPRODUCT(('Verbal Log'!$C$5:$C$1004='Verbal Sub Area Stats'!$B43)*('Verbal Log'!$J$5:$J$1004='Verbal Sub Area Stats'!AA$42)*('Verbal Log'!$E$5:$E$1004='Verbal Sub Area Stats'!$B$41))</f>
        <v>#DIV/0!</v>
      </c>
      <c r="AB43" s="83" t="e">
        <f>+SUMPRODUCT(('Verbal Log'!$C$5:$C$1004='Verbal Sub Area Stats'!$B43)*('Verbal Log'!$J$5:$J$1004='Verbal Sub Area Stats'!AB$42)*('Verbal Log'!$E$5:$E$1004='Verbal Sub Area Stats'!$B$41)*'Verbal Log'!$P$5:$P$1004)/SUMPRODUCT(('Verbal Log'!$C$5:$C$1004='Verbal Sub Area Stats'!$B43)*('Verbal Log'!$J$5:$J$1004='Verbal Sub Area Stats'!AB$42)*('Verbal Log'!$E$5:$E$1004='Verbal Sub Area Stats'!$B$41))</f>
        <v>#DIV/0!</v>
      </c>
      <c r="AC43" s="83" t="e">
        <f>+SUMPRODUCT(('Verbal Log'!$C$5:$C$1004='Verbal Sub Area Stats'!$B43)*('Verbal Log'!$J$5:$J$1004='Verbal Sub Area Stats'!AC$42)*('Verbal Log'!$E$5:$E$1004='Verbal Sub Area Stats'!$B$41)*'Verbal Log'!$P$5:$P$1004)/SUMPRODUCT(('Verbal Log'!$C$5:$C$1004='Verbal Sub Area Stats'!$B43)*('Verbal Log'!$J$5:$J$1004='Verbal Sub Area Stats'!AC$42)*('Verbal Log'!$E$5:$E$1004='Verbal Sub Area Stats'!$B$41))</f>
        <v>#DIV/0!</v>
      </c>
      <c r="AD43" s="83" t="e">
        <f>+SUMPRODUCT(('Verbal Log'!$C$5:$C$1004='Verbal Sub Area Stats'!$B43)*('Verbal Log'!$J$5:$J$1004='Verbal Sub Area Stats'!AD$42)*('Verbal Log'!$E$5:$E$1004='Verbal Sub Area Stats'!$B$41)*'Verbal Log'!$P$5:$P$1004)/SUMPRODUCT(('Verbal Log'!$C$5:$C$1004='Verbal Sub Area Stats'!$B43)*('Verbal Log'!$J$5:$J$1004='Verbal Sub Area Stats'!AD$42)*('Verbal Log'!$E$5:$E$1004='Verbal Sub Area Stats'!$B$41))</f>
        <v>#DIV/0!</v>
      </c>
      <c r="AE43" s="83" t="e">
        <f>+SUMPRODUCT(('Verbal Log'!$C$5:$C$1004='Verbal Sub Area Stats'!$B43)*('Verbal Log'!$J$5:$J$1004='Verbal Sub Area Stats'!AE$42)*('Verbal Log'!$E$5:$E$1004='Verbal Sub Area Stats'!$B$41)*'Verbal Log'!$P$5:$P$1004)/SUMPRODUCT(('Verbal Log'!$C$5:$C$1004='Verbal Sub Area Stats'!$B43)*('Verbal Log'!$J$5:$J$1004='Verbal Sub Area Stats'!AE$42)*('Verbal Log'!$E$5:$E$1004='Verbal Sub Area Stats'!$B$41))</f>
        <v>#DIV/0!</v>
      </c>
      <c r="AF43" s="83" t="e">
        <f>+SUMPRODUCT(('Verbal Log'!$C$5:$C$1004='Verbal Sub Area Stats'!$B43)*('Verbal Log'!$J$5:$J$1004='Verbal Sub Area Stats'!AF$42)*('Verbal Log'!$E$5:$E$1004='Verbal Sub Area Stats'!$B$41)*'Verbal Log'!$P$5:$P$1004)/SUMPRODUCT(('Verbal Log'!$C$5:$C$1004='Verbal Sub Area Stats'!$B43)*('Verbal Log'!$J$5:$J$1004='Verbal Sub Area Stats'!AF$42)*('Verbal Log'!$E$5:$E$1004='Verbal Sub Area Stats'!$B$41))</f>
        <v>#DIV/0!</v>
      </c>
      <c r="AG43" s="83" t="e">
        <f>+SUMPRODUCT(('Verbal Log'!$C$5:$C$1004='Verbal Sub Area Stats'!$B43)*('Verbal Log'!$J$5:$J$1004='Verbal Sub Area Stats'!AG$42)*('Verbal Log'!$E$5:$E$1004='Verbal Sub Area Stats'!$B$41)*'Verbal Log'!$P$5:$P$1004)/SUMPRODUCT(('Verbal Log'!$C$5:$C$1004='Verbal Sub Area Stats'!$B43)*('Verbal Log'!$J$5:$J$1004='Verbal Sub Area Stats'!AG$42)*('Verbal Log'!$E$5:$E$1004='Verbal Sub Area Stats'!$B$41))</f>
        <v>#DIV/0!</v>
      </c>
      <c r="AH43" s="83" t="e">
        <f>+SUMPRODUCT(('Verbal Log'!$C$5:$C$1004='Verbal Sub Area Stats'!$B43)*('Verbal Log'!$J$5:$J$1004='Verbal Sub Area Stats'!AH$42)*('Verbal Log'!$E$5:$E$1004='Verbal Sub Area Stats'!$B$41)*'Verbal Log'!$P$5:$P$1004)/SUMPRODUCT(('Verbal Log'!$C$5:$C$1004='Verbal Sub Area Stats'!$B43)*('Verbal Log'!$J$5:$J$1004='Verbal Sub Area Stats'!AH$42)*('Verbal Log'!$E$5:$E$1004='Verbal Sub Area Stats'!$B$41))</f>
        <v>#DIV/0!</v>
      </c>
      <c r="AI43" s="83" t="e">
        <f>+SUMPRODUCT(('Verbal Log'!$C$5:$C$1004='Verbal Sub Area Stats'!$B43)*('Verbal Log'!$J$5:$J$1004='Verbal Sub Area Stats'!AI$42)*('Verbal Log'!$E$5:$E$1004='Verbal Sub Area Stats'!$B$41)*'Verbal Log'!$P$5:$P$1004)/SUMPRODUCT(('Verbal Log'!$C$5:$C$1004='Verbal Sub Area Stats'!$B43)*('Verbal Log'!$J$5:$J$1004='Verbal Sub Area Stats'!AI$42)*('Verbal Log'!$E$5:$E$1004='Verbal Sub Area Stats'!$B$41))</f>
        <v>#DIV/0!</v>
      </c>
      <c r="AJ43" s="83" t="e">
        <f>+SUMPRODUCT(('Verbal Log'!$C$5:$C$1004='Verbal Sub Area Stats'!$B43)*('Verbal Log'!$J$5:$J$1004='Verbal Sub Area Stats'!AJ$42)*('Verbal Log'!$E$5:$E$1004='Verbal Sub Area Stats'!$B$41)*'Verbal Log'!$P$5:$P$1004)/SUMPRODUCT(('Verbal Log'!$C$5:$C$1004='Verbal Sub Area Stats'!$B43)*('Verbal Log'!$J$5:$J$1004='Verbal Sub Area Stats'!AJ$42)*('Verbal Log'!$E$5:$E$1004='Verbal Sub Area Stats'!$B$41))</f>
        <v>#DIV/0!</v>
      </c>
      <c r="AK43" s="83" t="e">
        <f>+SUMPRODUCT(('Verbal Log'!$C$5:$C$1004='Verbal Sub Area Stats'!$B43)*('Verbal Log'!$J$5:$J$1004='Verbal Sub Area Stats'!AK$42)*('Verbal Log'!$E$5:$E$1004='Verbal Sub Area Stats'!$B$41)*'Verbal Log'!$P$5:$P$1004)/SUMPRODUCT(('Verbal Log'!$C$5:$C$1004='Verbal Sub Area Stats'!$B43)*('Verbal Log'!$J$5:$J$1004='Verbal Sub Area Stats'!AK$42)*('Verbal Log'!$E$5:$E$1004='Verbal Sub Area Stats'!$B$41))</f>
        <v>#DIV/0!</v>
      </c>
      <c r="AL43" s="83" t="e">
        <f>+SUMPRODUCT(('Verbal Log'!$C$5:$C$1004='Verbal Sub Area Stats'!$B43)*('Verbal Log'!$J$5:$J$1004='Verbal Sub Area Stats'!AL$42)*('Verbal Log'!$E$5:$E$1004='Verbal Sub Area Stats'!$B$41)*'Verbal Log'!$P$5:$P$1004)/SUMPRODUCT(('Verbal Log'!$C$5:$C$1004='Verbal Sub Area Stats'!$B43)*('Verbal Log'!$J$5:$J$1004='Verbal Sub Area Stats'!AL$42)*('Verbal Log'!$E$5:$E$1004='Verbal Sub Area Stats'!$B$41))</f>
        <v>#DIV/0!</v>
      </c>
      <c r="AM43" s="83" t="e">
        <f>+SUMPRODUCT(('Verbal Log'!$C$5:$C$1004='Verbal Sub Area Stats'!$B43)*('Verbal Log'!$J$5:$J$1004='Verbal Sub Area Stats'!AM$42)*('Verbal Log'!$E$5:$E$1004='Verbal Sub Area Stats'!$B$41)*'Verbal Log'!$P$5:$P$1004)/SUMPRODUCT(('Verbal Log'!$C$5:$C$1004='Verbal Sub Area Stats'!$B43)*('Verbal Log'!$J$5:$J$1004='Verbal Sub Area Stats'!AM$42)*('Verbal Log'!$E$5:$E$1004='Verbal Sub Area Stats'!$B$41))</f>
        <v>#DIV/0!</v>
      </c>
      <c r="AN43" s="83" t="e">
        <f>+SUMPRODUCT(('Verbal Log'!$C$5:$C$1004='Verbal Sub Area Stats'!$B43)*('Verbal Log'!$J$5:$J$1004='Verbal Sub Area Stats'!AN$42)*('Verbal Log'!$E$5:$E$1004='Verbal Sub Area Stats'!$B$41)*'Verbal Log'!$P$5:$P$1004)/SUMPRODUCT(('Verbal Log'!$C$5:$C$1004='Verbal Sub Area Stats'!$B43)*('Verbal Log'!$J$5:$J$1004='Verbal Sub Area Stats'!AN$42)*('Verbal Log'!$E$5:$E$1004='Verbal Sub Area Stats'!$B$41))</f>
        <v>#DIV/0!</v>
      </c>
      <c r="AO43" s="83" t="e">
        <f>+SUMPRODUCT(('Verbal Log'!$C$5:$C$1004='Verbal Sub Area Stats'!$B43)*('Verbal Log'!$J$5:$J$1004='Verbal Sub Area Stats'!AO$42)*('Verbal Log'!$E$5:$E$1004='Verbal Sub Area Stats'!$B$41)*'Verbal Log'!$P$5:$P$1004)/SUMPRODUCT(('Verbal Log'!$C$5:$C$1004='Verbal Sub Area Stats'!$B43)*('Verbal Log'!$J$5:$J$1004='Verbal Sub Area Stats'!AO$42)*('Verbal Log'!$E$5:$E$1004='Verbal Sub Area Stats'!$B$41))</f>
        <v>#DIV/0!</v>
      </c>
      <c r="AP43" s="84" t="e">
        <f>+SUMPRODUCT(('Verbal Log'!$C$5:$C$1004='Verbal Sub Area Stats'!$B43)*('Verbal Log'!$E$5:$E$1004='Verbal Sub Area Stats'!$B$41)*'Verbal Log'!$P$5:$P$1004)/SUMPRODUCT(('Verbal Log'!$C$5:$C$1004='Verbal Sub Area Stats'!$B43)*('Verbal Log'!$E$5:$E$1004='Verbal Sub Area Stats'!$B$41))</f>
        <v>#DIV/0!</v>
      </c>
      <c r="AQ43" s="76"/>
      <c r="AR43" s="76"/>
      <c r="AS43" s="76"/>
      <c r="AT43" s="76"/>
      <c r="AU43" s="76"/>
      <c r="AV43" s="76"/>
      <c r="AW43" s="76"/>
      <c r="AX43" s="76"/>
      <c r="AY43" s="76"/>
      <c r="AZ43" s="76"/>
      <c r="BA43" s="76"/>
      <c r="BB43" s="76"/>
      <c r="BC43" s="76"/>
      <c r="BD43" s="76"/>
      <c r="BE43" s="76"/>
      <c r="BF43" s="76"/>
      <c r="BG43" s="76"/>
      <c r="BH43" s="76"/>
      <c r="BI43" s="76"/>
    </row>
    <row r="44" spans="2:61" ht="16" thickBot="1">
      <c r="B44" s="18" t="str">
        <f>db!D6</f>
        <v>Official Guide-V</v>
      </c>
      <c r="D44" s="43" t="str">
        <f t="shared" ref="D44:D53" si="4">+IF(ISERROR(X44),"n/a",X44)</f>
        <v>n/a</v>
      </c>
      <c r="E44" s="43" t="str">
        <f t="shared" si="2"/>
        <v>n/a</v>
      </c>
      <c r="F44" s="43" t="str">
        <f t="shared" si="2"/>
        <v>n/a</v>
      </c>
      <c r="G44" s="43" t="str">
        <f t="shared" si="2"/>
        <v>n/a</v>
      </c>
      <c r="H44" s="43" t="str">
        <f t="shared" si="2"/>
        <v>n/a</v>
      </c>
      <c r="I44" s="43" t="str">
        <f t="shared" si="2"/>
        <v>n/a</v>
      </c>
      <c r="J44" s="43" t="str">
        <f t="shared" si="2"/>
        <v>n/a</v>
      </c>
      <c r="K44" s="43" t="str">
        <f t="shared" si="2"/>
        <v>n/a</v>
      </c>
      <c r="L44" s="43" t="str">
        <f t="shared" si="2"/>
        <v>n/a</v>
      </c>
      <c r="M44" s="43" t="str">
        <f t="shared" si="2"/>
        <v>n/a</v>
      </c>
      <c r="N44" s="43" t="str">
        <f t="shared" si="2"/>
        <v>n/a</v>
      </c>
      <c r="O44" s="43" t="str">
        <f t="shared" si="2"/>
        <v>n/a</v>
      </c>
      <c r="P44" s="43" t="str">
        <f t="shared" si="2"/>
        <v>n/a</v>
      </c>
      <c r="Q44" s="43" t="str">
        <f t="shared" si="2"/>
        <v>n/a</v>
      </c>
      <c r="R44" s="43" t="str">
        <f t="shared" si="2"/>
        <v>n/a</v>
      </c>
      <c r="S44" s="43" t="str">
        <f t="shared" si="2"/>
        <v>n/a</v>
      </c>
      <c r="T44" s="43" t="str">
        <f t="shared" si="2"/>
        <v>n/a</v>
      </c>
      <c r="U44" s="43" t="str">
        <f t="shared" si="3"/>
        <v>n/a</v>
      </c>
      <c r="V44" s="45" t="str">
        <f t="shared" si="3"/>
        <v>n/a</v>
      </c>
      <c r="X44" s="83" t="e">
        <f>+SUMPRODUCT(('Verbal Log'!$C$5:$C$1004='Verbal Sub Area Stats'!$B44)*('Verbal Log'!$J$5:$J$1004='Verbal Sub Area Stats'!X$42)*('Verbal Log'!$E$5:$E$1004='Verbal Sub Area Stats'!$B$41)*'Verbal Log'!$P$5:$P$1004)/SUMPRODUCT(('Verbal Log'!$C$5:$C$1004='Verbal Sub Area Stats'!$B44)*('Verbal Log'!$J$5:$J$1004='Verbal Sub Area Stats'!X$42)*('Verbal Log'!$E$5:$E$1004='Verbal Sub Area Stats'!$B$41))</f>
        <v>#DIV/0!</v>
      </c>
      <c r="Y44" s="83" t="e">
        <f>+SUMPRODUCT(('Verbal Log'!$C$5:$C$1004='Verbal Sub Area Stats'!$B44)*('Verbal Log'!$J$5:$J$1004='Verbal Sub Area Stats'!Y$42)*('Verbal Log'!$E$5:$E$1004='Verbal Sub Area Stats'!$B$41)*'Verbal Log'!$P$5:$P$1004)/SUMPRODUCT(('Verbal Log'!$C$5:$C$1004='Verbal Sub Area Stats'!$B44)*('Verbal Log'!$J$5:$J$1004='Verbal Sub Area Stats'!Y$42)*('Verbal Log'!$E$5:$E$1004='Verbal Sub Area Stats'!$B$41))</f>
        <v>#DIV/0!</v>
      </c>
      <c r="Z44" s="83" t="e">
        <f>+SUMPRODUCT(('Verbal Log'!$C$5:$C$1004='Verbal Sub Area Stats'!$B44)*('Verbal Log'!$J$5:$J$1004='Verbal Sub Area Stats'!Z$42)*('Verbal Log'!$E$5:$E$1004='Verbal Sub Area Stats'!$B$41)*'Verbal Log'!$P$5:$P$1004)/SUMPRODUCT(('Verbal Log'!$C$5:$C$1004='Verbal Sub Area Stats'!$B44)*('Verbal Log'!$J$5:$J$1004='Verbal Sub Area Stats'!Z$42)*('Verbal Log'!$E$5:$E$1004='Verbal Sub Area Stats'!$B$41))</f>
        <v>#DIV/0!</v>
      </c>
      <c r="AA44" s="83" t="e">
        <f>+SUMPRODUCT(('Verbal Log'!$C$5:$C$1004='Verbal Sub Area Stats'!$B44)*('Verbal Log'!$J$5:$J$1004='Verbal Sub Area Stats'!AA$42)*('Verbal Log'!$E$5:$E$1004='Verbal Sub Area Stats'!$B$41)*'Verbal Log'!$P$5:$P$1004)/SUMPRODUCT(('Verbal Log'!$C$5:$C$1004='Verbal Sub Area Stats'!$B44)*('Verbal Log'!$J$5:$J$1004='Verbal Sub Area Stats'!AA$42)*('Verbal Log'!$E$5:$E$1004='Verbal Sub Area Stats'!$B$41))</f>
        <v>#DIV/0!</v>
      </c>
      <c r="AB44" s="83" t="e">
        <f>+SUMPRODUCT(('Verbal Log'!$C$5:$C$1004='Verbal Sub Area Stats'!$B44)*('Verbal Log'!$J$5:$J$1004='Verbal Sub Area Stats'!AB$42)*('Verbal Log'!$E$5:$E$1004='Verbal Sub Area Stats'!$B$41)*'Verbal Log'!$P$5:$P$1004)/SUMPRODUCT(('Verbal Log'!$C$5:$C$1004='Verbal Sub Area Stats'!$B44)*('Verbal Log'!$J$5:$J$1004='Verbal Sub Area Stats'!AB$42)*('Verbal Log'!$E$5:$E$1004='Verbal Sub Area Stats'!$B$41))</f>
        <v>#DIV/0!</v>
      </c>
      <c r="AC44" s="83" t="e">
        <f>+SUMPRODUCT(('Verbal Log'!$C$5:$C$1004='Verbal Sub Area Stats'!$B44)*('Verbal Log'!$J$5:$J$1004='Verbal Sub Area Stats'!AC$42)*('Verbal Log'!$E$5:$E$1004='Verbal Sub Area Stats'!$B$41)*'Verbal Log'!$P$5:$P$1004)/SUMPRODUCT(('Verbal Log'!$C$5:$C$1004='Verbal Sub Area Stats'!$B44)*('Verbal Log'!$J$5:$J$1004='Verbal Sub Area Stats'!AC$42)*('Verbal Log'!$E$5:$E$1004='Verbal Sub Area Stats'!$B$41))</f>
        <v>#DIV/0!</v>
      </c>
      <c r="AD44" s="83" t="e">
        <f>+SUMPRODUCT(('Verbal Log'!$C$5:$C$1004='Verbal Sub Area Stats'!$B44)*('Verbal Log'!$J$5:$J$1004='Verbal Sub Area Stats'!AD$42)*('Verbal Log'!$E$5:$E$1004='Verbal Sub Area Stats'!$B$41)*'Verbal Log'!$P$5:$P$1004)/SUMPRODUCT(('Verbal Log'!$C$5:$C$1004='Verbal Sub Area Stats'!$B44)*('Verbal Log'!$J$5:$J$1004='Verbal Sub Area Stats'!AD$42)*('Verbal Log'!$E$5:$E$1004='Verbal Sub Area Stats'!$B$41))</f>
        <v>#DIV/0!</v>
      </c>
      <c r="AE44" s="83" t="e">
        <f>+SUMPRODUCT(('Verbal Log'!$C$5:$C$1004='Verbal Sub Area Stats'!$B44)*('Verbal Log'!$J$5:$J$1004='Verbal Sub Area Stats'!AE$42)*('Verbal Log'!$E$5:$E$1004='Verbal Sub Area Stats'!$B$41)*'Verbal Log'!$P$5:$P$1004)/SUMPRODUCT(('Verbal Log'!$C$5:$C$1004='Verbal Sub Area Stats'!$B44)*('Verbal Log'!$J$5:$J$1004='Verbal Sub Area Stats'!AE$42)*('Verbal Log'!$E$5:$E$1004='Verbal Sub Area Stats'!$B$41))</f>
        <v>#DIV/0!</v>
      </c>
      <c r="AF44" s="83" t="e">
        <f>+SUMPRODUCT(('Verbal Log'!$C$5:$C$1004='Verbal Sub Area Stats'!$B44)*('Verbal Log'!$J$5:$J$1004='Verbal Sub Area Stats'!AF$42)*('Verbal Log'!$E$5:$E$1004='Verbal Sub Area Stats'!$B$41)*'Verbal Log'!$P$5:$P$1004)/SUMPRODUCT(('Verbal Log'!$C$5:$C$1004='Verbal Sub Area Stats'!$B44)*('Verbal Log'!$J$5:$J$1004='Verbal Sub Area Stats'!AF$42)*('Verbal Log'!$E$5:$E$1004='Verbal Sub Area Stats'!$B$41))</f>
        <v>#DIV/0!</v>
      </c>
      <c r="AG44" s="83" t="e">
        <f>+SUMPRODUCT(('Verbal Log'!$C$5:$C$1004='Verbal Sub Area Stats'!$B44)*('Verbal Log'!$J$5:$J$1004='Verbal Sub Area Stats'!AG$42)*('Verbal Log'!$E$5:$E$1004='Verbal Sub Area Stats'!$B$41)*'Verbal Log'!$P$5:$P$1004)/SUMPRODUCT(('Verbal Log'!$C$5:$C$1004='Verbal Sub Area Stats'!$B44)*('Verbal Log'!$J$5:$J$1004='Verbal Sub Area Stats'!AG$42)*('Verbal Log'!$E$5:$E$1004='Verbal Sub Area Stats'!$B$41))</f>
        <v>#DIV/0!</v>
      </c>
      <c r="AH44" s="83" t="e">
        <f>+SUMPRODUCT(('Verbal Log'!$C$5:$C$1004='Verbal Sub Area Stats'!$B44)*('Verbal Log'!$J$5:$J$1004='Verbal Sub Area Stats'!AH$42)*('Verbal Log'!$E$5:$E$1004='Verbal Sub Area Stats'!$B$41)*'Verbal Log'!$P$5:$P$1004)/SUMPRODUCT(('Verbal Log'!$C$5:$C$1004='Verbal Sub Area Stats'!$B44)*('Verbal Log'!$J$5:$J$1004='Verbal Sub Area Stats'!AH$42)*('Verbal Log'!$E$5:$E$1004='Verbal Sub Area Stats'!$B$41))</f>
        <v>#DIV/0!</v>
      </c>
      <c r="AI44" s="83" t="e">
        <f>+SUMPRODUCT(('Verbal Log'!$C$5:$C$1004='Verbal Sub Area Stats'!$B44)*('Verbal Log'!$J$5:$J$1004='Verbal Sub Area Stats'!AI$42)*('Verbal Log'!$E$5:$E$1004='Verbal Sub Area Stats'!$B$41)*'Verbal Log'!$P$5:$P$1004)/SUMPRODUCT(('Verbal Log'!$C$5:$C$1004='Verbal Sub Area Stats'!$B44)*('Verbal Log'!$J$5:$J$1004='Verbal Sub Area Stats'!AI$42)*('Verbal Log'!$E$5:$E$1004='Verbal Sub Area Stats'!$B$41))</f>
        <v>#DIV/0!</v>
      </c>
      <c r="AJ44" s="83" t="e">
        <f>+SUMPRODUCT(('Verbal Log'!$C$5:$C$1004='Verbal Sub Area Stats'!$B44)*('Verbal Log'!$J$5:$J$1004='Verbal Sub Area Stats'!AJ$42)*('Verbal Log'!$E$5:$E$1004='Verbal Sub Area Stats'!$B$41)*'Verbal Log'!$P$5:$P$1004)/SUMPRODUCT(('Verbal Log'!$C$5:$C$1004='Verbal Sub Area Stats'!$B44)*('Verbal Log'!$J$5:$J$1004='Verbal Sub Area Stats'!AJ$42)*('Verbal Log'!$E$5:$E$1004='Verbal Sub Area Stats'!$B$41))</f>
        <v>#DIV/0!</v>
      </c>
      <c r="AK44" s="83" t="e">
        <f>+SUMPRODUCT(('Verbal Log'!$C$5:$C$1004='Verbal Sub Area Stats'!$B44)*('Verbal Log'!$J$5:$J$1004='Verbal Sub Area Stats'!AK$42)*('Verbal Log'!$E$5:$E$1004='Verbal Sub Area Stats'!$B$41)*'Verbal Log'!$P$5:$P$1004)/SUMPRODUCT(('Verbal Log'!$C$5:$C$1004='Verbal Sub Area Stats'!$B44)*('Verbal Log'!$J$5:$J$1004='Verbal Sub Area Stats'!AK$42)*('Verbal Log'!$E$5:$E$1004='Verbal Sub Area Stats'!$B$41))</f>
        <v>#DIV/0!</v>
      </c>
      <c r="AL44" s="83" t="e">
        <f>+SUMPRODUCT(('Verbal Log'!$C$5:$C$1004='Verbal Sub Area Stats'!$B44)*('Verbal Log'!$J$5:$J$1004='Verbal Sub Area Stats'!AL$42)*('Verbal Log'!$E$5:$E$1004='Verbal Sub Area Stats'!$B$41)*'Verbal Log'!$P$5:$P$1004)/SUMPRODUCT(('Verbal Log'!$C$5:$C$1004='Verbal Sub Area Stats'!$B44)*('Verbal Log'!$J$5:$J$1004='Verbal Sub Area Stats'!AL$42)*('Verbal Log'!$E$5:$E$1004='Verbal Sub Area Stats'!$B$41))</f>
        <v>#DIV/0!</v>
      </c>
      <c r="AM44" s="83" t="e">
        <f>+SUMPRODUCT(('Verbal Log'!$C$5:$C$1004='Verbal Sub Area Stats'!$B44)*('Verbal Log'!$J$5:$J$1004='Verbal Sub Area Stats'!AM$42)*('Verbal Log'!$E$5:$E$1004='Verbal Sub Area Stats'!$B$41)*'Verbal Log'!$P$5:$P$1004)/SUMPRODUCT(('Verbal Log'!$C$5:$C$1004='Verbal Sub Area Stats'!$B44)*('Verbal Log'!$J$5:$J$1004='Verbal Sub Area Stats'!AM$42)*('Verbal Log'!$E$5:$E$1004='Verbal Sub Area Stats'!$B$41))</f>
        <v>#DIV/0!</v>
      </c>
      <c r="AN44" s="83" t="e">
        <f>+SUMPRODUCT(('Verbal Log'!$C$5:$C$1004='Verbal Sub Area Stats'!$B44)*('Verbal Log'!$J$5:$J$1004='Verbal Sub Area Stats'!AN$42)*('Verbal Log'!$E$5:$E$1004='Verbal Sub Area Stats'!$B$41)*'Verbal Log'!$P$5:$P$1004)/SUMPRODUCT(('Verbal Log'!$C$5:$C$1004='Verbal Sub Area Stats'!$B44)*('Verbal Log'!$J$5:$J$1004='Verbal Sub Area Stats'!AN$42)*('Verbal Log'!$E$5:$E$1004='Verbal Sub Area Stats'!$B$41))</f>
        <v>#DIV/0!</v>
      </c>
      <c r="AO44" s="83" t="e">
        <f>+SUMPRODUCT(('Verbal Log'!$C$5:$C$1004='Verbal Sub Area Stats'!$B44)*('Verbal Log'!$J$5:$J$1004='Verbal Sub Area Stats'!AO$42)*('Verbal Log'!$E$5:$E$1004='Verbal Sub Area Stats'!$B$41)*'Verbal Log'!$P$5:$P$1004)/SUMPRODUCT(('Verbal Log'!$C$5:$C$1004='Verbal Sub Area Stats'!$B44)*('Verbal Log'!$J$5:$J$1004='Verbal Sub Area Stats'!AO$42)*('Verbal Log'!$E$5:$E$1004='Verbal Sub Area Stats'!$B$41))</f>
        <v>#DIV/0!</v>
      </c>
      <c r="AP44" s="84" t="e">
        <f>+SUMPRODUCT(('Verbal Log'!$C$5:$C$1004='Verbal Sub Area Stats'!$B44)*('Verbal Log'!$E$5:$E$1004='Verbal Sub Area Stats'!$B$41)*'Verbal Log'!$P$5:$P$1004)/SUMPRODUCT(('Verbal Log'!$C$5:$C$1004='Verbal Sub Area Stats'!$B44)*('Verbal Log'!$E$5:$E$1004='Verbal Sub Area Stats'!$B$41))</f>
        <v>#DIV/0!</v>
      </c>
      <c r="AQ44" s="76"/>
      <c r="AR44" s="76"/>
      <c r="AS44" s="76"/>
      <c r="AT44" s="76"/>
      <c r="AU44" s="76"/>
      <c r="AV44" s="76"/>
      <c r="AW44" s="76"/>
      <c r="AX44" s="76"/>
      <c r="AY44" s="76"/>
      <c r="AZ44" s="76"/>
      <c r="BA44" s="76"/>
      <c r="BB44" s="76"/>
      <c r="BC44" s="76"/>
      <c r="BD44" s="76"/>
      <c r="BE44" s="76"/>
      <c r="BF44" s="76"/>
      <c r="BG44" s="76"/>
      <c r="BH44" s="76"/>
      <c r="BI44" s="76"/>
    </row>
    <row r="45" spans="2:61" ht="16" thickBot="1">
      <c r="B45" s="18" t="str">
        <f>db!D7</f>
        <v>Official Guide-Q</v>
      </c>
      <c r="D45" s="40" t="str">
        <f t="shared" si="4"/>
        <v>n/a</v>
      </c>
      <c r="E45" s="40" t="str">
        <f t="shared" si="2"/>
        <v>n/a</v>
      </c>
      <c r="F45" s="40" t="str">
        <f t="shared" si="2"/>
        <v>n/a</v>
      </c>
      <c r="G45" s="40" t="str">
        <f t="shared" si="2"/>
        <v>n/a</v>
      </c>
      <c r="H45" s="40" t="str">
        <f t="shared" si="2"/>
        <v>n/a</v>
      </c>
      <c r="I45" s="40" t="str">
        <f t="shared" si="2"/>
        <v>n/a</v>
      </c>
      <c r="J45" s="40" t="str">
        <f t="shared" si="2"/>
        <v>n/a</v>
      </c>
      <c r="K45" s="40" t="str">
        <f t="shared" si="2"/>
        <v>n/a</v>
      </c>
      <c r="L45" s="40" t="str">
        <f t="shared" si="2"/>
        <v>n/a</v>
      </c>
      <c r="M45" s="40" t="str">
        <f t="shared" si="2"/>
        <v>n/a</v>
      </c>
      <c r="N45" s="40" t="str">
        <f t="shared" si="2"/>
        <v>n/a</v>
      </c>
      <c r="O45" s="40" t="str">
        <f t="shared" si="2"/>
        <v>n/a</v>
      </c>
      <c r="P45" s="40" t="str">
        <f t="shared" si="2"/>
        <v>n/a</v>
      </c>
      <c r="Q45" s="40" t="str">
        <f t="shared" si="2"/>
        <v>n/a</v>
      </c>
      <c r="R45" s="40" t="str">
        <f t="shared" si="2"/>
        <v>n/a</v>
      </c>
      <c r="S45" s="40" t="str">
        <f t="shared" si="2"/>
        <v>n/a</v>
      </c>
      <c r="T45" s="40" t="str">
        <f t="shared" si="2"/>
        <v>n/a</v>
      </c>
      <c r="U45" s="40" t="str">
        <f t="shared" si="3"/>
        <v>n/a</v>
      </c>
      <c r="V45" s="42" t="str">
        <f t="shared" si="3"/>
        <v>n/a</v>
      </c>
      <c r="X45" s="83" t="e">
        <f>+SUMPRODUCT(('Verbal Log'!$C$5:$C$1004='Verbal Sub Area Stats'!$B45)*('Verbal Log'!$J$5:$J$1004='Verbal Sub Area Stats'!X$42)*('Verbal Log'!$E$5:$E$1004='Verbal Sub Area Stats'!$B$41)*'Verbal Log'!$P$5:$P$1004)/SUMPRODUCT(('Verbal Log'!$C$5:$C$1004='Verbal Sub Area Stats'!$B45)*('Verbal Log'!$J$5:$J$1004='Verbal Sub Area Stats'!X$42)*('Verbal Log'!$E$5:$E$1004='Verbal Sub Area Stats'!$B$41))</f>
        <v>#DIV/0!</v>
      </c>
      <c r="Y45" s="83" t="e">
        <f>+SUMPRODUCT(('Verbal Log'!$C$5:$C$1004='Verbal Sub Area Stats'!$B45)*('Verbal Log'!$J$5:$J$1004='Verbal Sub Area Stats'!Y$42)*('Verbal Log'!$E$5:$E$1004='Verbal Sub Area Stats'!$B$41)*'Verbal Log'!$P$5:$P$1004)/SUMPRODUCT(('Verbal Log'!$C$5:$C$1004='Verbal Sub Area Stats'!$B45)*('Verbal Log'!$J$5:$J$1004='Verbal Sub Area Stats'!Y$42)*('Verbal Log'!$E$5:$E$1004='Verbal Sub Area Stats'!$B$41))</f>
        <v>#DIV/0!</v>
      </c>
      <c r="Z45" s="83" t="e">
        <f>+SUMPRODUCT(('Verbal Log'!$C$5:$C$1004='Verbal Sub Area Stats'!$B45)*('Verbal Log'!$J$5:$J$1004='Verbal Sub Area Stats'!Z$42)*('Verbal Log'!$E$5:$E$1004='Verbal Sub Area Stats'!$B$41)*'Verbal Log'!$P$5:$P$1004)/SUMPRODUCT(('Verbal Log'!$C$5:$C$1004='Verbal Sub Area Stats'!$B45)*('Verbal Log'!$J$5:$J$1004='Verbal Sub Area Stats'!Z$42)*('Verbal Log'!$E$5:$E$1004='Verbal Sub Area Stats'!$B$41))</f>
        <v>#DIV/0!</v>
      </c>
      <c r="AA45" s="83" t="e">
        <f>+SUMPRODUCT(('Verbal Log'!$C$5:$C$1004='Verbal Sub Area Stats'!$B45)*('Verbal Log'!$J$5:$J$1004='Verbal Sub Area Stats'!AA$42)*('Verbal Log'!$E$5:$E$1004='Verbal Sub Area Stats'!$B$41)*'Verbal Log'!$P$5:$P$1004)/SUMPRODUCT(('Verbal Log'!$C$5:$C$1004='Verbal Sub Area Stats'!$B45)*('Verbal Log'!$J$5:$J$1004='Verbal Sub Area Stats'!AA$42)*('Verbal Log'!$E$5:$E$1004='Verbal Sub Area Stats'!$B$41))</f>
        <v>#DIV/0!</v>
      </c>
      <c r="AB45" s="83" t="e">
        <f>+SUMPRODUCT(('Verbal Log'!$C$5:$C$1004='Verbal Sub Area Stats'!$B45)*('Verbal Log'!$J$5:$J$1004='Verbal Sub Area Stats'!AB$42)*('Verbal Log'!$E$5:$E$1004='Verbal Sub Area Stats'!$B$41)*'Verbal Log'!$P$5:$P$1004)/SUMPRODUCT(('Verbal Log'!$C$5:$C$1004='Verbal Sub Area Stats'!$B45)*('Verbal Log'!$J$5:$J$1004='Verbal Sub Area Stats'!AB$42)*('Verbal Log'!$E$5:$E$1004='Verbal Sub Area Stats'!$B$41))</f>
        <v>#DIV/0!</v>
      </c>
      <c r="AC45" s="83" t="e">
        <f>+SUMPRODUCT(('Verbal Log'!$C$5:$C$1004='Verbal Sub Area Stats'!$B45)*('Verbal Log'!$J$5:$J$1004='Verbal Sub Area Stats'!AC$42)*('Verbal Log'!$E$5:$E$1004='Verbal Sub Area Stats'!$B$41)*'Verbal Log'!$P$5:$P$1004)/SUMPRODUCT(('Verbal Log'!$C$5:$C$1004='Verbal Sub Area Stats'!$B45)*('Verbal Log'!$J$5:$J$1004='Verbal Sub Area Stats'!AC$42)*('Verbal Log'!$E$5:$E$1004='Verbal Sub Area Stats'!$B$41))</f>
        <v>#DIV/0!</v>
      </c>
      <c r="AD45" s="83" t="e">
        <f>+SUMPRODUCT(('Verbal Log'!$C$5:$C$1004='Verbal Sub Area Stats'!$B45)*('Verbal Log'!$J$5:$J$1004='Verbal Sub Area Stats'!AD$42)*('Verbal Log'!$E$5:$E$1004='Verbal Sub Area Stats'!$B$41)*'Verbal Log'!$P$5:$P$1004)/SUMPRODUCT(('Verbal Log'!$C$5:$C$1004='Verbal Sub Area Stats'!$B45)*('Verbal Log'!$J$5:$J$1004='Verbal Sub Area Stats'!AD$42)*('Verbal Log'!$E$5:$E$1004='Verbal Sub Area Stats'!$B$41))</f>
        <v>#DIV/0!</v>
      </c>
      <c r="AE45" s="83" t="e">
        <f>+SUMPRODUCT(('Verbal Log'!$C$5:$C$1004='Verbal Sub Area Stats'!$B45)*('Verbal Log'!$J$5:$J$1004='Verbal Sub Area Stats'!AE$42)*('Verbal Log'!$E$5:$E$1004='Verbal Sub Area Stats'!$B$41)*'Verbal Log'!$P$5:$P$1004)/SUMPRODUCT(('Verbal Log'!$C$5:$C$1004='Verbal Sub Area Stats'!$B45)*('Verbal Log'!$J$5:$J$1004='Verbal Sub Area Stats'!AE$42)*('Verbal Log'!$E$5:$E$1004='Verbal Sub Area Stats'!$B$41))</f>
        <v>#DIV/0!</v>
      </c>
      <c r="AF45" s="83" t="e">
        <f>+SUMPRODUCT(('Verbal Log'!$C$5:$C$1004='Verbal Sub Area Stats'!$B45)*('Verbal Log'!$J$5:$J$1004='Verbal Sub Area Stats'!AF$42)*('Verbal Log'!$E$5:$E$1004='Verbal Sub Area Stats'!$B$41)*'Verbal Log'!$P$5:$P$1004)/SUMPRODUCT(('Verbal Log'!$C$5:$C$1004='Verbal Sub Area Stats'!$B45)*('Verbal Log'!$J$5:$J$1004='Verbal Sub Area Stats'!AF$42)*('Verbal Log'!$E$5:$E$1004='Verbal Sub Area Stats'!$B$41))</f>
        <v>#DIV/0!</v>
      </c>
      <c r="AG45" s="83" t="e">
        <f>+SUMPRODUCT(('Verbal Log'!$C$5:$C$1004='Verbal Sub Area Stats'!$B45)*('Verbal Log'!$J$5:$J$1004='Verbal Sub Area Stats'!AG$42)*('Verbal Log'!$E$5:$E$1004='Verbal Sub Area Stats'!$B$41)*'Verbal Log'!$P$5:$P$1004)/SUMPRODUCT(('Verbal Log'!$C$5:$C$1004='Verbal Sub Area Stats'!$B45)*('Verbal Log'!$J$5:$J$1004='Verbal Sub Area Stats'!AG$42)*('Verbal Log'!$E$5:$E$1004='Verbal Sub Area Stats'!$B$41))</f>
        <v>#DIV/0!</v>
      </c>
      <c r="AH45" s="83" t="e">
        <f>+SUMPRODUCT(('Verbal Log'!$C$5:$C$1004='Verbal Sub Area Stats'!$B45)*('Verbal Log'!$J$5:$J$1004='Verbal Sub Area Stats'!AH$42)*('Verbal Log'!$E$5:$E$1004='Verbal Sub Area Stats'!$B$41)*'Verbal Log'!$P$5:$P$1004)/SUMPRODUCT(('Verbal Log'!$C$5:$C$1004='Verbal Sub Area Stats'!$B45)*('Verbal Log'!$J$5:$J$1004='Verbal Sub Area Stats'!AH$42)*('Verbal Log'!$E$5:$E$1004='Verbal Sub Area Stats'!$B$41))</f>
        <v>#DIV/0!</v>
      </c>
      <c r="AI45" s="83" t="e">
        <f>+SUMPRODUCT(('Verbal Log'!$C$5:$C$1004='Verbal Sub Area Stats'!$B45)*('Verbal Log'!$J$5:$J$1004='Verbal Sub Area Stats'!AI$42)*('Verbal Log'!$E$5:$E$1004='Verbal Sub Area Stats'!$B$41)*'Verbal Log'!$P$5:$P$1004)/SUMPRODUCT(('Verbal Log'!$C$5:$C$1004='Verbal Sub Area Stats'!$B45)*('Verbal Log'!$J$5:$J$1004='Verbal Sub Area Stats'!AI$42)*('Verbal Log'!$E$5:$E$1004='Verbal Sub Area Stats'!$B$41))</f>
        <v>#DIV/0!</v>
      </c>
      <c r="AJ45" s="83" t="e">
        <f>+SUMPRODUCT(('Verbal Log'!$C$5:$C$1004='Verbal Sub Area Stats'!$B45)*('Verbal Log'!$J$5:$J$1004='Verbal Sub Area Stats'!AJ$42)*('Verbal Log'!$E$5:$E$1004='Verbal Sub Area Stats'!$B$41)*'Verbal Log'!$P$5:$P$1004)/SUMPRODUCT(('Verbal Log'!$C$5:$C$1004='Verbal Sub Area Stats'!$B45)*('Verbal Log'!$J$5:$J$1004='Verbal Sub Area Stats'!AJ$42)*('Verbal Log'!$E$5:$E$1004='Verbal Sub Area Stats'!$B$41))</f>
        <v>#DIV/0!</v>
      </c>
      <c r="AK45" s="83" t="e">
        <f>+SUMPRODUCT(('Verbal Log'!$C$5:$C$1004='Verbal Sub Area Stats'!$B45)*('Verbal Log'!$J$5:$J$1004='Verbal Sub Area Stats'!AK$42)*('Verbal Log'!$E$5:$E$1004='Verbal Sub Area Stats'!$B$41)*'Verbal Log'!$P$5:$P$1004)/SUMPRODUCT(('Verbal Log'!$C$5:$C$1004='Verbal Sub Area Stats'!$B45)*('Verbal Log'!$J$5:$J$1004='Verbal Sub Area Stats'!AK$42)*('Verbal Log'!$E$5:$E$1004='Verbal Sub Area Stats'!$B$41))</f>
        <v>#DIV/0!</v>
      </c>
      <c r="AL45" s="83" t="e">
        <f>+SUMPRODUCT(('Verbal Log'!$C$5:$C$1004='Verbal Sub Area Stats'!$B45)*('Verbal Log'!$J$5:$J$1004='Verbal Sub Area Stats'!AL$42)*('Verbal Log'!$E$5:$E$1004='Verbal Sub Area Stats'!$B$41)*'Verbal Log'!$P$5:$P$1004)/SUMPRODUCT(('Verbal Log'!$C$5:$C$1004='Verbal Sub Area Stats'!$B45)*('Verbal Log'!$J$5:$J$1004='Verbal Sub Area Stats'!AL$42)*('Verbal Log'!$E$5:$E$1004='Verbal Sub Area Stats'!$B$41))</f>
        <v>#DIV/0!</v>
      </c>
      <c r="AM45" s="83" t="e">
        <f>+SUMPRODUCT(('Verbal Log'!$C$5:$C$1004='Verbal Sub Area Stats'!$B45)*('Verbal Log'!$J$5:$J$1004='Verbal Sub Area Stats'!AM$42)*('Verbal Log'!$E$5:$E$1004='Verbal Sub Area Stats'!$B$41)*'Verbal Log'!$P$5:$P$1004)/SUMPRODUCT(('Verbal Log'!$C$5:$C$1004='Verbal Sub Area Stats'!$B45)*('Verbal Log'!$J$5:$J$1004='Verbal Sub Area Stats'!AM$42)*('Verbal Log'!$E$5:$E$1004='Verbal Sub Area Stats'!$B$41))</f>
        <v>#DIV/0!</v>
      </c>
      <c r="AN45" s="83" t="e">
        <f>+SUMPRODUCT(('Verbal Log'!$C$5:$C$1004='Verbal Sub Area Stats'!$B45)*('Verbal Log'!$J$5:$J$1004='Verbal Sub Area Stats'!AN$42)*('Verbal Log'!$E$5:$E$1004='Verbal Sub Area Stats'!$B$41)*'Verbal Log'!$P$5:$P$1004)/SUMPRODUCT(('Verbal Log'!$C$5:$C$1004='Verbal Sub Area Stats'!$B45)*('Verbal Log'!$J$5:$J$1004='Verbal Sub Area Stats'!AN$42)*('Verbal Log'!$E$5:$E$1004='Verbal Sub Area Stats'!$B$41))</f>
        <v>#DIV/0!</v>
      </c>
      <c r="AO45" s="83" t="e">
        <f>+SUMPRODUCT(('Verbal Log'!$C$5:$C$1004='Verbal Sub Area Stats'!$B45)*('Verbal Log'!$J$5:$J$1004='Verbal Sub Area Stats'!AO$42)*('Verbal Log'!$E$5:$E$1004='Verbal Sub Area Stats'!$B$41)*'Verbal Log'!$P$5:$P$1004)/SUMPRODUCT(('Verbal Log'!$C$5:$C$1004='Verbal Sub Area Stats'!$B45)*('Verbal Log'!$J$5:$J$1004='Verbal Sub Area Stats'!AO$42)*('Verbal Log'!$E$5:$E$1004='Verbal Sub Area Stats'!$B$41))</f>
        <v>#DIV/0!</v>
      </c>
      <c r="AP45" s="84" t="e">
        <f>+SUMPRODUCT(('Verbal Log'!$C$5:$C$1004='Verbal Sub Area Stats'!$B45)*('Verbal Log'!$E$5:$E$1004='Verbal Sub Area Stats'!$B$41)*'Verbal Log'!$P$5:$P$1004)/SUMPRODUCT(('Verbal Log'!$C$5:$C$1004='Verbal Sub Area Stats'!$B45)*('Verbal Log'!$E$5:$E$1004='Verbal Sub Area Stats'!$B$41))</f>
        <v>#DIV/0!</v>
      </c>
      <c r="AQ45" s="76"/>
      <c r="AR45" s="76"/>
      <c r="AS45" s="76"/>
      <c r="AT45" s="76"/>
      <c r="AU45" s="76"/>
      <c r="AV45" s="76"/>
      <c r="AW45" s="76"/>
      <c r="AX45" s="76"/>
      <c r="AY45" s="76"/>
      <c r="AZ45" s="76"/>
      <c r="BA45" s="76"/>
      <c r="BB45" s="76"/>
      <c r="BC45" s="76"/>
      <c r="BD45" s="76"/>
      <c r="BE45" s="76"/>
      <c r="BF45" s="76"/>
      <c r="BG45" s="76"/>
      <c r="BH45" s="76"/>
      <c r="BI45" s="76"/>
    </row>
    <row r="46" spans="2:61" ht="16" thickBot="1">
      <c r="B46" s="18" t="str">
        <f>db!D8</f>
        <v>Kaplan Premier</v>
      </c>
      <c r="D46" s="43" t="str">
        <f t="shared" si="4"/>
        <v>n/a</v>
      </c>
      <c r="E46" s="43" t="str">
        <f t="shared" si="2"/>
        <v>n/a</v>
      </c>
      <c r="F46" s="43" t="str">
        <f t="shared" si="2"/>
        <v>n/a</v>
      </c>
      <c r="G46" s="43" t="str">
        <f t="shared" si="2"/>
        <v>n/a</v>
      </c>
      <c r="H46" s="43" t="str">
        <f t="shared" si="2"/>
        <v>n/a</v>
      </c>
      <c r="I46" s="43" t="str">
        <f t="shared" si="2"/>
        <v>n/a</v>
      </c>
      <c r="J46" s="43">
        <f t="shared" si="2"/>
        <v>1</v>
      </c>
      <c r="K46" s="43">
        <f t="shared" si="2"/>
        <v>1</v>
      </c>
      <c r="L46" s="43" t="str">
        <f t="shared" si="2"/>
        <v>n/a</v>
      </c>
      <c r="M46" s="43" t="str">
        <f t="shared" si="2"/>
        <v>n/a</v>
      </c>
      <c r="N46" s="43" t="str">
        <f t="shared" si="2"/>
        <v>n/a</v>
      </c>
      <c r="O46" s="43" t="str">
        <f t="shared" si="2"/>
        <v>n/a</v>
      </c>
      <c r="P46" s="43" t="str">
        <f t="shared" si="2"/>
        <v>n/a</v>
      </c>
      <c r="Q46" s="43" t="str">
        <f t="shared" si="2"/>
        <v>n/a</v>
      </c>
      <c r="R46" s="43" t="str">
        <f t="shared" si="2"/>
        <v>n/a</v>
      </c>
      <c r="S46" s="43" t="str">
        <f t="shared" si="2"/>
        <v>n/a</v>
      </c>
      <c r="T46" s="43" t="str">
        <f t="shared" si="2"/>
        <v>n/a</v>
      </c>
      <c r="U46" s="43" t="str">
        <f t="shared" si="3"/>
        <v>n/a</v>
      </c>
      <c r="V46" s="45">
        <f t="shared" si="3"/>
        <v>0.84</v>
      </c>
      <c r="X46" s="83" t="e">
        <f>+SUMPRODUCT(('Verbal Log'!$C$5:$C$1004='Verbal Sub Area Stats'!$B46)*('Verbal Log'!$J$5:$J$1004='Verbal Sub Area Stats'!X$42)*('Verbal Log'!$E$5:$E$1004='Verbal Sub Area Stats'!$B$41)*'Verbal Log'!$P$5:$P$1004)/SUMPRODUCT(('Verbal Log'!$C$5:$C$1004='Verbal Sub Area Stats'!$B46)*('Verbal Log'!$J$5:$J$1004='Verbal Sub Area Stats'!X$42)*('Verbal Log'!$E$5:$E$1004='Verbal Sub Area Stats'!$B$41))</f>
        <v>#DIV/0!</v>
      </c>
      <c r="Y46" s="83" t="e">
        <f>+SUMPRODUCT(('Verbal Log'!$C$5:$C$1004='Verbal Sub Area Stats'!$B46)*('Verbal Log'!$J$5:$J$1004='Verbal Sub Area Stats'!Y$42)*('Verbal Log'!$E$5:$E$1004='Verbal Sub Area Stats'!$B$41)*'Verbal Log'!$P$5:$P$1004)/SUMPRODUCT(('Verbal Log'!$C$5:$C$1004='Verbal Sub Area Stats'!$B46)*('Verbal Log'!$J$5:$J$1004='Verbal Sub Area Stats'!Y$42)*('Verbal Log'!$E$5:$E$1004='Verbal Sub Area Stats'!$B$41))</f>
        <v>#DIV/0!</v>
      </c>
      <c r="Z46" s="83" t="e">
        <f>+SUMPRODUCT(('Verbal Log'!$C$5:$C$1004='Verbal Sub Area Stats'!$B46)*('Verbal Log'!$J$5:$J$1004='Verbal Sub Area Stats'!Z$42)*('Verbal Log'!$E$5:$E$1004='Verbal Sub Area Stats'!$B$41)*'Verbal Log'!$P$5:$P$1004)/SUMPRODUCT(('Verbal Log'!$C$5:$C$1004='Verbal Sub Area Stats'!$B46)*('Verbal Log'!$J$5:$J$1004='Verbal Sub Area Stats'!Z$42)*('Verbal Log'!$E$5:$E$1004='Verbal Sub Area Stats'!$B$41))</f>
        <v>#DIV/0!</v>
      </c>
      <c r="AA46" s="83" t="e">
        <f>+SUMPRODUCT(('Verbal Log'!$C$5:$C$1004='Verbal Sub Area Stats'!$B46)*('Verbal Log'!$J$5:$J$1004='Verbal Sub Area Stats'!AA$42)*('Verbal Log'!$E$5:$E$1004='Verbal Sub Area Stats'!$B$41)*'Verbal Log'!$P$5:$P$1004)/SUMPRODUCT(('Verbal Log'!$C$5:$C$1004='Verbal Sub Area Stats'!$B46)*('Verbal Log'!$J$5:$J$1004='Verbal Sub Area Stats'!AA$42)*('Verbal Log'!$E$5:$E$1004='Verbal Sub Area Stats'!$B$41))</f>
        <v>#DIV/0!</v>
      </c>
      <c r="AB46" s="83" t="e">
        <f>+SUMPRODUCT(('Verbal Log'!$C$5:$C$1004='Verbal Sub Area Stats'!$B46)*('Verbal Log'!$J$5:$J$1004='Verbal Sub Area Stats'!AB$42)*('Verbal Log'!$E$5:$E$1004='Verbal Sub Area Stats'!$B$41)*'Verbal Log'!$P$5:$P$1004)/SUMPRODUCT(('Verbal Log'!$C$5:$C$1004='Verbal Sub Area Stats'!$B46)*('Verbal Log'!$J$5:$J$1004='Verbal Sub Area Stats'!AB$42)*('Verbal Log'!$E$5:$E$1004='Verbal Sub Area Stats'!$B$41))</f>
        <v>#DIV/0!</v>
      </c>
      <c r="AC46" s="83" t="e">
        <f>+SUMPRODUCT(('Verbal Log'!$C$5:$C$1004='Verbal Sub Area Stats'!$B46)*('Verbal Log'!$J$5:$J$1004='Verbal Sub Area Stats'!AC$42)*('Verbal Log'!$E$5:$E$1004='Verbal Sub Area Stats'!$B$41)*'Verbal Log'!$P$5:$P$1004)/SUMPRODUCT(('Verbal Log'!$C$5:$C$1004='Verbal Sub Area Stats'!$B46)*('Verbal Log'!$J$5:$J$1004='Verbal Sub Area Stats'!AC$42)*('Verbal Log'!$E$5:$E$1004='Verbal Sub Area Stats'!$B$41))</f>
        <v>#DIV/0!</v>
      </c>
      <c r="AD46" s="83">
        <f>+SUMPRODUCT(('Verbal Log'!$C$5:$C$1004='Verbal Sub Area Stats'!$B46)*('Verbal Log'!$J$5:$J$1004='Verbal Sub Area Stats'!AD$42)*('Verbal Log'!$E$5:$E$1004='Verbal Sub Area Stats'!$B$41)*'Verbal Log'!$P$5:$P$1004)/SUMPRODUCT(('Verbal Log'!$C$5:$C$1004='Verbal Sub Area Stats'!$B46)*('Verbal Log'!$J$5:$J$1004='Verbal Sub Area Stats'!AD$42)*('Verbal Log'!$E$5:$E$1004='Verbal Sub Area Stats'!$B$41))</f>
        <v>1</v>
      </c>
      <c r="AE46" s="83">
        <f>+SUMPRODUCT(('Verbal Log'!$C$5:$C$1004='Verbal Sub Area Stats'!$B46)*('Verbal Log'!$J$5:$J$1004='Verbal Sub Area Stats'!AE$42)*('Verbal Log'!$E$5:$E$1004='Verbal Sub Area Stats'!$B$41)*'Verbal Log'!$P$5:$P$1004)/SUMPRODUCT(('Verbal Log'!$C$5:$C$1004='Verbal Sub Area Stats'!$B46)*('Verbal Log'!$J$5:$J$1004='Verbal Sub Area Stats'!AE$42)*('Verbal Log'!$E$5:$E$1004='Verbal Sub Area Stats'!$B$41))</f>
        <v>1</v>
      </c>
      <c r="AF46" s="83" t="e">
        <f>+SUMPRODUCT(('Verbal Log'!$C$5:$C$1004='Verbal Sub Area Stats'!$B46)*('Verbal Log'!$J$5:$J$1004='Verbal Sub Area Stats'!AF$42)*('Verbal Log'!$E$5:$E$1004='Verbal Sub Area Stats'!$B$41)*'Verbal Log'!$P$5:$P$1004)/SUMPRODUCT(('Verbal Log'!$C$5:$C$1004='Verbal Sub Area Stats'!$B46)*('Verbal Log'!$J$5:$J$1004='Verbal Sub Area Stats'!AF$42)*('Verbal Log'!$E$5:$E$1004='Verbal Sub Area Stats'!$B$41))</f>
        <v>#DIV/0!</v>
      </c>
      <c r="AG46" s="83" t="e">
        <f>+SUMPRODUCT(('Verbal Log'!$C$5:$C$1004='Verbal Sub Area Stats'!$B46)*('Verbal Log'!$J$5:$J$1004='Verbal Sub Area Stats'!AG$42)*('Verbal Log'!$E$5:$E$1004='Verbal Sub Area Stats'!$B$41)*'Verbal Log'!$P$5:$P$1004)/SUMPRODUCT(('Verbal Log'!$C$5:$C$1004='Verbal Sub Area Stats'!$B46)*('Verbal Log'!$J$5:$J$1004='Verbal Sub Area Stats'!AG$42)*('Verbal Log'!$E$5:$E$1004='Verbal Sub Area Stats'!$B$41))</f>
        <v>#DIV/0!</v>
      </c>
      <c r="AH46" s="83" t="e">
        <f>+SUMPRODUCT(('Verbal Log'!$C$5:$C$1004='Verbal Sub Area Stats'!$B46)*('Verbal Log'!$J$5:$J$1004='Verbal Sub Area Stats'!AH$42)*('Verbal Log'!$E$5:$E$1004='Verbal Sub Area Stats'!$B$41)*'Verbal Log'!$P$5:$P$1004)/SUMPRODUCT(('Verbal Log'!$C$5:$C$1004='Verbal Sub Area Stats'!$B46)*('Verbal Log'!$J$5:$J$1004='Verbal Sub Area Stats'!AH$42)*('Verbal Log'!$E$5:$E$1004='Verbal Sub Area Stats'!$B$41))</f>
        <v>#DIV/0!</v>
      </c>
      <c r="AI46" s="83" t="e">
        <f>+SUMPRODUCT(('Verbal Log'!$C$5:$C$1004='Verbal Sub Area Stats'!$B46)*('Verbal Log'!$J$5:$J$1004='Verbal Sub Area Stats'!AI$42)*('Verbal Log'!$E$5:$E$1004='Verbal Sub Area Stats'!$B$41)*'Verbal Log'!$P$5:$P$1004)/SUMPRODUCT(('Verbal Log'!$C$5:$C$1004='Verbal Sub Area Stats'!$B46)*('Verbal Log'!$J$5:$J$1004='Verbal Sub Area Stats'!AI$42)*('Verbal Log'!$E$5:$E$1004='Verbal Sub Area Stats'!$B$41))</f>
        <v>#DIV/0!</v>
      </c>
      <c r="AJ46" s="83" t="e">
        <f>+SUMPRODUCT(('Verbal Log'!$C$5:$C$1004='Verbal Sub Area Stats'!$B46)*('Verbal Log'!$J$5:$J$1004='Verbal Sub Area Stats'!AJ$42)*('Verbal Log'!$E$5:$E$1004='Verbal Sub Area Stats'!$B$41)*'Verbal Log'!$P$5:$P$1004)/SUMPRODUCT(('Verbal Log'!$C$5:$C$1004='Verbal Sub Area Stats'!$B46)*('Verbal Log'!$J$5:$J$1004='Verbal Sub Area Stats'!AJ$42)*('Verbal Log'!$E$5:$E$1004='Verbal Sub Area Stats'!$B$41))</f>
        <v>#DIV/0!</v>
      </c>
      <c r="AK46" s="83" t="e">
        <f>+SUMPRODUCT(('Verbal Log'!$C$5:$C$1004='Verbal Sub Area Stats'!$B46)*('Verbal Log'!$J$5:$J$1004='Verbal Sub Area Stats'!AK$42)*('Verbal Log'!$E$5:$E$1004='Verbal Sub Area Stats'!$B$41)*'Verbal Log'!$P$5:$P$1004)/SUMPRODUCT(('Verbal Log'!$C$5:$C$1004='Verbal Sub Area Stats'!$B46)*('Verbal Log'!$J$5:$J$1004='Verbal Sub Area Stats'!AK$42)*('Verbal Log'!$E$5:$E$1004='Verbal Sub Area Stats'!$B$41))</f>
        <v>#DIV/0!</v>
      </c>
      <c r="AL46" s="83" t="e">
        <f>+SUMPRODUCT(('Verbal Log'!$C$5:$C$1004='Verbal Sub Area Stats'!$B46)*('Verbal Log'!$J$5:$J$1004='Verbal Sub Area Stats'!AL$42)*('Verbal Log'!$E$5:$E$1004='Verbal Sub Area Stats'!$B$41)*'Verbal Log'!$P$5:$P$1004)/SUMPRODUCT(('Verbal Log'!$C$5:$C$1004='Verbal Sub Area Stats'!$B46)*('Verbal Log'!$J$5:$J$1004='Verbal Sub Area Stats'!AL$42)*('Verbal Log'!$E$5:$E$1004='Verbal Sub Area Stats'!$B$41))</f>
        <v>#DIV/0!</v>
      </c>
      <c r="AM46" s="83" t="e">
        <f>+SUMPRODUCT(('Verbal Log'!$C$5:$C$1004='Verbal Sub Area Stats'!$B46)*('Verbal Log'!$J$5:$J$1004='Verbal Sub Area Stats'!AM$42)*('Verbal Log'!$E$5:$E$1004='Verbal Sub Area Stats'!$B$41)*'Verbal Log'!$P$5:$P$1004)/SUMPRODUCT(('Verbal Log'!$C$5:$C$1004='Verbal Sub Area Stats'!$B46)*('Verbal Log'!$J$5:$J$1004='Verbal Sub Area Stats'!AM$42)*('Verbal Log'!$E$5:$E$1004='Verbal Sub Area Stats'!$B$41))</f>
        <v>#DIV/0!</v>
      </c>
      <c r="AN46" s="83" t="e">
        <f>+SUMPRODUCT(('Verbal Log'!$C$5:$C$1004='Verbal Sub Area Stats'!$B46)*('Verbal Log'!$J$5:$J$1004='Verbal Sub Area Stats'!AN$42)*('Verbal Log'!$E$5:$E$1004='Verbal Sub Area Stats'!$B$41)*'Verbal Log'!$P$5:$P$1004)/SUMPRODUCT(('Verbal Log'!$C$5:$C$1004='Verbal Sub Area Stats'!$B46)*('Verbal Log'!$J$5:$J$1004='Verbal Sub Area Stats'!AN$42)*('Verbal Log'!$E$5:$E$1004='Verbal Sub Area Stats'!$B$41))</f>
        <v>#DIV/0!</v>
      </c>
      <c r="AO46" s="83" t="e">
        <f>+SUMPRODUCT(('Verbal Log'!$C$5:$C$1004='Verbal Sub Area Stats'!$B46)*('Verbal Log'!$J$5:$J$1004='Verbal Sub Area Stats'!AO$42)*('Verbal Log'!$E$5:$E$1004='Verbal Sub Area Stats'!$B$41)*'Verbal Log'!$P$5:$P$1004)/SUMPRODUCT(('Verbal Log'!$C$5:$C$1004='Verbal Sub Area Stats'!$B46)*('Verbal Log'!$J$5:$J$1004='Verbal Sub Area Stats'!AO$42)*('Verbal Log'!$E$5:$E$1004='Verbal Sub Area Stats'!$B$41))</f>
        <v>#DIV/0!</v>
      </c>
      <c r="AP46" s="84">
        <f>+SUMPRODUCT(('Verbal Log'!$C$5:$C$1004='Verbal Sub Area Stats'!$B46)*('Verbal Log'!$E$5:$E$1004='Verbal Sub Area Stats'!$B$41)*'Verbal Log'!$P$5:$P$1004)/SUMPRODUCT(('Verbal Log'!$C$5:$C$1004='Verbal Sub Area Stats'!$B46)*('Verbal Log'!$E$5:$E$1004='Verbal Sub Area Stats'!$B$41))</f>
        <v>0.84</v>
      </c>
      <c r="AQ46" s="76"/>
      <c r="AR46" s="76"/>
      <c r="AS46" s="76"/>
      <c r="AT46" s="76"/>
      <c r="AU46" s="76"/>
      <c r="AV46" s="76"/>
      <c r="AW46" s="76"/>
      <c r="AX46" s="76"/>
      <c r="AY46" s="76"/>
      <c r="AZ46" s="76"/>
      <c r="BA46" s="76"/>
      <c r="BB46" s="76"/>
      <c r="BC46" s="76"/>
      <c r="BD46" s="76"/>
      <c r="BE46" s="76"/>
      <c r="BF46" s="76"/>
      <c r="BG46" s="76"/>
      <c r="BH46" s="76"/>
      <c r="BI46" s="76"/>
    </row>
    <row r="47" spans="2:61" ht="16" thickBot="1">
      <c r="B47" s="18" t="str">
        <f>db!D9</f>
        <v>MGMAT</v>
      </c>
      <c r="D47" s="40" t="str">
        <f t="shared" si="4"/>
        <v>n/a</v>
      </c>
      <c r="E47" s="40" t="str">
        <f t="shared" si="2"/>
        <v>n/a</v>
      </c>
      <c r="F47" s="40" t="str">
        <f t="shared" si="2"/>
        <v>n/a</v>
      </c>
      <c r="G47" s="40" t="str">
        <f t="shared" si="2"/>
        <v>n/a</v>
      </c>
      <c r="H47" s="40" t="str">
        <f t="shared" si="2"/>
        <v>n/a</v>
      </c>
      <c r="I47" s="40" t="str">
        <f t="shared" si="2"/>
        <v>n/a</v>
      </c>
      <c r="J47" s="40" t="str">
        <f t="shared" si="2"/>
        <v>n/a</v>
      </c>
      <c r="K47" s="40" t="str">
        <f t="shared" si="2"/>
        <v>n/a</v>
      </c>
      <c r="L47" s="40" t="str">
        <f t="shared" si="2"/>
        <v>n/a</v>
      </c>
      <c r="M47" s="40" t="str">
        <f t="shared" si="2"/>
        <v>n/a</v>
      </c>
      <c r="N47" s="40" t="str">
        <f t="shared" si="2"/>
        <v>n/a</v>
      </c>
      <c r="O47" s="40" t="str">
        <f t="shared" si="2"/>
        <v>n/a</v>
      </c>
      <c r="P47" s="40" t="str">
        <f t="shared" si="2"/>
        <v>n/a</v>
      </c>
      <c r="Q47" s="40" t="str">
        <f t="shared" si="2"/>
        <v>n/a</v>
      </c>
      <c r="R47" s="40" t="str">
        <f t="shared" si="2"/>
        <v>n/a</v>
      </c>
      <c r="S47" s="40" t="str">
        <f t="shared" si="2"/>
        <v>n/a</v>
      </c>
      <c r="T47" s="40" t="str">
        <f t="shared" si="2"/>
        <v>n/a</v>
      </c>
      <c r="U47" s="40" t="str">
        <f t="shared" si="3"/>
        <v>n/a</v>
      </c>
      <c r="V47" s="42" t="str">
        <f t="shared" si="3"/>
        <v>n/a</v>
      </c>
      <c r="X47" s="83" t="e">
        <f>+SUMPRODUCT(('Verbal Log'!$C$5:$C$1004='Verbal Sub Area Stats'!$B47)*('Verbal Log'!$J$5:$J$1004='Verbal Sub Area Stats'!X$42)*('Verbal Log'!$E$5:$E$1004='Verbal Sub Area Stats'!$B$41)*'Verbal Log'!$P$5:$P$1004)/SUMPRODUCT(('Verbal Log'!$C$5:$C$1004='Verbal Sub Area Stats'!$B47)*('Verbal Log'!$J$5:$J$1004='Verbal Sub Area Stats'!X$42)*('Verbal Log'!$E$5:$E$1004='Verbal Sub Area Stats'!$B$41))</f>
        <v>#DIV/0!</v>
      </c>
      <c r="Y47" s="83" t="e">
        <f>+SUMPRODUCT(('Verbal Log'!$C$5:$C$1004='Verbal Sub Area Stats'!$B47)*('Verbal Log'!$J$5:$J$1004='Verbal Sub Area Stats'!Y$42)*('Verbal Log'!$E$5:$E$1004='Verbal Sub Area Stats'!$B$41)*'Verbal Log'!$P$5:$P$1004)/SUMPRODUCT(('Verbal Log'!$C$5:$C$1004='Verbal Sub Area Stats'!$B47)*('Verbal Log'!$J$5:$J$1004='Verbal Sub Area Stats'!Y$42)*('Verbal Log'!$E$5:$E$1004='Verbal Sub Area Stats'!$B$41))</f>
        <v>#DIV/0!</v>
      </c>
      <c r="Z47" s="83" t="e">
        <f>+SUMPRODUCT(('Verbal Log'!$C$5:$C$1004='Verbal Sub Area Stats'!$B47)*('Verbal Log'!$J$5:$J$1004='Verbal Sub Area Stats'!Z$42)*('Verbal Log'!$E$5:$E$1004='Verbal Sub Area Stats'!$B$41)*'Verbal Log'!$P$5:$P$1004)/SUMPRODUCT(('Verbal Log'!$C$5:$C$1004='Verbal Sub Area Stats'!$B47)*('Verbal Log'!$J$5:$J$1004='Verbal Sub Area Stats'!Z$42)*('Verbal Log'!$E$5:$E$1004='Verbal Sub Area Stats'!$B$41))</f>
        <v>#DIV/0!</v>
      </c>
      <c r="AA47" s="83" t="e">
        <f>+SUMPRODUCT(('Verbal Log'!$C$5:$C$1004='Verbal Sub Area Stats'!$B47)*('Verbal Log'!$J$5:$J$1004='Verbal Sub Area Stats'!AA$42)*('Verbal Log'!$E$5:$E$1004='Verbal Sub Area Stats'!$B$41)*'Verbal Log'!$P$5:$P$1004)/SUMPRODUCT(('Verbal Log'!$C$5:$C$1004='Verbal Sub Area Stats'!$B47)*('Verbal Log'!$J$5:$J$1004='Verbal Sub Area Stats'!AA$42)*('Verbal Log'!$E$5:$E$1004='Verbal Sub Area Stats'!$B$41))</f>
        <v>#DIV/0!</v>
      </c>
      <c r="AB47" s="83" t="e">
        <f>+SUMPRODUCT(('Verbal Log'!$C$5:$C$1004='Verbal Sub Area Stats'!$B47)*('Verbal Log'!$J$5:$J$1004='Verbal Sub Area Stats'!AB$42)*('Verbal Log'!$E$5:$E$1004='Verbal Sub Area Stats'!$B$41)*'Verbal Log'!$P$5:$P$1004)/SUMPRODUCT(('Verbal Log'!$C$5:$C$1004='Verbal Sub Area Stats'!$B47)*('Verbal Log'!$J$5:$J$1004='Verbal Sub Area Stats'!AB$42)*('Verbal Log'!$E$5:$E$1004='Verbal Sub Area Stats'!$B$41))</f>
        <v>#DIV/0!</v>
      </c>
      <c r="AC47" s="83" t="e">
        <f>+SUMPRODUCT(('Verbal Log'!$C$5:$C$1004='Verbal Sub Area Stats'!$B47)*('Verbal Log'!$J$5:$J$1004='Verbal Sub Area Stats'!AC$42)*('Verbal Log'!$E$5:$E$1004='Verbal Sub Area Stats'!$B$41)*'Verbal Log'!$P$5:$P$1004)/SUMPRODUCT(('Verbal Log'!$C$5:$C$1004='Verbal Sub Area Stats'!$B47)*('Verbal Log'!$J$5:$J$1004='Verbal Sub Area Stats'!AC$42)*('Verbal Log'!$E$5:$E$1004='Verbal Sub Area Stats'!$B$41))</f>
        <v>#DIV/0!</v>
      </c>
      <c r="AD47" s="83" t="e">
        <f>+SUMPRODUCT(('Verbal Log'!$C$5:$C$1004='Verbal Sub Area Stats'!$B47)*('Verbal Log'!$J$5:$J$1004='Verbal Sub Area Stats'!AD$42)*('Verbal Log'!$E$5:$E$1004='Verbal Sub Area Stats'!$B$41)*'Verbal Log'!$P$5:$P$1004)/SUMPRODUCT(('Verbal Log'!$C$5:$C$1004='Verbal Sub Area Stats'!$B47)*('Verbal Log'!$J$5:$J$1004='Verbal Sub Area Stats'!AD$42)*('Verbal Log'!$E$5:$E$1004='Verbal Sub Area Stats'!$B$41))</f>
        <v>#DIV/0!</v>
      </c>
      <c r="AE47" s="83" t="e">
        <f>+SUMPRODUCT(('Verbal Log'!$C$5:$C$1004='Verbal Sub Area Stats'!$B47)*('Verbal Log'!$J$5:$J$1004='Verbal Sub Area Stats'!AE$42)*('Verbal Log'!$E$5:$E$1004='Verbal Sub Area Stats'!$B$41)*'Verbal Log'!$P$5:$P$1004)/SUMPRODUCT(('Verbal Log'!$C$5:$C$1004='Verbal Sub Area Stats'!$B47)*('Verbal Log'!$J$5:$J$1004='Verbal Sub Area Stats'!AE$42)*('Verbal Log'!$E$5:$E$1004='Verbal Sub Area Stats'!$B$41))</f>
        <v>#DIV/0!</v>
      </c>
      <c r="AF47" s="83" t="e">
        <f>+SUMPRODUCT(('Verbal Log'!$C$5:$C$1004='Verbal Sub Area Stats'!$B47)*('Verbal Log'!$J$5:$J$1004='Verbal Sub Area Stats'!AF$42)*('Verbal Log'!$E$5:$E$1004='Verbal Sub Area Stats'!$B$41)*'Verbal Log'!$P$5:$P$1004)/SUMPRODUCT(('Verbal Log'!$C$5:$C$1004='Verbal Sub Area Stats'!$B47)*('Verbal Log'!$J$5:$J$1004='Verbal Sub Area Stats'!AF$42)*('Verbal Log'!$E$5:$E$1004='Verbal Sub Area Stats'!$B$41))</f>
        <v>#DIV/0!</v>
      </c>
      <c r="AG47" s="83" t="e">
        <f>+SUMPRODUCT(('Verbal Log'!$C$5:$C$1004='Verbal Sub Area Stats'!$B47)*('Verbal Log'!$J$5:$J$1004='Verbal Sub Area Stats'!AG$42)*('Verbal Log'!$E$5:$E$1004='Verbal Sub Area Stats'!$B$41)*'Verbal Log'!$P$5:$P$1004)/SUMPRODUCT(('Verbal Log'!$C$5:$C$1004='Verbal Sub Area Stats'!$B47)*('Verbal Log'!$J$5:$J$1004='Verbal Sub Area Stats'!AG$42)*('Verbal Log'!$E$5:$E$1004='Verbal Sub Area Stats'!$B$41))</f>
        <v>#DIV/0!</v>
      </c>
      <c r="AH47" s="83" t="e">
        <f>+SUMPRODUCT(('Verbal Log'!$C$5:$C$1004='Verbal Sub Area Stats'!$B47)*('Verbal Log'!$J$5:$J$1004='Verbal Sub Area Stats'!AH$42)*('Verbal Log'!$E$5:$E$1004='Verbal Sub Area Stats'!$B$41)*'Verbal Log'!$P$5:$P$1004)/SUMPRODUCT(('Verbal Log'!$C$5:$C$1004='Verbal Sub Area Stats'!$B47)*('Verbal Log'!$J$5:$J$1004='Verbal Sub Area Stats'!AH$42)*('Verbal Log'!$E$5:$E$1004='Verbal Sub Area Stats'!$B$41))</f>
        <v>#DIV/0!</v>
      </c>
      <c r="AI47" s="83" t="e">
        <f>+SUMPRODUCT(('Verbal Log'!$C$5:$C$1004='Verbal Sub Area Stats'!$B47)*('Verbal Log'!$J$5:$J$1004='Verbal Sub Area Stats'!AI$42)*('Verbal Log'!$E$5:$E$1004='Verbal Sub Area Stats'!$B$41)*'Verbal Log'!$P$5:$P$1004)/SUMPRODUCT(('Verbal Log'!$C$5:$C$1004='Verbal Sub Area Stats'!$B47)*('Verbal Log'!$J$5:$J$1004='Verbal Sub Area Stats'!AI$42)*('Verbal Log'!$E$5:$E$1004='Verbal Sub Area Stats'!$B$41))</f>
        <v>#DIV/0!</v>
      </c>
      <c r="AJ47" s="83" t="e">
        <f>+SUMPRODUCT(('Verbal Log'!$C$5:$C$1004='Verbal Sub Area Stats'!$B47)*('Verbal Log'!$J$5:$J$1004='Verbal Sub Area Stats'!AJ$42)*('Verbal Log'!$E$5:$E$1004='Verbal Sub Area Stats'!$B$41)*'Verbal Log'!$P$5:$P$1004)/SUMPRODUCT(('Verbal Log'!$C$5:$C$1004='Verbal Sub Area Stats'!$B47)*('Verbal Log'!$J$5:$J$1004='Verbal Sub Area Stats'!AJ$42)*('Verbal Log'!$E$5:$E$1004='Verbal Sub Area Stats'!$B$41))</f>
        <v>#DIV/0!</v>
      </c>
      <c r="AK47" s="83" t="e">
        <f>+SUMPRODUCT(('Verbal Log'!$C$5:$C$1004='Verbal Sub Area Stats'!$B47)*('Verbal Log'!$J$5:$J$1004='Verbal Sub Area Stats'!AK$42)*('Verbal Log'!$E$5:$E$1004='Verbal Sub Area Stats'!$B$41)*'Verbal Log'!$P$5:$P$1004)/SUMPRODUCT(('Verbal Log'!$C$5:$C$1004='Verbal Sub Area Stats'!$B47)*('Verbal Log'!$J$5:$J$1004='Verbal Sub Area Stats'!AK$42)*('Verbal Log'!$E$5:$E$1004='Verbal Sub Area Stats'!$B$41))</f>
        <v>#DIV/0!</v>
      </c>
      <c r="AL47" s="83" t="e">
        <f>+SUMPRODUCT(('Verbal Log'!$C$5:$C$1004='Verbal Sub Area Stats'!$B47)*('Verbal Log'!$J$5:$J$1004='Verbal Sub Area Stats'!AL$42)*('Verbal Log'!$E$5:$E$1004='Verbal Sub Area Stats'!$B$41)*'Verbal Log'!$P$5:$P$1004)/SUMPRODUCT(('Verbal Log'!$C$5:$C$1004='Verbal Sub Area Stats'!$B47)*('Verbal Log'!$J$5:$J$1004='Verbal Sub Area Stats'!AL$42)*('Verbal Log'!$E$5:$E$1004='Verbal Sub Area Stats'!$B$41))</f>
        <v>#DIV/0!</v>
      </c>
      <c r="AM47" s="83" t="e">
        <f>+SUMPRODUCT(('Verbal Log'!$C$5:$C$1004='Verbal Sub Area Stats'!$B47)*('Verbal Log'!$J$5:$J$1004='Verbal Sub Area Stats'!AM$42)*('Verbal Log'!$E$5:$E$1004='Verbal Sub Area Stats'!$B$41)*'Verbal Log'!$P$5:$P$1004)/SUMPRODUCT(('Verbal Log'!$C$5:$C$1004='Verbal Sub Area Stats'!$B47)*('Verbal Log'!$J$5:$J$1004='Verbal Sub Area Stats'!AM$42)*('Verbal Log'!$E$5:$E$1004='Verbal Sub Area Stats'!$B$41))</f>
        <v>#DIV/0!</v>
      </c>
      <c r="AN47" s="83" t="e">
        <f>+SUMPRODUCT(('Verbal Log'!$C$5:$C$1004='Verbal Sub Area Stats'!$B47)*('Verbal Log'!$J$5:$J$1004='Verbal Sub Area Stats'!AN$42)*('Verbal Log'!$E$5:$E$1004='Verbal Sub Area Stats'!$B$41)*'Verbal Log'!$P$5:$P$1004)/SUMPRODUCT(('Verbal Log'!$C$5:$C$1004='Verbal Sub Area Stats'!$B47)*('Verbal Log'!$J$5:$J$1004='Verbal Sub Area Stats'!AN$42)*('Verbal Log'!$E$5:$E$1004='Verbal Sub Area Stats'!$B$41))</f>
        <v>#DIV/0!</v>
      </c>
      <c r="AO47" s="83" t="e">
        <f>+SUMPRODUCT(('Verbal Log'!$C$5:$C$1004='Verbal Sub Area Stats'!$B47)*('Verbal Log'!$J$5:$J$1004='Verbal Sub Area Stats'!AO$42)*('Verbal Log'!$E$5:$E$1004='Verbal Sub Area Stats'!$B$41)*'Verbal Log'!$P$5:$P$1004)/SUMPRODUCT(('Verbal Log'!$C$5:$C$1004='Verbal Sub Area Stats'!$B47)*('Verbal Log'!$J$5:$J$1004='Verbal Sub Area Stats'!AO$42)*('Verbal Log'!$E$5:$E$1004='Verbal Sub Area Stats'!$B$41))</f>
        <v>#DIV/0!</v>
      </c>
      <c r="AP47" s="84" t="e">
        <f>+SUMPRODUCT(('Verbal Log'!$C$5:$C$1004='Verbal Sub Area Stats'!$B47)*('Verbal Log'!$E$5:$E$1004='Verbal Sub Area Stats'!$B$41)*'Verbal Log'!$P$5:$P$1004)/SUMPRODUCT(('Verbal Log'!$C$5:$C$1004='Verbal Sub Area Stats'!$B47)*('Verbal Log'!$E$5:$E$1004='Verbal Sub Area Stats'!$B$41))</f>
        <v>#DIV/0!</v>
      </c>
      <c r="AQ47" s="76"/>
      <c r="AR47" s="76"/>
      <c r="AS47" s="76"/>
      <c r="AT47" s="76"/>
      <c r="AU47" s="76"/>
      <c r="AV47" s="76"/>
      <c r="AW47" s="76"/>
      <c r="AX47" s="76"/>
      <c r="AY47" s="76"/>
      <c r="AZ47" s="76"/>
      <c r="BA47" s="76"/>
      <c r="BB47" s="76"/>
      <c r="BC47" s="76"/>
      <c r="BD47" s="76"/>
      <c r="BE47" s="76"/>
      <c r="BF47" s="76"/>
      <c r="BG47" s="76"/>
      <c r="BH47" s="76"/>
      <c r="BI47" s="76"/>
    </row>
    <row r="48" spans="2:61" ht="16" thickBot="1">
      <c r="B48" s="18" t="str">
        <f>db!D10</f>
        <v>NOVA</v>
      </c>
      <c r="D48" s="43" t="str">
        <f t="shared" si="4"/>
        <v>n/a</v>
      </c>
      <c r="E48" s="43" t="str">
        <f t="shared" si="2"/>
        <v>n/a</v>
      </c>
      <c r="F48" s="43" t="str">
        <f t="shared" si="2"/>
        <v>n/a</v>
      </c>
      <c r="G48" s="43" t="str">
        <f t="shared" si="2"/>
        <v>n/a</v>
      </c>
      <c r="H48" s="43" t="str">
        <f t="shared" si="2"/>
        <v>n/a</v>
      </c>
      <c r="I48" s="43" t="str">
        <f t="shared" si="2"/>
        <v>n/a</v>
      </c>
      <c r="J48" s="43" t="str">
        <f t="shared" si="2"/>
        <v>n/a</v>
      </c>
      <c r="K48" s="43" t="str">
        <f t="shared" si="2"/>
        <v>n/a</v>
      </c>
      <c r="L48" s="43" t="str">
        <f t="shared" si="2"/>
        <v>n/a</v>
      </c>
      <c r="M48" s="43" t="str">
        <f t="shared" si="2"/>
        <v>n/a</v>
      </c>
      <c r="N48" s="43" t="str">
        <f t="shared" si="2"/>
        <v>n/a</v>
      </c>
      <c r="O48" s="43" t="str">
        <f t="shared" si="2"/>
        <v>n/a</v>
      </c>
      <c r="P48" s="43" t="str">
        <f t="shared" si="2"/>
        <v>n/a</v>
      </c>
      <c r="Q48" s="43" t="str">
        <f t="shared" si="2"/>
        <v>n/a</v>
      </c>
      <c r="R48" s="43" t="str">
        <f t="shared" si="2"/>
        <v>n/a</v>
      </c>
      <c r="S48" s="43" t="str">
        <f t="shared" si="2"/>
        <v>n/a</v>
      </c>
      <c r="T48" s="43" t="str">
        <f t="shared" si="2"/>
        <v>n/a</v>
      </c>
      <c r="U48" s="43" t="str">
        <f t="shared" si="3"/>
        <v>n/a</v>
      </c>
      <c r="V48" s="45" t="str">
        <f t="shared" si="3"/>
        <v>n/a</v>
      </c>
      <c r="X48" s="83" t="e">
        <f>+SUMPRODUCT(('Verbal Log'!$C$5:$C$1004='Verbal Sub Area Stats'!$B48)*('Verbal Log'!$J$5:$J$1004='Verbal Sub Area Stats'!X$42)*('Verbal Log'!$E$5:$E$1004='Verbal Sub Area Stats'!$B$41)*'Verbal Log'!$P$5:$P$1004)/SUMPRODUCT(('Verbal Log'!$C$5:$C$1004='Verbal Sub Area Stats'!$B48)*('Verbal Log'!$J$5:$J$1004='Verbal Sub Area Stats'!X$42)*('Verbal Log'!$E$5:$E$1004='Verbal Sub Area Stats'!$B$41))</f>
        <v>#DIV/0!</v>
      </c>
      <c r="Y48" s="83" t="e">
        <f>+SUMPRODUCT(('Verbal Log'!$C$5:$C$1004='Verbal Sub Area Stats'!$B48)*('Verbal Log'!$J$5:$J$1004='Verbal Sub Area Stats'!Y$42)*('Verbal Log'!$E$5:$E$1004='Verbal Sub Area Stats'!$B$41)*'Verbal Log'!$P$5:$P$1004)/SUMPRODUCT(('Verbal Log'!$C$5:$C$1004='Verbal Sub Area Stats'!$B48)*('Verbal Log'!$J$5:$J$1004='Verbal Sub Area Stats'!Y$42)*('Verbal Log'!$E$5:$E$1004='Verbal Sub Area Stats'!$B$41))</f>
        <v>#DIV/0!</v>
      </c>
      <c r="Z48" s="83" t="e">
        <f>+SUMPRODUCT(('Verbal Log'!$C$5:$C$1004='Verbal Sub Area Stats'!$B48)*('Verbal Log'!$J$5:$J$1004='Verbal Sub Area Stats'!Z$42)*('Verbal Log'!$E$5:$E$1004='Verbal Sub Area Stats'!$B$41)*'Verbal Log'!$P$5:$P$1004)/SUMPRODUCT(('Verbal Log'!$C$5:$C$1004='Verbal Sub Area Stats'!$B48)*('Verbal Log'!$J$5:$J$1004='Verbal Sub Area Stats'!Z$42)*('Verbal Log'!$E$5:$E$1004='Verbal Sub Area Stats'!$B$41))</f>
        <v>#DIV/0!</v>
      </c>
      <c r="AA48" s="83" t="e">
        <f>+SUMPRODUCT(('Verbal Log'!$C$5:$C$1004='Verbal Sub Area Stats'!$B48)*('Verbal Log'!$J$5:$J$1004='Verbal Sub Area Stats'!AA$42)*('Verbal Log'!$E$5:$E$1004='Verbal Sub Area Stats'!$B$41)*'Verbal Log'!$P$5:$P$1004)/SUMPRODUCT(('Verbal Log'!$C$5:$C$1004='Verbal Sub Area Stats'!$B48)*('Verbal Log'!$J$5:$J$1004='Verbal Sub Area Stats'!AA$42)*('Verbal Log'!$E$5:$E$1004='Verbal Sub Area Stats'!$B$41))</f>
        <v>#DIV/0!</v>
      </c>
      <c r="AB48" s="83" t="e">
        <f>+SUMPRODUCT(('Verbal Log'!$C$5:$C$1004='Verbal Sub Area Stats'!$B48)*('Verbal Log'!$J$5:$J$1004='Verbal Sub Area Stats'!AB$42)*('Verbal Log'!$E$5:$E$1004='Verbal Sub Area Stats'!$B$41)*'Verbal Log'!$P$5:$P$1004)/SUMPRODUCT(('Verbal Log'!$C$5:$C$1004='Verbal Sub Area Stats'!$B48)*('Verbal Log'!$J$5:$J$1004='Verbal Sub Area Stats'!AB$42)*('Verbal Log'!$E$5:$E$1004='Verbal Sub Area Stats'!$B$41))</f>
        <v>#DIV/0!</v>
      </c>
      <c r="AC48" s="83" t="e">
        <f>+SUMPRODUCT(('Verbal Log'!$C$5:$C$1004='Verbal Sub Area Stats'!$B48)*('Verbal Log'!$J$5:$J$1004='Verbal Sub Area Stats'!AC$42)*('Verbal Log'!$E$5:$E$1004='Verbal Sub Area Stats'!$B$41)*'Verbal Log'!$P$5:$P$1004)/SUMPRODUCT(('Verbal Log'!$C$5:$C$1004='Verbal Sub Area Stats'!$B48)*('Verbal Log'!$J$5:$J$1004='Verbal Sub Area Stats'!AC$42)*('Verbal Log'!$E$5:$E$1004='Verbal Sub Area Stats'!$B$41))</f>
        <v>#DIV/0!</v>
      </c>
      <c r="AD48" s="83" t="e">
        <f>+SUMPRODUCT(('Verbal Log'!$C$5:$C$1004='Verbal Sub Area Stats'!$B48)*('Verbal Log'!$J$5:$J$1004='Verbal Sub Area Stats'!AD$42)*('Verbal Log'!$E$5:$E$1004='Verbal Sub Area Stats'!$B$41)*'Verbal Log'!$P$5:$P$1004)/SUMPRODUCT(('Verbal Log'!$C$5:$C$1004='Verbal Sub Area Stats'!$B48)*('Verbal Log'!$J$5:$J$1004='Verbal Sub Area Stats'!AD$42)*('Verbal Log'!$E$5:$E$1004='Verbal Sub Area Stats'!$B$41))</f>
        <v>#DIV/0!</v>
      </c>
      <c r="AE48" s="83" t="e">
        <f>+SUMPRODUCT(('Verbal Log'!$C$5:$C$1004='Verbal Sub Area Stats'!$B48)*('Verbal Log'!$J$5:$J$1004='Verbal Sub Area Stats'!AE$42)*('Verbal Log'!$E$5:$E$1004='Verbal Sub Area Stats'!$B$41)*'Verbal Log'!$P$5:$P$1004)/SUMPRODUCT(('Verbal Log'!$C$5:$C$1004='Verbal Sub Area Stats'!$B48)*('Verbal Log'!$J$5:$J$1004='Verbal Sub Area Stats'!AE$42)*('Verbal Log'!$E$5:$E$1004='Verbal Sub Area Stats'!$B$41))</f>
        <v>#DIV/0!</v>
      </c>
      <c r="AF48" s="83" t="e">
        <f>+SUMPRODUCT(('Verbal Log'!$C$5:$C$1004='Verbal Sub Area Stats'!$B48)*('Verbal Log'!$J$5:$J$1004='Verbal Sub Area Stats'!AF$42)*('Verbal Log'!$E$5:$E$1004='Verbal Sub Area Stats'!$B$41)*'Verbal Log'!$P$5:$P$1004)/SUMPRODUCT(('Verbal Log'!$C$5:$C$1004='Verbal Sub Area Stats'!$B48)*('Verbal Log'!$J$5:$J$1004='Verbal Sub Area Stats'!AF$42)*('Verbal Log'!$E$5:$E$1004='Verbal Sub Area Stats'!$B$41))</f>
        <v>#DIV/0!</v>
      </c>
      <c r="AG48" s="83" t="e">
        <f>+SUMPRODUCT(('Verbal Log'!$C$5:$C$1004='Verbal Sub Area Stats'!$B48)*('Verbal Log'!$J$5:$J$1004='Verbal Sub Area Stats'!AG$42)*('Verbal Log'!$E$5:$E$1004='Verbal Sub Area Stats'!$B$41)*'Verbal Log'!$P$5:$P$1004)/SUMPRODUCT(('Verbal Log'!$C$5:$C$1004='Verbal Sub Area Stats'!$B48)*('Verbal Log'!$J$5:$J$1004='Verbal Sub Area Stats'!AG$42)*('Verbal Log'!$E$5:$E$1004='Verbal Sub Area Stats'!$B$41))</f>
        <v>#DIV/0!</v>
      </c>
      <c r="AH48" s="83" t="e">
        <f>+SUMPRODUCT(('Verbal Log'!$C$5:$C$1004='Verbal Sub Area Stats'!$B48)*('Verbal Log'!$J$5:$J$1004='Verbal Sub Area Stats'!AH$42)*('Verbal Log'!$E$5:$E$1004='Verbal Sub Area Stats'!$B$41)*'Verbal Log'!$P$5:$P$1004)/SUMPRODUCT(('Verbal Log'!$C$5:$C$1004='Verbal Sub Area Stats'!$B48)*('Verbal Log'!$J$5:$J$1004='Verbal Sub Area Stats'!AH$42)*('Verbal Log'!$E$5:$E$1004='Verbal Sub Area Stats'!$B$41))</f>
        <v>#DIV/0!</v>
      </c>
      <c r="AI48" s="83" t="e">
        <f>+SUMPRODUCT(('Verbal Log'!$C$5:$C$1004='Verbal Sub Area Stats'!$B48)*('Verbal Log'!$J$5:$J$1004='Verbal Sub Area Stats'!AI$42)*('Verbal Log'!$E$5:$E$1004='Verbal Sub Area Stats'!$B$41)*'Verbal Log'!$P$5:$P$1004)/SUMPRODUCT(('Verbal Log'!$C$5:$C$1004='Verbal Sub Area Stats'!$B48)*('Verbal Log'!$J$5:$J$1004='Verbal Sub Area Stats'!AI$42)*('Verbal Log'!$E$5:$E$1004='Verbal Sub Area Stats'!$B$41))</f>
        <v>#DIV/0!</v>
      </c>
      <c r="AJ48" s="83" t="e">
        <f>+SUMPRODUCT(('Verbal Log'!$C$5:$C$1004='Verbal Sub Area Stats'!$B48)*('Verbal Log'!$J$5:$J$1004='Verbal Sub Area Stats'!AJ$42)*('Verbal Log'!$E$5:$E$1004='Verbal Sub Area Stats'!$B$41)*'Verbal Log'!$P$5:$P$1004)/SUMPRODUCT(('Verbal Log'!$C$5:$C$1004='Verbal Sub Area Stats'!$B48)*('Verbal Log'!$J$5:$J$1004='Verbal Sub Area Stats'!AJ$42)*('Verbal Log'!$E$5:$E$1004='Verbal Sub Area Stats'!$B$41))</f>
        <v>#DIV/0!</v>
      </c>
      <c r="AK48" s="83" t="e">
        <f>+SUMPRODUCT(('Verbal Log'!$C$5:$C$1004='Verbal Sub Area Stats'!$B48)*('Verbal Log'!$J$5:$J$1004='Verbal Sub Area Stats'!AK$42)*('Verbal Log'!$E$5:$E$1004='Verbal Sub Area Stats'!$B$41)*'Verbal Log'!$P$5:$P$1004)/SUMPRODUCT(('Verbal Log'!$C$5:$C$1004='Verbal Sub Area Stats'!$B48)*('Verbal Log'!$J$5:$J$1004='Verbal Sub Area Stats'!AK$42)*('Verbal Log'!$E$5:$E$1004='Verbal Sub Area Stats'!$B$41))</f>
        <v>#DIV/0!</v>
      </c>
      <c r="AL48" s="83" t="e">
        <f>+SUMPRODUCT(('Verbal Log'!$C$5:$C$1004='Verbal Sub Area Stats'!$B48)*('Verbal Log'!$J$5:$J$1004='Verbal Sub Area Stats'!AL$42)*('Verbal Log'!$E$5:$E$1004='Verbal Sub Area Stats'!$B$41)*'Verbal Log'!$P$5:$P$1004)/SUMPRODUCT(('Verbal Log'!$C$5:$C$1004='Verbal Sub Area Stats'!$B48)*('Verbal Log'!$J$5:$J$1004='Verbal Sub Area Stats'!AL$42)*('Verbal Log'!$E$5:$E$1004='Verbal Sub Area Stats'!$B$41))</f>
        <v>#DIV/0!</v>
      </c>
      <c r="AM48" s="83" t="e">
        <f>+SUMPRODUCT(('Verbal Log'!$C$5:$C$1004='Verbal Sub Area Stats'!$B48)*('Verbal Log'!$J$5:$J$1004='Verbal Sub Area Stats'!AM$42)*('Verbal Log'!$E$5:$E$1004='Verbal Sub Area Stats'!$B$41)*'Verbal Log'!$P$5:$P$1004)/SUMPRODUCT(('Verbal Log'!$C$5:$C$1004='Verbal Sub Area Stats'!$B48)*('Verbal Log'!$J$5:$J$1004='Verbal Sub Area Stats'!AM$42)*('Verbal Log'!$E$5:$E$1004='Verbal Sub Area Stats'!$B$41))</f>
        <v>#DIV/0!</v>
      </c>
      <c r="AN48" s="83" t="e">
        <f>+SUMPRODUCT(('Verbal Log'!$C$5:$C$1004='Verbal Sub Area Stats'!$B48)*('Verbal Log'!$J$5:$J$1004='Verbal Sub Area Stats'!AN$42)*('Verbal Log'!$E$5:$E$1004='Verbal Sub Area Stats'!$B$41)*'Verbal Log'!$P$5:$P$1004)/SUMPRODUCT(('Verbal Log'!$C$5:$C$1004='Verbal Sub Area Stats'!$B48)*('Verbal Log'!$J$5:$J$1004='Verbal Sub Area Stats'!AN$42)*('Verbal Log'!$E$5:$E$1004='Verbal Sub Area Stats'!$B$41))</f>
        <v>#DIV/0!</v>
      </c>
      <c r="AO48" s="83" t="e">
        <f>+SUMPRODUCT(('Verbal Log'!$C$5:$C$1004='Verbal Sub Area Stats'!$B48)*('Verbal Log'!$J$5:$J$1004='Verbal Sub Area Stats'!AO$42)*('Verbal Log'!$E$5:$E$1004='Verbal Sub Area Stats'!$B$41)*'Verbal Log'!$P$5:$P$1004)/SUMPRODUCT(('Verbal Log'!$C$5:$C$1004='Verbal Sub Area Stats'!$B48)*('Verbal Log'!$J$5:$J$1004='Verbal Sub Area Stats'!AO$42)*('Verbal Log'!$E$5:$E$1004='Verbal Sub Area Stats'!$B$41))</f>
        <v>#DIV/0!</v>
      </c>
      <c r="AP48" s="84" t="e">
        <f>+SUMPRODUCT(('Verbal Log'!$C$5:$C$1004='Verbal Sub Area Stats'!$B48)*('Verbal Log'!$E$5:$E$1004='Verbal Sub Area Stats'!$B$41)*'Verbal Log'!$P$5:$P$1004)/SUMPRODUCT(('Verbal Log'!$C$5:$C$1004='Verbal Sub Area Stats'!$B48)*('Verbal Log'!$E$5:$E$1004='Verbal Sub Area Stats'!$B$41))</f>
        <v>#DIV/0!</v>
      </c>
      <c r="AQ48" s="76"/>
      <c r="AR48" s="76"/>
      <c r="AS48" s="76"/>
      <c r="AT48" s="76"/>
      <c r="AU48" s="76"/>
      <c r="AV48" s="76"/>
      <c r="AW48" s="76"/>
      <c r="AX48" s="76"/>
      <c r="AY48" s="76"/>
      <c r="AZ48" s="76"/>
      <c r="BA48" s="76"/>
      <c r="BB48" s="76"/>
      <c r="BC48" s="76"/>
      <c r="BD48" s="76"/>
      <c r="BE48" s="76"/>
      <c r="BF48" s="76"/>
      <c r="BG48" s="76"/>
      <c r="BH48" s="76"/>
      <c r="BI48" s="76"/>
    </row>
    <row r="49" spans="2:61" ht="16" thickBot="1">
      <c r="B49" s="18" t="str">
        <f>db!D11</f>
        <v>Kaplan Verbal</v>
      </c>
      <c r="D49" s="40" t="str">
        <f t="shared" si="4"/>
        <v>n/a</v>
      </c>
      <c r="E49" s="40" t="str">
        <f t="shared" si="2"/>
        <v>n/a</v>
      </c>
      <c r="F49" s="40" t="str">
        <f t="shared" si="2"/>
        <v>n/a</v>
      </c>
      <c r="G49" s="40" t="str">
        <f t="shared" si="2"/>
        <v>n/a</v>
      </c>
      <c r="H49" s="40" t="str">
        <f t="shared" si="2"/>
        <v>n/a</v>
      </c>
      <c r="I49" s="40" t="str">
        <f t="shared" si="2"/>
        <v>n/a</v>
      </c>
      <c r="J49" s="40" t="str">
        <f t="shared" si="2"/>
        <v>n/a</v>
      </c>
      <c r="K49" s="40" t="str">
        <f t="shared" si="2"/>
        <v>n/a</v>
      </c>
      <c r="L49" s="40" t="str">
        <f t="shared" si="2"/>
        <v>n/a</v>
      </c>
      <c r="M49" s="40" t="str">
        <f t="shared" si="2"/>
        <v>n/a</v>
      </c>
      <c r="N49" s="40" t="str">
        <f t="shared" si="2"/>
        <v>n/a</v>
      </c>
      <c r="O49" s="40" t="str">
        <f t="shared" si="2"/>
        <v>n/a</v>
      </c>
      <c r="P49" s="40" t="str">
        <f t="shared" si="2"/>
        <v>n/a</v>
      </c>
      <c r="Q49" s="40" t="str">
        <f t="shared" si="2"/>
        <v>n/a</v>
      </c>
      <c r="R49" s="40" t="str">
        <f t="shared" si="2"/>
        <v>n/a</v>
      </c>
      <c r="S49" s="40" t="str">
        <f t="shared" si="2"/>
        <v>n/a</v>
      </c>
      <c r="T49" s="40" t="str">
        <f t="shared" si="2"/>
        <v>n/a</v>
      </c>
      <c r="U49" s="40" t="str">
        <f t="shared" si="3"/>
        <v>n/a</v>
      </c>
      <c r="V49" s="42" t="str">
        <f t="shared" si="3"/>
        <v>n/a</v>
      </c>
      <c r="X49" s="83" t="e">
        <f>+SUMPRODUCT(('Verbal Log'!$C$5:$C$1004='Verbal Sub Area Stats'!$B49)*('Verbal Log'!$J$5:$J$1004='Verbal Sub Area Stats'!X$42)*('Verbal Log'!$E$5:$E$1004='Verbal Sub Area Stats'!$B$41)*'Verbal Log'!$P$5:$P$1004)/SUMPRODUCT(('Verbal Log'!$C$5:$C$1004='Verbal Sub Area Stats'!$B49)*('Verbal Log'!$J$5:$J$1004='Verbal Sub Area Stats'!X$42)*('Verbal Log'!$E$5:$E$1004='Verbal Sub Area Stats'!$B$41))</f>
        <v>#DIV/0!</v>
      </c>
      <c r="Y49" s="83" t="e">
        <f>+SUMPRODUCT(('Verbal Log'!$C$5:$C$1004='Verbal Sub Area Stats'!$B49)*('Verbal Log'!$J$5:$J$1004='Verbal Sub Area Stats'!Y$42)*('Verbal Log'!$E$5:$E$1004='Verbal Sub Area Stats'!$B$41)*'Verbal Log'!$P$5:$P$1004)/SUMPRODUCT(('Verbal Log'!$C$5:$C$1004='Verbal Sub Area Stats'!$B49)*('Verbal Log'!$J$5:$J$1004='Verbal Sub Area Stats'!Y$42)*('Verbal Log'!$E$5:$E$1004='Verbal Sub Area Stats'!$B$41))</f>
        <v>#DIV/0!</v>
      </c>
      <c r="Z49" s="83" t="e">
        <f>+SUMPRODUCT(('Verbal Log'!$C$5:$C$1004='Verbal Sub Area Stats'!$B49)*('Verbal Log'!$J$5:$J$1004='Verbal Sub Area Stats'!Z$42)*('Verbal Log'!$E$5:$E$1004='Verbal Sub Area Stats'!$B$41)*'Verbal Log'!$P$5:$P$1004)/SUMPRODUCT(('Verbal Log'!$C$5:$C$1004='Verbal Sub Area Stats'!$B49)*('Verbal Log'!$J$5:$J$1004='Verbal Sub Area Stats'!Z$42)*('Verbal Log'!$E$5:$E$1004='Verbal Sub Area Stats'!$B$41))</f>
        <v>#DIV/0!</v>
      </c>
      <c r="AA49" s="83" t="e">
        <f>+SUMPRODUCT(('Verbal Log'!$C$5:$C$1004='Verbal Sub Area Stats'!$B49)*('Verbal Log'!$J$5:$J$1004='Verbal Sub Area Stats'!AA$42)*('Verbal Log'!$E$5:$E$1004='Verbal Sub Area Stats'!$B$41)*'Verbal Log'!$P$5:$P$1004)/SUMPRODUCT(('Verbal Log'!$C$5:$C$1004='Verbal Sub Area Stats'!$B49)*('Verbal Log'!$J$5:$J$1004='Verbal Sub Area Stats'!AA$42)*('Verbal Log'!$E$5:$E$1004='Verbal Sub Area Stats'!$B$41))</f>
        <v>#DIV/0!</v>
      </c>
      <c r="AB49" s="83" t="e">
        <f>+SUMPRODUCT(('Verbal Log'!$C$5:$C$1004='Verbal Sub Area Stats'!$B49)*('Verbal Log'!$J$5:$J$1004='Verbal Sub Area Stats'!AB$42)*('Verbal Log'!$E$5:$E$1004='Verbal Sub Area Stats'!$B$41)*'Verbal Log'!$P$5:$P$1004)/SUMPRODUCT(('Verbal Log'!$C$5:$C$1004='Verbal Sub Area Stats'!$B49)*('Verbal Log'!$J$5:$J$1004='Verbal Sub Area Stats'!AB$42)*('Verbal Log'!$E$5:$E$1004='Verbal Sub Area Stats'!$B$41))</f>
        <v>#DIV/0!</v>
      </c>
      <c r="AC49" s="83" t="e">
        <f>+SUMPRODUCT(('Verbal Log'!$C$5:$C$1004='Verbal Sub Area Stats'!$B49)*('Verbal Log'!$J$5:$J$1004='Verbal Sub Area Stats'!AC$42)*('Verbal Log'!$E$5:$E$1004='Verbal Sub Area Stats'!$B$41)*'Verbal Log'!$P$5:$P$1004)/SUMPRODUCT(('Verbal Log'!$C$5:$C$1004='Verbal Sub Area Stats'!$B49)*('Verbal Log'!$J$5:$J$1004='Verbal Sub Area Stats'!AC$42)*('Verbal Log'!$E$5:$E$1004='Verbal Sub Area Stats'!$B$41))</f>
        <v>#DIV/0!</v>
      </c>
      <c r="AD49" s="83" t="e">
        <f>+SUMPRODUCT(('Verbal Log'!$C$5:$C$1004='Verbal Sub Area Stats'!$B49)*('Verbal Log'!$J$5:$J$1004='Verbal Sub Area Stats'!AD$42)*('Verbal Log'!$E$5:$E$1004='Verbal Sub Area Stats'!$B$41)*'Verbal Log'!$P$5:$P$1004)/SUMPRODUCT(('Verbal Log'!$C$5:$C$1004='Verbal Sub Area Stats'!$B49)*('Verbal Log'!$J$5:$J$1004='Verbal Sub Area Stats'!AD$42)*('Verbal Log'!$E$5:$E$1004='Verbal Sub Area Stats'!$B$41))</f>
        <v>#DIV/0!</v>
      </c>
      <c r="AE49" s="83" t="e">
        <f>+SUMPRODUCT(('Verbal Log'!$C$5:$C$1004='Verbal Sub Area Stats'!$B49)*('Verbal Log'!$J$5:$J$1004='Verbal Sub Area Stats'!AE$42)*('Verbal Log'!$E$5:$E$1004='Verbal Sub Area Stats'!$B$41)*'Verbal Log'!$P$5:$P$1004)/SUMPRODUCT(('Verbal Log'!$C$5:$C$1004='Verbal Sub Area Stats'!$B49)*('Verbal Log'!$J$5:$J$1004='Verbal Sub Area Stats'!AE$42)*('Verbal Log'!$E$5:$E$1004='Verbal Sub Area Stats'!$B$41))</f>
        <v>#DIV/0!</v>
      </c>
      <c r="AF49" s="83" t="e">
        <f>+SUMPRODUCT(('Verbal Log'!$C$5:$C$1004='Verbal Sub Area Stats'!$B49)*('Verbal Log'!$J$5:$J$1004='Verbal Sub Area Stats'!AF$42)*('Verbal Log'!$E$5:$E$1004='Verbal Sub Area Stats'!$B$41)*'Verbal Log'!$P$5:$P$1004)/SUMPRODUCT(('Verbal Log'!$C$5:$C$1004='Verbal Sub Area Stats'!$B49)*('Verbal Log'!$J$5:$J$1004='Verbal Sub Area Stats'!AF$42)*('Verbal Log'!$E$5:$E$1004='Verbal Sub Area Stats'!$B$41))</f>
        <v>#DIV/0!</v>
      </c>
      <c r="AG49" s="83" t="e">
        <f>+SUMPRODUCT(('Verbal Log'!$C$5:$C$1004='Verbal Sub Area Stats'!$B49)*('Verbal Log'!$J$5:$J$1004='Verbal Sub Area Stats'!AG$42)*('Verbal Log'!$E$5:$E$1004='Verbal Sub Area Stats'!$B$41)*'Verbal Log'!$P$5:$P$1004)/SUMPRODUCT(('Verbal Log'!$C$5:$C$1004='Verbal Sub Area Stats'!$B49)*('Verbal Log'!$J$5:$J$1004='Verbal Sub Area Stats'!AG$42)*('Verbal Log'!$E$5:$E$1004='Verbal Sub Area Stats'!$B$41))</f>
        <v>#DIV/0!</v>
      </c>
      <c r="AH49" s="83" t="e">
        <f>+SUMPRODUCT(('Verbal Log'!$C$5:$C$1004='Verbal Sub Area Stats'!$B49)*('Verbal Log'!$J$5:$J$1004='Verbal Sub Area Stats'!AH$42)*('Verbal Log'!$E$5:$E$1004='Verbal Sub Area Stats'!$B$41)*'Verbal Log'!$P$5:$P$1004)/SUMPRODUCT(('Verbal Log'!$C$5:$C$1004='Verbal Sub Area Stats'!$B49)*('Verbal Log'!$J$5:$J$1004='Verbal Sub Area Stats'!AH$42)*('Verbal Log'!$E$5:$E$1004='Verbal Sub Area Stats'!$B$41))</f>
        <v>#DIV/0!</v>
      </c>
      <c r="AI49" s="83" t="e">
        <f>+SUMPRODUCT(('Verbal Log'!$C$5:$C$1004='Verbal Sub Area Stats'!$B49)*('Verbal Log'!$J$5:$J$1004='Verbal Sub Area Stats'!AI$42)*('Verbal Log'!$E$5:$E$1004='Verbal Sub Area Stats'!$B$41)*'Verbal Log'!$P$5:$P$1004)/SUMPRODUCT(('Verbal Log'!$C$5:$C$1004='Verbal Sub Area Stats'!$B49)*('Verbal Log'!$J$5:$J$1004='Verbal Sub Area Stats'!AI$42)*('Verbal Log'!$E$5:$E$1004='Verbal Sub Area Stats'!$B$41))</f>
        <v>#DIV/0!</v>
      </c>
      <c r="AJ49" s="83" t="e">
        <f>+SUMPRODUCT(('Verbal Log'!$C$5:$C$1004='Verbal Sub Area Stats'!$B49)*('Verbal Log'!$J$5:$J$1004='Verbal Sub Area Stats'!AJ$42)*('Verbal Log'!$E$5:$E$1004='Verbal Sub Area Stats'!$B$41)*'Verbal Log'!$P$5:$P$1004)/SUMPRODUCT(('Verbal Log'!$C$5:$C$1004='Verbal Sub Area Stats'!$B49)*('Verbal Log'!$J$5:$J$1004='Verbal Sub Area Stats'!AJ$42)*('Verbal Log'!$E$5:$E$1004='Verbal Sub Area Stats'!$B$41))</f>
        <v>#DIV/0!</v>
      </c>
      <c r="AK49" s="83" t="e">
        <f>+SUMPRODUCT(('Verbal Log'!$C$5:$C$1004='Verbal Sub Area Stats'!$B49)*('Verbal Log'!$J$5:$J$1004='Verbal Sub Area Stats'!AK$42)*('Verbal Log'!$E$5:$E$1004='Verbal Sub Area Stats'!$B$41)*'Verbal Log'!$P$5:$P$1004)/SUMPRODUCT(('Verbal Log'!$C$5:$C$1004='Verbal Sub Area Stats'!$B49)*('Verbal Log'!$J$5:$J$1004='Verbal Sub Area Stats'!AK$42)*('Verbal Log'!$E$5:$E$1004='Verbal Sub Area Stats'!$B$41))</f>
        <v>#DIV/0!</v>
      </c>
      <c r="AL49" s="83" t="e">
        <f>+SUMPRODUCT(('Verbal Log'!$C$5:$C$1004='Verbal Sub Area Stats'!$B49)*('Verbal Log'!$J$5:$J$1004='Verbal Sub Area Stats'!AL$42)*('Verbal Log'!$E$5:$E$1004='Verbal Sub Area Stats'!$B$41)*'Verbal Log'!$P$5:$P$1004)/SUMPRODUCT(('Verbal Log'!$C$5:$C$1004='Verbal Sub Area Stats'!$B49)*('Verbal Log'!$J$5:$J$1004='Verbal Sub Area Stats'!AL$42)*('Verbal Log'!$E$5:$E$1004='Verbal Sub Area Stats'!$B$41))</f>
        <v>#DIV/0!</v>
      </c>
      <c r="AM49" s="83" t="e">
        <f>+SUMPRODUCT(('Verbal Log'!$C$5:$C$1004='Verbal Sub Area Stats'!$B49)*('Verbal Log'!$J$5:$J$1004='Verbal Sub Area Stats'!AM$42)*('Verbal Log'!$E$5:$E$1004='Verbal Sub Area Stats'!$B$41)*'Verbal Log'!$P$5:$P$1004)/SUMPRODUCT(('Verbal Log'!$C$5:$C$1004='Verbal Sub Area Stats'!$B49)*('Verbal Log'!$J$5:$J$1004='Verbal Sub Area Stats'!AM$42)*('Verbal Log'!$E$5:$E$1004='Verbal Sub Area Stats'!$B$41))</f>
        <v>#DIV/0!</v>
      </c>
      <c r="AN49" s="83" t="e">
        <f>+SUMPRODUCT(('Verbal Log'!$C$5:$C$1004='Verbal Sub Area Stats'!$B49)*('Verbal Log'!$J$5:$J$1004='Verbal Sub Area Stats'!AN$42)*('Verbal Log'!$E$5:$E$1004='Verbal Sub Area Stats'!$B$41)*'Verbal Log'!$P$5:$P$1004)/SUMPRODUCT(('Verbal Log'!$C$5:$C$1004='Verbal Sub Area Stats'!$B49)*('Verbal Log'!$J$5:$J$1004='Verbal Sub Area Stats'!AN$42)*('Verbal Log'!$E$5:$E$1004='Verbal Sub Area Stats'!$B$41))</f>
        <v>#DIV/0!</v>
      </c>
      <c r="AO49" s="83" t="e">
        <f>+SUMPRODUCT(('Verbal Log'!$C$5:$C$1004='Verbal Sub Area Stats'!$B49)*('Verbal Log'!$J$5:$J$1004='Verbal Sub Area Stats'!AO$42)*('Verbal Log'!$E$5:$E$1004='Verbal Sub Area Stats'!$B$41)*'Verbal Log'!$P$5:$P$1004)/SUMPRODUCT(('Verbal Log'!$C$5:$C$1004='Verbal Sub Area Stats'!$B49)*('Verbal Log'!$J$5:$J$1004='Verbal Sub Area Stats'!AO$42)*('Verbal Log'!$E$5:$E$1004='Verbal Sub Area Stats'!$B$41))</f>
        <v>#DIV/0!</v>
      </c>
      <c r="AP49" s="84" t="e">
        <f>+SUMPRODUCT(('Verbal Log'!$C$5:$C$1004='Verbal Sub Area Stats'!$B49)*('Verbal Log'!$E$5:$E$1004='Verbal Sub Area Stats'!$B$41)*'Verbal Log'!$P$5:$P$1004)/SUMPRODUCT(('Verbal Log'!$C$5:$C$1004='Verbal Sub Area Stats'!$B49)*('Verbal Log'!$E$5:$E$1004='Verbal Sub Area Stats'!$B$41))</f>
        <v>#DIV/0!</v>
      </c>
      <c r="AQ49" s="76"/>
      <c r="AR49" s="76"/>
      <c r="AS49" s="76"/>
      <c r="AT49" s="76"/>
      <c r="AU49" s="76"/>
      <c r="AV49" s="76"/>
      <c r="AW49" s="76"/>
      <c r="AX49" s="76"/>
      <c r="AY49" s="76"/>
      <c r="AZ49" s="76"/>
      <c r="BA49" s="76"/>
      <c r="BB49" s="76"/>
      <c r="BC49" s="76"/>
      <c r="BD49" s="76"/>
      <c r="BE49" s="76"/>
      <c r="BF49" s="76"/>
      <c r="BG49" s="76"/>
      <c r="BH49" s="76"/>
      <c r="BI49" s="76"/>
    </row>
    <row r="50" spans="2:61" ht="16" thickBot="1">
      <c r="B50" s="18" t="str">
        <f>db!D12</f>
        <v>Kaplan 800</v>
      </c>
      <c r="D50" s="43" t="str">
        <f t="shared" si="4"/>
        <v>n/a</v>
      </c>
      <c r="E50" s="43" t="str">
        <f t="shared" si="2"/>
        <v>n/a</v>
      </c>
      <c r="F50" s="43" t="str">
        <f t="shared" si="2"/>
        <v>n/a</v>
      </c>
      <c r="G50" s="43" t="str">
        <f t="shared" si="2"/>
        <v>n/a</v>
      </c>
      <c r="H50" s="43" t="str">
        <f t="shared" si="2"/>
        <v>n/a</v>
      </c>
      <c r="I50" s="43" t="str">
        <f t="shared" si="2"/>
        <v>n/a</v>
      </c>
      <c r="J50" s="43" t="str">
        <f t="shared" si="2"/>
        <v>n/a</v>
      </c>
      <c r="K50" s="43" t="str">
        <f t="shared" si="2"/>
        <v>n/a</v>
      </c>
      <c r="L50" s="43" t="str">
        <f t="shared" si="2"/>
        <v>n/a</v>
      </c>
      <c r="M50" s="43" t="str">
        <f t="shared" si="2"/>
        <v>n/a</v>
      </c>
      <c r="N50" s="43" t="str">
        <f t="shared" si="2"/>
        <v>n/a</v>
      </c>
      <c r="O50" s="43" t="str">
        <f t="shared" si="2"/>
        <v>n/a</v>
      </c>
      <c r="P50" s="43" t="str">
        <f t="shared" si="2"/>
        <v>n/a</v>
      </c>
      <c r="Q50" s="43" t="str">
        <f t="shared" si="2"/>
        <v>n/a</v>
      </c>
      <c r="R50" s="43" t="str">
        <f t="shared" si="2"/>
        <v>n/a</v>
      </c>
      <c r="S50" s="43" t="str">
        <f t="shared" si="2"/>
        <v>n/a</v>
      </c>
      <c r="T50" s="43" t="str">
        <f t="shared" si="2"/>
        <v>n/a</v>
      </c>
      <c r="U50" s="43" t="str">
        <f t="shared" si="3"/>
        <v>n/a</v>
      </c>
      <c r="V50" s="45" t="str">
        <f t="shared" si="3"/>
        <v>n/a</v>
      </c>
      <c r="X50" s="83" t="e">
        <f>+SUMPRODUCT(('Verbal Log'!$C$5:$C$1004='Verbal Sub Area Stats'!$B50)*('Verbal Log'!$J$5:$J$1004='Verbal Sub Area Stats'!X$42)*('Verbal Log'!$E$5:$E$1004='Verbal Sub Area Stats'!$B$41)*'Verbal Log'!$P$5:$P$1004)/SUMPRODUCT(('Verbal Log'!$C$5:$C$1004='Verbal Sub Area Stats'!$B50)*('Verbal Log'!$J$5:$J$1004='Verbal Sub Area Stats'!X$42)*('Verbal Log'!$E$5:$E$1004='Verbal Sub Area Stats'!$B$41))</f>
        <v>#DIV/0!</v>
      </c>
      <c r="Y50" s="83" t="e">
        <f>+SUMPRODUCT(('Verbal Log'!$C$5:$C$1004='Verbal Sub Area Stats'!$B50)*('Verbal Log'!$J$5:$J$1004='Verbal Sub Area Stats'!Y$42)*('Verbal Log'!$E$5:$E$1004='Verbal Sub Area Stats'!$B$41)*'Verbal Log'!$P$5:$P$1004)/SUMPRODUCT(('Verbal Log'!$C$5:$C$1004='Verbal Sub Area Stats'!$B50)*('Verbal Log'!$J$5:$J$1004='Verbal Sub Area Stats'!Y$42)*('Verbal Log'!$E$5:$E$1004='Verbal Sub Area Stats'!$B$41))</f>
        <v>#DIV/0!</v>
      </c>
      <c r="Z50" s="83" t="e">
        <f>+SUMPRODUCT(('Verbal Log'!$C$5:$C$1004='Verbal Sub Area Stats'!$B50)*('Verbal Log'!$J$5:$J$1004='Verbal Sub Area Stats'!Z$42)*('Verbal Log'!$E$5:$E$1004='Verbal Sub Area Stats'!$B$41)*'Verbal Log'!$P$5:$P$1004)/SUMPRODUCT(('Verbal Log'!$C$5:$C$1004='Verbal Sub Area Stats'!$B50)*('Verbal Log'!$J$5:$J$1004='Verbal Sub Area Stats'!Z$42)*('Verbal Log'!$E$5:$E$1004='Verbal Sub Area Stats'!$B$41))</f>
        <v>#DIV/0!</v>
      </c>
      <c r="AA50" s="83" t="e">
        <f>+SUMPRODUCT(('Verbal Log'!$C$5:$C$1004='Verbal Sub Area Stats'!$B50)*('Verbal Log'!$J$5:$J$1004='Verbal Sub Area Stats'!AA$42)*('Verbal Log'!$E$5:$E$1004='Verbal Sub Area Stats'!$B$41)*'Verbal Log'!$P$5:$P$1004)/SUMPRODUCT(('Verbal Log'!$C$5:$C$1004='Verbal Sub Area Stats'!$B50)*('Verbal Log'!$J$5:$J$1004='Verbal Sub Area Stats'!AA$42)*('Verbal Log'!$E$5:$E$1004='Verbal Sub Area Stats'!$B$41))</f>
        <v>#DIV/0!</v>
      </c>
      <c r="AB50" s="83" t="e">
        <f>+SUMPRODUCT(('Verbal Log'!$C$5:$C$1004='Verbal Sub Area Stats'!$B50)*('Verbal Log'!$J$5:$J$1004='Verbal Sub Area Stats'!AB$42)*('Verbal Log'!$E$5:$E$1004='Verbal Sub Area Stats'!$B$41)*'Verbal Log'!$P$5:$P$1004)/SUMPRODUCT(('Verbal Log'!$C$5:$C$1004='Verbal Sub Area Stats'!$B50)*('Verbal Log'!$J$5:$J$1004='Verbal Sub Area Stats'!AB$42)*('Verbal Log'!$E$5:$E$1004='Verbal Sub Area Stats'!$B$41))</f>
        <v>#DIV/0!</v>
      </c>
      <c r="AC50" s="83" t="e">
        <f>+SUMPRODUCT(('Verbal Log'!$C$5:$C$1004='Verbal Sub Area Stats'!$B50)*('Verbal Log'!$J$5:$J$1004='Verbal Sub Area Stats'!AC$42)*('Verbal Log'!$E$5:$E$1004='Verbal Sub Area Stats'!$B$41)*'Verbal Log'!$P$5:$P$1004)/SUMPRODUCT(('Verbal Log'!$C$5:$C$1004='Verbal Sub Area Stats'!$B50)*('Verbal Log'!$J$5:$J$1004='Verbal Sub Area Stats'!AC$42)*('Verbal Log'!$E$5:$E$1004='Verbal Sub Area Stats'!$B$41))</f>
        <v>#DIV/0!</v>
      </c>
      <c r="AD50" s="83" t="e">
        <f>+SUMPRODUCT(('Verbal Log'!$C$5:$C$1004='Verbal Sub Area Stats'!$B50)*('Verbal Log'!$J$5:$J$1004='Verbal Sub Area Stats'!AD$42)*('Verbal Log'!$E$5:$E$1004='Verbal Sub Area Stats'!$B$41)*'Verbal Log'!$P$5:$P$1004)/SUMPRODUCT(('Verbal Log'!$C$5:$C$1004='Verbal Sub Area Stats'!$B50)*('Verbal Log'!$J$5:$J$1004='Verbal Sub Area Stats'!AD$42)*('Verbal Log'!$E$5:$E$1004='Verbal Sub Area Stats'!$B$41))</f>
        <v>#DIV/0!</v>
      </c>
      <c r="AE50" s="83" t="e">
        <f>+SUMPRODUCT(('Verbal Log'!$C$5:$C$1004='Verbal Sub Area Stats'!$B50)*('Verbal Log'!$J$5:$J$1004='Verbal Sub Area Stats'!AE$42)*('Verbal Log'!$E$5:$E$1004='Verbal Sub Area Stats'!$B$41)*'Verbal Log'!$P$5:$P$1004)/SUMPRODUCT(('Verbal Log'!$C$5:$C$1004='Verbal Sub Area Stats'!$B50)*('Verbal Log'!$J$5:$J$1004='Verbal Sub Area Stats'!AE$42)*('Verbal Log'!$E$5:$E$1004='Verbal Sub Area Stats'!$B$41))</f>
        <v>#DIV/0!</v>
      </c>
      <c r="AF50" s="83" t="e">
        <f>+SUMPRODUCT(('Verbal Log'!$C$5:$C$1004='Verbal Sub Area Stats'!$B50)*('Verbal Log'!$J$5:$J$1004='Verbal Sub Area Stats'!AF$42)*('Verbal Log'!$E$5:$E$1004='Verbal Sub Area Stats'!$B$41)*'Verbal Log'!$P$5:$P$1004)/SUMPRODUCT(('Verbal Log'!$C$5:$C$1004='Verbal Sub Area Stats'!$B50)*('Verbal Log'!$J$5:$J$1004='Verbal Sub Area Stats'!AF$42)*('Verbal Log'!$E$5:$E$1004='Verbal Sub Area Stats'!$B$41))</f>
        <v>#DIV/0!</v>
      </c>
      <c r="AG50" s="83" t="e">
        <f>+SUMPRODUCT(('Verbal Log'!$C$5:$C$1004='Verbal Sub Area Stats'!$B50)*('Verbal Log'!$J$5:$J$1004='Verbal Sub Area Stats'!AG$42)*('Verbal Log'!$E$5:$E$1004='Verbal Sub Area Stats'!$B$41)*'Verbal Log'!$P$5:$P$1004)/SUMPRODUCT(('Verbal Log'!$C$5:$C$1004='Verbal Sub Area Stats'!$B50)*('Verbal Log'!$J$5:$J$1004='Verbal Sub Area Stats'!AG$42)*('Verbal Log'!$E$5:$E$1004='Verbal Sub Area Stats'!$B$41))</f>
        <v>#DIV/0!</v>
      </c>
      <c r="AH50" s="83" t="e">
        <f>+SUMPRODUCT(('Verbal Log'!$C$5:$C$1004='Verbal Sub Area Stats'!$B50)*('Verbal Log'!$J$5:$J$1004='Verbal Sub Area Stats'!AH$42)*('Verbal Log'!$E$5:$E$1004='Verbal Sub Area Stats'!$B$41)*'Verbal Log'!$P$5:$P$1004)/SUMPRODUCT(('Verbal Log'!$C$5:$C$1004='Verbal Sub Area Stats'!$B50)*('Verbal Log'!$J$5:$J$1004='Verbal Sub Area Stats'!AH$42)*('Verbal Log'!$E$5:$E$1004='Verbal Sub Area Stats'!$B$41))</f>
        <v>#DIV/0!</v>
      </c>
      <c r="AI50" s="83" t="e">
        <f>+SUMPRODUCT(('Verbal Log'!$C$5:$C$1004='Verbal Sub Area Stats'!$B50)*('Verbal Log'!$J$5:$J$1004='Verbal Sub Area Stats'!AI$42)*('Verbal Log'!$E$5:$E$1004='Verbal Sub Area Stats'!$B$41)*'Verbal Log'!$P$5:$P$1004)/SUMPRODUCT(('Verbal Log'!$C$5:$C$1004='Verbal Sub Area Stats'!$B50)*('Verbal Log'!$J$5:$J$1004='Verbal Sub Area Stats'!AI$42)*('Verbal Log'!$E$5:$E$1004='Verbal Sub Area Stats'!$B$41))</f>
        <v>#DIV/0!</v>
      </c>
      <c r="AJ50" s="83" t="e">
        <f>+SUMPRODUCT(('Verbal Log'!$C$5:$C$1004='Verbal Sub Area Stats'!$B50)*('Verbal Log'!$J$5:$J$1004='Verbal Sub Area Stats'!AJ$42)*('Verbal Log'!$E$5:$E$1004='Verbal Sub Area Stats'!$B$41)*'Verbal Log'!$P$5:$P$1004)/SUMPRODUCT(('Verbal Log'!$C$5:$C$1004='Verbal Sub Area Stats'!$B50)*('Verbal Log'!$J$5:$J$1004='Verbal Sub Area Stats'!AJ$42)*('Verbal Log'!$E$5:$E$1004='Verbal Sub Area Stats'!$B$41))</f>
        <v>#DIV/0!</v>
      </c>
      <c r="AK50" s="83" t="e">
        <f>+SUMPRODUCT(('Verbal Log'!$C$5:$C$1004='Verbal Sub Area Stats'!$B50)*('Verbal Log'!$J$5:$J$1004='Verbal Sub Area Stats'!AK$42)*('Verbal Log'!$E$5:$E$1004='Verbal Sub Area Stats'!$B$41)*'Verbal Log'!$P$5:$P$1004)/SUMPRODUCT(('Verbal Log'!$C$5:$C$1004='Verbal Sub Area Stats'!$B50)*('Verbal Log'!$J$5:$J$1004='Verbal Sub Area Stats'!AK$42)*('Verbal Log'!$E$5:$E$1004='Verbal Sub Area Stats'!$B$41))</f>
        <v>#DIV/0!</v>
      </c>
      <c r="AL50" s="83" t="e">
        <f>+SUMPRODUCT(('Verbal Log'!$C$5:$C$1004='Verbal Sub Area Stats'!$B50)*('Verbal Log'!$J$5:$J$1004='Verbal Sub Area Stats'!AL$42)*('Verbal Log'!$E$5:$E$1004='Verbal Sub Area Stats'!$B$41)*'Verbal Log'!$P$5:$P$1004)/SUMPRODUCT(('Verbal Log'!$C$5:$C$1004='Verbal Sub Area Stats'!$B50)*('Verbal Log'!$J$5:$J$1004='Verbal Sub Area Stats'!AL$42)*('Verbal Log'!$E$5:$E$1004='Verbal Sub Area Stats'!$B$41))</f>
        <v>#DIV/0!</v>
      </c>
      <c r="AM50" s="83" t="e">
        <f>+SUMPRODUCT(('Verbal Log'!$C$5:$C$1004='Verbal Sub Area Stats'!$B50)*('Verbal Log'!$J$5:$J$1004='Verbal Sub Area Stats'!AM$42)*('Verbal Log'!$E$5:$E$1004='Verbal Sub Area Stats'!$B$41)*'Verbal Log'!$P$5:$P$1004)/SUMPRODUCT(('Verbal Log'!$C$5:$C$1004='Verbal Sub Area Stats'!$B50)*('Verbal Log'!$J$5:$J$1004='Verbal Sub Area Stats'!AM$42)*('Verbal Log'!$E$5:$E$1004='Verbal Sub Area Stats'!$B$41))</f>
        <v>#DIV/0!</v>
      </c>
      <c r="AN50" s="83" t="e">
        <f>+SUMPRODUCT(('Verbal Log'!$C$5:$C$1004='Verbal Sub Area Stats'!$B50)*('Verbal Log'!$J$5:$J$1004='Verbal Sub Area Stats'!AN$42)*('Verbal Log'!$E$5:$E$1004='Verbal Sub Area Stats'!$B$41)*'Verbal Log'!$P$5:$P$1004)/SUMPRODUCT(('Verbal Log'!$C$5:$C$1004='Verbal Sub Area Stats'!$B50)*('Verbal Log'!$J$5:$J$1004='Verbal Sub Area Stats'!AN$42)*('Verbal Log'!$E$5:$E$1004='Verbal Sub Area Stats'!$B$41))</f>
        <v>#DIV/0!</v>
      </c>
      <c r="AO50" s="83" t="e">
        <f>+SUMPRODUCT(('Verbal Log'!$C$5:$C$1004='Verbal Sub Area Stats'!$B50)*('Verbal Log'!$J$5:$J$1004='Verbal Sub Area Stats'!AO$42)*('Verbal Log'!$E$5:$E$1004='Verbal Sub Area Stats'!$B$41)*'Verbal Log'!$P$5:$P$1004)/SUMPRODUCT(('Verbal Log'!$C$5:$C$1004='Verbal Sub Area Stats'!$B50)*('Verbal Log'!$J$5:$J$1004='Verbal Sub Area Stats'!AO$42)*('Verbal Log'!$E$5:$E$1004='Verbal Sub Area Stats'!$B$41))</f>
        <v>#DIV/0!</v>
      </c>
      <c r="AP50" s="84" t="e">
        <f>+SUMPRODUCT(('Verbal Log'!$C$5:$C$1004='Verbal Sub Area Stats'!$B50)*('Verbal Log'!$E$5:$E$1004='Verbal Sub Area Stats'!$B$41)*'Verbal Log'!$P$5:$P$1004)/SUMPRODUCT(('Verbal Log'!$C$5:$C$1004='Verbal Sub Area Stats'!$B50)*('Verbal Log'!$E$5:$E$1004='Verbal Sub Area Stats'!$B$41))</f>
        <v>#DIV/0!</v>
      </c>
      <c r="AQ50" s="76"/>
      <c r="AR50" s="76"/>
      <c r="AS50" s="76"/>
      <c r="AT50" s="76"/>
      <c r="AU50" s="76"/>
      <c r="AV50" s="76"/>
      <c r="AW50" s="76"/>
      <c r="AX50" s="76"/>
      <c r="AY50" s="76"/>
      <c r="AZ50" s="76"/>
      <c r="BA50" s="76"/>
      <c r="BB50" s="76"/>
      <c r="BC50" s="76"/>
      <c r="BD50" s="76"/>
      <c r="BE50" s="76"/>
      <c r="BF50" s="76"/>
      <c r="BG50" s="76"/>
      <c r="BH50" s="76"/>
      <c r="BI50" s="76"/>
    </row>
    <row r="51" spans="2:61" ht="16" thickBot="1">
      <c r="B51" s="18" t="str">
        <f>db!D13</f>
        <v>Princeton Review</v>
      </c>
      <c r="D51" s="40" t="str">
        <f t="shared" si="4"/>
        <v>n/a</v>
      </c>
      <c r="E51" s="40" t="str">
        <f t="shared" si="2"/>
        <v>n/a</v>
      </c>
      <c r="F51" s="40" t="str">
        <f t="shared" si="2"/>
        <v>n/a</v>
      </c>
      <c r="G51" s="40" t="str">
        <f t="shared" si="2"/>
        <v>n/a</v>
      </c>
      <c r="H51" s="40" t="str">
        <f t="shared" si="2"/>
        <v>n/a</v>
      </c>
      <c r="I51" s="40" t="str">
        <f t="shared" si="2"/>
        <v>n/a</v>
      </c>
      <c r="J51" s="40" t="str">
        <f t="shared" si="2"/>
        <v>n/a</v>
      </c>
      <c r="K51" s="40" t="str">
        <f t="shared" si="2"/>
        <v>n/a</v>
      </c>
      <c r="L51" s="40" t="str">
        <f t="shared" si="2"/>
        <v>n/a</v>
      </c>
      <c r="M51" s="40" t="str">
        <f t="shared" si="2"/>
        <v>n/a</v>
      </c>
      <c r="N51" s="40" t="str">
        <f t="shared" si="2"/>
        <v>n/a</v>
      </c>
      <c r="O51" s="40" t="str">
        <f t="shared" si="2"/>
        <v>n/a</v>
      </c>
      <c r="P51" s="40" t="str">
        <f t="shared" si="2"/>
        <v>n/a</v>
      </c>
      <c r="Q51" s="40" t="str">
        <f t="shared" si="2"/>
        <v>n/a</v>
      </c>
      <c r="R51" s="40" t="str">
        <f t="shared" si="2"/>
        <v>n/a</v>
      </c>
      <c r="S51" s="40" t="str">
        <f t="shared" si="2"/>
        <v>n/a</v>
      </c>
      <c r="T51" s="40" t="str">
        <f t="shared" si="2"/>
        <v>n/a</v>
      </c>
      <c r="U51" s="40" t="str">
        <f t="shared" si="3"/>
        <v>n/a</v>
      </c>
      <c r="V51" s="42" t="str">
        <f t="shared" si="3"/>
        <v>n/a</v>
      </c>
      <c r="X51" s="83" t="e">
        <f>+SUMPRODUCT(('Verbal Log'!$C$5:$C$1004='Verbal Sub Area Stats'!$B51)*('Verbal Log'!$J$5:$J$1004='Verbal Sub Area Stats'!X$42)*('Verbal Log'!$E$5:$E$1004='Verbal Sub Area Stats'!$B$41)*'Verbal Log'!$P$5:$P$1004)/SUMPRODUCT(('Verbal Log'!$C$5:$C$1004='Verbal Sub Area Stats'!$B51)*('Verbal Log'!$J$5:$J$1004='Verbal Sub Area Stats'!X$42)*('Verbal Log'!$E$5:$E$1004='Verbal Sub Area Stats'!$B$41))</f>
        <v>#DIV/0!</v>
      </c>
      <c r="Y51" s="83" t="e">
        <f>+SUMPRODUCT(('Verbal Log'!$C$5:$C$1004='Verbal Sub Area Stats'!$B51)*('Verbal Log'!$J$5:$J$1004='Verbal Sub Area Stats'!Y$42)*('Verbal Log'!$E$5:$E$1004='Verbal Sub Area Stats'!$B$41)*'Verbal Log'!$P$5:$P$1004)/SUMPRODUCT(('Verbal Log'!$C$5:$C$1004='Verbal Sub Area Stats'!$B51)*('Verbal Log'!$J$5:$J$1004='Verbal Sub Area Stats'!Y$42)*('Verbal Log'!$E$5:$E$1004='Verbal Sub Area Stats'!$B$41))</f>
        <v>#DIV/0!</v>
      </c>
      <c r="Z51" s="83" t="e">
        <f>+SUMPRODUCT(('Verbal Log'!$C$5:$C$1004='Verbal Sub Area Stats'!$B51)*('Verbal Log'!$J$5:$J$1004='Verbal Sub Area Stats'!Z$42)*('Verbal Log'!$E$5:$E$1004='Verbal Sub Area Stats'!$B$41)*'Verbal Log'!$P$5:$P$1004)/SUMPRODUCT(('Verbal Log'!$C$5:$C$1004='Verbal Sub Area Stats'!$B51)*('Verbal Log'!$J$5:$J$1004='Verbal Sub Area Stats'!Z$42)*('Verbal Log'!$E$5:$E$1004='Verbal Sub Area Stats'!$B$41))</f>
        <v>#DIV/0!</v>
      </c>
      <c r="AA51" s="83" t="e">
        <f>+SUMPRODUCT(('Verbal Log'!$C$5:$C$1004='Verbal Sub Area Stats'!$B51)*('Verbal Log'!$J$5:$J$1004='Verbal Sub Area Stats'!AA$42)*('Verbal Log'!$E$5:$E$1004='Verbal Sub Area Stats'!$B$41)*'Verbal Log'!$P$5:$P$1004)/SUMPRODUCT(('Verbal Log'!$C$5:$C$1004='Verbal Sub Area Stats'!$B51)*('Verbal Log'!$J$5:$J$1004='Verbal Sub Area Stats'!AA$42)*('Verbal Log'!$E$5:$E$1004='Verbal Sub Area Stats'!$B$41))</f>
        <v>#DIV/0!</v>
      </c>
      <c r="AB51" s="83" t="e">
        <f>+SUMPRODUCT(('Verbal Log'!$C$5:$C$1004='Verbal Sub Area Stats'!$B51)*('Verbal Log'!$J$5:$J$1004='Verbal Sub Area Stats'!AB$42)*('Verbal Log'!$E$5:$E$1004='Verbal Sub Area Stats'!$B$41)*'Verbal Log'!$P$5:$P$1004)/SUMPRODUCT(('Verbal Log'!$C$5:$C$1004='Verbal Sub Area Stats'!$B51)*('Verbal Log'!$J$5:$J$1004='Verbal Sub Area Stats'!AB$42)*('Verbal Log'!$E$5:$E$1004='Verbal Sub Area Stats'!$B$41))</f>
        <v>#DIV/0!</v>
      </c>
      <c r="AC51" s="83" t="e">
        <f>+SUMPRODUCT(('Verbal Log'!$C$5:$C$1004='Verbal Sub Area Stats'!$B51)*('Verbal Log'!$J$5:$J$1004='Verbal Sub Area Stats'!AC$42)*('Verbal Log'!$E$5:$E$1004='Verbal Sub Area Stats'!$B$41)*'Verbal Log'!$P$5:$P$1004)/SUMPRODUCT(('Verbal Log'!$C$5:$C$1004='Verbal Sub Area Stats'!$B51)*('Verbal Log'!$J$5:$J$1004='Verbal Sub Area Stats'!AC$42)*('Verbal Log'!$E$5:$E$1004='Verbal Sub Area Stats'!$B$41))</f>
        <v>#DIV/0!</v>
      </c>
      <c r="AD51" s="83" t="e">
        <f>+SUMPRODUCT(('Verbal Log'!$C$5:$C$1004='Verbal Sub Area Stats'!$B51)*('Verbal Log'!$J$5:$J$1004='Verbal Sub Area Stats'!AD$42)*('Verbal Log'!$E$5:$E$1004='Verbal Sub Area Stats'!$B$41)*'Verbal Log'!$P$5:$P$1004)/SUMPRODUCT(('Verbal Log'!$C$5:$C$1004='Verbal Sub Area Stats'!$B51)*('Verbal Log'!$J$5:$J$1004='Verbal Sub Area Stats'!AD$42)*('Verbal Log'!$E$5:$E$1004='Verbal Sub Area Stats'!$B$41))</f>
        <v>#DIV/0!</v>
      </c>
      <c r="AE51" s="83" t="e">
        <f>+SUMPRODUCT(('Verbal Log'!$C$5:$C$1004='Verbal Sub Area Stats'!$B51)*('Verbal Log'!$J$5:$J$1004='Verbal Sub Area Stats'!AE$42)*('Verbal Log'!$E$5:$E$1004='Verbal Sub Area Stats'!$B$41)*'Verbal Log'!$P$5:$P$1004)/SUMPRODUCT(('Verbal Log'!$C$5:$C$1004='Verbal Sub Area Stats'!$B51)*('Verbal Log'!$J$5:$J$1004='Verbal Sub Area Stats'!AE$42)*('Verbal Log'!$E$5:$E$1004='Verbal Sub Area Stats'!$B$41))</f>
        <v>#DIV/0!</v>
      </c>
      <c r="AF51" s="83" t="e">
        <f>+SUMPRODUCT(('Verbal Log'!$C$5:$C$1004='Verbal Sub Area Stats'!$B51)*('Verbal Log'!$J$5:$J$1004='Verbal Sub Area Stats'!AF$42)*('Verbal Log'!$E$5:$E$1004='Verbal Sub Area Stats'!$B$41)*'Verbal Log'!$P$5:$P$1004)/SUMPRODUCT(('Verbal Log'!$C$5:$C$1004='Verbal Sub Area Stats'!$B51)*('Verbal Log'!$J$5:$J$1004='Verbal Sub Area Stats'!AF$42)*('Verbal Log'!$E$5:$E$1004='Verbal Sub Area Stats'!$B$41))</f>
        <v>#DIV/0!</v>
      </c>
      <c r="AG51" s="83" t="e">
        <f>+SUMPRODUCT(('Verbal Log'!$C$5:$C$1004='Verbal Sub Area Stats'!$B51)*('Verbal Log'!$J$5:$J$1004='Verbal Sub Area Stats'!AG$42)*('Verbal Log'!$E$5:$E$1004='Verbal Sub Area Stats'!$B$41)*'Verbal Log'!$P$5:$P$1004)/SUMPRODUCT(('Verbal Log'!$C$5:$C$1004='Verbal Sub Area Stats'!$B51)*('Verbal Log'!$J$5:$J$1004='Verbal Sub Area Stats'!AG$42)*('Verbal Log'!$E$5:$E$1004='Verbal Sub Area Stats'!$B$41))</f>
        <v>#DIV/0!</v>
      </c>
      <c r="AH51" s="83" t="e">
        <f>+SUMPRODUCT(('Verbal Log'!$C$5:$C$1004='Verbal Sub Area Stats'!$B51)*('Verbal Log'!$J$5:$J$1004='Verbal Sub Area Stats'!AH$42)*('Verbal Log'!$E$5:$E$1004='Verbal Sub Area Stats'!$B$41)*'Verbal Log'!$P$5:$P$1004)/SUMPRODUCT(('Verbal Log'!$C$5:$C$1004='Verbal Sub Area Stats'!$B51)*('Verbal Log'!$J$5:$J$1004='Verbal Sub Area Stats'!AH$42)*('Verbal Log'!$E$5:$E$1004='Verbal Sub Area Stats'!$B$41))</f>
        <v>#DIV/0!</v>
      </c>
      <c r="AI51" s="83" t="e">
        <f>+SUMPRODUCT(('Verbal Log'!$C$5:$C$1004='Verbal Sub Area Stats'!$B51)*('Verbal Log'!$J$5:$J$1004='Verbal Sub Area Stats'!AI$42)*('Verbal Log'!$E$5:$E$1004='Verbal Sub Area Stats'!$B$41)*'Verbal Log'!$P$5:$P$1004)/SUMPRODUCT(('Verbal Log'!$C$5:$C$1004='Verbal Sub Area Stats'!$B51)*('Verbal Log'!$J$5:$J$1004='Verbal Sub Area Stats'!AI$42)*('Verbal Log'!$E$5:$E$1004='Verbal Sub Area Stats'!$B$41))</f>
        <v>#DIV/0!</v>
      </c>
      <c r="AJ51" s="83" t="e">
        <f>+SUMPRODUCT(('Verbal Log'!$C$5:$C$1004='Verbal Sub Area Stats'!$B51)*('Verbal Log'!$J$5:$J$1004='Verbal Sub Area Stats'!AJ$42)*('Verbal Log'!$E$5:$E$1004='Verbal Sub Area Stats'!$B$41)*'Verbal Log'!$P$5:$P$1004)/SUMPRODUCT(('Verbal Log'!$C$5:$C$1004='Verbal Sub Area Stats'!$B51)*('Verbal Log'!$J$5:$J$1004='Verbal Sub Area Stats'!AJ$42)*('Verbal Log'!$E$5:$E$1004='Verbal Sub Area Stats'!$B$41))</f>
        <v>#DIV/0!</v>
      </c>
      <c r="AK51" s="83" t="e">
        <f>+SUMPRODUCT(('Verbal Log'!$C$5:$C$1004='Verbal Sub Area Stats'!$B51)*('Verbal Log'!$J$5:$J$1004='Verbal Sub Area Stats'!AK$42)*('Verbal Log'!$E$5:$E$1004='Verbal Sub Area Stats'!$B$41)*'Verbal Log'!$P$5:$P$1004)/SUMPRODUCT(('Verbal Log'!$C$5:$C$1004='Verbal Sub Area Stats'!$B51)*('Verbal Log'!$J$5:$J$1004='Verbal Sub Area Stats'!AK$42)*('Verbal Log'!$E$5:$E$1004='Verbal Sub Area Stats'!$B$41))</f>
        <v>#DIV/0!</v>
      </c>
      <c r="AL51" s="83" t="e">
        <f>+SUMPRODUCT(('Verbal Log'!$C$5:$C$1004='Verbal Sub Area Stats'!$B51)*('Verbal Log'!$J$5:$J$1004='Verbal Sub Area Stats'!AL$42)*('Verbal Log'!$E$5:$E$1004='Verbal Sub Area Stats'!$B$41)*'Verbal Log'!$P$5:$P$1004)/SUMPRODUCT(('Verbal Log'!$C$5:$C$1004='Verbal Sub Area Stats'!$B51)*('Verbal Log'!$J$5:$J$1004='Verbal Sub Area Stats'!AL$42)*('Verbal Log'!$E$5:$E$1004='Verbal Sub Area Stats'!$B$41))</f>
        <v>#DIV/0!</v>
      </c>
      <c r="AM51" s="83" t="e">
        <f>+SUMPRODUCT(('Verbal Log'!$C$5:$C$1004='Verbal Sub Area Stats'!$B51)*('Verbal Log'!$J$5:$J$1004='Verbal Sub Area Stats'!AM$42)*('Verbal Log'!$E$5:$E$1004='Verbal Sub Area Stats'!$B$41)*'Verbal Log'!$P$5:$P$1004)/SUMPRODUCT(('Verbal Log'!$C$5:$C$1004='Verbal Sub Area Stats'!$B51)*('Verbal Log'!$J$5:$J$1004='Verbal Sub Area Stats'!AM$42)*('Verbal Log'!$E$5:$E$1004='Verbal Sub Area Stats'!$B$41))</f>
        <v>#DIV/0!</v>
      </c>
      <c r="AN51" s="83" t="e">
        <f>+SUMPRODUCT(('Verbal Log'!$C$5:$C$1004='Verbal Sub Area Stats'!$B51)*('Verbal Log'!$J$5:$J$1004='Verbal Sub Area Stats'!AN$42)*('Verbal Log'!$E$5:$E$1004='Verbal Sub Area Stats'!$B$41)*'Verbal Log'!$P$5:$P$1004)/SUMPRODUCT(('Verbal Log'!$C$5:$C$1004='Verbal Sub Area Stats'!$B51)*('Verbal Log'!$J$5:$J$1004='Verbal Sub Area Stats'!AN$42)*('Verbal Log'!$E$5:$E$1004='Verbal Sub Area Stats'!$B$41))</f>
        <v>#DIV/0!</v>
      </c>
      <c r="AO51" s="83" t="e">
        <f>+SUMPRODUCT(('Verbal Log'!$C$5:$C$1004='Verbal Sub Area Stats'!$B51)*('Verbal Log'!$J$5:$J$1004='Verbal Sub Area Stats'!AO$42)*('Verbal Log'!$E$5:$E$1004='Verbal Sub Area Stats'!$B$41)*'Verbal Log'!$P$5:$P$1004)/SUMPRODUCT(('Verbal Log'!$C$5:$C$1004='Verbal Sub Area Stats'!$B51)*('Verbal Log'!$J$5:$J$1004='Verbal Sub Area Stats'!AO$42)*('Verbal Log'!$E$5:$E$1004='Verbal Sub Area Stats'!$B$41))</f>
        <v>#DIV/0!</v>
      </c>
      <c r="AP51" s="84" t="e">
        <f>+SUMPRODUCT(('Verbal Log'!$C$5:$C$1004='Verbal Sub Area Stats'!$B51)*('Verbal Log'!$E$5:$E$1004='Verbal Sub Area Stats'!$B$41)*'Verbal Log'!$P$5:$P$1004)/SUMPRODUCT(('Verbal Log'!$C$5:$C$1004='Verbal Sub Area Stats'!$B51)*('Verbal Log'!$E$5:$E$1004='Verbal Sub Area Stats'!$B$41))</f>
        <v>#DIV/0!</v>
      </c>
      <c r="AQ51" s="76"/>
      <c r="AR51" s="76"/>
      <c r="AS51" s="76"/>
      <c r="AT51" s="76"/>
      <c r="AU51" s="76"/>
      <c r="AV51" s="76"/>
      <c r="AW51" s="76"/>
      <c r="AX51" s="76"/>
      <c r="AY51" s="76"/>
      <c r="AZ51" s="76"/>
      <c r="BA51" s="76"/>
      <c r="BB51" s="76"/>
      <c r="BC51" s="76"/>
      <c r="BD51" s="76"/>
      <c r="BE51" s="76"/>
      <c r="BF51" s="76"/>
      <c r="BG51" s="76"/>
      <c r="BH51" s="76"/>
      <c r="BI51" s="76"/>
    </row>
    <row r="52" spans="2:61" ht="16" thickBot="1">
      <c r="B52" s="18" t="str">
        <f>db!D14</f>
        <v>PowerScore SC</v>
      </c>
      <c r="D52" s="43" t="str">
        <f t="shared" si="4"/>
        <v>n/a</v>
      </c>
      <c r="E52" s="43" t="str">
        <f t="shared" si="2"/>
        <v>n/a</v>
      </c>
      <c r="F52" s="43" t="str">
        <f t="shared" si="2"/>
        <v>n/a</v>
      </c>
      <c r="G52" s="43" t="str">
        <f t="shared" si="2"/>
        <v>n/a</v>
      </c>
      <c r="H52" s="43" t="str">
        <f t="shared" si="2"/>
        <v>n/a</v>
      </c>
      <c r="I52" s="43" t="str">
        <f t="shared" si="2"/>
        <v>n/a</v>
      </c>
      <c r="J52" s="43" t="str">
        <f t="shared" si="2"/>
        <v>n/a</v>
      </c>
      <c r="K52" s="43" t="str">
        <f t="shared" si="2"/>
        <v>n/a</v>
      </c>
      <c r="L52" s="43" t="str">
        <f t="shared" si="2"/>
        <v>n/a</v>
      </c>
      <c r="M52" s="43" t="str">
        <f t="shared" si="2"/>
        <v>n/a</v>
      </c>
      <c r="N52" s="43" t="str">
        <f t="shared" si="2"/>
        <v>n/a</v>
      </c>
      <c r="O52" s="43" t="str">
        <f t="shared" si="2"/>
        <v>n/a</v>
      </c>
      <c r="P52" s="43" t="str">
        <f t="shared" si="2"/>
        <v>n/a</v>
      </c>
      <c r="Q52" s="43" t="str">
        <f t="shared" si="2"/>
        <v>n/a</v>
      </c>
      <c r="R52" s="43" t="str">
        <f t="shared" si="2"/>
        <v>n/a</v>
      </c>
      <c r="S52" s="43" t="str">
        <f t="shared" si="2"/>
        <v>n/a</v>
      </c>
      <c r="T52" s="43" t="str">
        <f t="shared" si="2"/>
        <v>n/a</v>
      </c>
      <c r="U52" s="43" t="str">
        <f t="shared" si="3"/>
        <v>n/a</v>
      </c>
      <c r="V52" s="45" t="str">
        <f t="shared" si="3"/>
        <v>n/a</v>
      </c>
      <c r="X52" s="83" t="e">
        <f>+SUMPRODUCT(('Verbal Log'!$C$5:$C$1004='Verbal Sub Area Stats'!$B52)*('Verbal Log'!$J$5:$J$1004='Verbal Sub Area Stats'!X$42)*('Verbal Log'!$E$5:$E$1004='Verbal Sub Area Stats'!$B$41)*'Verbal Log'!$P$5:$P$1004)/SUMPRODUCT(('Verbal Log'!$C$5:$C$1004='Verbal Sub Area Stats'!$B52)*('Verbal Log'!$J$5:$J$1004='Verbal Sub Area Stats'!X$42)*('Verbal Log'!$E$5:$E$1004='Verbal Sub Area Stats'!$B$41))</f>
        <v>#DIV/0!</v>
      </c>
      <c r="Y52" s="83" t="e">
        <f>+SUMPRODUCT(('Verbal Log'!$C$5:$C$1004='Verbal Sub Area Stats'!$B52)*('Verbal Log'!$J$5:$J$1004='Verbal Sub Area Stats'!Y$42)*('Verbal Log'!$E$5:$E$1004='Verbal Sub Area Stats'!$B$41)*'Verbal Log'!$P$5:$P$1004)/SUMPRODUCT(('Verbal Log'!$C$5:$C$1004='Verbal Sub Area Stats'!$B52)*('Verbal Log'!$J$5:$J$1004='Verbal Sub Area Stats'!Y$42)*('Verbal Log'!$E$5:$E$1004='Verbal Sub Area Stats'!$B$41))</f>
        <v>#DIV/0!</v>
      </c>
      <c r="Z52" s="83" t="e">
        <f>+SUMPRODUCT(('Verbal Log'!$C$5:$C$1004='Verbal Sub Area Stats'!$B52)*('Verbal Log'!$J$5:$J$1004='Verbal Sub Area Stats'!Z$42)*('Verbal Log'!$E$5:$E$1004='Verbal Sub Area Stats'!$B$41)*'Verbal Log'!$P$5:$P$1004)/SUMPRODUCT(('Verbal Log'!$C$5:$C$1004='Verbal Sub Area Stats'!$B52)*('Verbal Log'!$J$5:$J$1004='Verbal Sub Area Stats'!Z$42)*('Verbal Log'!$E$5:$E$1004='Verbal Sub Area Stats'!$B$41))</f>
        <v>#DIV/0!</v>
      </c>
      <c r="AA52" s="83" t="e">
        <f>+SUMPRODUCT(('Verbal Log'!$C$5:$C$1004='Verbal Sub Area Stats'!$B52)*('Verbal Log'!$J$5:$J$1004='Verbal Sub Area Stats'!AA$42)*('Verbal Log'!$E$5:$E$1004='Verbal Sub Area Stats'!$B$41)*'Verbal Log'!$P$5:$P$1004)/SUMPRODUCT(('Verbal Log'!$C$5:$C$1004='Verbal Sub Area Stats'!$B52)*('Verbal Log'!$J$5:$J$1004='Verbal Sub Area Stats'!AA$42)*('Verbal Log'!$E$5:$E$1004='Verbal Sub Area Stats'!$B$41))</f>
        <v>#DIV/0!</v>
      </c>
      <c r="AB52" s="83" t="e">
        <f>+SUMPRODUCT(('Verbal Log'!$C$5:$C$1004='Verbal Sub Area Stats'!$B52)*('Verbal Log'!$J$5:$J$1004='Verbal Sub Area Stats'!AB$42)*('Verbal Log'!$E$5:$E$1004='Verbal Sub Area Stats'!$B$41)*'Verbal Log'!$P$5:$P$1004)/SUMPRODUCT(('Verbal Log'!$C$5:$C$1004='Verbal Sub Area Stats'!$B52)*('Verbal Log'!$J$5:$J$1004='Verbal Sub Area Stats'!AB$42)*('Verbal Log'!$E$5:$E$1004='Verbal Sub Area Stats'!$B$41))</f>
        <v>#DIV/0!</v>
      </c>
      <c r="AC52" s="83" t="e">
        <f>+SUMPRODUCT(('Verbal Log'!$C$5:$C$1004='Verbal Sub Area Stats'!$B52)*('Verbal Log'!$J$5:$J$1004='Verbal Sub Area Stats'!AC$42)*('Verbal Log'!$E$5:$E$1004='Verbal Sub Area Stats'!$B$41)*'Verbal Log'!$P$5:$P$1004)/SUMPRODUCT(('Verbal Log'!$C$5:$C$1004='Verbal Sub Area Stats'!$B52)*('Verbal Log'!$J$5:$J$1004='Verbal Sub Area Stats'!AC$42)*('Verbal Log'!$E$5:$E$1004='Verbal Sub Area Stats'!$B$41))</f>
        <v>#DIV/0!</v>
      </c>
      <c r="AD52" s="83" t="e">
        <f>+SUMPRODUCT(('Verbal Log'!$C$5:$C$1004='Verbal Sub Area Stats'!$B52)*('Verbal Log'!$J$5:$J$1004='Verbal Sub Area Stats'!AD$42)*('Verbal Log'!$E$5:$E$1004='Verbal Sub Area Stats'!$B$41)*'Verbal Log'!$P$5:$P$1004)/SUMPRODUCT(('Verbal Log'!$C$5:$C$1004='Verbal Sub Area Stats'!$B52)*('Verbal Log'!$J$5:$J$1004='Verbal Sub Area Stats'!AD$42)*('Verbal Log'!$E$5:$E$1004='Verbal Sub Area Stats'!$B$41))</f>
        <v>#DIV/0!</v>
      </c>
      <c r="AE52" s="83" t="e">
        <f>+SUMPRODUCT(('Verbal Log'!$C$5:$C$1004='Verbal Sub Area Stats'!$B52)*('Verbal Log'!$J$5:$J$1004='Verbal Sub Area Stats'!AE$42)*('Verbal Log'!$E$5:$E$1004='Verbal Sub Area Stats'!$B$41)*'Verbal Log'!$P$5:$P$1004)/SUMPRODUCT(('Verbal Log'!$C$5:$C$1004='Verbal Sub Area Stats'!$B52)*('Verbal Log'!$J$5:$J$1004='Verbal Sub Area Stats'!AE$42)*('Verbal Log'!$E$5:$E$1004='Verbal Sub Area Stats'!$B$41))</f>
        <v>#DIV/0!</v>
      </c>
      <c r="AF52" s="83" t="e">
        <f>+SUMPRODUCT(('Verbal Log'!$C$5:$C$1004='Verbal Sub Area Stats'!$B52)*('Verbal Log'!$J$5:$J$1004='Verbal Sub Area Stats'!AF$42)*('Verbal Log'!$E$5:$E$1004='Verbal Sub Area Stats'!$B$41)*'Verbal Log'!$P$5:$P$1004)/SUMPRODUCT(('Verbal Log'!$C$5:$C$1004='Verbal Sub Area Stats'!$B52)*('Verbal Log'!$J$5:$J$1004='Verbal Sub Area Stats'!AF$42)*('Verbal Log'!$E$5:$E$1004='Verbal Sub Area Stats'!$B$41))</f>
        <v>#DIV/0!</v>
      </c>
      <c r="AG52" s="83" t="e">
        <f>+SUMPRODUCT(('Verbal Log'!$C$5:$C$1004='Verbal Sub Area Stats'!$B52)*('Verbal Log'!$J$5:$J$1004='Verbal Sub Area Stats'!AG$42)*('Verbal Log'!$E$5:$E$1004='Verbal Sub Area Stats'!$B$41)*'Verbal Log'!$P$5:$P$1004)/SUMPRODUCT(('Verbal Log'!$C$5:$C$1004='Verbal Sub Area Stats'!$B52)*('Verbal Log'!$J$5:$J$1004='Verbal Sub Area Stats'!AG$42)*('Verbal Log'!$E$5:$E$1004='Verbal Sub Area Stats'!$B$41))</f>
        <v>#DIV/0!</v>
      </c>
      <c r="AH52" s="83" t="e">
        <f>+SUMPRODUCT(('Verbal Log'!$C$5:$C$1004='Verbal Sub Area Stats'!$B52)*('Verbal Log'!$J$5:$J$1004='Verbal Sub Area Stats'!AH$42)*('Verbal Log'!$E$5:$E$1004='Verbal Sub Area Stats'!$B$41)*'Verbal Log'!$P$5:$P$1004)/SUMPRODUCT(('Verbal Log'!$C$5:$C$1004='Verbal Sub Area Stats'!$B52)*('Verbal Log'!$J$5:$J$1004='Verbal Sub Area Stats'!AH$42)*('Verbal Log'!$E$5:$E$1004='Verbal Sub Area Stats'!$B$41))</f>
        <v>#DIV/0!</v>
      </c>
      <c r="AI52" s="83" t="e">
        <f>+SUMPRODUCT(('Verbal Log'!$C$5:$C$1004='Verbal Sub Area Stats'!$B52)*('Verbal Log'!$J$5:$J$1004='Verbal Sub Area Stats'!AI$42)*('Verbal Log'!$E$5:$E$1004='Verbal Sub Area Stats'!$B$41)*'Verbal Log'!$P$5:$P$1004)/SUMPRODUCT(('Verbal Log'!$C$5:$C$1004='Verbal Sub Area Stats'!$B52)*('Verbal Log'!$J$5:$J$1004='Verbal Sub Area Stats'!AI$42)*('Verbal Log'!$E$5:$E$1004='Verbal Sub Area Stats'!$B$41))</f>
        <v>#DIV/0!</v>
      </c>
      <c r="AJ52" s="83" t="e">
        <f>+SUMPRODUCT(('Verbal Log'!$C$5:$C$1004='Verbal Sub Area Stats'!$B52)*('Verbal Log'!$J$5:$J$1004='Verbal Sub Area Stats'!AJ$42)*('Verbal Log'!$E$5:$E$1004='Verbal Sub Area Stats'!$B$41)*'Verbal Log'!$P$5:$P$1004)/SUMPRODUCT(('Verbal Log'!$C$5:$C$1004='Verbal Sub Area Stats'!$B52)*('Verbal Log'!$J$5:$J$1004='Verbal Sub Area Stats'!AJ$42)*('Verbal Log'!$E$5:$E$1004='Verbal Sub Area Stats'!$B$41))</f>
        <v>#DIV/0!</v>
      </c>
      <c r="AK52" s="83" t="e">
        <f>+SUMPRODUCT(('Verbal Log'!$C$5:$C$1004='Verbal Sub Area Stats'!$B52)*('Verbal Log'!$J$5:$J$1004='Verbal Sub Area Stats'!AK$42)*('Verbal Log'!$E$5:$E$1004='Verbal Sub Area Stats'!$B$41)*'Verbal Log'!$P$5:$P$1004)/SUMPRODUCT(('Verbal Log'!$C$5:$C$1004='Verbal Sub Area Stats'!$B52)*('Verbal Log'!$J$5:$J$1004='Verbal Sub Area Stats'!AK$42)*('Verbal Log'!$E$5:$E$1004='Verbal Sub Area Stats'!$B$41))</f>
        <v>#DIV/0!</v>
      </c>
      <c r="AL52" s="83" t="e">
        <f>+SUMPRODUCT(('Verbal Log'!$C$5:$C$1004='Verbal Sub Area Stats'!$B52)*('Verbal Log'!$J$5:$J$1004='Verbal Sub Area Stats'!AL$42)*('Verbal Log'!$E$5:$E$1004='Verbal Sub Area Stats'!$B$41)*'Verbal Log'!$P$5:$P$1004)/SUMPRODUCT(('Verbal Log'!$C$5:$C$1004='Verbal Sub Area Stats'!$B52)*('Verbal Log'!$J$5:$J$1004='Verbal Sub Area Stats'!AL$42)*('Verbal Log'!$E$5:$E$1004='Verbal Sub Area Stats'!$B$41))</f>
        <v>#DIV/0!</v>
      </c>
      <c r="AM52" s="83" t="e">
        <f>+SUMPRODUCT(('Verbal Log'!$C$5:$C$1004='Verbal Sub Area Stats'!$B52)*('Verbal Log'!$J$5:$J$1004='Verbal Sub Area Stats'!AM$42)*('Verbal Log'!$E$5:$E$1004='Verbal Sub Area Stats'!$B$41)*'Verbal Log'!$P$5:$P$1004)/SUMPRODUCT(('Verbal Log'!$C$5:$C$1004='Verbal Sub Area Stats'!$B52)*('Verbal Log'!$J$5:$J$1004='Verbal Sub Area Stats'!AM$42)*('Verbal Log'!$E$5:$E$1004='Verbal Sub Area Stats'!$B$41))</f>
        <v>#DIV/0!</v>
      </c>
      <c r="AN52" s="83" t="e">
        <f>+SUMPRODUCT(('Verbal Log'!$C$5:$C$1004='Verbal Sub Area Stats'!$B52)*('Verbal Log'!$J$5:$J$1004='Verbal Sub Area Stats'!AN$42)*('Verbal Log'!$E$5:$E$1004='Verbal Sub Area Stats'!$B$41)*'Verbal Log'!$P$5:$P$1004)/SUMPRODUCT(('Verbal Log'!$C$5:$C$1004='Verbal Sub Area Stats'!$B52)*('Verbal Log'!$J$5:$J$1004='Verbal Sub Area Stats'!AN$42)*('Verbal Log'!$E$5:$E$1004='Verbal Sub Area Stats'!$B$41))</f>
        <v>#DIV/0!</v>
      </c>
      <c r="AO52" s="83" t="e">
        <f>+SUMPRODUCT(('Verbal Log'!$C$5:$C$1004='Verbal Sub Area Stats'!$B52)*('Verbal Log'!$J$5:$J$1004='Verbal Sub Area Stats'!AO$42)*('Verbal Log'!$E$5:$E$1004='Verbal Sub Area Stats'!$B$41)*'Verbal Log'!$P$5:$P$1004)/SUMPRODUCT(('Verbal Log'!$C$5:$C$1004='Verbal Sub Area Stats'!$B52)*('Verbal Log'!$J$5:$J$1004='Verbal Sub Area Stats'!AO$42)*('Verbal Log'!$E$5:$E$1004='Verbal Sub Area Stats'!$B$41))</f>
        <v>#DIV/0!</v>
      </c>
      <c r="AP52" s="84" t="e">
        <f>+SUMPRODUCT(('Verbal Log'!$C$5:$C$1004='Verbal Sub Area Stats'!$B52)*('Verbal Log'!$E$5:$E$1004='Verbal Sub Area Stats'!$B$41)*'Verbal Log'!$P$5:$P$1004)/SUMPRODUCT(('Verbal Log'!$C$5:$C$1004='Verbal Sub Area Stats'!$B52)*('Verbal Log'!$E$5:$E$1004='Verbal Sub Area Stats'!$B$41))</f>
        <v>#DIV/0!</v>
      </c>
      <c r="AQ52" s="76"/>
      <c r="AR52" s="76"/>
      <c r="AS52" s="76"/>
      <c r="AT52" s="76"/>
      <c r="AU52" s="76"/>
      <c r="AV52" s="76"/>
      <c r="AW52" s="76"/>
      <c r="AX52" s="76"/>
      <c r="AY52" s="76"/>
      <c r="AZ52" s="76"/>
      <c r="BA52" s="76"/>
      <c r="BB52" s="76"/>
      <c r="BC52" s="76"/>
      <c r="BD52" s="76"/>
      <c r="BE52" s="76"/>
      <c r="BF52" s="76"/>
      <c r="BG52" s="76"/>
      <c r="BH52" s="76"/>
      <c r="BI52" s="76"/>
    </row>
    <row r="53" spans="2:61">
      <c r="B53" s="18" t="s">
        <v>559</v>
      </c>
      <c r="D53" s="46" t="str">
        <f t="shared" si="4"/>
        <v>n/a</v>
      </c>
      <c r="E53" s="46" t="str">
        <f t="shared" si="2"/>
        <v>n/a</v>
      </c>
      <c r="F53" s="46" t="str">
        <f t="shared" si="2"/>
        <v>n/a</v>
      </c>
      <c r="G53" s="46" t="str">
        <f t="shared" si="2"/>
        <v>n/a</v>
      </c>
      <c r="H53" s="46" t="str">
        <f t="shared" si="2"/>
        <v>n/a</v>
      </c>
      <c r="I53" s="46" t="str">
        <f t="shared" si="2"/>
        <v>n/a</v>
      </c>
      <c r="J53" s="46">
        <f t="shared" si="2"/>
        <v>1</v>
      </c>
      <c r="K53" s="46">
        <f t="shared" si="2"/>
        <v>1</v>
      </c>
      <c r="L53" s="46" t="str">
        <f t="shared" si="2"/>
        <v>n/a</v>
      </c>
      <c r="M53" s="46" t="str">
        <f t="shared" si="2"/>
        <v>n/a</v>
      </c>
      <c r="N53" s="46" t="str">
        <f t="shared" si="2"/>
        <v>n/a</v>
      </c>
      <c r="O53" s="46" t="str">
        <f t="shared" si="2"/>
        <v>n/a</v>
      </c>
      <c r="P53" s="46" t="str">
        <f t="shared" si="2"/>
        <v>n/a</v>
      </c>
      <c r="Q53" s="46" t="str">
        <f t="shared" si="2"/>
        <v>n/a</v>
      </c>
      <c r="R53" s="46" t="str">
        <f t="shared" si="2"/>
        <v>n/a</v>
      </c>
      <c r="S53" s="46" t="str">
        <f t="shared" si="2"/>
        <v>n/a</v>
      </c>
      <c r="T53" s="46" t="str">
        <f t="shared" si="2"/>
        <v>n/a</v>
      </c>
      <c r="U53" s="46" t="str">
        <f t="shared" si="3"/>
        <v>n/a</v>
      </c>
      <c r="V53" s="47">
        <f t="shared" si="3"/>
        <v>0.84</v>
      </c>
      <c r="X53" s="84" t="e">
        <f>+SUMPRODUCT(('Verbal Log'!$J$5:$J$1004='Verbal Sub Area Stats'!X$42)*('Verbal Log'!$E$5:$E$1004='Verbal Sub Area Stats'!$B$41)*'Verbal Log'!$P$5:$P$1004)/SUMPRODUCT(('Verbal Log'!$J$5:$J$1004='Verbal Sub Area Stats'!X$42)*('Verbal Log'!$E$5:$E$1004='Verbal Sub Area Stats'!$B$41))</f>
        <v>#DIV/0!</v>
      </c>
      <c r="Y53" s="84" t="e">
        <f>+SUMPRODUCT(('Verbal Log'!$J$5:$J$1004='Verbal Sub Area Stats'!Y$42)*('Verbal Log'!$E$5:$E$1004='Verbal Sub Area Stats'!$B$41)*'Verbal Log'!$P$5:$P$1004)/SUMPRODUCT(('Verbal Log'!$J$5:$J$1004='Verbal Sub Area Stats'!Y$42)*('Verbal Log'!$E$5:$E$1004='Verbal Sub Area Stats'!$B$41))</f>
        <v>#DIV/0!</v>
      </c>
      <c r="Z53" s="84" t="e">
        <f>+SUMPRODUCT(('Verbal Log'!$J$5:$J$1004='Verbal Sub Area Stats'!Z$42)*('Verbal Log'!$E$5:$E$1004='Verbal Sub Area Stats'!$B$41)*'Verbal Log'!$P$5:$P$1004)/SUMPRODUCT(('Verbal Log'!$J$5:$J$1004='Verbal Sub Area Stats'!Z$42)*('Verbal Log'!$E$5:$E$1004='Verbal Sub Area Stats'!$B$41))</f>
        <v>#DIV/0!</v>
      </c>
      <c r="AA53" s="84" t="e">
        <f>+SUMPRODUCT(('Verbal Log'!$J$5:$J$1004='Verbal Sub Area Stats'!AA$42)*('Verbal Log'!$E$5:$E$1004='Verbal Sub Area Stats'!$B$41)*'Verbal Log'!$P$5:$P$1004)/SUMPRODUCT(('Verbal Log'!$J$5:$J$1004='Verbal Sub Area Stats'!AA$42)*('Verbal Log'!$E$5:$E$1004='Verbal Sub Area Stats'!$B$41))</f>
        <v>#DIV/0!</v>
      </c>
      <c r="AB53" s="84" t="e">
        <f>+SUMPRODUCT(('Verbal Log'!$J$5:$J$1004='Verbal Sub Area Stats'!AB$42)*('Verbal Log'!$E$5:$E$1004='Verbal Sub Area Stats'!$B$41)*'Verbal Log'!$P$5:$P$1004)/SUMPRODUCT(('Verbal Log'!$J$5:$J$1004='Verbal Sub Area Stats'!AB$42)*('Verbal Log'!$E$5:$E$1004='Verbal Sub Area Stats'!$B$41))</f>
        <v>#DIV/0!</v>
      </c>
      <c r="AC53" s="84" t="e">
        <f>+SUMPRODUCT(('Verbal Log'!$J$5:$J$1004='Verbal Sub Area Stats'!AC$42)*('Verbal Log'!$E$5:$E$1004='Verbal Sub Area Stats'!$B$41)*'Verbal Log'!$P$5:$P$1004)/SUMPRODUCT(('Verbal Log'!$J$5:$J$1004='Verbal Sub Area Stats'!AC$42)*('Verbal Log'!$E$5:$E$1004='Verbal Sub Area Stats'!$B$41))</f>
        <v>#DIV/0!</v>
      </c>
      <c r="AD53" s="84">
        <f>+SUMPRODUCT(('Verbal Log'!$J$5:$J$1004='Verbal Sub Area Stats'!AD$42)*('Verbal Log'!$E$5:$E$1004='Verbal Sub Area Stats'!$B$41)*'Verbal Log'!$P$5:$P$1004)/SUMPRODUCT(('Verbal Log'!$J$5:$J$1004='Verbal Sub Area Stats'!AD$42)*('Verbal Log'!$E$5:$E$1004='Verbal Sub Area Stats'!$B$41))</f>
        <v>1</v>
      </c>
      <c r="AE53" s="84">
        <f>+SUMPRODUCT(('Verbal Log'!$J$5:$J$1004='Verbal Sub Area Stats'!AE$42)*('Verbal Log'!$E$5:$E$1004='Verbal Sub Area Stats'!$B$41)*'Verbal Log'!$P$5:$P$1004)/SUMPRODUCT(('Verbal Log'!$J$5:$J$1004='Verbal Sub Area Stats'!AE$42)*('Verbal Log'!$E$5:$E$1004='Verbal Sub Area Stats'!$B$41))</f>
        <v>1</v>
      </c>
      <c r="AF53" s="84" t="e">
        <f>+SUMPRODUCT(('Verbal Log'!$J$5:$J$1004='Verbal Sub Area Stats'!AF$42)*('Verbal Log'!$E$5:$E$1004='Verbal Sub Area Stats'!$B$41)*'Verbal Log'!$P$5:$P$1004)/SUMPRODUCT(('Verbal Log'!$J$5:$J$1004='Verbal Sub Area Stats'!AF$42)*('Verbal Log'!$E$5:$E$1004='Verbal Sub Area Stats'!$B$41))</f>
        <v>#DIV/0!</v>
      </c>
      <c r="AG53" s="84" t="e">
        <f>+SUMPRODUCT(('Verbal Log'!$J$5:$J$1004='Verbal Sub Area Stats'!AG$42)*('Verbal Log'!$E$5:$E$1004='Verbal Sub Area Stats'!$B$41)*'Verbal Log'!$P$5:$P$1004)/SUMPRODUCT(('Verbal Log'!$J$5:$J$1004='Verbal Sub Area Stats'!AG$42)*('Verbal Log'!$E$5:$E$1004='Verbal Sub Area Stats'!$B$41))</f>
        <v>#DIV/0!</v>
      </c>
      <c r="AH53" s="84" t="e">
        <f>+SUMPRODUCT(('Verbal Log'!$J$5:$J$1004='Verbal Sub Area Stats'!AH$42)*('Verbal Log'!$E$5:$E$1004='Verbal Sub Area Stats'!$B$41)*'Verbal Log'!$P$5:$P$1004)/SUMPRODUCT(('Verbal Log'!$J$5:$J$1004='Verbal Sub Area Stats'!AH$42)*('Verbal Log'!$E$5:$E$1004='Verbal Sub Area Stats'!$B$41))</f>
        <v>#DIV/0!</v>
      </c>
      <c r="AI53" s="84" t="e">
        <f>+SUMPRODUCT(('Verbal Log'!$J$5:$J$1004='Verbal Sub Area Stats'!AI$42)*('Verbal Log'!$E$5:$E$1004='Verbal Sub Area Stats'!$B$41)*'Verbal Log'!$P$5:$P$1004)/SUMPRODUCT(('Verbal Log'!$J$5:$J$1004='Verbal Sub Area Stats'!AI$42)*('Verbal Log'!$E$5:$E$1004='Verbal Sub Area Stats'!$B$41))</f>
        <v>#DIV/0!</v>
      </c>
      <c r="AJ53" s="84" t="e">
        <f>+SUMPRODUCT(('Verbal Log'!$J$5:$J$1004='Verbal Sub Area Stats'!AJ$42)*('Verbal Log'!$E$5:$E$1004='Verbal Sub Area Stats'!$B$41)*'Verbal Log'!$P$5:$P$1004)/SUMPRODUCT(('Verbal Log'!$J$5:$J$1004='Verbal Sub Area Stats'!AJ$42)*('Verbal Log'!$E$5:$E$1004='Verbal Sub Area Stats'!$B$41))</f>
        <v>#DIV/0!</v>
      </c>
      <c r="AK53" s="84" t="e">
        <f>+SUMPRODUCT(('Verbal Log'!$J$5:$J$1004='Verbal Sub Area Stats'!AK$42)*('Verbal Log'!$E$5:$E$1004='Verbal Sub Area Stats'!$B$41)*'Verbal Log'!$P$5:$P$1004)/SUMPRODUCT(('Verbal Log'!$J$5:$J$1004='Verbal Sub Area Stats'!AK$42)*('Verbal Log'!$E$5:$E$1004='Verbal Sub Area Stats'!$B$41))</f>
        <v>#DIV/0!</v>
      </c>
      <c r="AL53" s="84" t="e">
        <f>+SUMPRODUCT(('Verbal Log'!$J$5:$J$1004='Verbal Sub Area Stats'!AL$42)*('Verbal Log'!$E$5:$E$1004='Verbal Sub Area Stats'!$B$41)*'Verbal Log'!$P$5:$P$1004)/SUMPRODUCT(('Verbal Log'!$J$5:$J$1004='Verbal Sub Area Stats'!AL$42)*('Verbal Log'!$E$5:$E$1004='Verbal Sub Area Stats'!$B$41))</f>
        <v>#DIV/0!</v>
      </c>
      <c r="AM53" s="84" t="e">
        <f>+SUMPRODUCT(('Verbal Log'!$J$5:$J$1004='Verbal Sub Area Stats'!AM$42)*('Verbal Log'!$E$5:$E$1004='Verbal Sub Area Stats'!$B$41)*'Verbal Log'!$P$5:$P$1004)/SUMPRODUCT(('Verbal Log'!$J$5:$J$1004='Verbal Sub Area Stats'!AM$42)*('Verbal Log'!$E$5:$E$1004='Verbal Sub Area Stats'!$B$41))</f>
        <v>#DIV/0!</v>
      </c>
      <c r="AN53" s="84" t="e">
        <f>+SUMPRODUCT(('Verbal Log'!$J$5:$J$1004='Verbal Sub Area Stats'!AN$42)*('Verbal Log'!$E$5:$E$1004='Verbal Sub Area Stats'!$B$41)*'Verbal Log'!$P$5:$P$1004)/SUMPRODUCT(('Verbal Log'!$J$5:$J$1004='Verbal Sub Area Stats'!AN$42)*('Verbal Log'!$E$5:$E$1004='Verbal Sub Area Stats'!$B$41))</f>
        <v>#DIV/0!</v>
      </c>
      <c r="AO53" s="84" t="e">
        <f>+SUMPRODUCT(('Verbal Log'!$J$5:$J$1004='Verbal Sub Area Stats'!AO$42)*('Verbal Log'!$E$5:$E$1004='Verbal Sub Area Stats'!$B$41)*'Verbal Log'!$P$5:$P$1004)/SUMPRODUCT(('Verbal Log'!$J$5:$J$1004='Verbal Sub Area Stats'!AO$42)*('Verbal Log'!$E$5:$E$1004='Verbal Sub Area Stats'!$B$41))</f>
        <v>#DIV/0!</v>
      </c>
      <c r="AP53" s="84">
        <f>+SUMPRODUCT(('Verbal Log'!$E$5:$E$1004='Verbal Sub Area Stats'!$B$41)*'Verbal Log'!$P$5:$P$1004)/COUNTIF('Verbal Log'!$E$5:$E$1004,'Verbal Sub Area Stats'!$B$41)</f>
        <v>0.84</v>
      </c>
      <c r="AQ53" s="76"/>
      <c r="AR53" s="76"/>
      <c r="AS53" s="76"/>
      <c r="AT53" s="76"/>
      <c r="AU53" s="76"/>
      <c r="AV53" s="76"/>
      <c r="AW53" s="76"/>
      <c r="AX53" s="76"/>
      <c r="AY53" s="76"/>
      <c r="AZ53" s="76"/>
      <c r="BA53" s="76"/>
      <c r="BB53" s="76"/>
      <c r="BC53" s="76"/>
      <c r="BD53" s="76"/>
      <c r="BE53" s="76"/>
      <c r="BF53" s="76"/>
      <c r="BG53" s="76"/>
      <c r="BH53" s="76"/>
      <c r="BI53" s="76"/>
    </row>
    <row r="54" spans="2:61">
      <c r="X54" s="85"/>
      <c r="Y54" s="85"/>
      <c r="Z54" s="85"/>
      <c r="AA54" s="76"/>
      <c r="AB54" s="76"/>
      <c r="AC54" s="76"/>
      <c r="AD54" s="76"/>
      <c r="AE54" s="76"/>
      <c r="AF54" s="76"/>
      <c r="AG54" s="76"/>
      <c r="AH54" s="76"/>
      <c r="AI54" s="76"/>
      <c r="AJ54" s="76"/>
      <c r="AK54" s="76"/>
      <c r="AL54" s="76"/>
      <c r="AM54" s="76"/>
      <c r="AN54" s="76"/>
      <c r="AO54" s="76"/>
      <c r="AP54" s="76"/>
      <c r="AQ54" s="76"/>
      <c r="AR54" s="76"/>
      <c r="AS54" s="76"/>
      <c r="AT54" s="76"/>
      <c r="AU54" s="76"/>
      <c r="AV54" s="76"/>
      <c r="AW54" s="76"/>
      <c r="AX54" s="76"/>
      <c r="AY54" s="76"/>
      <c r="AZ54" s="76"/>
      <c r="BA54" s="76"/>
      <c r="BB54" s="76"/>
      <c r="BC54" s="76"/>
      <c r="BD54" s="76"/>
      <c r="BE54" s="76"/>
      <c r="BF54" s="76"/>
      <c r="BG54" s="76"/>
      <c r="BH54" s="76"/>
      <c r="BI54" s="76"/>
    </row>
    <row r="55" spans="2:61" ht="18">
      <c r="B55" s="10" t="s">
        <v>597</v>
      </c>
      <c r="X55" s="76"/>
      <c r="Y55" s="76"/>
      <c r="Z55" s="76"/>
      <c r="AA55" s="76"/>
      <c r="AB55" s="76"/>
      <c r="AC55" s="76"/>
      <c r="AD55" s="76"/>
      <c r="AE55" s="76"/>
      <c r="AF55" s="76"/>
      <c r="AG55" s="76"/>
      <c r="AH55" s="76"/>
      <c r="AI55" s="76"/>
      <c r="AJ55" s="76"/>
      <c r="AK55" s="76"/>
      <c r="AL55" s="76"/>
      <c r="AM55" s="76"/>
      <c r="AN55" s="76"/>
      <c r="AO55" s="76"/>
      <c r="AP55" s="76"/>
      <c r="AQ55" s="76"/>
      <c r="AR55" s="76"/>
      <c r="AS55" s="76"/>
      <c r="AT55" s="76"/>
      <c r="AU55" s="76"/>
      <c r="AV55" s="76"/>
      <c r="AW55" s="76"/>
      <c r="AX55" s="76"/>
      <c r="AY55" s="76"/>
      <c r="AZ55" s="76"/>
      <c r="BA55" s="76"/>
      <c r="BB55" s="76"/>
      <c r="BC55" s="76"/>
      <c r="BD55" s="76"/>
      <c r="BE55" s="76"/>
      <c r="BF55" s="76"/>
      <c r="BG55" s="76"/>
      <c r="BH55" s="76"/>
      <c r="BI55" s="76"/>
    </row>
    <row r="56" spans="2:61">
      <c r="B56" s="24" t="str">
        <f>+db!C8</f>
        <v>CR</v>
      </c>
      <c r="D56" s="21">
        <v>3</v>
      </c>
      <c r="E56" s="21">
        <f>+D56+1</f>
        <v>4</v>
      </c>
      <c r="F56" s="21">
        <f t="shared" ref="F56:V56" si="5">+E56+1</f>
        <v>5</v>
      </c>
      <c r="G56" s="21">
        <f t="shared" si="5"/>
        <v>6</v>
      </c>
      <c r="H56" s="21">
        <f t="shared" si="5"/>
        <v>7</v>
      </c>
      <c r="I56" s="21">
        <f t="shared" si="5"/>
        <v>8</v>
      </c>
      <c r="J56" s="21">
        <f t="shared" si="5"/>
        <v>9</v>
      </c>
      <c r="K56" s="21">
        <f t="shared" si="5"/>
        <v>10</v>
      </c>
      <c r="L56" s="21">
        <f t="shared" si="5"/>
        <v>11</v>
      </c>
      <c r="M56" s="21">
        <f t="shared" si="5"/>
        <v>12</v>
      </c>
      <c r="N56" s="21">
        <f t="shared" si="5"/>
        <v>13</v>
      </c>
      <c r="O56" s="21">
        <f t="shared" si="5"/>
        <v>14</v>
      </c>
      <c r="P56" s="21">
        <f t="shared" si="5"/>
        <v>15</v>
      </c>
      <c r="Q56" s="21">
        <f t="shared" si="5"/>
        <v>16</v>
      </c>
      <c r="R56" s="21">
        <f t="shared" si="5"/>
        <v>17</v>
      </c>
      <c r="S56" s="21">
        <f t="shared" si="5"/>
        <v>18</v>
      </c>
      <c r="T56" s="21">
        <f t="shared" si="5"/>
        <v>19</v>
      </c>
      <c r="U56" s="21">
        <f t="shared" si="5"/>
        <v>20</v>
      </c>
      <c r="V56" s="21">
        <f t="shared" si="5"/>
        <v>21</v>
      </c>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76"/>
      <c r="BC56" s="76"/>
      <c r="BD56" s="76"/>
      <c r="BE56" s="76"/>
      <c r="BF56" s="76"/>
      <c r="BG56" s="76"/>
      <c r="BH56" s="76"/>
      <c r="BI56" s="76"/>
    </row>
    <row r="57" spans="2:61" ht="15.75" customHeight="1" thickBot="1">
      <c r="D57" s="17" t="str">
        <f t="shared" ref="D57:V57" si="6">+X57</f>
        <v>Justify Conclusion</v>
      </c>
      <c r="E57" s="17" t="str">
        <f t="shared" si="6"/>
        <v>Flaw</v>
      </c>
      <c r="F57" s="17" t="str">
        <f t="shared" si="6"/>
        <v>Explain</v>
      </c>
      <c r="G57" s="17" t="str">
        <f t="shared" si="6"/>
        <v>Paraphrase</v>
      </c>
      <c r="H57" s="17" t="str">
        <f t="shared" si="6"/>
        <v>Evaluate</v>
      </c>
      <c r="I57" s="17" t="str">
        <f t="shared" si="6"/>
        <v>Structure</v>
      </c>
      <c r="J57" s="17" t="str">
        <f t="shared" si="6"/>
        <v>Roman Numeral Qs</v>
      </c>
      <c r="K57" s="17" t="str">
        <f t="shared" si="6"/>
        <v>Except Questions</v>
      </c>
      <c r="L57" s="17" t="str">
        <f t="shared" si="6"/>
        <v>Agreement</v>
      </c>
      <c r="M57" s="17" t="str">
        <f t="shared" si="6"/>
        <v>Correct Tense</v>
      </c>
      <c r="N57" s="17" t="str">
        <f t="shared" si="6"/>
        <v>Mood/Voice</v>
      </c>
      <c r="O57" s="17" t="str">
        <f t="shared" si="6"/>
        <v>Run-ons/Fragments</v>
      </c>
      <c r="P57" s="17" t="str">
        <f t="shared" si="6"/>
        <v>Quantity</v>
      </c>
      <c r="Q57" s="17" t="str">
        <f t="shared" si="6"/>
        <v>Connecting Words</v>
      </c>
      <c r="R57" s="17" t="str">
        <f t="shared" si="6"/>
        <v>Punctuation</v>
      </c>
      <c r="S57" s="17" t="str">
        <f t="shared" si="6"/>
        <v>Keeping Comparisons Parallel</v>
      </c>
      <c r="T57" s="17" t="str">
        <f t="shared" si="6"/>
        <v>Sentence Construction</v>
      </c>
      <c r="U57" s="17" t="str">
        <f t="shared" si="6"/>
        <v>Concision/Clarity/Correctness</v>
      </c>
      <c r="V57" s="17" t="str">
        <f t="shared" si="6"/>
        <v>Total CR</v>
      </c>
      <c r="X57" s="82" t="str">
        <f t="array" ref="X57:AO57">TRANSPOSE(VSubArea)</f>
        <v>Justify Conclusion</v>
      </c>
      <c r="Y57" s="82" t="str">
        <v>Flaw</v>
      </c>
      <c r="Z57" s="82" t="str">
        <v>Explain</v>
      </c>
      <c r="AA57" s="82" t="str">
        <v>Paraphrase</v>
      </c>
      <c r="AB57" s="82" t="str">
        <v>Evaluate</v>
      </c>
      <c r="AC57" s="82" t="str">
        <v>Structure</v>
      </c>
      <c r="AD57" s="82" t="str">
        <v>Roman Numeral Qs</v>
      </c>
      <c r="AE57" s="82" t="str">
        <v>Except Questions</v>
      </c>
      <c r="AF57" s="82" t="str">
        <v>Agreement</v>
      </c>
      <c r="AG57" s="82" t="str">
        <v>Correct Tense</v>
      </c>
      <c r="AH57" s="82" t="str">
        <v>Mood/Voice</v>
      </c>
      <c r="AI57" s="82" t="str">
        <v>Run-ons/Fragments</v>
      </c>
      <c r="AJ57" s="82" t="str">
        <v>Quantity</v>
      </c>
      <c r="AK57" s="82" t="str">
        <v>Connecting Words</v>
      </c>
      <c r="AL57" s="82" t="str">
        <v>Punctuation</v>
      </c>
      <c r="AM57" s="82" t="str">
        <v>Keeping Comparisons Parallel</v>
      </c>
      <c r="AN57" s="82" t="str">
        <v>Sentence Construction</v>
      </c>
      <c r="AO57" s="82" t="str">
        <v>Concision/Clarity/Correctness</v>
      </c>
      <c r="AP57" s="82" t="s">
        <v>595</v>
      </c>
      <c r="AQ57" s="76"/>
      <c r="AR57" s="76"/>
      <c r="AS57" s="76"/>
      <c r="AT57" s="76"/>
      <c r="AU57" s="76"/>
      <c r="AV57" s="76"/>
      <c r="AW57" s="76"/>
      <c r="AX57" s="76"/>
      <c r="AY57" s="76"/>
      <c r="AZ57" s="76"/>
      <c r="BA57" s="76"/>
      <c r="BB57" s="76"/>
      <c r="BC57" s="76"/>
      <c r="BD57" s="76"/>
      <c r="BE57" s="76"/>
      <c r="BF57" s="76"/>
      <c r="BG57" s="76"/>
      <c r="BH57" s="76"/>
      <c r="BI57" s="76"/>
    </row>
    <row r="58" spans="2:61" ht="16" thickBot="1">
      <c r="B58" s="18" t="str">
        <f>db!D5</f>
        <v>Official Guide 12</v>
      </c>
      <c r="D58" s="40" t="str">
        <f t="shared" ref="D58:S68" si="7">+IF(ISERROR(X58),"n/a",X58)</f>
        <v>n/a</v>
      </c>
      <c r="E58" s="40" t="str">
        <f t="shared" si="7"/>
        <v>n/a</v>
      </c>
      <c r="F58" s="40" t="str">
        <f t="shared" si="7"/>
        <v>n/a</v>
      </c>
      <c r="G58" s="40" t="str">
        <f t="shared" si="7"/>
        <v>n/a</v>
      </c>
      <c r="H58" s="40" t="str">
        <f t="shared" si="7"/>
        <v>n/a</v>
      </c>
      <c r="I58" s="40" t="str">
        <f t="shared" si="7"/>
        <v>n/a</v>
      </c>
      <c r="J58" s="40" t="str">
        <f t="shared" si="7"/>
        <v>n/a</v>
      </c>
      <c r="K58" s="40" t="str">
        <f t="shared" si="7"/>
        <v>n/a</v>
      </c>
      <c r="L58" s="40" t="str">
        <f t="shared" si="7"/>
        <v>n/a</v>
      </c>
      <c r="M58" s="40" t="str">
        <f t="shared" si="7"/>
        <v>n/a</v>
      </c>
      <c r="N58" s="40" t="str">
        <f t="shared" si="7"/>
        <v>n/a</v>
      </c>
      <c r="O58" s="40" t="str">
        <f t="shared" si="7"/>
        <v>n/a</v>
      </c>
      <c r="P58" s="40" t="str">
        <f t="shared" si="7"/>
        <v>n/a</v>
      </c>
      <c r="Q58" s="40" t="str">
        <f t="shared" si="7"/>
        <v>n/a</v>
      </c>
      <c r="R58" s="40" t="str">
        <f t="shared" si="7"/>
        <v>n/a</v>
      </c>
      <c r="S58" s="40" t="str">
        <f t="shared" si="7"/>
        <v>n/a</v>
      </c>
      <c r="T58" s="40" t="str">
        <f t="shared" ref="T58:V68" si="8">+IF(ISERROR(AN58),"n/a",AN58)</f>
        <v>n/a</v>
      </c>
      <c r="U58" s="40" t="str">
        <f t="shared" si="8"/>
        <v>n/a</v>
      </c>
      <c r="V58" s="42" t="str">
        <f t="shared" si="8"/>
        <v>n/a</v>
      </c>
      <c r="X58" s="83" t="e">
        <f>+SUMPRODUCT(('Verbal Log'!$C$5:$C$1004='Verbal Sub Area Stats'!$B58)*('Verbal Log'!$J$5:$J$1004='Verbal Sub Area Stats'!X$42)*('Verbal Log'!$E$5:$E$1004='Verbal Sub Area Stats'!$B$56)*'Verbal Log'!$P$5:$P$1004)/SUMPRODUCT(('Verbal Log'!$C$5:$C$1004='Verbal Sub Area Stats'!$B58)*('Verbal Log'!$J$5:$J$1004='Verbal Sub Area Stats'!X$42)*('Verbal Log'!$E$5:$E$1004='Verbal Sub Area Stats'!$B$56))</f>
        <v>#DIV/0!</v>
      </c>
      <c r="Y58" s="83" t="e">
        <f>+SUMPRODUCT(('Verbal Log'!$C$5:$C$1004='Verbal Sub Area Stats'!$B58)*('Verbal Log'!$J$5:$J$1004='Verbal Sub Area Stats'!Y$42)*('Verbal Log'!$E$5:$E$1004='Verbal Sub Area Stats'!$B$56)*'Verbal Log'!$P$5:$P$1004)/SUMPRODUCT(('Verbal Log'!$C$5:$C$1004='Verbal Sub Area Stats'!$B58)*('Verbal Log'!$J$5:$J$1004='Verbal Sub Area Stats'!Y$42)*('Verbal Log'!$E$5:$E$1004='Verbal Sub Area Stats'!$B$56))</f>
        <v>#DIV/0!</v>
      </c>
      <c r="Z58" s="83" t="e">
        <f>+SUMPRODUCT(('Verbal Log'!$C$5:$C$1004='Verbal Sub Area Stats'!$B58)*('Verbal Log'!$J$5:$J$1004='Verbal Sub Area Stats'!Z$42)*('Verbal Log'!$E$5:$E$1004='Verbal Sub Area Stats'!$B$56)*'Verbal Log'!$P$5:$P$1004)/SUMPRODUCT(('Verbal Log'!$C$5:$C$1004='Verbal Sub Area Stats'!$B58)*('Verbal Log'!$J$5:$J$1004='Verbal Sub Area Stats'!Z$42)*('Verbal Log'!$E$5:$E$1004='Verbal Sub Area Stats'!$B$56))</f>
        <v>#DIV/0!</v>
      </c>
      <c r="AA58" s="83" t="e">
        <f>+SUMPRODUCT(('Verbal Log'!$C$5:$C$1004='Verbal Sub Area Stats'!$B58)*('Verbal Log'!$J$5:$J$1004='Verbal Sub Area Stats'!AA$42)*('Verbal Log'!$E$5:$E$1004='Verbal Sub Area Stats'!$B$56)*'Verbal Log'!$P$5:$P$1004)/SUMPRODUCT(('Verbal Log'!$C$5:$C$1004='Verbal Sub Area Stats'!$B58)*('Verbal Log'!$J$5:$J$1004='Verbal Sub Area Stats'!AA$42)*('Verbal Log'!$E$5:$E$1004='Verbal Sub Area Stats'!$B$56))</f>
        <v>#DIV/0!</v>
      </c>
      <c r="AB58" s="83" t="e">
        <f>+SUMPRODUCT(('Verbal Log'!$C$5:$C$1004='Verbal Sub Area Stats'!$B58)*('Verbal Log'!$J$5:$J$1004='Verbal Sub Area Stats'!AB$42)*('Verbal Log'!$E$5:$E$1004='Verbal Sub Area Stats'!$B$56)*'Verbal Log'!$P$5:$P$1004)/SUMPRODUCT(('Verbal Log'!$C$5:$C$1004='Verbal Sub Area Stats'!$B58)*('Verbal Log'!$J$5:$J$1004='Verbal Sub Area Stats'!AB$42)*('Verbal Log'!$E$5:$E$1004='Verbal Sub Area Stats'!$B$56))</f>
        <v>#DIV/0!</v>
      </c>
      <c r="AC58" s="83" t="e">
        <f>+SUMPRODUCT(('Verbal Log'!$C$5:$C$1004='Verbal Sub Area Stats'!$B58)*('Verbal Log'!$J$5:$J$1004='Verbal Sub Area Stats'!AC$42)*('Verbal Log'!$E$5:$E$1004='Verbal Sub Area Stats'!$B$56)*'Verbal Log'!$P$5:$P$1004)/SUMPRODUCT(('Verbal Log'!$C$5:$C$1004='Verbal Sub Area Stats'!$B58)*('Verbal Log'!$J$5:$J$1004='Verbal Sub Area Stats'!AC$42)*('Verbal Log'!$E$5:$E$1004='Verbal Sub Area Stats'!$B$56))</f>
        <v>#DIV/0!</v>
      </c>
      <c r="AD58" s="83" t="e">
        <f>+SUMPRODUCT(('Verbal Log'!$C$5:$C$1004='Verbal Sub Area Stats'!$B58)*('Verbal Log'!$J$5:$J$1004='Verbal Sub Area Stats'!AD$42)*('Verbal Log'!$E$5:$E$1004='Verbal Sub Area Stats'!$B$56)*'Verbal Log'!$P$5:$P$1004)/SUMPRODUCT(('Verbal Log'!$C$5:$C$1004='Verbal Sub Area Stats'!$B58)*('Verbal Log'!$J$5:$J$1004='Verbal Sub Area Stats'!AD$42)*('Verbal Log'!$E$5:$E$1004='Verbal Sub Area Stats'!$B$56))</f>
        <v>#DIV/0!</v>
      </c>
      <c r="AE58" s="83" t="e">
        <f>+SUMPRODUCT(('Verbal Log'!$C$5:$C$1004='Verbal Sub Area Stats'!$B58)*('Verbal Log'!$J$5:$J$1004='Verbal Sub Area Stats'!AE$42)*('Verbal Log'!$E$5:$E$1004='Verbal Sub Area Stats'!$B$56)*'Verbal Log'!$P$5:$P$1004)/SUMPRODUCT(('Verbal Log'!$C$5:$C$1004='Verbal Sub Area Stats'!$B58)*('Verbal Log'!$J$5:$J$1004='Verbal Sub Area Stats'!AE$42)*('Verbal Log'!$E$5:$E$1004='Verbal Sub Area Stats'!$B$56))</f>
        <v>#DIV/0!</v>
      </c>
      <c r="AF58" s="83" t="e">
        <f>+SUMPRODUCT(('Verbal Log'!$C$5:$C$1004='Verbal Sub Area Stats'!$B58)*('Verbal Log'!$J$5:$J$1004='Verbal Sub Area Stats'!AF$42)*('Verbal Log'!$E$5:$E$1004='Verbal Sub Area Stats'!$B$56)*'Verbal Log'!$P$5:$P$1004)/SUMPRODUCT(('Verbal Log'!$C$5:$C$1004='Verbal Sub Area Stats'!$B58)*('Verbal Log'!$J$5:$J$1004='Verbal Sub Area Stats'!AF$42)*('Verbal Log'!$E$5:$E$1004='Verbal Sub Area Stats'!$B$56))</f>
        <v>#DIV/0!</v>
      </c>
      <c r="AG58" s="83" t="e">
        <f>+SUMPRODUCT(('Verbal Log'!$C$5:$C$1004='Verbal Sub Area Stats'!$B58)*('Verbal Log'!$J$5:$J$1004='Verbal Sub Area Stats'!AG$42)*('Verbal Log'!$E$5:$E$1004='Verbal Sub Area Stats'!$B$56)*'Verbal Log'!$P$5:$P$1004)/SUMPRODUCT(('Verbal Log'!$C$5:$C$1004='Verbal Sub Area Stats'!$B58)*('Verbal Log'!$J$5:$J$1004='Verbal Sub Area Stats'!AG$42)*('Verbal Log'!$E$5:$E$1004='Verbal Sub Area Stats'!$B$56))</f>
        <v>#DIV/0!</v>
      </c>
      <c r="AH58" s="83" t="e">
        <f>+SUMPRODUCT(('Verbal Log'!$C$5:$C$1004='Verbal Sub Area Stats'!$B58)*('Verbal Log'!$J$5:$J$1004='Verbal Sub Area Stats'!AH$42)*('Verbal Log'!$E$5:$E$1004='Verbal Sub Area Stats'!$B$56)*'Verbal Log'!$P$5:$P$1004)/SUMPRODUCT(('Verbal Log'!$C$5:$C$1004='Verbal Sub Area Stats'!$B58)*('Verbal Log'!$J$5:$J$1004='Verbal Sub Area Stats'!AH$42)*('Verbal Log'!$E$5:$E$1004='Verbal Sub Area Stats'!$B$56))</f>
        <v>#DIV/0!</v>
      </c>
      <c r="AI58" s="83" t="e">
        <f>+SUMPRODUCT(('Verbal Log'!$C$5:$C$1004='Verbal Sub Area Stats'!$B58)*('Verbal Log'!$J$5:$J$1004='Verbal Sub Area Stats'!AI$42)*('Verbal Log'!$E$5:$E$1004='Verbal Sub Area Stats'!$B$56)*'Verbal Log'!$P$5:$P$1004)/SUMPRODUCT(('Verbal Log'!$C$5:$C$1004='Verbal Sub Area Stats'!$B58)*('Verbal Log'!$J$5:$J$1004='Verbal Sub Area Stats'!AI$42)*('Verbal Log'!$E$5:$E$1004='Verbal Sub Area Stats'!$B$56))</f>
        <v>#DIV/0!</v>
      </c>
      <c r="AJ58" s="83" t="e">
        <f>+SUMPRODUCT(('Verbal Log'!$C$5:$C$1004='Verbal Sub Area Stats'!$B58)*('Verbal Log'!$J$5:$J$1004='Verbal Sub Area Stats'!AJ$42)*('Verbal Log'!$E$5:$E$1004='Verbal Sub Area Stats'!$B$56)*'Verbal Log'!$P$5:$P$1004)/SUMPRODUCT(('Verbal Log'!$C$5:$C$1004='Verbal Sub Area Stats'!$B58)*('Verbal Log'!$J$5:$J$1004='Verbal Sub Area Stats'!AJ$42)*('Verbal Log'!$E$5:$E$1004='Verbal Sub Area Stats'!$B$56))</f>
        <v>#DIV/0!</v>
      </c>
      <c r="AK58" s="83" t="e">
        <f>+SUMPRODUCT(('Verbal Log'!$C$5:$C$1004='Verbal Sub Area Stats'!$B58)*('Verbal Log'!$J$5:$J$1004='Verbal Sub Area Stats'!AK$42)*('Verbal Log'!$E$5:$E$1004='Verbal Sub Area Stats'!$B$56)*'Verbal Log'!$P$5:$P$1004)/SUMPRODUCT(('Verbal Log'!$C$5:$C$1004='Verbal Sub Area Stats'!$B58)*('Verbal Log'!$J$5:$J$1004='Verbal Sub Area Stats'!AK$42)*('Verbal Log'!$E$5:$E$1004='Verbal Sub Area Stats'!$B$56))</f>
        <v>#DIV/0!</v>
      </c>
      <c r="AL58" s="83" t="e">
        <f>+SUMPRODUCT(('Verbal Log'!$C$5:$C$1004='Verbal Sub Area Stats'!$B58)*('Verbal Log'!$J$5:$J$1004='Verbal Sub Area Stats'!AL$42)*('Verbal Log'!$E$5:$E$1004='Verbal Sub Area Stats'!$B$56)*'Verbal Log'!$P$5:$P$1004)/SUMPRODUCT(('Verbal Log'!$C$5:$C$1004='Verbal Sub Area Stats'!$B58)*('Verbal Log'!$J$5:$J$1004='Verbal Sub Area Stats'!AL$42)*('Verbal Log'!$E$5:$E$1004='Verbal Sub Area Stats'!$B$56))</f>
        <v>#DIV/0!</v>
      </c>
      <c r="AM58" s="83" t="e">
        <f>+SUMPRODUCT(('Verbal Log'!$C$5:$C$1004='Verbal Sub Area Stats'!$B58)*('Verbal Log'!$J$5:$J$1004='Verbal Sub Area Stats'!AM$42)*('Verbal Log'!$E$5:$E$1004='Verbal Sub Area Stats'!$B$56)*'Verbal Log'!$P$5:$P$1004)/SUMPRODUCT(('Verbal Log'!$C$5:$C$1004='Verbal Sub Area Stats'!$B58)*('Verbal Log'!$J$5:$J$1004='Verbal Sub Area Stats'!AM$42)*('Verbal Log'!$E$5:$E$1004='Verbal Sub Area Stats'!$B$56))</f>
        <v>#DIV/0!</v>
      </c>
      <c r="AN58" s="83" t="e">
        <f>+SUMPRODUCT(('Verbal Log'!$C$5:$C$1004='Verbal Sub Area Stats'!$B58)*('Verbal Log'!$J$5:$J$1004='Verbal Sub Area Stats'!AN$42)*('Verbal Log'!$E$5:$E$1004='Verbal Sub Area Stats'!$B$56)*'Verbal Log'!$P$5:$P$1004)/SUMPRODUCT(('Verbal Log'!$C$5:$C$1004='Verbal Sub Area Stats'!$B58)*('Verbal Log'!$J$5:$J$1004='Verbal Sub Area Stats'!AN$42)*('Verbal Log'!$E$5:$E$1004='Verbal Sub Area Stats'!$B$56))</f>
        <v>#DIV/0!</v>
      </c>
      <c r="AO58" s="83" t="e">
        <f>+SUMPRODUCT(('Verbal Log'!$C$5:$C$1004='Verbal Sub Area Stats'!$B58)*('Verbal Log'!$J$5:$J$1004='Verbal Sub Area Stats'!AO$42)*('Verbal Log'!$E$5:$E$1004='Verbal Sub Area Stats'!$B$56)*'Verbal Log'!$P$5:$P$1004)/SUMPRODUCT(('Verbal Log'!$C$5:$C$1004='Verbal Sub Area Stats'!$B58)*('Verbal Log'!$J$5:$J$1004='Verbal Sub Area Stats'!AO$42)*('Verbal Log'!$E$5:$E$1004='Verbal Sub Area Stats'!$B$56))</f>
        <v>#DIV/0!</v>
      </c>
      <c r="AP58" s="84" t="e">
        <f>+SUMPRODUCT(('Verbal Log'!$C$5:$C$1004='Verbal Sub Area Stats'!$B58)*('Verbal Log'!$E$5:$E$1004='Verbal Sub Area Stats'!$B$56)*'Verbal Log'!$P$5:$P$1004)/SUMPRODUCT(('Verbal Log'!$C$5:$C$1004='Verbal Sub Area Stats'!$B58)*('Verbal Log'!$E$5:$E$1004='Verbal Sub Area Stats'!$B$56))</f>
        <v>#DIV/0!</v>
      </c>
      <c r="AQ58" s="76"/>
      <c r="AR58" s="76"/>
      <c r="AS58" s="76"/>
      <c r="AT58" s="76"/>
      <c r="AU58" s="76"/>
      <c r="AV58" s="76"/>
      <c r="AW58" s="76"/>
      <c r="AX58" s="76"/>
      <c r="AY58" s="76"/>
      <c r="AZ58" s="76"/>
      <c r="BA58" s="76"/>
      <c r="BB58" s="76"/>
      <c r="BC58" s="76"/>
      <c r="BD58" s="76"/>
      <c r="BE58" s="76"/>
      <c r="BF58" s="76"/>
      <c r="BG58" s="76"/>
      <c r="BH58" s="76"/>
      <c r="BI58" s="76"/>
    </row>
    <row r="59" spans="2:61" ht="16" thickBot="1">
      <c r="B59" s="18" t="str">
        <f>db!D6</f>
        <v>Official Guide-V</v>
      </c>
      <c r="D59" s="43" t="str">
        <f t="shared" si="7"/>
        <v>n/a</v>
      </c>
      <c r="E59" s="43" t="str">
        <f t="shared" si="7"/>
        <v>n/a</v>
      </c>
      <c r="F59" s="43" t="str">
        <f t="shared" si="7"/>
        <v>n/a</v>
      </c>
      <c r="G59" s="43" t="str">
        <f t="shared" si="7"/>
        <v>n/a</v>
      </c>
      <c r="H59" s="43" t="str">
        <f t="shared" si="7"/>
        <v>n/a</v>
      </c>
      <c r="I59" s="43" t="str">
        <f t="shared" si="7"/>
        <v>n/a</v>
      </c>
      <c r="J59" s="43" t="str">
        <f t="shared" si="7"/>
        <v>n/a</v>
      </c>
      <c r="K59" s="43" t="str">
        <f t="shared" si="7"/>
        <v>n/a</v>
      </c>
      <c r="L59" s="43" t="str">
        <f t="shared" si="7"/>
        <v>n/a</v>
      </c>
      <c r="M59" s="43" t="str">
        <f t="shared" si="7"/>
        <v>n/a</v>
      </c>
      <c r="N59" s="43" t="str">
        <f t="shared" si="7"/>
        <v>n/a</v>
      </c>
      <c r="O59" s="43" t="str">
        <f t="shared" si="7"/>
        <v>n/a</v>
      </c>
      <c r="P59" s="43" t="str">
        <f t="shared" si="7"/>
        <v>n/a</v>
      </c>
      <c r="Q59" s="43" t="str">
        <f t="shared" si="7"/>
        <v>n/a</v>
      </c>
      <c r="R59" s="43" t="str">
        <f t="shared" si="7"/>
        <v>n/a</v>
      </c>
      <c r="S59" s="43" t="str">
        <f t="shared" si="7"/>
        <v>n/a</v>
      </c>
      <c r="T59" s="43" t="str">
        <f t="shared" si="8"/>
        <v>n/a</v>
      </c>
      <c r="U59" s="43" t="str">
        <f t="shared" si="8"/>
        <v>n/a</v>
      </c>
      <c r="V59" s="45" t="str">
        <f t="shared" si="8"/>
        <v>n/a</v>
      </c>
      <c r="X59" s="83" t="e">
        <f>+SUMPRODUCT(('Verbal Log'!$C$5:$C$1004='Verbal Sub Area Stats'!$B59)*('Verbal Log'!$J$5:$J$1004='Verbal Sub Area Stats'!X$42)*('Verbal Log'!$E$5:$E$1004='Verbal Sub Area Stats'!$B$56)*'Verbal Log'!$P$5:$P$1004)/SUMPRODUCT(('Verbal Log'!$C$5:$C$1004='Verbal Sub Area Stats'!$B59)*('Verbal Log'!$J$5:$J$1004='Verbal Sub Area Stats'!X$42)*('Verbal Log'!$E$5:$E$1004='Verbal Sub Area Stats'!$B$56))</f>
        <v>#DIV/0!</v>
      </c>
      <c r="Y59" s="83" t="e">
        <f>+SUMPRODUCT(('Verbal Log'!$C$5:$C$1004='Verbal Sub Area Stats'!$B59)*('Verbal Log'!$J$5:$J$1004='Verbal Sub Area Stats'!Y$42)*('Verbal Log'!$E$5:$E$1004='Verbal Sub Area Stats'!$B$56)*'Verbal Log'!$P$5:$P$1004)/SUMPRODUCT(('Verbal Log'!$C$5:$C$1004='Verbal Sub Area Stats'!$B59)*('Verbal Log'!$J$5:$J$1004='Verbal Sub Area Stats'!Y$42)*('Verbal Log'!$E$5:$E$1004='Verbal Sub Area Stats'!$B$56))</f>
        <v>#DIV/0!</v>
      </c>
      <c r="Z59" s="83" t="e">
        <f>+SUMPRODUCT(('Verbal Log'!$C$5:$C$1004='Verbal Sub Area Stats'!$B59)*('Verbal Log'!$J$5:$J$1004='Verbal Sub Area Stats'!Z$42)*('Verbal Log'!$E$5:$E$1004='Verbal Sub Area Stats'!$B$56)*'Verbal Log'!$P$5:$P$1004)/SUMPRODUCT(('Verbal Log'!$C$5:$C$1004='Verbal Sub Area Stats'!$B59)*('Verbal Log'!$J$5:$J$1004='Verbal Sub Area Stats'!Z$42)*('Verbal Log'!$E$5:$E$1004='Verbal Sub Area Stats'!$B$56))</f>
        <v>#DIV/0!</v>
      </c>
      <c r="AA59" s="83" t="e">
        <f>+SUMPRODUCT(('Verbal Log'!$C$5:$C$1004='Verbal Sub Area Stats'!$B59)*('Verbal Log'!$J$5:$J$1004='Verbal Sub Area Stats'!AA$42)*('Verbal Log'!$E$5:$E$1004='Verbal Sub Area Stats'!$B$56)*'Verbal Log'!$P$5:$P$1004)/SUMPRODUCT(('Verbal Log'!$C$5:$C$1004='Verbal Sub Area Stats'!$B59)*('Verbal Log'!$J$5:$J$1004='Verbal Sub Area Stats'!AA$42)*('Verbal Log'!$E$5:$E$1004='Verbal Sub Area Stats'!$B$56))</f>
        <v>#DIV/0!</v>
      </c>
      <c r="AB59" s="83" t="e">
        <f>+SUMPRODUCT(('Verbal Log'!$C$5:$C$1004='Verbal Sub Area Stats'!$B59)*('Verbal Log'!$J$5:$J$1004='Verbal Sub Area Stats'!AB$42)*('Verbal Log'!$E$5:$E$1004='Verbal Sub Area Stats'!$B$56)*'Verbal Log'!$P$5:$P$1004)/SUMPRODUCT(('Verbal Log'!$C$5:$C$1004='Verbal Sub Area Stats'!$B59)*('Verbal Log'!$J$5:$J$1004='Verbal Sub Area Stats'!AB$42)*('Verbal Log'!$E$5:$E$1004='Verbal Sub Area Stats'!$B$56))</f>
        <v>#DIV/0!</v>
      </c>
      <c r="AC59" s="83" t="e">
        <f>+SUMPRODUCT(('Verbal Log'!$C$5:$C$1004='Verbal Sub Area Stats'!$B59)*('Verbal Log'!$J$5:$J$1004='Verbal Sub Area Stats'!AC$42)*('Verbal Log'!$E$5:$E$1004='Verbal Sub Area Stats'!$B$56)*'Verbal Log'!$P$5:$P$1004)/SUMPRODUCT(('Verbal Log'!$C$5:$C$1004='Verbal Sub Area Stats'!$B59)*('Verbal Log'!$J$5:$J$1004='Verbal Sub Area Stats'!AC$42)*('Verbal Log'!$E$5:$E$1004='Verbal Sub Area Stats'!$B$56))</f>
        <v>#DIV/0!</v>
      </c>
      <c r="AD59" s="83" t="e">
        <f>+SUMPRODUCT(('Verbal Log'!$C$5:$C$1004='Verbal Sub Area Stats'!$B59)*('Verbal Log'!$J$5:$J$1004='Verbal Sub Area Stats'!AD$42)*('Verbal Log'!$E$5:$E$1004='Verbal Sub Area Stats'!$B$56)*'Verbal Log'!$P$5:$P$1004)/SUMPRODUCT(('Verbal Log'!$C$5:$C$1004='Verbal Sub Area Stats'!$B59)*('Verbal Log'!$J$5:$J$1004='Verbal Sub Area Stats'!AD$42)*('Verbal Log'!$E$5:$E$1004='Verbal Sub Area Stats'!$B$56))</f>
        <v>#DIV/0!</v>
      </c>
      <c r="AE59" s="83" t="e">
        <f>+SUMPRODUCT(('Verbal Log'!$C$5:$C$1004='Verbal Sub Area Stats'!$B59)*('Verbal Log'!$J$5:$J$1004='Verbal Sub Area Stats'!AE$42)*('Verbal Log'!$E$5:$E$1004='Verbal Sub Area Stats'!$B$56)*'Verbal Log'!$P$5:$P$1004)/SUMPRODUCT(('Verbal Log'!$C$5:$C$1004='Verbal Sub Area Stats'!$B59)*('Verbal Log'!$J$5:$J$1004='Verbal Sub Area Stats'!AE$42)*('Verbal Log'!$E$5:$E$1004='Verbal Sub Area Stats'!$B$56))</f>
        <v>#DIV/0!</v>
      </c>
      <c r="AF59" s="83" t="e">
        <f>+SUMPRODUCT(('Verbal Log'!$C$5:$C$1004='Verbal Sub Area Stats'!$B59)*('Verbal Log'!$J$5:$J$1004='Verbal Sub Area Stats'!AF$42)*('Verbal Log'!$E$5:$E$1004='Verbal Sub Area Stats'!$B$56)*'Verbal Log'!$P$5:$P$1004)/SUMPRODUCT(('Verbal Log'!$C$5:$C$1004='Verbal Sub Area Stats'!$B59)*('Verbal Log'!$J$5:$J$1004='Verbal Sub Area Stats'!AF$42)*('Verbal Log'!$E$5:$E$1004='Verbal Sub Area Stats'!$B$56))</f>
        <v>#DIV/0!</v>
      </c>
      <c r="AG59" s="83" t="e">
        <f>+SUMPRODUCT(('Verbal Log'!$C$5:$C$1004='Verbal Sub Area Stats'!$B59)*('Verbal Log'!$J$5:$J$1004='Verbal Sub Area Stats'!AG$42)*('Verbal Log'!$E$5:$E$1004='Verbal Sub Area Stats'!$B$56)*'Verbal Log'!$P$5:$P$1004)/SUMPRODUCT(('Verbal Log'!$C$5:$C$1004='Verbal Sub Area Stats'!$B59)*('Verbal Log'!$J$5:$J$1004='Verbal Sub Area Stats'!AG$42)*('Verbal Log'!$E$5:$E$1004='Verbal Sub Area Stats'!$B$56))</f>
        <v>#DIV/0!</v>
      </c>
      <c r="AH59" s="83" t="e">
        <f>+SUMPRODUCT(('Verbal Log'!$C$5:$C$1004='Verbal Sub Area Stats'!$B59)*('Verbal Log'!$J$5:$J$1004='Verbal Sub Area Stats'!AH$42)*('Verbal Log'!$E$5:$E$1004='Verbal Sub Area Stats'!$B$56)*'Verbal Log'!$P$5:$P$1004)/SUMPRODUCT(('Verbal Log'!$C$5:$C$1004='Verbal Sub Area Stats'!$B59)*('Verbal Log'!$J$5:$J$1004='Verbal Sub Area Stats'!AH$42)*('Verbal Log'!$E$5:$E$1004='Verbal Sub Area Stats'!$B$56))</f>
        <v>#DIV/0!</v>
      </c>
      <c r="AI59" s="83" t="e">
        <f>+SUMPRODUCT(('Verbal Log'!$C$5:$C$1004='Verbal Sub Area Stats'!$B59)*('Verbal Log'!$J$5:$J$1004='Verbal Sub Area Stats'!AI$42)*('Verbal Log'!$E$5:$E$1004='Verbal Sub Area Stats'!$B$56)*'Verbal Log'!$P$5:$P$1004)/SUMPRODUCT(('Verbal Log'!$C$5:$C$1004='Verbal Sub Area Stats'!$B59)*('Verbal Log'!$J$5:$J$1004='Verbal Sub Area Stats'!AI$42)*('Verbal Log'!$E$5:$E$1004='Verbal Sub Area Stats'!$B$56))</f>
        <v>#DIV/0!</v>
      </c>
      <c r="AJ59" s="83" t="e">
        <f>+SUMPRODUCT(('Verbal Log'!$C$5:$C$1004='Verbal Sub Area Stats'!$B59)*('Verbal Log'!$J$5:$J$1004='Verbal Sub Area Stats'!AJ$42)*('Verbal Log'!$E$5:$E$1004='Verbal Sub Area Stats'!$B$56)*'Verbal Log'!$P$5:$P$1004)/SUMPRODUCT(('Verbal Log'!$C$5:$C$1004='Verbal Sub Area Stats'!$B59)*('Verbal Log'!$J$5:$J$1004='Verbal Sub Area Stats'!AJ$42)*('Verbal Log'!$E$5:$E$1004='Verbal Sub Area Stats'!$B$56))</f>
        <v>#DIV/0!</v>
      </c>
      <c r="AK59" s="83" t="e">
        <f>+SUMPRODUCT(('Verbal Log'!$C$5:$C$1004='Verbal Sub Area Stats'!$B59)*('Verbal Log'!$J$5:$J$1004='Verbal Sub Area Stats'!AK$42)*('Verbal Log'!$E$5:$E$1004='Verbal Sub Area Stats'!$B$56)*'Verbal Log'!$P$5:$P$1004)/SUMPRODUCT(('Verbal Log'!$C$5:$C$1004='Verbal Sub Area Stats'!$B59)*('Verbal Log'!$J$5:$J$1004='Verbal Sub Area Stats'!AK$42)*('Verbal Log'!$E$5:$E$1004='Verbal Sub Area Stats'!$B$56))</f>
        <v>#DIV/0!</v>
      </c>
      <c r="AL59" s="83" t="e">
        <f>+SUMPRODUCT(('Verbal Log'!$C$5:$C$1004='Verbal Sub Area Stats'!$B59)*('Verbal Log'!$J$5:$J$1004='Verbal Sub Area Stats'!AL$42)*('Verbal Log'!$E$5:$E$1004='Verbal Sub Area Stats'!$B$56)*'Verbal Log'!$P$5:$P$1004)/SUMPRODUCT(('Verbal Log'!$C$5:$C$1004='Verbal Sub Area Stats'!$B59)*('Verbal Log'!$J$5:$J$1004='Verbal Sub Area Stats'!AL$42)*('Verbal Log'!$E$5:$E$1004='Verbal Sub Area Stats'!$B$56))</f>
        <v>#DIV/0!</v>
      </c>
      <c r="AM59" s="83" t="e">
        <f>+SUMPRODUCT(('Verbal Log'!$C$5:$C$1004='Verbal Sub Area Stats'!$B59)*('Verbal Log'!$J$5:$J$1004='Verbal Sub Area Stats'!AM$42)*('Verbal Log'!$E$5:$E$1004='Verbal Sub Area Stats'!$B$56)*'Verbal Log'!$P$5:$P$1004)/SUMPRODUCT(('Verbal Log'!$C$5:$C$1004='Verbal Sub Area Stats'!$B59)*('Verbal Log'!$J$5:$J$1004='Verbal Sub Area Stats'!AM$42)*('Verbal Log'!$E$5:$E$1004='Verbal Sub Area Stats'!$B$56))</f>
        <v>#DIV/0!</v>
      </c>
      <c r="AN59" s="83" t="e">
        <f>+SUMPRODUCT(('Verbal Log'!$C$5:$C$1004='Verbal Sub Area Stats'!$B59)*('Verbal Log'!$J$5:$J$1004='Verbal Sub Area Stats'!AN$42)*('Verbal Log'!$E$5:$E$1004='Verbal Sub Area Stats'!$B$56)*'Verbal Log'!$P$5:$P$1004)/SUMPRODUCT(('Verbal Log'!$C$5:$C$1004='Verbal Sub Area Stats'!$B59)*('Verbal Log'!$J$5:$J$1004='Verbal Sub Area Stats'!AN$42)*('Verbal Log'!$E$5:$E$1004='Verbal Sub Area Stats'!$B$56))</f>
        <v>#DIV/0!</v>
      </c>
      <c r="AO59" s="83" t="e">
        <f>+SUMPRODUCT(('Verbal Log'!$C$5:$C$1004='Verbal Sub Area Stats'!$B59)*('Verbal Log'!$J$5:$J$1004='Verbal Sub Area Stats'!AO$42)*('Verbal Log'!$E$5:$E$1004='Verbal Sub Area Stats'!$B$56)*'Verbal Log'!$P$5:$P$1004)/SUMPRODUCT(('Verbal Log'!$C$5:$C$1004='Verbal Sub Area Stats'!$B59)*('Verbal Log'!$J$5:$J$1004='Verbal Sub Area Stats'!AO$42)*('Verbal Log'!$E$5:$E$1004='Verbal Sub Area Stats'!$B$56))</f>
        <v>#DIV/0!</v>
      </c>
      <c r="AP59" s="84" t="e">
        <f>+SUMPRODUCT(('Verbal Log'!$C$5:$C$1004='Verbal Sub Area Stats'!$B59)*('Verbal Log'!$E$5:$E$1004='Verbal Sub Area Stats'!$B$56)*'Verbal Log'!$P$5:$P$1004)/SUMPRODUCT(('Verbal Log'!$C$5:$C$1004='Verbal Sub Area Stats'!$B59)*('Verbal Log'!$E$5:$E$1004='Verbal Sub Area Stats'!$B$56))</f>
        <v>#DIV/0!</v>
      </c>
      <c r="AQ59" s="76"/>
      <c r="AR59" s="76"/>
      <c r="AS59" s="76"/>
      <c r="AT59" s="76"/>
      <c r="AU59" s="76"/>
      <c r="AV59" s="76"/>
      <c r="AW59" s="76"/>
      <c r="AX59" s="76"/>
      <c r="AY59" s="76"/>
      <c r="AZ59" s="76"/>
      <c r="BA59" s="76"/>
      <c r="BB59" s="76"/>
      <c r="BC59" s="76"/>
      <c r="BD59" s="76"/>
      <c r="BE59" s="76"/>
      <c r="BF59" s="76"/>
      <c r="BG59" s="76"/>
      <c r="BH59" s="76"/>
      <c r="BI59" s="76"/>
    </row>
    <row r="60" spans="2:61" ht="16" thickBot="1">
      <c r="B60" s="18" t="str">
        <f>db!D7</f>
        <v>Official Guide-Q</v>
      </c>
      <c r="D60" s="40" t="str">
        <f t="shared" si="7"/>
        <v>n/a</v>
      </c>
      <c r="E60" s="40" t="str">
        <f t="shared" si="7"/>
        <v>n/a</v>
      </c>
      <c r="F60" s="40" t="str">
        <f t="shared" si="7"/>
        <v>n/a</v>
      </c>
      <c r="G60" s="40" t="str">
        <f t="shared" si="7"/>
        <v>n/a</v>
      </c>
      <c r="H60" s="40" t="str">
        <f t="shared" si="7"/>
        <v>n/a</v>
      </c>
      <c r="I60" s="40" t="str">
        <f t="shared" si="7"/>
        <v>n/a</v>
      </c>
      <c r="J60" s="40" t="str">
        <f t="shared" si="7"/>
        <v>n/a</v>
      </c>
      <c r="K60" s="40" t="str">
        <f t="shared" si="7"/>
        <v>n/a</v>
      </c>
      <c r="L60" s="40" t="str">
        <f t="shared" si="7"/>
        <v>n/a</v>
      </c>
      <c r="M60" s="40" t="str">
        <f t="shared" si="7"/>
        <v>n/a</v>
      </c>
      <c r="N60" s="40" t="str">
        <f t="shared" si="7"/>
        <v>n/a</v>
      </c>
      <c r="O60" s="40" t="str">
        <f t="shared" si="7"/>
        <v>n/a</v>
      </c>
      <c r="P60" s="40" t="str">
        <f t="shared" si="7"/>
        <v>n/a</v>
      </c>
      <c r="Q60" s="40" t="str">
        <f t="shared" si="7"/>
        <v>n/a</v>
      </c>
      <c r="R60" s="40" t="str">
        <f t="shared" si="7"/>
        <v>n/a</v>
      </c>
      <c r="S60" s="40" t="str">
        <f t="shared" si="7"/>
        <v>n/a</v>
      </c>
      <c r="T60" s="40" t="str">
        <f t="shared" si="8"/>
        <v>n/a</v>
      </c>
      <c r="U60" s="40" t="str">
        <f t="shared" si="8"/>
        <v>n/a</v>
      </c>
      <c r="V60" s="42" t="str">
        <f t="shared" si="8"/>
        <v>n/a</v>
      </c>
      <c r="X60" s="83" t="e">
        <f>+SUMPRODUCT(('Verbal Log'!$C$5:$C$1004='Verbal Sub Area Stats'!$B60)*('Verbal Log'!$J$5:$J$1004='Verbal Sub Area Stats'!X$42)*('Verbal Log'!$E$5:$E$1004='Verbal Sub Area Stats'!$B$56)*'Verbal Log'!$P$5:$P$1004)/SUMPRODUCT(('Verbal Log'!$C$5:$C$1004='Verbal Sub Area Stats'!$B60)*('Verbal Log'!$J$5:$J$1004='Verbal Sub Area Stats'!X$42)*('Verbal Log'!$E$5:$E$1004='Verbal Sub Area Stats'!$B$56))</f>
        <v>#DIV/0!</v>
      </c>
      <c r="Y60" s="83" t="e">
        <f>+SUMPRODUCT(('Verbal Log'!$C$5:$C$1004='Verbal Sub Area Stats'!$B60)*('Verbal Log'!$J$5:$J$1004='Verbal Sub Area Stats'!Y$42)*('Verbal Log'!$E$5:$E$1004='Verbal Sub Area Stats'!$B$56)*'Verbal Log'!$P$5:$P$1004)/SUMPRODUCT(('Verbal Log'!$C$5:$C$1004='Verbal Sub Area Stats'!$B60)*('Verbal Log'!$J$5:$J$1004='Verbal Sub Area Stats'!Y$42)*('Verbal Log'!$E$5:$E$1004='Verbal Sub Area Stats'!$B$56))</f>
        <v>#DIV/0!</v>
      </c>
      <c r="Z60" s="83" t="e">
        <f>+SUMPRODUCT(('Verbal Log'!$C$5:$C$1004='Verbal Sub Area Stats'!$B60)*('Verbal Log'!$J$5:$J$1004='Verbal Sub Area Stats'!Z$42)*('Verbal Log'!$E$5:$E$1004='Verbal Sub Area Stats'!$B$56)*'Verbal Log'!$P$5:$P$1004)/SUMPRODUCT(('Verbal Log'!$C$5:$C$1004='Verbal Sub Area Stats'!$B60)*('Verbal Log'!$J$5:$J$1004='Verbal Sub Area Stats'!Z$42)*('Verbal Log'!$E$5:$E$1004='Verbal Sub Area Stats'!$B$56))</f>
        <v>#DIV/0!</v>
      </c>
      <c r="AA60" s="83" t="e">
        <f>+SUMPRODUCT(('Verbal Log'!$C$5:$C$1004='Verbal Sub Area Stats'!$B60)*('Verbal Log'!$J$5:$J$1004='Verbal Sub Area Stats'!AA$42)*('Verbal Log'!$E$5:$E$1004='Verbal Sub Area Stats'!$B$56)*'Verbal Log'!$P$5:$P$1004)/SUMPRODUCT(('Verbal Log'!$C$5:$C$1004='Verbal Sub Area Stats'!$B60)*('Verbal Log'!$J$5:$J$1004='Verbal Sub Area Stats'!AA$42)*('Verbal Log'!$E$5:$E$1004='Verbal Sub Area Stats'!$B$56))</f>
        <v>#DIV/0!</v>
      </c>
      <c r="AB60" s="83" t="e">
        <f>+SUMPRODUCT(('Verbal Log'!$C$5:$C$1004='Verbal Sub Area Stats'!$B60)*('Verbal Log'!$J$5:$J$1004='Verbal Sub Area Stats'!AB$42)*('Verbal Log'!$E$5:$E$1004='Verbal Sub Area Stats'!$B$56)*'Verbal Log'!$P$5:$P$1004)/SUMPRODUCT(('Verbal Log'!$C$5:$C$1004='Verbal Sub Area Stats'!$B60)*('Verbal Log'!$J$5:$J$1004='Verbal Sub Area Stats'!AB$42)*('Verbal Log'!$E$5:$E$1004='Verbal Sub Area Stats'!$B$56))</f>
        <v>#DIV/0!</v>
      </c>
      <c r="AC60" s="83" t="e">
        <f>+SUMPRODUCT(('Verbal Log'!$C$5:$C$1004='Verbal Sub Area Stats'!$B60)*('Verbal Log'!$J$5:$J$1004='Verbal Sub Area Stats'!AC$42)*('Verbal Log'!$E$5:$E$1004='Verbal Sub Area Stats'!$B$56)*'Verbal Log'!$P$5:$P$1004)/SUMPRODUCT(('Verbal Log'!$C$5:$C$1004='Verbal Sub Area Stats'!$B60)*('Verbal Log'!$J$5:$J$1004='Verbal Sub Area Stats'!AC$42)*('Verbal Log'!$E$5:$E$1004='Verbal Sub Area Stats'!$B$56))</f>
        <v>#DIV/0!</v>
      </c>
      <c r="AD60" s="83" t="e">
        <f>+SUMPRODUCT(('Verbal Log'!$C$5:$C$1004='Verbal Sub Area Stats'!$B60)*('Verbal Log'!$J$5:$J$1004='Verbal Sub Area Stats'!AD$42)*('Verbal Log'!$E$5:$E$1004='Verbal Sub Area Stats'!$B$56)*'Verbal Log'!$P$5:$P$1004)/SUMPRODUCT(('Verbal Log'!$C$5:$C$1004='Verbal Sub Area Stats'!$B60)*('Verbal Log'!$J$5:$J$1004='Verbal Sub Area Stats'!AD$42)*('Verbal Log'!$E$5:$E$1004='Verbal Sub Area Stats'!$B$56))</f>
        <v>#DIV/0!</v>
      </c>
      <c r="AE60" s="83" t="e">
        <f>+SUMPRODUCT(('Verbal Log'!$C$5:$C$1004='Verbal Sub Area Stats'!$B60)*('Verbal Log'!$J$5:$J$1004='Verbal Sub Area Stats'!AE$42)*('Verbal Log'!$E$5:$E$1004='Verbal Sub Area Stats'!$B$56)*'Verbal Log'!$P$5:$P$1004)/SUMPRODUCT(('Verbal Log'!$C$5:$C$1004='Verbal Sub Area Stats'!$B60)*('Verbal Log'!$J$5:$J$1004='Verbal Sub Area Stats'!AE$42)*('Verbal Log'!$E$5:$E$1004='Verbal Sub Area Stats'!$B$56))</f>
        <v>#DIV/0!</v>
      </c>
      <c r="AF60" s="83" t="e">
        <f>+SUMPRODUCT(('Verbal Log'!$C$5:$C$1004='Verbal Sub Area Stats'!$B60)*('Verbal Log'!$J$5:$J$1004='Verbal Sub Area Stats'!AF$42)*('Verbal Log'!$E$5:$E$1004='Verbal Sub Area Stats'!$B$56)*'Verbal Log'!$P$5:$P$1004)/SUMPRODUCT(('Verbal Log'!$C$5:$C$1004='Verbal Sub Area Stats'!$B60)*('Verbal Log'!$J$5:$J$1004='Verbal Sub Area Stats'!AF$42)*('Verbal Log'!$E$5:$E$1004='Verbal Sub Area Stats'!$B$56))</f>
        <v>#DIV/0!</v>
      </c>
      <c r="AG60" s="83" t="e">
        <f>+SUMPRODUCT(('Verbal Log'!$C$5:$C$1004='Verbal Sub Area Stats'!$B60)*('Verbal Log'!$J$5:$J$1004='Verbal Sub Area Stats'!AG$42)*('Verbal Log'!$E$5:$E$1004='Verbal Sub Area Stats'!$B$56)*'Verbal Log'!$P$5:$P$1004)/SUMPRODUCT(('Verbal Log'!$C$5:$C$1004='Verbal Sub Area Stats'!$B60)*('Verbal Log'!$J$5:$J$1004='Verbal Sub Area Stats'!AG$42)*('Verbal Log'!$E$5:$E$1004='Verbal Sub Area Stats'!$B$56))</f>
        <v>#DIV/0!</v>
      </c>
      <c r="AH60" s="83" t="e">
        <f>+SUMPRODUCT(('Verbal Log'!$C$5:$C$1004='Verbal Sub Area Stats'!$B60)*('Verbal Log'!$J$5:$J$1004='Verbal Sub Area Stats'!AH$42)*('Verbal Log'!$E$5:$E$1004='Verbal Sub Area Stats'!$B$56)*'Verbal Log'!$P$5:$P$1004)/SUMPRODUCT(('Verbal Log'!$C$5:$C$1004='Verbal Sub Area Stats'!$B60)*('Verbal Log'!$J$5:$J$1004='Verbal Sub Area Stats'!AH$42)*('Verbal Log'!$E$5:$E$1004='Verbal Sub Area Stats'!$B$56))</f>
        <v>#DIV/0!</v>
      </c>
      <c r="AI60" s="83" t="e">
        <f>+SUMPRODUCT(('Verbal Log'!$C$5:$C$1004='Verbal Sub Area Stats'!$B60)*('Verbal Log'!$J$5:$J$1004='Verbal Sub Area Stats'!AI$42)*('Verbal Log'!$E$5:$E$1004='Verbal Sub Area Stats'!$B$56)*'Verbal Log'!$P$5:$P$1004)/SUMPRODUCT(('Verbal Log'!$C$5:$C$1004='Verbal Sub Area Stats'!$B60)*('Verbal Log'!$J$5:$J$1004='Verbal Sub Area Stats'!AI$42)*('Verbal Log'!$E$5:$E$1004='Verbal Sub Area Stats'!$B$56))</f>
        <v>#DIV/0!</v>
      </c>
      <c r="AJ60" s="83" t="e">
        <f>+SUMPRODUCT(('Verbal Log'!$C$5:$C$1004='Verbal Sub Area Stats'!$B60)*('Verbal Log'!$J$5:$J$1004='Verbal Sub Area Stats'!AJ$42)*('Verbal Log'!$E$5:$E$1004='Verbal Sub Area Stats'!$B$56)*'Verbal Log'!$P$5:$P$1004)/SUMPRODUCT(('Verbal Log'!$C$5:$C$1004='Verbal Sub Area Stats'!$B60)*('Verbal Log'!$J$5:$J$1004='Verbal Sub Area Stats'!AJ$42)*('Verbal Log'!$E$5:$E$1004='Verbal Sub Area Stats'!$B$56))</f>
        <v>#DIV/0!</v>
      </c>
      <c r="AK60" s="83" t="e">
        <f>+SUMPRODUCT(('Verbal Log'!$C$5:$C$1004='Verbal Sub Area Stats'!$B60)*('Verbal Log'!$J$5:$J$1004='Verbal Sub Area Stats'!AK$42)*('Verbal Log'!$E$5:$E$1004='Verbal Sub Area Stats'!$B$56)*'Verbal Log'!$P$5:$P$1004)/SUMPRODUCT(('Verbal Log'!$C$5:$C$1004='Verbal Sub Area Stats'!$B60)*('Verbal Log'!$J$5:$J$1004='Verbal Sub Area Stats'!AK$42)*('Verbal Log'!$E$5:$E$1004='Verbal Sub Area Stats'!$B$56))</f>
        <v>#DIV/0!</v>
      </c>
      <c r="AL60" s="83" t="e">
        <f>+SUMPRODUCT(('Verbal Log'!$C$5:$C$1004='Verbal Sub Area Stats'!$B60)*('Verbal Log'!$J$5:$J$1004='Verbal Sub Area Stats'!AL$42)*('Verbal Log'!$E$5:$E$1004='Verbal Sub Area Stats'!$B$56)*'Verbal Log'!$P$5:$P$1004)/SUMPRODUCT(('Verbal Log'!$C$5:$C$1004='Verbal Sub Area Stats'!$B60)*('Verbal Log'!$J$5:$J$1004='Verbal Sub Area Stats'!AL$42)*('Verbal Log'!$E$5:$E$1004='Verbal Sub Area Stats'!$B$56))</f>
        <v>#DIV/0!</v>
      </c>
      <c r="AM60" s="83" t="e">
        <f>+SUMPRODUCT(('Verbal Log'!$C$5:$C$1004='Verbal Sub Area Stats'!$B60)*('Verbal Log'!$J$5:$J$1004='Verbal Sub Area Stats'!AM$42)*('Verbal Log'!$E$5:$E$1004='Verbal Sub Area Stats'!$B$56)*'Verbal Log'!$P$5:$P$1004)/SUMPRODUCT(('Verbal Log'!$C$5:$C$1004='Verbal Sub Area Stats'!$B60)*('Verbal Log'!$J$5:$J$1004='Verbal Sub Area Stats'!AM$42)*('Verbal Log'!$E$5:$E$1004='Verbal Sub Area Stats'!$B$56))</f>
        <v>#DIV/0!</v>
      </c>
      <c r="AN60" s="83" t="e">
        <f>+SUMPRODUCT(('Verbal Log'!$C$5:$C$1004='Verbal Sub Area Stats'!$B60)*('Verbal Log'!$J$5:$J$1004='Verbal Sub Area Stats'!AN$42)*('Verbal Log'!$E$5:$E$1004='Verbal Sub Area Stats'!$B$56)*'Verbal Log'!$P$5:$P$1004)/SUMPRODUCT(('Verbal Log'!$C$5:$C$1004='Verbal Sub Area Stats'!$B60)*('Verbal Log'!$J$5:$J$1004='Verbal Sub Area Stats'!AN$42)*('Verbal Log'!$E$5:$E$1004='Verbal Sub Area Stats'!$B$56))</f>
        <v>#DIV/0!</v>
      </c>
      <c r="AO60" s="83" t="e">
        <f>+SUMPRODUCT(('Verbal Log'!$C$5:$C$1004='Verbal Sub Area Stats'!$B60)*('Verbal Log'!$J$5:$J$1004='Verbal Sub Area Stats'!AO$42)*('Verbal Log'!$E$5:$E$1004='Verbal Sub Area Stats'!$B$56)*'Verbal Log'!$P$5:$P$1004)/SUMPRODUCT(('Verbal Log'!$C$5:$C$1004='Verbal Sub Area Stats'!$B60)*('Verbal Log'!$J$5:$J$1004='Verbal Sub Area Stats'!AO$42)*('Verbal Log'!$E$5:$E$1004='Verbal Sub Area Stats'!$B$56))</f>
        <v>#DIV/0!</v>
      </c>
      <c r="AP60" s="84" t="e">
        <f>+SUMPRODUCT(('Verbal Log'!$C$5:$C$1004='Verbal Sub Area Stats'!$B60)*('Verbal Log'!$E$5:$E$1004='Verbal Sub Area Stats'!$B$56)*'Verbal Log'!$P$5:$P$1004)/SUMPRODUCT(('Verbal Log'!$C$5:$C$1004='Verbal Sub Area Stats'!$B60)*('Verbal Log'!$E$5:$E$1004='Verbal Sub Area Stats'!$B$56))</f>
        <v>#DIV/0!</v>
      </c>
      <c r="AQ60" s="76"/>
      <c r="AR60" s="76"/>
      <c r="AS60" s="76"/>
      <c r="AT60" s="76"/>
      <c r="AU60" s="76"/>
      <c r="AV60" s="76"/>
      <c r="AW60" s="76"/>
      <c r="AX60" s="76"/>
      <c r="AY60" s="76"/>
      <c r="AZ60" s="76"/>
      <c r="BA60" s="76"/>
      <c r="BB60" s="76"/>
      <c r="BC60" s="76"/>
      <c r="BD60" s="76"/>
      <c r="BE60" s="76"/>
      <c r="BF60" s="76"/>
      <c r="BG60" s="76"/>
      <c r="BH60" s="76"/>
      <c r="BI60" s="76"/>
    </row>
    <row r="61" spans="2:61" ht="16" thickBot="1">
      <c r="B61" s="18" t="str">
        <f>db!D8</f>
        <v>Kaplan Premier</v>
      </c>
      <c r="D61" s="43" t="str">
        <f t="shared" si="7"/>
        <v>n/a</v>
      </c>
      <c r="E61" s="43">
        <f t="shared" si="7"/>
        <v>1</v>
      </c>
      <c r="F61" s="43">
        <f t="shared" si="7"/>
        <v>0.75</v>
      </c>
      <c r="G61" s="43">
        <f t="shared" si="7"/>
        <v>1</v>
      </c>
      <c r="H61" s="43">
        <f t="shared" si="7"/>
        <v>1</v>
      </c>
      <c r="I61" s="43" t="str">
        <f t="shared" si="7"/>
        <v>n/a</v>
      </c>
      <c r="J61" s="43" t="str">
        <f t="shared" si="7"/>
        <v>n/a</v>
      </c>
      <c r="K61" s="43" t="str">
        <f t="shared" si="7"/>
        <v>n/a</v>
      </c>
      <c r="L61" s="43" t="str">
        <f t="shared" si="7"/>
        <v>n/a</v>
      </c>
      <c r="M61" s="43" t="str">
        <f t="shared" si="7"/>
        <v>n/a</v>
      </c>
      <c r="N61" s="43" t="str">
        <f t="shared" si="7"/>
        <v>n/a</v>
      </c>
      <c r="O61" s="43" t="str">
        <f t="shared" si="7"/>
        <v>n/a</v>
      </c>
      <c r="P61" s="43" t="str">
        <f t="shared" si="7"/>
        <v>n/a</v>
      </c>
      <c r="Q61" s="43" t="str">
        <f t="shared" si="7"/>
        <v>n/a</v>
      </c>
      <c r="R61" s="43" t="str">
        <f t="shared" si="7"/>
        <v>n/a</v>
      </c>
      <c r="S61" s="43" t="str">
        <f t="shared" si="7"/>
        <v>n/a</v>
      </c>
      <c r="T61" s="43" t="str">
        <f t="shared" si="8"/>
        <v>n/a</v>
      </c>
      <c r="U61" s="43" t="str">
        <f t="shared" si="8"/>
        <v>n/a</v>
      </c>
      <c r="V61" s="45">
        <f t="shared" si="8"/>
        <v>0.88</v>
      </c>
      <c r="X61" s="83" t="e">
        <f>+SUMPRODUCT(('Verbal Log'!$C$5:$C$1004='Verbal Sub Area Stats'!$B61)*('Verbal Log'!$J$5:$J$1004='Verbal Sub Area Stats'!X$42)*('Verbal Log'!$E$5:$E$1004='Verbal Sub Area Stats'!$B$56)*'Verbal Log'!$P$5:$P$1004)/SUMPRODUCT(('Verbal Log'!$C$5:$C$1004='Verbal Sub Area Stats'!$B61)*('Verbal Log'!$J$5:$J$1004='Verbal Sub Area Stats'!X$42)*('Verbal Log'!$E$5:$E$1004='Verbal Sub Area Stats'!$B$56))</f>
        <v>#DIV/0!</v>
      </c>
      <c r="Y61" s="83">
        <f>+SUMPRODUCT(('Verbal Log'!$C$5:$C$1004='Verbal Sub Area Stats'!$B61)*('Verbal Log'!$J$5:$J$1004='Verbal Sub Area Stats'!Y$42)*('Verbal Log'!$E$5:$E$1004='Verbal Sub Area Stats'!$B$56)*'Verbal Log'!$P$5:$P$1004)/SUMPRODUCT(('Verbal Log'!$C$5:$C$1004='Verbal Sub Area Stats'!$B61)*('Verbal Log'!$J$5:$J$1004='Verbal Sub Area Stats'!Y$42)*('Verbal Log'!$E$5:$E$1004='Verbal Sub Area Stats'!$B$56))</f>
        <v>1</v>
      </c>
      <c r="Z61" s="83">
        <f>+SUMPRODUCT(('Verbal Log'!$C$5:$C$1004='Verbal Sub Area Stats'!$B61)*('Verbal Log'!$J$5:$J$1004='Verbal Sub Area Stats'!Z$42)*('Verbal Log'!$E$5:$E$1004='Verbal Sub Area Stats'!$B$56)*'Verbal Log'!$P$5:$P$1004)/SUMPRODUCT(('Verbal Log'!$C$5:$C$1004='Verbal Sub Area Stats'!$B61)*('Verbal Log'!$J$5:$J$1004='Verbal Sub Area Stats'!Z$42)*('Verbal Log'!$E$5:$E$1004='Verbal Sub Area Stats'!$B$56))</f>
        <v>0.75</v>
      </c>
      <c r="AA61" s="83">
        <f>+SUMPRODUCT(('Verbal Log'!$C$5:$C$1004='Verbal Sub Area Stats'!$B61)*('Verbal Log'!$J$5:$J$1004='Verbal Sub Area Stats'!AA$42)*('Verbal Log'!$E$5:$E$1004='Verbal Sub Area Stats'!$B$56)*'Verbal Log'!$P$5:$P$1004)/SUMPRODUCT(('Verbal Log'!$C$5:$C$1004='Verbal Sub Area Stats'!$B61)*('Verbal Log'!$J$5:$J$1004='Verbal Sub Area Stats'!AA$42)*('Verbal Log'!$E$5:$E$1004='Verbal Sub Area Stats'!$B$56))</f>
        <v>1</v>
      </c>
      <c r="AB61" s="83">
        <f>+SUMPRODUCT(('Verbal Log'!$C$5:$C$1004='Verbal Sub Area Stats'!$B61)*('Verbal Log'!$J$5:$J$1004='Verbal Sub Area Stats'!AB$42)*('Verbal Log'!$E$5:$E$1004='Verbal Sub Area Stats'!$B$56)*'Verbal Log'!$P$5:$P$1004)/SUMPRODUCT(('Verbal Log'!$C$5:$C$1004='Verbal Sub Area Stats'!$B61)*('Verbal Log'!$J$5:$J$1004='Verbal Sub Area Stats'!AB$42)*('Verbal Log'!$E$5:$E$1004='Verbal Sub Area Stats'!$B$56))</f>
        <v>1</v>
      </c>
      <c r="AC61" s="83" t="e">
        <f>+SUMPRODUCT(('Verbal Log'!$C$5:$C$1004='Verbal Sub Area Stats'!$B61)*('Verbal Log'!$J$5:$J$1004='Verbal Sub Area Stats'!AC$42)*('Verbal Log'!$E$5:$E$1004='Verbal Sub Area Stats'!$B$56)*'Verbal Log'!$P$5:$P$1004)/SUMPRODUCT(('Verbal Log'!$C$5:$C$1004='Verbal Sub Area Stats'!$B61)*('Verbal Log'!$J$5:$J$1004='Verbal Sub Area Stats'!AC$42)*('Verbal Log'!$E$5:$E$1004='Verbal Sub Area Stats'!$B$56))</f>
        <v>#DIV/0!</v>
      </c>
      <c r="AD61" s="83" t="e">
        <f>+SUMPRODUCT(('Verbal Log'!$C$5:$C$1004='Verbal Sub Area Stats'!$B61)*('Verbal Log'!$J$5:$J$1004='Verbal Sub Area Stats'!AD$42)*('Verbal Log'!$E$5:$E$1004='Verbal Sub Area Stats'!$B$56)*'Verbal Log'!$P$5:$P$1004)/SUMPRODUCT(('Verbal Log'!$C$5:$C$1004='Verbal Sub Area Stats'!$B61)*('Verbal Log'!$J$5:$J$1004='Verbal Sub Area Stats'!AD$42)*('Verbal Log'!$E$5:$E$1004='Verbal Sub Area Stats'!$B$56))</f>
        <v>#DIV/0!</v>
      </c>
      <c r="AE61" s="83" t="e">
        <f>+SUMPRODUCT(('Verbal Log'!$C$5:$C$1004='Verbal Sub Area Stats'!$B61)*('Verbal Log'!$J$5:$J$1004='Verbal Sub Area Stats'!AE$42)*('Verbal Log'!$E$5:$E$1004='Verbal Sub Area Stats'!$B$56)*'Verbal Log'!$P$5:$P$1004)/SUMPRODUCT(('Verbal Log'!$C$5:$C$1004='Verbal Sub Area Stats'!$B61)*('Verbal Log'!$J$5:$J$1004='Verbal Sub Area Stats'!AE$42)*('Verbal Log'!$E$5:$E$1004='Verbal Sub Area Stats'!$B$56))</f>
        <v>#DIV/0!</v>
      </c>
      <c r="AF61" s="83" t="e">
        <f>+SUMPRODUCT(('Verbal Log'!$C$5:$C$1004='Verbal Sub Area Stats'!$B61)*('Verbal Log'!$J$5:$J$1004='Verbal Sub Area Stats'!AF$42)*('Verbal Log'!$E$5:$E$1004='Verbal Sub Area Stats'!$B$56)*'Verbal Log'!$P$5:$P$1004)/SUMPRODUCT(('Verbal Log'!$C$5:$C$1004='Verbal Sub Area Stats'!$B61)*('Verbal Log'!$J$5:$J$1004='Verbal Sub Area Stats'!AF$42)*('Verbal Log'!$E$5:$E$1004='Verbal Sub Area Stats'!$B$56))</f>
        <v>#DIV/0!</v>
      </c>
      <c r="AG61" s="83" t="e">
        <f>+SUMPRODUCT(('Verbal Log'!$C$5:$C$1004='Verbal Sub Area Stats'!$B61)*('Verbal Log'!$J$5:$J$1004='Verbal Sub Area Stats'!AG$42)*('Verbal Log'!$E$5:$E$1004='Verbal Sub Area Stats'!$B$56)*'Verbal Log'!$P$5:$P$1004)/SUMPRODUCT(('Verbal Log'!$C$5:$C$1004='Verbal Sub Area Stats'!$B61)*('Verbal Log'!$J$5:$J$1004='Verbal Sub Area Stats'!AG$42)*('Verbal Log'!$E$5:$E$1004='Verbal Sub Area Stats'!$B$56))</f>
        <v>#DIV/0!</v>
      </c>
      <c r="AH61" s="83" t="e">
        <f>+SUMPRODUCT(('Verbal Log'!$C$5:$C$1004='Verbal Sub Area Stats'!$B61)*('Verbal Log'!$J$5:$J$1004='Verbal Sub Area Stats'!AH$42)*('Verbal Log'!$E$5:$E$1004='Verbal Sub Area Stats'!$B$56)*'Verbal Log'!$P$5:$P$1004)/SUMPRODUCT(('Verbal Log'!$C$5:$C$1004='Verbal Sub Area Stats'!$B61)*('Verbal Log'!$J$5:$J$1004='Verbal Sub Area Stats'!AH$42)*('Verbal Log'!$E$5:$E$1004='Verbal Sub Area Stats'!$B$56))</f>
        <v>#DIV/0!</v>
      </c>
      <c r="AI61" s="83" t="e">
        <f>+SUMPRODUCT(('Verbal Log'!$C$5:$C$1004='Verbal Sub Area Stats'!$B61)*('Verbal Log'!$J$5:$J$1004='Verbal Sub Area Stats'!AI$42)*('Verbal Log'!$E$5:$E$1004='Verbal Sub Area Stats'!$B$56)*'Verbal Log'!$P$5:$P$1004)/SUMPRODUCT(('Verbal Log'!$C$5:$C$1004='Verbal Sub Area Stats'!$B61)*('Verbal Log'!$J$5:$J$1004='Verbal Sub Area Stats'!AI$42)*('Verbal Log'!$E$5:$E$1004='Verbal Sub Area Stats'!$B$56))</f>
        <v>#DIV/0!</v>
      </c>
      <c r="AJ61" s="83" t="e">
        <f>+SUMPRODUCT(('Verbal Log'!$C$5:$C$1004='Verbal Sub Area Stats'!$B61)*('Verbal Log'!$J$5:$J$1004='Verbal Sub Area Stats'!AJ$42)*('Verbal Log'!$E$5:$E$1004='Verbal Sub Area Stats'!$B$56)*'Verbal Log'!$P$5:$P$1004)/SUMPRODUCT(('Verbal Log'!$C$5:$C$1004='Verbal Sub Area Stats'!$B61)*('Verbal Log'!$J$5:$J$1004='Verbal Sub Area Stats'!AJ$42)*('Verbal Log'!$E$5:$E$1004='Verbal Sub Area Stats'!$B$56))</f>
        <v>#DIV/0!</v>
      </c>
      <c r="AK61" s="83" t="e">
        <f>+SUMPRODUCT(('Verbal Log'!$C$5:$C$1004='Verbal Sub Area Stats'!$B61)*('Verbal Log'!$J$5:$J$1004='Verbal Sub Area Stats'!AK$42)*('Verbal Log'!$E$5:$E$1004='Verbal Sub Area Stats'!$B$56)*'Verbal Log'!$P$5:$P$1004)/SUMPRODUCT(('Verbal Log'!$C$5:$C$1004='Verbal Sub Area Stats'!$B61)*('Verbal Log'!$J$5:$J$1004='Verbal Sub Area Stats'!AK$42)*('Verbal Log'!$E$5:$E$1004='Verbal Sub Area Stats'!$B$56))</f>
        <v>#DIV/0!</v>
      </c>
      <c r="AL61" s="83" t="e">
        <f>+SUMPRODUCT(('Verbal Log'!$C$5:$C$1004='Verbal Sub Area Stats'!$B61)*('Verbal Log'!$J$5:$J$1004='Verbal Sub Area Stats'!AL$42)*('Verbal Log'!$E$5:$E$1004='Verbal Sub Area Stats'!$B$56)*'Verbal Log'!$P$5:$P$1004)/SUMPRODUCT(('Verbal Log'!$C$5:$C$1004='Verbal Sub Area Stats'!$B61)*('Verbal Log'!$J$5:$J$1004='Verbal Sub Area Stats'!AL$42)*('Verbal Log'!$E$5:$E$1004='Verbal Sub Area Stats'!$B$56))</f>
        <v>#DIV/0!</v>
      </c>
      <c r="AM61" s="83" t="e">
        <f>+SUMPRODUCT(('Verbal Log'!$C$5:$C$1004='Verbal Sub Area Stats'!$B61)*('Verbal Log'!$J$5:$J$1004='Verbal Sub Area Stats'!AM$42)*('Verbal Log'!$E$5:$E$1004='Verbal Sub Area Stats'!$B$56)*'Verbal Log'!$P$5:$P$1004)/SUMPRODUCT(('Verbal Log'!$C$5:$C$1004='Verbal Sub Area Stats'!$B61)*('Verbal Log'!$J$5:$J$1004='Verbal Sub Area Stats'!AM$42)*('Verbal Log'!$E$5:$E$1004='Verbal Sub Area Stats'!$B$56))</f>
        <v>#DIV/0!</v>
      </c>
      <c r="AN61" s="83" t="e">
        <f>+SUMPRODUCT(('Verbal Log'!$C$5:$C$1004='Verbal Sub Area Stats'!$B61)*('Verbal Log'!$J$5:$J$1004='Verbal Sub Area Stats'!AN$42)*('Verbal Log'!$E$5:$E$1004='Verbal Sub Area Stats'!$B$56)*'Verbal Log'!$P$5:$P$1004)/SUMPRODUCT(('Verbal Log'!$C$5:$C$1004='Verbal Sub Area Stats'!$B61)*('Verbal Log'!$J$5:$J$1004='Verbal Sub Area Stats'!AN$42)*('Verbal Log'!$E$5:$E$1004='Verbal Sub Area Stats'!$B$56))</f>
        <v>#DIV/0!</v>
      </c>
      <c r="AO61" s="83" t="e">
        <f>+SUMPRODUCT(('Verbal Log'!$C$5:$C$1004='Verbal Sub Area Stats'!$B61)*('Verbal Log'!$J$5:$J$1004='Verbal Sub Area Stats'!AO$42)*('Verbal Log'!$E$5:$E$1004='Verbal Sub Area Stats'!$B$56)*'Verbal Log'!$P$5:$P$1004)/SUMPRODUCT(('Verbal Log'!$C$5:$C$1004='Verbal Sub Area Stats'!$B61)*('Verbal Log'!$J$5:$J$1004='Verbal Sub Area Stats'!AO$42)*('Verbal Log'!$E$5:$E$1004='Verbal Sub Area Stats'!$B$56))</f>
        <v>#DIV/0!</v>
      </c>
      <c r="AP61" s="84">
        <f>+SUMPRODUCT(('Verbal Log'!$C$5:$C$1004='Verbal Sub Area Stats'!$B61)*('Verbal Log'!$E$5:$E$1004='Verbal Sub Area Stats'!$B$56)*'Verbal Log'!$P$5:$P$1004)/SUMPRODUCT(('Verbal Log'!$C$5:$C$1004='Verbal Sub Area Stats'!$B61)*('Verbal Log'!$E$5:$E$1004='Verbal Sub Area Stats'!$B$56))</f>
        <v>0.88</v>
      </c>
      <c r="AQ61" s="76"/>
      <c r="AR61" s="76"/>
      <c r="AS61" s="76"/>
      <c r="AT61" s="76"/>
      <c r="AU61" s="76"/>
      <c r="AV61" s="76"/>
      <c r="AW61" s="76"/>
      <c r="AX61" s="76"/>
      <c r="AY61" s="76"/>
      <c r="AZ61" s="76"/>
      <c r="BA61" s="76"/>
      <c r="BB61" s="76"/>
      <c r="BC61" s="76"/>
      <c r="BD61" s="76"/>
      <c r="BE61" s="76"/>
      <c r="BF61" s="76"/>
      <c r="BG61" s="76"/>
      <c r="BH61" s="76"/>
      <c r="BI61" s="76"/>
    </row>
    <row r="62" spans="2:61" ht="16" thickBot="1">
      <c r="B62" s="18" t="str">
        <f>db!D9</f>
        <v>MGMAT</v>
      </c>
      <c r="D62" s="40" t="str">
        <f t="shared" si="7"/>
        <v>n/a</v>
      </c>
      <c r="E62" s="40" t="str">
        <f t="shared" si="7"/>
        <v>n/a</v>
      </c>
      <c r="F62" s="40" t="str">
        <f t="shared" si="7"/>
        <v>n/a</v>
      </c>
      <c r="G62" s="40" t="str">
        <f t="shared" si="7"/>
        <v>n/a</v>
      </c>
      <c r="H62" s="40" t="str">
        <f t="shared" si="7"/>
        <v>n/a</v>
      </c>
      <c r="I62" s="40" t="str">
        <f t="shared" si="7"/>
        <v>n/a</v>
      </c>
      <c r="J62" s="40" t="str">
        <f t="shared" si="7"/>
        <v>n/a</v>
      </c>
      <c r="K62" s="40" t="str">
        <f t="shared" si="7"/>
        <v>n/a</v>
      </c>
      <c r="L62" s="40" t="str">
        <f t="shared" si="7"/>
        <v>n/a</v>
      </c>
      <c r="M62" s="40" t="str">
        <f t="shared" si="7"/>
        <v>n/a</v>
      </c>
      <c r="N62" s="40" t="str">
        <f t="shared" si="7"/>
        <v>n/a</v>
      </c>
      <c r="O62" s="40" t="str">
        <f t="shared" si="7"/>
        <v>n/a</v>
      </c>
      <c r="P62" s="40" t="str">
        <f t="shared" si="7"/>
        <v>n/a</v>
      </c>
      <c r="Q62" s="40" t="str">
        <f t="shared" si="7"/>
        <v>n/a</v>
      </c>
      <c r="R62" s="40" t="str">
        <f t="shared" si="7"/>
        <v>n/a</v>
      </c>
      <c r="S62" s="40" t="str">
        <f t="shared" si="7"/>
        <v>n/a</v>
      </c>
      <c r="T62" s="40" t="str">
        <f t="shared" si="8"/>
        <v>n/a</v>
      </c>
      <c r="U62" s="40" t="str">
        <f t="shared" si="8"/>
        <v>n/a</v>
      </c>
      <c r="V62" s="42" t="str">
        <f t="shared" si="8"/>
        <v>n/a</v>
      </c>
      <c r="X62" s="83" t="e">
        <f>+SUMPRODUCT(('Verbal Log'!$C$5:$C$1004='Verbal Sub Area Stats'!$B62)*('Verbal Log'!$J$5:$J$1004='Verbal Sub Area Stats'!X$42)*('Verbal Log'!$E$5:$E$1004='Verbal Sub Area Stats'!$B$56)*'Verbal Log'!$P$5:$P$1004)/SUMPRODUCT(('Verbal Log'!$C$5:$C$1004='Verbal Sub Area Stats'!$B62)*('Verbal Log'!$J$5:$J$1004='Verbal Sub Area Stats'!X$42)*('Verbal Log'!$E$5:$E$1004='Verbal Sub Area Stats'!$B$56))</f>
        <v>#DIV/0!</v>
      </c>
      <c r="Y62" s="83" t="e">
        <f>+SUMPRODUCT(('Verbal Log'!$C$5:$C$1004='Verbal Sub Area Stats'!$B62)*('Verbal Log'!$J$5:$J$1004='Verbal Sub Area Stats'!Y$42)*('Verbal Log'!$E$5:$E$1004='Verbal Sub Area Stats'!$B$56)*'Verbal Log'!$P$5:$P$1004)/SUMPRODUCT(('Verbal Log'!$C$5:$C$1004='Verbal Sub Area Stats'!$B62)*('Verbal Log'!$J$5:$J$1004='Verbal Sub Area Stats'!Y$42)*('Verbal Log'!$E$5:$E$1004='Verbal Sub Area Stats'!$B$56))</f>
        <v>#DIV/0!</v>
      </c>
      <c r="Z62" s="83" t="e">
        <f>+SUMPRODUCT(('Verbal Log'!$C$5:$C$1004='Verbal Sub Area Stats'!$B62)*('Verbal Log'!$J$5:$J$1004='Verbal Sub Area Stats'!Z$42)*('Verbal Log'!$E$5:$E$1004='Verbal Sub Area Stats'!$B$56)*'Verbal Log'!$P$5:$P$1004)/SUMPRODUCT(('Verbal Log'!$C$5:$C$1004='Verbal Sub Area Stats'!$B62)*('Verbal Log'!$J$5:$J$1004='Verbal Sub Area Stats'!Z$42)*('Verbal Log'!$E$5:$E$1004='Verbal Sub Area Stats'!$B$56))</f>
        <v>#DIV/0!</v>
      </c>
      <c r="AA62" s="83" t="e">
        <f>+SUMPRODUCT(('Verbal Log'!$C$5:$C$1004='Verbal Sub Area Stats'!$B62)*('Verbal Log'!$J$5:$J$1004='Verbal Sub Area Stats'!AA$42)*('Verbal Log'!$E$5:$E$1004='Verbal Sub Area Stats'!$B$56)*'Verbal Log'!$P$5:$P$1004)/SUMPRODUCT(('Verbal Log'!$C$5:$C$1004='Verbal Sub Area Stats'!$B62)*('Verbal Log'!$J$5:$J$1004='Verbal Sub Area Stats'!AA$42)*('Verbal Log'!$E$5:$E$1004='Verbal Sub Area Stats'!$B$56))</f>
        <v>#DIV/0!</v>
      </c>
      <c r="AB62" s="83" t="e">
        <f>+SUMPRODUCT(('Verbal Log'!$C$5:$C$1004='Verbal Sub Area Stats'!$B62)*('Verbal Log'!$J$5:$J$1004='Verbal Sub Area Stats'!AB$42)*('Verbal Log'!$E$5:$E$1004='Verbal Sub Area Stats'!$B$56)*'Verbal Log'!$P$5:$P$1004)/SUMPRODUCT(('Verbal Log'!$C$5:$C$1004='Verbal Sub Area Stats'!$B62)*('Verbal Log'!$J$5:$J$1004='Verbal Sub Area Stats'!AB$42)*('Verbal Log'!$E$5:$E$1004='Verbal Sub Area Stats'!$B$56))</f>
        <v>#DIV/0!</v>
      </c>
      <c r="AC62" s="83" t="e">
        <f>+SUMPRODUCT(('Verbal Log'!$C$5:$C$1004='Verbal Sub Area Stats'!$B62)*('Verbal Log'!$J$5:$J$1004='Verbal Sub Area Stats'!AC$42)*('Verbal Log'!$E$5:$E$1004='Verbal Sub Area Stats'!$B$56)*'Verbal Log'!$P$5:$P$1004)/SUMPRODUCT(('Verbal Log'!$C$5:$C$1004='Verbal Sub Area Stats'!$B62)*('Verbal Log'!$J$5:$J$1004='Verbal Sub Area Stats'!AC$42)*('Verbal Log'!$E$5:$E$1004='Verbal Sub Area Stats'!$B$56))</f>
        <v>#DIV/0!</v>
      </c>
      <c r="AD62" s="83" t="e">
        <f>+SUMPRODUCT(('Verbal Log'!$C$5:$C$1004='Verbal Sub Area Stats'!$B62)*('Verbal Log'!$J$5:$J$1004='Verbal Sub Area Stats'!AD$42)*('Verbal Log'!$E$5:$E$1004='Verbal Sub Area Stats'!$B$56)*'Verbal Log'!$P$5:$P$1004)/SUMPRODUCT(('Verbal Log'!$C$5:$C$1004='Verbal Sub Area Stats'!$B62)*('Verbal Log'!$J$5:$J$1004='Verbal Sub Area Stats'!AD$42)*('Verbal Log'!$E$5:$E$1004='Verbal Sub Area Stats'!$B$56))</f>
        <v>#DIV/0!</v>
      </c>
      <c r="AE62" s="83" t="e">
        <f>+SUMPRODUCT(('Verbal Log'!$C$5:$C$1004='Verbal Sub Area Stats'!$B62)*('Verbal Log'!$J$5:$J$1004='Verbal Sub Area Stats'!AE$42)*('Verbal Log'!$E$5:$E$1004='Verbal Sub Area Stats'!$B$56)*'Verbal Log'!$P$5:$P$1004)/SUMPRODUCT(('Verbal Log'!$C$5:$C$1004='Verbal Sub Area Stats'!$B62)*('Verbal Log'!$J$5:$J$1004='Verbal Sub Area Stats'!AE$42)*('Verbal Log'!$E$5:$E$1004='Verbal Sub Area Stats'!$B$56))</f>
        <v>#DIV/0!</v>
      </c>
      <c r="AF62" s="83" t="e">
        <f>+SUMPRODUCT(('Verbal Log'!$C$5:$C$1004='Verbal Sub Area Stats'!$B62)*('Verbal Log'!$J$5:$J$1004='Verbal Sub Area Stats'!AF$42)*('Verbal Log'!$E$5:$E$1004='Verbal Sub Area Stats'!$B$56)*'Verbal Log'!$P$5:$P$1004)/SUMPRODUCT(('Verbal Log'!$C$5:$C$1004='Verbal Sub Area Stats'!$B62)*('Verbal Log'!$J$5:$J$1004='Verbal Sub Area Stats'!AF$42)*('Verbal Log'!$E$5:$E$1004='Verbal Sub Area Stats'!$B$56))</f>
        <v>#DIV/0!</v>
      </c>
      <c r="AG62" s="83" t="e">
        <f>+SUMPRODUCT(('Verbal Log'!$C$5:$C$1004='Verbal Sub Area Stats'!$B62)*('Verbal Log'!$J$5:$J$1004='Verbal Sub Area Stats'!AG$42)*('Verbal Log'!$E$5:$E$1004='Verbal Sub Area Stats'!$B$56)*'Verbal Log'!$P$5:$P$1004)/SUMPRODUCT(('Verbal Log'!$C$5:$C$1004='Verbal Sub Area Stats'!$B62)*('Verbal Log'!$J$5:$J$1004='Verbal Sub Area Stats'!AG$42)*('Verbal Log'!$E$5:$E$1004='Verbal Sub Area Stats'!$B$56))</f>
        <v>#DIV/0!</v>
      </c>
      <c r="AH62" s="83" t="e">
        <f>+SUMPRODUCT(('Verbal Log'!$C$5:$C$1004='Verbal Sub Area Stats'!$B62)*('Verbal Log'!$J$5:$J$1004='Verbal Sub Area Stats'!AH$42)*('Verbal Log'!$E$5:$E$1004='Verbal Sub Area Stats'!$B$56)*'Verbal Log'!$P$5:$P$1004)/SUMPRODUCT(('Verbal Log'!$C$5:$C$1004='Verbal Sub Area Stats'!$B62)*('Verbal Log'!$J$5:$J$1004='Verbal Sub Area Stats'!AH$42)*('Verbal Log'!$E$5:$E$1004='Verbal Sub Area Stats'!$B$56))</f>
        <v>#DIV/0!</v>
      </c>
      <c r="AI62" s="83" t="e">
        <f>+SUMPRODUCT(('Verbal Log'!$C$5:$C$1004='Verbal Sub Area Stats'!$B62)*('Verbal Log'!$J$5:$J$1004='Verbal Sub Area Stats'!AI$42)*('Verbal Log'!$E$5:$E$1004='Verbal Sub Area Stats'!$B$56)*'Verbal Log'!$P$5:$P$1004)/SUMPRODUCT(('Verbal Log'!$C$5:$C$1004='Verbal Sub Area Stats'!$B62)*('Verbal Log'!$J$5:$J$1004='Verbal Sub Area Stats'!AI$42)*('Verbal Log'!$E$5:$E$1004='Verbal Sub Area Stats'!$B$56))</f>
        <v>#DIV/0!</v>
      </c>
      <c r="AJ62" s="83" t="e">
        <f>+SUMPRODUCT(('Verbal Log'!$C$5:$C$1004='Verbal Sub Area Stats'!$B62)*('Verbal Log'!$J$5:$J$1004='Verbal Sub Area Stats'!AJ$42)*('Verbal Log'!$E$5:$E$1004='Verbal Sub Area Stats'!$B$56)*'Verbal Log'!$P$5:$P$1004)/SUMPRODUCT(('Verbal Log'!$C$5:$C$1004='Verbal Sub Area Stats'!$B62)*('Verbal Log'!$J$5:$J$1004='Verbal Sub Area Stats'!AJ$42)*('Verbal Log'!$E$5:$E$1004='Verbal Sub Area Stats'!$B$56))</f>
        <v>#DIV/0!</v>
      </c>
      <c r="AK62" s="83" t="e">
        <f>+SUMPRODUCT(('Verbal Log'!$C$5:$C$1004='Verbal Sub Area Stats'!$B62)*('Verbal Log'!$J$5:$J$1004='Verbal Sub Area Stats'!AK$42)*('Verbal Log'!$E$5:$E$1004='Verbal Sub Area Stats'!$B$56)*'Verbal Log'!$P$5:$P$1004)/SUMPRODUCT(('Verbal Log'!$C$5:$C$1004='Verbal Sub Area Stats'!$B62)*('Verbal Log'!$J$5:$J$1004='Verbal Sub Area Stats'!AK$42)*('Verbal Log'!$E$5:$E$1004='Verbal Sub Area Stats'!$B$56))</f>
        <v>#DIV/0!</v>
      </c>
      <c r="AL62" s="83" t="e">
        <f>+SUMPRODUCT(('Verbal Log'!$C$5:$C$1004='Verbal Sub Area Stats'!$B62)*('Verbal Log'!$J$5:$J$1004='Verbal Sub Area Stats'!AL$42)*('Verbal Log'!$E$5:$E$1004='Verbal Sub Area Stats'!$B$56)*'Verbal Log'!$P$5:$P$1004)/SUMPRODUCT(('Verbal Log'!$C$5:$C$1004='Verbal Sub Area Stats'!$B62)*('Verbal Log'!$J$5:$J$1004='Verbal Sub Area Stats'!AL$42)*('Verbal Log'!$E$5:$E$1004='Verbal Sub Area Stats'!$B$56))</f>
        <v>#DIV/0!</v>
      </c>
      <c r="AM62" s="83" t="e">
        <f>+SUMPRODUCT(('Verbal Log'!$C$5:$C$1004='Verbal Sub Area Stats'!$B62)*('Verbal Log'!$J$5:$J$1004='Verbal Sub Area Stats'!AM$42)*('Verbal Log'!$E$5:$E$1004='Verbal Sub Area Stats'!$B$56)*'Verbal Log'!$P$5:$P$1004)/SUMPRODUCT(('Verbal Log'!$C$5:$C$1004='Verbal Sub Area Stats'!$B62)*('Verbal Log'!$J$5:$J$1004='Verbal Sub Area Stats'!AM$42)*('Verbal Log'!$E$5:$E$1004='Verbal Sub Area Stats'!$B$56))</f>
        <v>#DIV/0!</v>
      </c>
      <c r="AN62" s="83" t="e">
        <f>+SUMPRODUCT(('Verbal Log'!$C$5:$C$1004='Verbal Sub Area Stats'!$B62)*('Verbal Log'!$J$5:$J$1004='Verbal Sub Area Stats'!AN$42)*('Verbal Log'!$E$5:$E$1004='Verbal Sub Area Stats'!$B$56)*'Verbal Log'!$P$5:$P$1004)/SUMPRODUCT(('Verbal Log'!$C$5:$C$1004='Verbal Sub Area Stats'!$B62)*('Verbal Log'!$J$5:$J$1004='Verbal Sub Area Stats'!AN$42)*('Verbal Log'!$E$5:$E$1004='Verbal Sub Area Stats'!$B$56))</f>
        <v>#DIV/0!</v>
      </c>
      <c r="AO62" s="83" t="e">
        <f>+SUMPRODUCT(('Verbal Log'!$C$5:$C$1004='Verbal Sub Area Stats'!$B62)*('Verbal Log'!$J$5:$J$1004='Verbal Sub Area Stats'!AO$42)*('Verbal Log'!$E$5:$E$1004='Verbal Sub Area Stats'!$B$56)*'Verbal Log'!$P$5:$P$1004)/SUMPRODUCT(('Verbal Log'!$C$5:$C$1004='Verbal Sub Area Stats'!$B62)*('Verbal Log'!$J$5:$J$1004='Verbal Sub Area Stats'!AO$42)*('Verbal Log'!$E$5:$E$1004='Verbal Sub Area Stats'!$B$56))</f>
        <v>#DIV/0!</v>
      </c>
      <c r="AP62" s="84" t="e">
        <f>+SUMPRODUCT(('Verbal Log'!$C$5:$C$1004='Verbal Sub Area Stats'!$B62)*('Verbal Log'!$E$5:$E$1004='Verbal Sub Area Stats'!$B$56)*'Verbal Log'!$P$5:$P$1004)/SUMPRODUCT(('Verbal Log'!$C$5:$C$1004='Verbal Sub Area Stats'!$B62)*('Verbal Log'!$E$5:$E$1004='Verbal Sub Area Stats'!$B$56))</f>
        <v>#DIV/0!</v>
      </c>
      <c r="AQ62" s="76"/>
      <c r="AR62" s="76"/>
      <c r="AS62" s="76"/>
      <c r="AT62" s="76"/>
      <c r="AU62" s="76"/>
      <c r="AV62" s="76"/>
      <c r="AW62" s="76"/>
      <c r="AX62" s="76"/>
      <c r="AY62" s="76"/>
      <c r="AZ62" s="76"/>
      <c r="BA62" s="76"/>
      <c r="BB62" s="76"/>
      <c r="BC62" s="76"/>
      <c r="BD62" s="76"/>
      <c r="BE62" s="76"/>
      <c r="BF62" s="76"/>
      <c r="BG62" s="76"/>
      <c r="BH62" s="76"/>
      <c r="BI62" s="76"/>
    </row>
    <row r="63" spans="2:61" ht="16" thickBot="1">
      <c r="B63" s="18" t="str">
        <f>db!D10</f>
        <v>NOVA</v>
      </c>
      <c r="D63" s="43" t="str">
        <f t="shared" si="7"/>
        <v>n/a</v>
      </c>
      <c r="E63" s="43" t="str">
        <f t="shared" si="7"/>
        <v>n/a</v>
      </c>
      <c r="F63" s="43" t="str">
        <f t="shared" si="7"/>
        <v>n/a</v>
      </c>
      <c r="G63" s="43" t="str">
        <f t="shared" si="7"/>
        <v>n/a</v>
      </c>
      <c r="H63" s="43" t="str">
        <f t="shared" si="7"/>
        <v>n/a</v>
      </c>
      <c r="I63" s="43" t="str">
        <f t="shared" si="7"/>
        <v>n/a</v>
      </c>
      <c r="J63" s="43" t="str">
        <f t="shared" si="7"/>
        <v>n/a</v>
      </c>
      <c r="K63" s="43" t="str">
        <f t="shared" si="7"/>
        <v>n/a</v>
      </c>
      <c r="L63" s="43" t="str">
        <f t="shared" si="7"/>
        <v>n/a</v>
      </c>
      <c r="M63" s="43" t="str">
        <f t="shared" si="7"/>
        <v>n/a</v>
      </c>
      <c r="N63" s="43" t="str">
        <f t="shared" si="7"/>
        <v>n/a</v>
      </c>
      <c r="O63" s="43" t="str">
        <f t="shared" si="7"/>
        <v>n/a</v>
      </c>
      <c r="P63" s="43" t="str">
        <f t="shared" si="7"/>
        <v>n/a</v>
      </c>
      <c r="Q63" s="43" t="str">
        <f t="shared" si="7"/>
        <v>n/a</v>
      </c>
      <c r="R63" s="43" t="str">
        <f t="shared" si="7"/>
        <v>n/a</v>
      </c>
      <c r="S63" s="43" t="str">
        <f t="shared" si="7"/>
        <v>n/a</v>
      </c>
      <c r="T63" s="43" t="str">
        <f t="shared" si="8"/>
        <v>n/a</v>
      </c>
      <c r="U63" s="43" t="str">
        <f t="shared" si="8"/>
        <v>n/a</v>
      </c>
      <c r="V63" s="45" t="str">
        <f t="shared" si="8"/>
        <v>n/a</v>
      </c>
      <c r="X63" s="83" t="e">
        <f>+SUMPRODUCT(('Verbal Log'!$C$5:$C$1004='Verbal Sub Area Stats'!$B63)*('Verbal Log'!$J$5:$J$1004='Verbal Sub Area Stats'!X$42)*('Verbal Log'!$E$5:$E$1004='Verbal Sub Area Stats'!$B$56)*'Verbal Log'!$P$5:$P$1004)/SUMPRODUCT(('Verbal Log'!$C$5:$C$1004='Verbal Sub Area Stats'!$B63)*('Verbal Log'!$J$5:$J$1004='Verbal Sub Area Stats'!X$42)*('Verbal Log'!$E$5:$E$1004='Verbal Sub Area Stats'!$B$56))</f>
        <v>#DIV/0!</v>
      </c>
      <c r="Y63" s="83" t="e">
        <f>+SUMPRODUCT(('Verbal Log'!$C$5:$C$1004='Verbal Sub Area Stats'!$B63)*('Verbal Log'!$J$5:$J$1004='Verbal Sub Area Stats'!Y$42)*('Verbal Log'!$E$5:$E$1004='Verbal Sub Area Stats'!$B$56)*'Verbal Log'!$P$5:$P$1004)/SUMPRODUCT(('Verbal Log'!$C$5:$C$1004='Verbal Sub Area Stats'!$B63)*('Verbal Log'!$J$5:$J$1004='Verbal Sub Area Stats'!Y$42)*('Verbal Log'!$E$5:$E$1004='Verbal Sub Area Stats'!$B$56))</f>
        <v>#DIV/0!</v>
      </c>
      <c r="Z63" s="83" t="e">
        <f>+SUMPRODUCT(('Verbal Log'!$C$5:$C$1004='Verbal Sub Area Stats'!$B63)*('Verbal Log'!$J$5:$J$1004='Verbal Sub Area Stats'!Z$42)*('Verbal Log'!$E$5:$E$1004='Verbal Sub Area Stats'!$B$56)*'Verbal Log'!$P$5:$P$1004)/SUMPRODUCT(('Verbal Log'!$C$5:$C$1004='Verbal Sub Area Stats'!$B63)*('Verbal Log'!$J$5:$J$1004='Verbal Sub Area Stats'!Z$42)*('Verbal Log'!$E$5:$E$1004='Verbal Sub Area Stats'!$B$56))</f>
        <v>#DIV/0!</v>
      </c>
      <c r="AA63" s="83" t="e">
        <f>+SUMPRODUCT(('Verbal Log'!$C$5:$C$1004='Verbal Sub Area Stats'!$B63)*('Verbal Log'!$J$5:$J$1004='Verbal Sub Area Stats'!AA$42)*('Verbal Log'!$E$5:$E$1004='Verbal Sub Area Stats'!$B$56)*'Verbal Log'!$P$5:$P$1004)/SUMPRODUCT(('Verbal Log'!$C$5:$C$1004='Verbal Sub Area Stats'!$B63)*('Verbal Log'!$J$5:$J$1004='Verbal Sub Area Stats'!AA$42)*('Verbal Log'!$E$5:$E$1004='Verbal Sub Area Stats'!$B$56))</f>
        <v>#DIV/0!</v>
      </c>
      <c r="AB63" s="83" t="e">
        <f>+SUMPRODUCT(('Verbal Log'!$C$5:$C$1004='Verbal Sub Area Stats'!$B63)*('Verbal Log'!$J$5:$J$1004='Verbal Sub Area Stats'!AB$42)*('Verbal Log'!$E$5:$E$1004='Verbal Sub Area Stats'!$B$56)*'Verbal Log'!$P$5:$P$1004)/SUMPRODUCT(('Verbal Log'!$C$5:$C$1004='Verbal Sub Area Stats'!$B63)*('Verbal Log'!$J$5:$J$1004='Verbal Sub Area Stats'!AB$42)*('Verbal Log'!$E$5:$E$1004='Verbal Sub Area Stats'!$B$56))</f>
        <v>#DIV/0!</v>
      </c>
      <c r="AC63" s="83" t="e">
        <f>+SUMPRODUCT(('Verbal Log'!$C$5:$C$1004='Verbal Sub Area Stats'!$B63)*('Verbal Log'!$J$5:$J$1004='Verbal Sub Area Stats'!AC$42)*('Verbal Log'!$E$5:$E$1004='Verbal Sub Area Stats'!$B$56)*'Verbal Log'!$P$5:$P$1004)/SUMPRODUCT(('Verbal Log'!$C$5:$C$1004='Verbal Sub Area Stats'!$B63)*('Verbal Log'!$J$5:$J$1004='Verbal Sub Area Stats'!AC$42)*('Verbal Log'!$E$5:$E$1004='Verbal Sub Area Stats'!$B$56))</f>
        <v>#DIV/0!</v>
      </c>
      <c r="AD63" s="83" t="e">
        <f>+SUMPRODUCT(('Verbal Log'!$C$5:$C$1004='Verbal Sub Area Stats'!$B63)*('Verbal Log'!$J$5:$J$1004='Verbal Sub Area Stats'!AD$42)*('Verbal Log'!$E$5:$E$1004='Verbal Sub Area Stats'!$B$56)*'Verbal Log'!$P$5:$P$1004)/SUMPRODUCT(('Verbal Log'!$C$5:$C$1004='Verbal Sub Area Stats'!$B63)*('Verbal Log'!$J$5:$J$1004='Verbal Sub Area Stats'!AD$42)*('Verbal Log'!$E$5:$E$1004='Verbal Sub Area Stats'!$B$56))</f>
        <v>#DIV/0!</v>
      </c>
      <c r="AE63" s="83" t="e">
        <f>+SUMPRODUCT(('Verbal Log'!$C$5:$C$1004='Verbal Sub Area Stats'!$B63)*('Verbal Log'!$J$5:$J$1004='Verbal Sub Area Stats'!AE$42)*('Verbal Log'!$E$5:$E$1004='Verbal Sub Area Stats'!$B$56)*'Verbal Log'!$P$5:$P$1004)/SUMPRODUCT(('Verbal Log'!$C$5:$C$1004='Verbal Sub Area Stats'!$B63)*('Verbal Log'!$J$5:$J$1004='Verbal Sub Area Stats'!AE$42)*('Verbal Log'!$E$5:$E$1004='Verbal Sub Area Stats'!$B$56))</f>
        <v>#DIV/0!</v>
      </c>
      <c r="AF63" s="83" t="e">
        <f>+SUMPRODUCT(('Verbal Log'!$C$5:$C$1004='Verbal Sub Area Stats'!$B63)*('Verbal Log'!$J$5:$J$1004='Verbal Sub Area Stats'!AF$42)*('Verbal Log'!$E$5:$E$1004='Verbal Sub Area Stats'!$B$56)*'Verbal Log'!$P$5:$P$1004)/SUMPRODUCT(('Verbal Log'!$C$5:$C$1004='Verbal Sub Area Stats'!$B63)*('Verbal Log'!$J$5:$J$1004='Verbal Sub Area Stats'!AF$42)*('Verbal Log'!$E$5:$E$1004='Verbal Sub Area Stats'!$B$56))</f>
        <v>#DIV/0!</v>
      </c>
      <c r="AG63" s="83" t="e">
        <f>+SUMPRODUCT(('Verbal Log'!$C$5:$C$1004='Verbal Sub Area Stats'!$B63)*('Verbal Log'!$J$5:$J$1004='Verbal Sub Area Stats'!AG$42)*('Verbal Log'!$E$5:$E$1004='Verbal Sub Area Stats'!$B$56)*'Verbal Log'!$P$5:$P$1004)/SUMPRODUCT(('Verbal Log'!$C$5:$C$1004='Verbal Sub Area Stats'!$B63)*('Verbal Log'!$J$5:$J$1004='Verbal Sub Area Stats'!AG$42)*('Verbal Log'!$E$5:$E$1004='Verbal Sub Area Stats'!$B$56))</f>
        <v>#DIV/0!</v>
      </c>
      <c r="AH63" s="83" t="e">
        <f>+SUMPRODUCT(('Verbal Log'!$C$5:$C$1004='Verbal Sub Area Stats'!$B63)*('Verbal Log'!$J$5:$J$1004='Verbal Sub Area Stats'!AH$42)*('Verbal Log'!$E$5:$E$1004='Verbal Sub Area Stats'!$B$56)*'Verbal Log'!$P$5:$P$1004)/SUMPRODUCT(('Verbal Log'!$C$5:$C$1004='Verbal Sub Area Stats'!$B63)*('Verbal Log'!$J$5:$J$1004='Verbal Sub Area Stats'!AH$42)*('Verbal Log'!$E$5:$E$1004='Verbal Sub Area Stats'!$B$56))</f>
        <v>#DIV/0!</v>
      </c>
      <c r="AI63" s="83" t="e">
        <f>+SUMPRODUCT(('Verbal Log'!$C$5:$C$1004='Verbal Sub Area Stats'!$B63)*('Verbal Log'!$J$5:$J$1004='Verbal Sub Area Stats'!AI$42)*('Verbal Log'!$E$5:$E$1004='Verbal Sub Area Stats'!$B$56)*'Verbal Log'!$P$5:$P$1004)/SUMPRODUCT(('Verbal Log'!$C$5:$C$1004='Verbal Sub Area Stats'!$B63)*('Verbal Log'!$J$5:$J$1004='Verbal Sub Area Stats'!AI$42)*('Verbal Log'!$E$5:$E$1004='Verbal Sub Area Stats'!$B$56))</f>
        <v>#DIV/0!</v>
      </c>
      <c r="AJ63" s="83" t="e">
        <f>+SUMPRODUCT(('Verbal Log'!$C$5:$C$1004='Verbal Sub Area Stats'!$B63)*('Verbal Log'!$J$5:$J$1004='Verbal Sub Area Stats'!AJ$42)*('Verbal Log'!$E$5:$E$1004='Verbal Sub Area Stats'!$B$56)*'Verbal Log'!$P$5:$P$1004)/SUMPRODUCT(('Verbal Log'!$C$5:$C$1004='Verbal Sub Area Stats'!$B63)*('Verbal Log'!$J$5:$J$1004='Verbal Sub Area Stats'!AJ$42)*('Verbal Log'!$E$5:$E$1004='Verbal Sub Area Stats'!$B$56))</f>
        <v>#DIV/0!</v>
      </c>
      <c r="AK63" s="83" t="e">
        <f>+SUMPRODUCT(('Verbal Log'!$C$5:$C$1004='Verbal Sub Area Stats'!$B63)*('Verbal Log'!$J$5:$J$1004='Verbal Sub Area Stats'!AK$42)*('Verbal Log'!$E$5:$E$1004='Verbal Sub Area Stats'!$B$56)*'Verbal Log'!$P$5:$P$1004)/SUMPRODUCT(('Verbal Log'!$C$5:$C$1004='Verbal Sub Area Stats'!$B63)*('Verbal Log'!$J$5:$J$1004='Verbal Sub Area Stats'!AK$42)*('Verbal Log'!$E$5:$E$1004='Verbal Sub Area Stats'!$B$56))</f>
        <v>#DIV/0!</v>
      </c>
      <c r="AL63" s="83" t="e">
        <f>+SUMPRODUCT(('Verbal Log'!$C$5:$C$1004='Verbal Sub Area Stats'!$B63)*('Verbal Log'!$J$5:$J$1004='Verbal Sub Area Stats'!AL$42)*('Verbal Log'!$E$5:$E$1004='Verbal Sub Area Stats'!$B$56)*'Verbal Log'!$P$5:$P$1004)/SUMPRODUCT(('Verbal Log'!$C$5:$C$1004='Verbal Sub Area Stats'!$B63)*('Verbal Log'!$J$5:$J$1004='Verbal Sub Area Stats'!AL$42)*('Verbal Log'!$E$5:$E$1004='Verbal Sub Area Stats'!$B$56))</f>
        <v>#DIV/0!</v>
      </c>
      <c r="AM63" s="83" t="e">
        <f>+SUMPRODUCT(('Verbal Log'!$C$5:$C$1004='Verbal Sub Area Stats'!$B63)*('Verbal Log'!$J$5:$J$1004='Verbal Sub Area Stats'!AM$42)*('Verbal Log'!$E$5:$E$1004='Verbal Sub Area Stats'!$B$56)*'Verbal Log'!$P$5:$P$1004)/SUMPRODUCT(('Verbal Log'!$C$5:$C$1004='Verbal Sub Area Stats'!$B63)*('Verbal Log'!$J$5:$J$1004='Verbal Sub Area Stats'!AM$42)*('Verbal Log'!$E$5:$E$1004='Verbal Sub Area Stats'!$B$56))</f>
        <v>#DIV/0!</v>
      </c>
      <c r="AN63" s="83" t="e">
        <f>+SUMPRODUCT(('Verbal Log'!$C$5:$C$1004='Verbal Sub Area Stats'!$B63)*('Verbal Log'!$J$5:$J$1004='Verbal Sub Area Stats'!AN$42)*('Verbal Log'!$E$5:$E$1004='Verbal Sub Area Stats'!$B$56)*'Verbal Log'!$P$5:$P$1004)/SUMPRODUCT(('Verbal Log'!$C$5:$C$1004='Verbal Sub Area Stats'!$B63)*('Verbal Log'!$J$5:$J$1004='Verbal Sub Area Stats'!AN$42)*('Verbal Log'!$E$5:$E$1004='Verbal Sub Area Stats'!$B$56))</f>
        <v>#DIV/0!</v>
      </c>
      <c r="AO63" s="83" t="e">
        <f>+SUMPRODUCT(('Verbal Log'!$C$5:$C$1004='Verbal Sub Area Stats'!$B63)*('Verbal Log'!$J$5:$J$1004='Verbal Sub Area Stats'!AO$42)*('Verbal Log'!$E$5:$E$1004='Verbal Sub Area Stats'!$B$56)*'Verbal Log'!$P$5:$P$1004)/SUMPRODUCT(('Verbal Log'!$C$5:$C$1004='Verbal Sub Area Stats'!$B63)*('Verbal Log'!$J$5:$J$1004='Verbal Sub Area Stats'!AO$42)*('Verbal Log'!$E$5:$E$1004='Verbal Sub Area Stats'!$B$56))</f>
        <v>#DIV/0!</v>
      </c>
      <c r="AP63" s="84" t="e">
        <f>+SUMPRODUCT(('Verbal Log'!$C$5:$C$1004='Verbal Sub Area Stats'!$B63)*('Verbal Log'!$E$5:$E$1004='Verbal Sub Area Stats'!$B$56)*'Verbal Log'!$P$5:$P$1004)/SUMPRODUCT(('Verbal Log'!$C$5:$C$1004='Verbal Sub Area Stats'!$B63)*('Verbal Log'!$E$5:$E$1004='Verbal Sub Area Stats'!$B$56))</f>
        <v>#DIV/0!</v>
      </c>
      <c r="AQ63" s="76"/>
      <c r="AR63" s="76"/>
      <c r="AS63" s="76"/>
      <c r="AT63" s="76"/>
      <c r="AU63" s="76"/>
      <c r="AV63" s="76"/>
      <c r="AW63" s="76"/>
      <c r="AX63" s="76"/>
      <c r="AY63" s="76"/>
      <c r="AZ63" s="76"/>
      <c r="BA63" s="76"/>
      <c r="BB63" s="76"/>
      <c r="BC63" s="76"/>
      <c r="BD63" s="76"/>
      <c r="BE63" s="76"/>
      <c r="BF63" s="76"/>
      <c r="BG63" s="76"/>
      <c r="BH63" s="76"/>
      <c r="BI63" s="76"/>
    </row>
    <row r="64" spans="2:61" ht="16" thickBot="1">
      <c r="B64" s="18" t="str">
        <f>db!D11</f>
        <v>Kaplan Verbal</v>
      </c>
      <c r="D64" s="40" t="str">
        <f t="shared" si="7"/>
        <v>n/a</v>
      </c>
      <c r="E64" s="40" t="str">
        <f t="shared" si="7"/>
        <v>n/a</v>
      </c>
      <c r="F64" s="40" t="str">
        <f t="shared" si="7"/>
        <v>n/a</v>
      </c>
      <c r="G64" s="40" t="str">
        <f t="shared" si="7"/>
        <v>n/a</v>
      </c>
      <c r="H64" s="40" t="str">
        <f t="shared" si="7"/>
        <v>n/a</v>
      </c>
      <c r="I64" s="40" t="str">
        <f t="shared" si="7"/>
        <v>n/a</v>
      </c>
      <c r="J64" s="40" t="str">
        <f t="shared" si="7"/>
        <v>n/a</v>
      </c>
      <c r="K64" s="40" t="str">
        <f t="shared" si="7"/>
        <v>n/a</v>
      </c>
      <c r="L64" s="40" t="str">
        <f t="shared" si="7"/>
        <v>n/a</v>
      </c>
      <c r="M64" s="40" t="str">
        <f t="shared" si="7"/>
        <v>n/a</v>
      </c>
      <c r="N64" s="40" t="str">
        <f t="shared" si="7"/>
        <v>n/a</v>
      </c>
      <c r="O64" s="40" t="str">
        <f t="shared" si="7"/>
        <v>n/a</v>
      </c>
      <c r="P64" s="40" t="str">
        <f t="shared" si="7"/>
        <v>n/a</v>
      </c>
      <c r="Q64" s="40" t="str">
        <f t="shared" si="7"/>
        <v>n/a</v>
      </c>
      <c r="R64" s="40" t="str">
        <f t="shared" si="7"/>
        <v>n/a</v>
      </c>
      <c r="S64" s="40" t="str">
        <f t="shared" si="7"/>
        <v>n/a</v>
      </c>
      <c r="T64" s="40" t="str">
        <f t="shared" si="8"/>
        <v>n/a</v>
      </c>
      <c r="U64" s="40" t="str">
        <f t="shared" si="8"/>
        <v>n/a</v>
      </c>
      <c r="V64" s="42" t="str">
        <f t="shared" si="8"/>
        <v>n/a</v>
      </c>
      <c r="X64" s="83" t="e">
        <f>+SUMPRODUCT(('Verbal Log'!$C$5:$C$1004='Verbal Sub Area Stats'!$B64)*('Verbal Log'!$J$5:$J$1004='Verbal Sub Area Stats'!X$42)*('Verbal Log'!$E$5:$E$1004='Verbal Sub Area Stats'!$B$56)*'Verbal Log'!$P$5:$P$1004)/SUMPRODUCT(('Verbal Log'!$C$5:$C$1004='Verbal Sub Area Stats'!$B64)*('Verbal Log'!$J$5:$J$1004='Verbal Sub Area Stats'!X$42)*('Verbal Log'!$E$5:$E$1004='Verbal Sub Area Stats'!$B$56))</f>
        <v>#DIV/0!</v>
      </c>
      <c r="Y64" s="83" t="e">
        <f>+SUMPRODUCT(('Verbal Log'!$C$5:$C$1004='Verbal Sub Area Stats'!$B64)*('Verbal Log'!$J$5:$J$1004='Verbal Sub Area Stats'!Y$42)*('Verbal Log'!$E$5:$E$1004='Verbal Sub Area Stats'!$B$56)*'Verbal Log'!$P$5:$P$1004)/SUMPRODUCT(('Verbal Log'!$C$5:$C$1004='Verbal Sub Area Stats'!$B64)*('Verbal Log'!$J$5:$J$1004='Verbal Sub Area Stats'!Y$42)*('Verbal Log'!$E$5:$E$1004='Verbal Sub Area Stats'!$B$56))</f>
        <v>#DIV/0!</v>
      </c>
      <c r="Z64" s="83" t="e">
        <f>+SUMPRODUCT(('Verbal Log'!$C$5:$C$1004='Verbal Sub Area Stats'!$B64)*('Verbal Log'!$J$5:$J$1004='Verbal Sub Area Stats'!Z$42)*('Verbal Log'!$E$5:$E$1004='Verbal Sub Area Stats'!$B$56)*'Verbal Log'!$P$5:$P$1004)/SUMPRODUCT(('Verbal Log'!$C$5:$C$1004='Verbal Sub Area Stats'!$B64)*('Verbal Log'!$J$5:$J$1004='Verbal Sub Area Stats'!Z$42)*('Verbal Log'!$E$5:$E$1004='Verbal Sub Area Stats'!$B$56))</f>
        <v>#DIV/0!</v>
      </c>
      <c r="AA64" s="83" t="e">
        <f>+SUMPRODUCT(('Verbal Log'!$C$5:$C$1004='Verbal Sub Area Stats'!$B64)*('Verbal Log'!$J$5:$J$1004='Verbal Sub Area Stats'!AA$42)*('Verbal Log'!$E$5:$E$1004='Verbal Sub Area Stats'!$B$56)*'Verbal Log'!$P$5:$P$1004)/SUMPRODUCT(('Verbal Log'!$C$5:$C$1004='Verbal Sub Area Stats'!$B64)*('Verbal Log'!$J$5:$J$1004='Verbal Sub Area Stats'!AA$42)*('Verbal Log'!$E$5:$E$1004='Verbal Sub Area Stats'!$B$56))</f>
        <v>#DIV/0!</v>
      </c>
      <c r="AB64" s="83" t="e">
        <f>+SUMPRODUCT(('Verbal Log'!$C$5:$C$1004='Verbal Sub Area Stats'!$B64)*('Verbal Log'!$J$5:$J$1004='Verbal Sub Area Stats'!AB$42)*('Verbal Log'!$E$5:$E$1004='Verbal Sub Area Stats'!$B$56)*'Verbal Log'!$P$5:$P$1004)/SUMPRODUCT(('Verbal Log'!$C$5:$C$1004='Verbal Sub Area Stats'!$B64)*('Verbal Log'!$J$5:$J$1004='Verbal Sub Area Stats'!AB$42)*('Verbal Log'!$E$5:$E$1004='Verbal Sub Area Stats'!$B$56))</f>
        <v>#DIV/0!</v>
      </c>
      <c r="AC64" s="83" t="e">
        <f>+SUMPRODUCT(('Verbal Log'!$C$5:$C$1004='Verbal Sub Area Stats'!$B64)*('Verbal Log'!$J$5:$J$1004='Verbal Sub Area Stats'!AC$42)*('Verbal Log'!$E$5:$E$1004='Verbal Sub Area Stats'!$B$56)*'Verbal Log'!$P$5:$P$1004)/SUMPRODUCT(('Verbal Log'!$C$5:$C$1004='Verbal Sub Area Stats'!$B64)*('Verbal Log'!$J$5:$J$1004='Verbal Sub Area Stats'!AC$42)*('Verbal Log'!$E$5:$E$1004='Verbal Sub Area Stats'!$B$56))</f>
        <v>#DIV/0!</v>
      </c>
      <c r="AD64" s="83" t="e">
        <f>+SUMPRODUCT(('Verbal Log'!$C$5:$C$1004='Verbal Sub Area Stats'!$B64)*('Verbal Log'!$J$5:$J$1004='Verbal Sub Area Stats'!AD$42)*('Verbal Log'!$E$5:$E$1004='Verbal Sub Area Stats'!$B$56)*'Verbal Log'!$P$5:$P$1004)/SUMPRODUCT(('Verbal Log'!$C$5:$C$1004='Verbal Sub Area Stats'!$B64)*('Verbal Log'!$J$5:$J$1004='Verbal Sub Area Stats'!AD$42)*('Verbal Log'!$E$5:$E$1004='Verbal Sub Area Stats'!$B$56))</f>
        <v>#DIV/0!</v>
      </c>
      <c r="AE64" s="83" t="e">
        <f>+SUMPRODUCT(('Verbal Log'!$C$5:$C$1004='Verbal Sub Area Stats'!$B64)*('Verbal Log'!$J$5:$J$1004='Verbal Sub Area Stats'!AE$42)*('Verbal Log'!$E$5:$E$1004='Verbal Sub Area Stats'!$B$56)*'Verbal Log'!$P$5:$P$1004)/SUMPRODUCT(('Verbal Log'!$C$5:$C$1004='Verbal Sub Area Stats'!$B64)*('Verbal Log'!$J$5:$J$1004='Verbal Sub Area Stats'!AE$42)*('Verbal Log'!$E$5:$E$1004='Verbal Sub Area Stats'!$B$56))</f>
        <v>#DIV/0!</v>
      </c>
      <c r="AF64" s="83" t="e">
        <f>+SUMPRODUCT(('Verbal Log'!$C$5:$C$1004='Verbal Sub Area Stats'!$B64)*('Verbal Log'!$J$5:$J$1004='Verbal Sub Area Stats'!AF$42)*('Verbal Log'!$E$5:$E$1004='Verbal Sub Area Stats'!$B$56)*'Verbal Log'!$P$5:$P$1004)/SUMPRODUCT(('Verbal Log'!$C$5:$C$1004='Verbal Sub Area Stats'!$B64)*('Verbal Log'!$J$5:$J$1004='Verbal Sub Area Stats'!AF$42)*('Verbal Log'!$E$5:$E$1004='Verbal Sub Area Stats'!$B$56))</f>
        <v>#DIV/0!</v>
      </c>
      <c r="AG64" s="83" t="e">
        <f>+SUMPRODUCT(('Verbal Log'!$C$5:$C$1004='Verbal Sub Area Stats'!$B64)*('Verbal Log'!$J$5:$J$1004='Verbal Sub Area Stats'!AG$42)*('Verbal Log'!$E$5:$E$1004='Verbal Sub Area Stats'!$B$56)*'Verbal Log'!$P$5:$P$1004)/SUMPRODUCT(('Verbal Log'!$C$5:$C$1004='Verbal Sub Area Stats'!$B64)*('Verbal Log'!$J$5:$J$1004='Verbal Sub Area Stats'!AG$42)*('Verbal Log'!$E$5:$E$1004='Verbal Sub Area Stats'!$B$56))</f>
        <v>#DIV/0!</v>
      </c>
      <c r="AH64" s="83" t="e">
        <f>+SUMPRODUCT(('Verbal Log'!$C$5:$C$1004='Verbal Sub Area Stats'!$B64)*('Verbal Log'!$J$5:$J$1004='Verbal Sub Area Stats'!AH$42)*('Verbal Log'!$E$5:$E$1004='Verbal Sub Area Stats'!$B$56)*'Verbal Log'!$P$5:$P$1004)/SUMPRODUCT(('Verbal Log'!$C$5:$C$1004='Verbal Sub Area Stats'!$B64)*('Verbal Log'!$J$5:$J$1004='Verbal Sub Area Stats'!AH$42)*('Verbal Log'!$E$5:$E$1004='Verbal Sub Area Stats'!$B$56))</f>
        <v>#DIV/0!</v>
      </c>
      <c r="AI64" s="83" t="e">
        <f>+SUMPRODUCT(('Verbal Log'!$C$5:$C$1004='Verbal Sub Area Stats'!$B64)*('Verbal Log'!$J$5:$J$1004='Verbal Sub Area Stats'!AI$42)*('Verbal Log'!$E$5:$E$1004='Verbal Sub Area Stats'!$B$56)*'Verbal Log'!$P$5:$P$1004)/SUMPRODUCT(('Verbal Log'!$C$5:$C$1004='Verbal Sub Area Stats'!$B64)*('Verbal Log'!$J$5:$J$1004='Verbal Sub Area Stats'!AI$42)*('Verbal Log'!$E$5:$E$1004='Verbal Sub Area Stats'!$B$56))</f>
        <v>#DIV/0!</v>
      </c>
      <c r="AJ64" s="83" t="e">
        <f>+SUMPRODUCT(('Verbal Log'!$C$5:$C$1004='Verbal Sub Area Stats'!$B64)*('Verbal Log'!$J$5:$J$1004='Verbal Sub Area Stats'!AJ$42)*('Verbal Log'!$E$5:$E$1004='Verbal Sub Area Stats'!$B$56)*'Verbal Log'!$P$5:$P$1004)/SUMPRODUCT(('Verbal Log'!$C$5:$C$1004='Verbal Sub Area Stats'!$B64)*('Verbal Log'!$J$5:$J$1004='Verbal Sub Area Stats'!AJ$42)*('Verbal Log'!$E$5:$E$1004='Verbal Sub Area Stats'!$B$56))</f>
        <v>#DIV/0!</v>
      </c>
      <c r="AK64" s="83" t="e">
        <f>+SUMPRODUCT(('Verbal Log'!$C$5:$C$1004='Verbal Sub Area Stats'!$B64)*('Verbal Log'!$J$5:$J$1004='Verbal Sub Area Stats'!AK$42)*('Verbal Log'!$E$5:$E$1004='Verbal Sub Area Stats'!$B$56)*'Verbal Log'!$P$5:$P$1004)/SUMPRODUCT(('Verbal Log'!$C$5:$C$1004='Verbal Sub Area Stats'!$B64)*('Verbal Log'!$J$5:$J$1004='Verbal Sub Area Stats'!AK$42)*('Verbal Log'!$E$5:$E$1004='Verbal Sub Area Stats'!$B$56))</f>
        <v>#DIV/0!</v>
      </c>
      <c r="AL64" s="83" t="e">
        <f>+SUMPRODUCT(('Verbal Log'!$C$5:$C$1004='Verbal Sub Area Stats'!$B64)*('Verbal Log'!$J$5:$J$1004='Verbal Sub Area Stats'!AL$42)*('Verbal Log'!$E$5:$E$1004='Verbal Sub Area Stats'!$B$56)*'Verbal Log'!$P$5:$P$1004)/SUMPRODUCT(('Verbal Log'!$C$5:$C$1004='Verbal Sub Area Stats'!$B64)*('Verbal Log'!$J$5:$J$1004='Verbal Sub Area Stats'!AL$42)*('Verbal Log'!$E$5:$E$1004='Verbal Sub Area Stats'!$B$56))</f>
        <v>#DIV/0!</v>
      </c>
      <c r="AM64" s="83" t="e">
        <f>+SUMPRODUCT(('Verbal Log'!$C$5:$C$1004='Verbal Sub Area Stats'!$B64)*('Verbal Log'!$J$5:$J$1004='Verbal Sub Area Stats'!AM$42)*('Verbal Log'!$E$5:$E$1004='Verbal Sub Area Stats'!$B$56)*'Verbal Log'!$P$5:$P$1004)/SUMPRODUCT(('Verbal Log'!$C$5:$C$1004='Verbal Sub Area Stats'!$B64)*('Verbal Log'!$J$5:$J$1004='Verbal Sub Area Stats'!AM$42)*('Verbal Log'!$E$5:$E$1004='Verbal Sub Area Stats'!$B$56))</f>
        <v>#DIV/0!</v>
      </c>
      <c r="AN64" s="83" t="e">
        <f>+SUMPRODUCT(('Verbal Log'!$C$5:$C$1004='Verbal Sub Area Stats'!$B64)*('Verbal Log'!$J$5:$J$1004='Verbal Sub Area Stats'!AN$42)*('Verbal Log'!$E$5:$E$1004='Verbal Sub Area Stats'!$B$56)*'Verbal Log'!$P$5:$P$1004)/SUMPRODUCT(('Verbal Log'!$C$5:$C$1004='Verbal Sub Area Stats'!$B64)*('Verbal Log'!$J$5:$J$1004='Verbal Sub Area Stats'!AN$42)*('Verbal Log'!$E$5:$E$1004='Verbal Sub Area Stats'!$B$56))</f>
        <v>#DIV/0!</v>
      </c>
      <c r="AO64" s="83" t="e">
        <f>+SUMPRODUCT(('Verbal Log'!$C$5:$C$1004='Verbal Sub Area Stats'!$B64)*('Verbal Log'!$J$5:$J$1004='Verbal Sub Area Stats'!AO$42)*('Verbal Log'!$E$5:$E$1004='Verbal Sub Area Stats'!$B$56)*'Verbal Log'!$P$5:$P$1004)/SUMPRODUCT(('Verbal Log'!$C$5:$C$1004='Verbal Sub Area Stats'!$B64)*('Verbal Log'!$J$5:$J$1004='Verbal Sub Area Stats'!AO$42)*('Verbal Log'!$E$5:$E$1004='Verbal Sub Area Stats'!$B$56))</f>
        <v>#DIV/0!</v>
      </c>
      <c r="AP64" s="84" t="e">
        <f>+SUMPRODUCT(('Verbal Log'!$C$5:$C$1004='Verbal Sub Area Stats'!$B64)*('Verbal Log'!$E$5:$E$1004='Verbal Sub Area Stats'!$B$56)*'Verbal Log'!$P$5:$P$1004)/SUMPRODUCT(('Verbal Log'!$C$5:$C$1004='Verbal Sub Area Stats'!$B64)*('Verbal Log'!$E$5:$E$1004='Verbal Sub Area Stats'!$B$56))</f>
        <v>#DIV/0!</v>
      </c>
      <c r="AQ64" s="76"/>
      <c r="AR64" s="76"/>
      <c r="AS64" s="76"/>
      <c r="AT64" s="76"/>
      <c r="AU64" s="76"/>
      <c r="AV64" s="76"/>
      <c r="AW64" s="76"/>
      <c r="AX64" s="76"/>
      <c r="AY64" s="76"/>
      <c r="AZ64" s="76"/>
      <c r="BA64" s="76"/>
      <c r="BB64" s="76"/>
      <c r="BC64" s="76"/>
      <c r="BD64" s="76"/>
      <c r="BE64" s="76"/>
      <c r="BF64" s="76"/>
      <c r="BG64" s="76"/>
      <c r="BH64" s="76"/>
      <c r="BI64" s="76"/>
    </row>
    <row r="65" spans="2:61" ht="16" thickBot="1">
      <c r="B65" s="18" t="str">
        <f>db!D12</f>
        <v>Kaplan 800</v>
      </c>
      <c r="D65" s="43" t="str">
        <f t="shared" si="7"/>
        <v>n/a</v>
      </c>
      <c r="E65" s="43" t="str">
        <f t="shared" si="7"/>
        <v>n/a</v>
      </c>
      <c r="F65" s="43" t="str">
        <f t="shared" si="7"/>
        <v>n/a</v>
      </c>
      <c r="G65" s="43" t="str">
        <f t="shared" si="7"/>
        <v>n/a</v>
      </c>
      <c r="H65" s="43" t="str">
        <f t="shared" si="7"/>
        <v>n/a</v>
      </c>
      <c r="I65" s="43" t="str">
        <f t="shared" si="7"/>
        <v>n/a</v>
      </c>
      <c r="J65" s="43" t="str">
        <f t="shared" si="7"/>
        <v>n/a</v>
      </c>
      <c r="K65" s="43" t="str">
        <f t="shared" si="7"/>
        <v>n/a</v>
      </c>
      <c r="L65" s="43" t="str">
        <f t="shared" si="7"/>
        <v>n/a</v>
      </c>
      <c r="M65" s="43" t="str">
        <f t="shared" si="7"/>
        <v>n/a</v>
      </c>
      <c r="N65" s="43" t="str">
        <f t="shared" si="7"/>
        <v>n/a</v>
      </c>
      <c r="O65" s="43" t="str">
        <f t="shared" si="7"/>
        <v>n/a</v>
      </c>
      <c r="P65" s="43" t="str">
        <f t="shared" si="7"/>
        <v>n/a</v>
      </c>
      <c r="Q65" s="43" t="str">
        <f t="shared" si="7"/>
        <v>n/a</v>
      </c>
      <c r="R65" s="43" t="str">
        <f t="shared" si="7"/>
        <v>n/a</v>
      </c>
      <c r="S65" s="43" t="str">
        <f t="shared" si="7"/>
        <v>n/a</v>
      </c>
      <c r="T65" s="43" t="str">
        <f t="shared" si="8"/>
        <v>n/a</v>
      </c>
      <c r="U65" s="43" t="str">
        <f t="shared" si="8"/>
        <v>n/a</v>
      </c>
      <c r="V65" s="45" t="str">
        <f t="shared" si="8"/>
        <v>n/a</v>
      </c>
      <c r="X65" s="83" t="e">
        <f>+SUMPRODUCT(('Verbal Log'!$C$5:$C$1004='Verbal Sub Area Stats'!$B65)*('Verbal Log'!$J$5:$J$1004='Verbal Sub Area Stats'!X$42)*('Verbal Log'!$E$5:$E$1004='Verbal Sub Area Stats'!$B$56)*'Verbal Log'!$P$5:$P$1004)/SUMPRODUCT(('Verbal Log'!$C$5:$C$1004='Verbal Sub Area Stats'!$B65)*('Verbal Log'!$J$5:$J$1004='Verbal Sub Area Stats'!X$42)*('Verbal Log'!$E$5:$E$1004='Verbal Sub Area Stats'!$B$56))</f>
        <v>#DIV/0!</v>
      </c>
      <c r="Y65" s="83" t="e">
        <f>+SUMPRODUCT(('Verbal Log'!$C$5:$C$1004='Verbal Sub Area Stats'!$B65)*('Verbal Log'!$J$5:$J$1004='Verbal Sub Area Stats'!Y$42)*('Verbal Log'!$E$5:$E$1004='Verbal Sub Area Stats'!$B$56)*'Verbal Log'!$P$5:$P$1004)/SUMPRODUCT(('Verbal Log'!$C$5:$C$1004='Verbal Sub Area Stats'!$B65)*('Verbal Log'!$J$5:$J$1004='Verbal Sub Area Stats'!Y$42)*('Verbal Log'!$E$5:$E$1004='Verbal Sub Area Stats'!$B$56))</f>
        <v>#DIV/0!</v>
      </c>
      <c r="Z65" s="83" t="e">
        <f>+SUMPRODUCT(('Verbal Log'!$C$5:$C$1004='Verbal Sub Area Stats'!$B65)*('Verbal Log'!$J$5:$J$1004='Verbal Sub Area Stats'!Z$42)*('Verbal Log'!$E$5:$E$1004='Verbal Sub Area Stats'!$B$56)*'Verbal Log'!$P$5:$P$1004)/SUMPRODUCT(('Verbal Log'!$C$5:$C$1004='Verbal Sub Area Stats'!$B65)*('Verbal Log'!$J$5:$J$1004='Verbal Sub Area Stats'!Z$42)*('Verbal Log'!$E$5:$E$1004='Verbal Sub Area Stats'!$B$56))</f>
        <v>#DIV/0!</v>
      </c>
      <c r="AA65" s="83" t="e">
        <f>+SUMPRODUCT(('Verbal Log'!$C$5:$C$1004='Verbal Sub Area Stats'!$B65)*('Verbal Log'!$J$5:$J$1004='Verbal Sub Area Stats'!AA$42)*('Verbal Log'!$E$5:$E$1004='Verbal Sub Area Stats'!$B$56)*'Verbal Log'!$P$5:$P$1004)/SUMPRODUCT(('Verbal Log'!$C$5:$C$1004='Verbal Sub Area Stats'!$B65)*('Verbal Log'!$J$5:$J$1004='Verbal Sub Area Stats'!AA$42)*('Verbal Log'!$E$5:$E$1004='Verbal Sub Area Stats'!$B$56))</f>
        <v>#DIV/0!</v>
      </c>
      <c r="AB65" s="83" t="e">
        <f>+SUMPRODUCT(('Verbal Log'!$C$5:$C$1004='Verbal Sub Area Stats'!$B65)*('Verbal Log'!$J$5:$J$1004='Verbal Sub Area Stats'!AB$42)*('Verbal Log'!$E$5:$E$1004='Verbal Sub Area Stats'!$B$56)*'Verbal Log'!$P$5:$P$1004)/SUMPRODUCT(('Verbal Log'!$C$5:$C$1004='Verbal Sub Area Stats'!$B65)*('Verbal Log'!$J$5:$J$1004='Verbal Sub Area Stats'!AB$42)*('Verbal Log'!$E$5:$E$1004='Verbal Sub Area Stats'!$B$56))</f>
        <v>#DIV/0!</v>
      </c>
      <c r="AC65" s="83" t="e">
        <f>+SUMPRODUCT(('Verbal Log'!$C$5:$C$1004='Verbal Sub Area Stats'!$B65)*('Verbal Log'!$J$5:$J$1004='Verbal Sub Area Stats'!AC$42)*('Verbal Log'!$E$5:$E$1004='Verbal Sub Area Stats'!$B$56)*'Verbal Log'!$P$5:$P$1004)/SUMPRODUCT(('Verbal Log'!$C$5:$C$1004='Verbal Sub Area Stats'!$B65)*('Verbal Log'!$J$5:$J$1004='Verbal Sub Area Stats'!AC$42)*('Verbal Log'!$E$5:$E$1004='Verbal Sub Area Stats'!$B$56))</f>
        <v>#DIV/0!</v>
      </c>
      <c r="AD65" s="83" t="e">
        <f>+SUMPRODUCT(('Verbal Log'!$C$5:$C$1004='Verbal Sub Area Stats'!$B65)*('Verbal Log'!$J$5:$J$1004='Verbal Sub Area Stats'!AD$42)*('Verbal Log'!$E$5:$E$1004='Verbal Sub Area Stats'!$B$56)*'Verbal Log'!$P$5:$P$1004)/SUMPRODUCT(('Verbal Log'!$C$5:$C$1004='Verbal Sub Area Stats'!$B65)*('Verbal Log'!$J$5:$J$1004='Verbal Sub Area Stats'!AD$42)*('Verbal Log'!$E$5:$E$1004='Verbal Sub Area Stats'!$B$56))</f>
        <v>#DIV/0!</v>
      </c>
      <c r="AE65" s="83" t="e">
        <f>+SUMPRODUCT(('Verbal Log'!$C$5:$C$1004='Verbal Sub Area Stats'!$B65)*('Verbal Log'!$J$5:$J$1004='Verbal Sub Area Stats'!AE$42)*('Verbal Log'!$E$5:$E$1004='Verbal Sub Area Stats'!$B$56)*'Verbal Log'!$P$5:$P$1004)/SUMPRODUCT(('Verbal Log'!$C$5:$C$1004='Verbal Sub Area Stats'!$B65)*('Verbal Log'!$J$5:$J$1004='Verbal Sub Area Stats'!AE$42)*('Verbal Log'!$E$5:$E$1004='Verbal Sub Area Stats'!$B$56))</f>
        <v>#DIV/0!</v>
      </c>
      <c r="AF65" s="83" t="e">
        <f>+SUMPRODUCT(('Verbal Log'!$C$5:$C$1004='Verbal Sub Area Stats'!$B65)*('Verbal Log'!$J$5:$J$1004='Verbal Sub Area Stats'!AF$42)*('Verbal Log'!$E$5:$E$1004='Verbal Sub Area Stats'!$B$56)*'Verbal Log'!$P$5:$P$1004)/SUMPRODUCT(('Verbal Log'!$C$5:$C$1004='Verbal Sub Area Stats'!$B65)*('Verbal Log'!$J$5:$J$1004='Verbal Sub Area Stats'!AF$42)*('Verbal Log'!$E$5:$E$1004='Verbal Sub Area Stats'!$B$56))</f>
        <v>#DIV/0!</v>
      </c>
      <c r="AG65" s="83" t="e">
        <f>+SUMPRODUCT(('Verbal Log'!$C$5:$C$1004='Verbal Sub Area Stats'!$B65)*('Verbal Log'!$J$5:$J$1004='Verbal Sub Area Stats'!AG$42)*('Verbal Log'!$E$5:$E$1004='Verbal Sub Area Stats'!$B$56)*'Verbal Log'!$P$5:$P$1004)/SUMPRODUCT(('Verbal Log'!$C$5:$C$1004='Verbal Sub Area Stats'!$B65)*('Verbal Log'!$J$5:$J$1004='Verbal Sub Area Stats'!AG$42)*('Verbal Log'!$E$5:$E$1004='Verbal Sub Area Stats'!$B$56))</f>
        <v>#DIV/0!</v>
      </c>
      <c r="AH65" s="83" t="e">
        <f>+SUMPRODUCT(('Verbal Log'!$C$5:$C$1004='Verbal Sub Area Stats'!$B65)*('Verbal Log'!$J$5:$J$1004='Verbal Sub Area Stats'!AH$42)*('Verbal Log'!$E$5:$E$1004='Verbal Sub Area Stats'!$B$56)*'Verbal Log'!$P$5:$P$1004)/SUMPRODUCT(('Verbal Log'!$C$5:$C$1004='Verbal Sub Area Stats'!$B65)*('Verbal Log'!$J$5:$J$1004='Verbal Sub Area Stats'!AH$42)*('Verbal Log'!$E$5:$E$1004='Verbal Sub Area Stats'!$B$56))</f>
        <v>#DIV/0!</v>
      </c>
      <c r="AI65" s="83" t="e">
        <f>+SUMPRODUCT(('Verbal Log'!$C$5:$C$1004='Verbal Sub Area Stats'!$B65)*('Verbal Log'!$J$5:$J$1004='Verbal Sub Area Stats'!AI$42)*('Verbal Log'!$E$5:$E$1004='Verbal Sub Area Stats'!$B$56)*'Verbal Log'!$P$5:$P$1004)/SUMPRODUCT(('Verbal Log'!$C$5:$C$1004='Verbal Sub Area Stats'!$B65)*('Verbal Log'!$J$5:$J$1004='Verbal Sub Area Stats'!AI$42)*('Verbal Log'!$E$5:$E$1004='Verbal Sub Area Stats'!$B$56))</f>
        <v>#DIV/0!</v>
      </c>
      <c r="AJ65" s="83" t="e">
        <f>+SUMPRODUCT(('Verbal Log'!$C$5:$C$1004='Verbal Sub Area Stats'!$B65)*('Verbal Log'!$J$5:$J$1004='Verbal Sub Area Stats'!AJ$42)*('Verbal Log'!$E$5:$E$1004='Verbal Sub Area Stats'!$B$56)*'Verbal Log'!$P$5:$P$1004)/SUMPRODUCT(('Verbal Log'!$C$5:$C$1004='Verbal Sub Area Stats'!$B65)*('Verbal Log'!$J$5:$J$1004='Verbal Sub Area Stats'!AJ$42)*('Verbal Log'!$E$5:$E$1004='Verbal Sub Area Stats'!$B$56))</f>
        <v>#DIV/0!</v>
      </c>
      <c r="AK65" s="83" t="e">
        <f>+SUMPRODUCT(('Verbal Log'!$C$5:$C$1004='Verbal Sub Area Stats'!$B65)*('Verbal Log'!$J$5:$J$1004='Verbal Sub Area Stats'!AK$42)*('Verbal Log'!$E$5:$E$1004='Verbal Sub Area Stats'!$B$56)*'Verbal Log'!$P$5:$P$1004)/SUMPRODUCT(('Verbal Log'!$C$5:$C$1004='Verbal Sub Area Stats'!$B65)*('Verbal Log'!$J$5:$J$1004='Verbal Sub Area Stats'!AK$42)*('Verbal Log'!$E$5:$E$1004='Verbal Sub Area Stats'!$B$56))</f>
        <v>#DIV/0!</v>
      </c>
      <c r="AL65" s="83" t="e">
        <f>+SUMPRODUCT(('Verbal Log'!$C$5:$C$1004='Verbal Sub Area Stats'!$B65)*('Verbal Log'!$J$5:$J$1004='Verbal Sub Area Stats'!AL$42)*('Verbal Log'!$E$5:$E$1004='Verbal Sub Area Stats'!$B$56)*'Verbal Log'!$P$5:$P$1004)/SUMPRODUCT(('Verbal Log'!$C$5:$C$1004='Verbal Sub Area Stats'!$B65)*('Verbal Log'!$J$5:$J$1004='Verbal Sub Area Stats'!AL$42)*('Verbal Log'!$E$5:$E$1004='Verbal Sub Area Stats'!$B$56))</f>
        <v>#DIV/0!</v>
      </c>
      <c r="AM65" s="83" t="e">
        <f>+SUMPRODUCT(('Verbal Log'!$C$5:$C$1004='Verbal Sub Area Stats'!$B65)*('Verbal Log'!$J$5:$J$1004='Verbal Sub Area Stats'!AM$42)*('Verbal Log'!$E$5:$E$1004='Verbal Sub Area Stats'!$B$56)*'Verbal Log'!$P$5:$P$1004)/SUMPRODUCT(('Verbal Log'!$C$5:$C$1004='Verbal Sub Area Stats'!$B65)*('Verbal Log'!$J$5:$J$1004='Verbal Sub Area Stats'!AM$42)*('Verbal Log'!$E$5:$E$1004='Verbal Sub Area Stats'!$B$56))</f>
        <v>#DIV/0!</v>
      </c>
      <c r="AN65" s="83" t="e">
        <f>+SUMPRODUCT(('Verbal Log'!$C$5:$C$1004='Verbal Sub Area Stats'!$B65)*('Verbal Log'!$J$5:$J$1004='Verbal Sub Area Stats'!AN$42)*('Verbal Log'!$E$5:$E$1004='Verbal Sub Area Stats'!$B$56)*'Verbal Log'!$P$5:$P$1004)/SUMPRODUCT(('Verbal Log'!$C$5:$C$1004='Verbal Sub Area Stats'!$B65)*('Verbal Log'!$J$5:$J$1004='Verbal Sub Area Stats'!AN$42)*('Verbal Log'!$E$5:$E$1004='Verbal Sub Area Stats'!$B$56))</f>
        <v>#DIV/0!</v>
      </c>
      <c r="AO65" s="83" t="e">
        <f>+SUMPRODUCT(('Verbal Log'!$C$5:$C$1004='Verbal Sub Area Stats'!$B65)*('Verbal Log'!$J$5:$J$1004='Verbal Sub Area Stats'!AO$42)*('Verbal Log'!$E$5:$E$1004='Verbal Sub Area Stats'!$B$56)*'Verbal Log'!$P$5:$P$1004)/SUMPRODUCT(('Verbal Log'!$C$5:$C$1004='Verbal Sub Area Stats'!$B65)*('Verbal Log'!$J$5:$J$1004='Verbal Sub Area Stats'!AO$42)*('Verbal Log'!$E$5:$E$1004='Verbal Sub Area Stats'!$B$56))</f>
        <v>#DIV/0!</v>
      </c>
      <c r="AP65" s="84" t="e">
        <f>+SUMPRODUCT(('Verbal Log'!$C$5:$C$1004='Verbal Sub Area Stats'!$B65)*('Verbal Log'!$E$5:$E$1004='Verbal Sub Area Stats'!$B$56)*'Verbal Log'!$P$5:$P$1004)/SUMPRODUCT(('Verbal Log'!$C$5:$C$1004='Verbal Sub Area Stats'!$B65)*('Verbal Log'!$E$5:$E$1004='Verbal Sub Area Stats'!$B$56))</f>
        <v>#DIV/0!</v>
      </c>
      <c r="AQ65" s="76"/>
      <c r="AR65" s="76"/>
      <c r="AS65" s="76"/>
      <c r="AT65" s="76"/>
      <c r="AU65" s="76"/>
      <c r="AV65" s="76"/>
      <c r="AW65" s="76"/>
      <c r="AX65" s="76"/>
      <c r="AY65" s="76"/>
      <c r="AZ65" s="76"/>
      <c r="BA65" s="76"/>
      <c r="BB65" s="76"/>
      <c r="BC65" s="76"/>
      <c r="BD65" s="76"/>
      <c r="BE65" s="76"/>
      <c r="BF65" s="76"/>
      <c r="BG65" s="76"/>
      <c r="BH65" s="76"/>
      <c r="BI65" s="76"/>
    </row>
    <row r="66" spans="2:61" ht="16" thickBot="1">
      <c r="B66" s="18" t="str">
        <f>db!D13</f>
        <v>Princeton Review</v>
      </c>
      <c r="D66" s="40" t="str">
        <f t="shared" si="7"/>
        <v>n/a</v>
      </c>
      <c r="E66" s="40" t="str">
        <f t="shared" si="7"/>
        <v>n/a</v>
      </c>
      <c r="F66" s="40" t="str">
        <f t="shared" si="7"/>
        <v>n/a</v>
      </c>
      <c r="G66" s="40" t="str">
        <f t="shared" si="7"/>
        <v>n/a</v>
      </c>
      <c r="H66" s="40" t="str">
        <f t="shared" si="7"/>
        <v>n/a</v>
      </c>
      <c r="I66" s="40" t="str">
        <f t="shared" si="7"/>
        <v>n/a</v>
      </c>
      <c r="J66" s="40" t="str">
        <f t="shared" si="7"/>
        <v>n/a</v>
      </c>
      <c r="K66" s="40" t="str">
        <f t="shared" si="7"/>
        <v>n/a</v>
      </c>
      <c r="L66" s="40" t="str">
        <f t="shared" si="7"/>
        <v>n/a</v>
      </c>
      <c r="M66" s="40" t="str">
        <f t="shared" si="7"/>
        <v>n/a</v>
      </c>
      <c r="N66" s="40" t="str">
        <f t="shared" si="7"/>
        <v>n/a</v>
      </c>
      <c r="O66" s="40" t="str">
        <f t="shared" si="7"/>
        <v>n/a</v>
      </c>
      <c r="P66" s="40" t="str">
        <f t="shared" si="7"/>
        <v>n/a</v>
      </c>
      <c r="Q66" s="40" t="str">
        <f t="shared" si="7"/>
        <v>n/a</v>
      </c>
      <c r="R66" s="40" t="str">
        <f t="shared" si="7"/>
        <v>n/a</v>
      </c>
      <c r="S66" s="40" t="str">
        <f t="shared" si="7"/>
        <v>n/a</v>
      </c>
      <c r="T66" s="40" t="str">
        <f t="shared" si="8"/>
        <v>n/a</v>
      </c>
      <c r="U66" s="40" t="str">
        <f t="shared" si="8"/>
        <v>n/a</v>
      </c>
      <c r="V66" s="42" t="str">
        <f t="shared" si="8"/>
        <v>n/a</v>
      </c>
      <c r="X66" s="83" t="e">
        <f>+SUMPRODUCT(('Verbal Log'!$C$5:$C$1004='Verbal Sub Area Stats'!$B66)*('Verbal Log'!$J$5:$J$1004='Verbal Sub Area Stats'!X$42)*('Verbal Log'!$E$5:$E$1004='Verbal Sub Area Stats'!$B$56)*'Verbal Log'!$P$5:$P$1004)/SUMPRODUCT(('Verbal Log'!$C$5:$C$1004='Verbal Sub Area Stats'!$B66)*('Verbal Log'!$J$5:$J$1004='Verbal Sub Area Stats'!X$42)*('Verbal Log'!$E$5:$E$1004='Verbal Sub Area Stats'!$B$56))</f>
        <v>#DIV/0!</v>
      </c>
      <c r="Y66" s="83" t="e">
        <f>+SUMPRODUCT(('Verbal Log'!$C$5:$C$1004='Verbal Sub Area Stats'!$B66)*('Verbal Log'!$J$5:$J$1004='Verbal Sub Area Stats'!Y$42)*('Verbal Log'!$E$5:$E$1004='Verbal Sub Area Stats'!$B$56)*'Verbal Log'!$P$5:$P$1004)/SUMPRODUCT(('Verbal Log'!$C$5:$C$1004='Verbal Sub Area Stats'!$B66)*('Verbal Log'!$J$5:$J$1004='Verbal Sub Area Stats'!Y$42)*('Verbal Log'!$E$5:$E$1004='Verbal Sub Area Stats'!$B$56))</f>
        <v>#DIV/0!</v>
      </c>
      <c r="Z66" s="83" t="e">
        <f>+SUMPRODUCT(('Verbal Log'!$C$5:$C$1004='Verbal Sub Area Stats'!$B66)*('Verbal Log'!$J$5:$J$1004='Verbal Sub Area Stats'!Z$42)*('Verbal Log'!$E$5:$E$1004='Verbal Sub Area Stats'!$B$56)*'Verbal Log'!$P$5:$P$1004)/SUMPRODUCT(('Verbal Log'!$C$5:$C$1004='Verbal Sub Area Stats'!$B66)*('Verbal Log'!$J$5:$J$1004='Verbal Sub Area Stats'!Z$42)*('Verbal Log'!$E$5:$E$1004='Verbal Sub Area Stats'!$B$56))</f>
        <v>#DIV/0!</v>
      </c>
      <c r="AA66" s="83" t="e">
        <f>+SUMPRODUCT(('Verbal Log'!$C$5:$C$1004='Verbal Sub Area Stats'!$B66)*('Verbal Log'!$J$5:$J$1004='Verbal Sub Area Stats'!AA$42)*('Verbal Log'!$E$5:$E$1004='Verbal Sub Area Stats'!$B$56)*'Verbal Log'!$P$5:$P$1004)/SUMPRODUCT(('Verbal Log'!$C$5:$C$1004='Verbal Sub Area Stats'!$B66)*('Verbal Log'!$J$5:$J$1004='Verbal Sub Area Stats'!AA$42)*('Verbal Log'!$E$5:$E$1004='Verbal Sub Area Stats'!$B$56))</f>
        <v>#DIV/0!</v>
      </c>
      <c r="AB66" s="83" t="e">
        <f>+SUMPRODUCT(('Verbal Log'!$C$5:$C$1004='Verbal Sub Area Stats'!$B66)*('Verbal Log'!$J$5:$J$1004='Verbal Sub Area Stats'!AB$42)*('Verbal Log'!$E$5:$E$1004='Verbal Sub Area Stats'!$B$56)*'Verbal Log'!$P$5:$P$1004)/SUMPRODUCT(('Verbal Log'!$C$5:$C$1004='Verbal Sub Area Stats'!$B66)*('Verbal Log'!$J$5:$J$1004='Verbal Sub Area Stats'!AB$42)*('Verbal Log'!$E$5:$E$1004='Verbal Sub Area Stats'!$B$56))</f>
        <v>#DIV/0!</v>
      </c>
      <c r="AC66" s="83" t="e">
        <f>+SUMPRODUCT(('Verbal Log'!$C$5:$C$1004='Verbal Sub Area Stats'!$B66)*('Verbal Log'!$J$5:$J$1004='Verbal Sub Area Stats'!AC$42)*('Verbal Log'!$E$5:$E$1004='Verbal Sub Area Stats'!$B$56)*'Verbal Log'!$P$5:$P$1004)/SUMPRODUCT(('Verbal Log'!$C$5:$C$1004='Verbal Sub Area Stats'!$B66)*('Verbal Log'!$J$5:$J$1004='Verbal Sub Area Stats'!AC$42)*('Verbal Log'!$E$5:$E$1004='Verbal Sub Area Stats'!$B$56))</f>
        <v>#DIV/0!</v>
      </c>
      <c r="AD66" s="83" t="e">
        <f>+SUMPRODUCT(('Verbal Log'!$C$5:$C$1004='Verbal Sub Area Stats'!$B66)*('Verbal Log'!$J$5:$J$1004='Verbal Sub Area Stats'!AD$42)*('Verbal Log'!$E$5:$E$1004='Verbal Sub Area Stats'!$B$56)*'Verbal Log'!$P$5:$P$1004)/SUMPRODUCT(('Verbal Log'!$C$5:$C$1004='Verbal Sub Area Stats'!$B66)*('Verbal Log'!$J$5:$J$1004='Verbal Sub Area Stats'!AD$42)*('Verbal Log'!$E$5:$E$1004='Verbal Sub Area Stats'!$B$56))</f>
        <v>#DIV/0!</v>
      </c>
      <c r="AE66" s="83" t="e">
        <f>+SUMPRODUCT(('Verbal Log'!$C$5:$C$1004='Verbal Sub Area Stats'!$B66)*('Verbal Log'!$J$5:$J$1004='Verbal Sub Area Stats'!AE$42)*('Verbal Log'!$E$5:$E$1004='Verbal Sub Area Stats'!$B$56)*'Verbal Log'!$P$5:$P$1004)/SUMPRODUCT(('Verbal Log'!$C$5:$C$1004='Verbal Sub Area Stats'!$B66)*('Verbal Log'!$J$5:$J$1004='Verbal Sub Area Stats'!AE$42)*('Verbal Log'!$E$5:$E$1004='Verbal Sub Area Stats'!$B$56))</f>
        <v>#DIV/0!</v>
      </c>
      <c r="AF66" s="83" t="e">
        <f>+SUMPRODUCT(('Verbal Log'!$C$5:$C$1004='Verbal Sub Area Stats'!$B66)*('Verbal Log'!$J$5:$J$1004='Verbal Sub Area Stats'!AF$42)*('Verbal Log'!$E$5:$E$1004='Verbal Sub Area Stats'!$B$56)*'Verbal Log'!$P$5:$P$1004)/SUMPRODUCT(('Verbal Log'!$C$5:$C$1004='Verbal Sub Area Stats'!$B66)*('Verbal Log'!$J$5:$J$1004='Verbal Sub Area Stats'!AF$42)*('Verbal Log'!$E$5:$E$1004='Verbal Sub Area Stats'!$B$56))</f>
        <v>#DIV/0!</v>
      </c>
      <c r="AG66" s="83" t="e">
        <f>+SUMPRODUCT(('Verbal Log'!$C$5:$C$1004='Verbal Sub Area Stats'!$B66)*('Verbal Log'!$J$5:$J$1004='Verbal Sub Area Stats'!AG$42)*('Verbal Log'!$E$5:$E$1004='Verbal Sub Area Stats'!$B$56)*'Verbal Log'!$P$5:$P$1004)/SUMPRODUCT(('Verbal Log'!$C$5:$C$1004='Verbal Sub Area Stats'!$B66)*('Verbal Log'!$J$5:$J$1004='Verbal Sub Area Stats'!AG$42)*('Verbal Log'!$E$5:$E$1004='Verbal Sub Area Stats'!$B$56))</f>
        <v>#DIV/0!</v>
      </c>
      <c r="AH66" s="83" t="e">
        <f>+SUMPRODUCT(('Verbal Log'!$C$5:$C$1004='Verbal Sub Area Stats'!$B66)*('Verbal Log'!$J$5:$J$1004='Verbal Sub Area Stats'!AH$42)*('Verbal Log'!$E$5:$E$1004='Verbal Sub Area Stats'!$B$56)*'Verbal Log'!$P$5:$P$1004)/SUMPRODUCT(('Verbal Log'!$C$5:$C$1004='Verbal Sub Area Stats'!$B66)*('Verbal Log'!$J$5:$J$1004='Verbal Sub Area Stats'!AH$42)*('Verbal Log'!$E$5:$E$1004='Verbal Sub Area Stats'!$B$56))</f>
        <v>#DIV/0!</v>
      </c>
      <c r="AI66" s="83" t="e">
        <f>+SUMPRODUCT(('Verbal Log'!$C$5:$C$1004='Verbal Sub Area Stats'!$B66)*('Verbal Log'!$J$5:$J$1004='Verbal Sub Area Stats'!AI$42)*('Verbal Log'!$E$5:$E$1004='Verbal Sub Area Stats'!$B$56)*'Verbal Log'!$P$5:$P$1004)/SUMPRODUCT(('Verbal Log'!$C$5:$C$1004='Verbal Sub Area Stats'!$B66)*('Verbal Log'!$J$5:$J$1004='Verbal Sub Area Stats'!AI$42)*('Verbal Log'!$E$5:$E$1004='Verbal Sub Area Stats'!$B$56))</f>
        <v>#DIV/0!</v>
      </c>
      <c r="AJ66" s="83" t="e">
        <f>+SUMPRODUCT(('Verbal Log'!$C$5:$C$1004='Verbal Sub Area Stats'!$B66)*('Verbal Log'!$J$5:$J$1004='Verbal Sub Area Stats'!AJ$42)*('Verbal Log'!$E$5:$E$1004='Verbal Sub Area Stats'!$B$56)*'Verbal Log'!$P$5:$P$1004)/SUMPRODUCT(('Verbal Log'!$C$5:$C$1004='Verbal Sub Area Stats'!$B66)*('Verbal Log'!$J$5:$J$1004='Verbal Sub Area Stats'!AJ$42)*('Verbal Log'!$E$5:$E$1004='Verbal Sub Area Stats'!$B$56))</f>
        <v>#DIV/0!</v>
      </c>
      <c r="AK66" s="83" t="e">
        <f>+SUMPRODUCT(('Verbal Log'!$C$5:$C$1004='Verbal Sub Area Stats'!$B66)*('Verbal Log'!$J$5:$J$1004='Verbal Sub Area Stats'!AK$42)*('Verbal Log'!$E$5:$E$1004='Verbal Sub Area Stats'!$B$56)*'Verbal Log'!$P$5:$P$1004)/SUMPRODUCT(('Verbal Log'!$C$5:$C$1004='Verbal Sub Area Stats'!$B66)*('Verbal Log'!$J$5:$J$1004='Verbal Sub Area Stats'!AK$42)*('Verbal Log'!$E$5:$E$1004='Verbal Sub Area Stats'!$B$56))</f>
        <v>#DIV/0!</v>
      </c>
      <c r="AL66" s="83" t="e">
        <f>+SUMPRODUCT(('Verbal Log'!$C$5:$C$1004='Verbal Sub Area Stats'!$B66)*('Verbal Log'!$J$5:$J$1004='Verbal Sub Area Stats'!AL$42)*('Verbal Log'!$E$5:$E$1004='Verbal Sub Area Stats'!$B$56)*'Verbal Log'!$P$5:$P$1004)/SUMPRODUCT(('Verbal Log'!$C$5:$C$1004='Verbal Sub Area Stats'!$B66)*('Verbal Log'!$J$5:$J$1004='Verbal Sub Area Stats'!AL$42)*('Verbal Log'!$E$5:$E$1004='Verbal Sub Area Stats'!$B$56))</f>
        <v>#DIV/0!</v>
      </c>
      <c r="AM66" s="83" t="e">
        <f>+SUMPRODUCT(('Verbal Log'!$C$5:$C$1004='Verbal Sub Area Stats'!$B66)*('Verbal Log'!$J$5:$J$1004='Verbal Sub Area Stats'!AM$42)*('Verbal Log'!$E$5:$E$1004='Verbal Sub Area Stats'!$B$56)*'Verbal Log'!$P$5:$P$1004)/SUMPRODUCT(('Verbal Log'!$C$5:$C$1004='Verbal Sub Area Stats'!$B66)*('Verbal Log'!$J$5:$J$1004='Verbal Sub Area Stats'!AM$42)*('Verbal Log'!$E$5:$E$1004='Verbal Sub Area Stats'!$B$56))</f>
        <v>#DIV/0!</v>
      </c>
      <c r="AN66" s="83" t="e">
        <f>+SUMPRODUCT(('Verbal Log'!$C$5:$C$1004='Verbal Sub Area Stats'!$B66)*('Verbal Log'!$J$5:$J$1004='Verbal Sub Area Stats'!AN$42)*('Verbal Log'!$E$5:$E$1004='Verbal Sub Area Stats'!$B$56)*'Verbal Log'!$P$5:$P$1004)/SUMPRODUCT(('Verbal Log'!$C$5:$C$1004='Verbal Sub Area Stats'!$B66)*('Verbal Log'!$J$5:$J$1004='Verbal Sub Area Stats'!AN$42)*('Verbal Log'!$E$5:$E$1004='Verbal Sub Area Stats'!$B$56))</f>
        <v>#DIV/0!</v>
      </c>
      <c r="AO66" s="83" t="e">
        <f>+SUMPRODUCT(('Verbal Log'!$C$5:$C$1004='Verbal Sub Area Stats'!$B66)*('Verbal Log'!$J$5:$J$1004='Verbal Sub Area Stats'!AO$42)*('Verbal Log'!$E$5:$E$1004='Verbal Sub Area Stats'!$B$56)*'Verbal Log'!$P$5:$P$1004)/SUMPRODUCT(('Verbal Log'!$C$5:$C$1004='Verbal Sub Area Stats'!$B66)*('Verbal Log'!$J$5:$J$1004='Verbal Sub Area Stats'!AO$42)*('Verbal Log'!$E$5:$E$1004='Verbal Sub Area Stats'!$B$56))</f>
        <v>#DIV/0!</v>
      </c>
      <c r="AP66" s="84" t="e">
        <f>+SUMPRODUCT(('Verbal Log'!$C$5:$C$1004='Verbal Sub Area Stats'!$B66)*('Verbal Log'!$E$5:$E$1004='Verbal Sub Area Stats'!$B$56)*'Verbal Log'!$P$5:$P$1004)/SUMPRODUCT(('Verbal Log'!$C$5:$C$1004='Verbal Sub Area Stats'!$B66)*('Verbal Log'!$E$5:$E$1004='Verbal Sub Area Stats'!$B$56))</f>
        <v>#DIV/0!</v>
      </c>
      <c r="AQ66" s="76"/>
      <c r="AR66" s="76"/>
      <c r="AS66" s="76"/>
      <c r="AT66" s="76"/>
      <c r="AU66" s="76"/>
      <c r="AV66" s="76"/>
      <c r="AW66" s="76"/>
      <c r="AX66" s="76"/>
      <c r="AY66" s="76"/>
      <c r="AZ66" s="76"/>
      <c r="BA66" s="76"/>
      <c r="BB66" s="76"/>
      <c r="BC66" s="76"/>
      <c r="BD66" s="76"/>
      <c r="BE66" s="76"/>
      <c r="BF66" s="76"/>
      <c r="BG66" s="76"/>
      <c r="BH66" s="76"/>
      <c r="BI66" s="76"/>
    </row>
    <row r="67" spans="2:61" ht="16" thickBot="1">
      <c r="B67" s="18" t="str">
        <f>db!D14</f>
        <v>PowerScore SC</v>
      </c>
      <c r="D67" s="43" t="str">
        <f t="shared" si="7"/>
        <v>n/a</v>
      </c>
      <c r="E67" s="43" t="str">
        <f t="shared" si="7"/>
        <v>n/a</v>
      </c>
      <c r="F67" s="43" t="str">
        <f t="shared" si="7"/>
        <v>n/a</v>
      </c>
      <c r="G67" s="43" t="str">
        <f t="shared" si="7"/>
        <v>n/a</v>
      </c>
      <c r="H67" s="43" t="str">
        <f t="shared" si="7"/>
        <v>n/a</v>
      </c>
      <c r="I67" s="43" t="str">
        <f t="shared" si="7"/>
        <v>n/a</v>
      </c>
      <c r="J67" s="43" t="str">
        <f t="shared" si="7"/>
        <v>n/a</v>
      </c>
      <c r="K67" s="43" t="str">
        <f t="shared" si="7"/>
        <v>n/a</v>
      </c>
      <c r="L67" s="43" t="str">
        <f t="shared" si="7"/>
        <v>n/a</v>
      </c>
      <c r="M67" s="43" t="str">
        <f t="shared" si="7"/>
        <v>n/a</v>
      </c>
      <c r="N67" s="43" t="str">
        <f t="shared" si="7"/>
        <v>n/a</v>
      </c>
      <c r="O67" s="43" t="str">
        <f t="shared" si="7"/>
        <v>n/a</v>
      </c>
      <c r="P67" s="43" t="str">
        <f t="shared" si="7"/>
        <v>n/a</v>
      </c>
      <c r="Q67" s="43" t="str">
        <f t="shared" si="7"/>
        <v>n/a</v>
      </c>
      <c r="R67" s="43" t="str">
        <f t="shared" si="7"/>
        <v>n/a</v>
      </c>
      <c r="S67" s="43" t="str">
        <f t="shared" si="7"/>
        <v>n/a</v>
      </c>
      <c r="T67" s="43" t="str">
        <f t="shared" si="8"/>
        <v>n/a</v>
      </c>
      <c r="U67" s="43" t="str">
        <f t="shared" si="8"/>
        <v>n/a</v>
      </c>
      <c r="V67" s="45" t="str">
        <f t="shared" si="8"/>
        <v>n/a</v>
      </c>
      <c r="X67" s="83" t="e">
        <f>+SUMPRODUCT(('Verbal Log'!$C$5:$C$1004='Verbal Sub Area Stats'!$B67)*('Verbal Log'!$J$5:$J$1004='Verbal Sub Area Stats'!X$42)*('Verbal Log'!$E$5:$E$1004='Verbal Sub Area Stats'!$B$56)*'Verbal Log'!$P$5:$P$1004)/SUMPRODUCT(('Verbal Log'!$C$5:$C$1004='Verbal Sub Area Stats'!$B67)*('Verbal Log'!$J$5:$J$1004='Verbal Sub Area Stats'!X$42)*('Verbal Log'!$E$5:$E$1004='Verbal Sub Area Stats'!$B$56))</f>
        <v>#DIV/0!</v>
      </c>
      <c r="Y67" s="83" t="e">
        <f>+SUMPRODUCT(('Verbal Log'!$C$5:$C$1004='Verbal Sub Area Stats'!$B67)*('Verbal Log'!$J$5:$J$1004='Verbal Sub Area Stats'!Y$42)*('Verbal Log'!$E$5:$E$1004='Verbal Sub Area Stats'!$B$56)*'Verbal Log'!$P$5:$P$1004)/SUMPRODUCT(('Verbal Log'!$C$5:$C$1004='Verbal Sub Area Stats'!$B67)*('Verbal Log'!$J$5:$J$1004='Verbal Sub Area Stats'!Y$42)*('Verbal Log'!$E$5:$E$1004='Verbal Sub Area Stats'!$B$56))</f>
        <v>#DIV/0!</v>
      </c>
      <c r="Z67" s="83" t="e">
        <f>+SUMPRODUCT(('Verbal Log'!$C$5:$C$1004='Verbal Sub Area Stats'!$B67)*('Verbal Log'!$J$5:$J$1004='Verbal Sub Area Stats'!Z$42)*('Verbal Log'!$E$5:$E$1004='Verbal Sub Area Stats'!$B$56)*'Verbal Log'!$P$5:$P$1004)/SUMPRODUCT(('Verbal Log'!$C$5:$C$1004='Verbal Sub Area Stats'!$B67)*('Verbal Log'!$J$5:$J$1004='Verbal Sub Area Stats'!Z$42)*('Verbal Log'!$E$5:$E$1004='Verbal Sub Area Stats'!$B$56))</f>
        <v>#DIV/0!</v>
      </c>
      <c r="AA67" s="83" t="e">
        <f>+SUMPRODUCT(('Verbal Log'!$C$5:$C$1004='Verbal Sub Area Stats'!$B67)*('Verbal Log'!$J$5:$J$1004='Verbal Sub Area Stats'!AA$42)*('Verbal Log'!$E$5:$E$1004='Verbal Sub Area Stats'!$B$56)*'Verbal Log'!$P$5:$P$1004)/SUMPRODUCT(('Verbal Log'!$C$5:$C$1004='Verbal Sub Area Stats'!$B67)*('Verbal Log'!$J$5:$J$1004='Verbal Sub Area Stats'!AA$42)*('Verbal Log'!$E$5:$E$1004='Verbal Sub Area Stats'!$B$56))</f>
        <v>#DIV/0!</v>
      </c>
      <c r="AB67" s="83" t="e">
        <f>+SUMPRODUCT(('Verbal Log'!$C$5:$C$1004='Verbal Sub Area Stats'!$B67)*('Verbal Log'!$J$5:$J$1004='Verbal Sub Area Stats'!AB$42)*('Verbal Log'!$E$5:$E$1004='Verbal Sub Area Stats'!$B$56)*'Verbal Log'!$P$5:$P$1004)/SUMPRODUCT(('Verbal Log'!$C$5:$C$1004='Verbal Sub Area Stats'!$B67)*('Verbal Log'!$J$5:$J$1004='Verbal Sub Area Stats'!AB$42)*('Verbal Log'!$E$5:$E$1004='Verbal Sub Area Stats'!$B$56))</f>
        <v>#DIV/0!</v>
      </c>
      <c r="AC67" s="83" t="e">
        <f>+SUMPRODUCT(('Verbal Log'!$C$5:$C$1004='Verbal Sub Area Stats'!$B67)*('Verbal Log'!$J$5:$J$1004='Verbal Sub Area Stats'!AC$42)*('Verbal Log'!$E$5:$E$1004='Verbal Sub Area Stats'!$B$56)*'Verbal Log'!$P$5:$P$1004)/SUMPRODUCT(('Verbal Log'!$C$5:$C$1004='Verbal Sub Area Stats'!$B67)*('Verbal Log'!$J$5:$J$1004='Verbal Sub Area Stats'!AC$42)*('Verbal Log'!$E$5:$E$1004='Verbal Sub Area Stats'!$B$56))</f>
        <v>#DIV/0!</v>
      </c>
      <c r="AD67" s="83" t="e">
        <f>+SUMPRODUCT(('Verbal Log'!$C$5:$C$1004='Verbal Sub Area Stats'!$B67)*('Verbal Log'!$J$5:$J$1004='Verbal Sub Area Stats'!AD$42)*('Verbal Log'!$E$5:$E$1004='Verbal Sub Area Stats'!$B$56)*'Verbal Log'!$P$5:$P$1004)/SUMPRODUCT(('Verbal Log'!$C$5:$C$1004='Verbal Sub Area Stats'!$B67)*('Verbal Log'!$J$5:$J$1004='Verbal Sub Area Stats'!AD$42)*('Verbal Log'!$E$5:$E$1004='Verbal Sub Area Stats'!$B$56))</f>
        <v>#DIV/0!</v>
      </c>
      <c r="AE67" s="83" t="e">
        <f>+SUMPRODUCT(('Verbal Log'!$C$5:$C$1004='Verbal Sub Area Stats'!$B67)*('Verbal Log'!$J$5:$J$1004='Verbal Sub Area Stats'!AE$42)*('Verbal Log'!$E$5:$E$1004='Verbal Sub Area Stats'!$B$56)*'Verbal Log'!$P$5:$P$1004)/SUMPRODUCT(('Verbal Log'!$C$5:$C$1004='Verbal Sub Area Stats'!$B67)*('Verbal Log'!$J$5:$J$1004='Verbal Sub Area Stats'!AE$42)*('Verbal Log'!$E$5:$E$1004='Verbal Sub Area Stats'!$B$56))</f>
        <v>#DIV/0!</v>
      </c>
      <c r="AF67" s="83" t="e">
        <f>+SUMPRODUCT(('Verbal Log'!$C$5:$C$1004='Verbal Sub Area Stats'!$B67)*('Verbal Log'!$J$5:$J$1004='Verbal Sub Area Stats'!AF$42)*('Verbal Log'!$E$5:$E$1004='Verbal Sub Area Stats'!$B$56)*'Verbal Log'!$P$5:$P$1004)/SUMPRODUCT(('Verbal Log'!$C$5:$C$1004='Verbal Sub Area Stats'!$B67)*('Verbal Log'!$J$5:$J$1004='Verbal Sub Area Stats'!AF$42)*('Verbal Log'!$E$5:$E$1004='Verbal Sub Area Stats'!$B$56))</f>
        <v>#DIV/0!</v>
      </c>
      <c r="AG67" s="83" t="e">
        <f>+SUMPRODUCT(('Verbal Log'!$C$5:$C$1004='Verbal Sub Area Stats'!$B67)*('Verbal Log'!$J$5:$J$1004='Verbal Sub Area Stats'!AG$42)*('Verbal Log'!$E$5:$E$1004='Verbal Sub Area Stats'!$B$56)*'Verbal Log'!$P$5:$P$1004)/SUMPRODUCT(('Verbal Log'!$C$5:$C$1004='Verbal Sub Area Stats'!$B67)*('Verbal Log'!$J$5:$J$1004='Verbal Sub Area Stats'!AG$42)*('Verbal Log'!$E$5:$E$1004='Verbal Sub Area Stats'!$B$56))</f>
        <v>#DIV/0!</v>
      </c>
      <c r="AH67" s="83" t="e">
        <f>+SUMPRODUCT(('Verbal Log'!$C$5:$C$1004='Verbal Sub Area Stats'!$B67)*('Verbal Log'!$J$5:$J$1004='Verbal Sub Area Stats'!AH$42)*('Verbal Log'!$E$5:$E$1004='Verbal Sub Area Stats'!$B$56)*'Verbal Log'!$P$5:$P$1004)/SUMPRODUCT(('Verbal Log'!$C$5:$C$1004='Verbal Sub Area Stats'!$B67)*('Verbal Log'!$J$5:$J$1004='Verbal Sub Area Stats'!AH$42)*('Verbal Log'!$E$5:$E$1004='Verbal Sub Area Stats'!$B$56))</f>
        <v>#DIV/0!</v>
      </c>
      <c r="AI67" s="83" t="e">
        <f>+SUMPRODUCT(('Verbal Log'!$C$5:$C$1004='Verbal Sub Area Stats'!$B67)*('Verbal Log'!$J$5:$J$1004='Verbal Sub Area Stats'!AI$42)*('Verbal Log'!$E$5:$E$1004='Verbal Sub Area Stats'!$B$56)*'Verbal Log'!$P$5:$P$1004)/SUMPRODUCT(('Verbal Log'!$C$5:$C$1004='Verbal Sub Area Stats'!$B67)*('Verbal Log'!$J$5:$J$1004='Verbal Sub Area Stats'!AI$42)*('Verbal Log'!$E$5:$E$1004='Verbal Sub Area Stats'!$B$56))</f>
        <v>#DIV/0!</v>
      </c>
      <c r="AJ67" s="83" t="e">
        <f>+SUMPRODUCT(('Verbal Log'!$C$5:$C$1004='Verbal Sub Area Stats'!$B67)*('Verbal Log'!$J$5:$J$1004='Verbal Sub Area Stats'!AJ$42)*('Verbal Log'!$E$5:$E$1004='Verbal Sub Area Stats'!$B$56)*'Verbal Log'!$P$5:$P$1004)/SUMPRODUCT(('Verbal Log'!$C$5:$C$1004='Verbal Sub Area Stats'!$B67)*('Verbal Log'!$J$5:$J$1004='Verbal Sub Area Stats'!AJ$42)*('Verbal Log'!$E$5:$E$1004='Verbal Sub Area Stats'!$B$56))</f>
        <v>#DIV/0!</v>
      </c>
      <c r="AK67" s="83" t="e">
        <f>+SUMPRODUCT(('Verbal Log'!$C$5:$C$1004='Verbal Sub Area Stats'!$B67)*('Verbal Log'!$J$5:$J$1004='Verbal Sub Area Stats'!AK$42)*('Verbal Log'!$E$5:$E$1004='Verbal Sub Area Stats'!$B$56)*'Verbal Log'!$P$5:$P$1004)/SUMPRODUCT(('Verbal Log'!$C$5:$C$1004='Verbal Sub Area Stats'!$B67)*('Verbal Log'!$J$5:$J$1004='Verbal Sub Area Stats'!AK$42)*('Verbal Log'!$E$5:$E$1004='Verbal Sub Area Stats'!$B$56))</f>
        <v>#DIV/0!</v>
      </c>
      <c r="AL67" s="83" t="e">
        <f>+SUMPRODUCT(('Verbal Log'!$C$5:$C$1004='Verbal Sub Area Stats'!$B67)*('Verbal Log'!$J$5:$J$1004='Verbal Sub Area Stats'!AL$42)*('Verbal Log'!$E$5:$E$1004='Verbal Sub Area Stats'!$B$56)*'Verbal Log'!$P$5:$P$1004)/SUMPRODUCT(('Verbal Log'!$C$5:$C$1004='Verbal Sub Area Stats'!$B67)*('Verbal Log'!$J$5:$J$1004='Verbal Sub Area Stats'!AL$42)*('Verbal Log'!$E$5:$E$1004='Verbal Sub Area Stats'!$B$56))</f>
        <v>#DIV/0!</v>
      </c>
      <c r="AM67" s="83" t="e">
        <f>+SUMPRODUCT(('Verbal Log'!$C$5:$C$1004='Verbal Sub Area Stats'!$B67)*('Verbal Log'!$J$5:$J$1004='Verbal Sub Area Stats'!AM$42)*('Verbal Log'!$E$5:$E$1004='Verbal Sub Area Stats'!$B$56)*'Verbal Log'!$P$5:$P$1004)/SUMPRODUCT(('Verbal Log'!$C$5:$C$1004='Verbal Sub Area Stats'!$B67)*('Verbal Log'!$J$5:$J$1004='Verbal Sub Area Stats'!AM$42)*('Verbal Log'!$E$5:$E$1004='Verbal Sub Area Stats'!$B$56))</f>
        <v>#DIV/0!</v>
      </c>
      <c r="AN67" s="83" t="e">
        <f>+SUMPRODUCT(('Verbal Log'!$C$5:$C$1004='Verbal Sub Area Stats'!$B67)*('Verbal Log'!$J$5:$J$1004='Verbal Sub Area Stats'!AN$42)*('Verbal Log'!$E$5:$E$1004='Verbal Sub Area Stats'!$B$56)*'Verbal Log'!$P$5:$P$1004)/SUMPRODUCT(('Verbal Log'!$C$5:$C$1004='Verbal Sub Area Stats'!$B67)*('Verbal Log'!$J$5:$J$1004='Verbal Sub Area Stats'!AN$42)*('Verbal Log'!$E$5:$E$1004='Verbal Sub Area Stats'!$B$56))</f>
        <v>#DIV/0!</v>
      </c>
      <c r="AO67" s="83" t="e">
        <f>+SUMPRODUCT(('Verbal Log'!$C$5:$C$1004='Verbal Sub Area Stats'!$B67)*('Verbal Log'!$J$5:$J$1004='Verbal Sub Area Stats'!AO$42)*('Verbal Log'!$E$5:$E$1004='Verbal Sub Area Stats'!$B$56)*'Verbal Log'!$P$5:$P$1004)/SUMPRODUCT(('Verbal Log'!$C$5:$C$1004='Verbal Sub Area Stats'!$B67)*('Verbal Log'!$J$5:$J$1004='Verbal Sub Area Stats'!AO$42)*('Verbal Log'!$E$5:$E$1004='Verbal Sub Area Stats'!$B$56))</f>
        <v>#DIV/0!</v>
      </c>
      <c r="AP67" s="84" t="e">
        <f>+SUMPRODUCT(('Verbal Log'!$C$5:$C$1004='Verbal Sub Area Stats'!$B67)*('Verbal Log'!$E$5:$E$1004='Verbal Sub Area Stats'!$B$56)*'Verbal Log'!$P$5:$P$1004)/SUMPRODUCT(('Verbal Log'!$C$5:$C$1004='Verbal Sub Area Stats'!$B67)*('Verbal Log'!$E$5:$E$1004='Verbal Sub Area Stats'!$B$56))</f>
        <v>#DIV/0!</v>
      </c>
      <c r="AQ67" s="76"/>
      <c r="AR67" s="76"/>
      <c r="AS67" s="76"/>
      <c r="AT67" s="76"/>
      <c r="AU67" s="76"/>
      <c r="AV67" s="76"/>
      <c r="AW67" s="76"/>
      <c r="AX67" s="76"/>
      <c r="AY67" s="76"/>
      <c r="AZ67" s="76"/>
      <c r="BA67" s="76"/>
      <c r="BB67" s="76"/>
      <c r="BC67" s="76"/>
      <c r="BD67" s="76"/>
      <c r="BE67" s="76"/>
      <c r="BF67" s="76"/>
      <c r="BG67" s="76"/>
      <c r="BH67" s="76"/>
      <c r="BI67" s="76"/>
    </row>
    <row r="68" spans="2:61">
      <c r="B68" s="18" t="s">
        <v>559</v>
      </c>
      <c r="D68" s="46" t="str">
        <f t="shared" si="7"/>
        <v>n/a</v>
      </c>
      <c r="E68" s="46">
        <f t="shared" si="7"/>
        <v>1</v>
      </c>
      <c r="F68" s="46">
        <f t="shared" si="7"/>
        <v>0.75</v>
      </c>
      <c r="G68" s="46">
        <f t="shared" si="7"/>
        <v>1</v>
      </c>
      <c r="H68" s="46">
        <f t="shared" si="7"/>
        <v>1</v>
      </c>
      <c r="I68" s="46" t="str">
        <f t="shared" si="7"/>
        <v>n/a</v>
      </c>
      <c r="J68" s="46" t="str">
        <f t="shared" si="7"/>
        <v>n/a</v>
      </c>
      <c r="K68" s="46" t="str">
        <f t="shared" si="7"/>
        <v>n/a</v>
      </c>
      <c r="L68" s="46" t="str">
        <f t="shared" si="7"/>
        <v>n/a</v>
      </c>
      <c r="M68" s="46" t="str">
        <f t="shared" si="7"/>
        <v>n/a</v>
      </c>
      <c r="N68" s="46" t="str">
        <f t="shared" si="7"/>
        <v>n/a</v>
      </c>
      <c r="O68" s="46" t="str">
        <f t="shared" si="7"/>
        <v>n/a</v>
      </c>
      <c r="P68" s="46" t="str">
        <f t="shared" si="7"/>
        <v>n/a</v>
      </c>
      <c r="Q68" s="46" t="str">
        <f t="shared" si="7"/>
        <v>n/a</v>
      </c>
      <c r="R68" s="46" t="str">
        <f t="shared" si="7"/>
        <v>n/a</v>
      </c>
      <c r="S68" s="46" t="str">
        <f t="shared" si="7"/>
        <v>n/a</v>
      </c>
      <c r="T68" s="46" t="str">
        <f t="shared" si="8"/>
        <v>n/a</v>
      </c>
      <c r="U68" s="46" t="str">
        <f t="shared" si="8"/>
        <v>n/a</v>
      </c>
      <c r="V68" s="47">
        <f t="shared" si="8"/>
        <v>0.88</v>
      </c>
      <c r="X68" s="84" t="e">
        <f>+SUMPRODUCT(('Verbal Log'!$J$5:$J$1004='Verbal Sub Area Stats'!X$42)*('Verbal Log'!$E$5:$E$1004='Verbal Sub Area Stats'!$B$56)*'Verbal Log'!$P$5:$P$1004)/SUMPRODUCT(('Verbal Log'!$J$5:$J$1004='Verbal Sub Area Stats'!X$42)*('Verbal Log'!$E$5:$E$1004='Verbal Sub Area Stats'!$B$56))</f>
        <v>#DIV/0!</v>
      </c>
      <c r="Y68" s="84">
        <f>+SUMPRODUCT(('Verbal Log'!$J$5:$J$1004='Verbal Sub Area Stats'!Y$42)*('Verbal Log'!$E$5:$E$1004='Verbal Sub Area Stats'!$B$56)*'Verbal Log'!$P$5:$P$1004)/SUMPRODUCT(('Verbal Log'!$J$5:$J$1004='Verbal Sub Area Stats'!Y$42)*('Verbal Log'!$E$5:$E$1004='Verbal Sub Area Stats'!$B$56))</f>
        <v>1</v>
      </c>
      <c r="Z68" s="84">
        <f>+SUMPRODUCT(('Verbal Log'!$J$5:$J$1004='Verbal Sub Area Stats'!Z$42)*('Verbal Log'!$E$5:$E$1004='Verbal Sub Area Stats'!$B$56)*'Verbal Log'!$P$5:$P$1004)/SUMPRODUCT(('Verbal Log'!$J$5:$J$1004='Verbal Sub Area Stats'!Z$42)*('Verbal Log'!$E$5:$E$1004='Verbal Sub Area Stats'!$B$56))</f>
        <v>0.75</v>
      </c>
      <c r="AA68" s="84">
        <f>+SUMPRODUCT(('Verbal Log'!$J$5:$J$1004='Verbal Sub Area Stats'!AA$42)*('Verbal Log'!$E$5:$E$1004='Verbal Sub Area Stats'!$B$56)*'Verbal Log'!$P$5:$P$1004)/SUMPRODUCT(('Verbal Log'!$J$5:$J$1004='Verbal Sub Area Stats'!AA$42)*('Verbal Log'!$E$5:$E$1004='Verbal Sub Area Stats'!$B$56))</f>
        <v>1</v>
      </c>
      <c r="AB68" s="84">
        <f>+SUMPRODUCT(('Verbal Log'!$J$5:$J$1004='Verbal Sub Area Stats'!AB$42)*('Verbal Log'!$E$5:$E$1004='Verbal Sub Area Stats'!$B$56)*'Verbal Log'!$P$5:$P$1004)/SUMPRODUCT(('Verbal Log'!$J$5:$J$1004='Verbal Sub Area Stats'!AB$42)*('Verbal Log'!$E$5:$E$1004='Verbal Sub Area Stats'!$B$56))</f>
        <v>1</v>
      </c>
      <c r="AC68" s="84" t="e">
        <f>+SUMPRODUCT(('Verbal Log'!$J$5:$J$1004='Verbal Sub Area Stats'!AC$42)*('Verbal Log'!$E$5:$E$1004='Verbal Sub Area Stats'!$B$56)*'Verbal Log'!$P$5:$P$1004)/SUMPRODUCT(('Verbal Log'!$J$5:$J$1004='Verbal Sub Area Stats'!AC$42)*('Verbal Log'!$E$5:$E$1004='Verbal Sub Area Stats'!$B$56))</f>
        <v>#DIV/0!</v>
      </c>
      <c r="AD68" s="84" t="e">
        <f>+SUMPRODUCT(('Verbal Log'!$J$5:$J$1004='Verbal Sub Area Stats'!AD$42)*('Verbal Log'!$E$5:$E$1004='Verbal Sub Area Stats'!$B$56)*'Verbal Log'!$P$5:$P$1004)/SUMPRODUCT(('Verbal Log'!$J$5:$J$1004='Verbal Sub Area Stats'!AD$42)*('Verbal Log'!$E$5:$E$1004='Verbal Sub Area Stats'!$B$56))</f>
        <v>#DIV/0!</v>
      </c>
      <c r="AE68" s="84" t="e">
        <f>+SUMPRODUCT(('Verbal Log'!$J$5:$J$1004='Verbal Sub Area Stats'!AE$42)*('Verbal Log'!$E$5:$E$1004='Verbal Sub Area Stats'!$B$56)*'Verbal Log'!$P$5:$P$1004)/SUMPRODUCT(('Verbal Log'!$J$5:$J$1004='Verbal Sub Area Stats'!AE$42)*('Verbal Log'!$E$5:$E$1004='Verbal Sub Area Stats'!$B$56))</f>
        <v>#DIV/0!</v>
      </c>
      <c r="AF68" s="84" t="e">
        <f>+SUMPRODUCT(('Verbal Log'!$J$5:$J$1004='Verbal Sub Area Stats'!AF$42)*('Verbal Log'!$E$5:$E$1004='Verbal Sub Area Stats'!$B$56)*'Verbal Log'!$P$5:$P$1004)/SUMPRODUCT(('Verbal Log'!$J$5:$J$1004='Verbal Sub Area Stats'!AF$42)*('Verbal Log'!$E$5:$E$1004='Verbal Sub Area Stats'!$B$56))</f>
        <v>#DIV/0!</v>
      </c>
      <c r="AG68" s="84" t="e">
        <f>+SUMPRODUCT(('Verbal Log'!$J$5:$J$1004='Verbal Sub Area Stats'!AG$42)*('Verbal Log'!$E$5:$E$1004='Verbal Sub Area Stats'!$B$56)*'Verbal Log'!$P$5:$P$1004)/SUMPRODUCT(('Verbal Log'!$J$5:$J$1004='Verbal Sub Area Stats'!AG$42)*('Verbal Log'!$E$5:$E$1004='Verbal Sub Area Stats'!$B$56))</f>
        <v>#DIV/0!</v>
      </c>
      <c r="AH68" s="84" t="e">
        <f>+SUMPRODUCT(('Verbal Log'!$J$5:$J$1004='Verbal Sub Area Stats'!AH$42)*('Verbal Log'!$E$5:$E$1004='Verbal Sub Area Stats'!$B$56)*'Verbal Log'!$P$5:$P$1004)/SUMPRODUCT(('Verbal Log'!$J$5:$J$1004='Verbal Sub Area Stats'!AH$42)*('Verbal Log'!$E$5:$E$1004='Verbal Sub Area Stats'!$B$56))</f>
        <v>#DIV/0!</v>
      </c>
      <c r="AI68" s="84" t="e">
        <f>+SUMPRODUCT(('Verbal Log'!$J$5:$J$1004='Verbal Sub Area Stats'!AI$42)*('Verbal Log'!$E$5:$E$1004='Verbal Sub Area Stats'!$B$56)*'Verbal Log'!$P$5:$P$1004)/SUMPRODUCT(('Verbal Log'!$J$5:$J$1004='Verbal Sub Area Stats'!AI$42)*('Verbal Log'!$E$5:$E$1004='Verbal Sub Area Stats'!$B$56))</f>
        <v>#DIV/0!</v>
      </c>
      <c r="AJ68" s="84" t="e">
        <f>+SUMPRODUCT(('Verbal Log'!$J$5:$J$1004='Verbal Sub Area Stats'!AJ$42)*('Verbal Log'!$E$5:$E$1004='Verbal Sub Area Stats'!$B$56)*'Verbal Log'!$P$5:$P$1004)/SUMPRODUCT(('Verbal Log'!$J$5:$J$1004='Verbal Sub Area Stats'!AJ$42)*('Verbal Log'!$E$5:$E$1004='Verbal Sub Area Stats'!$B$56))</f>
        <v>#DIV/0!</v>
      </c>
      <c r="AK68" s="84" t="e">
        <f>+SUMPRODUCT(('Verbal Log'!$J$5:$J$1004='Verbal Sub Area Stats'!AK$42)*('Verbal Log'!$E$5:$E$1004='Verbal Sub Area Stats'!$B$56)*'Verbal Log'!$P$5:$P$1004)/SUMPRODUCT(('Verbal Log'!$J$5:$J$1004='Verbal Sub Area Stats'!AK$42)*('Verbal Log'!$E$5:$E$1004='Verbal Sub Area Stats'!$B$56))</f>
        <v>#DIV/0!</v>
      </c>
      <c r="AL68" s="84" t="e">
        <f>+SUMPRODUCT(('Verbal Log'!$J$5:$J$1004='Verbal Sub Area Stats'!AL$42)*('Verbal Log'!$E$5:$E$1004='Verbal Sub Area Stats'!$B$56)*'Verbal Log'!$P$5:$P$1004)/SUMPRODUCT(('Verbal Log'!$J$5:$J$1004='Verbal Sub Area Stats'!AL$42)*('Verbal Log'!$E$5:$E$1004='Verbal Sub Area Stats'!$B$56))</f>
        <v>#DIV/0!</v>
      </c>
      <c r="AM68" s="84" t="e">
        <f>+SUMPRODUCT(('Verbal Log'!$J$5:$J$1004='Verbal Sub Area Stats'!AM$42)*('Verbal Log'!$E$5:$E$1004='Verbal Sub Area Stats'!$B$56)*'Verbal Log'!$P$5:$P$1004)/SUMPRODUCT(('Verbal Log'!$J$5:$J$1004='Verbal Sub Area Stats'!AM$42)*('Verbal Log'!$E$5:$E$1004='Verbal Sub Area Stats'!$B$56))</f>
        <v>#DIV/0!</v>
      </c>
      <c r="AN68" s="84" t="e">
        <f>+SUMPRODUCT(('Verbal Log'!$J$5:$J$1004='Verbal Sub Area Stats'!AN$42)*('Verbal Log'!$E$5:$E$1004='Verbal Sub Area Stats'!$B$56)*'Verbal Log'!$P$5:$P$1004)/SUMPRODUCT(('Verbal Log'!$J$5:$J$1004='Verbal Sub Area Stats'!AN$42)*('Verbal Log'!$E$5:$E$1004='Verbal Sub Area Stats'!$B$56))</f>
        <v>#DIV/0!</v>
      </c>
      <c r="AO68" s="84" t="e">
        <f>+SUMPRODUCT(('Verbal Log'!$J$5:$J$1004='Verbal Sub Area Stats'!AO$42)*('Verbal Log'!$E$5:$E$1004='Verbal Sub Area Stats'!$B$56)*'Verbal Log'!$P$5:$P$1004)/SUMPRODUCT(('Verbal Log'!$J$5:$J$1004='Verbal Sub Area Stats'!AO$42)*('Verbal Log'!$E$5:$E$1004='Verbal Sub Area Stats'!$B$56))</f>
        <v>#DIV/0!</v>
      </c>
      <c r="AP68" s="84">
        <f>+SUMPRODUCT(('Verbal Log'!$E$5:$E$1004='Verbal Sub Area Stats'!$B$56)*'Verbal Log'!$P$5:$P$1004)/COUNTIF('Verbal Log'!$E$5:$E$1004,'Verbal Sub Area Stats'!$B$56)</f>
        <v>0.88</v>
      </c>
      <c r="AQ68" s="76"/>
      <c r="AR68" s="76"/>
      <c r="AS68" s="76"/>
      <c r="AT68" s="76"/>
      <c r="AU68" s="76"/>
      <c r="AV68" s="76"/>
      <c r="AW68" s="76"/>
      <c r="AX68" s="76"/>
      <c r="AY68" s="76"/>
      <c r="AZ68" s="76"/>
      <c r="BA68" s="76"/>
      <c r="BB68" s="76"/>
      <c r="BC68" s="76"/>
      <c r="BD68" s="76"/>
      <c r="BE68" s="76"/>
      <c r="BF68" s="76"/>
      <c r="BG68" s="76"/>
      <c r="BH68" s="76"/>
      <c r="BI68" s="76"/>
    </row>
    <row r="69" spans="2:61">
      <c r="X69" s="85"/>
      <c r="Y69" s="85"/>
      <c r="Z69" s="85"/>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6"/>
      <c r="BI69" s="76"/>
    </row>
    <row r="70" spans="2:61" ht="18">
      <c r="B70" s="10" t="s">
        <v>598</v>
      </c>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6"/>
      <c r="BI70" s="76"/>
    </row>
    <row r="71" spans="2:61">
      <c r="B71" s="24" t="str">
        <f>+db!C9</f>
        <v>SC</v>
      </c>
      <c r="D71" s="21">
        <v>3</v>
      </c>
      <c r="E71" s="21">
        <f>+D71+1</f>
        <v>4</v>
      </c>
      <c r="F71" s="21">
        <f t="shared" ref="F71:V71" si="9">+E71+1</f>
        <v>5</v>
      </c>
      <c r="G71" s="21">
        <f t="shared" si="9"/>
        <v>6</v>
      </c>
      <c r="H71" s="21">
        <f t="shared" si="9"/>
        <v>7</v>
      </c>
      <c r="I71" s="21">
        <f t="shared" si="9"/>
        <v>8</v>
      </c>
      <c r="J71" s="21">
        <f t="shared" si="9"/>
        <v>9</v>
      </c>
      <c r="K71" s="21">
        <f t="shared" si="9"/>
        <v>10</v>
      </c>
      <c r="L71" s="21">
        <f t="shared" si="9"/>
        <v>11</v>
      </c>
      <c r="M71" s="21">
        <f t="shared" si="9"/>
        <v>12</v>
      </c>
      <c r="N71" s="21">
        <f t="shared" si="9"/>
        <v>13</v>
      </c>
      <c r="O71" s="21">
        <f t="shared" si="9"/>
        <v>14</v>
      </c>
      <c r="P71" s="21">
        <f t="shared" si="9"/>
        <v>15</v>
      </c>
      <c r="Q71" s="21">
        <f t="shared" si="9"/>
        <v>16</v>
      </c>
      <c r="R71" s="21">
        <f t="shared" si="9"/>
        <v>17</v>
      </c>
      <c r="S71" s="21">
        <f t="shared" si="9"/>
        <v>18</v>
      </c>
      <c r="T71" s="21">
        <f t="shared" si="9"/>
        <v>19</v>
      </c>
      <c r="U71" s="21">
        <f t="shared" si="9"/>
        <v>20</v>
      </c>
      <c r="V71" s="21">
        <f t="shared" si="9"/>
        <v>21</v>
      </c>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6"/>
      <c r="BI71" s="76"/>
    </row>
    <row r="72" spans="2:61" ht="15.75" customHeight="1" thickBot="1">
      <c r="D72" s="17" t="str">
        <f t="shared" ref="D72:V72" si="10">+X72</f>
        <v>Justify Conclusion</v>
      </c>
      <c r="E72" s="17" t="str">
        <f t="shared" si="10"/>
        <v>Flaw</v>
      </c>
      <c r="F72" s="17" t="str">
        <f t="shared" si="10"/>
        <v>Explain</v>
      </c>
      <c r="G72" s="17" t="str">
        <f t="shared" si="10"/>
        <v>Paraphrase</v>
      </c>
      <c r="H72" s="17" t="str">
        <f t="shared" si="10"/>
        <v>Evaluate</v>
      </c>
      <c r="I72" s="17" t="str">
        <f t="shared" si="10"/>
        <v>Structure</v>
      </c>
      <c r="J72" s="17" t="str">
        <f t="shared" si="10"/>
        <v>Roman Numeral Qs</v>
      </c>
      <c r="K72" s="17" t="str">
        <f t="shared" si="10"/>
        <v>Except Questions</v>
      </c>
      <c r="L72" s="17" t="str">
        <f t="shared" si="10"/>
        <v>Agreement</v>
      </c>
      <c r="M72" s="17" t="str">
        <f t="shared" si="10"/>
        <v>Correct Tense</v>
      </c>
      <c r="N72" s="17" t="str">
        <f t="shared" si="10"/>
        <v>Mood/Voice</v>
      </c>
      <c r="O72" s="17" t="str">
        <f t="shared" si="10"/>
        <v>Run-ons/Fragments</v>
      </c>
      <c r="P72" s="17" t="str">
        <f t="shared" si="10"/>
        <v>Quantity</v>
      </c>
      <c r="Q72" s="17" t="str">
        <f t="shared" si="10"/>
        <v>Connecting Words</v>
      </c>
      <c r="R72" s="17" t="str">
        <f t="shared" si="10"/>
        <v>Punctuation</v>
      </c>
      <c r="S72" s="17" t="str">
        <f t="shared" si="10"/>
        <v>Keeping Comparisons Parallel</v>
      </c>
      <c r="T72" s="17" t="str">
        <f t="shared" si="10"/>
        <v>Sentence Construction</v>
      </c>
      <c r="U72" s="17" t="str">
        <f t="shared" si="10"/>
        <v>Concision/Clarity/Correctness</v>
      </c>
      <c r="V72" s="17" t="str">
        <f t="shared" si="10"/>
        <v>Total SC</v>
      </c>
      <c r="X72" s="82" t="str">
        <f t="array" ref="X72:AO72">TRANSPOSE(VSubArea)</f>
        <v>Justify Conclusion</v>
      </c>
      <c r="Y72" s="82" t="str">
        <v>Flaw</v>
      </c>
      <c r="Z72" s="82" t="str">
        <v>Explain</v>
      </c>
      <c r="AA72" s="82" t="str">
        <v>Paraphrase</v>
      </c>
      <c r="AB72" s="82" t="str">
        <v>Evaluate</v>
      </c>
      <c r="AC72" s="82" t="str">
        <v>Structure</v>
      </c>
      <c r="AD72" s="82" t="str">
        <v>Roman Numeral Qs</v>
      </c>
      <c r="AE72" s="82" t="str">
        <v>Except Questions</v>
      </c>
      <c r="AF72" s="82" t="str">
        <v>Agreement</v>
      </c>
      <c r="AG72" s="82" t="str">
        <v>Correct Tense</v>
      </c>
      <c r="AH72" s="82" t="str">
        <v>Mood/Voice</v>
      </c>
      <c r="AI72" s="82" t="str">
        <v>Run-ons/Fragments</v>
      </c>
      <c r="AJ72" s="82" t="str">
        <v>Quantity</v>
      </c>
      <c r="AK72" s="82" t="str">
        <v>Connecting Words</v>
      </c>
      <c r="AL72" s="82" t="str">
        <v>Punctuation</v>
      </c>
      <c r="AM72" s="82" t="str">
        <v>Keeping Comparisons Parallel</v>
      </c>
      <c r="AN72" s="82" t="str">
        <v>Sentence Construction</v>
      </c>
      <c r="AO72" s="82" t="str">
        <v>Concision/Clarity/Correctness</v>
      </c>
      <c r="AP72" s="82" t="s">
        <v>486</v>
      </c>
      <c r="AQ72" s="76"/>
      <c r="AR72" s="76"/>
      <c r="AS72" s="76"/>
      <c r="AT72" s="76"/>
      <c r="AU72" s="76"/>
      <c r="AV72" s="76"/>
      <c r="AW72" s="76"/>
      <c r="AX72" s="76"/>
      <c r="AY72" s="76"/>
      <c r="AZ72" s="76"/>
      <c r="BA72" s="76"/>
      <c r="BB72" s="76"/>
      <c r="BC72" s="76"/>
      <c r="BD72" s="76"/>
      <c r="BE72" s="76"/>
      <c r="BF72" s="76"/>
      <c r="BG72" s="76"/>
      <c r="BH72" s="76"/>
      <c r="BI72" s="76"/>
    </row>
    <row r="73" spans="2:61" ht="16" thickBot="1">
      <c r="B73" s="18" t="str">
        <f>db!D5</f>
        <v>Official Guide 12</v>
      </c>
      <c r="D73" s="40" t="str">
        <f t="shared" ref="D73:S83" si="11">+IF(ISERROR(X73),"n/a",X73)</f>
        <v>n/a</v>
      </c>
      <c r="E73" s="40" t="str">
        <f t="shared" si="11"/>
        <v>n/a</v>
      </c>
      <c r="F73" s="40" t="str">
        <f t="shared" si="11"/>
        <v>n/a</v>
      </c>
      <c r="G73" s="40" t="str">
        <f t="shared" si="11"/>
        <v>n/a</v>
      </c>
      <c r="H73" s="40" t="str">
        <f t="shared" si="11"/>
        <v>n/a</v>
      </c>
      <c r="I73" s="40">
        <f t="shared" si="11"/>
        <v>1</v>
      </c>
      <c r="J73" s="40" t="str">
        <f t="shared" si="11"/>
        <v>n/a</v>
      </c>
      <c r="K73" s="40" t="str">
        <f t="shared" si="11"/>
        <v>n/a</v>
      </c>
      <c r="L73" s="40">
        <f t="shared" si="11"/>
        <v>0.75</v>
      </c>
      <c r="M73" s="40">
        <f t="shared" si="11"/>
        <v>0.8</v>
      </c>
      <c r="N73" s="40" t="str">
        <f t="shared" si="11"/>
        <v>n/a</v>
      </c>
      <c r="O73" s="40">
        <f t="shared" si="11"/>
        <v>1</v>
      </c>
      <c r="P73" s="40">
        <f t="shared" si="11"/>
        <v>1</v>
      </c>
      <c r="Q73" s="40">
        <f t="shared" si="11"/>
        <v>0</v>
      </c>
      <c r="R73" s="40" t="str">
        <f t="shared" si="11"/>
        <v>n/a</v>
      </c>
      <c r="S73" s="40">
        <f t="shared" si="11"/>
        <v>1</v>
      </c>
      <c r="T73" s="40">
        <f t="shared" ref="T73:V83" si="12">+IF(ISERROR(AN73),"n/a",AN73)</f>
        <v>0.8</v>
      </c>
      <c r="U73" s="40">
        <f t="shared" si="12"/>
        <v>0.93548387096774188</v>
      </c>
      <c r="V73" s="42">
        <f t="shared" si="12"/>
        <v>0.86868686868686873</v>
      </c>
      <c r="X73" s="83" t="e">
        <f>+SUMPRODUCT(('Verbal Log'!$C$5:$C$1004='Verbal Sub Area Stats'!$B73)*('Verbal Log'!$J$5:$J$1004='Verbal Sub Area Stats'!X$42)*('Verbal Log'!$E$5:$E$1004='Verbal Sub Area Stats'!$B$71)*'Verbal Log'!$P$5:$P$1004)/SUMPRODUCT(('Verbal Log'!$C$5:$C$1004='Verbal Sub Area Stats'!$B73)*('Verbal Log'!$J$5:$J$1004='Verbal Sub Area Stats'!X$42)*('Verbal Log'!$E$5:$E$1004='Verbal Sub Area Stats'!$B$71))</f>
        <v>#DIV/0!</v>
      </c>
      <c r="Y73" s="83" t="e">
        <f>+SUMPRODUCT(('Verbal Log'!$C$5:$C$1004='Verbal Sub Area Stats'!$B73)*('Verbal Log'!$J$5:$J$1004='Verbal Sub Area Stats'!Y$42)*('Verbal Log'!$E$5:$E$1004='Verbal Sub Area Stats'!$B$71)*'Verbal Log'!$P$5:$P$1004)/SUMPRODUCT(('Verbal Log'!$C$5:$C$1004='Verbal Sub Area Stats'!$B73)*('Verbal Log'!$J$5:$J$1004='Verbal Sub Area Stats'!Y$42)*('Verbal Log'!$E$5:$E$1004='Verbal Sub Area Stats'!$B$71))</f>
        <v>#DIV/0!</v>
      </c>
      <c r="Z73" s="83" t="e">
        <f>+SUMPRODUCT(('Verbal Log'!$C$5:$C$1004='Verbal Sub Area Stats'!$B73)*('Verbal Log'!$J$5:$J$1004='Verbal Sub Area Stats'!Z$42)*('Verbal Log'!$E$5:$E$1004='Verbal Sub Area Stats'!$B$71)*'Verbal Log'!$P$5:$P$1004)/SUMPRODUCT(('Verbal Log'!$C$5:$C$1004='Verbal Sub Area Stats'!$B73)*('Verbal Log'!$J$5:$J$1004='Verbal Sub Area Stats'!Z$42)*('Verbal Log'!$E$5:$E$1004='Verbal Sub Area Stats'!$B$71))</f>
        <v>#DIV/0!</v>
      </c>
      <c r="AA73" s="83" t="e">
        <f>+SUMPRODUCT(('Verbal Log'!$C$5:$C$1004='Verbal Sub Area Stats'!$B73)*('Verbal Log'!$J$5:$J$1004='Verbal Sub Area Stats'!AA$42)*('Verbal Log'!$E$5:$E$1004='Verbal Sub Area Stats'!$B$71)*'Verbal Log'!$P$5:$P$1004)/SUMPRODUCT(('Verbal Log'!$C$5:$C$1004='Verbal Sub Area Stats'!$B73)*('Verbal Log'!$J$5:$J$1004='Verbal Sub Area Stats'!AA$42)*('Verbal Log'!$E$5:$E$1004='Verbal Sub Area Stats'!$B$71))</f>
        <v>#DIV/0!</v>
      </c>
      <c r="AB73" s="83" t="e">
        <f>+SUMPRODUCT(('Verbal Log'!$C$5:$C$1004='Verbal Sub Area Stats'!$B73)*('Verbal Log'!$J$5:$J$1004='Verbal Sub Area Stats'!AB$42)*('Verbal Log'!$E$5:$E$1004='Verbal Sub Area Stats'!$B$71)*'Verbal Log'!$P$5:$P$1004)/SUMPRODUCT(('Verbal Log'!$C$5:$C$1004='Verbal Sub Area Stats'!$B73)*('Verbal Log'!$J$5:$J$1004='Verbal Sub Area Stats'!AB$42)*('Verbal Log'!$E$5:$E$1004='Verbal Sub Area Stats'!$B$71))</f>
        <v>#DIV/0!</v>
      </c>
      <c r="AC73" s="83">
        <f>+SUMPRODUCT(('Verbal Log'!$C$5:$C$1004='Verbal Sub Area Stats'!$B73)*('Verbal Log'!$J$5:$J$1004='Verbal Sub Area Stats'!AC$42)*('Verbal Log'!$E$5:$E$1004='Verbal Sub Area Stats'!$B$71)*'Verbal Log'!$P$5:$P$1004)/SUMPRODUCT(('Verbal Log'!$C$5:$C$1004='Verbal Sub Area Stats'!$B73)*('Verbal Log'!$J$5:$J$1004='Verbal Sub Area Stats'!AC$42)*('Verbal Log'!$E$5:$E$1004='Verbal Sub Area Stats'!$B$71))</f>
        <v>1</v>
      </c>
      <c r="AD73" s="83" t="e">
        <f>+SUMPRODUCT(('Verbal Log'!$C$5:$C$1004='Verbal Sub Area Stats'!$B73)*('Verbal Log'!$J$5:$J$1004='Verbal Sub Area Stats'!AD$42)*('Verbal Log'!$E$5:$E$1004='Verbal Sub Area Stats'!$B$71)*'Verbal Log'!$P$5:$P$1004)/SUMPRODUCT(('Verbal Log'!$C$5:$C$1004='Verbal Sub Area Stats'!$B73)*('Verbal Log'!$J$5:$J$1004='Verbal Sub Area Stats'!AD$42)*('Verbal Log'!$E$5:$E$1004='Verbal Sub Area Stats'!$B$71))</f>
        <v>#DIV/0!</v>
      </c>
      <c r="AE73" s="83" t="e">
        <f>+SUMPRODUCT(('Verbal Log'!$C$5:$C$1004='Verbal Sub Area Stats'!$B73)*('Verbal Log'!$J$5:$J$1004='Verbal Sub Area Stats'!AE$42)*('Verbal Log'!$E$5:$E$1004='Verbal Sub Area Stats'!$B$71)*'Verbal Log'!$P$5:$P$1004)/SUMPRODUCT(('Verbal Log'!$C$5:$C$1004='Verbal Sub Area Stats'!$B73)*('Verbal Log'!$J$5:$J$1004='Verbal Sub Area Stats'!AE$42)*('Verbal Log'!$E$5:$E$1004='Verbal Sub Area Stats'!$B$71))</f>
        <v>#DIV/0!</v>
      </c>
      <c r="AF73" s="83">
        <f>+SUMPRODUCT(('Verbal Log'!$C$5:$C$1004='Verbal Sub Area Stats'!$B73)*('Verbal Log'!$J$5:$J$1004='Verbal Sub Area Stats'!AF$42)*('Verbal Log'!$E$5:$E$1004='Verbal Sub Area Stats'!$B$71)*'Verbal Log'!$P$5:$P$1004)/SUMPRODUCT(('Verbal Log'!$C$5:$C$1004='Verbal Sub Area Stats'!$B73)*('Verbal Log'!$J$5:$J$1004='Verbal Sub Area Stats'!AF$42)*('Verbal Log'!$E$5:$E$1004='Verbal Sub Area Stats'!$B$71))</f>
        <v>0.75</v>
      </c>
      <c r="AG73" s="83">
        <f>+SUMPRODUCT(('Verbal Log'!$C$5:$C$1004='Verbal Sub Area Stats'!$B73)*('Verbal Log'!$J$5:$J$1004='Verbal Sub Area Stats'!AG$42)*('Verbal Log'!$E$5:$E$1004='Verbal Sub Area Stats'!$B$71)*'Verbal Log'!$P$5:$P$1004)/SUMPRODUCT(('Verbal Log'!$C$5:$C$1004='Verbal Sub Area Stats'!$B73)*('Verbal Log'!$J$5:$J$1004='Verbal Sub Area Stats'!AG$42)*('Verbal Log'!$E$5:$E$1004='Verbal Sub Area Stats'!$B$71))</f>
        <v>0.8</v>
      </c>
      <c r="AH73" s="83" t="e">
        <f>+SUMPRODUCT(('Verbal Log'!$C$5:$C$1004='Verbal Sub Area Stats'!$B73)*('Verbal Log'!$J$5:$J$1004='Verbal Sub Area Stats'!AH$42)*('Verbal Log'!$E$5:$E$1004='Verbal Sub Area Stats'!$B$71)*'Verbal Log'!$P$5:$P$1004)/SUMPRODUCT(('Verbal Log'!$C$5:$C$1004='Verbal Sub Area Stats'!$B73)*('Verbal Log'!$J$5:$J$1004='Verbal Sub Area Stats'!AH$42)*('Verbal Log'!$E$5:$E$1004='Verbal Sub Area Stats'!$B$71))</f>
        <v>#DIV/0!</v>
      </c>
      <c r="AI73" s="83">
        <f>+SUMPRODUCT(('Verbal Log'!$C$5:$C$1004='Verbal Sub Area Stats'!$B73)*('Verbal Log'!$J$5:$J$1004='Verbal Sub Area Stats'!AI$42)*('Verbal Log'!$E$5:$E$1004='Verbal Sub Area Stats'!$B$71)*'Verbal Log'!$P$5:$P$1004)/SUMPRODUCT(('Verbal Log'!$C$5:$C$1004='Verbal Sub Area Stats'!$B73)*('Verbal Log'!$J$5:$J$1004='Verbal Sub Area Stats'!AI$42)*('Verbal Log'!$E$5:$E$1004='Verbal Sub Area Stats'!$B$71))</f>
        <v>1</v>
      </c>
      <c r="AJ73" s="83">
        <f>+SUMPRODUCT(('Verbal Log'!$C$5:$C$1004='Verbal Sub Area Stats'!$B73)*('Verbal Log'!$J$5:$J$1004='Verbal Sub Area Stats'!AJ$42)*('Verbal Log'!$E$5:$E$1004='Verbal Sub Area Stats'!$B$71)*'Verbal Log'!$P$5:$P$1004)/SUMPRODUCT(('Verbal Log'!$C$5:$C$1004='Verbal Sub Area Stats'!$B73)*('Verbal Log'!$J$5:$J$1004='Verbal Sub Area Stats'!AJ$42)*('Verbal Log'!$E$5:$E$1004='Verbal Sub Area Stats'!$B$71))</f>
        <v>1</v>
      </c>
      <c r="AK73" s="83">
        <f>+SUMPRODUCT(('Verbal Log'!$C$5:$C$1004='Verbal Sub Area Stats'!$B73)*('Verbal Log'!$J$5:$J$1004='Verbal Sub Area Stats'!AK$42)*('Verbal Log'!$E$5:$E$1004='Verbal Sub Area Stats'!$B$71)*'Verbal Log'!$P$5:$P$1004)/SUMPRODUCT(('Verbal Log'!$C$5:$C$1004='Verbal Sub Area Stats'!$B73)*('Verbal Log'!$J$5:$J$1004='Verbal Sub Area Stats'!AK$42)*('Verbal Log'!$E$5:$E$1004='Verbal Sub Area Stats'!$B$71))</f>
        <v>0</v>
      </c>
      <c r="AL73" s="83" t="e">
        <f>+SUMPRODUCT(('Verbal Log'!$C$5:$C$1004='Verbal Sub Area Stats'!$B73)*('Verbal Log'!$J$5:$J$1004='Verbal Sub Area Stats'!AL$42)*('Verbal Log'!$E$5:$E$1004='Verbal Sub Area Stats'!$B$71)*'Verbal Log'!$P$5:$P$1004)/SUMPRODUCT(('Verbal Log'!$C$5:$C$1004='Verbal Sub Area Stats'!$B73)*('Verbal Log'!$J$5:$J$1004='Verbal Sub Area Stats'!AL$42)*('Verbal Log'!$E$5:$E$1004='Verbal Sub Area Stats'!$B$71))</f>
        <v>#DIV/0!</v>
      </c>
      <c r="AM73" s="83">
        <f>+SUMPRODUCT(('Verbal Log'!$C$5:$C$1004='Verbal Sub Area Stats'!$B73)*('Verbal Log'!$J$5:$J$1004='Verbal Sub Area Stats'!AM$42)*('Verbal Log'!$E$5:$E$1004='Verbal Sub Area Stats'!$B$71)*'Verbal Log'!$P$5:$P$1004)/SUMPRODUCT(('Verbal Log'!$C$5:$C$1004='Verbal Sub Area Stats'!$B73)*('Verbal Log'!$J$5:$J$1004='Verbal Sub Area Stats'!AM$42)*('Verbal Log'!$E$5:$E$1004='Verbal Sub Area Stats'!$B$71))</f>
        <v>1</v>
      </c>
      <c r="AN73" s="83">
        <f>+SUMPRODUCT(('Verbal Log'!$C$5:$C$1004='Verbal Sub Area Stats'!$B73)*('Verbal Log'!$J$5:$J$1004='Verbal Sub Area Stats'!AN$42)*('Verbal Log'!$E$5:$E$1004='Verbal Sub Area Stats'!$B$71)*'Verbal Log'!$P$5:$P$1004)/SUMPRODUCT(('Verbal Log'!$C$5:$C$1004='Verbal Sub Area Stats'!$B73)*('Verbal Log'!$J$5:$J$1004='Verbal Sub Area Stats'!AN$42)*('Verbal Log'!$E$5:$E$1004='Verbal Sub Area Stats'!$B$71))</f>
        <v>0.8</v>
      </c>
      <c r="AO73" s="83">
        <f>+SUMPRODUCT(('Verbal Log'!$C$5:$C$1004='Verbal Sub Area Stats'!$B73)*('Verbal Log'!$J$5:$J$1004='Verbal Sub Area Stats'!AO$42)*('Verbal Log'!$E$5:$E$1004='Verbal Sub Area Stats'!$B$71)*'Verbal Log'!$P$5:$P$1004)/SUMPRODUCT(('Verbal Log'!$C$5:$C$1004='Verbal Sub Area Stats'!$B73)*('Verbal Log'!$J$5:$J$1004='Verbal Sub Area Stats'!AO$42)*('Verbal Log'!$E$5:$E$1004='Verbal Sub Area Stats'!$B$71))</f>
        <v>0.93548387096774188</v>
      </c>
      <c r="AP73" s="84">
        <f>+SUMPRODUCT(('Verbal Log'!$C$5:$C$1004='Verbal Sub Area Stats'!$B73)*('Verbal Log'!$E$5:$E$1004='Verbal Sub Area Stats'!$B$71)*'Verbal Log'!$P$5:$P$1004)/SUMPRODUCT(('Verbal Log'!$C$5:$C$1004='Verbal Sub Area Stats'!$B73)*('Verbal Log'!$E$5:$E$1004='Verbal Sub Area Stats'!$B$71))</f>
        <v>0.86868686868686873</v>
      </c>
      <c r="AQ73" s="76"/>
      <c r="AR73" s="76"/>
      <c r="AS73" s="76"/>
      <c r="AT73" s="76"/>
      <c r="AU73" s="76"/>
      <c r="AV73" s="76"/>
      <c r="AW73" s="76"/>
      <c r="AX73" s="76"/>
      <c r="AY73" s="76"/>
      <c r="AZ73" s="76"/>
      <c r="BA73" s="76"/>
      <c r="BB73" s="76"/>
      <c r="BC73" s="76"/>
      <c r="BD73" s="76"/>
      <c r="BE73" s="76"/>
      <c r="BF73" s="76"/>
      <c r="BG73" s="76"/>
      <c r="BH73" s="76"/>
      <c r="BI73" s="76"/>
    </row>
    <row r="74" spans="2:61" ht="16" thickBot="1">
      <c r="B74" s="18" t="str">
        <f>db!D6</f>
        <v>Official Guide-V</v>
      </c>
      <c r="D74" s="43" t="str">
        <f t="shared" si="11"/>
        <v>n/a</v>
      </c>
      <c r="E74" s="43" t="str">
        <f t="shared" si="11"/>
        <v>n/a</v>
      </c>
      <c r="F74" s="43" t="str">
        <f t="shared" si="11"/>
        <v>n/a</v>
      </c>
      <c r="G74" s="43" t="str">
        <f t="shared" si="11"/>
        <v>n/a</v>
      </c>
      <c r="H74" s="43" t="str">
        <f t="shared" si="11"/>
        <v>n/a</v>
      </c>
      <c r="I74" s="43">
        <f t="shared" si="11"/>
        <v>1</v>
      </c>
      <c r="J74" s="43" t="str">
        <f t="shared" si="11"/>
        <v>n/a</v>
      </c>
      <c r="K74" s="43" t="str">
        <f t="shared" si="11"/>
        <v>n/a</v>
      </c>
      <c r="L74" s="43">
        <f t="shared" si="11"/>
        <v>0.92307692307692313</v>
      </c>
      <c r="M74" s="43">
        <f t="shared" si="11"/>
        <v>0.6</v>
      </c>
      <c r="N74" s="43" t="str">
        <f t="shared" si="11"/>
        <v>n/a</v>
      </c>
      <c r="O74" s="43">
        <f t="shared" si="11"/>
        <v>0.5</v>
      </c>
      <c r="P74" s="43">
        <f t="shared" si="11"/>
        <v>0</v>
      </c>
      <c r="Q74" s="43" t="str">
        <f t="shared" si="11"/>
        <v>n/a</v>
      </c>
      <c r="R74" s="43" t="str">
        <f t="shared" si="11"/>
        <v>n/a</v>
      </c>
      <c r="S74" s="43">
        <f t="shared" si="11"/>
        <v>1</v>
      </c>
      <c r="T74" s="43">
        <f t="shared" si="12"/>
        <v>1</v>
      </c>
      <c r="U74" s="43">
        <f t="shared" si="12"/>
        <v>0.75862068965517238</v>
      </c>
      <c r="V74" s="45">
        <f t="shared" si="12"/>
        <v>0.82666666666666666</v>
      </c>
      <c r="X74" s="83" t="e">
        <f>+SUMPRODUCT(('Verbal Log'!$C$5:$C$1004='Verbal Sub Area Stats'!$B74)*('Verbal Log'!$J$5:$J$1004='Verbal Sub Area Stats'!X$42)*('Verbal Log'!$E$5:$E$1004='Verbal Sub Area Stats'!$B$71)*'Verbal Log'!$P$5:$P$1004)/SUMPRODUCT(('Verbal Log'!$C$5:$C$1004='Verbal Sub Area Stats'!$B74)*('Verbal Log'!$J$5:$J$1004='Verbal Sub Area Stats'!X$42)*('Verbal Log'!$E$5:$E$1004='Verbal Sub Area Stats'!$B$71))</f>
        <v>#DIV/0!</v>
      </c>
      <c r="Y74" s="83" t="e">
        <f>+SUMPRODUCT(('Verbal Log'!$C$5:$C$1004='Verbal Sub Area Stats'!$B74)*('Verbal Log'!$J$5:$J$1004='Verbal Sub Area Stats'!Y$42)*('Verbal Log'!$E$5:$E$1004='Verbal Sub Area Stats'!$B$71)*'Verbal Log'!$P$5:$P$1004)/SUMPRODUCT(('Verbal Log'!$C$5:$C$1004='Verbal Sub Area Stats'!$B74)*('Verbal Log'!$J$5:$J$1004='Verbal Sub Area Stats'!Y$42)*('Verbal Log'!$E$5:$E$1004='Verbal Sub Area Stats'!$B$71))</f>
        <v>#DIV/0!</v>
      </c>
      <c r="Z74" s="83" t="e">
        <f>+SUMPRODUCT(('Verbal Log'!$C$5:$C$1004='Verbal Sub Area Stats'!$B74)*('Verbal Log'!$J$5:$J$1004='Verbal Sub Area Stats'!Z$42)*('Verbal Log'!$E$5:$E$1004='Verbal Sub Area Stats'!$B$71)*'Verbal Log'!$P$5:$P$1004)/SUMPRODUCT(('Verbal Log'!$C$5:$C$1004='Verbal Sub Area Stats'!$B74)*('Verbal Log'!$J$5:$J$1004='Verbal Sub Area Stats'!Z$42)*('Verbal Log'!$E$5:$E$1004='Verbal Sub Area Stats'!$B$71))</f>
        <v>#DIV/0!</v>
      </c>
      <c r="AA74" s="83" t="e">
        <f>+SUMPRODUCT(('Verbal Log'!$C$5:$C$1004='Verbal Sub Area Stats'!$B74)*('Verbal Log'!$J$5:$J$1004='Verbal Sub Area Stats'!AA$42)*('Verbal Log'!$E$5:$E$1004='Verbal Sub Area Stats'!$B$71)*'Verbal Log'!$P$5:$P$1004)/SUMPRODUCT(('Verbal Log'!$C$5:$C$1004='Verbal Sub Area Stats'!$B74)*('Verbal Log'!$J$5:$J$1004='Verbal Sub Area Stats'!AA$42)*('Verbal Log'!$E$5:$E$1004='Verbal Sub Area Stats'!$B$71))</f>
        <v>#DIV/0!</v>
      </c>
      <c r="AB74" s="83" t="e">
        <f>+SUMPRODUCT(('Verbal Log'!$C$5:$C$1004='Verbal Sub Area Stats'!$B74)*('Verbal Log'!$J$5:$J$1004='Verbal Sub Area Stats'!AB$42)*('Verbal Log'!$E$5:$E$1004='Verbal Sub Area Stats'!$B$71)*'Verbal Log'!$P$5:$P$1004)/SUMPRODUCT(('Verbal Log'!$C$5:$C$1004='Verbal Sub Area Stats'!$B74)*('Verbal Log'!$J$5:$J$1004='Verbal Sub Area Stats'!AB$42)*('Verbal Log'!$E$5:$E$1004='Verbal Sub Area Stats'!$B$71))</f>
        <v>#DIV/0!</v>
      </c>
      <c r="AC74" s="83">
        <f>+SUMPRODUCT(('Verbal Log'!$C$5:$C$1004='Verbal Sub Area Stats'!$B74)*('Verbal Log'!$J$5:$J$1004='Verbal Sub Area Stats'!AC$42)*('Verbal Log'!$E$5:$E$1004='Verbal Sub Area Stats'!$B$71)*'Verbal Log'!$P$5:$P$1004)/SUMPRODUCT(('Verbal Log'!$C$5:$C$1004='Verbal Sub Area Stats'!$B74)*('Verbal Log'!$J$5:$J$1004='Verbal Sub Area Stats'!AC$42)*('Verbal Log'!$E$5:$E$1004='Verbal Sub Area Stats'!$B$71))</f>
        <v>1</v>
      </c>
      <c r="AD74" s="83" t="e">
        <f>+SUMPRODUCT(('Verbal Log'!$C$5:$C$1004='Verbal Sub Area Stats'!$B74)*('Verbal Log'!$J$5:$J$1004='Verbal Sub Area Stats'!AD$42)*('Verbal Log'!$E$5:$E$1004='Verbal Sub Area Stats'!$B$71)*'Verbal Log'!$P$5:$P$1004)/SUMPRODUCT(('Verbal Log'!$C$5:$C$1004='Verbal Sub Area Stats'!$B74)*('Verbal Log'!$J$5:$J$1004='Verbal Sub Area Stats'!AD$42)*('Verbal Log'!$E$5:$E$1004='Verbal Sub Area Stats'!$B$71))</f>
        <v>#DIV/0!</v>
      </c>
      <c r="AE74" s="83" t="e">
        <f>+SUMPRODUCT(('Verbal Log'!$C$5:$C$1004='Verbal Sub Area Stats'!$B74)*('Verbal Log'!$J$5:$J$1004='Verbal Sub Area Stats'!AE$42)*('Verbal Log'!$E$5:$E$1004='Verbal Sub Area Stats'!$B$71)*'Verbal Log'!$P$5:$P$1004)/SUMPRODUCT(('Verbal Log'!$C$5:$C$1004='Verbal Sub Area Stats'!$B74)*('Verbal Log'!$J$5:$J$1004='Verbal Sub Area Stats'!AE$42)*('Verbal Log'!$E$5:$E$1004='Verbal Sub Area Stats'!$B$71))</f>
        <v>#DIV/0!</v>
      </c>
      <c r="AF74" s="83">
        <f>+SUMPRODUCT(('Verbal Log'!$C$5:$C$1004='Verbal Sub Area Stats'!$B74)*('Verbal Log'!$J$5:$J$1004='Verbal Sub Area Stats'!AF$42)*('Verbal Log'!$E$5:$E$1004='Verbal Sub Area Stats'!$B$71)*'Verbal Log'!$P$5:$P$1004)/SUMPRODUCT(('Verbal Log'!$C$5:$C$1004='Verbal Sub Area Stats'!$B74)*('Verbal Log'!$J$5:$J$1004='Verbal Sub Area Stats'!AF$42)*('Verbal Log'!$E$5:$E$1004='Verbal Sub Area Stats'!$B$71))</f>
        <v>0.92307692307692313</v>
      </c>
      <c r="AG74" s="83">
        <f>+SUMPRODUCT(('Verbal Log'!$C$5:$C$1004='Verbal Sub Area Stats'!$B74)*('Verbal Log'!$J$5:$J$1004='Verbal Sub Area Stats'!AG$42)*('Verbal Log'!$E$5:$E$1004='Verbal Sub Area Stats'!$B$71)*'Verbal Log'!$P$5:$P$1004)/SUMPRODUCT(('Verbal Log'!$C$5:$C$1004='Verbal Sub Area Stats'!$B74)*('Verbal Log'!$J$5:$J$1004='Verbal Sub Area Stats'!AG$42)*('Verbal Log'!$E$5:$E$1004='Verbal Sub Area Stats'!$B$71))</f>
        <v>0.6</v>
      </c>
      <c r="AH74" s="83" t="e">
        <f>+SUMPRODUCT(('Verbal Log'!$C$5:$C$1004='Verbal Sub Area Stats'!$B74)*('Verbal Log'!$J$5:$J$1004='Verbal Sub Area Stats'!AH$42)*('Verbal Log'!$E$5:$E$1004='Verbal Sub Area Stats'!$B$71)*'Verbal Log'!$P$5:$P$1004)/SUMPRODUCT(('Verbal Log'!$C$5:$C$1004='Verbal Sub Area Stats'!$B74)*('Verbal Log'!$J$5:$J$1004='Verbal Sub Area Stats'!AH$42)*('Verbal Log'!$E$5:$E$1004='Verbal Sub Area Stats'!$B$71))</f>
        <v>#DIV/0!</v>
      </c>
      <c r="AI74" s="83">
        <f>+SUMPRODUCT(('Verbal Log'!$C$5:$C$1004='Verbal Sub Area Stats'!$B74)*('Verbal Log'!$J$5:$J$1004='Verbal Sub Area Stats'!AI$42)*('Verbal Log'!$E$5:$E$1004='Verbal Sub Area Stats'!$B$71)*'Verbal Log'!$P$5:$P$1004)/SUMPRODUCT(('Verbal Log'!$C$5:$C$1004='Verbal Sub Area Stats'!$B74)*('Verbal Log'!$J$5:$J$1004='Verbal Sub Area Stats'!AI$42)*('Verbal Log'!$E$5:$E$1004='Verbal Sub Area Stats'!$B$71))</f>
        <v>0.5</v>
      </c>
      <c r="AJ74" s="83">
        <f>+SUMPRODUCT(('Verbal Log'!$C$5:$C$1004='Verbal Sub Area Stats'!$B74)*('Verbal Log'!$J$5:$J$1004='Verbal Sub Area Stats'!AJ$42)*('Verbal Log'!$E$5:$E$1004='Verbal Sub Area Stats'!$B$71)*'Verbal Log'!$P$5:$P$1004)/SUMPRODUCT(('Verbal Log'!$C$5:$C$1004='Verbal Sub Area Stats'!$B74)*('Verbal Log'!$J$5:$J$1004='Verbal Sub Area Stats'!AJ$42)*('Verbal Log'!$E$5:$E$1004='Verbal Sub Area Stats'!$B$71))</f>
        <v>0</v>
      </c>
      <c r="AK74" s="83" t="e">
        <f>+SUMPRODUCT(('Verbal Log'!$C$5:$C$1004='Verbal Sub Area Stats'!$B74)*('Verbal Log'!$J$5:$J$1004='Verbal Sub Area Stats'!AK$42)*('Verbal Log'!$E$5:$E$1004='Verbal Sub Area Stats'!$B$71)*'Verbal Log'!$P$5:$P$1004)/SUMPRODUCT(('Verbal Log'!$C$5:$C$1004='Verbal Sub Area Stats'!$B74)*('Verbal Log'!$J$5:$J$1004='Verbal Sub Area Stats'!AK$42)*('Verbal Log'!$E$5:$E$1004='Verbal Sub Area Stats'!$B$71))</f>
        <v>#DIV/0!</v>
      </c>
      <c r="AL74" s="83" t="e">
        <f>+SUMPRODUCT(('Verbal Log'!$C$5:$C$1004='Verbal Sub Area Stats'!$B74)*('Verbal Log'!$J$5:$J$1004='Verbal Sub Area Stats'!AL$42)*('Verbal Log'!$E$5:$E$1004='Verbal Sub Area Stats'!$B$71)*'Verbal Log'!$P$5:$P$1004)/SUMPRODUCT(('Verbal Log'!$C$5:$C$1004='Verbal Sub Area Stats'!$B74)*('Verbal Log'!$J$5:$J$1004='Verbal Sub Area Stats'!AL$42)*('Verbal Log'!$E$5:$E$1004='Verbal Sub Area Stats'!$B$71))</f>
        <v>#DIV/0!</v>
      </c>
      <c r="AM74" s="83">
        <f>+SUMPRODUCT(('Verbal Log'!$C$5:$C$1004='Verbal Sub Area Stats'!$B74)*('Verbal Log'!$J$5:$J$1004='Verbal Sub Area Stats'!AM$42)*('Verbal Log'!$E$5:$E$1004='Verbal Sub Area Stats'!$B$71)*'Verbal Log'!$P$5:$P$1004)/SUMPRODUCT(('Verbal Log'!$C$5:$C$1004='Verbal Sub Area Stats'!$B74)*('Verbal Log'!$J$5:$J$1004='Verbal Sub Area Stats'!AM$42)*('Verbal Log'!$E$5:$E$1004='Verbal Sub Area Stats'!$B$71))</f>
        <v>1</v>
      </c>
      <c r="AN74" s="83">
        <f>+SUMPRODUCT(('Verbal Log'!$C$5:$C$1004='Verbal Sub Area Stats'!$B74)*('Verbal Log'!$J$5:$J$1004='Verbal Sub Area Stats'!AN$42)*('Verbal Log'!$E$5:$E$1004='Verbal Sub Area Stats'!$B$71)*'Verbal Log'!$P$5:$P$1004)/SUMPRODUCT(('Verbal Log'!$C$5:$C$1004='Verbal Sub Area Stats'!$B74)*('Verbal Log'!$J$5:$J$1004='Verbal Sub Area Stats'!AN$42)*('Verbal Log'!$E$5:$E$1004='Verbal Sub Area Stats'!$B$71))</f>
        <v>1</v>
      </c>
      <c r="AO74" s="83">
        <f>+SUMPRODUCT(('Verbal Log'!$C$5:$C$1004='Verbal Sub Area Stats'!$B74)*('Verbal Log'!$J$5:$J$1004='Verbal Sub Area Stats'!AO$42)*('Verbal Log'!$E$5:$E$1004='Verbal Sub Area Stats'!$B$71)*'Verbal Log'!$P$5:$P$1004)/SUMPRODUCT(('Verbal Log'!$C$5:$C$1004='Verbal Sub Area Stats'!$B74)*('Verbal Log'!$J$5:$J$1004='Verbal Sub Area Stats'!AO$42)*('Verbal Log'!$E$5:$E$1004='Verbal Sub Area Stats'!$B$71))</f>
        <v>0.75862068965517238</v>
      </c>
      <c r="AP74" s="84">
        <f>+SUMPRODUCT(('Verbal Log'!$C$5:$C$1004='Verbal Sub Area Stats'!$B74)*('Verbal Log'!$E$5:$E$1004='Verbal Sub Area Stats'!$B$71)*'Verbal Log'!$P$5:$P$1004)/SUMPRODUCT(('Verbal Log'!$C$5:$C$1004='Verbal Sub Area Stats'!$B74)*('Verbal Log'!$E$5:$E$1004='Verbal Sub Area Stats'!$B$71))</f>
        <v>0.82666666666666666</v>
      </c>
      <c r="AQ74" s="76"/>
      <c r="AR74" s="76"/>
      <c r="AS74" s="76"/>
      <c r="AT74" s="76"/>
      <c r="AU74" s="76"/>
      <c r="AV74" s="76"/>
      <c r="AW74" s="76"/>
      <c r="AX74" s="76"/>
      <c r="AY74" s="76"/>
      <c r="AZ74" s="76"/>
      <c r="BA74" s="76"/>
      <c r="BB74" s="76"/>
      <c r="BC74" s="76"/>
      <c r="BD74" s="76"/>
      <c r="BE74" s="76"/>
      <c r="BF74" s="76"/>
      <c r="BG74" s="76"/>
      <c r="BH74" s="76"/>
      <c r="BI74" s="76"/>
    </row>
    <row r="75" spans="2:61" ht="16" thickBot="1">
      <c r="B75" s="18" t="str">
        <f>db!D7</f>
        <v>Official Guide-Q</v>
      </c>
      <c r="D75" s="40" t="str">
        <f t="shared" si="11"/>
        <v>n/a</v>
      </c>
      <c r="E75" s="40" t="str">
        <f t="shared" si="11"/>
        <v>n/a</v>
      </c>
      <c r="F75" s="40" t="str">
        <f t="shared" si="11"/>
        <v>n/a</v>
      </c>
      <c r="G75" s="40" t="str">
        <f t="shared" si="11"/>
        <v>n/a</v>
      </c>
      <c r="H75" s="40" t="str">
        <f t="shared" si="11"/>
        <v>n/a</v>
      </c>
      <c r="I75" s="40" t="str">
        <f t="shared" si="11"/>
        <v>n/a</v>
      </c>
      <c r="J75" s="40" t="str">
        <f t="shared" si="11"/>
        <v>n/a</v>
      </c>
      <c r="K75" s="40" t="str">
        <f t="shared" si="11"/>
        <v>n/a</v>
      </c>
      <c r="L75" s="40" t="str">
        <f t="shared" si="11"/>
        <v>n/a</v>
      </c>
      <c r="M75" s="40" t="str">
        <f t="shared" si="11"/>
        <v>n/a</v>
      </c>
      <c r="N75" s="40" t="str">
        <f t="shared" si="11"/>
        <v>n/a</v>
      </c>
      <c r="O75" s="40" t="str">
        <f t="shared" si="11"/>
        <v>n/a</v>
      </c>
      <c r="P75" s="40" t="str">
        <f t="shared" si="11"/>
        <v>n/a</v>
      </c>
      <c r="Q75" s="40" t="str">
        <f t="shared" si="11"/>
        <v>n/a</v>
      </c>
      <c r="R75" s="40" t="str">
        <f t="shared" si="11"/>
        <v>n/a</v>
      </c>
      <c r="S75" s="40" t="str">
        <f t="shared" si="11"/>
        <v>n/a</v>
      </c>
      <c r="T75" s="40" t="str">
        <f t="shared" si="12"/>
        <v>n/a</v>
      </c>
      <c r="U75" s="40" t="str">
        <f t="shared" si="12"/>
        <v>n/a</v>
      </c>
      <c r="V75" s="42" t="str">
        <f t="shared" si="12"/>
        <v>n/a</v>
      </c>
      <c r="X75" s="83" t="e">
        <f>+SUMPRODUCT(('Verbal Log'!$C$5:$C$1004='Verbal Sub Area Stats'!$B75)*('Verbal Log'!$J$5:$J$1004='Verbal Sub Area Stats'!X$42)*('Verbal Log'!$E$5:$E$1004='Verbal Sub Area Stats'!$B$71)*'Verbal Log'!$P$5:$P$1004)/SUMPRODUCT(('Verbal Log'!$C$5:$C$1004='Verbal Sub Area Stats'!$B75)*('Verbal Log'!$J$5:$J$1004='Verbal Sub Area Stats'!X$42)*('Verbal Log'!$E$5:$E$1004='Verbal Sub Area Stats'!$B$71))</f>
        <v>#DIV/0!</v>
      </c>
      <c r="Y75" s="83" t="e">
        <f>+SUMPRODUCT(('Verbal Log'!$C$5:$C$1004='Verbal Sub Area Stats'!$B75)*('Verbal Log'!$J$5:$J$1004='Verbal Sub Area Stats'!Y$42)*('Verbal Log'!$E$5:$E$1004='Verbal Sub Area Stats'!$B$71)*'Verbal Log'!$P$5:$P$1004)/SUMPRODUCT(('Verbal Log'!$C$5:$C$1004='Verbal Sub Area Stats'!$B75)*('Verbal Log'!$J$5:$J$1004='Verbal Sub Area Stats'!Y$42)*('Verbal Log'!$E$5:$E$1004='Verbal Sub Area Stats'!$B$71))</f>
        <v>#DIV/0!</v>
      </c>
      <c r="Z75" s="83" t="e">
        <f>+SUMPRODUCT(('Verbal Log'!$C$5:$C$1004='Verbal Sub Area Stats'!$B75)*('Verbal Log'!$J$5:$J$1004='Verbal Sub Area Stats'!Z$42)*('Verbal Log'!$E$5:$E$1004='Verbal Sub Area Stats'!$B$71)*'Verbal Log'!$P$5:$P$1004)/SUMPRODUCT(('Verbal Log'!$C$5:$C$1004='Verbal Sub Area Stats'!$B75)*('Verbal Log'!$J$5:$J$1004='Verbal Sub Area Stats'!Z$42)*('Verbal Log'!$E$5:$E$1004='Verbal Sub Area Stats'!$B$71))</f>
        <v>#DIV/0!</v>
      </c>
      <c r="AA75" s="83" t="e">
        <f>+SUMPRODUCT(('Verbal Log'!$C$5:$C$1004='Verbal Sub Area Stats'!$B75)*('Verbal Log'!$J$5:$J$1004='Verbal Sub Area Stats'!AA$42)*('Verbal Log'!$E$5:$E$1004='Verbal Sub Area Stats'!$B$71)*'Verbal Log'!$P$5:$P$1004)/SUMPRODUCT(('Verbal Log'!$C$5:$C$1004='Verbal Sub Area Stats'!$B75)*('Verbal Log'!$J$5:$J$1004='Verbal Sub Area Stats'!AA$42)*('Verbal Log'!$E$5:$E$1004='Verbal Sub Area Stats'!$B$71))</f>
        <v>#DIV/0!</v>
      </c>
      <c r="AB75" s="83" t="e">
        <f>+SUMPRODUCT(('Verbal Log'!$C$5:$C$1004='Verbal Sub Area Stats'!$B75)*('Verbal Log'!$J$5:$J$1004='Verbal Sub Area Stats'!AB$42)*('Verbal Log'!$E$5:$E$1004='Verbal Sub Area Stats'!$B$71)*'Verbal Log'!$P$5:$P$1004)/SUMPRODUCT(('Verbal Log'!$C$5:$C$1004='Verbal Sub Area Stats'!$B75)*('Verbal Log'!$J$5:$J$1004='Verbal Sub Area Stats'!AB$42)*('Verbal Log'!$E$5:$E$1004='Verbal Sub Area Stats'!$B$71))</f>
        <v>#DIV/0!</v>
      </c>
      <c r="AC75" s="83" t="e">
        <f>+SUMPRODUCT(('Verbal Log'!$C$5:$C$1004='Verbal Sub Area Stats'!$B75)*('Verbal Log'!$J$5:$J$1004='Verbal Sub Area Stats'!AC$42)*('Verbal Log'!$E$5:$E$1004='Verbal Sub Area Stats'!$B$71)*'Verbal Log'!$P$5:$P$1004)/SUMPRODUCT(('Verbal Log'!$C$5:$C$1004='Verbal Sub Area Stats'!$B75)*('Verbal Log'!$J$5:$J$1004='Verbal Sub Area Stats'!AC$42)*('Verbal Log'!$E$5:$E$1004='Verbal Sub Area Stats'!$B$71))</f>
        <v>#DIV/0!</v>
      </c>
      <c r="AD75" s="83" t="e">
        <f>+SUMPRODUCT(('Verbal Log'!$C$5:$C$1004='Verbal Sub Area Stats'!$B75)*('Verbal Log'!$J$5:$J$1004='Verbal Sub Area Stats'!AD$42)*('Verbal Log'!$E$5:$E$1004='Verbal Sub Area Stats'!$B$71)*'Verbal Log'!$P$5:$P$1004)/SUMPRODUCT(('Verbal Log'!$C$5:$C$1004='Verbal Sub Area Stats'!$B75)*('Verbal Log'!$J$5:$J$1004='Verbal Sub Area Stats'!AD$42)*('Verbal Log'!$E$5:$E$1004='Verbal Sub Area Stats'!$B$71))</f>
        <v>#DIV/0!</v>
      </c>
      <c r="AE75" s="83" t="e">
        <f>+SUMPRODUCT(('Verbal Log'!$C$5:$C$1004='Verbal Sub Area Stats'!$B75)*('Verbal Log'!$J$5:$J$1004='Verbal Sub Area Stats'!AE$42)*('Verbal Log'!$E$5:$E$1004='Verbal Sub Area Stats'!$B$71)*'Verbal Log'!$P$5:$P$1004)/SUMPRODUCT(('Verbal Log'!$C$5:$C$1004='Verbal Sub Area Stats'!$B75)*('Verbal Log'!$J$5:$J$1004='Verbal Sub Area Stats'!AE$42)*('Verbal Log'!$E$5:$E$1004='Verbal Sub Area Stats'!$B$71))</f>
        <v>#DIV/0!</v>
      </c>
      <c r="AF75" s="83" t="e">
        <f>+SUMPRODUCT(('Verbal Log'!$C$5:$C$1004='Verbal Sub Area Stats'!$B75)*('Verbal Log'!$J$5:$J$1004='Verbal Sub Area Stats'!AF$42)*('Verbal Log'!$E$5:$E$1004='Verbal Sub Area Stats'!$B$71)*'Verbal Log'!$P$5:$P$1004)/SUMPRODUCT(('Verbal Log'!$C$5:$C$1004='Verbal Sub Area Stats'!$B75)*('Verbal Log'!$J$5:$J$1004='Verbal Sub Area Stats'!AF$42)*('Verbal Log'!$E$5:$E$1004='Verbal Sub Area Stats'!$B$71))</f>
        <v>#DIV/0!</v>
      </c>
      <c r="AG75" s="83" t="e">
        <f>+SUMPRODUCT(('Verbal Log'!$C$5:$C$1004='Verbal Sub Area Stats'!$B75)*('Verbal Log'!$J$5:$J$1004='Verbal Sub Area Stats'!AG$42)*('Verbal Log'!$E$5:$E$1004='Verbal Sub Area Stats'!$B$71)*'Verbal Log'!$P$5:$P$1004)/SUMPRODUCT(('Verbal Log'!$C$5:$C$1004='Verbal Sub Area Stats'!$B75)*('Verbal Log'!$J$5:$J$1004='Verbal Sub Area Stats'!AG$42)*('Verbal Log'!$E$5:$E$1004='Verbal Sub Area Stats'!$B$71))</f>
        <v>#DIV/0!</v>
      </c>
      <c r="AH75" s="83" t="e">
        <f>+SUMPRODUCT(('Verbal Log'!$C$5:$C$1004='Verbal Sub Area Stats'!$B75)*('Verbal Log'!$J$5:$J$1004='Verbal Sub Area Stats'!AH$42)*('Verbal Log'!$E$5:$E$1004='Verbal Sub Area Stats'!$B$71)*'Verbal Log'!$P$5:$P$1004)/SUMPRODUCT(('Verbal Log'!$C$5:$C$1004='Verbal Sub Area Stats'!$B75)*('Verbal Log'!$J$5:$J$1004='Verbal Sub Area Stats'!AH$42)*('Verbal Log'!$E$5:$E$1004='Verbal Sub Area Stats'!$B$71))</f>
        <v>#DIV/0!</v>
      </c>
      <c r="AI75" s="83" t="e">
        <f>+SUMPRODUCT(('Verbal Log'!$C$5:$C$1004='Verbal Sub Area Stats'!$B75)*('Verbal Log'!$J$5:$J$1004='Verbal Sub Area Stats'!AI$42)*('Verbal Log'!$E$5:$E$1004='Verbal Sub Area Stats'!$B$71)*'Verbal Log'!$P$5:$P$1004)/SUMPRODUCT(('Verbal Log'!$C$5:$C$1004='Verbal Sub Area Stats'!$B75)*('Verbal Log'!$J$5:$J$1004='Verbal Sub Area Stats'!AI$42)*('Verbal Log'!$E$5:$E$1004='Verbal Sub Area Stats'!$B$71))</f>
        <v>#DIV/0!</v>
      </c>
      <c r="AJ75" s="83" t="e">
        <f>+SUMPRODUCT(('Verbal Log'!$C$5:$C$1004='Verbal Sub Area Stats'!$B75)*('Verbal Log'!$J$5:$J$1004='Verbal Sub Area Stats'!AJ$42)*('Verbal Log'!$E$5:$E$1004='Verbal Sub Area Stats'!$B$71)*'Verbal Log'!$P$5:$P$1004)/SUMPRODUCT(('Verbal Log'!$C$5:$C$1004='Verbal Sub Area Stats'!$B75)*('Verbal Log'!$J$5:$J$1004='Verbal Sub Area Stats'!AJ$42)*('Verbal Log'!$E$5:$E$1004='Verbal Sub Area Stats'!$B$71))</f>
        <v>#DIV/0!</v>
      </c>
      <c r="AK75" s="83" t="e">
        <f>+SUMPRODUCT(('Verbal Log'!$C$5:$C$1004='Verbal Sub Area Stats'!$B75)*('Verbal Log'!$J$5:$J$1004='Verbal Sub Area Stats'!AK$42)*('Verbal Log'!$E$5:$E$1004='Verbal Sub Area Stats'!$B$71)*'Verbal Log'!$P$5:$P$1004)/SUMPRODUCT(('Verbal Log'!$C$5:$C$1004='Verbal Sub Area Stats'!$B75)*('Verbal Log'!$J$5:$J$1004='Verbal Sub Area Stats'!AK$42)*('Verbal Log'!$E$5:$E$1004='Verbal Sub Area Stats'!$B$71))</f>
        <v>#DIV/0!</v>
      </c>
      <c r="AL75" s="83" t="e">
        <f>+SUMPRODUCT(('Verbal Log'!$C$5:$C$1004='Verbal Sub Area Stats'!$B75)*('Verbal Log'!$J$5:$J$1004='Verbal Sub Area Stats'!AL$42)*('Verbal Log'!$E$5:$E$1004='Verbal Sub Area Stats'!$B$71)*'Verbal Log'!$P$5:$P$1004)/SUMPRODUCT(('Verbal Log'!$C$5:$C$1004='Verbal Sub Area Stats'!$B75)*('Verbal Log'!$J$5:$J$1004='Verbal Sub Area Stats'!AL$42)*('Verbal Log'!$E$5:$E$1004='Verbal Sub Area Stats'!$B$71))</f>
        <v>#DIV/0!</v>
      </c>
      <c r="AM75" s="83" t="e">
        <f>+SUMPRODUCT(('Verbal Log'!$C$5:$C$1004='Verbal Sub Area Stats'!$B75)*('Verbal Log'!$J$5:$J$1004='Verbal Sub Area Stats'!AM$42)*('Verbal Log'!$E$5:$E$1004='Verbal Sub Area Stats'!$B$71)*'Verbal Log'!$P$5:$P$1004)/SUMPRODUCT(('Verbal Log'!$C$5:$C$1004='Verbal Sub Area Stats'!$B75)*('Verbal Log'!$J$5:$J$1004='Verbal Sub Area Stats'!AM$42)*('Verbal Log'!$E$5:$E$1004='Verbal Sub Area Stats'!$B$71))</f>
        <v>#DIV/0!</v>
      </c>
      <c r="AN75" s="83" t="e">
        <f>+SUMPRODUCT(('Verbal Log'!$C$5:$C$1004='Verbal Sub Area Stats'!$B75)*('Verbal Log'!$J$5:$J$1004='Verbal Sub Area Stats'!AN$42)*('Verbal Log'!$E$5:$E$1004='Verbal Sub Area Stats'!$B$71)*'Verbal Log'!$P$5:$P$1004)/SUMPRODUCT(('Verbal Log'!$C$5:$C$1004='Verbal Sub Area Stats'!$B75)*('Verbal Log'!$J$5:$J$1004='Verbal Sub Area Stats'!AN$42)*('Verbal Log'!$E$5:$E$1004='Verbal Sub Area Stats'!$B$71))</f>
        <v>#DIV/0!</v>
      </c>
      <c r="AO75" s="83" t="e">
        <f>+SUMPRODUCT(('Verbal Log'!$C$5:$C$1004='Verbal Sub Area Stats'!$B75)*('Verbal Log'!$J$5:$J$1004='Verbal Sub Area Stats'!AO$42)*('Verbal Log'!$E$5:$E$1004='Verbal Sub Area Stats'!$B$71)*'Verbal Log'!$P$5:$P$1004)/SUMPRODUCT(('Verbal Log'!$C$5:$C$1004='Verbal Sub Area Stats'!$B75)*('Verbal Log'!$J$5:$J$1004='Verbal Sub Area Stats'!AO$42)*('Verbal Log'!$E$5:$E$1004='Verbal Sub Area Stats'!$B$71))</f>
        <v>#DIV/0!</v>
      </c>
      <c r="AP75" s="84" t="e">
        <f>+SUMPRODUCT(('Verbal Log'!$C$5:$C$1004='Verbal Sub Area Stats'!$B75)*('Verbal Log'!$E$5:$E$1004='Verbal Sub Area Stats'!$B$71)*'Verbal Log'!$P$5:$P$1004)/SUMPRODUCT(('Verbal Log'!$C$5:$C$1004='Verbal Sub Area Stats'!$B75)*('Verbal Log'!$E$5:$E$1004='Verbal Sub Area Stats'!$B$71))</f>
        <v>#DIV/0!</v>
      </c>
      <c r="AQ75" s="76"/>
      <c r="AR75" s="76"/>
      <c r="AS75" s="76"/>
      <c r="AT75" s="76"/>
      <c r="AU75" s="76"/>
      <c r="AV75" s="76"/>
      <c r="AW75" s="76"/>
      <c r="AX75" s="76"/>
      <c r="AY75" s="76"/>
      <c r="AZ75" s="76"/>
      <c r="BA75" s="76"/>
      <c r="BB75" s="76"/>
      <c r="BC75" s="76"/>
      <c r="BD75" s="76"/>
      <c r="BE75" s="76"/>
      <c r="BF75" s="76"/>
      <c r="BG75" s="76"/>
      <c r="BH75" s="76"/>
      <c r="BI75" s="76"/>
    </row>
    <row r="76" spans="2:61" ht="16" thickBot="1">
      <c r="B76" s="18" t="str">
        <f>db!D8</f>
        <v>Kaplan Premier</v>
      </c>
      <c r="D76" s="43" t="str">
        <f t="shared" si="11"/>
        <v>n/a</v>
      </c>
      <c r="E76" s="43" t="str">
        <f t="shared" si="11"/>
        <v>n/a</v>
      </c>
      <c r="F76" s="43" t="str">
        <f t="shared" si="11"/>
        <v>n/a</v>
      </c>
      <c r="G76" s="43" t="str">
        <f t="shared" si="11"/>
        <v>n/a</v>
      </c>
      <c r="H76" s="43" t="str">
        <f t="shared" si="11"/>
        <v>n/a</v>
      </c>
      <c r="I76" s="43" t="str">
        <f t="shared" si="11"/>
        <v>n/a</v>
      </c>
      <c r="J76" s="43" t="str">
        <f t="shared" si="11"/>
        <v>n/a</v>
      </c>
      <c r="K76" s="43" t="str">
        <f t="shared" si="11"/>
        <v>n/a</v>
      </c>
      <c r="L76" s="43">
        <f t="shared" si="11"/>
        <v>1</v>
      </c>
      <c r="M76" s="43">
        <f t="shared" si="11"/>
        <v>1</v>
      </c>
      <c r="N76" s="43" t="str">
        <f t="shared" si="11"/>
        <v>n/a</v>
      </c>
      <c r="O76" s="43" t="str">
        <f t="shared" si="11"/>
        <v>n/a</v>
      </c>
      <c r="P76" s="43" t="str">
        <f t="shared" si="11"/>
        <v>n/a</v>
      </c>
      <c r="Q76" s="43">
        <f t="shared" si="11"/>
        <v>1</v>
      </c>
      <c r="R76" s="43" t="str">
        <f t="shared" si="11"/>
        <v>n/a</v>
      </c>
      <c r="S76" s="43">
        <f t="shared" si="11"/>
        <v>1</v>
      </c>
      <c r="T76" s="43" t="str">
        <f t="shared" si="12"/>
        <v>n/a</v>
      </c>
      <c r="U76" s="43">
        <f t="shared" si="12"/>
        <v>0.66666666666666663</v>
      </c>
      <c r="V76" s="45">
        <f t="shared" si="12"/>
        <v>0.88</v>
      </c>
      <c r="X76" s="83" t="e">
        <f>+SUMPRODUCT(('Verbal Log'!$C$5:$C$1004='Verbal Sub Area Stats'!$B76)*('Verbal Log'!$J$5:$J$1004='Verbal Sub Area Stats'!X$42)*('Verbal Log'!$E$5:$E$1004='Verbal Sub Area Stats'!$B$71)*'Verbal Log'!$P$5:$P$1004)/SUMPRODUCT(('Verbal Log'!$C$5:$C$1004='Verbal Sub Area Stats'!$B76)*('Verbal Log'!$J$5:$J$1004='Verbal Sub Area Stats'!X$42)*('Verbal Log'!$E$5:$E$1004='Verbal Sub Area Stats'!$B$71))</f>
        <v>#DIV/0!</v>
      </c>
      <c r="Y76" s="83" t="e">
        <f>+SUMPRODUCT(('Verbal Log'!$C$5:$C$1004='Verbal Sub Area Stats'!$B76)*('Verbal Log'!$J$5:$J$1004='Verbal Sub Area Stats'!Y$42)*('Verbal Log'!$E$5:$E$1004='Verbal Sub Area Stats'!$B$71)*'Verbal Log'!$P$5:$P$1004)/SUMPRODUCT(('Verbal Log'!$C$5:$C$1004='Verbal Sub Area Stats'!$B76)*('Verbal Log'!$J$5:$J$1004='Verbal Sub Area Stats'!Y$42)*('Verbal Log'!$E$5:$E$1004='Verbal Sub Area Stats'!$B$71))</f>
        <v>#DIV/0!</v>
      </c>
      <c r="Z76" s="83" t="e">
        <f>+SUMPRODUCT(('Verbal Log'!$C$5:$C$1004='Verbal Sub Area Stats'!$B76)*('Verbal Log'!$J$5:$J$1004='Verbal Sub Area Stats'!Z$42)*('Verbal Log'!$E$5:$E$1004='Verbal Sub Area Stats'!$B$71)*'Verbal Log'!$P$5:$P$1004)/SUMPRODUCT(('Verbal Log'!$C$5:$C$1004='Verbal Sub Area Stats'!$B76)*('Verbal Log'!$J$5:$J$1004='Verbal Sub Area Stats'!Z$42)*('Verbal Log'!$E$5:$E$1004='Verbal Sub Area Stats'!$B$71))</f>
        <v>#DIV/0!</v>
      </c>
      <c r="AA76" s="83" t="e">
        <f>+SUMPRODUCT(('Verbal Log'!$C$5:$C$1004='Verbal Sub Area Stats'!$B76)*('Verbal Log'!$J$5:$J$1004='Verbal Sub Area Stats'!AA$42)*('Verbal Log'!$E$5:$E$1004='Verbal Sub Area Stats'!$B$71)*'Verbal Log'!$P$5:$P$1004)/SUMPRODUCT(('Verbal Log'!$C$5:$C$1004='Verbal Sub Area Stats'!$B76)*('Verbal Log'!$J$5:$J$1004='Verbal Sub Area Stats'!AA$42)*('Verbal Log'!$E$5:$E$1004='Verbal Sub Area Stats'!$B$71))</f>
        <v>#DIV/0!</v>
      </c>
      <c r="AB76" s="83" t="e">
        <f>+SUMPRODUCT(('Verbal Log'!$C$5:$C$1004='Verbal Sub Area Stats'!$B76)*('Verbal Log'!$J$5:$J$1004='Verbal Sub Area Stats'!AB$42)*('Verbal Log'!$E$5:$E$1004='Verbal Sub Area Stats'!$B$71)*'Verbal Log'!$P$5:$P$1004)/SUMPRODUCT(('Verbal Log'!$C$5:$C$1004='Verbal Sub Area Stats'!$B76)*('Verbal Log'!$J$5:$J$1004='Verbal Sub Area Stats'!AB$42)*('Verbal Log'!$E$5:$E$1004='Verbal Sub Area Stats'!$B$71))</f>
        <v>#DIV/0!</v>
      </c>
      <c r="AC76" s="83" t="e">
        <f>+SUMPRODUCT(('Verbal Log'!$C$5:$C$1004='Verbal Sub Area Stats'!$B76)*('Verbal Log'!$J$5:$J$1004='Verbal Sub Area Stats'!AC$42)*('Verbal Log'!$E$5:$E$1004='Verbal Sub Area Stats'!$B$71)*'Verbal Log'!$P$5:$P$1004)/SUMPRODUCT(('Verbal Log'!$C$5:$C$1004='Verbal Sub Area Stats'!$B76)*('Verbal Log'!$J$5:$J$1004='Verbal Sub Area Stats'!AC$42)*('Verbal Log'!$E$5:$E$1004='Verbal Sub Area Stats'!$B$71))</f>
        <v>#DIV/0!</v>
      </c>
      <c r="AD76" s="83" t="e">
        <f>+SUMPRODUCT(('Verbal Log'!$C$5:$C$1004='Verbal Sub Area Stats'!$B76)*('Verbal Log'!$J$5:$J$1004='Verbal Sub Area Stats'!AD$42)*('Verbal Log'!$E$5:$E$1004='Verbal Sub Area Stats'!$B$71)*'Verbal Log'!$P$5:$P$1004)/SUMPRODUCT(('Verbal Log'!$C$5:$C$1004='Verbal Sub Area Stats'!$B76)*('Verbal Log'!$J$5:$J$1004='Verbal Sub Area Stats'!AD$42)*('Verbal Log'!$E$5:$E$1004='Verbal Sub Area Stats'!$B$71))</f>
        <v>#DIV/0!</v>
      </c>
      <c r="AE76" s="83" t="e">
        <f>+SUMPRODUCT(('Verbal Log'!$C$5:$C$1004='Verbal Sub Area Stats'!$B76)*('Verbal Log'!$J$5:$J$1004='Verbal Sub Area Stats'!AE$42)*('Verbal Log'!$E$5:$E$1004='Verbal Sub Area Stats'!$B$71)*'Verbal Log'!$P$5:$P$1004)/SUMPRODUCT(('Verbal Log'!$C$5:$C$1004='Verbal Sub Area Stats'!$B76)*('Verbal Log'!$J$5:$J$1004='Verbal Sub Area Stats'!AE$42)*('Verbal Log'!$E$5:$E$1004='Verbal Sub Area Stats'!$B$71))</f>
        <v>#DIV/0!</v>
      </c>
      <c r="AF76" s="83">
        <f>+SUMPRODUCT(('Verbal Log'!$C$5:$C$1004='Verbal Sub Area Stats'!$B76)*('Verbal Log'!$J$5:$J$1004='Verbal Sub Area Stats'!AF$42)*('Verbal Log'!$E$5:$E$1004='Verbal Sub Area Stats'!$B$71)*'Verbal Log'!$P$5:$P$1004)/SUMPRODUCT(('Verbal Log'!$C$5:$C$1004='Verbal Sub Area Stats'!$B76)*('Verbal Log'!$J$5:$J$1004='Verbal Sub Area Stats'!AF$42)*('Verbal Log'!$E$5:$E$1004='Verbal Sub Area Stats'!$B$71))</f>
        <v>1</v>
      </c>
      <c r="AG76" s="83">
        <f>+SUMPRODUCT(('Verbal Log'!$C$5:$C$1004='Verbal Sub Area Stats'!$B76)*('Verbal Log'!$J$5:$J$1004='Verbal Sub Area Stats'!AG$42)*('Verbal Log'!$E$5:$E$1004='Verbal Sub Area Stats'!$B$71)*'Verbal Log'!$P$5:$P$1004)/SUMPRODUCT(('Verbal Log'!$C$5:$C$1004='Verbal Sub Area Stats'!$B76)*('Verbal Log'!$J$5:$J$1004='Verbal Sub Area Stats'!AG$42)*('Verbal Log'!$E$5:$E$1004='Verbal Sub Area Stats'!$B$71))</f>
        <v>1</v>
      </c>
      <c r="AH76" s="83" t="e">
        <f>+SUMPRODUCT(('Verbal Log'!$C$5:$C$1004='Verbal Sub Area Stats'!$B76)*('Verbal Log'!$J$5:$J$1004='Verbal Sub Area Stats'!AH$42)*('Verbal Log'!$E$5:$E$1004='Verbal Sub Area Stats'!$B$71)*'Verbal Log'!$P$5:$P$1004)/SUMPRODUCT(('Verbal Log'!$C$5:$C$1004='Verbal Sub Area Stats'!$B76)*('Verbal Log'!$J$5:$J$1004='Verbal Sub Area Stats'!AH$42)*('Verbal Log'!$E$5:$E$1004='Verbal Sub Area Stats'!$B$71))</f>
        <v>#DIV/0!</v>
      </c>
      <c r="AI76" s="83" t="e">
        <f>+SUMPRODUCT(('Verbal Log'!$C$5:$C$1004='Verbal Sub Area Stats'!$B76)*('Verbal Log'!$J$5:$J$1004='Verbal Sub Area Stats'!AI$42)*('Verbal Log'!$E$5:$E$1004='Verbal Sub Area Stats'!$B$71)*'Verbal Log'!$P$5:$P$1004)/SUMPRODUCT(('Verbal Log'!$C$5:$C$1004='Verbal Sub Area Stats'!$B76)*('Verbal Log'!$J$5:$J$1004='Verbal Sub Area Stats'!AI$42)*('Verbal Log'!$E$5:$E$1004='Verbal Sub Area Stats'!$B$71))</f>
        <v>#DIV/0!</v>
      </c>
      <c r="AJ76" s="83" t="e">
        <f>+SUMPRODUCT(('Verbal Log'!$C$5:$C$1004='Verbal Sub Area Stats'!$B76)*('Verbal Log'!$J$5:$J$1004='Verbal Sub Area Stats'!AJ$42)*('Verbal Log'!$E$5:$E$1004='Verbal Sub Area Stats'!$B$71)*'Verbal Log'!$P$5:$P$1004)/SUMPRODUCT(('Verbal Log'!$C$5:$C$1004='Verbal Sub Area Stats'!$B76)*('Verbal Log'!$J$5:$J$1004='Verbal Sub Area Stats'!AJ$42)*('Verbal Log'!$E$5:$E$1004='Verbal Sub Area Stats'!$B$71))</f>
        <v>#DIV/0!</v>
      </c>
      <c r="AK76" s="83">
        <f>+SUMPRODUCT(('Verbal Log'!$C$5:$C$1004='Verbal Sub Area Stats'!$B76)*('Verbal Log'!$J$5:$J$1004='Verbal Sub Area Stats'!AK$42)*('Verbal Log'!$E$5:$E$1004='Verbal Sub Area Stats'!$B$71)*'Verbal Log'!$P$5:$P$1004)/SUMPRODUCT(('Verbal Log'!$C$5:$C$1004='Verbal Sub Area Stats'!$B76)*('Verbal Log'!$J$5:$J$1004='Verbal Sub Area Stats'!AK$42)*('Verbal Log'!$E$5:$E$1004='Verbal Sub Area Stats'!$B$71))</f>
        <v>1</v>
      </c>
      <c r="AL76" s="83" t="e">
        <f>+SUMPRODUCT(('Verbal Log'!$C$5:$C$1004='Verbal Sub Area Stats'!$B76)*('Verbal Log'!$J$5:$J$1004='Verbal Sub Area Stats'!AL$42)*('Verbal Log'!$E$5:$E$1004='Verbal Sub Area Stats'!$B$71)*'Verbal Log'!$P$5:$P$1004)/SUMPRODUCT(('Verbal Log'!$C$5:$C$1004='Verbal Sub Area Stats'!$B76)*('Verbal Log'!$J$5:$J$1004='Verbal Sub Area Stats'!AL$42)*('Verbal Log'!$E$5:$E$1004='Verbal Sub Area Stats'!$B$71))</f>
        <v>#DIV/0!</v>
      </c>
      <c r="AM76" s="83">
        <f>+SUMPRODUCT(('Verbal Log'!$C$5:$C$1004='Verbal Sub Area Stats'!$B76)*('Verbal Log'!$J$5:$J$1004='Verbal Sub Area Stats'!AM$42)*('Verbal Log'!$E$5:$E$1004='Verbal Sub Area Stats'!$B$71)*'Verbal Log'!$P$5:$P$1004)/SUMPRODUCT(('Verbal Log'!$C$5:$C$1004='Verbal Sub Area Stats'!$B76)*('Verbal Log'!$J$5:$J$1004='Verbal Sub Area Stats'!AM$42)*('Verbal Log'!$E$5:$E$1004='Verbal Sub Area Stats'!$B$71))</f>
        <v>1</v>
      </c>
      <c r="AN76" s="83" t="e">
        <f>+SUMPRODUCT(('Verbal Log'!$C$5:$C$1004='Verbal Sub Area Stats'!$B76)*('Verbal Log'!$J$5:$J$1004='Verbal Sub Area Stats'!AN$42)*('Verbal Log'!$E$5:$E$1004='Verbal Sub Area Stats'!$B$71)*'Verbal Log'!$P$5:$P$1004)/SUMPRODUCT(('Verbal Log'!$C$5:$C$1004='Verbal Sub Area Stats'!$B76)*('Verbal Log'!$J$5:$J$1004='Verbal Sub Area Stats'!AN$42)*('Verbal Log'!$E$5:$E$1004='Verbal Sub Area Stats'!$B$71))</f>
        <v>#DIV/0!</v>
      </c>
      <c r="AO76" s="83">
        <f>+SUMPRODUCT(('Verbal Log'!$C$5:$C$1004='Verbal Sub Area Stats'!$B76)*('Verbal Log'!$J$5:$J$1004='Verbal Sub Area Stats'!AO$42)*('Verbal Log'!$E$5:$E$1004='Verbal Sub Area Stats'!$B$71)*'Verbal Log'!$P$5:$P$1004)/SUMPRODUCT(('Verbal Log'!$C$5:$C$1004='Verbal Sub Area Stats'!$B76)*('Verbal Log'!$J$5:$J$1004='Verbal Sub Area Stats'!AO$42)*('Verbal Log'!$E$5:$E$1004='Verbal Sub Area Stats'!$B$71))</f>
        <v>0.66666666666666663</v>
      </c>
      <c r="AP76" s="84">
        <f>+SUMPRODUCT(('Verbal Log'!$C$5:$C$1004='Verbal Sub Area Stats'!$B76)*('Verbal Log'!$E$5:$E$1004='Verbal Sub Area Stats'!$B$71)*'Verbal Log'!$P$5:$P$1004)/SUMPRODUCT(('Verbal Log'!$C$5:$C$1004='Verbal Sub Area Stats'!$B76)*('Verbal Log'!$E$5:$E$1004='Verbal Sub Area Stats'!$B$71))</f>
        <v>0.88</v>
      </c>
      <c r="AQ76" s="76"/>
      <c r="AR76" s="76"/>
      <c r="AS76" s="76"/>
      <c r="AT76" s="76"/>
      <c r="AU76" s="76"/>
      <c r="AV76" s="76"/>
      <c r="AW76" s="76"/>
      <c r="AX76" s="76"/>
      <c r="AY76" s="76"/>
      <c r="AZ76" s="76"/>
      <c r="BA76" s="76"/>
      <c r="BB76" s="76"/>
      <c r="BC76" s="76"/>
      <c r="BD76" s="76"/>
      <c r="BE76" s="76"/>
      <c r="BF76" s="76"/>
      <c r="BG76" s="76"/>
      <c r="BH76" s="76"/>
      <c r="BI76" s="76"/>
    </row>
    <row r="77" spans="2:61" ht="16" thickBot="1">
      <c r="B77" s="18" t="str">
        <f>db!D9</f>
        <v>MGMAT</v>
      </c>
      <c r="D77" s="40" t="str">
        <f t="shared" si="11"/>
        <v>n/a</v>
      </c>
      <c r="E77" s="40" t="str">
        <f t="shared" si="11"/>
        <v>n/a</v>
      </c>
      <c r="F77" s="40" t="str">
        <f t="shared" si="11"/>
        <v>n/a</v>
      </c>
      <c r="G77" s="40" t="str">
        <f t="shared" si="11"/>
        <v>n/a</v>
      </c>
      <c r="H77" s="40" t="str">
        <f t="shared" si="11"/>
        <v>n/a</v>
      </c>
      <c r="I77" s="40" t="str">
        <f t="shared" si="11"/>
        <v>n/a</v>
      </c>
      <c r="J77" s="40" t="str">
        <f t="shared" si="11"/>
        <v>n/a</v>
      </c>
      <c r="K77" s="40" t="str">
        <f t="shared" si="11"/>
        <v>n/a</v>
      </c>
      <c r="L77" s="40" t="str">
        <f t="shared" si="11"/>
        <v>n/a</v>
      </c>
      <c r="M77" s="40" t="str">
        <f t="shared" si="11"/>
        <v>n/a</v>
      </c>
      <c r="N77" s="40" t="str">
        <f t="shared" si="11"/>
        <v>n/a</v>
      </c>
      <c r="O77" s="40" t="str">
        <f t="shared" si="11"/>
        <v>n/a</v>
      </c>
      <c r="P77" s="40" t="str">
        <f t="shared" si="11"/>
        <v>n/a</v>
      </c>
      <c r="Q77" s="40" t="str">
        <f t="shared" si="11"/>
        <v>n/a</v>
      </c>
      <c r="R77" s="40" t="str">
        <f t="shared" si="11"/>
        <v>n/a</v>
      </c>
      <c r="S77" s="40" t="str">
        <f t="shared" si="11"/>
        <v>n/a</v>
      </c>
      <c r="T77" s="40" t="str">
        <f t="shared" si="12"/>
        <v>n/a</v>
      </c>
      <c r="U77" s="40" t="str">
        <f t="shared" si="12"/>
        <v>n/a</v>
      </c>
      <c r="V77" s="42" t="str">
        <f t="shared" si="12"/>
        <v>n/a</v>
      </c>
      <c r="X77" s="83" t="e">
        <f>+SUMPRODUCT(('Verbal Log'!$C$5:$C$1004='Verbal Sub Area Stats'!$B77)*('Verbal Log'!$J$5:$J$1004='Verbal Sub Area Stats'!X$42)*('Verbal Log'!$E$5:$E$1004='Verbal Sub Area Stats'!$B$71)*'Verbal Log'!$P$5:$P$1004)/SUMPRODUCT(('Verbal Log'!$C$5:$C$1004='Verbal Sub Area Stats'!$B77)*('Verbal Log'!$J$5:$J$1004='Verbal Sub Area Stats'!X$42)*('Verbal Log'!$E$5:$E$1004='Verbal Sub Area Stats'!$B$71))</f>
        <v>#DIV/0!</v>
      </c>
      <c r="Y77" s="83" t="e">
        <f>+SUMPRODUCT(('Verbal Log'!$C$5:$C$1004='Verbal Sub Area Stats'!$B77)*('Verbal Log'!$J$5:$J$1004='Verbal Sub Area Stats'!Y$42)*('Verbal Log'!$E$5:$E$1004='Verbal Sub Area Stats'!$B$71)*'Verbal Log'!$P$5:$P$1004)/SUMPRODUCT(('Verbal Log'!$C$5:$C$1004='Verbal Sub Area Stats'!$B77)*('Verbal Log'!$J$5:$J$1004='Verbal Sub Area Stats'!Y$42)*('Verbal Log'!$E$5:$E$1004='Verbal Sub Area Stats'!$B$71))</f>
        <v>#DIV/0!</v>
      </c>
      <c r="Z77" s="83" t="e">
        <f>+SUMPRODUCT(('Verbal Log'!$C$5:$C$1004='Verbal Sub Area Stats'!$B77)*('Verbal Log'!$J$5:$J$1004='Verbal Sub Area Stats'!Z$42)*('Verbal Log'!$E$5:$E$1004='Verbal Sub Area Stats'!$B$71)*'Verbal Log'!$P$5:$P$1004)/SUMPRODUCT(('Verbal Log'!$C$5:$C$1004='Verbal Sub Area Stats'!$B77)*('Verbal Log'!$J$5:$J$1004='Verbal Sub Area Stats'!Z$42)*('Verbal Log'!$E$5:$E$1004='Verbal Sub Area Stats'!$B$71))</f>
        <v>#DIV/0!</v>
      </c>
      <c r="AA77" s="83" t="e">
        <f>+SUMPRODUCT(('Verbal Log'!$C$5:$C$1004='Verbal Sub Area Stats'!$B77)*('Verbal Log'!$J$5:$J$1004='Verbal Sub Area Stats'!AA$42)*('Verbal Log'!$E$5:$E$1004='Verbal Sub Area Stats'!$B$71)*'Verbal Log'!$P$5:$P$1004)/SUMPRODUCT(('Verbal Log'!$C$5:$C$1004='Verbal Sub Area Stats'!$B77)*('Verbal Log'!$J$5:$J$1004='Verbal Sub Area Stats'!AA$42)*('Verbal Log'!$E$5:$E$1004='Verbal Sub Area Stats'!$B$71))</f>
        <v>#DIV/0!</v>
      </c>
      <c r="AB77" s="83" t="e">
        <f>+SUMPRODUCT(('Verbal Log'!$C$5:$C$1004='Verbal Sub Area Stats'!$B77)*('Verbal Log'!$J$5:$J$1004='Verbal Sub Area Stats'!AB$42)*('Verbal Log'!$E$5:$E$1004='Verbal Sub Area Stats'!$B$71)*'Verbal Log'!$P$5:$P$1004)/SUMPRODUCT(('Verbal Log'!$C$5:$C$1004='Verbal Sub Area Stats'!$B77)*('Verbal Log'!$J$5:$J$1004='Verbal Sub Area Stats'!AB$42)*('Verbal Log'!$E$5:$E$1004='Verbal Sub Area Stats'!$B$71))</f>
        <v>#DIV/0!</v>
      </c>
      <c r="AC77" s="83" t="e">
        <f>+SUMPRODUCT(('Verbal Log'!$C$5:$C$1004='Verbal Sub Area Stats'!$B77)*('Verbal Log'!$J$5:$J$1004='Verbal Sub Area Stats'!AC$42)*('Verbal Log'!$E$5:$E$1004='Verbal Sub Area Stats'!$B$71)*'Verbal Log'!$P$5:$P$1004)/SUMPRODUCT(('Verbal Log'!$C$5:$C$1004='Verbal Sub Area Stats'!$B77)*('Verbal Log'!$J$5:$J$1004='Verbal Sub Area Stats'!AC$42)*('Verbal Log'!$E$5:$E$1004='Verbal Sub Area Stats'!$B$71))</f>
        <v>#DIV/0!</v>
      </c>
      <c r="AD77" s="83" t="e">
        <f>+SUMPRODUCT(('Verbal Log'!$C$5:$C$1004='Verbal Sub Area Stats'!$B77)*('Verbal Log'!$J$5:$J$1004='Verbal Sub Area Stats'!AD$42)*('Verbal Log'!$E$5:$E$1004='Verbal Sub Area Stats'!$B$71)*'Verbal Log'!$P$5:$P$1004)/SUMPRODUCT(('Verbal Log'!$C$5:$C$1004='Verbal Sub Area Stats'!$B77)*('Verbal Log'!$J$5:$J$1004='Verbal Sub Area Stats'!AD$42)*('Verbal Log'!$E$5:$E$1004='Verbal Sub Area Stats'!$B$71))</f>
        <v>#DIV/0!</v>
      </c>
      <c r="AE77" s="83" t="e">
        <f>+SUMPRODUCT(('Verbal Log'!$C$5:$C$1004='Verbal Sub Area Stats'!$B77)*('Verbal Log'!$J$5:$J$1004='Verbal Sub Area Stats'!AE$42)*('Verbal Log'!$E$5:$E$1004='Verbal Sub Area Stats'!$B$71)*'Verbal Log'!$P$5:$P$1004)/SUMPRODUCT(('Verbal Log'!$C$5:$C$1004='Verbal Sub Area Stats'!$B77)*('Verbal Log'!$J$5:$J$1004='Verbal Sub Area Stats'!AE$42)*('Verbal Log'!$E$5:$E$1004='Verbal Sub Area Stats'!$B$71))</f>
        <v>#DIV/0!</v>
      </c>
      <c r="AF77" s="83" t="e">
        <f>+SUMPRODUCT(('Verbal Log'!$C$5:$C$1004='Verbal Sub Area Stats'!$B77)*('Verbal Log'!$J$5:$J$1004='Verbal Sub Area Stats'!AF$42)*('Verbal Log'!$E$5:$E$1004='Verbal Sub Area Stats'!$B$71)*'Verbal Log'!$P$5:$P$1004)/SUMPRODUCT(('Verbal Log'!$C$5:$C$1004='Verbal Sub Area Stats'!$B77)*('Verbal Log'!$J$5:$J$1004='Verbal Sub Area Stats'!AF$42)*('Verbal Log'!$E$5:$E$1004='Verbal Sub Area Stats'!$B$71))</f>
        <v>#DIV/0!</v>
      </c>
      <c r="AG77" s="83" t="e">
        <f>+SUMPRODUCT(('Verbal Log'!$C$5:$C$1004='Verbal Sub Area Stats'!$B77)*('Verbal Log'!$J$5:$J$1004='Verbal Sub Area Stats'!AG$42)*('Verbal Log'!$E$5:$E$1004='Verbal Sub Area Stats'!$B$71)*'Verbal Log'!$P$5:$P$1004)/SUMPRODUCT(('Verbal Log'!$C$5:$C$1004='Verbal Sub Area Stats'!$B77)*('Verbal Log'!$J$5:$J$1004='Verbal Sub Area Stats'!AG$42)*('Verbal Log'!$E$5:$E$1004='Verbal Sub Area Stats'!$B$71))</f>
        <v>#DIV/0!</v>
      </c>
      <c r="AH77" s="83" t="e">
        <f>+SUMPRODUCT(('Verbal Log'!$C$5:$C$1004='Verbal Sub Area Stats'!$B77)*('Verbal Log'!$J$5:$J$1004='Verbal Sub Area Stats'!AH$42)*('Verbal Log'!$E$5:$E$1004='Verbal Sub Area Stats'!$B$71)*'Verbal Log'!$P$5:$P$1004)/SUMPRODUCT(('Verbal Log'!$C$5:$C$1004='Verbal Sub Area Stats'!$B77)*('Verbal Log'!$J$5:$J$1004='Verbal Sub Area Stats'!AH$42)*('Verbal Log'!$E$5:$E$1004='Verbal Sub Area Stats'!$B$71))</f>
        <v>#DIV/0!</v>
      </c>
      <c r="AI77" s="83" t="e">
        <f>+SUMPRODUCT(('Verbal Log'!$C$5:$C$1004='Verbal Sub Area Stats'!$B77)*('Verbal Log'!$J$5:$J$1004='Verbal Sub Area Stats'!AI$42)*('Verbal Log'!$E$5:$E$1004='Verbal Sub Area Stats'!$B$71)*'Verbal Log'!$P$5:$P$1004)/SUMPRODUCT(('Verbal Log'!$C$5:$C$1004='Verbal Sub Area Stats'!$B77)*('Verbal Log'!$J$5:$J$1004='Verbal Sub Area Stats'!AI$42)*('Verbal Log'!$E$5:$E$1004='Verbal Sub Area Stats'!$B$71))</f>
        <v>#DIV/0!</v>
      </c>
      <c r="AJ77" s="83" t="e">
        <f>+SUMPRODUCT(('Verbal Log'!$C$5:$C$1004='Verbal Sub Area Stats'!$B77)*('Verbal Log'!$J$5:$J$1004='Verbal Sub Area Stats'!AJ$42)*('Verbal Log'!$E$5:$E$1004='Verbal Sub Area Stats'!$B$71)*'Verbal Log'!$P$5:$P$1004)/SUMPRODUCT(('Verbal Log'!$C$5:$C$1004='Verbal Sub Area Stats'!$B77)*('Verbal Log'!$J$5:$J$1004='Verbal Sub Area Stats'!AJ$42)*('Verbal Log'!$E$5:$E$1004='Verbal Sub Area Stats'!$B$71))</f>
        <v>#DIV/0!</v>
      </c>
      <c r="AK77" s="83" t="e">
        <f>+SUMPRODUCT(('Verbal Log'!$C$5:$C$1004='Verbal Sub Area Stats'!$B77)*('Verbal Log'!$J$5:$J$1004='Verbal Sub Area Stats'!AK$42)*('Verbal Log'!$E$5:$E$1004='Verbal Sub Area Stats'!$B$71)*'Verbal Log'!$P$5:$P$1004)/SUMPRODUCT(('Verbal Log'!$C$5:$C$1004='Verbal Sub Area Stats'!$B77)*('Verbal Log'!$J$5:$J$1004='Verbal Sub Area Stats'!AK$42)*('Verbal Log'!$E$5:$E$1004='Verbal Sub Area Stats'!$B$71))</f>
        <v>#DIV/0!</v>
      </c>
      <c r="AL77" s="83" t="e">
        <f>+SUMPRODUCT(('Verbal Log'!$C$5:$C$1004='Verbal Sub Area Stats'!$B77)*('Verbal Log'!$J$5:$J$1004='Verbal Sub Area Stats'!AL$42)*('Verbal Log'!$E$5:$E$1004='Verbal Sub Area Stats'!$B$71)*'Verbal Log'!$P$5:$P$1004)/SUMPRODUCT(('Verbal Log'!$C$5:$C$1004='Verbal Sub Area Stats'!$B77)*('Verbal Log'!$J$5:$J$1004='Verbal Sub Area Stats'!AL$42)*('Verbal Log'!$E$5:$E$1004='Verbal Sub Area Stats'!$B$71))</f>
        <v>#DIV/0!</v>
      </c>
      <c r="AM77" s="83" t="e">
        <f>+SUMPRODUCT(('Verbal Log'!$C$5:$C$1004='Verbal Sub Area Stats'!$B77)*('Verbal Log'!$J$5:$J$1004='Verbal Sub Area Stats'!AM$42)*('Verbal Log'!$E$5:$E$1004='Verbal Sub Area Stats'!$B$71)*'Verbal Log'!$P$5:$P$1004)/SUMPRODUCT(('Verbal Log'!$C$5:$C$1004='Verbal Sub Area Stats'!$B77)*('Verbal Log'!$J$5:$J$1004='Verbal Sub Area Stats'!AM$42)*('Verbal Log'!$E$5:$E$1004='Verbal Sub Area Stats'!$B$71))</f>
        <v>#DIV/0!</v>
      </c>
      <c r="AN77" s="83" t="e">
        <f>+SUMPRODUCT(('Verbal Log'!$C$5:$C$1004='Verbal Sub Area Stats'!$B77)*('Verbal Log'!$J$5:$J$1004='Verbal Sub Area Stats'!AN$42)*('Verbal Log'!$E$5:$E$1004='Verbal Sub Area Stats'!$B$71)*'Verbal Log'!$P$5:$P$1004)/SUMPRODUCT(('Verbal Log'!$C$5:$C$1004='Verbal Sub Area Stats'!$B77)*('Verbal Log'!$J$5:$J$1004='Verbal Sub Area Stats'!AN$42)*('Verbal Log'!$E$5:$E$1004='Verbal Sub Area Stats'!$B$71))</f>
        <v>#DIV/0!</v>
      </c>
      <c r="AO77" s="83" t="e">
        <f>+SUMPRODUCT(('Verbal Log'!$C$5:$C$1004='Verbal Sub Area Stats'!$B77)*('Verbal Log'!$J$5:$J$1004='Verbal Sub Area Stats'!AO$42)*('Verbal Log'!$E$5:$E$1004='Verbal Sub Area Stats'!$B$71)*'Verbal Log'!$P$5:$P$1004)/SUMPRODUCT(('Verbal Log'!$C$5:$C$1004='Verbal Sub Area Stats'!$B77)*('Verbal Log'!$J$5:$J$1004='Verbal Sub Area Stats'!AO$42)*('Verbal Log'!$E$5:$E$1004='Verbal Sub Area Stats'!$B$71))</f>
        <v>#DIV/0!</v>
      </c>
      <c r="AP77" s="84" t="e">
        <f>+SUMPRODUCT(('Verbal Log'!$C$5:$C$1004='Verbal Sub Area Stats'!$B77)*('Verbal Log'!$E$5:$E$1004='Verbal Sub Area Stats'!$B$71)*'Verbal Log'!$P$5:$P$1004)/SUMPRODUCT(('Verbal Log'!$C$5:$C$1004='Verbal Sub Area Stats'!$B77)*('Verbal Log'!$E$5:$E$1004='Verbal Sub Area Stats'!$B$71))</f>
        <v>#DIV/0!</v>
      </c>
      <c r="AQ77" s="76"/>
      <c r="AR77" s="76"/>
      <c r="AS77" s="76"/>
      <c r="AT77" s="76"/>
      <c r="AU77" s="76"/>
      <c r="AV77" s="76"/>
      <c r="AW77" s="76"/>
      <c r="AX77" s="76"/>
      <c r="AY77" s="76"/>
      <c r="AZ77" s="76"/>
      <c r="BA77" s="76"/>
      <c r="BB77" s="76"/>
      <c r="BC77" s="76"/>
      <c r="BD77" s="76"/>
      <c r="BE77" s="76"/>
      <c r="BF77" s="76"/>
      <c r="BG77" s="76"/>
      <c r="BH77" s="76"/>
      <c r="BI77" s="76"/>
    </row>
    <row r="78" spans="2:61" ht="16" thickBot="1">
      <c r="B78" s="18" t="str">
        <f>db!D10</f>
        <v>NOVA</v>
      </c>
      <c r="D78" s="43" t="str">
        <f t="shared" si="11"/>
        <v>n/a</v>
      </c>
      <c r="E78" s="43" t="str">
        <f t="shared" si="11"/>
        <v>n/a</v>
      </c>
      <c r="F78" s="43" t="str">
        <f t="shared" si="11"/>
        <v>n/a</v>
      </c>
      <c r="G78" s="43" t="str">
        <f t="shared" si="11"/>
        <v>n/a</v>
      </c>
      <c r="H78" s="43" t="str">
        <f t="shared" si="11"/>
        <v>n/a</v>
      </c>
      <c r="I78" s="43" t="str">
        <f t="shared" si="11"/>
        <v>n/a</v>
      </c>
      <c r="J78" s="43" t="str">
        <f t="shared" si="11"/>
        <v>n/a</v>
      </c>
      <c r="K78" s="43" t="str">
        <f t="shared" si="11"/>
        <v>n/a</v>
      </c>
      <c r="L78" s="43" t="str">
        <f t="shared" si="11"/>
        <v>n/a</v>
      </c>
      <c r="M78" s="43" t="str">
        <f t="shared" si="11"/>
        <v>n/a</v>
      </c>
      <c r="N78" s="43" t="str">
        <f t="shared" si="11"/>
        <v>n/a</v>
      </c>
      <c r="O78" s="43" t="str">
        <f t="shared" si="11"/>
        <v>n/a</v>
      </c>
      <c r="P78" s="43" t="str">
        <f t="shared" si="11"/>
        <v>n/a</v>
      </c>
      <c r="Q78" s="43" t="str">
        <f t="shared" si="11"/>
        <v>n/a</v>
      </c>
      <c r="R78" s="43" t="str">
        <f t="shared" si="11"/>
        <v>n/a</v>
      </c>
      <c r="S78" s="43" t="str">
        <f t="shared" si="11"/>
        <v>n/a</v>
      </c>
      <c r="T78" s="43" t="str">
        <f t="shared" si="12"/>
        <v>n/a</v>
      </c>
      <c r="U78" s="43" t="str">
        <f t="shared" si="12"/>
        <v>n/a</v>
      </c>
      <c r="V78" s="45" t="str">
        <f t="shared" si="12"/>
        <v>n/a</v>
      </c>
      <c r="X78" s="83" t="e">
        <f>+SUMPRODUCT(('Verbal Log'!$C$5:$C$1004='Verbal Sub Area Stats'!$B78)*('Verbal Log'!$J$5:$J$1004='Verbal Sub Area Stats'!X$42)*('Verbal Log'!$E$5:$E$1004='Verbal Sub Area Stats'!$B$71)*'Verbal Log'!$P$5:$P$1004)/SUMPRODUCT(('Verbal Log'!$C$5:$C$1004='Verbal Sub Area Stats'!$B78)*('Verbal Log'!$J$5:$J$1004='Verbal Sub Area Stats'!X$42)*('Verbal Log'!$E$5:$E$1004='Verbal Sub Area Stats'!$B$71))</f>
        <v>#DIV/0!</v>
      </c>
      <c r="Y78" s="83" t="e">
        <f>+SUMPRODUCT(('Verbal Log'!$C$5:$C$1004='Verbal Sub Area Stats'!$B78)*('Verbal Log'!$J$5:$J$1004='Verbal Sub Area Stats'!Y$42)*('Verbal Log'!$E$5:$E$1004='Verbal Sub Area Stats'!$B$71)*'Verbal Log'!$P$5:$P$1004)/SUMPRODUCT(('Verbal Log'!$C$5:$C$1004='Verbal Sub Area Stats'!$B78)*('Verbal Log'!$J$5:$J$1004='Verbal Sub Area Stats'!Y$42)*('Verbal Log'!$E$5:$E$1004='Verbal Sub Area Stats'!$B$71))</f>
        <v>#DIV/0!</v>
      </c>
      <c r="Z78" s="83" t="e">
        <f>+SUMPRODUCT(('Verbal Log'!$C$5:$C$1004='Verbal Sub Area Stats'!$B78)*('Verbal Log'!$J$5:$J$1004='Verbal Sub Area Stats'!Z$42)*('Verbal Log'!$E$5:$E$1004='Verbal Sub Area Stats'!$B$71)*'Verbal Log'!$P$5:$P$1004)/SUMPRODUCT(('Verbal Log'!$C$5:$C$1004='Verbal Sub Area Stats'!$B78)*('Verbal Log'!$J$5:$J$1004='Verbal Sub Area Stats'!Z$42)*('Verbal Log'!$E$5:$E$1004='Verbal Sub Area Stats'!$B$71))</f>
        <v>#DIV/0!</v>
      </c>
      <c r="AA78" s="83" t="e">
        <f>+SUMPRODUCT(('Verbal Log'!$C$5:$C$1004='Verbal Sub Area Stats'!$B78)*('Verbal Log'!$J$5:$J$1004='Verbal Sub Area Stats'!AA$42)*('Verbal Log'!$E$5:$E$1004='Verbal Sub Area Stats'!$B$71)*'Verbal Log'!$P$5:$P$1004)/SUMPRODUCT(('Verbal Log'!$C$5:$C$1004='Verbal Sub Area Stats'!$B78)*('Verbal Log'!$J$5:$J$1004='Verbal Sub Area Stats'!AA$42)*('Verbal Log'!$E$5:$E$1004='Verbal Sub Area Stats'!$B$71))</f>
        <v>#DIV/0!</v>
      </c>
      <c r="AB78" s="83" t="e">
        <f>+SUMPRODUCT(('Verbal Log'!$C$5:$C$1004='Verbal Sub Area Stats'!$B78)*('Verbal Log'!$J$5:$J$1004='Verbal Sub Area Stats'!AB$42)*('Verbal Log'!$E$5:$E$1004='Verbal Sub Area Stats'!$B$71)*'Verbal Log'!$P$5:$P$1004)/SUMPRODUCT(('Verbal Log'!$C$5:$C$1004='Verbal Sub Area Stats'!$B78)*('Verbal Log'!$J$5:$J$1004='Verbal Sub Area Stats'!AB$42)*('Verbal Log'!$E$5:$E$1004='Verbal Sub Area Stats'!$B$71))</f>
        <v>#DIV/0!</v>
      </c>
      <c r="AC78" s="83" t="e">
        <f>+SUMPRODUCT(('Verbal Log'!$C$5:$C$1004='Verbal Sub Area Stats'!$B78)*('Verbal Log'!$J$5:$J$1004='Verbal Sub Area Stats'!AC$42)*('Verbal Log'!$E$5:$E$1004='Verbal Sub Area Stats'!$B$71)*'Verbal Log'!$P$5:$P$1004)/SUMPRODUCT(('Verbal Log'!$C$5:$C$1004='Verbal Sub Area Stats'!$B78)*('Verbal Log'!$J$5:$J$1004='Verbal Sub Area Stats'!AC$42)*('Verbal Log'!$E$5:$E$1004='Verbal Sub Area Stats'!$B$71))</f>
        <v>#DIV/0!</v>
      </c>
      <c r="AD78" s="83" t="e">
        <f>+SUMPRODUCT(('Verbal Log'!$C$5:$C$1004='Verbal Sub Area Stats'!$B78)*('Verbal Log'!$J$5:$J$1004='Verbal Sub Area Stats'!AD$42)*('Verbal Log'!$E$5:$E$1004='Verbal Sub Area Stats'!$B$71)*'Verbal Log'!$P$5:$P$1004)/SUMPRODUCT(('Verbal Log'!$C$5:$C$1004='Verbal Sub Area Stats'!$B78)*('Verbal Log'!$J$5:$J$1004='Verbal Sub Area Stats'!AD$42)*('Verbal Log'!$E$5:$E$1004='Verbal Sub Area Stats'!$B$71))</f>
        <v>#DIV/0!</v>
      </c>
      <c r="AE78" s="83" t="e">
        <f>+SUMPRODUCT(('Verbal Log'!$C$5:$C$1004='Verbal Sub Area Stats'!$B78)*('Verbal Log'!$J$5:$J$1004='Verbal Sub Area Stats'!AE$42)*('Verbal Log'!$E$5:$E$1004='Verbal Sub Area Stats'!$B$71)*'Verbal Log'!$P$5:$P$1004)/SUMPRODUCT(('Verbal Log'!$C$5:$C$1004='Verbal Sub Area Stats'!$B78)*('Verbal Log'!$J$5:$J$1004='Verbal Sub Area Stats'!AE$42)*('Verbal Log'!$E$5:$E$1004='Verbal Sub Area Stats'!$B$71))</f>
        <v>#DIV/0!</v>
      </c>
      <c r="AF78" s="83" t="e">
        <f>+SUMPRODUCT(('Verbal Log'!$C$5:$C$1004='Verbal Sub Area Stats'!$B78)*('Verbal Log'!$J$5:$J$1004='Verbal Sub Area Stats'!AF$42)*('Verbal Log'!$E$5:$E$1004='Verbal Sub Area Stats'!$B$71)*'Verbal Log'!$P$5:$P$1004)/SUMPRODUCT(('Verbal Log'!$C$5:$C$1004='Verbal Sub Area Stats'!$B78)*('Verbal Log'!$J$5:$J$1004='Verbal Sub Area Stats'!AF$42)*('Verbal Log'!$E$5:$E$1004='Verbal Sub Area Stats'!$B$71))</f>
        <v>#DIV/0!</v>
      </c>
      <c r="AG78" s="83" t="e">
        <f>+SUMPRODUCT(('Verbal Log'!$C$5:$C$1004='Verbal Sub Area Stats'!$B78)*('Verbal Log'!$J$5:$J$1004='Verbal Sub Area Stats'!AG$42)*('Verbal Log'!$E$5:$E$1004='Verbal Sub Area Stats'!$B$71)*'Verbal Log'!$P$5:$P$1004)/SUMPRODUCT(('Verbal Log'!$C$5:$C$1004='Verbal Sub Area Stats'!$B78)*('Verbal Log'!$J$5:$J$1004='Verbal Sub Area Stats'!AG$42)*('Verbal Log'!$E$5:$E$1004='Verbal Sub Area Stats'!$B$71))</f>
        <v>#DIV/0!</v>
      </c>
      <c r="AH78" s="83" t="e">
        <f>+SUMPRODUCT(('Verbal Log'!$C$5:$C$1004='Verbal Sub Area Stats'!$B78)*('Verbal Log'!$J$5:$J$1004='Verbal Sub Area Stats'!AH$42)*('Verbal Log'!$E$5:$E$1004='Verbal Sub Area Stats'!$B$71)*'Verbal Log'!$P$5:$P$1004)/SUMPRODUCT(('Verbal Log'!$C$5:$C$1004='Verbal Sub Area Stats'!$B78)*('Verbal Log'!$J$5:$J$1004='Verbal Sub Area Stats'!AH$42)*('Verbal Log'!$E$5:$E$1004='Verbal Sub Area Stats'!$B$71))</f>
        <v>#DIV/0!</v>
      </c>
      <c r="AI78" s="83" t="e">
        <f>+SUMPRODUCT(('Verbal Log'!$C$5:$C$1004='Verbal Sub Area Stats'!$B78)*('Verbal Log'!$J$5:$J$1004='Verbal Sub Area Stats'!AI$42)*('Verbal Log'!$E$5:$E$1004='Verbal Sub Area Stats'!$B$71)*'Verbal Log'!$P$5:$P$1004)/SUMPRODUCT(('Verbal Log'!$C$5:$C$1004='Verbal Sub Area Stats'!$B78)*('Verbal Log'!$J$5:$J$1004='Verbal Sub Area Stats'!AI$42)*('Verbal Log'!$E$5:$E$1004='Verbal Sub Area Stats'!$B$71))</f>
        <v>#DIV/0!</v>
      </c>
      <c r="AJ78" s="83" t="e">
        <f>+SUMPRODUCT(('Verbal Log'!$C$5:$C$1004='Verbal Sub Area Stats'!$B78)*('Verbal Log'!$J$5:$J$1004='Verbal Sub Area Stats'!AJ$42)*('Verbal Log'!$E$5:$E$1004='Verbal Sub Area Stats'!$B$71)*'Verbal Log'!$P$5:$P$1004)/SUMPRODUCT(('Verbal Log'!$C$5:$C$1004='Verbal Sub Area Stats'!$B78)*('Verbal Log'!$J$5:$J$1004='Verbal Sub Area Stats'!AJ$42)*('Verbal Log'!$E$5:$E$1004='Verbal Sub Area Stats'!$B$71))</f>
        <v>#DIV/0!</v>
      </c>
      <c r="AK78" s="83" t="e">
        <f>+SUMPRODUCT(('Verbal Log'!$C$5:$C$1004='Verbal Sub Area Stats'!$B78)*('Verbal Log'!$J$5:$J$1004='Verbal Sub Area Stats'!AK$42)*('Verbal Log'!$E$5:$E$1004='Verbal Sub Area Stats'!$B$71)*'Verbal Log'!$P$5:$P$1004)/SUMPRODUCT(('Verbal Log'!$C$5:$C$1004='Verbal Sub Area Stats'!$B78)*('Verbal Log'!$J$5:$J$1004='Verbal Sub Area Stats'!AK$42)*('Verbal Log'!$E$5:$E$1004='Verbal Sub Area Stats'!$B$71))</f>
        <v>#DIV/0!</v>
      </c>
      <c r="AL78" s="83" t="e">
        <f>+SUMPRODUCT(('Verbal Log'!$C$5:$C$1004='Verbal Sub Area Stats'!$B78)*('Verbal Log'!$J$5:$J$1004='Verbal Sub Area Stats'!AL$42)*('Verbal Log'!$E$5:$E$1004='Verbal Sub Area Stats'!$B$71)*'Verbal Log'!$P$5:$P$1004)/SUMPRODUCT(('Verbal Log'!$C$5:$C$1004='Verbal Sub Area Stats'!$B78)*('Verbal Log'!$J$5:$J$1004='Verbal Sub Area Stats'!AL$42)*('Verbal Log'!$E$5:$E$1004='Verbal Sub Area Stats'!$B$71))</f>
        <v>#DIV/0!</v>
      </c>
      <c r="AM78" s="83" t="e">
        <f>+SUMPRODUCT(('Verbal Log'!$C$5:$C$1004='Verbal Sub Area Stats'!$B78)*('Verbal Log'!$J$5:$J$1004='Verbal Sub Area Stats'!AM$42)*('Verbal Log'!$E$5:$E$1004='Verbal Sub Area Stats'!$B$71)*'Verbal Log'!$P$5:$P$1004)/SUMPRODUCT(('Verbal Log'!$C$5:$C$1004='Verbal Sub Area Stats'!$B78)*('Verbal Log'!$J$5:$J$1004='Verbal Sub Area Stats'!AM$42)*('Verbal Log'!$E$5:$E$1004='Verbal Sub Area Stats'!$B$71))</f>
        <v>#DIV/0!</v>
      </c>
      <c r="AN78" s="83" t="e">
        <f>+SUMPRODUCT(('Verbal Log'!$C$5:$C$1004='Verbal Sub Area Stats'!$B78)*('Verbal Log'!$J$5:$J$1004='Verbal Sub Area Stats'!AN$42)*('Verbal Log'!$E$5:$E$1004='Verbal Sub Area Stats'!$B$71)*'Verbal Log'!$P$5:$P$1004)/SUMPRODUCT(('Verbal Log'!$C$5:$C$1004='Verbal Sub Area Stats'!$B78)*('Verbal Log'!$J$5:$J$1004='Verbal Sub Area Stats'!AN$42)*('Verbal Log'!$E$5:$E$1004='Verbal Sub Area Stats'!$B$71))</f>
        <v>#DIV/0!</v>
      </c>
      <c r="AO78" s="83" t="e">
        <f>+SUMPRODUCT(('Verbal Log'!$C$5:$C$1004='Verbal Sub Area Stats'!$B78)*('Verbal Log'!$J$5:$J$1004='Verbal Sub Area Stats'!AO$42)*('Verbal Log'!$E$5:$E$1004='Verbal Sub Area Stats'!$B$71)*'Verbal Log'!$P$5:$P$1004)/SUMPRODUCT(('Verbal Log'!$C$5:$C$1004='Verbal Sub Area Stats'!$B78)*('Verbal Log'!$J$5:$J$1004='Verbal Sub Area Stats'!AO$42)*('Verbal Log'!$E$5:$E$1004='Verbal Sub Area Stats'!$B$71))</f>
        <v>#DIV/0!</v>
      </c>
      <c r="AP78" s="84" t="e">
        <f>+SUMPRODUCT(('Verbal Log'!$C$5:$C$1004='Verbal Sub Area Stats'!$B78)*('Verbal Log'!$E$5:$E$1004='Verbal Sub Area Stats'!$B$71)*'Verbal Log'!$P$5:$P$1004)/SUMPRODUCT(('Verbal Log'!$C$5:$C$1004='Verbal Sub Area Stats'!$B78)*('Verbal Log'!$E$5:$E$1004='Verbal Sub Area Stats'!$B$71))</f>
        <v>#DIV/0!</v>
      </c>
      <c r="AQ78" s="76"/>
      <c r="AR78" s="76"/>
      <c r="AS78" s="76"/>
      <c r="AT78" s="76"/>
      <c r="AU78" s="76"/>
      <c r="AV78" s="76"/>
      <c r="AW78" s="76"/>
      <c r="AX78" s="76"/>
      <c r="AY78" s="76"/>
      <c r="AZ78" s="76"/>
      <c r="BA78" s="76"/>
      <c r="BB78" s="76"/>
      <c r="BC78" s="76"/>
      <c r="BD78" s="76"/>
      <c r="BE78" s="76"/>
      <c r="BF78" s="76"/>
      <c r="BG78" s="76"/>
      <c r="BH78" s="76"/>
      <c r="BI78" s="76"/>
    </row>
    <row r="79" spans="2:61" ht="16" thickBot="1">
      <c r="B79" s="18" t="str">
        <f>db!D11</f>
        <v>Kaplan Verbal</v>
      </c>
      <c r="D79" s="40" t="str">
        <f t="shared" si="11"/>
        <v>n/a</v>
      </c>
      <c r="E79" s="40" t="str">
        <f t="shared" si="11"/>
        <v>n/a</v>
      </c>
      <c r="F79" s="40" t="str">
        <f t="shared" si="11"/>
        <v>n/a</v>
      </c>
      <c r="G79" s="40" t="str">
        <f t="shared" si="11"/>
        <v>n/a</v>
      </c>
      <c r="H79" s="40" t="str">
        <f t="shared" si="11"/>
        <v>n/a</v>
      </c>
      <c r="I79" s="40" t="str">
        <f t="shared" si="11"/>
        <v>n/a</v>
      </c>
      <c r="J79" s="40" t="str">
        <f t="shared" si="11"/>
        <v>n/a</v>
      </c>
      <c r="K79" s="40" t="str">
        <f t="shared" si="11"/>
        <v>n/a</v>
      </c>
      <c r="L79" s="40" t="str">
        <f t="shared" si="11"/>
        <v>n/a</v>
      </c>
      <c r="M79" s="40" t="str">
        <f t="shared" si="11"/>
        <v>n/a</v>
      </c>
      <c r="N79" s="40" t="str">
        <f t="shared" si="11"/>
        <v>n/a</v>
      </c>
      <c r="O79" s="40" t="str">
        <f t="shared" si="11"/>
        <v>n/a</v>
      </c>
      <c r="P79" s="40" t="str">
        <f t="shared" si="11"/>
        <v>n/a</v>
      </c>
      <c r="Q79" s="40" t="str">
        <f t="shared" si="11"/>
        <v>n/a</v>
      </c>
      <c r="R79" s="40" t="str">
        <f t="shared" si="11"/>
        <v>n/a</v>
      </c>
      <c r="S79" s="40" t="str">
        <f t="shared" si="11"/>
        <v>n/a</v>
      </c>
      <c r="T79" s="40" t="str">
        <f t="shared" si="12"/>
        <v>n/a</v>
      </c>
      <c r="U79" s="40" t="str">
        <f t="shared" si="12"/>
        <v>n/a</v>
      </c>
      <c r="V79" s="42" t="str">
        <f t="shared" si="12"/>
        <v>n/a</v>
      </c>
      <c r="X79" s="83" t="e">
        <f>+SUMPRODUCT(('Verbal Log'!$C$5:$C$1004='Verbal Sub Area Stats'!$B79)*('Verbal Log'!$J$5:$J$1004='Verbal Sub Area Stats'!X$42)*('Verbal Log'!$E$5:$E$1004='Verbal Sub Area Stats'!$B$71)*'Verbal Log'!$P$5:$P$1004)/SUMPRODUCT(('Verbal Log'!$C$5:$C$1004='Verbal Sub Area Stats'!$B79)*('Verbal Log'!$J$5:$J$1004='Verbal Sub Area Stats'!X$42)*('Verbal Log'!$E$5:$E$1004='Verbal Sub Area Stats'!$B$71))</f>
        <v>#DIV/0!</v>
      </c>
      <c r="Y79" s="83" t="e">
        <f>+SUMPRODUCT(('Verbal Log'!$C$5:$C$1004='Verbal Sub Area Stats'!$B79)*('Verbal Log'!$J$5:$J$1004='Verbal Sub Area Stats'!Y$42)*('Verbal Log'!$E$5:$E$1004='Verbal Sub Area Stats'!$B$71)*'Verbal Log'!$P$5:$P$1004)/SUMPRODUCT(('Verbal Log'!$C$5:$C$1004='Verbal Sub Area Stats'!$B79)*('Verbal Log'!$J$5:$J$1004='Verbal Sub Area Stats'!Y$42)*('Verbal Log'!$E$5:$E$1004='Verbal Sub Area Stats'!$B$71))</f>
        <v>#DIV/0!</v>
      </c>
      <c r="Z79" s="83" t="e">
        <f>+SUMPRODUCT(('Verbal Log'!$C$5:$C$1004='Verbal Sub Area Stats'!$B79)*('Verbal Log'!$J$5:$J$1004='Verbal Sub Area Stats'!Z$42)*('Verbal Log'!$E$5:$E$1004='Verbal Sub Area Stats'!$B$71)*'Verbal Log'!$P$5:$P$1004)/SUMPRODUCT(('Verbal Log'!$C$5:$C$1004='Verbal Sub Area Stats'!$B79)*('Verbal Log'!$J$5:$J$1004='Verbal Sub Area Stats'!Z$42)*('Verbal Log'!$E$5:$E$1004='Verbal Sub Area Stats'!$B$71))</f>
        <v>#DIV/0!</v>
      </c>
      <c r="AA79" s="83" t="e">
        <f>+SUMPRODUCT(('Verbal Log'!$C$5:$C$1004='Verbal Sub Area Stats'!$B79)*('Verbal Log'!$J$5:$J$1004='Verbal Sub Area Stats'!AA$42)*('Verbal Log'!$E$5:$E$1004='Verbal Sub Area Stats'!$B$71)*'Verbal Log'!$P$5:$P$1004)/SUMPRODUCT(('Verbal Log'!$C$5:$C$1004='Verbal Sub Area Stats'!$B79)*('Verbal Log'!$J$5:$J$1004='Verbal Sub Area Stats'!AA$42)*('Verbal Log'!$E$5:$E$1004='Verbal Sub Area Stats'!$B$71))</f>
        <v>#DIV/0!</v>
      </c>
      <c r="AB79" s="83" t="e">
        <f>+SUMPRODUCT(('Verbal Log'!$C$5:$C$1004='Verbal Sub Area Stats'!$B79)*('Verbal Log'!$J$5:$J$1004='Verbal Sub Area Stats'!AB$42)*('Verbal Log'!$E$5:$E$1004='Verbal Sub Area Stats'!$B$71)*'Verbal Log'!$P$5:$P$1004)/SUMPRODUCT(('Verbal Log'!$C$5:$C$1004='Verbal Sub Area Stats'!$B79)*('Verbal Log'!$J$5:$J$1004='Verbal Sub Area Stats'!AB$42)*('Verbal Log'!$E$5:$E$1004='Verbal Sub Area Stats'!$B$71))</f>
        <v>#DIV/0!</v>
      </c>
      <c r="AC79" s="83" t="e">
        <f>+SUMPRODUCT(('Verbal Log'!$C$5:$C$1004='Verbal Sub Area Stats'!$B79)*('Verbal Log'!$J$5:$J$1004='Verbal Sub Area Stats'!AC$42)*('Verbal Log'!$E$5:$E$1004='Verbal Sub Area Stats'!$B$71)*'Verbal Log'!$P$5:$P$1004)/SUMPRODUCT(('Verbal Log'!$C$5:$C$1004='Verbal Sub Area Stats'!$B79)*('Verbal Log'!$J$5:$J$1004='Verbal Sub Area Stats'!AC$42)*('Verbal Log'!$E$5:$E$1004='Verbal Sub Area Stats'!$B$71))</f>
        <v>#DIV/0!</v>
      </c>
      <c r="AD79" s="83" t="e">
        <f>+SUMPRODUCT(('Verbal Log'!$C$5:$C$1004='Verbal Sub Area Stats'!$B79)*('Verbal Log'!$J$5:$J$1004='Verbal Sub Area Stats'!AD$42)*('Verbal Log'!$E$5:$E$1004='Verbal Sub Area Stats'!$B$71)*'Verbal Log'!$P$5:$P$1004)/SUMPRODUCT(('Verbal Log'!$C$5:$C$1004='Verbal Sub Area Stats'!$B79)*('Verbal Log'!$J$5:$J$1004='Verbal Sub Area Stats'!AD$42)*('Verbal Log'!$E$5:$E$1004='Verbal Sub Area Stats'!$B$71))</f>
        <v>#DIV/0!</v>
      </c>
      <c r="AE79" s="83" t="e">
        <f>+SUMPRODUCT(('Verbal Log'!$C$5:$C$1004='Verbal Sub Area Stats'!$B79)*('Verbal Log'!$J$5:$J$1004='Verbal Sub Area Stats'!AE$42)*('Verbal Log'!$E$5:$E$1004='Verbal Sub Area Stats'!$B$71)*'Verbal Log'!$P$5:$P$1004)/SUMPRODUCT(('Verbal Log'!$C$5:$C$1004='Verbal Sub Area Stats'!$B79)*('Verbal Log'!$J$5:$J$1004='Verbal Sub Area Stats'!AE$42)*('Verbal Log'!$E$5:$E$1004='Verbal Sub Area Stats'!$B$71))</f>
        <v>#DIV/0!</v>
      </c>
      <c r="AF79" s="83" t="e">
        <f>+SUMPRODUCT(('Verbal Log'!$C$5:$C$1004='Verbal Sub Area Stats'!$B79)*('Verbal Log'!$J$5:$J$1004='Verbal Sub Area Stats'!AF$42)*('Verbal Log'!$E$5:$E$1004='Verbal Sub Area Stats'!$B$71)*'Verbal Log'!$P$5:$P$1004)/SUMPRODUCT(('Verbal Log'!$C$5:$C$1004='Verbal Sub Area Stats'!$B79)*('Verbal Log'!$J$5:$J$1004='Verbal Sub Area Stats'!AF$42)*('Verbal Log'!$E$5:$E$1004='Verbal Sub Area Stats'!$B$71))</f>
        <v>#DIV/0!</v>
      </c>
      <c r="AG79" s="83" t="e">
        <f>+SUMPRODUCT(('Verbal Log'!$C$5:$C$1004='Verbal Sub Area Stats'!$B79)*('Verbal Log'!$J$5:$J$1004='Verbal Sub Area Stats'!AG$42)*('Verbal Log'!$E$5:$E$1004='Verbal Sub Area Stats'!$B$71)*'Verbal Log'!$P$5:$P$1004)/SUMPRODUCT(('Verbal Log'!$C$5:$C$1004='Verbal Sub Area Stats'!$B79)*('Verbal Log'!$J$5:$J$1004='Verbal Sub Area Stats'!AG$42)*('Verbal Log'!$E$5:$E$1004='Verbal Sub Area Stats'!$B$71))</f>
        <v>#DIV/0!</v>
      </c>
      <c r="AH79" s="83" t="e">
        <f>+SUMPRODUCT(('Verbal Log'!$C$5:$C$1004='Verbal Sub Area Stats'!$B79)*('Verbal Log'!$J$5:$J$1004='Verbal Sub Area Stats'!AH$42)*('Verbal Log'!$E$5:$E$1004='Verbal Sub Area Stats'!$B$71)*'Verbal Log'!$P$5:$P$1004)/SUMPRODUCT(('Verbal Log'!$C$5:$C$1004='Verbal Sub Area Stats'!$B79)*('Verbal Log'!$J$5:$J$1004='Verbal Sub Area Stats'!AH$42)*('Verbal Log'!$E$5:$E$1004='Verbal Sub Area Stats'!$B$71))</f>
        <v>#DIV/0!</v>
      </c>
      <c r="AI79" s="83" t="e">
        <f>+SUMPRODUCT(('Verbal Log'!$C$5:$C$1004='Verbal Sub Area Stats'!$B79)*('Verbal Log'!$J$5:$J$1004='Verbal Sub Area Stats'!AI$42)*('Verbal Log'!$E$5:$E$1004='Verbal Sub Area Stats'!$B$71)*'Verbal Log'!$P$5:$P$1004)/SUMPRODUCT(('Verbal Log'!$C$5:$C$1004='Verbal Sub Area Stats'!$B79)*('Verbal Log'!$J$5:$J$1004='Verbal Sub Area Stats'!AI$42)*('Verbal Log'!$E$5:$E$1004='Verbal Sub Area Stats'!$B$71))</f>
        <v>#DIV/0!</v>
      </c>
      <c r="AJ79" s="83" t="e">
        <f>+SUMPRODUCT(('Verbal Log'!$C$5:$C$1004='Verbal Sub Area Stats'!$B79)*('Verbal Log'!$J$5:$J$1004='Verbal Sub Area Stats'!AJ$42)*('Verbal Log'!$E$5:$E$1004='Verbal Sub Area Stats'!$B$71)*'Verbal Log'!$P$5:$P$1004)/SUMPRODUCT(('Verbal Log'!$C$5:$C$1004='Verbal Sub Area Stats'!$B79)*('Verbal Log'!$J$5:$J$1004='Verbal Sub Area Stats'!AJ$42)*('Verbal Log'!$E$5:$E$1004='Verbal Sub Area Stats'!$B$71))</f>
        <v>#DIV/0!</v>
      </c>
      <c r="AK79" s="83" t="e">
        <f>+SUMPRODUCT(('Verbal Log'!$C$5:$C$1004='Verbal Sub Area Stats'!$B79)*('Verbal Log'!$J$5:$J$1004='Verbal Sub Area Stats'!AK$42)*('Verbal Log'!$E$5:$E$1004='Verbal Sub Area Stats'!$B$71)*'Verbal Log'!$P$5:$P$1004)/SUMPRODUCT(('Verbal Log'!$C$5:$C$1004='Verbal Sub Area Stats'!$B79)*('Verbal Log'!$J$5:$J$1004='Verbal Sub Area Stats'!AK$42)*('Verbal Log'!$E$5:$E$1004='Verbal Sub Area Stats'!$B$71))</f>
        <v>#DIV/0!</v>
      </c>
      <c r="AL79" s="83" t="e">
        <f>+SUMPRODUCT(('Verbal Log'!$C$5:$C$1004='Verbal Sub Area Stats'!$B79)*('Verbal Log'!$J$5:$J$1004='Verbal Sub Area Stats'!AL$42)*('Verbal Log'!$E$5:$E$1004='Verbal Sub Area Stats'!$B$71)*'Verbal Log'!$P$5:$P$1004)/SUMPRODUCT(('Verbal Log'!$C$5:$C$1004='Verbal Sub Area Stats'!$B79)*('Verbal Log'!$J$5:$J$1004='Verbal Sub Area Stats'!AL$42)*('Verbal Log'!$E$5:$E$1004='Verbal Sub Area Stats'!$B$71))</f>
        <v>#DIV/0!</v>
      </c>
      <c r="AM79" s="83" t="e">
        <f>+SUMPRODUCT(('Verbal Log'!$C$5:$C$1004='Verbal Sub Area Stats'!$B79)*('Verbal Log'!$J$5:$J$1004='Verbal Sub Area Stats'!AM$42)*('Verbal Log'!$E$5:$E$1004='Verbal Sub Area Stats'!$B$71)*'Verbal Log'!$P$5:$P$1004)/SUMPRODUCT(('Verbal Log'!$C$5:$C$1004='Verbal Sub Area Stats'!$B79)*('Verbal Log'!$J$5:$J$1004='Verbal Sub Area Stats'!AM$42)*('Verbal Log'!$E$5:$E$1004='Verbal Sub Area Stats'!$B$71))</f>
        <v>#DIV/0!</v>
      </c>
      <c r="AN79" s="83" t="e">
        <f>+SUMPRODUCT(('Verbal Log'!$C$5:$C$1004='Verbal Sub Area Stats'!$B79)*('Verbal Log'!$J$5:$J$1004='Verbal Sub Area Stats'!AN$42)*('Verbal Log'!$E$5:$E$1004='Verbal Sub Area Stats'!$B$71)*'Verbal Log'!$P$5:$P$1004)/SUMPRODUCT(('Verbal Log'!$C$5:$C$1004='Verbal Sub Area Stats'!$B79)*('Verbal Log'!$J$5:$J$1004='Verbal Sub Area Stats'!AN$42)*('Verbal Log'!$E$5:$E$1004='Verbal Sub Area Stats'!$B$71))</f>
        <v>#DIV/0!</v>
      </c>
      <c r="AO79" s="83" t="e">
        <f>+SUMPRODUCT(('Verbal Log'!$C$5:$C$1004='Verbal Sub Area Stats'!$B79)*('Verbal Log'!$J$5:$J$1004='Verbal Sub Area Stats'!AO$42)*('Verbal Log'!$E$5:$E$1004='Verbal Sub Area Stats'!$B$71)*'Verbal Log'!$P$5:$P$1004)/SUMPRODUCT(('Verbal Log'!$C$5:$C$1004='Verbal Sub Area Stats'!$B79)*('Verbal Log'!$J$5:$J$1004='Verbal Sub Area Stats'!AO$42)*('Verbal Log'!$E$5:$E$1004='Verbal Sub Area Stats'!$B$71))</f>
        <v>#DIV/0!</v>
      </c>
      <c r="AP79" s="84" t="e">
        <f>+SUMPRODUCT(('Verbal Log'!$C$5:$C$1004='Verbal Sub Area Stats'!$B79)*('Verbal Log'!$E$5:$E$1004='Verbal Sub Area Stats'!$B$71)*'Verbal Log'!$P$5:$P$1004)/SUMPRODUCT(('Verbal Log'!$C$5:$C$1004='Verbal Sub Area Stats'!$B79)*('Verbal Log'!$E$5:$E$1004='Verbal Sub Area Stats'!$B$71))</f>
        <v>#DIV/0!</v>
      </c>
      <c r="AQ79" s="76"/>
      <c r="AR79" s="76"/>
      <c r="AS79" s="76"/>
      <c r="AT79" s="76"/>
      <c r="AU79" s="76"/>
      <c r="AV79" s="76"/>
      <c r="AW79" s="76"/>
      <c r="AX79" s="76"/>
      <c r="AY79" s="76"/>
      <c r="AZ79" s="76"/>
      <c r="BA79" s="76"/>
      <c r="BB79" s="76"/>
      <c r="BC79" s="76"/>
      <c r="BD79" s="76"/>
      <c r="BE79" s="76"/>
      <c r="BF79" s="76"/>
      <c r="BG79" s="76"/>
      <c r="BH79" s="76"/>
      <c r="BI79" s="76"/>
    </row>
    <row r="80" spans="2:61" ht="16" thickBot="1">
      <c r="B80" s="18" t="str">
        <f>db!D12</f>
        <v>Kaplan 800</v>
      </c>
      <c r="D80" s="43" t="str">
        <f t="shared" si="11"/>
        <v>n/a</v>
      </c>
      <c r="E80" s="43" t="str">
        <f t="shared" si="11"/>
        <v>n/a</v>
      </c>
      <c r="F80" s="43" t="str">
        <f t="shared" si="11"/>
        <v>n/a</v>
      </c>
      <c r="G80" s="43" t="str">
        <f t="shared" si="11"/>
        <v>n/a</v>
      </c>
      <c r="H80" s="43" t="str">
        <f t="shared" si="11"/>
        <v>n/a</v>
      </c>
      <c r="I80" s="43" t="str">
        <f t="shared" si="11"/>
        <v>n/a</v>
      </c>
      <c r="J80" s="43" t="str">
        <f t="shared" si="11"/>
        <v>n/a</v>
      </c>
      <c r="K80" s="43" t="str">
        <f t="shared" si="11"/>
        <v>n/a</v>
      </c>
      <c r="L80" s="43" t="str">
        <f t="shared" si="11"/>
        <v>n/a</v>
      </c>
      <c r="M80" s="43" t="str">
        <f t="shared" si="11"/>
        <v>n/a</v>
      </c>
      <c r="N80" s="43" t="str">
        <f t="shared" si="11"/>
        <v>n/a</v>
      </c>
      <c r="O80" s="43" t="str">
        <f t="shared" si="11"/>
        <v>n/a</v>
      </c>
      <c r="P80" s="43" t="str">
        <f t="shared" si="11"/>
        <v>n/a</v>
      </c>
      <c r="Q80" s="43" t="str">
        <f t="shared" si="11"/>
        <v>n/a</v>
      </c>
      <c r="R80" s="43" t="str">
        <f t="shared" si="11"/>
        <v>n/a</v>
      </c>
      <c r="S80" s="43" t="str">
        <f t="shared" si="11"/>
        <v>n/a</v>
      </c>
      <c r="T80" s="43" t="str">
        <f t="shared" si="12"/>
        <v>n/a</v>
      </c>
      <c r="U80" s="43" t="str">
        <f t="shared" si="12"/>
        <v>n/a</v>
      </c>
      <c r="V80" s="45" t="str">
        <f t="shared" si="12"/>
        <v>n/a</v>
      </c>
      <c r="X80" s="83" t="e">
        <f>+SUMPRODUCT(('Verbal Log'!$C$5:$C$1004='Verbal Sub Area Stats'!$B80)*('Verbal Log'!$J$5:$J$1004='Verbal Sub Area Stats'!X$42)*('Verbal Log'!$E$5:$E$1004='Verbal Sub Area Stats'!$B$71)*'Verbal Log'!$P$5:$P$1004)/SUMPRODUCT(('Verbal Log'!$C$5:$C$1004='Verbal Sub Area Stats'!$B80)*('Verbal Log'!$J$5:$J$1004='Verbal Sub Area Stats'!X$42)*('Verbal Log'!$E$5:$E$1004='Verbal Sub Area Stats'!$B$71))</f>
        <v>#DIV/0!</v>
      </c>
      <c r="Y80" s="83" t="e">
        <f>+SUMPRODUCT(('Verbal Log'!$C$5:$C$1004='Verbal Sub Area Stats'!$B80)*('Verbal Log'!$J$5:$J$1004='Verbal Sub Area Stats'!Y$42)*('Verbal Log'!$E$5:$E$1004='Verbal Sub Area Stats'!$B$71)*'Verbal Log'!$P$5:$P$1004)/SUMPRODUCT(('Verbal Log'!$C$5:$C$1004='Verbal Sub Area Stats'!$B80)*('Verbal Log'!$J$5:$J$1004='Verbal Sub Area Stats'!Y$42)*('Verbal Log'!$E$5:$E$1004='Verbal Sub Area Stats'!$B$71))</f>
        <v>#DIV/0!</v>
      </c>
      <c r="Z80" s="83" t="e">
        <f>+SUMPRODUCT(('Verbal Log'!$C$5:$C$1004='Verbal Sub Area Stats'!$B80)*('Verbal Log'!$J$5:$J$1004='Verbal Sub Area Stats'!Z$42)*('Verbal Log'!$E$5:$E$1004='Verbal Sub Area Stats'!$B$71)*'Verbal Log'!$P$5:$P$1004)/SUMPRODUCT(('Verbal Log'!$C$5:$C$1004='Verbal Sub Area Stats'!$B80)*('Verbal Log'!$J$5:$J$1004='Verbal Sub Area Stats'!Z$42)*('Verbal Log'!$E$5:$E$1004='Verbal Sub Area Stats'!$B$71))</f>
        <v>#DIV/0!</v>
      </c>
      <c r="AA80" s="83" t="e">
        <f>+SUMPRODUCT(('Verbal Log'!$C$5:$C$1004='Verbal Sub Area Stats'!$B80)*('Verbal Log'!$J$5:$J$1004='Verbal Sub Area Stats'!AA$42)*('Verbal Log'!$E$5:$E$1004='Verbal Sub Area Stats'!$B$71)*'Verbal Log'!$P$5:$P$1004)/SUMPRODUCT(('Verbal Log'!$C$5:$C$1004='Verbal Sub Area Stats'!$B80)*('Verbal Log'!$J$5:$J$1004='Verbal Sub Area Stats'!AA$42)*('Verbal Log'!$E$5:$E$1004='Verbal Sub Area Stats'!$B$71))</f>
        <v>#DIV/0!</v>
      </c>
      <c r="AB80" s="83" t="e">
        <f>+SUMPRODUCT(('Verbal Log'!$C$5:$C$1004='Verbal Sub Area Stats'!$B80)*('Verbal Log'!$J$5:$J$1004='Verbal Sub Area Stats'!AB$42)*('Verbal Log'!$E$5:$E$1004='Verbal Sub Area Stats'!$B$71)*'Verbal Log'!$P$5:$P$1004)/SUMPRODUCT(('Verbal Log'!$C$5:$C$1004='Verbal Sub Area Stats'!$B80)*('Verbal Log'!$J$5:$J$1004='Verbal Sub Area Stats'!AB$42)*('Verbal Log'!$E$5:$E$1004='Verbal Sub Area Stats'!$B$71))</f>
        <v>#DIV/0!</v>
      </c>
      <c r="AC80" s="83" t="e">
        <f>+SUMPRODUCT(('Verbal Log'!$C$5:$C$1004='Verbal Sub Area Stats'!$B80)*('Verbal Log'!$J$5:$J$1004='Verbal Sub Area Stats'!AC$42)*('Verbal Log'!$E$5:$E$1004='Verbal Sub Area Stats'!$B$71)*'Verbal Log'!$P$5:$P$1004)/SUMPRODUCT(('Verbal Log'!$C$5:$C$1004='Verbal Sub Area Stats'!$B80)*('Verbal Log'!$J$5:$J$1004='Verbal Sub Area Stats'!AC$42)*('Verbal Log'!$E$5:$E$1004='Verbal Sub Area Stats'!$B$71))</f>
        <v>#DIV/0!</v>
      </c>
      <c r="AD80" s="83" t="e">
        <f>+SUMPRODUCT(('Verbal Log'!$C$5:$C$1004='Verbal Sub Area Stats'!$B80)*('Verbal Log'!$J$5:$J$1004='Verbal Sub Area Stats'!AD$42)*('Verbal Log'!$E$5:$E$1004='Verbal Sub Area Stats'!$B$71)*'Verbal Log'!$P$5:$P$1004)/SUMPRODUCT(('Verbal Log'!$C$5:$C$1004='Verbal Sub Area Stats'!$B80)*('Verbal Log'!$J$5:$J$1004='Verbal Sub Area Stats'!AD$42)*('Verbal Log'!$E$5:$E$1004='Verbal Sub Area Stats'!$B$71))</f>
        <v>#DIV/0!</v>
      </c>
      <c r="AE80" s="83" t="e">
        <f>+SUMPRODUCT(('Verbal Log'!$C$5:$C$1004='Verbal Sub Area Stats'!$B80)*('Verbal Log'!$J$5:$J$1004='Verbal Sub Area Stats'!AE$42)*('Verbal Log'!$E$5:$E$1004='Verbal Sub Area Stats'!$B$71)*'Verbal Log'!$P$5:$P$1004)/SUMPRODUCT(('Verbal Log'!$C$5:$C$1004='Verbal Sub Area Stats'!$B80)*('Verbal Log'!$J$5:$J$1004='Verbal Sub Area Stats'!AE$42)*('Verbal Log'!$E$5:$E$1004='Verbal Sub Area Stats'!$B$71))</f>
        <v>#DIV/0!</v>
      </c>
      <c r="AF80" s="83" t="e">
        <f>+SUMPRODUCT(('Verbal Log'!$C$5:$C$1004='Verbal Sub Area Stats'!$B80)*('Verbal Log'!$J$5:$J$1004='Verbal Sub Area Stats'!AF$42)*('Verbal Log'!$E$5:$E$1004='Verbal Sub Area Stats'!$B$71)*'Verbal Log'!$P$5:$P$1004)/SUMPRODUCT(('Verbal Log'!$C$5:$C$1004='Verbal Sub Area Stats'!$B80)*('Verbal Log'!$J$5:$J$1004='Verbal Sub Area Stats'!AF$42)*('Verbal Log'!$E$5:$E$1004='Verbal Sub Area Stats'!$B$71))</f>
        <v>#DIV/0!</v>
      </c>
      <c r="AG80" s="83" t="e">
        <f>+SUMPRODUCT(('Verbal Log'!$C$5:$C$1004='Verbal Sub Area Stats'!$B80)*('Verbal Log'!$J$5:$J$1004='Verbal Sub Area Stats'!AG$42)*('Verbal Log'!$E$5:$E$1004='Verbal Sub Area Stats'!$B$71)*'Verbal Log'!$P$5:$P$1004)/SUMPRODUCT(('Verbal Log'!$C$5:$C$1004='Verbal Sub Area Stats'!$B80)*('Verbal Log'!$J$5:$J$1004='Verbal Sub Area Stats'!AG$42)*('Verbal Log'!$E$5:$E$1004='Verbal Sub Area Stats'!$B$71))</f>
        <v>#DIV/0!</v>
      </c>
      <c r="AH80" s="83" t="e">
        <f>+SUMPRODUCT(('Verbal Log'!$C$5:$C$1004='Verbal Sub Area Stats'!$B80)*('Verbal Log'!$J$5:$J$1004='Verbal Sub Area Stats'!AH$42)*('Verbal Log'!$E$5:$E$1004='Verbal Sub Area Stats'!$B$71)*'Verbal Log'!$P$5:$P$1004)/SUMPRODUCT(('Verbal Log'!$C$5:$C$1004='Verbal Sub Area Stats'!$B80)*('Verbal Log'!$J$5:$J$1004='Verbal Sub Area Stats'!AH$42)*('Verbal Log'!$E$5:$E$1004='Verbal Sub Area Stats'!$B$71))</f>
        <v>#DIV/0!</v>
      </c>
      <c r="AI80" s="83" t="e">
        <f>+SUMPRODUCT(('Verbal Log'!$C$5:$C$1004='Verbal Sub Area Stats'!$B80)*('Verbal Log'!$J$5:$J$1004='Verbal Sub Area Stats'!AI$42)*('Verbal Log'!$E$5:$E$1004='Verbal Sub Area Stats'!$B$71)*'Verbal Log'!$P$5:$P$1004)/SUMPRODUCT(('Verbal Log'!$C$5:$C$1004='Verbal Sub Area Stats'!$B80)*('Verbal Log'!$J$5:$J$1004='Verbal Sub Area Stats'!AI$42)*('Verbal Log'!$E$5:$E$1004='Verbal Sub Area Stats'!$B$71))</f>
        <v>#DIV/0!</v>
      </c>
      <c r="AJ80" s="83" t="e">
        <f>+SUMPRODUCT(('Verbal Log'!$C$5:$C$1004='Verbal Sub Area Stats'!$B80)*('Verbal Log'!$J$5:$J$1004='Verbal Sub Area Stats'!AJ$42)*('Verbal Log'!$E$5:$E$1004='Verbal Sub Area Stats'!$B$71)*'Verbal Log'!$P$5:$P$1004)/SUMPRODUCT(('Verbal Log'!$C$5:$C$1004='Verbal Sub Area Stats'!$B80)*('Verbal Log'!$J$5:$J$1004='Verbal Sub Area Stats'!AJ$42)*('Verbal Log'!$E$5:$E$1004='Verbal Sub Area Stats'!$B$71))</f>
        <v>#DIV/0!</v>
      </c>
      <c r="AK80" s="83" t="e">
        <f>+SUMPRODUCT(('Verbal Log'!$C$5:$C$1004='Verbal Sub Area Stats'!$B80)*('Verbal Log'!$J$5:$J$1004='Verbal Sub Area Stats'!AK$42)*('Verbal Log'!$E$5:$E$1004='Verbal Sub Area Stats'!$B$71)*'Verbal Log'!$P$5:$P$1004)/SUMPRODUCT(('Verbal Log'!$C$5:$C$1004='Verbal Sub Area Stats'!$B80)*('Verbal Log'!$J$5:$J$1004='Verbal Sub Area Stats'!AK$42)*('Verbal Log'!$E$5:$E$1004='Verbal Sub Area Stats'!$B$71))</f>
        <v>#DIV/0!</v>
      </c>
      <c r="AL80" s="83" t="e">
        <f>+SUMPRODUCT(('Verbal Log'!$C$5:$C$1004='Verbal Sub Area Stats'!$B80)*('Verbal Log'!$J$5:$J$1004='Verbal Sub Area Stats'!AL$42)*('Verbal Log'!$E$5:$E$1004='Verbal Sub Area Stats'!$B$71)*'Verbal Log'!$P$5:$P$1004)/SUMPRODUCT(('Verbal Log'!$C$5:$C$1004='Verbal Sub Area Stats'!$B80)*('Verbal Log'!$J$5:$J$1004='Verbal Sub Area Stats'!AL$42)*('Verbal Log'!$E$5:$E$1004='Verbal Sub Area Stats'!$B$71))</f>
        <v>#DIV/0!</v>
      </c>
      <c r="AM80" s="83" t="e">
        <f>+SUMPRODUCT(('Verbal Log'!$C$5:$C$1004='Verbal Sub Area Stats'!$B80)*('Verbal Log'!$J$5:$J$1004='Verbal Sub Area Stats'!AM$42)*('Verbal Log'!$E$5:$E$1004='Verbal Sub Area Stats'!$B$71)*'Verbal Log'!$P$5:$P$1004)/SUMPRODUCT(('Verbal Log'!$C$5:$C$1004='Verbal Sub Area Stats'!$B80)*('Verbal Log'!$J$5:$J$1004='Verbal Sub Area Stats'!AM$42)*('Verbal Log'!$E$5:$E$1004='Verbal Sub Area Stats'!$B$71))</f>
        <v>#DIV/0!</v>
      </c>
      <c r="AN80" s="83" t="e">
        <f>+SUMPRODUCT(('Verbal Log'!$C$5:$C$1004='Verbal Sub Area Stats'!$B80)*('Verbal Log'!$J$5:$J$1004='Verbal Sub Area Stats'!AN$42)*('Verbal Log'!$E$5:$E$1004='Verbal Sub Area Stats'!$B$71)*'Verbal Log'!$P$5:$P$1004)/SUMPRODUCT(('Verbal Log'!$C$5:$C$1004='Verbal Sub Area Stats'!$B80)*('Verbal Log'!$J$5:$J$1004='Verbal Sub Area Stats'!AN$42)*('Verbal Log'!$E$5:$E$1004='Verbal Sub Area Stats'!$B$71))</f>
        <v>#DIV/0!</v>
      </c>
      <c r="AO80" s="83" t="e">
        <f>+SUMPRODUCT(('Verbal Log'!$C$5:$C$1004='Verbal Sub Area Stats'!$B80)*('Verbal Log'!$J$5:$J$1004='Verbal Sub Area Stats'!AO$42)*('Verbal Log'!$E$5:$E$1004='Verbal Sub Area Stats'!$B$71)*'Verbal Log'!$P$5:$P$1004)/SUMPRODUCT(('Verbal Log'!$C$5:$C$1004='Verbal Sub Area Stats'!$B80)*('Verbal Log'!$J$5:$J$1004='Verbal Sub Area Stats'!AO$42)*('Verbal Log'!$E$5:$E$1004='Verbal Sub Area Stats'!$B$71))</f>
        <v>#DIV/0!</v>
      </c>
      <c r="AP80" s="84" t="e">
        <f>+SUMPRODUCT(('Verbal Log'!$C$5:$C$1004='Verbal Sub Area Stats'!$B80)*('Verbal Log'!$E$5:$E$1004='Verbal Sub Area Stats'!$B$71)*'Verbal Log'!$P$5:$P$1004)/SUMPRODUCT(('Verbal Log'!$C$5:$C$1004='Verbal Sub Area Stats'!$B80)*('Verbal Log'!$E$5:$E$1004='Verbal Sub Area Stats'!$B$71))</f>
        <v>#DIV/0!</v>
      </c>
      <c r="AQ80" s="76"/>
      <c r="AR80" s="76"/>
      <c r="AS80" s="76"/>
      <c r="AT80" s="76"/>
      <c r="AU80" s="76"/>
      <c r="AV80" s="76"/>
      <c r="AW80" s="76"/>
      <c r="AX80" s="76"/>
      <c r="AY80" s="76"/>
      <c r="AZ80" s="76"/>
      <c r="BA80" s="76"/>
      <c r="BB80" s="76"/>
      <c r="BC80" s="76"/>
      <c r="BD80" s="76"/>
      <c r="BE80" s="76"/>
      <c r="BF80" s="76"/>
      <c r="BG80" s="76"/>
      <c r="BH80" s="76"/>
      <c r="BI80" s="76"/>
    </row>
    <row r="81" spans="2:61" ht="16" thickBot="1">
      <c r="B81" s="18" t="str">
        <f>db!D13</f>
        <v>Princeton Review</v>
      </c>
      <c r="D81" s="40" t="str">
        <f t="shared" si="11"/>
        <v>n/a</v>
      </c>
      <c r="E81" s="40" t="str">
        <f t="shared" si="11"/>
        <v>n/a</v>
      </c>
      <c r="F81" s="40" t="str">
        <f t="shared" si="11"/>
        <v>n/a</v>
      </c>
      <c r="G81" s="40" t="str">
        <f t="shared" si="11"/>
        <v>n/a</v>
      </c>
      <c r="H81" s="40" t="str">
        <f t="shared" si="11"/>
        <v>n/a</v>
      </c>
      <c r="I81" s="40" t="str">
        <f t="shared" si="11"/>
        <v>n/a</v>
      </c>
      <c r="J81" s="40" t="str">
        <f t="shared" si="11"/>
        <v>n/a</v>
      </c>
      <c r="K81" s="40" t="str">
        <f t="shared" si="11"/>
        <v>n/a</v>
      </c>
      <c r="L81" s="40" t="str">
        <f t="shared" si="11"/>
        <v>n/a</v>
      </c>
      <c r="M81" s="40" t="str">
        <f t="shared" si="11"/>
        <v>n/a</v>
      </c>
      <c r="N81" s="40" t="str">
        <f t="shared" si="11"/>
        <v>n/a</v>
      </c>
      <c r="O81" s="40" t="str">
        <f t="shared" si="11"/>
        <v>n/a</v>
      </c>
      <c r="P81" s="40" t="str">
        <f t="shared" si="11"/>
        <v>n/a</v>
      </c>
      <c r="Q81" s="40" t="str">
        <f t="shared" si="11"/>
        <v>n/a</v>
      </c>
      <c r="R81" s="40" t="str">
        <f t="shared" si="11"/>
        <v>n/a</v>
      </c>
      <c r="S81" s="40" t="str">
        <f t="shared" si="11"/>
        <v>n/a</v>
      </c>
      <c r="T81" s="40" t="str">
        <f t="shared" si="12"/>
        <v>n/a</v>
      </c>
      <c r="U81" s="40" t="str">
        <f t="shared" si="12"/>
        <v>n/a</v>
      </c>
      <c r="V81" s="42" t="str">
        <f t="shared" si="12"/>
        <v>n/a</v>
      </c>
      <c r="X81" s="83" t="e">
        <f>+SUMPRODUCT(('Verbal Log'!$C$5:$C$1004='Verbal Sub Area Stats'!$B81)*('Verbal Log'!$J$5:$J$1004='Verbal Sub Area Stats'!X$42)*('Verbal Log'!$E$5:$E$1004='Verbal Sub Area Stats'!$B$71)*'Verbal Log'!$P$5:$P$1004)/SUMPRODUCT(('Verbal Log'!$C$5:$C$1004='Verbal Sub Area Stats'!$B81)*('Verbal Log'!$J$5:$J$1004='Verbal Sub Area Stats'!X$42)*('Verbal Log'!$E$5:$E$1004='Verbal Sub Area Stats'!$B$71))</f>
        <v>#DIV/0!</v>
      </c>
      <c r="Y81" s="83" t="e">
        <f>+SUMPRODUCT(('Verbal Log'!$C$5:$C$1004='Verbal Sub Area Stats'!$B81)*('Verbal Log'!$J$5:$J$1004='Verbal Sub Area Stats'!Y$42)*('Verbal Log'!$E$5:$E$1004='Verbal Sub Area Stats'!$B$71)*'Verbal Log'!$P$5:$P$1004)/SUMPRODUCT(('Verbal Log'!$C$5:$C$1004='Verbal Sub Area Stats'!$B81)*('Verbal Log'!$J$5:$J$1004='Verbal Sub Area Stats'!Y$42)*('Verbal Log'!$E$5:$E$1004='Verbal Sub Area Stats'!$B$71))</f>
        <v>#DIV/0!</v>
      </c>
      <c r="Z81" s="83" t="e">
        <f>+SUMPRODUCT(('Verbal Log'!$C$5:$C$1004='Verbal Sub Area Stats'!$B81)*('Verbal Log'!$J$5:$J$1004='Verbal Sub Area Stats'!Z$42)*('Verbal Log'!$E$5:$E$1004='Verbal Sub Area Stats'!$B$71)*'Verbal Log'!$P$5:$P$1004)/SUMPRODUCT(('Verbal Log'!$C$5:$C$1004='Verbal Sub Area Stats'!$B81)*('Verbal Log'!$J$5:$J$1004='Verbal Sub Area Stats'!Z$42)*('Verbal Log'!$E$5:$E$1004='Verbal Sub Area Stats'!$B$71))</f>
        <v>#DIV/0!</v>
      </c>
      <c r="AA81" s="83" t="e">
        <f>+SUMPRODUCT(('Verbal Log'!$C$5:$C$1004='Verbal Sub Area Stats'!$B81)*('Verbal Log'!$J$5:$J$1004='Verbal Sub Area Stats'!AA$42)*('Verbal Log'!$E$5:$E$1004='Verbal Sub Area Stats'!$B$71)*'Verbal Log'!$P$5:$P$1004)/SUMPRODUCT(('Verbal Log'!$C$5:$C$1004='Verbal Sub Area Stats'!$B81)*('Verbal Log'!$J$5:$J$1004='Verbal Sub Area Stats'!AA$42)*('Verbal Log'!$E$5:$E$1004='Verbal Sub Area Stats'!$B$71))</f>
        <v>#DIV/0!</v>
      </c>
      <c r="AB81" s="83" t="e">
        <f>+SUMPRODUCT(('Verbal Log'!$C$5:$C$1004='Verbal Sub Area Stats'!$B81)*('Verbal Log'!$J$5:$J$1004='Verbal Sub Area Stats'!AB$42)*('Verbal Log'!$E$5:$E$1004='Verbal Sub Area Stats'!$B$71)*'Verbal Log'!$P$5:$P$1004)/SUMPRODUCT(('Verbal Log'!$C$5:$C$1004='Verbal Sub Area Stats'!$B81)*('Verbal Log'!$J$5:$J$1004='Verbal Sub Area Stats'!AB$42)*('Verbal Log'!$E$5:$E$1004='Verbal Sub Area Stats'!$B$71))</f>
        <v>#DIV/0!</v>
      </c>
      <c r="AC81" s="83" t="e">
        <f>+SUMPRODUCT(('Verbal Log'!$C$5:$C$1004='Verbal Sub Area Stats'!$B81)*('Verbal Log'!$J$5:$J$1004='Verbal Sub Area Stats'!AC$42)*('Verbal Log'!$E$5:$E$1004='Verbal Sub Area Stats'!$B$71)*'Verbal Log'!$P$5:$P$1004)/SUMPRODUCT(('Verbal Log'!$C$5:$C$1004='Verbal Sub Area Stats'!$B81)*('Verbal Log'!$J$5:$J$1004='Verbal Sub Area Stats'!AC$42)*('Verbal Log'!$E$5:$E$1004='Verbal Sub Area Stats'!$B$71))</f>
        <v>#DIV/0!</v>
      </c>
      <c r="AD81" s="83" t="e">
        <f>+SUMPRODUCT(('Verbal Log'!$C$5:$C$1004='Verbal Sub Area Stats'!$B81)*('Verbal Log'!$J$5:$J$1004='Verbal Sub Area Stats'!AD$42)*('Verbal Log'!$E$5:$E$1004='Verbal Sub Area Stats'!$B$71)*'Verbal Log'!$P$5:$P$1004)/SUMPRODUCT(('Verbal Log'!$C$5:$C$1004='Verbal Sub Area Stats'!$B81)*('Verbal Log'!$J$5:$J$1004='Verbal Sub Area Stats'!AD$42)*('Verbal Log'!$E$5:$E$1004='Verbal Sub Area Stats'!$B$71))</f>
        <v>#DIV/0!</v>
      </c>
      <c r="AE81" s="83" t="e">
        <f>+SUMPRODUCT(('Verbal Log'!$C$5:$C$1004='Verbal Sub Area Stats'!$B81)*('Verbal Log'!$J$5:$J$1004='Verbal Sub Area Stats'!AE$42)*('Verbal Log'!$E$5:$E$1004='Verbal Sub Area Stats'!$B$71)*'Verbal Log'!$P$5:$P$1004)/SUMPRODUCT(('Verbal Log'!$C$5:$C$1004='Verbal Sub Area Stats'!$B81)*('Verbal Log'!$J$5:$J$1004='Verbal Sub Area Stats'!AE$42)*('Verbal Log'!$E$5:$E$1004='Verbal Sub Area Stats'!$B$71))</f>
        <v>#DIV/0!</v>
      </c>
      <c r="AF81" s="83" t="e">
        <f>+SUMPRODUCT(('Verbal Log'!$C$5:$C$1004='Verbal Sub Area Stats'!$B81)*('Verbal Log'!$J$5:$J$1004='Verbal Sub Area Stats'!AF$42)*('Verbal Log'!$E$5:$E$1004='Verbal Sub Area Stats'!$B$71)*'Verbal Log'!$P$5:$P$1004)/SUMPRODUCT(('Verbal Log'!$C$5:$C$1004='Verbal Sub Area Stats'!$B81)*('Verbal Log'!$J$5:$J$1004='Verbal Sub Area Stats'!AF$42)*('Verbal Log'!$E$5:$E$1004='Verbal Sub Area Stats'!$B$71))</f>
        <v>#DIV/0!</v>
      </c>
      <c r="AG81" s="83" t="e">
        <f>+SUMPRODUCT(('Verbal Log'!$C$5:$C$1004='Verbal Sub Area Stats'!$B81)*('Verbal Log'!$J$5:$J$1004='Verbal Sub Area Stats'!AG$42)*('Verbal Log'!$E$5:$E$1004='Verbal Sub Area Stats'!$B$71)*'Verbal Log'!$P$5:$P$1004)/SUMPRODUCT(('Verbal Log'!$C$5:$C$1004='Verbal Sub Area Stats'!$B81)*('Verbal Log'!$J$5:$J$1004='Verbal Sub Area Stats'!AG$42)*('Verbal Log'!$E$5:$E$1004='Verbal Sub Area Stats'!$B$71))</f>
        <v>#DIV/0!</v>
      </c>
      <c r="AH81" s="83" t="e">
        <f>+SUMPRODUCT(('Verbal Log'!$C$5:$C$1004='Verbal Sub Area Stats'!$B81)*('Verbal Log'!$J$5:$J$1004='Verbal Sub Area Stats'!AH$42)*('Verbal Log'!$E$5:$E$1004='Verbal Sub Area Stats'!$B$71)*'Verbal Log'!$P$5:$P$1004)/SUMPRODUCT(('Verbal Log'!$C$5:$C$1004='Verbal Sub Area Stats'!$B81)*('Verbal Log'!$J$5:$J$1004='Verbal Sub Area Stats'!AH$42)*('Verbal Log'!$E$5:$E$1004='Verbal Sub Area Stats'!$B$71))</f>
        <v>#DIV/0!</v>
      </c>
      <c r="AI81" s="83" t="e">
        <f>+SUMPRODUCT(('Verbal Log'!$C$5:$C$1004='Verbal Sub Area Stats'!$B81)*('Verbal Log'!$J$5:$J$1004='Verbal Sub Area Stats'!AI$42)*('Verbal Log'!$E$5:$E$1004='Verbal Sub Area Stats'!$B$71)*'Verbal Log'!$P$5:$P$1004)/SUMPRODUCT(('Verbal Log'!$C$5:$C$1004='Verbal Sub Area Stats'!$B81)*('Verbal Log'!$J$5:$J$1004='Verbal Sub Area Stats'!AI$42)*('Verbal Log'!$E$5:$E$1004='Verbal Sub Area Stats'!$B$71))</f>
        <v>#DIV/0!</v>
      </c>
      <c r="AJ81" s="83" t="e">
        <f>+SUMPRODUCT(('Verbal Log'!$C$5:$C$1004='Verbal Sub Area Stats'!$B81)*('Verbal Log'!$J$5:$J$1004='Verbal Sub Area Stats'!AJ$42)*('Verbal Log'!$E$5:$E$1004='Verbal Sub Area Stats'!$B$71)*'Verbal Log'!$P$5:$P$1004)/SUMPRODUCT(('Verbal Log'!$C$5:$C$1004='Verbal Sub Area Stats'!$B81)*('Verbal Log'!$J$5:$J$1004='Verbal Sub Area Stats'!AJ$42)*('Verbal Log'!$E$5:$E$1004='Verbal Sub Area Stats'!$B$71))</f>
        <v>#DIV/0!</v>
      </c>
      <c r="AK81" s="83" t="e">
        <f>+SUMPRODUCT(('Verbal Log'!$C$5:$C$1004='Verbal Sub Area Stats'!$B81)*('Verbal Log'!$J$5:$J$1004='Verbal Sub Area Stats'!AK$42)*('Verbal Log'!$E$5:$E$1004='Verbal Sub Area Stats'!$B$71)*'Verbal Log'!$P$5:$P$1004)/SUMPRODUCT(('Verbal Log'!$C$5:$C$1004='Verbal Sub Area Stats'!$B81)*('Verbal Log'!$J$5:$J$1004='Verbal Sub Area Stats'!AK$42)*('Verbal Log'!$E$5:$E$1004='Verbal Sub Area Stats'!$B$71))</f>
        <v>#DIV/0!</v>
      </c>
      <c r="AL81" s="83" t="e">
        <f>+SUMPRODUCT(('Verbal Log'!$C$5:$C$1004='Verbal Sub Area Stats'!$B81)*('Verbal Log'!$J$5:$J$1004='Verbal Sub Area Stats'!AL$42)*('Verbal Log'!$E$5:$E$1004='Verbal Sub Area Stats'!$B$71)*'Verbal Log'!$P$5:$P$1004)/SUMPRODUCT(('Verbal Log'!$C$5:$C$1004='Verbal Sub Area Stats'!$B81)*('Verbal Log'!$J$5:$J$1004='Verbal Sub Area Stats'!AL$42)*('Verbal Log'!$E$5:$E$1004='Verbal Sub Area Stats'!$B$71))</f>
        <v>#DIV/0!</v>
      </c>
      <c r="AM81" s="83" t="e">
        <f>+SUMPRODUCT(('Verbal Log'!$C$5:$C$1004='Verbal Sub Area Stats'!$B81)*('Verbal Log'!$J$5:$J$1004='Verbal Sub Area Stats'!AM$42)*('Verbal Log'!$E$5:$E$1004='Verbal Sub Area Stats'!$B$71)*'Verbal Log'!$P$5:$P$1004)/SUMPRODUCT(('Verbal Log'!$C$5:$C$1004='Verbal Sub Area Stats'!$B81)*('Verbal Log'!$J$5:$J$1004='Verbal Sub Area Stats'!AM$42)*('Verbal Log'!$E$5:$E$1004='Verbal Sub Area Stats'!$B$71))</f>
        <v>#DIV/0!</v>
      </c>
      <c r="AN81" s="83" t="e">
        <f>+SUMPRODUCT(('Verbal Log'!$C$5:$C$1004='Verbal Sub Area Stats'!$B81)*('Verbal Log'!$J$5:$J$1004='Verbal Sub Area Stats'!AN$42)*('Verbal Log'!$E$5:$E$1004='Verbal Sub Area Stats'!$B$71)*'Verbal Log'!$P$5:$P$1004)/SUMPRODUCT(('Verbal Log'!$C$5:$C$1004='Verbal Sub Area Stats'!$B81)*('Verbal Log'!$J$5:$J$1004='Verbal Sub Area Stats'!AN$42)*('Verbal Log'!$E$5:$E$1004='Verbal Sub Area Stats'!$B$71))</f>
        <v>#DIV/0!</v>
      </c>
      <c r="AO81" s="83" t="e">
        <f>+SUMPRODUCT(('Verbal Log'!$C$5:$C$1004='Verbal Sub Area Stats'!$B81)*('Verbal Log'!$J$5:$J$1004='Verbal Sub Area Stats'!AO$42)*('Verbal Log'!$E$5:$E$1004='Verbal Sub Area Stats'!$B$71)*'Verbal Log'!$P$5:$P$1004)/SUMPRODUCT(('Verbal Log'!$C$5:$C$1004='Verbal Sub Area Stats'!$B81)*('Verbal Log'!$J$5:$J$1004='Verbal Sub Area Stats'!AO$42)*('Verbal Log'!$E$5:$E$1004='Verbal Sub Area Stats'!$B$71))</f>
        <v>#DIV/0!</v>
      </c>
      <c r="AP81" s="84" t="e">
        <f>+SUMPRODUCT(('Verbal Log'!$C$5:$C$1004='Verbal Sub Area Stats'!$B81)*('Verbal Log'!$E$5:$E$1004='Verbal Sub Area Stats'!$B$71)*'Verbal Log'!$P$5:$P$1004)/SUMPRODUCT(('Verbal Log'!$C$5:$C$1004='Verbal Sub Area Stats'!$B81)*('Verbal Log'!$E$5:$E$1004='Verbal Sub Area Stats'!$B$71))</f>
        <v>#DIV/0!</v>
      </c>
      <c r="AQ81" s="76"/>
      <c r="AR81" s="76"/>
      <c r="AS81" s="76"/>
      <c r="AT81" s="76"/>
      <c r="AU81" s="76"/>
      <c r="AV81" s="76"/>
      <c r="AW81" s="76"/>
      <c r="AX81" s="76"/>
      <c r="AY81" s="76"/>
      <c r="AZ81" s="76"/>
      <c r="BA81" s="76"/>
      <c r="BB81" s="76"/>
      <c r="BC81" s="76"/>
      <c r="BD81" s="76"/>
      <c r="BE81" s="76"/>
      <c r="BF81" s="76"/>
      <c r="BG81" s="76"/>
      <c r="BH81" s="76"/>
      <c r="BI81" s="76"/>
    </row>
    <row r="82" spans="2:61" ht="16" thickBot="1">
      <c r="B82" s="18" t="str">
        <f>db!D14</f>
        <v>PowerScore SC</v>
      </c>
      <c r="D82" s="43" t="str">
        <f t="shared" si="11"/>
        <v>n/a</v>
      </c>
      <c r="E82" s="43" t="str">
        <f t="shared" si="11"/>
        <v>n/a</v>
      </c>
      <c r="F82" s="43" t="str">
        <f t="shared" si="11"/>
        <v>n/a</v>
      </c>
      <c r="G82" s="43" t="str">
        <f t="shared" si="11"/>
        <v>n/a</v>
      </c>
      <c r="H82" s="43" t="str">
        <f t="shared" si="11"/>
        <v>n/a</v>
      </c>
      <c r="I82" s="43" t="str">
        <f t="shared" si="11"/>
        <v>n/a</v>
      </c>
      <c r="J82" s="43" t="str">
        <f t="shared" si="11"/>
        <v>n/a</v>
      </c>
      <c r="K82" s="43" t="str">
        <f t="shared" si="11"/>
        <v>n/a</v>
      </c>
      <c r="L82" s="43" t="str">
        <f t="shared" si="11"/>
        <v>n/a</v>
      </c>
      <c r="M82" s="43" t="str">
        <f t="shared" si="11"/>
        <v>n/a</v>
      </c>
      <c r="N82" s="43" t="str">
        <f t="shared" si="11"/>
        <v>n/a</v>
      </c>
      <c r="O82" s="43" t="str">
        <f t="shared" si="11"/>
        <v>n/a</v>
      </c>
      <c r="P82" s="43" t="str">
        <f t="shared" si="11"/>
        <v>n/a</v>
      </c>
      <c r="Q82" s="43" t="str">
        <f t="shared" si="11"/>
        <v>n/a</v>
      </c>
      <c r="R82" s="43" t="str">
        <f t="shared" si="11"/>
        <v>n/a</v>
      </c>
      <c r="S82" s="43" t="str">
        <f t="shared" si="11"/>
        <v>n/a</v>
      </c>
      <c r="T82" s="43" t="str">
        <f t="shared" si="12"/>
        <v>n/a</v>
      </c>
      <c r="U82" s="43" t="str">
        <f t="shared" si="12"/>
        <v>n/a</v>
      </c>
      <c r="V82" s="45" t="str">
        <f t="shared" si="12"/>
        <v>n/a</v>
      </c>
      <c r="X82" s="83" t="e">
        <f>+SUMPRODUCT(('Verbal Log'!$C$5:$C$1004='Verbal Sub Area Stats'!$B82)*('Verbal Log'!$J$5:$J$1004='Verbal Sub Area Stats'!X$42)*('Verbal Log'!$E$5:$E$1004='Verbal Sub Area Stats'!$B$71)*'Verbal Log'!$P$5:$P$1004)/SUMPRODUCT(('Verbal Log'!$C$5:$C$1004='Verbal Sub Area Stats'!$B82)*('Verbal Log'!$J$5:$J$1004='Verbal Sub Area Stats'!X$42)*('Verbal Log'!$E$5:$E$1004='Verbal Sub Area Stats'!$B$71))</f>
        <v>#DIV/0!</v>
      </c>
      <c r="Y82" s="83" t="e">
        <f>+SUMPRODUCT(('Verbal Log'!$C$5:$C$1004='Verbal Sub Area Stats'!$B82)*('Verbal Log'!$J$5:$J$1004='Verbal Sub Area Stats'!Y$42)*('Verbal Log'!$E$5:$E$1004='Verbal Sub Area Stats'!$B$71)*'Verbal Log'!$P$5:$P$1004)/SUMPRODUCT(('Verbal Log'!$C$5:$C$1004='Verbal Sub Area Stats'!$B82)*('Verbal Log'!$J$5:$J$1004='Verbal Sub Area Stats'!Y$42)*('Verbal Log'!$E$5:$E$1004='Verbal Sub Area Stats'!$B$71))</f>
        <v>#DIV/0!</v>
      </c>
      <c r="Z82" s="83" t="e">
        <f>+SUMPRODUCT(('Verbal Log'!$C$5:$C$1004='Verbal Sub Area Stats'!$B82)*('Verbal Log'!$J$5:$J$1004='Verbal Sub Area Stats'!Z$42)*('Verbal Log'!$E$5:$E$1004='Verbal Sub Area Stats'!$B$71)*'Verbal Log'!$P$5:$P$1004)/SUMPRODUCT(('Verbal Log'!$C$5:$C$1004='Verbal Sub Area Stats'!$B82)*('Verbal Log'!$J$5:$J$1004='Verbal Sub Area Stats'!Z$42)*('Verbal Log'!$E$5:$E$1004='Verbal Sub Area Stats'!$B$71))</f>
        <v>#DIV/0!</v>
      </c>
      <c r="AA82" s="83" t="e">
        <f>+SUMPRODUCT(('Verbal Log'!$C$5:$C$1004='Verbal Sub Area Stats'!$B82)*('Verbal Log'!$J$5:$J$1004='Verbal Sub Area Stats'!AA$42)*('Verbal Log'!$E$5:$E$1004='Verbal Sub Area Stats'!$B$71)*'Verbal Log'!$P$5:$P$1004)/SUMPRODUCT(('Verbal Log'!$C$5:$C$1004='Verbal Sub Area Stats'!$B82)*('Verbal Log'!$J$5:$J$1004='Verbal Sub Area Stats'!AA$42)*('Verbal Log'!$E$5:$E$1004='Verbal Sub Area Stats'!$B$71))</f>
        <v>#DIV/0!</v>
      </c>
      <c r="AB82" s="83" t="e">
        <f>+SUMPRODUCT(('Verbal Log'!$C$5:$C$1004='Verbal Sub Area Stats'!$B82)*('Verbal Log'!$J$5:$J$1004='Verbal Sub Area Stats'!AB$42)*('Verbal Log'!$E$5:$E$1004='Verbal Sub Area Stats'!$B$71)*'Verbal Log'!$P$5:$P$1004)/SUMPRODUCT(('Verbal Log'!$C$5:$C$1004='Verbal Sub Area Stats'!$B82)*('Verbal Log'!$J$5:$J$1004='Verbal Sub Area Stats'!AB$42)*('Verbal Log'!$E$5:$E$1004='Verbal Sub Area Stats'!$B$71))</f>
        <v>#DIV/0!</v>
      </c>
      <c r="AC82" s="83" t="e">
        <f>+SUMPRODUCT(('Verbal Log'!$C$5:$C$1004='Verbal Sub Area Stats'!$B82)*('Verbal Log'!$J$5:$J$1004='Verbal Sub Area Stats'!AC$42)*('Verbal Log'!$E$5:$E$1004='Verbal Sub Area Stats'!$B$71)*'Verbal Log'!$P$5:$P$1004)/SUMPRODUCT(('Verbal Log'!$C$5:$C$1004='Verbal Sub Area Stats'!$B82)*('Verbal Log'!$J$5:$J$1004='Verbal Sub Area Stats'!AC$42)*('Verbal Log'!$E$5:$E$1004='Verbal Sub Area Stats'!$B$71))</f>
        <v>#DIV/0!</v>
      </c>
      <c r="AD82" s="83" t="e">
        <f>+SUMPRODUCT(('Verbal Log'!$C$5:$C$1004='Verbal Sub Area Stats'!$B82)*('Verbal Log'!$J$5:$J$1004='Verbal Sub Area Stats'!AD$42)*('Verbal Log'!$E$5:$E$1004='Verbal Sub Area Stats'!$B$71)*'Verbal Log'!$P$5:$P$1004)/SUMPRODUCT(('Verbal Log'!$C$5:$C$1004='Verbal Sub Area Stats'!$B82)*('Verbal Log'!$J$5:$J$1004='Verbal Sub Area Stats'!AD$42)*('Verbal Log'!$E$5:$E$1004='Verbal Sub Area Stats'!$B$71))</f>
        <v>#DIV/0!</v>
      </c>
      <c r="AE82" s="83" t="e">
        <f>+SUMPRODUCT(('Verbal Log'!$C$5:$C$1004='Verbal Sub Area Stats'!$B82)*('Verbal Log'!$J$5:$J$1004='Verbal Sub Area Stats'!AE$42)*('Verbal Log'!$E$5:$E$1004='Verbal Sub Area Stats'!$B$71)*'Verbal Log'!$P$5:$P$1004)/SUMPRODUCT(('Verbal Log'!$C$5:$C$1004='Verbal Sub Area Stats'!$B82)*('Verbal Log'!$J$5:$J$1004='Verbal Sub Area Stats'!AE$42)*('Verbal Log'!$E$5:$E$1004='Verbal Sub Area Stats'!$B$71))</f>
        <v>#DIV/0!</v>
      </c>
      <c r="AF82" s="83" t="e">
        <f>+SUMPRODUCT(('Verbal Log'!$C$5:$C$1004='Verbal Sub Area Stats'!$B82)*('Verbal Log'!$J$5:$J$1004='Verbal Sub Area Stats'!AF$42)*('Verbal Log'!$E$5:$E$1004='Verbal Sub Area Stats'!$B$71)*'Verbal Log'!$P$5:$P$1004)/SUMPRODUCT(('Verbal Log'!$C$5:$C$1004='Verbal Sub Area Stats'!$B82)*('Verbal Log'!$J$5:$J$1004='Verbal Sub Area Stats'!AF$42)*('Verbal Log'!$E$5:$E$1004='Verbal Sub Area Stats'!$B$71))</f>
        <v>#DIV/0!</v>
      </c>
      <c r="AG82" s="83" t="e">
        <f>+SUMPRODUCT(('Verbal Log'!$C$5:$C$1004='Verbal Sub Area Stats'!$B82)*('Verbal Log'!$J$5:$J$1004='Verbal Sub Area Stats'!AG$42)*('Verbal Log'!$E$5:$E$1004='Verbal Sub Area Stats'!$B$71)*'Verbal Log'!$P$5:$P$1004)/SUMPRODUCT(('Verbal Log'!$C$5:$C$1004='Verbal Sub Area Stats'!$B82)*('Verbal Log'!$J$5:$J$1004='Verbal Sub Area Stats'!AG$42)*('Verbal Log'!$E$5:$E$1004='Verbal Sub Area Stats'!$B$71))</f>
        <v>#DIV/0!</v>
      </c>
      <c r="AH82" s="83" t="e">
        <f>+SUMPRODUCT(('Verbal Log'!$C$5:$C$1004='Verbal Sub Area Stats'!$B82)*('Verbal Log'!$J$5:$J$1004='Verbal Sub Area Stats'!AH$42)*('Verbal Log'!$E$5:$E$1004='Verbal Sub Area Stats'!$B$71)*'Verbal Log'!$P$5:$P$1004)/SUMPRODUCT(('Verbal Log'!$C$5:$C$1004='Verbal Sub Area Stats'!$B82)*('Verbal Log'!$J$5:$J$1004='Verbal Sub Area Stats'!AH$42)*('Verbal Log'!$E$5:$E$1004='Verbal Sub Area Stats'!$B$71))</f>
        <v>#DIV/0!</v>
      </c>
      <c r="AI82" s="83" t="e">
        <f>+SUMPRODUCT(('Verbal Log'!$C$5:$C$1004='Verbal Sub Area Stats'!$B82)*('Verbal Log'!$J$5:$J$1004='Verbal Sub Area Stats'!AI$42)*('Verbal Log'!$E$5:$E$1004='Verbal Sub Area Stats'!$B$71)*'Verbal Log'!$P$5:$P$1004)/SUMPRODUCT(('Verbal Log'!$C$5:$C$1004='Verbal Sub Area Stats'!$B82)*('Verbal Log'!$J$5:$J$1004='Verbal Sub Area Stats'!AI$42)*('Verbal Log'!$E$5:$E$1004='Verbal Sub Area Stats'!$B$71))</f>
        <v>#DIV/0!</v>
      </c>
      <c r="AJ82" s="83" t="e">
        <f>+SUMPRODUCT(('Verbal Log'!$C$5:$C$1004='Verbal Sub Area Stats'!$B82)*('Verbal Log'!$J$5:$J$1004='Verbal Sub Area Stats'!AJ$42)*('Verbal Log'!$E$5:$E$1004='Verbal Sub Area Stats'!$B$71)*'Verbal Log'!$P$5:$P$1004)/SUMPRODUCT(('Verbal Log'!$C$5:$C$1004='Verbal Sub Area Stats'!$B82)*('Verbal Log'!$J$5:$J$1004='Verbal Sub Area Stats'!AJ$42)*('Verbal Log'!$E$5:$E$1004='Verbal Sub Area Stats'!$B$71))</f>
        <v>#DIV/0!</v>
      </c>
      <c r="AK82" s="83" t="e">
        <f>+SUMPRODUCT(('Verbal Log'!$C$5:$C$1004='Verbal Sub Area Stats'!$B82)*('Verbal Log'!$J$5:$J$1004='Verbal Sub Area Stats'!AK$42)*('Verbal Log'!$E$5:$E$1004='Verbal Sub Area Stats'!$B$71)*'Verbal Log'!$P$5:$P$1004)/SUMPRODUCT(('Verbal Log'!$C$5:$C$1004='Verbal Sub Area Stats'!$B82)*('Verbal Log'!$J$5:$J$1004='Verbal Sub Area Stats'!AK$42)*('Verbal Log'!$E$5:$E$1004='Verbal Sub Area Stats'!$B$71))</f>
        <v>#DIV/0!</v>
      </c>
      <c r="AL82" s="83" t="e">
        <f>+SUMPRODUCT(('Verbal Log'!$C$5:$C$1004='Verbal Sub Area Stats'!$B82)*('Verbal Log'!$J$5:$J$1004='Verbal Sub Area Stats'!AL$42)*('Verbal Log'!$E$5:$E$1004='Verbal Sub Area Stats'!$B$71)*'Verbal Log'!$P$5:$P$1004)/SUMPRODUCT(('Verbal Log'!$C$5:$C$1004='Verbal Sub Area Stats'!$B82)*('Verbal Log'!$J$5:$J$1004='Verbal Sub Area Stats'!AL$42)*('Verbal Log'!$E$5:$E$1004='Verbal Sub Area Stats'!$B$71))</f>
        <v>#DIV/0!</v>
      </c>
      <c r="AM82" s="83" t="e">
        <f>+SUMPRODUCT(('Verbal Log'!$C$5:$C$1004='Verbal Sub Area Stats'!$B82)*('Verbal Log'!$J$5:$J$1004='Verbal Sub Area Stats'!AM$42)*('Verbal Log'!$E$5:$E$1004='Verbal Sub Area Stats'!$B$71)*'Verbal Log'!$P$5:$P$1004)/SUMPRODUCT(('Verbal Log'!$C$5:$C$1004='Verbal Sub Area Stats'!$B82)*('Verbal Log'!$J$5:$J$1004='Verbal Sub Area Stats'!AM$42)*('Verbal Log'!$E$5:$E$1004='Verbal Sub Area Stats'!$B$71))</f>
        <v>#DIV/0!</v>
      </c>
      <c r="AN82" s="83" t="e">
        <f>+SUMPRODUCT(('Verbal Log'!$C$5:$C$1004='Verbal Sub Area Stats'!$B82)*('Verbal Log'!$J$5:$J$1004='Verbal Sub Area Stats'!AN$42)*('Verbal Log'!$E$5:$E$1004='Verbal Sub Area Stats'!$B$71)*'Verbal Log'!$P$5:$P$1004)/SUMPRODUCT(('Verbal Log'!$C$5:$C$1004='Verbal Sub Area Stats'!$B82)*('Verbal Log'!$J$5:$J$1004='Verbal Sub Area Stats'!AN$42)*('Verbal Log'!$E$5:$E$1004='Verbal Sub Area Stats'!$B$71))</f>
        <v>#DIV/0!</v>
      </c>
      <c r="AO82" s="83" t="e">
        <f>+SUMPRODUCT(('Verbal Log'!$C$5:$C$1004='Verbal Sub Area Stats'!$B82)*('Verbal Log'!$J$5:$J$1004='Verbal Sub Area Stats'!AO$42)*('Verbal Log'!$E$5:$E$1004='Verbal Sub Area Stats'!$B$71)*'Verbal Log'!$P$5:$P$1004)/SUMPRODUCT(('Verbal Log'!$C$5:$C$1004='Verbal Sub Area Stats'!$B82)*('Verbal Log'!$J$5:$J$1004='Verbal Sub Area Stats'!AO$42)*('Verbal Log'!$E$5:$E$1004='Verbal Sub Area Stats'!$B$71))</f>
        <v>#DIV/0!</v>
      </c>
      <c r="AP82" s="84" t="e">
        <f>+SUMPRODUCT(('Verbal Log'!$C$5:$C$1004='Verbal Sub Area Stats'!$B82)*('Verbal Log'!$E$5:$E$1004='Verbal Sub Area Stats'!$B$71)*'Verbal Log'!$P$5:$P$1004)/SUMPRODUCT(('Verbal Log'!$C$5:$C$1004='Verbal Sub Area Stats'!$B82)*('Verbal Log'!$E$5:$E$1004='Verbal Sub Area Stats'!$B$71))</f>
        <v>#DIV/0!</v>
      </c>
      <c r="AQ82" s="76"/>
      <c r="AR82" s="76"/>
      <c r="AS82" s="76"/>
      <c r="AT82" s="76"/>
      <c r="AU82" s="76"/>
      <c r="AV82" s="76"/>
      <c r="AW82" s="76"/>
      <c r="AX82" s="76"/>
      <c r="AY82" s="76"/>
      <c r="AZ82" s="76"/>
      <c r="BA82" s="76"/>
      <c r="BB82" s="76"/>
      <c r="BC82" s="76"/>
      <c r="BD82" s="76"/>
      <c r="BE82" s="76"/>
      <c r="BF82" s="76"/>
      <c r="BG82" s="76"/>
      <c r="BH82" s="76"/>
      <c r="BI82" s="76"/>
    </row>
    <row r="83" spans="2:61">
      <c r="B83" s="18" t="s">
        <v>559</v>
      </c>
      <c r="D83" s="46" t="str">
        <f t="shared" si="11"/>
        <v>n/a</v>
      </c>
      <c r="E83" s="46" t="str">
        <f t="shared" si="11"/>
        <v>n/a</v>
      </c>
      <c r="F83" s="46" t="str">
        <f t="shared" si="11"/>
        <v>n/a</v>
      </c>
      <c r="G83" s="46" t="str">
        <f t="shared" si="11"/>
        <v>n/a</v>
      </c>
      <c r="H83" s="46" t="str">
        <f t="shared" si="11"/>
        <v>n/a</v>
      </c>
      <c r="I83" s="46">
        <f t="shared" si="11"/>
        <v>1</v>
      </c>
      <c r="J83" s="46" t="str">
        <f t="shared" si="11"/>
        <v>n/a</v>
      </c>
      <c r="K83" s="46" t="str">
        <f t="shared" si="11"/>
        <v>n/a</v>
      </c>
      <c r="L83" s="46">
        <f t="shared" si="11"/>
        <v>0.8529411764705882</v>
      </c>
      <c r="M83" s="46">
        <f t="shared" si="11"/>
        <v>0.82608695652173914</v>
      </c>
      <c r="N83" s="46" t="str">
        <f t="shared" si="11"/>
        <v>n/a</v>
      </c>
      <c r="O83" s="46">
        <f t="shared" si="11"/>
        <v>0.66666666666666663</v>
      </c>
      <c r="P83" s="46">
        <f t="shared" si="11"/>
        <v>0.33333333333333331</v>
      </c>
      <c r="Q83" s="46">
        <f t="shared" si="11"/>
        <v>0.5</v>
      </c>
      <c r="R83" s="46" t="str">
        <f t="shared" si="11"/>
        <v>n/a</v>
      </c>
      <c r="S83" s="46">
        <f t="shared" si="11"/>
        <v>1</v>
      </c>
      <c r="T83" s="46">
        <f t="shared" si="12"/>
        <v>0.83333333333333337</v>
      </c>
      <c r="U83" s="46">
        <f t="shared" si="12"/>
        <v>0.83333333333333337</v>
      </c>
      <c r="V83" s="47">
        <f t="shared" si="12"/>
        <v>0.8571428571428571</v>
      </c>
      <c r="X83" s="84" t="e">
        <f>+SUMPRODUCT(('Verbal Log'!$J$5:$J$1004='Verbal Sub Area Stats'!X$42)*('Verbal Log'!$E$5:$E$1004='Verbal Sub Area Stats'!$B$71)*'Verbal Log'!$P$5:$P$1004)/SUMPRODUCT(('Verbal Log'!$J$5:$J$1004='Verbal Sub Area Stats'!X$42)*('Verbal Log'!$E$5:$E$1004='Verbal Sub Area Stats'!$B$71))</f>
        <v>#DIV/0!</v>
      </c>
      <c r="Y83" s="84" t="e">
        <f>+SUMPRODUCT(('Verbal Log'!$J$5:$J$1004='Verbal Sub Area Stats'!Y$42)*('Verbal Log'!$E$5:$E$1004='Verbal Sub Area Stats'!$B$71)*'Verbal Log'!$P$5:$P$1004)/SUMPRODUCT(('Verbal Log'!$J$5:$J$1004='Verbal Sub Area Stats'!Y$42)*('Verbal Log'!$E$5:$E$1004='Verbal Sub Area Stats'!$B$71))</f>
        <v>#DIV/0!</v>
      </c>
      <c r="Z83" s="84" t="e">
        <f>+SUMPRODUCT(('Verbal Log'!$J$5:$J$1004='Verbal Sub Area Stats'!Z$42)*('Verbal Log'!$E$5:$E$1004='Verbal Sub Area Stats'!$B$71)*'Verbal Log'!$P$5:$P$1004)/SUMPRODUCT(('Verbal Log'!$J$5:$J$1004='Verbal Sub Area Stats'!Z$42)*('Verbal Log'!$E$5:$E$1004='Verbal Sub Area Stats'!$B$71))</f>
        <v>#DIV/0!</v>
      </c>
      <c r="AA83" s="84" t="e">
        <f>+SUMPRODUCT(('Verbal Log'!$J$5:$J$1004='Verbal Sub Area Stats'!AA$42)*('Verbal Log'!$E$5:$E$1004='Verbal Sub Area Stats'!$B$71)*'Verbal Log'!$P$5:$P$1004)/SUMPRODUCT(('Verbal Log'!$J$5:$J$1004='Verbal Sub Area Stats'!AA$42)*('Verbal Log'!$E$5:$E$1004='Verbal Sub Area Stats'!$B$71))</f>
        <v>#DIV/0!</v>
      </c>
      <c r="AB83" s="84" t="e">
        <f>+SUMPRODUCT(('Verbal Log'!$J$5:$J$1004='Verbal Sub Area Stats'!AB$42)*('Verbal Log'!$E$5:$E$1004='Verbal Sub Area Stats'!$B$71)*'Verbal Log'!$P$5:$P$1004)/SUMPRODUCT(('Verbal Log'!$J$5:$J$1004='Verbal Sub Area Stats'!AB$42)*('Verbal Log'!$E$5:$E$1004='Verbal Sub Area Stats'!$B$71))</f>
        <v>#DIV/0!</v>
      </c>
      <c r="AC83" s="84">
        <f>+SUMPRODUCT(('Verbal Log'!$J$5:$J$1004='Verbal Sub Area Stats'!AC$42)*('Verbal Log'!$E$5:$E$1004='Verbal Sub Area Stats'!$B$71)*'Verbal Log'!$P$5:$P$1004)/SUMPRODUCT(('Verbal Log'!$J$5:$J$1004='Verbal Sub Area Stats'!AC$42)*('Verbal Log'!$E$5:$E$1004='Verbal Sub Area Stats'!$B$71))</f>
        <v>1</v>
      </c>
      <c r="AD83" s="84" t="e">
        <f>+SUMPRODUCT(('Verbal Log'!$J$5:$J$1004='Verbal Sub Area Stats'!AD$42)*('Verbal Log'!$E$5:$E$1004='Verbal Sub Area Stats'!$B$71)*'Verbal Log'!$P$5:$P$1004)/SUMPRODUCT(('Verbal Log'!$J$5:$J$1004='Verbal Sub Area Stats'!AD$42)*('Verbal Log'!$E$5:$E$1004='Verbal Sub Area Stats'!$B$71))</f>
        <v>#DIV/0!</v>
      </c>
      <c r="AE83" s="84" t="e">
        <f>+SUMPRODUCT(('Verbal Log'!$J$5:$J$1004='Verbal Sub Area Stats'!AE$42)*('Verbal Log'!$E$5:$E$1004='Verbal Sub Area Stats'!$B$71)*'Verbal Log'!$P$5:$P$1004)/SUMPRODUCT(('Verbal Log'!$J$5:$J$1004='Verbal Sub Area Stats'!AE$42)*('Verbal Log'!$E$5:$E$1004='Verbal Sub Area Stats'!$B$71))</f>
        <v>#DIV/0!</v>
      </c>
      <c r="AF83" s="84">
        <f>+SUMPRODUCT(('Verbal Log'!$J$5:$J$1004='Verbal Sub Area Stats'!AF$42)*('Verbal Log'!$E$5:$E$1004='Verbal Sub Area Stats'!$B$71)*'Verbal Log'!$P$5:$P$1004)/SUMPRODUCT(('Verbal Log'!$J$5:$J$1004='Verbal Sub Area Stats'!AF$42)*('Verbal Log'!$E$5:$E$1004='Verbal Sub Area Stats'!$B$71))</f>
        <v>0.8529411764705882</v>
      </c>
      <c r="AG83" s="84">
        <f>+SUMPRODUCT(('Verbal Log'!$J$5:$J$1004='Verbal Sub Area Stats'!AG$42)*('Verbal Log'!$E$5:$E$1004='Verbal Sub Area Stats'!$B$71)*'Verbal Log'!$P$5:$P$1004)/SUMPRODUCT(('Verbal Log'!$J$5:$J$1004='Verbal Sub Area Stats'!AG$42)*('Verbal Log'!$E$5:$E$1004='Verbal Sub Area Stats'!$B$71))</f>
        <v>0.82608695652173914</v>
      </c>
      <c r="AH83" s="84" t="e">
        <f>+SUMPRODUCT(('Verbal Log'!$J$5:$J$1004='Verbal Sub Area Stats'!AH$42)*('Verbal Log'!$E$5:$E$1004='Verbal Sub Area Stats'!$B$71)*'Verbal Log'!$P$5:$P$1004)/SUMPRODUCT(('Verbal Log'!$J$5:$J$1004='Verbal Sub Area Stats'!AH$42)*('Verbal Log'!$E$5:$E$1004='Verbal Sub Area Stats'!$B$71))</f>
        <v>#DIV/0!</v>
      </c>
      <c r="AI83" s="84">
        <f>+SUMPRODUCT(('Verbal Log'!$J$5:$J$1004='Verbal Sub Area Stats'!AI$42)*('Verbal Log'!$E$5:$E$1004='Verbal Sub Area Stats'!$B$71)*'Verbal Log'!$P$5:$P$1004)/SUMPRODUCT(('Verbal Log'!$J$5:$J$1004='Verbal Sub Area Stats'!AI$42)*('Verbal Log'!$E$5:$E$1004='Verbal Sub Area Stats'!$B$71))</f>
        <v>0.66666666666666663</v>
      </c>
      <c r="AJ83" s="84">
        <f>+SUMPRODUCT(('Verbal Log'!$J$5:$J$1004='Verbal Sub Area Stats'!AJ$42)*('Verbal Log'!$E$5:$E$1004='Verbal Sub Area Stats'!$B$71)*'Verbal Log'!$P$5:$P$1004)/SUMPRODUCT(('Verbal Log'!$J$5:$J$1004='Verbal Sub Area Stats'!AJ$42)*('Verbal Log'!$E$5:$E$1004='Verbal Sub Area Stats'!$B$71))</f>
        <v>0.33333333333333331</v>
      </c>
      <c r="AK83" s="84">
        <f>+SUMPRODUCT(('Verbal Log'!$J$5:$J$1004='Verbal Sub Area Stats'!AK$42)*('Verbal Log'!$E$5:$E$1004='Verbal Sub Area Stats'!$B$71)*'Verbal Log'!$P$5:$P$1004)/SUMPRODUCT(('Verbal Log'!$J$5:$J$1004='Verbal Sub Area Stats'!AK$42)*('Verbal Log'!$E$5:$E$1004='Verbal Sub Area Stats'!$B$71))</f>
        <v>0.5</v>
      </c>
      <c r="AL83" s="84" t="e">
        <f>+SUMPRODUCT(('Verbal Log'!$J$5:$J$1004='Verbal Sub Area Stats'!AL$42)*('Verbal Log'!$E$5:$E$1004='Verbal Sub Area Stats'!$B$71)*'Verbal Log'!$P$5:$P$1004)/SUMPRODUCT(('Verbal Log'!$J$5:$J$1004='Verbal Sub Area Stats'!AL$42)*('Verbal Log'!$E$5:$E$1004='Verbal Sub Area Stats'!$B$71))</f>
        <v>#DIV/0!</v>
      </c>
      <c r="AM83" s="84">
        <f>+SUMPRODUCT(('Verbal Log'!$J$5:$J$1004='Verbal Sub Area Stats'!AM$42)*('Verbal Log'!$E$5:$E$1004='Verbal Sub Area Stats'!$B$71)*'Verbal Log'!$P$5:$P$1004)/SUMPRODUCT(('Verbal Log'!$J$5:$J$1004='Verbal Sub Area Stats'!AM$42)*('Verbal Log'!$E$5:$E$1004='Verbal Sub Area Stats'!$B$71))</f>
        <v>1</v>
      </c>
      <c r="AN83" s="84">
        <f>+SUMPRODUCT(('Verbal Log'!$J$5:$J$1004='Verbal Sub Area Stats'!AN$42)*('Verbal Log'!$E$5:$E$1004='Verbal Sub Area Stats'!$B$71)*'Verbal Log'!$P$5:$P$1004)/SUMPRODUCT(('Verbal Log'!$J$5:$J$1004='Verbal Sub Area Stats'!AN$42)*('Verbal Log'!$E$5:$E$1004='Verbal Sub Area Stats'!$B$71))</f>
        <v>0.83333333333333337</v>
      </c>
      <c r="AO83" s="84">
        <f>+SUMPRODUCT(('Verbal Log'!$J$5:$J$1004='Verbal Sub Area Stats'!AO$42)*('Verbal Log'!$E$5:$E$1004='Verbal Sub Area Stats'!$B$71)*'Verbal Log'!$P$5:$P$1004)/SUMPRODUCT(('Verbal Log'!$J$5:$J$1004='Verbal Sub Area Stats'!AO$42)*('Verbal Log'!$E$5:$E$1004='Verbal Sub Area Stats'!$B$71))</f>
        <v>0.83333333333333337</v>
      </c>
      <c r="AP83" s="84">
        <f>+SUMPRODUCT(('Verbal Log'!$E$5:$E$1004='Verbal Sub Area Stats'!$B$71)*'Verbal Log'!$P$5:$P$1004)/COUNTIF('Verbal Log'!$E$5:$E$1004,'Verbal Sub Area Stats'!$B$71)</f>
        <v>0.8571428571428571</v>
      </c>
      <c r="AQ83" s="76"/>
      <c r="AR83" s="76"/>
      <c r="AS83" s="76"/>
      <c r="AT83" s="76"/>
      <c r="AU83" s="76"/>
      <c r="AV83" s="76"/>
      <c r="AW83" s="76"/>
      <c r="AX83" s="76"/>
      <c r="AY83" s="76"/>
      <c r="AZ83" s="76"/>
      <c r="BA83" s="76"/>
      <c r="BB83" s="76"/>
      <c r="BC83" s="76"/>
      <c r="BD83" s="76"/>
      <c r="BE83" s="76"/>
      <c r="BF83" s="76"/>
      <c r="BG83" s="76"/>
      <c r="BH83" s="76"/>
      <c r="BI83" s="76"/>
    </row>
    <row r="84" spans="2:61">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row>
    <row r="85" spans="2:61" ht="18">
      <c r="B85" s="10" t="s">
        <v>607</v>
      </c>
      <c r="AB85" s="76"/>
      <c r="AC85" s="76"/>
      <c r="AD85" s="76"/>
      <c r="AE85" s="76"/>
      <c r="AF85" s="76"/>
      <c r="AG85" s="76"/>
      <c r="AH85" s="76"/>
      <c r="AI85" s="76"/>
      <c r="AJ85" s="76"/>
      <c r="AK85" s="76"/>
      <c r="AL85" s="76"/>
      <c r="AM85" s="76"/>
      <c r="AN85" s="76"/>
      <c r="AO85" s="76"/>
      <c r="AP85" s="76"/>
      <c r="AQ85" s="76"/>
      <c r="AR85" s="76"/>
      <c r="AS85" s="76"/>
      <c r="AT85" s="76"/>
      <c r="AU85" s="76"/>
      <c r="AV85" s="76"/>
      <c r="AW85" s="76"/>
      <c r="AX85" s="76"/>
      <c r="AY85" s="76"/>
      <c r="AZ85" s="76"/>
      <c r="BA85" s="76"/>
      <c r="BB85" s="76"/>
      <c r="BC85" s="76"/>
      <c r="BD85" s="76"/>
      <c r="BE85" s="76"/>
      <c r="BF85" s="76"/>
      <c r="BG85" s="76"/>
      <c r="BH85" s="76"/>
      <c r="BI85" s="76"/>
    </row>
    <row r="86" spans="2:61">
      <c r="B86" s="18"/>
      <c r="AB86" s="76"/>
      <c r="AC86" s="76"/>
      <c r="AD86" s="76"/>
      <c r="AE86" s="76"/>
      <c r="AF86" s="76"/>
      <c r="AG86" s="76"/>
      <c r="AH86" s="76"/>
      <c r="AI86" s="76"/>
      <c r="AJ86" s="76"/>
      <c r="AK86" s="76"/>
      <c r="AL86" s="76"/>
      <c r="AM86" s="76"/>
      <c r="AN86" s="76"/>
      <c r="AO86" s="76"/>
      <c r="AP86" s="76"/>
      <c r="AQ86" s="76"/>
      <c r="AR86" s="76"/>
      <c r="AS86" s="76"/>
      <c r="AT86" s="76"/>
      <c r="AU86" s="76"/>
      <c r="AV86" s="76"/>
      <c r="AW86" s="76"/>
      <c r="AX86" s="76"/>
      <c r="AY86" s="76"/>
      <c r="AZ86" s="76"/>
      <c r="BA86" s="76"/>
      <c r="BB86" s="76"/>
      <c r="BC86" s="76"/>
      <c r="BD86" s="76"/>
      <c r="BE86" s="76"/>
      <c r="BF86" s="76"/>
      <c r="BG86" s="76"/>
      <c r="BH86" s="76"/>
      <c r="BI86" s="76"/>
    </row>
    <row r="87" spans="2:61" ht="41" customHeight="1" thickBot="1">
      <c r="D87" s="17" t="str">
        <f t="shared" ref="D87:V87" si="13">+X87</f>
        <v>Justify Conclusion</v>
      </c>
      <c r="E87" s="17" t="str">
        <f t="shared" si="13"/>
        <v>Flaw</v>
      </c>
      <c r="F87" s="17" t="str">
        <f t="shared" si="13"/>
        <v>Explain</v>
      </c>
      <c r="G87" s="17" t="str">
        <f t="shared" si="13"/>
        <v>Paraphrase</v>
      </c>
      <c r="H87" s="17" t="str">
        <f t="shared" si="13"/>
        <v>Evaluate</v>
      </c>
      <c r="I87" s="17" t="str">
        <f t="shared" si="13"/>
        <v>Structure</v>
      </c>
      <c r="J87" s="17" t="str">
        <f t="shared" si="13"/>
        <v>Roman Numeral Qs</v>
      </c>
      <c r="K87" s="17" t="str">
        <f t="shared" si="13"/>
        <v>Except Questions</v>
      </c>
      <c r="L87" s="17" t="str">
        <f t="shared" si="13"/>
        <v>Agreement</v>
      </c>
      <c r="M87" s="17" t="str">
        <f t="shared" si="13"/>
        <v>Correct Tense</v>
      </c>
      <c r="N87" s="17" t="str">
        <f t="shared" si="13"/>
        <v>Mood/Voice</v>
      </c>
      <c r="O87" s="17" t="str">
        <f t="shared" si="13"/>
        <v>Run-ons/Fragments</v>
      </c>
      <c r="P87" s="17" t="str">
        <f t="shared" si="13"/>
        <v>Quantity</v>
      </c>
      <c r="Q87" s="17" t="str">
        <f t="shared" si="13"/>
        <v>Connecting Words</v>
      </c>
      <c r="R87" s="17" t="str">
        <f t="shared" si="13"/>
        <v>Punctuation</v>
      </c>
      <c r="S87" s="17" t="str">
        <f t="shared" si="13"/>
        <v>Keeping Comparisons Parallel</v>
      </c>
      <c r="T87" s="17" t="str">
        <f t="shared" si="13"/>
        <v>Sentence Construction</v>
      </c>
      <c r="U87" s="17" t="str">
        <f t="shared" si="13"/>
        <v>Concision/Clarity/Correctness</v>
      </c>
      <c r="V87" s="17" t="str">
        <f t="shared" si="13"/>
        <v>Total Verbal</v>
      </c>
      <c r="X87" s="82" t="str">
        <f t="array" ref="X87:AO87">TRANSPOSE(VSubArea)</f>
        <v>Justify Conclusion</v>
      </c>
      <c r="Y87" s="82" t="str">
        <v>Flaw</v>
      </c>
      <c r="Z87" s="82" t="str">
        <v>Explain</v>
      </c>
      <c r="AA87" s="82" t="str">
        <v>Paraphrase</v>
      </c>
      <c r="AB87" s="82" t="str">
        <v>Evaluate</v>
      </c>
      <c r="AC87" s="82" t="str">
        <v>Structure</v>
      </c>
      <c r="AD87" s="82" t="str">
        <v>Roman Numeral Qs</v>
      </c>
      <c r="AE87" s="82" t="str">
        <v>Except Questions</v>
      </c>
      <c r="AF87" s="82" t="str">
        <v>Agreement</v>
      </c>
      <c r="AG87" s="82" t="str">
        <v>Correct Tense</v>
      </c>
      <c r="AH87" s="82" t="str">
        <v>Mood/Voice</v>
      </c>
      <c r="AI87" s="82" t="str">
        <v>Run-ons/Fragments</v>
      </c>
      <c r="AJ87" s="82" t="str">
        <v>Quantity</v>
      </c>
      <c r="AK87" s="82" t="str">
        <v>Connecting Words</v>
      </c>
      <c r="AL87" s="82" t="str">
        <v>Punctuation</v>
      </c>
      <c r="AM87" s="82" t="str">
        <v>Keeping Comparisons Parallel</v>
      </c>
      <c r="AN87" s="82" t="str">
        <v>Sentence Construction</v>
      </c>
      <c r="AO87" s="82" t="str">
        <v>Concision/Clarity/Correctness</v>
      </c>
      <c r="AP87" s="82" t="s">
        <v>608</v>
      </c>
      <c r="AQ87" s="76"/>
      <c r="AR87" s="76"/>
      <c r="AS87" s="76"/>
      <c r="AT87" s="76"/>
      <c r="AU87" s="76"/>
      <c r="AV87" s="76"/>
      <c r="AW87" s="76"/>
      <c r="AX87" s="76"/>
      <c r="AY87" s="76"/>
      <c r="AZ87" s="76"/>
      <c r="BA87" s="76"/>
      <c r="BB87" s="76"/>
      <c r="BC87" s="76"/>
      <c r="BD87" s="76"/>
      <c r="BE87" s="76"/>
      <c r="BF87" s="76"/>
      <c r="BG87" s="76"/>
      <c r="BH87" s="76"/>
      <c r="BI87" s="76"/>
    </row>
    <row r="88" spans="2:61" ht="16" thickBot="1">
      <c r="B88" s="18" t="str">
        <f>+$B$43</f>
        <v>Official Guide 12</v>
      </c>
      <c r="D88" s="40" t="str">
        <f>+IF(ISERROR(X88),"n/a",X88)</f>
        <v>n/a</v>
      </c>
      <c r="E88" s="40" t="str">
        <f t="shared" ref="E88:T98" si="14">+IF(ISERROR(Y88),"n/a",Y88)</f>
        <v>n/a</v>
      </c>
      <c r="F88" s="40" t="str">
        <f t="shared" si="14"/>
        <v>n/a</v>
      </c>
      <c r="G88" s="40" t="str">
        <f t="shared" si="14"/>
        <v>n/a</v>
      </c>
      <c r="H88" s="40" t="str">
        <f t="shared" si="14"/>
        <v>n/a</v>
      </c>
      <c r="I88" s="40">
        <f t="shared" si="14"/>
        <v>1</v>
      </c>
      <c r="J88" s="40" t="str">
        <f t="shared" si="14"/>
        <v>n/a</v>
      </c>
      <c r="K88" s="40" t="str">
        <f t="shared" si="14"/>
        <v>n/a</v>
      </c>
      <c r="L88" s="40">
        <f t="shared" si="14"/>
        <v>0.75</v>
      </c>
      <c r="M88" s="40">
        <f t="shared" si="14"/>
        <v>0.8</v>
      </c>
      <c r="N88" s="40" t="str">
        <f t="shared" si="14"/>
        <v>n/a</v>
      </c>
      <c r="O88" s="40">
        <f t="shared" si="14"/>
        <v>1</v>
      </c>
      <c r="P88" s="40">
        <f t="shared" si="14"/>
        <v>1</v>
      </c>
      <c r="Q88" s="40">
        <f t="shared" si="14"/>
        <v>0</v>
      </c>
      <c r="R88" s="40" t="str">
        <f t="shared" si="14"/>
        <v>n/a</v>
      </c>
      <c r="S88" s="40">
        <f t="shared" si="14"/>
        <v>1</v>
      </c>
      <c r="T88" s="40">
        <f t="shared" si="14"/>
        <v>0.8</v>
      </c>
      <c r="U88" s="40">
        <f t="shared" ref="U88:V98" si="15">+IF(ISERROR(AO88),"n/a",AO88)</f>
        <v>0.93548387096774188</v>
      </c>
      <c r="V88" s="42">
        <f t="shared" si="15"/>
        <v>0.86868686868686873</v>
      </c>
      <c r="X88" s="83" t="e">
        <f>+SUMPRODUCT(('Verbal Log'!$C$5:$C$1004='Verbal Sub Area Stats'!$B88)*('Verbal Log'!$J$5:$J$1004='Verbal Sub Area Stats'!X$42)*'Verbal Log'!$P$5:$P$1004)/SUMPRODUCT(('Verbal Log'!$C$5:$C$1004='Verbal Sub Area Stats'!$B88)*('Verbal Log'!$J$5:$J$1004='Verbal Sub Area Stats'!X$42))</f>
        <v>#DIV/0!</v>
      </c>
      <c r="Y88" s="83" t="e">
        <f>+SUMPRODUCT(('Verbal Log'!$C$5:$C$1004='Verbal Sub Area Stats'!$B88)*('Verbal Log'!$J$5:$J$1004='Verbal Sub Area Stats'!Y$42)*'Verbal Log'!$P$5:$P$1004)/SUMPRODUCT(('Verbal Log'!$C$5:$C$1004='Verbal Sub Area Stats'!$B88)*('Verbal Log'!$J$5:$J$1004='Verbal Sub Area Stats'!Y$42))</f>
        <v>#DIV/0!</v>
      </c>
      <c r="Z88" s="83" t="e">
        <f>+SUMPRODUCT(('Verbal Log'!$C$5:$C$1004='Verbal Sub Area Stats'!$B88)*('Verbal Log'!$J$5:$J$1004='Verbal Sub Area Stats'!Z$42)*'Verbal Log'!$P$5:$P$1004)/SUMPRODUCT(('Verbal Log'!$C$5:$C$1004='Verbal Sub Area Stats'!$B88)*('Verbal Log'!$J$5:$J$1004='Verbal Sub Area Stats'!Z$42))</f>
        <v>#DIV/0!</v>
      </c>
      <c r="AA88" s="83" t="e">
        <f>+SUMPRODUCT(('Verbal Log'!$C$5:$C$1004='Verbal Sub Area Stats'!$B88)*('Verbal Log'!$J$5:$J$1004='Verbal Sub Area Stats'!AA$42)*'Verbal Log'!$P$5:$P$1004)/SUMPRODUCT(('Verbal Log'!$C$5:$C$1004='Verbal Sub Area Stats'!$B88)*('Verbal Log'!$J$5:$J$1004='Verbal Sub Area Stats'!AA$42))</f>
        <v>#DIV/0!</v>
      </c>
      <c r="AB88" s="83" t="e">
        <f>+SUMPRODUCT(('Verbal Log'!$C$5:$C$1004='Verbal Sub Area Stats'!$B88)*('Verbal Log'!$J$5:$J$1004='Verbal Sub Area Stats'!AB$42)*'Verbal Log'!$P$5:$P$1004)/SUMPRODUCT(('Verbal Log'!$C$5:$C$1004='Verbal Sub Area Stats'!$B88)*('Verbal Log'!$J$5:$J$1004='Verbal Sub Area Stats'!AB$42))</f>
        <v>#DIV/0!</v>
      </c>
      <c r="AC88" s="83">
        <f>+SUMPRODUCT(('Verbal Log'!$C$5:$C$1004='Verbal Sub Area Stats'!$B88)*('Verbal Log'!$J$5:$J$1004='Verbal Sub Area Stats'!AC$42)*'Verbal Log'!$P$5:$P$1004)/SUMPRODUCT(('Verbal Log'!$C$5:$C$1004='Verbal Sub Area Stats'!$B88)*('Verbal Log'!$J$5:$J$1004='Verbal Sub Area Stats'!AC$42))</f>
        <v>1</v>
      </c>
      <c r="AD88" s="83" t="e">
        <f>+SUMPRODUCT(('Verbal Log'!$C$5:$C$1004='Verbal Sub Area Stats'!$B88)*('Verbal Log'!$J$5:$J$1004='Verbal Sub Area Stats'!AD$42)*'Verbal Log'!$P$5:$P$1004)/SUMPRODUCT(('Verbal Log'!$C$5:$C$1004='Verbal Sub Area Stats'!$B88)*('Verbal Log'!$J$5:$J$1004='Verbal Sub Area Stats'!AD$42))</f>
        <v>#DIV/0!</v>
      </c>
      <c r="AE88" s="83" t="e">
        <f>+SUMPRODUCT(('Verbal Log'!$C$5:$C$1004='Verbal Sub Area Stats'!$B88)*('Verbal Log'!$J$5:$J$1004='Verbal Sub Area Stats'!AE$42)*'Verbal Log'!$P$5:$P$1004)/SUMPRODUCT(('Verbal Log'!$C$5:$C$1004='Verbal Sub Area Stats'!$B88)*('Verbal Log'!$J$5:$J$1004='Verbal Sub Area Stats'!AE$42))</f>
        <v>#DIV/0!</v>
      </c>
      <c r="AF88" s="83">
        <f>+SUMPRODUCT(('Verbal Log'!$C$5:$C$1004='Verbal Sub Area Stats'!$B88)*('Verbal Log'!$J$5:$J$1004='Verbal Sub Area Stats'!AF$42)*'Verbal Log'!$P$5:$P$1004)/SUMPRODUCT(('Verbal Log'!$C$5:$C$1004='Verbal Sub Area Stats'!$B88)*('Verbal Log'!$J$5:$J$1004='Verbal Sub Area Stats'!AF$42))</f>
        <v>0.75</v>
      </c>
      <c r="AG88" s="83">
        <f>+SUMPRODUCT(('Verbal Log'!$C$5:$C$1004='Verbal Sub Area Stats'!$B88)*('Verbal Log'!$J$5:$J$1004='Verbal Sub Area Stats'!AG$42)*'Verbal Log'!$P$5:$P$1004)/SUMPRODUCT(('Verbal Log'!$C$5:$C$1004='Verbal Sub Area Stats'!$B88)*('Verbal Log'!$J$5:$J$1004='Verbal Sub Area Stats'!AG$42))</f>
        <v>0.8</v>
      </c>
      <c r="AH88" s="83" t="e">
        <f>+SUMPRODUCT(('Verbal Log'!$C$5:$C$1004='Verbal Sub Area Stats'!$B88)*('Verbal Log'!$J$5:$J$1004='Verbal Sub Area Stats'!AH$42)*'Verbal Log'!$P$5:$P$1004)/SUMPRODUCT(('Verbal Log'!$C$5:$C$1004='Verbal Sub Area Stats'!$B88)*('Verbal Log'!$J$5:$J$1004='Verbal Sub Area Stats'!AH$42))</f>
        <v>#DIV/0!</v>
      </c>
      <c r="AI88" s="83">
        <f>+SUMPRODUCT(('Verbal Log'!$C$5:$C$1004='Verbal Sub Area Stats'!$B88)*('Verbal Log'!$J$5:$J$1004='Verbal Sub Area Stats'!AI$42)*'Verbal Log'!$P$5:$P$1004)/SUMPRODUCT(('Verbal Log'!$C$5:$C$1004='Verbal Sub Area Stats'!$B88)*('Verbal Log'!$J$5:$J$1004='Verbal Sub Area Stats'!AI$42))</f>
        <v>1</v>
      </c>
      <c r="AJ88" s="83">
        <f>+SUMPRODUCT(('Verbal Log'!$C$5:$C$1004='Verbal Sub Area Stats'!$B88)*('Verbal Log'!$J$5:$J$1004='Verbal Sub Area Stats'!AJ$42)*'Verbal Log'!$P$5:$P$1004)/SUMPRODUCT(('Verbal Log'!$C$5:$C$1004='Verbal Sub Area Stats'!$B88)*('Verbal Log'!$J$5:$J$1004='Verbal Sub Area Stats'!AJ$42))</f>
        <v>1</v>
      </c>
      <c r="AK88" s="83">
        <f>+SUMPRODUCT(('Verbal Log'!$C$5:$C$1004='Verbal Sub Area Stats'!$B88)*('Verbal Log'!$J$5:$J$1004='Verbal Sub Area Stats'!AK$42)*'Verbal Log'!$P$5:$P$1004)/SUMPRODUCT(('Verbal Log'!$C$5:$C$1004='Verbal Sub Area Stats'!$B88)*('Verbal Log'!$J$5:$J$1004='Verbal Sub Area Stats'!AK$42))</f>
        <v>0</v>
      </c>
      <c r="AL88" s="83" t="e">
        <f>+SUMPRODUCT(('Verbal Log'!$C$5:$C$1004='Verbal Sub Area Stats'!$B88)*('Verbal Log'!$J$5:$J$1004='Verbal Sub Area Stats'!AL$42)*'Verbal Log'!$P$5:$P$1004)/SUMPRODUCT(('Verbal Log'!$C$5:$C$1004='Verbal Sub Area Stats'!$B88)*('Verbal Log'!$J$5:$J$1004='Verbal Sub Area Stats'!AL$42))</f>
        <v>#DIV/0!</v>
      </c>
      <c r="AM88" s="83">
        <f>+SUMPRODUCT(('Verbal Log'!$C$5:$C$1004='Verbal Sub Area Stats'!$B88)*('Verbal Log'!$J$5:$J$1004='Verbal Sub Area Stats'!AM$42)*'Verbal Log'!$P$5:$P$1004)/SUMPRODUCT(('Verbal Log'!$C$5:$C$1004='Verbal Sub Area Stats'!$B88)*('Verbal Log'!$J$5:$J$1004='Verbal Sub Area Stats'!AM$42))</f>
        <v>1</v>
      </c>
      <c r="AN88" s="83">
        <f>+SUMPRODUCT(('Verbal Log'!$C$5:$C$1004='Verbal Sub Area Stats'!$B88)*('Verbal Log'!$J$5:$J$1004='Verbal Sub Area Stats'!AN$42)*'Verbal Log'!$P$5:$P$1004)/SUMPRODUCT(('Verbal Log'!$C$5:$C$1004='Verbal Sub Area Stats'!$B88)*('Verbal Log'!$J$5:$J$1004='Verbal Sub Area Stats'!AN$42))</f>
        <v>0.8</v>
      </c>
      <c r="AO88" s="83">
        <f>+SUMPRODUCT(('Verbal Log'!$C$5:$C$1004='Verbal Sub Area Stats'!$B88)*('Verbal Log'!$J$5:$J$1004='Verbal Sub Area Stats'!AO$42)*'Verbal Log'!$P$5:$P$1004)/SUMPRODUCT(('Verbal Log'!$C$5:$C$1004='Verbal Sub Area Stats'!$B88)*('Verbal Log'!$J$5:$J$1004='Verbal Sub Area Stats'!AO$42))</f>
        <v>0.93548387096774188</v>
      </c>
      <c r="AP88" s="84">
        <f>+SUMPRODUCT(('Verbal Log'!$C$5:$C$1004='Verbal Sub Area Stats'!$B88)*'Verbal Log'!$P$5:$P$1004)/COUNTIF('Verbal Log'!$C$5:$C$1004,'Verbal Sub Area Stats'!$B88)</f>
        <v>0.86868686868686873</v>
      </c>
      <c r="AQ88" s="76"/>
      <c r="AR88" s="76"/>
      <c r="AS88" s="76"/>
      <c r="AT88" s="76"/>
      <c r="AU88" s="76"/>
      <c r="AV88" s="76"/>
      <c r="AW88" s="76"/>
      <c r="AX88" s="76"/>
      <c r="AY88" s="76"/>
      <c r="AZ88" s="76"/>
      <c r="BA88" s="76"/>
      <c r="BB88" s="76"/>
      <c r="BC88" s="76"/>
      <c r="BD88" s="76"/>
      <c r="BE88" s="76"/>
      <c r="BF88" s="76"/>
      <c r="BG88" s="76"/>
      <c r="BH88" s="76"/>
      <c r="BI88" s="76"/>
    </row>
    <row r="89" spans="2:61" ht="15.75" customHeight="1" thickBot="1">
      <c r="B89" s="18" t="str">
        <f>+$B$44</f>
        <v>Official Guide-V</v>
      </c>
      <c r="D89" s="43" t="str">
        <f t="shared" ref="D89:D98" si="16">+IF(ISERROR(X89),"n/a",X89)</f>
        <v>n/a</v>
      </c>
      <c r="E89" s="43" t="str">
        <f t="shared" si="14"/>
        <v>n/a</v>
      </c>
      <c r="F89" s="43" t="str">
        <f t="shared" si="14"/>
        <v>n/a</v>
      </c>
      <c r="G89" s="43" t="str">
        <f t="shared" si="14"/>
        <v>n/a</v>
      </c>
      <c r="H89" s="43" t="str">
        <f t="shared" si="14"/>
        <v>n/a</v>
      </c>
      <c r="I89" s="43">
        <f t="shared" si="14"/>
        <v>1</v>
      </c>
      <c r="J89" s="43" t="str">
        <f t="shared" si="14"/>
        <v>n/a</v>
      </c>
      <c r="K89" s="43" t="str">
        <f t="shared" si="14"/>
        <v>n/a</v>
      </c>
      <c r="L89" s="43">
        <f t="shared" si="14"/>
        <v>0.92307692307692313</v>
      </c>
      <c r="M89" s="43">
        <f t="shared" si="14"/>
        <v>0.6</v>
      </c>
      <c r="N89" s="43" t="str">
        <f t="shared" si="14"/>
        <v>n/a</v>
      </c>
      <c r="O89" s="43">
        <f t="shared" si="14"/>
        <v>0.5</v>
      </c>
      <c r="P89" s="43">
        <f t="shared" si="14"/>
        <v>0</v>
      </c>
      <c r="Q89" s="43" t="str">
        <f t="shared" si="14"/>
        <v>n/a</v>
      </c>
      <c r="R89" s="43" t="str">
        <f t="shared" si="14"/>
        <v>n/a</v>
      </c>
      <c r="S89" s="43">
        <f t="shared" si="14"/>
        <v>1</v>
      </c>
      <c r="T89" s="43">
        <f t="shared" si="14"/>
        <v>1</v>
      </c>
      <c r="U89" s="43">
        <f t="shared" si="15"/>
        <v>0.75862068965517238</v>
      </c>
      <c r="V89" s="45">
        <f t="shared" si="15"/>
        <v>0.82666666666666666</v>
      </c>
      <c r="X89" s="83" t="e">
        <f>+SUMPRODUCT(('Verbal Log'!$C$5:$C$1004='Verbal Sub Area Stats'!$B89)*('Verbal Log'!$J$5:$J$1004='Verbal Sub Area Stats'!X$42)*'Verbal Log'!$P$5:$P$1004)/SUMPRODUCT(('Verbal Log'!$C$5:$C$1004='Verbal Sub Area Stats'!$B89)*('Verbal Log'!$J$5:$J$1004='Verbal Sub Area Stats'!X$42))</f>
        <v>#DIV/0!</v>
      </c>
      <c r="Y89" s="83" t="e">
        <f>+SUMPRODUCT(('Verbal Log'!$C$5:$C$1004='Verbal Sub Area Stats'!$B89)*('Verbal Log'!$J$5:$J$1004='Verbal Sub Area Stats'!Y$42)*'Verbal Log'!$P$5:$P$1004)/SUMPRODUCT(('Verbal Log'!$C$5:$C$1004='Verbal Sub Area Stats'!$B89)*('Verbal Log'!$J$5:$J$1004='Verbal Sub Area Stats'!Y$42))</f>
        <v>#DIV/0!</v>
      </c>
      <c r="Z89" s="83" t="e">
        <f>+SUMPRODUCT(('Verbal Log'!$C$5:$C$1004='Verbal Sub Area Stats'!$B89)*('Verbal Log'!$J$5:$J$1004='Verbal Sub Area Stats'!Z$42)*'Verbal Log'!$P$5:$P$1004)/SUMPRODUCT(('Verbal Log'!$C$5:$C$1004='Verbal Sub Area Stats'!$B89)*('Verbal Log'!$J$5:$J$1004='Verbal Sub Area Stats'!Z$42))</f>
        <v>#DIV/0!</v>
      </c>
      <c r="AA89" s="83" t="e">
        <f>+SUMPRODUCT(('Verbal Log'!$C$5:$C$1004='Verbal Sub Area Stats'!$B89)*('Verbal Log'!$J$5:$J$1004='Verbal Sub Area Stats'!AA$42)*'Verbal Log'!$P$5:$P$1004)/SUMPRODUCT(('Verbal Log'!$C$5:$C$1004='Verbal Sub Area Stats'!$B89)*('Verbal Log'!$J$5:$J$1004='Verbal Sub Area Stats'!AA$42))</f>
        <v>#DIV/0!</v>
      </c>
      <c r="AB89" s="83" t="e">
        <f>+SUMPRODUCT(('Verbal Log'!$C$5:$C$1004='Verbal Sub Area Stats'!$B89)*('Verbal Log'!$J$5:$J$1004='Verbal Sub Area Stats'!AB$42)*'Verbal Log'!$P$5:$P$1004)/SUMPRODUCT(('Verbal Log'!$C$5:$C$1004='Verbal Sub Area Stats'!$B89)*('Verbal Log'!$J$5:$J$1004='Verbal Sub Area Stats'!AB$42))</f>
        <v>#DIV/0!</v>
      </c>
      <c r="AC89" s="83">
        <f>+SUMPRODUCT(('Verbal Log'!$C$5:$C$1004='Verbal Sub Area Stats'!$B89)*('Verbal Log'!$J$5:$J$1004='Verbal Sub Area Stats'!AC$42)*'Verbal Log'!$P$5:$P$1004)/SUMPRODUCT(('Verbal Log'!$C$5:$C$1004='Verbal Sub Area Stats'!$B89)*('Verbal Log'!$J$5:$J$1004='Verbal Sub Area Stats'!AC$42))</f>
        <v>1</v>
      </c>
      <c r="AD89" s="83" t="e">
        <f>+SUMPRODUCT(('Verbal Log'!$C$5:$C$1004='Verbal Sub Area Stats'!$B89)*('Verbal Log'!$J$5:$J$1004='Verbal Sub Area Stats'!AD$42)*'Verbal Log'!$P$5:$P$1004)/SUMPRODUCT(('Verbal Log'!$C$5:$C$1004='Verbal Sub Area Stats'!$B89)*('Verbal Log'!$J$5:$J$1004='Verbal Sub Area Stats'!AD$42))</f>
        <v>#DIV/0!</v>
      </c>
      <c r="AE89" s="83" t="e">
        <f>+SUMPRODUCT(('Verbal Log'!$C$5:$C$1004='Verbal Sub Area Stats'!$B89)*('Verbal Log'!$J$5:$J$1004='Verbal Sub Area Stats'!AE$42)*'Verbal Log'!$P$5:$P$1004)/SUMPRODUCT(('Verbal Log'!$C$5:$C$1004='Verbal Sub Area Stats'!$B89)*('Verbal Log'!$J$5:$J$1004='Verbal Sub Area Stats'!AE$42))</f>
        <v>#DIV/0!</v>
      </c>
      <c r="AF89" s="83">
        <f>+SUMPRODUCT(('Verbal Log'!$C$5:$C$1004='Verbal Sub Area Stats'!$B89)*('Verbal Log'!$J$5:$J$1004='Verbal Sub Area Stats'!AF$42)*'Verbal Log'!$P$5:$P$1004)/SUMPRODUCT(('Verbal Log'!$C$5:$C$1004='Verbal Sub Area Stats'!$B89)*('Verbal Log'!$J$5:$J$1004='Verbal Sub Area Stats'!AF$42))</f>
        <v>0.92307692307692313</v>
      </c>
      <c r="AG89" s="83">
        <f>+SUMPRODUCT(('Verbal Log'!$C$5:$C$1004='Verbal Sub Area Stats'!$B89)*('Verbal Log'!$J$5:$J$1004='Verbal Sub Area Stats'!AG$42)*'Verbal Log'!$P$5:$P$1004)/SUMPRODUCT(('Verbal Log'!$C$5:$C$1004='Verbal Sub Area Stats'!$B89)*('Verbal Log'!$J$5:$J$1004='Verbal Sub Area Stats'!AG$42))</f>
        <v>0.6</v>
      </c>
      <c r="AH89" s="83" t="e">
        <f>+SUMPRODUCT(('Verbal Log'!$C$5:$C$1004='Verbal Sub Area Stats'!$B89)*('Verbal Log'!$J$5:$J$1004='Verbal Sub Area Stats'!AH$42)*'Verbal Log'!$P$5:$P$1004)/SUMPRODUCT(('Verbal Log'!$C$5:$C$1004='Verbal Sub Area Stats'!$B89)*('Verbal Log'!$J$5:$J$1004='Verbal Sub Area Stats'!AH$42))</f>
        <v>#DIV/0!</v>
      </c>
      <c r="AI89" s="83">
        <f>+SUMPRODUCT(('Verbal Log'!$C$5:$C$1004='Verbal Sub Area Stats'!$B89)*('Verbal Log'!$J$5:$J$1004='Verbal Sub Area Stats'!AI$42)*'Verbal Log'!$P$5:$P$1004)/SUMPRODUCT(('Verbal Log'!$C$5:$C$1004='Verbal Sub Area Stats'!$B89)*('Verbal Log'!$J$5:$J$1004='Verbal Sub Area Stats'!AI$42))</f>
        <v>0.5</v>
      </c>
      <c r="AJ89" s="83">
        <f>+SUMPRODUCT(('Verbal Log'!$C$5:$C$1004='Verbal Sub Area Stats'!$B89)*('Verbal Log'!$J$5:$J$1004='Verbal Sub Area Stats'!AJ$42)*'Verbal Log'!$P$5:$P$1004)/SUMPRODUCT(('Verbal Log'!$C$5:$C$1004='Verbal Sub Area Stats'!$B89)*('Verbal Log'!$J$5:$J$1004='Verbal Sub Area Stats'!AJ$42))</f>
        <v>0</v>
      </c>
      <c r="AK89" s="83" t="e">
        <f>+SUMPRODUCT(('Verbal Log'!$C$5:$C$1004='Verbal Sub Area Stats'!$B89)*('Verbal Log'!$J$5:$J$1004='Verbal Sub Area Stats'!AK$42)*'Verbal Log'!$P$5:$P$1004)/SUMPRODUCT(('Verbal Log'!$C$5:$C$1004='Verbal Sub Area Stats'!$B89)*('Verbal Log'!$J$5:$J$1004='Verbal Sub Area Stats'!AK$42))</f>
        <v>#DIV/0!</v>
      </c>
      <c r="AL89" s="83" t="e">
        <f>+SUMPRODUCT(('Verbal Log'!$C$5:$C$1004='Verbal Sub Area Stats'!$B89)*('Verbal Log'!$J$5:$J$1004='Verbal Sub Area Stats'!AL$42)*'Verbal Log'!$P$5:$P$1004)/SUMPRODUCT(('Verbal Log'!$C$5:$C$1004='Verbal Sub Area Stats'!$B89)*('Verbal Log'!$J$5:$J$1004='Verbal Sub Area Stats'!AL$42))</f>
        <v>#DIV/0!</v>
      </c>
      <c r="AM89" s="83">
        <f>+SUMPRODUCT(('Verbal Log'!$C$5:$C$1004='Verbal Sub Area Stats'!$B89)*('Verbal Log'!$J$5:$J$1004='Verbal Sub Area Stats'!AM$42)*'Verbal Log'!$P$5:$P$1004)/SUMPRODUCT(('Verbal Log'!$C$5:$C$1004='Verbal Sub Area Stats'!$B89)*('Verbal Log'!$J$5:$J$1004='Verbal Sub Area Stats'!AM$42))</f>
        <v>1</v>
      </c>
      <c r="AN89" s="83">
        <f>+SUMPRODUCT(('Verbal Log'!$C$5:$C$1004='Verbal Sub Area Stats'!$B89)*('Verbal Log'!$J$5:$J$1004='Verbal Sub Area Stats'!AN$42)*'Verbal Log'!$P$5:$P$1004)/SUMPRODUCT(('Verbal Log'!$C$5:$C$1004='Verbal Sub Area Stats'!$B89)*('Verbal Log'!$J$5:$J$1004='Verbal Sub Area Stats'!AN$42))</f>
        <v>1</v>
      </c>
      <c r="AO89" s="83">
        <f>+SUMPRODUCT(('Verbal Log'!$C$5:$C$1004='Verbal Sub Area Stats'!$B89)*('Verbal Log'!$J$5:$J$1004='Verbal Sub Area Stats'!AO$42)*'Verbal Log'!$P$5:$P$1004)/SUMPRODUCT(('Verbal Log'!$C$5:$C$1004='Verbal Sub Area Stats'!$B89)*('Verbal Log'!$J$5:$J$1004='Verbal Sub Area Stats'!AO$42))</f>
        <v>0.75862068965517238</v>
      </c>
      <c r="AP89" s="84">
        <f>+SUMPRODUCT(('Verbal Log'!$C$5:$C$1004='Verbal Sub Area Stats'!$B89)*'Verbal Log'!$P$5:$P$1004)/COUNTIF('Verbal Log'!$C$5:$C$1004,'Verbal Sub Area Stats'!$B89)</f>
        <v>0.82666666666666666</v>
      </c>
      <c r="AQ89" s="76"/>
      <c r="AR89" s="76"/>
      <c r="AS89" s="76"/>
      <c r="AT89" s="76"/>
      <c r="AU89" s="76"/>
      <c r="AV89" s="76"/>
      <c r="AW89" s="76"/>
      <c r="AX89" s="76"/>
      <c r="AY89" s="76"/>
      <c r="AZ89" s="76"/>
      <c r="BA89" s="76"/>
      <c r="BB89" s="76"/>
      <c r="BC89" s="76"/>
      <c r="BD89" s="76"/>
      <c r="BE89" s="76"/>
      <c r="BF89" s="76"/>
      <c r="BG89" s="76"/>
      <c r="BH89" s="76"/>
      <c r="BI89" s="76"/>
    </row>
    <row r="90" spans="2:61" ht="16" thickBot="1">
      <c r="B90" s="18" t="str">
        <f>+$B$45</f>
        <v>Official Guide-Q</v>
      </c>
      <c r="D90" s="40" t="str">
        <f t="shared" si="16"/>
        <v>n/a</v>
      </c>
      <c r="E90" s="40" t="str">
        <f t="shared" si="14"/>
        <v>n/a</v>
      </c>
      <c r="F90" s="40" t="str">
        <f t="shared" si="14"/>
        <v>n/a</v>
      </c>
      <c r="G90" s="40" t="str">
        <f t="shared" si="14"/>
        <v>n/a</v>
      </c>
      <c r="H90" s="40" t="str">
        <f t="shared" si="14"/>
        <v>n/a</v>
      </c>
      <c r="I90" s="40" t="str">
        <f t="shared" si="14"/>
        <v>n/a</v>
      </c>
      <c r="J90" s="40" t="str">
        <f t="shared" si="14"/>
        <v>n/a</v>
      </c>
      <c r="K90" s="40" t="str">
        <f t="shared" si="14"/>
        <v>n/a</v>
      </c>
      <c r="L90" s="40" t="str">
        <f t="shared" si="14"/>
        <v>n/a</v>
      </c>
      <c r="M90" s="40" t="str">
        <f t="shared" si="14"/>
        <v>n/a</v>
      </c>
      <c r="N90" s="40" t="str">
        <f t="shared" si="14"/>
        <v>n/a</v>
      </c>
      <c r="O90" s="40" t="str">
        <f t="shared" si="14"/>
        <v>n/a</v>
      </c>
      <c r="P90" s="40" t="str">
        <f t="shared" si="14"/>
        <v>n/a</v>
      </c>
      <c r="Q90" s="40" t="str">
        <f t="shared" si="14"/>
        <v>n/a</v>
      </c>
      <c r="R90" s="40" t="str">
        <f t="shared" si="14"/>
        <v>n/a</v>
      </c>
      <c r="S90" s="40" t="str">
        <f t="shared" si="14"/>
        <v>n/a</v>
      </c>
      <c r="T90" s="40" t="str">
        <f t="shared" si="14"/>
        <v>n/a</v>
      </c>
      <c r="U90" s="40" t="str">
        <f t="shared" si="15"/>
        <v>n/a</v>
      </c>
      <c r="V90" s="42" t="str">
        <f t="shared" si="15"/>
        <v>n/a</v>
      </c>
      <c r="X90" s="83" t="e">
        <f>+SUMPRODUCT(('Verbal Log'!$C$5:$C$1004='Verbal Sub Area Stats'!$B90)*('Verbal Log'!$J$5:$J$1004='Verbal Sub Area Stats'!X$42)*'Verbal Log'!$P$5:$P$1004)/SUMPRODUCT(('Verbal Log'!$C$5:$C$1004='Verbal Sub Area Stats'!$B90)*('Verbal Log'!$J$5:$J$1004='Verbal Sub Area Stats'!X$42))</f>
        <v>#DIV/0!</v>
      </c>
      <c r="Y90" s="83" t="e">
        <f>+SUMPRODUCT(('Verbal Log'!$C$5:$C$1004='Verbal Sub Area Stats'!$B90)*('Verbal Log'!$J$5:$J$1004='Verbal Sub Area Stats'!Y$42)*'Verbal Log'!$P$5:$P$1004)/SUMPRODUCT(('Verbal Log'!$C$5:$C$1004='Verbal Sub Area Stats'!$B90)*('Verbal Log'!$J$5:$J$1004='Verbal Sub Area Stats'!Y$42))</f>
        <v>#DIV/0!</v>
      </c>
      <c r="Z90" s="83" t="e">
        <f>+SUMPRODUCT(('Verbal Log'!$C$5:$C$1004='Verbal Sub Area Stats'!$B90)*('Verbal Log'!$J$5:$J$1004='Verbal Sub Area Stats'!Z$42)*'Verbal Log'!$P$5:$P$1004)/SUMPRODUCT(('Verbal Log'!$C$5:$C$1004='Verbal Sub Area Stats'!$B90)*('Verbal Log'!$J$5:$J$1004='Verbal Sub Area Stats'!Z$42))</f>
        <v>#DIV/0!</v>
      </c>
      <c r="AA90" s="83" t="e">
        <f>+SUMPRODUCT(('Verbal Log'!$C$5:$C$1004='Verbal Sub Area Stats'!$B90)*('Verbal Log'!$J$5:$J$1004='Verbal Sub Area Stats'!AA$42)*'Verbal Log'!$P$5:$P$1004)/SUMPRODUCT(('Verbal Log'!$C$5:$C$1004='Verbal Sub Area Stats'!$B90)*('Verbal Log'!$J$5:$J$1004='Verbal Sub Area Stats'!AA$42))</f>
        <v>#DIV/0!</v>
      </c>
      <c r="AB90" s="83" t="e">
        <f>+SUMPRODUCT(('Verbal Log'!$C$5:$C$1004='Verbal Sub Area Stats'!$B90)*('Verbal Log'!$J$5:$J$1004='Verbal Sub Area Stats'!AB$42)*'Verbal Log'!$P$5:$P$1004)/SUMPRODUCT(('Verbal Log'!$C$5:$C$1004='Verbal Sub Area Stats'!$B90)*('Verbal Log'!$J$5:$J$1004='Verbal Sub Area Stats'!AB$42))</f>
        <v>#DIV/0!</v>
      </c>
      <c r="AC90" s="83" t="e">
        <f>+SUMPRODUCT(('Verbal Log'!$C$5:$C$1004='Verbal Sub Area Stats'!$B90)*('Verbal Log'!$J$5:$J$1004='Verbal Sub Area Stats'!AC$42)*'Verbal Log'!$P$5:$P$1004)/SUMPRODUCT(('Verbal Log'!$C$5:$C$1004='Verbal Sub Area Stats'!$B90)*('Verbal Log'!$J$5:$J$1004='Verbal Sub Area Stats'!AC$42))</f>
        <v>#DIV/0!</v>
      </c>
      <c r="AD90" s="83" t="e">
        <f>+SUMPRODUCT(('Verbal Log'!$C$5:$C$1004='Verbal Sub Area Stats'!$B90)*('Verbal Log'!$J$5:$J$1004='Verbal Sub Area Stats'!AD$42)*'Verbal Log'!$P$5:$P$1004)/SUMPRODUCT(('Verbal Log'!$C$5:$C$1004='Verbal Sub Area Stats'!$B90)*('Verbal Log'!$J$5:$J$1004='Verbal Sub Area Stats'!AD$42))</f>
        <v>#DIV/0!</v>
      </c>
      <c r="AE90" s="83" t="e">
        <f>+SUMPRODUCT(('Verbal Log'!$C$5:$C$1004='Verbal Sub Area Stats'!$B90)*('Verbal Log'!$J$5:$J$1004='Verbal Sub Area Stats'!AE$42)*'Verbal Log'!$P$5:$P$1004)/SUMPRODUCT(('Verbal Log'!$C$5:$C$1004='Verbal Sub Area Stats'!$B90)*('Verbal Log'!$J$5:$J$1004='Verbal Sub Area Stats'!AE$42))</f>
        <v>#DIV/0!</v>
      </c>
      <c r="AF90" s="83" t="e">
        <f>+SUMPRODUCT(('Verbal Log'!$C$5:$C$1004='Verbal Sub Area Stats'!$B90)*('Verbal Log'!$J$5:$J$1004='Verbal Sub Area Stats'!AF$42)*'Verbal Log'!$P$5:$P$1004)/SUMPRODUCT(('Verbal Log'!$C$5:$C$1004='Verbal Sub Area Stats'!$B90)*('Verbal Log'!$J$5:$J$1004='Verbal Sub Area Stats'!AF$42))</f>
        <v>#DIV/0!</v>
      </c>
      <c r="AG90" s="83" t="e">
        <f>+SUMPRODUCT(('Verbal Log'!$C$5:$C$1004='Verbal Sub Area Stats'!$B90)*('Verbal Log'!$J$5:$J$1004='Verbal Sub Area Stats'!AG$42)*'Verbal Log'!$P$5:$P$1004)/SUMPRODUCT(('Verbal Log'!$C$5:$C$1004='Verbal Sub Area Stats'!$B90)*('Verbal Log'!$J$5:$J$1004='Verbal Sub Area Stats'!AG$42))</f>
        <v>#DIV/0!</v>
      </c>
      <c r="AH90" s="83" t="e">
        <f>+SUMPRODUCT(('Verbal Log'!$C$5:$C$1004='Verbal Sub Area Stats'!$B90)*('Verbal Log'!$J$5:$J$1004='Verbal Sub Area Stats'!AH$42)*'Verbal Log'!$P$5:$P$1004)/SUMPRODUCT(('Verbal Log'!$C$5:$C$1004='Verbal Sub Area Stats'!$B90)*('Verbal Log'!$J$5:$J$1004='Verbal Sub Area Stats'!AH$42))</f>
        <v>#DIV/0!</v>
      </c>
      <c r="AI90" s="83" t="e">
        <f>+SUMPRODUCT(('Verbal Log'!$C$5:$C$1004='Verbal Sub Area Stats'!$B90)*('Verbal Log'!$J$5:$J$1004='Verbal Sub Area Stats'!AI$42)*'Verbal Log'!$P$5:$P$1004)/SUMPRODUCT(('Verbal Log'!$C$5:$C$1004='Verbal Sub Area Stats'!$B90)*('Verbal Log'!$J$5:$J$1004='Verbal Sub Area Stats'!AI$42))</f>
        <v>#DIV/0!</v>
      </c>
      <c r="AJ90" s="83" t="e">
        <f>+SUMPRODUCT(('Verbal Log'!$C$5:$C$1004='Verbal Sub Area Stats'!$B90)*('Verbal Log'!$J$5:$J$1004='Verbal Sub Area Stats'!AJ$42)*'Verbal Log'!$P$5:$P$1004)/SUMPRODUCT(('Verbal Log'!$C$5:$C$1004='Verbal Sub Area Stats'!$B90)*('Verbal Log'!$J$5:$J$1004='Verbal Sub Area Stats'!AJ$42))</f>
        <v>#DIV/0!</v>
      </c>
      <c r="AK90" s="83" t="e">
        <f>+SUMPRODUCT(('Verbal Log'!$C$5:$C$1004='Verbal Sub Area Stats'!$B90)*('Verbal Log'!$J$5:$J$1004='Verbal Sub Area Stats'!AK$42)*'Verbal Log'!$P$5:$P$1004)/SUMPRODUCT(('Verbal Log'!$C$5:$C$1004='Verbal Sub Area Stats'!$B90)*('Verbal Log'!$J$5:$J$1004='Verbal Sub Area Stats'!AK$42))</f>
        <v>#DIV/0!</v>
      </c>
      <c r="AL90" s="83" t="e">
        <f>+SUMPRODUCT(('Verbal Log'!$C$5:$C$1004='Verbal Sub Area Stats'!$B90)*('Verbal Log'!$J$5:$J$1004='Verbal Sub Area Stats'!AL$42)*'Verbal Log'!$P$5:$P$1004)/SUMPRODUCT(('Verbal Log'!$C$5:$C$1004='Verbal Sub Area Stats'!$B90)*('Verbal Log'!$J$5:$J$1004='Verbal Sub Area Stats'!AL$42))</f>
        <v>#DIV/0!</v>
      </c>
      <c r="AM90" s="83" t="e">
        <f>+SUMPRODUCT(('Verbal Log'!$C$5:$C$1004='Verbal Sub Area Stats'!$B90)*('Verbal Log'!$J$5:$J$1004='Verbal Sub Area Stats'!AM$42)*'Verbal Log'!$P$5:$P$1004)/SUMPRODUCT(('Verbal Log'!$C$5:$C$1004='Verbal Sub Area Stats'!$B90)*('Verbal Log'!$J$5:$J$1004='Verbal Sub Area Stats'!AM$42))</f>
        <v>#DIV/0!</v>
      </c>
      <c r="AN90" s="83" t="e">
        <f>+SUMPRODUCT(('Verbal Log'!$C$5:$C$1004='Verbal Sub Area Stats'!$B90)*('Verbal Log'!$J$5:$J$1004='Verbal Sub Area Stats'!AN$42)*'Verbal Log'!$P$5:$P$1004)/SUMPRODUCT(('Verbal Log'!$C$5:$C$1004='Verbal Sub Area Stats'!$B90)*('Verbal Log'!$J$5:$J$1004='Verbal Sub Area Stats'!AN$42))</f>
        <v>#DIV/0!</v>
      </c>
      <c r="AO90" s="83" t="e">
        <f>+SUMPRODUCT(('Verbal Log'!$C$5:$C$1004='Verbal Sub Area Stats'!$B90)*('Verbal Log'!$J$5:$J$1004='Verbal Sub Area Stats'!AO$42)*'Verbal Log'!$P$5:$P$1004)/SUMPRODUCT(('Verbal Log'!$C$5:$C$1004='Verbal Sub Area Stats'!$B90)*('Verbal Log'!$J$5:$J$1004='Verbal Sub Area Stats'!AO$42))</f>
        <v>#DIV/0!</v>
      </c>
      <c r="AP90" s="84" t="e">
        <f>+SUMPRODUCT(('Verbal Log'!$C$5:$C$1004='Verbal Sub Area Stats'!$B90)*'Verbal Log'!$P$5:$P$1004)/COUNTIF('Verbal Log'!$C$5:$C$1004,'Verbal Sub Area Stats'!$B90)</f>
        <v>#DIV/0!</v>
      </c>
      <c r="AQ90" s="76"/>
      <c r="AR90" s="76"/>
      <c r="AS90" s="76"/>
      <c r="AT90" s="76"/>
      <c r="AU90" s="76"/>
      <c r="AV90" s="76"/>
      <c r="AW90" s="76"/>
      <c r="AX90" s="76"/>
      <c r="AY90" s="76"/>
      <c r="AZ90" s="76"/>
      <c r="BA90" s="76"/>
      <c r="BB90" s="76"/>
      <c r="BC90" s="76"/>
      <c r="BD90" s="76"/>
      <c r="BE90" s="76"/>
      <c r="BF90" s="76"/>
      <c r="BG90" s="76"/>
      <c r="BH90" s="76"/>
      <c r="BI90" s="76"/>
    </row>
    <row r="91" spans="2:61" ht="16" thickBot="1">
      <c r="B91" s="18" t="str">
        <f>+$B$46</f>
        <v>Kaplan Premier</v>
      </c>
      <c r="D91" s="43" t="str">
        <f t="shared" si="16"/>
        <v>n/a</v>
      </c>
      <c r="E91" s="43">
        <f t="shared" si="14"/>
        <v>1</v>
      </c>
      <c r="F91" s="43">
        <f t="shared" si="14"/>
        <v>0.75</v>
      </c>
      <c r="G91" s="43">
        <f t="shared" si="14"/>
        <v>1</v>
      </c>
      <c r="H91" s="43">
        <f t="shared" si="14"/>
        <v>1</v>
      </c>
      <c r="I91" s="43" t="str">
        <f t="shared" si="14"/>
        <v>n/a</v>
      </c>
      <c r="J91" s="43">
        <f t="shared" si="14"/>
        <v>1</v>
      </c>
      <c r="K91" s="43">
        <f t="shared" si="14"/>
        <v>1</v>
      </c>
      <c r="L91" s="43">
        <f t="shared" si="14"/>
        <v>1</v>
      </c>
      <c r="M91" s="43">
        <f t="shared" si="14"/>
        <v>1</v>
      </c>
      <c r="N91" s="43" t="str">
        <f t="shared" si="14"/>
        <v>n/a</v>
      </c>
      <c r="O91" s="43" t="str">
        <f t="shared" si="14"/>
        <v>n/a</v>
      </c>
      <c r="P91" s="43" t="str">
        <f t="shared" si="14"/>
        <v>n/a</v>
      </c>
      <c r="Q91" s="43">
        <f t="shared" si="14"/>
        <v>1</v>
      </c>
      <c r="R91" s="43" t="str">
        <f t="shared" si="14"/>
        <v>n/a</v>
      </c>
      <c r="S91" s="43">
        <f t="shared" si="14"/>
        <v>1</v>
      </c>
      <c r="T91" s="43" t="str">
        <f t="shared" si="14"/>
        <v>n/a</v>
      </c>
      <c r="U91" s="43">
        <f t="shared" si="15"/>
        <v>0.66666666666666663</v>
      </c>
      <c r="V91" s="45">
        <f t="shared" si="15"/>
        <v>0.8666666666666667</v>
      </c>
      <c r="X91" s="83" t="e">
        <f>+SUMPRODUCT(('Verbal Log'!$C$5:$C$1004='Verbal Sub Area Stats'!$B91)*('Verbal Log'!$J$5:$J$1004='Verbal Sub Area Stats'!X$42)*'Verbal Log'!$P$5:$P$1004)/SUMPRODUCT(('Verbal Log'!$C$5:$C$1004='Verbal Sub Area Stats'!$B91)*('Verbal Log'!$J$5:$J$1004='Verbal Sub Area Stats'!X$42))</f>
        <v>#DIV/0!</v>
      </c>
      <c r="Y91" s="83">
        <f>+SUMPRODUCT(('Verbal Log'!$C$5:$C$1004='Verbal Sub Area Stats'!$B91)*('Verbal Log'!$J$5:$J$1004='Verbal Sub Area Stats'!Y$42)*'Verbal Log'!$P$5:$P$1004)/SUMPRODUCT(('Verbal Log'!$C$5:$C$1004='Verbal Sub Area Stats'!$B91)*('Verbal Log'!$J$5:$J$1004='Verbal Sub Area Stats'!Y$42))</f>
        <v>1</v>
      </c>
      <c r="Z91" s="83">
        <f>+SUMPRODUCT(('Verbal Log'!$C$5:$C$1004='Verbal Sub Area Stats'!$B91)*('Verbal Log'!$J$5:$J$1004='Verbal Sub Area Stats'!Z$42)*'Verbal Log'!$P$5:$P$1004)/SUMPRODUCT(('Verbal Log'!$C$5:$C$1004='Verbal Sub Area Stats'!$B91)*('Verbal Log'!$J$5:$J$1004='Verbal Sub Area Stats'!Z$42))</f>
        <v>0.75</v>
      </c>
      <c r="AA91" s="83">
        <f>+SUMPRODUCT(('Verbal Log'!$C$5:$C$1004='Verbal Sub Area Stats'!$B91)*('Verbal Log'!$J$5:$J$1004='Verbal Sub Area Stats'!AA$42)*'Verbal Log'!$P$5:$P$1004)/SUMPRODUCT(('Verbal Log'!$C$5:$C$1004='Verbal Sub Area Stats'!$B91)*('Verbal Log'!$J$5:$J$1004='Verbal Sub Area Stats'!AA$42))</f>
        <v>1</v>
      </c>
      <c r="AB91" s="83">
        <f>+SUMPRODUCT(('Verbal Log'!$C$5:$C$1004='Verbal Sub Area Stats'!$B91)*('Verbal Log'!$J$5:$J$1004='Verbal Sub Area Stats'!AB$42)*'Verbal Log'!$P$5:$P$1004)/SUMPRODUCT(('Verbal Log'!$C$5:$C$1004='Verbal Sub Area Stats'!$B91)*('Verbal Log'!$J$5:$J$1004='Verbal Sub Area Stats'!AB$42))</f>
        <v>1</v>
      </c>
      <c r="AC91" s="83" t="e">
        <f>+SUMPRODUCT(('Verbal Log'!$C$5:$C$1004='Verbal Sub Area Stats'!$B91)*('Verbal Log'!$J$5:$J$1004='Verbal Sub Area Stats'!AC$42)*'Verbal Log'!$P$5:$P$1004)/SUMPRODUCT(('Verbal Log'!$C$5:$C$1004='Verbal Sub Area Stats'!$B91)*('Verbal Log'!$J$5:$J$1004='Verbal Sub Area Stats'!AC$42))</f>
        <v>#DIV/0!</v>
      </c>
      <c r="AD91" s="83">
        <f>+SUMPRODUCT(('Verbal Log'!$C$5:$C$1004='Verbal Sub Area Stats'!$B91)*('Verbal Log'!$J$5:$J$1004='Verbal Sub Area Stats'!AD$42)*'Verbal Log'!$P$5:$P$1004)/SUMPRODUCT(('Verbal Log'!$C$5:$C$1004='Verbal Sub Area Stats'!$B91)*('Verbal Log'!$J$5:$J$1004='Verbal Sub Area Stats'!AD$42))</f>
        <v>1</v>
      </c>
      <c r="AE91" s="83">
        <f>+SUMPRODUCT(('Verbal Log'!$C$5:$C$1004='Verbal Sub Area Stats'!$B91)*('Verbal Log'!$J$5:$J$1004='Verbal Sub Area Stats'!AE$42)*'Verbal Log'!$P$5:$P$1004)/SUMPRODUCT(('Verbal Log'!$C$5:$C$1004='Verbal Sub Area Stats'!$B91)*('Verbal Log'!$J$5:$J$1004='Verbal Sub Area Stats'!AE$42))</f>
        <v>1</v>
      </c>
      <c r="AF91" s="83">
        <f>+SUMPRODUCT(('Verbal Log'!$C$5:$C$1004='Verbal Sub Area Stats'!$B91)*('Verbal Log'!$J$5:$J$1004='Verbal Sub Area Stats'!AF$42)*'Verbal Log'!$P$5:$P$1004)/SUMPRODUCT(('Verbal Log'!$C$5:$C$1004='Verbal Sub Area Stats'!$B91)*('Verbal Log'!$J$5:$J$1004='Verbal Sub Area Stats'!AF$42))</f>
        <v>1</v>
      </c>
      <c r="AG91" s="83">
        <f>+SUMPRODUCT(('Verbal Log'!$C$5:$C$1004='Verbal Sub Area Stats'!$B91)*('Verbal Log'!$J$5:$J$1004='Verbal Sub Area Stats'!AG$42)*'Verbal Log'!$P$5:$P$1004)/SUMPRODUCT(('Verbal Log'!$C$5:$C$1004='Verbal Sub Area Stats'!$B91)*('Verbal Log'!$J$5:$J$1004='Verbal Sub Area Stats'!AG$42))</f>
        <v>1</v>
      </c>
      <c r="AH91" s="83" t="e">
        <f>+SUMPRODUCT(('Verbal Log'!$C$5:$C$1004='Verbal Sub Area Stats'!$B91)*('Verbal Log'!$J$5:$J$1004='Verbal Sub Area Stats'!AH$42)*'Verbal Log'!$P$5:$P$1004)/SUMPRODUCT(('Verbal Log'!$C$5:$C$1004='Verbal Sub Area Stats'!$B91)*('Verbal Log'!$J$5:$J$1004='Verbal Sub Area Stats'!AH$42))</f>
        <v>#DIV/0!</v>
      </c>
      <c r="AI91" s="83" t="e">
        <f>+SUMPRODUCT(('Verbal Log'!$C$5:$C$1004='Verbal Sub Area Stats'!$B91)*('Verbal Log'!$J$5:$J$1004='Verbal Sub Area Stats'!AI$42)*'Verbal Log'!$P$5:$P$1004)/SUMPRODUCT(('Verbal Log'!$C$5:$C$1004='Verbal Sub Area Stats'!$B91)*('Verbal Log'!$J$5:$J$1004='Verbal Sub Area Stats'!AI$42))</f>
        <v>#DIV/0!</v>
      </c>
      <c r="AJ91" s="83" t="e">
        <f>+SUMPRODUCT(('Verbal Log'!$C$5:$C$1004='Verbal Sub Area Stats'!$B91)*('Verbal Log'!$J$5:$J$1004='Verbal Sub Area Stats'!AJ$42)*'Verbal Log'!$P$5:$P$1004)/SUMPRODUCT(('Verbal Log'!$C$5:$C$1004='Verbal Sub Area Stats'!$B91)*('Verbal Log'!$J$5:$J$1004='Verbal Sub Area Stats'!AJ$42))</f>
        <v>#DIV/0!</v>
      </c>
      <c r="AK91" s="83">
        <f>+SUMPRODUCT(('Verbal Log'!$C$5:$C$1004='Verbal Sub Area Stats'!$B91)*('Verbal Log'!$J$5:$J$1004='Verbal Sub Area Stats'!AK$42)*'Verbal Log'!$P$5:$P$1004)/SUMPRODUCT(('Verbal Log'!$C$5:$C$1004='Verbal Sub Area Stats'!$B91)*('Verbal Log'!$J$5:$J$1004='Verbal Sub Area Stats'!AK$42))</f>
        <v>1</v>
      </c>
      <c r="AL91" s="83" t="e">
        <f>+SUMPRODUCT(('Verbal Log'!$C$5:$C$1004='Verbal Sub Area Stats'!$B91)*('Verbal Log'!$J$5:$J$1004='Verbal Sub Area Stats'!AL$42)*'Verbal Log'!$P$5:$P$1004)/SUMPRODUCT(('Verbal Log'!$C$5:$C$1004='Verbal Sub Area Stats'!$B91)*('Verbal Log'!$J$5:$J$1004='Verbal Sub Area Stats'!AL$42))</f>
        <v>#DIV/0!</v>
      </c>
      <c r="AM91" s="83">
        <f>+SUMPRODUCT(('Verbal Log'!$C$5:$C$1004='Verbal Sub Area Stats'!$B91)*('Verbal Log'!$J$5:$J$1004='Verbal Sub Area Stats'!AM$42)*'Verbal Log'!$P$5:$P$1004)/SUMPRODUCT(('Verbal Log'!$C$5:$C$1004='Verbal Sub Area Stats'!$B91)*('Verbal Log'!$J$5:$J$1004='Verbal Sub Area Stats'!AM$42))</f>
        <v>1</v>
      </c>
      <c r="AN91" s="83" t="e">
        <f>+SUMPRODUCT(('Verbal Log'!$C$5:$C$1004='Verbal Sub Area Stats'!$B91)*('Verbal Log'!$J$5:$J$1004='Verbal Sub Area Stats'!AN$42)*'Verbal Log'!$P$5:$P$1004)/SUMPRODUCT(('Verbal Log'!$C$5:$C$1004='Verbal Sub Area Stats'!$B91)*('Verbal Log'!$J$5:$J$1004='Verbal Sub Area Stats'!AN$42))</f>
        <v>#DIV/0!</v>
      </c>
      <c r="AO91" s="83">
        <f>+SUMPRODUCT(('Verbal Log'!$C$5:$C$1004='Verbal Sub Area Stats'!$B91)*('Verbal Log'!$J$5:$J$1004='Verbal Sub Area Stats'!AO$42)*'Verbal Log'!$P$5:$P$1004)/SUMPRODUCT(('Verbal Log'!$C$5:$C$1004='Verbal Sub Area Stats'!$B91)*('Verbal Log'!$J$5:$J$1004='Verbal Sub Area Stats'!AO$42))</f>
        <v>0.66666666666666663</v>
      </c>
      <c r="AP91" s="84">
        <f>+SUMPRODUCT(('Verbal Log'!$C$5:$C$1004='Verbal Sub Area Stats'!$B91)*'Verbal Log'!$P$5:$P$1004)/COUNTIF('Verbal Log'!$C$5:$C$1004,'Verbal Sub Area Stats'!$B91)</f>
        <v>0.8666666666666667</v>
      </c>
      <c r="AQ91" s="76"/>
      <c r="AR91" s="76"/>
      <c r="AS91" s="76"/>
      <c r="AT91" s="76"/>
      <c r="AU91" s="76"/>
      <c r="AV91" s="76"/>
      <c r="AW91" s="76"/>
      <c r="AX91" s="76"/>
      <c r="AY91" s="76"/>
      <c r="AZ91" s="76"/>
      <c r="BA91" s="76"/>
      <c r="BB91" s="76"/>
      <c r="BC91" s="76"/>
      <c r="BD91" s="76"/>
      <c r="BE91" s="76"/>
      <c r="BF91" s="76"/>
      <c r="BG91" s="76"/>
      <c r="BH91" s="76"/>
      <c r="BI91" s="76"/>
    </row>
    <row r="92" spans="2:61" ht="16" thickBot="1">
      <c r="B92" s="18" t="str">
        <f>+$B$47</f>
        <v>MGMAT</v>
      </c>
      <c r="D92" s="40" t="str">
        <f t="shared" si="16"/>
        <v>n/a</v>
      </c>
      <c r="E92" s="40" t="str">
        <f t="shared" si="14"/>
        <v>n/a</v>
      </c>
      <c r="F92" s="40" t="str">
        <f t="shared" si="14"/>
        <v>n/a</v>
      </c>
      <c r="G92" s="40" t="str">
        <f t="shared" si="14"/>
        <v>n/a</v>
      </c>
      <c r="H92" s="40" t="str">
        <f t="shared" si="14"/>
        <v>n/a</v>
      </c>
      <c r="I92" s="40" t="str">
        <f t="shared" si="14"/>
        <v>n/a</v>
      </c>
      <c r="J92" s="40" t="str">
        <f t="shared" si="14"/>
        <v>n/a</v>
      </c>
      <c r="K92" s="40" t="str">
        <f t="shared" si="14"/>
        <v>n/a</v>
      </c>
      <c r="L92" s="40" t="str">
        <f t="shared" si="14"/>
        <v>n/a</v>
      </c>
      <c r="M92" s="40" t="str">
        <f t="shared" si="14"/>
        <v>n/a</v>
      </c>
      <c r="N92" s="40" t="str">
        <f t="shared" si="14"/>
        <v>n/a</v>
      </c>
      <c r="O92" s="40" t="str">
        <f t="shared" si="14"/>
        <v>n/a</v>
      </c>
      <c r="P92" s="40" t="str">
        <f t="shared" si="14"/>
        <v>n/a</v>
      </c>
      <c r="Q92" s="40" t="str">
        <f t="shared" si="14"/>
        <v>n/a</v>
      </c>
      <c r="R92" s="40" t="str">
        <f t="shared" si="14"/>
        <v>n/a</v>
      </c>
      <c r="S92" s="40" t="str">
        <f t="shared" si="14"/>
        <v>n/a</v>
      </c>
      <c r="T92" s="40" t="str">
        <f t="shared" si="14"/>
        <v>n/a</v>
      </c>
      <c r="U92" s="40" t="str">
        <f t="shared" si="15"/>
        <v>n/a</v>
      </c>
      <c r="V92" s="42" t="str">
        <f t="shared" si="15"/>
        <v>n/a</v>
      </c>
      <c r="X92" s="83" t="e">
        <f>+SUMPRODUCT(('Verbal Log'!$C$5:$C$1004='Verbal Sub Area Stats'!$B92)*('Verbal Log'!$J$5:$J$1004='Verbal Sub Area Stats'!X$42)*'Verbal Log'!$P$5:$P$1004)/SUMPRODUCT(('Verbal Log'!$C$5:$C$1004='Verbal Sub Area Stats'!$B92)*('Verbal Log'!$J$5:$J$1004='Verbal Sub Area Stats'!X$42))</f>
        <v>#DIV/0!</v>
      </c>
      <c r="Y92" s="83" t="e">
        <f>+SUMPRODUCT(('Verbal Log'!$C$5:$C$1004='Verbal Sub Area Stats'!$B92)*('Verbal Log'!$J$5:$J$1004='Verbal Sub Area Stats'!Y$42)*'Verbal Log'!$P$5:$P$1004)/SUMPRODUCT(('Verbal Log'!$C$5:$C$1004='Verbal Sub Area Stats'!$B92)*('Verbal Log'!$J$5:$J$1004='Verbal Sub Area Stats'!Y$42))</f>
        <v>#DIV/0!</v>
      </c>
      <c r="Z92" s="83" t="e">
        <f>+SUMPRODUCT(('Verbal Log'!$C$5:$C$1004='Verbal Sub Area Stats'!$B92)*('Verbal Log'!$J$5:$J$1004='Verbal Sub Area Stats'!Z$42)*'Verbal Log'!$P$5:$P$1004)/SUMPRODUCT(('Verbal Log'!$C$5:$C$1004='Verbal Sub Area Stats'!$B92)*('Verbal Log'!$J$5:$J$1004='Verbal Sub Area Stats'!Z$42))</f>
        <v>#DIV/0!</v>
      </c>
      <c r="AA92" s="83" t="e">
        <f>+SUMPRODUCT(('Verbal Log'!$C$5:$C$1004='Verbal Sub Area Stats'!$B92)*('Verbal Log'!$J$5:$J$1004='Verbal Sub Area Stats'!AA$42)*'Verbal Log'!$P$5:$P$1004)/SUMPRODUCT(('Verbal Log'!$C$5:$C$1004='Verbal Sub Area Stats'!$B92)*('Verbal Log'!$J$5:$J$1004='Verbal Sub Area Stats'!AA$42))</f>
        <v>#DIV/0!</v>
      </c>
      <c r="AB92" s="83" t="e">
        <f>+SUMPRODUCT(('Verbal Log'!$C$5:$C$1004='Verbal Sub Area Stats'!$B92)*('Verbal Log'!$J$5:$J$1004='Verbal Sub Area Stats'!AB$42)*'Verbal Log'!$P$5:$P$1004)/SUMPRODUCT(('Verbal Log'!$C$5:$C$1004='Verbal Sub Area Stats'!$B92)*('Verbal Log'!$J$5:$J$1004='Verbal Sub Area Stats'!AB$42))</f>
        <v>#DIV/0!</v>
      </c>
      <c r="AC92" s="83" t="e">
        <f>+SUMPRODUCT(('Verbal Log'!$C$5:$C$1004='Verbal Sub Area Stats'!$B92)*('Verbal Log'!$J$5:$J$1004='Verbal Sub Area Stats'!AC$42)*'Verbal Log'!$P$5:$P$1004)/SUMPRODUCT(('Verbal Log'!$C$5:$C$1004='Verbal Sub Area Stats'!$B92)*('Verbal Log'!$J$5:$J$1004='Verbal Sub Area Stats'!AC$42))</f>
        <v>#DIV/0!</v>
      </c>
      <c r="AD92" s="83" t="e">
        <f>+SUMPRODUCT(('Verbal Log'!$C$5:$C$1004='Verbal Sub Area Stats'!$B92)*('Verbal Log'!$J$5:$J$1004='Verbal Sub Area Stats'!AD$42)*'Verbal Log'!$P$5:$P$1004)/SUMPRODUCT(('Verbal Log'!$C$5:$C$1004='Verbal Sub Area Stats'!$B92)*('Verbal Log'!$J$5:$J$1004='Verbal Sub Area Stats'!AD$42))</f>
        <v>#DIV/0!</v>
      </c>
      <c r="AE92" s="83" t="e">
        <f>+SUMPRODUCT(('Verbal Log'!$C$5:$C$1004='Verbal Sub Area Stats'!$B92)*('Verbal Log'!$J$5:$J$1004='Verbal Sub Area Stats'!AE$42)*'Verbal Log'!$P$5:$P$1004)/SUMPRODUCT(('Verbal Log'!$C$5:$C$1004='Verbal Sub Area Stats'!$B92)*('Verbal Log'!$J$5:$J$1004='Verbal Sub Area Stats'!AE$42))</f>
        <v>#DIV/0!</v>
      </c>
      <c r="AF92" s="83" t="e">
        <f>+SUMPRODUCT(('Verbal Log'!$C$5:$C$1004='Verbal Sub Area Stats'!$B92)*('Verbal Log'!$J$5:$J$1004='Verbal Sub Area Stats'!AF$42)*'Verbal Log'!$P$5:$P$1004)/SUMPRODUCT(('Verbal Log'!$C$5:$C$1004='Verbal Sub Area Stats'!$B92)*('Verbal Log'!$J$5:$J$1004='Verbal Sub Area Stats'!AF$42))</f>
        <v>#DIV/0!</v>
      </c>
      <c r="AG92" s="83" t="e">
        <f>+SUMPRODUCT(('Verbal Log'!$C$5:$C$1004='Verbal Sub Area Stats'!$B92)*('Verbal Log'!$J$5:$J$1004='Verbal Sub Area Stats'!AG$42)*'Verbal Log'!$P$5:$P$1004)/SUMPRODUCT(('Verbal Log'!$C$5:$C$1004='Verbal Sub Area Stats'!$B92)*('Verbal Log'!$J$5:$J$1004='Verbal Sub Area Stats'!AG$42))</f>
        <v>#DIV/0!</v>
      </c>
      <c r="AH92" s="83" t="e">
        <f>+SUMPRODUCT(('Verbal Log'!$C$5:$C$1004='Verbal Sub Area Stats'!$B92)*('Verbal Log'!$J$5:$J$1004='Verbal Sub Area Stats'!AH$42)*'Verbal Log'!$P$5:$P$1004)/SUMPRODUCT(('Verbal Log'!$C$5:$C$1004='Verbal Sub Area Stats'!$B92)*('Verbal Log'!$J$5:$J$1004='Verbal Sub Area Stats'!AH$42))</f>
        <v>#DIV/0!</v>
      </c>
      <c r="AI92" s="83" t="e">
        <f>+SUMPRODUCT(('Verbal Log'!$C$5:$C$1004='Verbal Sub Area Stats'!$B92)*('Verbal Log'!$J$5:$J$1004='Verbal Sub Area Stats'!AI$42)*'Verbal Log'!$P$5:$P$1004)/SUMPRODUCT(('Verbal Log'!$C$5:$C$1004='Verbal Sub Area Stats'!$B92)*('Verbal Log'!$J$5:$J$1004='Verbal Sub Area Stats'!AI$42))</f>
        <v>#DIV/0!</v>
      </c>
      <c r="AJ92" s="83" t="e">
        <f>+SUMPRODUCT(('Verbal Log'!$C$5:$C$1004='Verbal Sub Area Stats'!$B92)*('Verbal Log'!$J$5:$J$1004='Verbal Sub Area Stats'!AJ$42)*'Verbal Log'!$P$5:$P$1004)/SUMPRODUCT(('Verbal Log'!$C$5:$C$1004='Verbal Sub Area Stats'!$B92)*('Verbal Log'!$J$5:$J$1004='Verbal Sub Area Stats'!AJ$42))</f>
        <v>#DIV/0!</v>
      </c>
      <c r="AK92" s="83" t="e">
        <f>+SUMPRODUCT(('Verbal Log'!$C$5:$C$1004='Verbal Sub Area Stats'!$B92)*('Verbal Log'!$J$5:$J$1004='Verbal Sub Area Stats'!AK$42)*'Verbal Log'!$P$5:$P$1004)/SUMPRODUCT(('Verbal Log'!$C$5:$C$1004='Verbal Sub Area Stats'!$B92)*('Verbal Log'!$J$5:$J$1004='Verbal Sub Area Stats'!AK$42))</f>
        <v>#DIV/0!</v>
      </c>
      <c r="AL92" s="83" t="e">
        <f>+SUMPRODUCT(('Verbal Log'!$C$5:$C$1004='Verbal Sub Area Stats'!$B92)*('Verbal Log'!$J$5:$J$1004='Verbal Sub Area Stats'!AL$42)*'Verbal Log'!$P$5:$P$1004)/SUMPRODUCT(('Verbal Log'!$C$5:$C$1004='Verbal Sub Area Stats'!$B92)*('Verbal Log'!$J$5:$J$1004='Verbal Sub Area Stats'!AL$42))</f>
        <v>#DIV/0!</v>
      </c>
      <c r="AM92" s="83" t="e">
        <f>+SUMPRODUCT(('Verbal Log'!$C$5:$C$1004='Verbal Sub Area Stats'!$B92)*('Verbal Log'!$J$5:$J$1004='Verbal Sub Area Stats'!AM$42)*'Verbal Log'!$P$5:$P$1004)/SUMPRODUCT(('Verbal Log'!$C$5:$C$1004='Verbal Sub Area Stats'!$B92)*('Verbal Log'!$J$5:$J$1004='Verbal Sub Area Stats'!AM$42))</f>
        <v>#DIV/0!</v>
      </c>
      <c r="AN92" s="83" t="e">
        <f>+SUMPRODUCT(('Verbal Log'!$C$5:$C$1004='Verbal Sub Area Stats'!$B92)*('Verbal Log'!$J$5:$J$1004='Verbal Sub Area Stats'!AN$42)*'Verbal Log'!$P$5:$P$1004)/SUMPRODUCT(('Verbal Log'!$C$5:$C$1004='Verbal Sub Area Stats'!$B92)*('Verbal Log'!$J$5:$J$1004='Verbal Sub Area Stats'!AN$42))</f>
        <v>#DIV/0!</v>
      </c>
      <c r="AO92" s="83" t="e">
        <f>+SUMPRODUCT(('Verbal Log'!$C$5:$C$1004='Verbal Sub Area Stats'!$B92)*('Verbal Log'!$J$5:$J$1004='Verbal Sub Area Stats'!AO$42)*'Verbal Log'!$P$5:$P$1004)/SUMPRODUCT(('Verbal Log'!$C$5:$C$1004='Verbal Sub Area Stats'!$B92)*('Verbal Log'!$J$5:$J$1004='Verbal Sub Area Stats'!AO$42))</f>
        <v>#DIV/0!</v>
      </c>
      <c r="AP92" s="84" t="e">
        <f>+SUMPRODUCT(('Verbal Log'!$C$5:$C$1004='Verbal Sub Area Stats'!$B92)*'Verbal Log'!$P$5:$P$1004)/COUNTIF('Verbal Log'!$C$5:$C$1004,'Verbal Sub Area Stats'!$B92)</f>
        <v>#DIV/0!</v>
      </c>
      <c r="AQ92" s="76"/>
      <c r="AR92" s="76"/>
      <c r="AS92" s="76"/>
      <c r="AT92" s="76"/>
      <c r="AU92" s="76"/>
      <c r="AV92" s="76"/>
      <c r="AW92" s="76"/>
      <c r="AX92" s="76"/>
      <c r="AY92" s="76"/>
      <c r="AZ92" s="76"/>
      <c r="BA92" s="76"/>
      <c r="BB92" s="76"/>
      <c r="BC92" s="76"/>
      <c r="BD92" s="76"/>
      <c r="BE92" s="76"/>
      <c r="BF92" s="76"/>
      <c r="BG92" s="76"/>
      <c r="BH92" s="76"/>
      <c r="BI92" s="76"/>
    </row>
    <row r="93" spans="2:61" ht="16" thickBot="1">
      <c r="B93" s="18" t="str">
        <f>+$B$48</f>
        <v>NOVA</v>
      </c>
      <c r="D93" s="43" t="str">
        <f t="shared" si="16"/>
        <v>n/a</v>
      </c>
      <c r="E93" s="43" t="str">
        <f t="shared" si="14"/>
        <v>n/a</v>
      </c>
      <c r="F93" s="43" t="str">
        <f t="shared" si="14"/>
        <v>n/a</v>
      </c>
      <c r="G93" s="43" t="str">
        <f t="shared" si="14"/>
        <v>n/a</v>
      </c>
      <c r="H93" s="43" t="str">
        <f t="shared" si="14"/>
        <v>n/a</v>
      </c>
      <c r="I93" s="43" t="str">
        <f t="shared" si="14"/>
        <v>n/a</v>
      </c>
      <c r="J93" s="43" t="str">
        <f t="shared" si="14"/>
        <v>n/a</v>
      </c>
      <c r="K93" s="43" t="str">
        <f t="shared" si="14"/>
        <v>n/a</v>
      </c>
      <c r="L93" s="43" t="str">
        <f t="shared" si="14"/>
        <v>n/a</v>
      </c>
      <c r="M93" s="43" t="str">
        <f t="shared" si="14"/>
        <v>n/a</v>
      </c>
      <c r="N93" s="43" t="str">
        <f t="shared" si="14"/>
        <v>n/a</v>
      </c>
      <c r="O93" s="43" t="str">
        <f t="shared" si="14"/>
        <v>n/a</v>
      </c>
      <c r="P93" s="43" t="str">
        <f t="shared" si="14"/>
        <v>n/a</v>
      </c>
      <c r="Q93" s="43" t="str">
        <f t="shared" si="14"/>
        <v>n/a</v>
      </c>
      <c r="R93" s="43" t="str">
        <f t="shared" si="14"/>
        <v>n/a</v>
      </c>
      <c r="S93" s="43" t="str">
        <f t="shared" si="14"/>
        <v>n/a</v>
      </c>
      <c r="T93" s="43" t="str">
        <f t="shared" si="14"/>
        <v>n/a</v>
      </c>
      <c r="U93" s="43" t="str">
        <f t="shared" si="15"/>
        <v>n/a</v>
      </c>
      <c r="V93" s="45" t="str">
        <f t="shared" si="15"/>
        <v>n/a</v>
      </c>
      <c r="X93" s="83" t="e">
        <f>+SUMPRODUCT(('Verbal Log'!$C$5:$C$1004='Verbal Sub Area Stats'!$B93)*('Verbal Log'!$J$5:$J$1004='Verbal Sub Area Stats'!X$42)*'Verbal Log'!$P$5:$P$1004)/SUMPRODUCT(('Verbal Log'!$C$5:$C$1004='Verbal Sub Area Stats'!$B93)*('Verbal Log'!$J$5:$J$1004='Verbal Sub Area Stats'!X$42))</f>
        <v>#DIV/0!</v>
      </c>
      <c r="Y93" s="83" t="e">
        <f>+SUMPRODUCT(('Verbal Log'!$C$5:$C$1004='Verbal Sub Area Stats'!$B93)*('Verbal Log'!$J$5:$J$1004='Verbal Sub Area Stats'!Y$42)*'Verbal Log'!$P$5:$P$1004)/SUMPRODUCT(('Verbal Log'!$C$5:$C$1004='Verbal Sub Area Stats'!$B93)*('Verbal Log'!$J$5:$J$1004='Verbal Sub Area Stats'!Y$42))</f>
        <v>#DIV/0!</v>
      </c>
      <c r="Z93" s="83" t="e">
        <f>+SUMPRODUCT(('Verbal Log'!$C$5:$C$1004='Verbal Sub Area Stats'!$B93)*('Verbal Log'!$J$5:$J$1004='Verbal Sub Area Stats'!Z$42)*'Verbal Log'!$P$5:$P$1004)/SUMPRODUCT(('Verbal Log'!$C$5:$C$1004='Verbal Sub Area Stats'!$B93)*('Verbal Log'!$J$5:$J$1004='Verbal Sub Area Stats'!Z$42))</f>
        <v>#DIV/0!</v>
      </c>
      <c r="AA93" s="83" t="e">
        <f>+SUMPRODUCT(('Verbal Log'!$C$5:$C$1004='Verbal Sub Area Stats'!$B93)*('Verbal Log'!$J$5:$J$1004='Verbal Sub Area Stats'!AA$42)*'Verbal Log'!$P$5:$P$1004)/SUMPRODUCT(('Verbal Log'!$C$5:$C$1004='Verbal Sub Area Stats'!$B93)*('Verbal Log'!$J$5:$J$1004='Verbal Sub Area Stats'!AA$42))</f>
        <v>#DIV/0!</v>
      </c>
      <c r="AB93" s="83" t="e">
        <f>+SUMPRODUCT(('Verbal Log'!$C$5:$C$1004='Verbal Sub Area Stats'!$B93)*('Verbal Log'!$J$5:$J$1004='Verbal Sub Area Stats'!AB$42)*'Verbal Log'!$P$5:$P$1004)/SUMPRODUCT(('Verbal Log'!$C$5:$C$1004='Verbal Sub Area Stats'!$B93)*('Verbal Log'!$J$5:$J$1004='Verbal Sub Area Stats'!AB$42))</f>
        <v>#DIV/0!</v>
      </c>
      <c r="AC93" s="83" t="e">
        <f>+SUMPRODUCT(('Verbal Log'!$C$5:$C$1004='Verbal Sub Area Stats'!$B93)*('Verbal Log'!$J$5:$J$1004='Verbal Sub Area Stats'!AC$42)*'Verbal Log'!$P$5:$P$1004)/SUMPRODUCT(('Verbal Log'!$C$5:$C$1004='Verbal Sub Area Stats'!$B93)*('Verbal Log'!$J$5:$J$1004='Verbal Sub Area Stats'!AC$42))</f>
        <v>#DIV/0!</v>
      </c>
      <c r="AD93" s="83" t="e">
        <f>+SUMPRODUCT(('Verbal Log'!$C$5:$C$1004='Verbal Sub Area Stats'!$B93)*('Verbal Log'!$J$5:$J$1004='Verbal Sub Area Stats'!AD$42)*'Verbal Log'!$P$5:$P$1004)/SUMPRODUCT(('Verbal Log'!$C$5:$C$1004='Verbal Sub Area Stats'!$B93)*('Verbal Log'!$J$5:$J$1004='Verbal Sub Area Stats'!AD$42))</f>
        <v>#DIV/0!</v>
      </c>
      <c r="AE93" s="83" t="e">
        <f>+SUMPRODUCT(('Verbal Log'!$C$5:$C$1004='Verbal Sub Area Stats'!$B93)*('Verbal Log'!$J$5:$J$1004='Verbal Sub Area Stats'!AE$42)*'Verbal Log'!$P$5:$P$1004)/SUMPRODUCT(('Verbal Log'!$C$5:$C$1004='Verbal Sub Area Stats'!$B93)*('Verbal Log'!$J$5:$J$1004='Verbal Sub Area Stats'!AE$42))</f>
        <v>#DIV/0!</v>
      </c>
      <c r="AF93" s="83" t="e">
        <f>+SUMPRODUCT(('Verbal Log'!$C$5:$C$1004='Verbal Sub Area Stats'!$B93)*('Verbal Log'!$J$5:$J$1004='Verbal Sub Area Stats'!AF$42)*'Verbal Log'!$P$5:$P$1004)/SUMPRODUCT(('Verbal Log'!$C$5:$C$1004='Verbal Sub Area Stats'!$B93)*('Verbal Log'!$J$5:$J$1004='Verbal Sub Area Stats'!AF$42))</f>
        <v>#DIV/0!</v>
      </c>
      <c r="AG93" s="83" t="e">
        <f>+SUMPRODUCT(('Verbal Log'!$C$5:$C$1004='Verbal Sub Area Stats'!$B93)*('Verbal Log'!$J$5:$J$1004='Verbal Sub Area Stats'!AG$42)*'Verbal Log'!$P$5:$P$1004)/SUMPRODUCT(('Verbal Log'!$C$5:$C$1004='Verbal Sub Area Stats'!$B93)*('Verbal Log'!$J$5:$J$1004='Verbal Sub Area Stats'!AG$42))</f>
        <v>#DIV/0!</v>
      </c>
      <c r="AH93" s="83" t="e">
        <f>+SUMPRODUCT(('Verbal Log'!$C$5:$C$1004='Verbal Sub Area Stats'!$B93)*('Verbal Log'!$J$5:$J$1004='Verbal Sub Area Stats'!AH$42)*'Verbal Log'!$P$5:$P$1004)/SUMPRODUCT(('Verbal Log'!$C$5:$C$1004='Verbal Sub Area Stats'!$B93)*('Verbal Log'!$J$5:$J$1004='Verbal Sub Area Stats'!AH$42))</f>
        <v>#DIV/0!</v>
      </c>
      <c r="AI93" s="83" t="e">
        <f>+SUMPRODUCT(('Verbal Log'!$C$5:$C$1004='Verbal Sub Area Stats'!$B93)*('Verbal Log'!$J$5:$J$1004='Verbal Sub Area Stats'!AI$42)*'Verbal Log'!$P$5:$P$1004)/SUMPRODUCT(('Verbal Log'!$C$5:$C$1004='Verbal Sub Area Stats'!$B93)*('Verbal Log'!$J$5:$J$1004='Verbal Sub Area Stats'!AI$42))</f>
        <v>#DIV/0!</v>
      </c>
      <c r="AJ93" s="83" t="e">
        <f>+SUMPRODUCT(('Verbal Log'!$C$5:$C$1004='Verbal Sub Area Stats'!$B93)*('Verbal Log'!$J$5:$J$1004='Verbal Sub Area Stats'!AJ$42)*'Verbal Log'!$P$5:$P$1004)/SUMPRODUCT(('Verbal Log'!$C$5:$C$1004='Verbal Sub Area Stats'!$B93)*('Verbal Log'!$J$5:$J$1004='Verbal Sub Area Stats'!AJ$42))</f>
        <v>#DIV/0!</v>
      </c>
      <c r="AK93" s="83" t="e">
        <f>+SUMPRODUCT(('Verbal Log'!$C$5:$C$1004='Verbal Sub Area Stats'!$B93)*('Verbal Log'!$J$5:$J$1004='Verbal Sub Area Stats'!AK$42)*'Verbal Log'!$P$5:$P$1004)/SUMPRODUCT(('Verbal Log'!$C$5:$C$1004='Verbal Sub Area Stats'!$B93)*('Verbal Log'!$J$5:$J$1004='Verbal Sub Area Stats'!AK$42))</f>
        <v>#DIV/0!</v>
      </c>
      <c r="AL93" s="83" t="e">
        <f>+SUMPRODUCT(('Verbal Log'!$C$5:$C$1004='Verbal Sub Area Stats'!$B93)*('Verbal Log'!$J$5:$J$1004='Verbal Sub Area Stats'!AL$42)*'Verbal Log'!$P$5:$P$1004)/SUMPRODUCT(('Verbal Log'!$C$5:$C$1004='Verbal Sub Area Stats'!$B93)*('Verbal Log'!$J$5:$J$1004='Verbal Sub Area Stats'!AL$42))</f>
        <v>#DIV/0!</v>
      </c>
      <c r="AM93" s="83" t="e">
        <f>+SUMPRODUCT(('Verbal Log'!$C$5:$C$1004='Verbal Sub Area Stats'!$B93)*('Verbal Log'!$J$5:$J$1004='Verbal Sub Area Stats'!AM$42)*'Verbal Log'!$P$5:$P$1004)/SUMPRODUCT(('Verbal Log'!$C$5:$C$1004='Verbal Sub Area Stats'!$B93)*('Verbal Log'!$J$5:$J$1004='Verbal Sub Area Stats'!AM$42))</f>
        <v>#DIV/0!</v>
      </c>
      <c r="AN93" s="83" t="e">
        <f>+SUMPRODUCT(('Verbal Log'!$C$5:$C$1004='Verbal Sub Area Stats'!$B93)*('Verbal Log'!$J$5:$J$1004='Verbal Sub Area Stats'!AN$42)*'Verbal Log'!$P$5:$P$1004)/SUMPRODUCT(('Verbal Log'!$C$5:$C$1004='Verbal Sub Area Stats'!$B93)*('Verbal Log'!$J$5:$J$1004='Verbal Sub Area Stats'!AN$42))</f>
        <v>#DIV/0!</v>
      </c>
      <c r="AO93" s="83" t="e">
        <f>+SUMPRODUCT(('Verbal Log'!$C$5:$C$1004='Verbal Sub Area Stats'!$B93)*('Verbal Log'!$J$5:$J$1004='Verbal Sub Area Stats'!AO$42)*'Verbal Log'!$P$5:$P$1004)/SUMPRODUCT(('Verbal Log'!$C$5:$C$1004='Verbal Sub Area Stats'!$B93)*('Verbal Log'!$J$5:$J$1004='Verbal Sub Area Stats'!AO$42))</f>
        <v>#DIV/0!</v>
      </c>
      <c r="AP93" s="84" t="e">
        <f>+SUMPRODUCT(('Verbal Log'!$C$5:$C$1004='Verbal Sub Area Stats'!$B93)*'Verbal Log'!$P$5:$P$1004)/COUNTIF('Verbal Log'!$C$5:$C$1004,'Verbal Sub Area Stats'!$B93)</f>
        <v>#DIV/0!</v>
      </c>
      <c r="AQ93" s="76"/>
      <c r="AR93" s="76"/>
      <c r="AS93" s="76"/>
      <c r="AT93" s="76"/>
      <c r="AU93" s="76"/>
      <c r="AV93" s="76"/>
      <c r="AW93" s="76"/>
      <c r="AX93" s="76"/>
      <c r="AY93" s="76"/>
      <c r="AZ93" s="76"/>
      <c r="BA93" s="76"/>
      <c r="BB93" s="76"/>
      <c r="BC93" s="76"/>
      <c r="BD93" s="76"/>
      <c r="BE93" s="76"/>
      <c r="BF93" s="76"/>
      <c r="BG93" s="76"/>
      <c r="BH93" s="76"/>
      <c r="BI93" s="76"/>
    </row>
    <row r="94" spans="2:61" ht="16" thickBot="1">
      <c r="B94" s="18" t="str">
        <f>+$B$49</f>
        <v>Kaplan Verbal</v>
      </c>
      <c r="D94" s="40" t="str">
        <f t="shared" si="16"/>
        <v>n/a</v>
      </c>
      <c r="E94" s="40" t="str">
        <f t="shared" si="14"/>
        <v>n/a</v>
      </c>
      <c r="F94" s="40" t="str">
        <f t="shared" si="14"/>
        <v>n/a</v>
      </c>
      <c r="G94" s="40" t="str">
        <f t="shared" si="14"/>
        <v>n/a</v>
      </c>
      <c r="H94" s="40" t="str">
        <f t="shared" si="14"/>
        <v>n/a</v>
      </c>
      <c r="I94" s="40" t="str">
        <f t="shared" si="14"/>
        <v>n/a</v>
      </c>
      <c r="J94" s="40" t="str">
        <f t="shared" si="14"/>
        <v>n/a</v>
      </c>
      <c r="K94" s="40" t="str">
        <f t="shared" si="14"/>
        <v>n/a</v>
      </c>
      <c r="L94" s="40" t="str">
        <f t="shared" si="14"/>
        <v>n/a</v>
      </c>
      <c r="M94" s="40" t="str">
        <f t="shared" si="14"/>
        <v>n/a</v>
      </c>
      <c r="N94" s="40" t="str">
        <f t="shared" si="14"/>
        <v>n/a</v>
      </c>
      <c r="O94" s="40" t="str">
        <f t="shared" si="14"/>
        <v>n/a</v>
      </c>
      <c r="P94" s="40" t="str">
        <f t="shared" si="14"/>
        <v>n/a</v>
      </c>
      <c r="Q94" s="40" t="str">
        <f t="shared" si="14"/>
        <v>n/a</v>
      </c>
      <c r="R94" s="40" t="str">
        <f t="shared" si="14"/>
        <v>n/a</v>
      </c>
      <c r="S94" s="40" t="str">
        <f t="shared" si="14"/>
        <v>n/a</v>
      </c>
      <c r="T94" s="40" t="str">
        <f t="shared" si="14"/>
        <v>n/a</v>
      </c>
      <c r="U94" s="40" t="str">
        <f t="shared" si="15"/>
        <v>n/a</v>
      </c>
      <c r="V94" s="42" t="str">
        <f t="shared" si="15"/>
        <v>n/a</v>
      </c>
      <c r="X94" s="83" t="e">
        <f>+SUMPRODUCT(('Verbal Log'!$C$5:$C$1004='Verbal Sub Area Stats'!$B94)*('Verbal Log'!$J$5:$J$1004='Verbal Sub Area Stats'!X$42)*'Verbal Log'!$P$5:$P$1004)/SUMPRODUCT(('Verbal Log'!$C$5:$C$1004='Verbal Sub Area Stats'!$B94)*('Verbal Log'!$J$5:$J$1004='Verbal Sub Area Stats'!X$42))</f>
        <v>#DIV/0!</v>
      </c>
      <c r="Y94" s="83" t="e">
        <f>+SUMPRODUCT(('Verbal Log'!$C$5:$C$1004='Verbal Sub Area Stats'!$B94)*('Verbal Log'!$J$5:$J$1004='Verbal Sub Area Stats'!Y$42)*'Verbal Log'!$P$5:$P$1004)/SUMPRODUCT(('Verbal Log'!$C$5:$C$1004='Verbal Sub Area Stats'!$B94)*('Verbal Log'!$J$5:$J$1004='Verbal Sub Area Stats'!Y$42))</f>
        <v>#DIV/0!</v>
      </c>
      <c r="Z94" s="83" t="e">
        <f>+SUMPRODUCT(('Verbal Log'!$C$5:$C$1004='Verbal Sub Area Stats'!$B94)*('Verbal Log'!$J$5:$J$1004='Verbal Sub Area Stats'!Z$42)*'Verbal Log'!$P$5:$P$1004)/SUMPRODUCT(('Verbal Log'!$C$5:$C$1004='Verbal Sub Area Stats'!$B94)*('Verbal Log'!$J$5:$J$1004='Verbal Sub Area Stats'!Z$42))</f>
        <v>#DIV/0!</v>
      </c>
      <c r="AA94" s="83" t="e">
        <f>+SUMPRODUCT(('Verbal Log'!$C$5:$C$1004='Verbal Sub Area Stats'!$B94)*('Verbal Log'!$J$5:$J$1004='Verbal Sub Area Stats'!AA$42)*'Verbal Log'!$P$5:$P$1004)/SUMPRODUCT(('Verbal Log'!$C$5:$C$1004='Verbal Sub Area Stats'!$B94)*('Verbal Log'!$J$5:$J$1004='Verbal Sub Area Stats'!AA$42))</f>
        <v>#DIV/0!</v>
      </c>
      <c r="AB94" s="83" t="e">
        <f>+SUMPRODUCT(('Verbal Log'!$C$5:$C$1004='Verbal Sub Area Stats'!$B94)*('Verbal Log'!$J$5:$J$1004='Verbal Sub Area Stats'!AB$42)*'Verbal Log'!$P$5:$P$1004)/SUMPRODUCT(('Verbal Log'!$C$5:$C$1004='Verbal Sub Area Stats'!$B94)*('Verbal Log'!$J$5:$J$1004='Verbal Sub Area Stats'!AB$42))</f>
        <v>#DIV/0!</v>
      </c>
      <c r="AC94" s="83" t="e">
        <f>+SUMPRODUCT(('Verbal Log'!$C$5:$C$1004='Verbal Sub Area Stats'!$B94)*('Verbal Log'!$J$5:$J$1004='Verbal Sub Area Stats'!AC$42)*'Verbal Log'!$P$5:$P$1004)/SUMPRODUCT(('Verbal Log'!$C$5:$C$1004='Verbal Sub Area Stats'!$B94)*('Verbal Log'!$J$5:$J$1004='Verbal Sub Area Stats'!AC$42))</f>
        <v>#DIV/0!</v>
      </c>
      <c r="AD94" s="83" t="e">
        <f>+SUMPRODUCT(('Verbal Log'!$C$5:$C$1004='Verbal Sub Area Stats'!$B94)*('Verbal Log'!$J$5:$J$1004='Verbal Sub Area Stats'!AD$42)*'Verbal Log'!$P$5:$P$1004)/SUMPRODUCT(('Verbal Log'!$C$5:$C$1004='Verbal Sub Area Stats'!$B94)*('Verbal Log'!$J$5:$J$1004='Verbal Sub Area Stats'!AD$42))</f>
        <v>#DIV/0!</v>
      </c>
      <c r="AE94" s="83" t="e">
        <f>+SUMPRODUCT(('Verbal Log'!$C$5:$C$1004='Verbal Sub Area Stats'!$B94)*('Verbal Log'!$J$5:$J$1004='Verbal Sub Area Stats'!AE$42)*'Verbal Log'!$P$5:$P$1004)/SUMPRODUCT(('Verbal Log'!$C$5:$C$1004='Verbal Sub Area Stats'!$B94)*('Verbal Log'!$J$5:$J$1004='Verbal Sub Area Stats'!AE$42))</f>
        <v>#DIV/0!</v>
      </c>
      <c r="AF94" s="83" t="e">
        <f>+SUMPRODUCT(('Verbal Log'!$C$5:$C$1004='Verbal Sub Area Stats'!$B94)*('Verbal Log'!$J$5:$J$1004='Verbal Sub Area Stats'!AF$42)*'Verbal Log'!$P$5:$P$1004)/SUMPRODUCT(('Verbal Log'!$C$5:$C$1004='Verbal Sub Area Stats'!$B94)*('Verbal Log'!$J$5:$J$1004='Verbal Sub Area Stats'!AF$42))</f>
        <v>#DIV/0!</v>
      </c>
      <c r="AG94" s="83" t="e">
        <f>+SUMPRODUCT(('Verbal Log'!$C$5:$C$1004='Verbal Sub Area Stats'!$B94)*('Verbal Log'!$J$5:$J$1004='Verbal Sub Area Stats'!AG$42)*'Verbal Log'!$P$5:$P$1004)/SUMPRODUCT(('Verbal Log'!$C$5:$C$1004='Verbal Sub Area Stats'!$B94)*('Verbal Log'!$J$5:$J$1004='Verbal Sub Area Stats'!AG$42))</f>
        <v>#DIV/0!</v>
      </c>
      <c r="AH94" s="83" t="e">
        <f>+SUMPRODUCT(('Verbal Log'!$C$5:$C$1004='Verbal Sub Area Stats'!$B94)*('Verbal Log'!$J$5:$J$1004='Verbal Sub Area Stats'!AH$42)*'Verbal Log'!$P$5:$P$1004)/SUMPRODUCT(('Verbal Log'!$C$5:$C$1004='Verbal Sub Area Stats'!$B94)*('Verbal Log'!$J$5:$J$1004='Verbal Sub Area Stats'!AH$42))</f>
        <v>#DIV/0!</v>
      </c>
      <c r="AI94" s="83" t="e">
        <f>+SUMPRODUCT(('Verbal Log'!$C$5:$C$1004='Verbal Sub Area Stats'!$B94)*('Verbal Log'!$J$5:$J$1004='Verbal Sub Area Stats'!AI$42)*'Verbal Log'!$P$5:$P$1004)/SUMPRODUCT(('Verbal Log'!$C$5:$C$1004='Verbal Sub Area Stats'!$B94)*('Verbal Log'!$J$5:$J$1004='Verbal Sub Area Stats'!AI$42))</f>
        <v>#DIV/0!</v>
      </c>
      <c r="AJ94" s="83" t="e">
        <f>+SUMPRODUCT(('Verbal Log'!$C$5:$C$1004='Verbal Sub Area Stats'!$B94)*('Verbal Log'!$J$5:$J$1004='Verbal Sub Area Stats'!AJ$42)*'Verbal Log'!$P$5:$P$1004)/SUMPRODUCT(('Verbal Log'!$C$5:$C$1004='Verbal Sub Area Stats'!$B94)*('Verbal Log'!$J$5:$J$1004='Verbal Sub Area Stats'!AJ$42))</f>
        <v>#DIV/0!</v>
      </c>
      <c r="AK94" s="83" t="e">
        <f>+SUMPRODUCT(('Verbal Log'!$C$5:$C$1004='Verbal Sub Area Stats'!$B94)*('Verbal Log'!$J$5:$J$1004='Verbal Sub Area Stats'!AK$42)*'Verbal Log'!$P$5:$P$1004)/SUMPRODUCT(('Verbal Log'!$C$5:$C$1004='Verbal Sub Area Stats'!$B94)*('Verbal Log'!$J$5:$J$1004='Verbal Sub Area Stats'!AK$42))</f>
        <v>#DIV/0!</v>
      </c>
      <c r="AL94" s="83" t="e">
        <f>+SUMPRODUCT(('Verbal Log'!$C$5:$C$1004='Verbal Sub Area Stats'!$B94)*('Verbal Log'!$J$5:$J$1004='Verbal Sub Area Stats'!AL$42)*'Verbal Log'!$P$5:$P$1004)/SUMPRODUCT(('Verbal Log'!$C$5:$C$1004='Verbal Sub Area Stats'!$B94)*('Verbal Log'!$J$5:$J$1004='Verbal Sub Area Stats'!AL$42))</f>
        <v>#DIV/0!</v>
      </c>
      <c r="AM94" s="83" t="e">
        <f>+SUMPRODUCT(('Verbal Log'!$C$5:$C$1004='Verbal Sub Area Stats'!$B94)*('Verbal Log'!$J$5:$J$1004='Verbal Sub Area Stats'!AM$42)*'Verbal Log'!$P$5:$P$1004)/SUMPRODUCT(('Verbal Log'!$C$5:$C$1004='Verbal Sub Area Stats'!$B94)*('Verbal Log'!$J$5:$J$1004='Verbal Sub Area Stats'!AM$42))</f>
        <v>#DIV/0!</v>
      </c>
      <c r="AN94" s="83" t="e">
        <f>+SUMPRODUCT(('Verbal Log'!$C$5:$C$1004='Verbal Sub Area Stats'!$B94)*('Verbal Log'!$J$5:$J$1004='Verbal Sub Area Stats'!AN$42)*'Verbal Log'!$P$5:$P$1004)/SUMPRODUCT(('Verbal Log'!$C$5:$C$1004='Verbal Sub Area Stats'!$B94)*('Verbal Log'!$J$5:$J$1004='Verbal Sub Area Stats'!AN$42))</f>
        <v>#DIV/0!</v>
      </c>
      <c r="AO94" s="83" t="e">
        <f>+SUMPRODUCT(('Verbal Log'!$C$5:$C$1004='Verbal Sub Area Stats'!$B94)*('Verbal Log'!$J$5:$J$1004='Verbal Sub Area Stats'!AO$42)*'Verbal Log'!$P$5:$P$1004)/SUMPRODUCT(('Verbal Log'!$C$5:$C$1004='Verbal Sub Area Stats'!$B94)*('Verbal Log'!$J$5:$J$1004='Verbal Sub Area Stats'!AO$42))</f>
        <v>#DIV/0!</v>
      </c>
      <c r="AP94" s="84" t="e">
        <f>+SUMPRODUCT(('Verbal Log'!$C$5:$C$1004='Verbal Sub Area Stats'!$B94)*'Verbal Log'!$P$5:$P$1004)/COUNTIF('Verbal Log'!$C$5:$C$1004,'Verbal Sub Area Stats'!$B94)</f>
        <v>#DIV/0!</v>
      </c>
      <c r="AQ94" s="76"/>
      <c r="AR94" s="76"/>
      <c r="AS94" s="76"/>
      <c r="AT94" s="76"/>
      <c r="AU94" s="76"/>
      <c r="AV94" s="76"/>
      <c r="AW94" s="76"/>
      <c r="AX94" s="76"/>
      <c r="AY94" s="76"/>
      <c r="AZ94" s="76"/>
      <c r="BA94" s="76"/>
      <c r="BB94" s="76"/>
      <c r="BC94" s="76"/>
      <c r="BD94" s="76"/>
      <c r="BE94" s="76"/>
      <c r="BF94" s="76"/>
      <c r="BG94" s="76"/>
      <c r="BH94" s="76"/>
      <c r="BI94" s="76"/>
    </row>
    <row r="95" spans="2:61" ht="16" thickBot="1">
      <c r="B95" s="18" t="str">
        <f>+$B$50</f>
        <v>Kaplan 800</v>
      </c>
      <c r="D95" s="43" t="str">
        <f t="shared" si="16"/>
        <v>n/a</v>
      </c>
      <c r="E95" s="43" t="str">
        <f t="shared" si="14"/>
        <v>n/a</v>
      </c>
      <c r="F95" s="43" t="str">
        <f t="shared" si="14"/>
        <v>n/a</v>
      </c>
      <c r="G95" s="43" t="str">
        <f t="shared" si="14"/>
        <v>n/a</v>
      </c>
      <c r="H95" s="43" t="str">
        <f t="shared" si="14"/>
        <v>n/a</v>
      </c>
      <c r="I95" s="43" t="str">
        <f t="shared" si="14"/>
        <v>n/a</v>
      </c>
      <c r="J95" s="43" t="str">
        <f t="shared" si="14"/>
        <v>n/a</v>
      </c>
      <c r="K95" s="43" t="str">
        <f t="shared" si="14"/>
        <v>n/a</v>
      </c>
      <c r="L95" s="43" t="str">
        <f t="shared" si="14"/>
        <v>n/a</v>
      </c>
      <c r="M95" s="43" t="str">
        <f t="shared" si="14"/>
        <v>n/a</v>
      </c>
      <c r="N95" s="43" t="str">
        <f t="shared" si="14"/>
        <v>n/a</v>
      </c>
      <c r="O95" s="43" t="str">
        <f t="shared" si="14"/>
        <v>n/a</v>
      </c>
      <c r="P95" s="43" t="str">
        <f t="shared" si="14"/>
        <v>n/a</v>
      </c>
      <c r="Q95" s="43" t="str">
        <f t="shared" si="14"/>
        <v>n/a</v>
      </c>
      <c r="R95" s="43" t="str">
        <f t="shared" si="14"/>
        <v>n/a</v>
      </c>
      <c r="S95" s="43" t="str">
        <f t="shared" si="14"/>
        <v>n/a</v>
      </c>
      <c r="T95" s="43" t="str">
        <f t="shared" si="14"/>
        <v>n/a</v>
      </c>
      <c r="U95" s="43" t="str">
        <f t="shared" si="15"/>
        <v>n/a</v>
      </c>
      <c r="V95" s="45" t="str">
        <f t="shared" si="15"/>
        <v>n/a</v>
      </c>
      <c r="X95" s="83" t="e">
        <f>+SUMPRODUCT(('Verbal Log'!$C$5:$C$1004='Verbal Sub Area Stats'!$B95)*('Verbal Log'!$J$5:$J$1004='Verbal Sub Area Stats'!X$42)*'Verbal Log'!$P$5:$P$1004)/SUMPRODUCT(('Verbal Log'!$C$5:$C$1004='Verbal Sub Area Stats'!$B95)*('Verbal Log'!$J$5:$J$1004='Verbal Sub Area Stats'!X$42))</f>
        <v>#DIV/0!</v>
      </c>
      <c r="Y95" s="83" t="e">
        <f>+SUMPRODUCT(('Verbal Log'!$C$5:$C$1004='Verbal Sub Area Stats'!$B95)*('Verbal Log'!$J$5:$J$1004='Verbal Sub Area Stats'!Y$42)*'Verbal Log'!$P$5:$P$1004)/SUMPRODUCT(('Verbal Log'!$C$5:$C$1004='Verbal Sub Area Stats'!$B95)*('Verbal Log'!$J$5:$J$1004='Verbal Sub Area Stats'!Y$42))</f>
        <v>#DIV/0!</v>
      </c>
      <c r="Z95" s="83" t="e">
        <f>+SUMPRODUCT(('Verbal Log'!$C$5:$C$1004='Verbal Sub Area Stats'!$B95)*('Verbal Log'!$J$5:$J$1004='Verbal Sub Area Stats'!Z$42)*'Verbal Log'!$P$5:$P$1004)/SUMPRODUCT(('Verbal Log'!$C$5:$C$1004='Verbal Sub Area Stats'!$B95)*('Verbal Log'!$J$5:$J$1004='Verbal Sub Area Stats'!Z$42))</f>
        <v>#DIV/0!</v>
      </c>
      <c r="AA95" s="83" t="e">
        <f>+SUMPRODUCT(('Verbal Log'!$C$5:$C$1004='Verbal Sub Area Stats'!$B95)*('Verbal Log'!$J$5:$J$1004='Verbal Sub Area Stats'!AA$42)*'Verbal Log'!$P$5:$P$1004)/SUMPRODUCT(('Verbal Log'!$C$5:$C$1004='Verbal Sub Area Stats'!$B95)*('Verbal Log'!$J$5:$J$1004='Verbal Sub Area Stats'!AA$42))</f>
        <v>#DIV/0!</v>
      </c>
      <c r="AB95" s="83" t="e">
        <f>+SUMPRODUCT(('Verbal Log'!$C$5:$C$1004='Verbal Sub Area Stats'!$B95)*('Verbal Log'!$J$5:$J$1004='Verbal Sub Area Stats'!AB$42)*'Verbal Log'!$P$5:$P$1004)/SUMPRODUCT(('Verbal Log'!$C$5:$C$1004='Verbal Sub Area Stats'!$B95)*('Verbal Log'!$J$5:$J$1004='Verbal Sub Area Stats'!AB$42))</f>
        <v>#DIV/0!</v>
      </c>
      <c r="AC95" s="83" t="e">
        <f>+SUMPRODUCT(('Verbal Log'!$C$5:$C$1004='Verbal Sub Area Stats'!$B95)*('Verbal Log'!$J$5:$J$1004='Verbal Sub Area Stats'!AC$42)*'Verbal Log'!$P$5:$P$1004)/SUMPRODUCT(('Verbal Log'!$C$5:$C$1004='Verbal Sub Area Stats'!$B95)*('Verbal Log'!$J$5:$J$1004='Verbal Sub Area Stats'!AC$42))</f>
        <v>#DIV/0!</v>
      </c>
      <c r="AD95" s="83" t="e">
        <f>+SUMPRODUCT(('Verbal Log'!$C$5:$C$1004='Verbal Sub Area Stats'!$B95)*('Verbal Log'!$J$5:$J$1004='Verbal Sub Area Stats'!AD$42)*'Verbal Log'!$P$5:$P$1004)/SUMPRODUCT(('Verbal Log'!$C$5:$C$1004='Verbal Sub Area Stats'!$B95)*('Verbal Log'!$J$5:$J$1004='Verbal Sub Area Stats'!AD$42))</f>
        <v>#DIV/0!</v>
      </c>
      <c r="AE95" s="83" t="e">
        <f>+SUMPRODUCT(('Verbal Log'!$C$5:$C$1004='Verbal Sub Area Stats'!$B95)*('Verbal Log'!$J$5:$J$1004='Verbal Sub Area Stats'!AE$42)*'Verbal Log'!$P$5:$P$1004)/SUMPRODUCT(('Verbal Log'!$C$5:$C$1004='Verbal Sub Area Stats'!$B95)*('Verbal Log'!$J$5:$J$1004='Verbal Sub Area Stats'!AE$42))</f>
        <v>#DIV/0!</v>
      </c>
      <c r="AF95" s="83" t="e">
        <f>+SUMPRODUCT(('Verbal Log'!$C$5:$C$1004='Verbal Sub Area Stats'!$B95)*('Verbal Log'!$J$5:$J$1004='Verbal Sub Area Stats'!AF$42)*'Verbal Log'!$P$5:$P$1004)/SUMPRODUCT(('Verbal Log'!$C$5:$C$1004='Verbal Sub Area Stats'!$B95)*('Verbal Log'!$J$5:$J$1004='Verbal Sub Area Stats'!AF$42))</f>
        <v>#DIV/0!</v>
      </c>
      <c r="AG95" s="83" t="e">
        <f>+SUMPRODUCT(('Verbal Log'!$C$5:$C$1004='Verbal Sub Area Stats'!$B95)*('Verbal Log'!$J$5:$J$1004='Verbal Sub Area Stats'!AG$42)*'Verbal Log'!$P$5:$P$1004)/SUMPRODUCT(('Verbal Log'!$C$5:$C$1004='Verbal Sub Area Stats'!$B95)*('Verbal Log'!$J$5:$J$1004='Verbal Sub Area Stats'!AG$42))</f>
        <v>#DIV/0!</v>
      </c>
      <c r="AH95" s="83" t="e">
        <f>+SUMPRODUCT(('Verbal Log'!$C$5:$C$1004='Verbal Sub Area Stats'!$B95)*('Verbal Log'!$J$5:$J$1004='Verbal Sub Area Stats'!AH$42)*'Verbal Log'!$P$5:$P$1004)/SUMPRODUCT(('Verbal Log'!$C$5:$C$1004='Verbal Sub Area Stats'!$B95)*('Verbal Log'!$J$5:$J$1004='Verbal Sub Area Stats'!AH$42))</f>
        <v>#DIV/0!</v>
      </c>
      <c r="AI95" s="83" t="e">
        <f>+SUMPRODUCT(('Verbal Log'!$C$5:$C$1004='Verbal Sub Area Stats'!$B95)*('Verbal Log'!$J$5:$J$1004='Verbal Sub Area Stats'!AI$42)*'Verbal Log'!$P$5:$P$1004)/SUMPRODUCT(('Verbal Log'!$C$5:$C$1004='Verbal Sub Area Stats'!$B95)*('Verbal Log'!$J$5:$J$1004='Verbal Sub Area Stats'!AI$42))</f>
        <v>#DIV/0!</v>
      </c>
      <c r="AJ95" s="83" t="e">
        <f>+SUMPRODUCT(('Verbal Log'!$C$5:$C$1004='Verbal Sub Area Stats'!$B95)*('Verbal Log'!$J$5:$J$1004='Verbal Sub Area Stats'!AJ$42)*'Verbal Log'!$P$5:$P$1004)/SUMPRODUCT(('Verbal Log'!$C$5:$C$1004='Verbal Sub Area Stats'!$B95)*('Verbal Log'!$J$5:$J$1004='Verbal Sub Area Stats'!AJ$42))</f>
        <v>#DIV/0!</v>
      </c>
      <c r="AK95" s="83" t="e">
        <f>+SUMPRODUCT(('Verbal Log'!$C$5:$C$1004='Verbal Sub Area Stats'!$B95)*('Verbal Log'!$J$5:$J$1004='Verbal Sub Area Stats'!AK$42)*'Verbal Log'!$P$5:$P$1004)/SUMPRODUCT(('Verbal Log'!$C$5:$C$1004='Verbal Sub Area Stats'!$B95)*('Verbal Log'!$J$5:$J$1004='Verbal Sub Area Stats'!AK$42))</f>
        <v>#DIV/0!</v>
      </c>
      <c r="AL95" s="83" t="e">
        <f>+SUMPRODUCT(('Verbal Log'!$C$5:$C$1004='Verbal Sub Area Stats'!$B95)*('Verbal Log'!$J$5:$J$1004='Verbal Sub Area Stats'!AL$42)*'Verbal Log'!$P$5:$P$1004)/SUMPRODUCT(('Verbal Log'!$C$5:$C$1004='Verbal Sub Area Stats'!$B95)*('Verbal Log'!$J$5:$J$1004='Verbal Sub Area Stats'!AL$42))</f>
        <v>#DIV/0!</v>
      </c>
      <c r="AM95" s="83" t="e">
        <f>+SUMPRODUCT(('Verbal Log'!$C$5:$C$1004='Verbal Sub Area Stats'!$B95)*('Verbal Log'!$J$5:$J$1004='Verbal Sub Area Stats'!AM$42)*'Verbal Log'!$P$5:$P$1004)/SUMPRODUCT(('Verbal Log'!$C$5:$C$1004='Verbal Sub Area Stats'!$B95)*('Verbal Log'!$J$5:$J$1004='Verbal Sub Area Stats'!AM$42))</f>
        <v>#DIV/0!</v>
      </c>
      <c r="AN95" s="83" t="e">
        <f>+SUMPRODUCT(('Verbal Log'!$C$5:$C$1004='Verbal Sub Area Stats'!$B95)*('Verbal Log'!$J$5:$J$1004='Verbal Sub Area Stats'!AN$42)*'Verbal Log'!$P$5:$P$1004)/SUMPRODUCT(('Verbal Log'!$C$5:$C$1004='Verbal Sub Area Stats'!$B95)*('Verbal Log'!$J$5:$J$1004='Verbal Sub Area Stats'!AN$42))</f>
        <v>#DIV/0!</v>
      </c>
      <c r="AO95" s="83" t="e">
        <f>+SUMPRODUCT(('Verbal Log'!$C$5:$C$1004='Verbal Sub Area Stats'!$B95)*('Verbal Log'!$J$5:$J$1004='Verbal Sub Area Stats'!AO$42)*'Verbal Log'!$P$5:$P$1004)/SUMPRODUCT(('Verbal Log'!$C$5:$C$1004='Verbal Sub Area Stats'!$B95)*('Verbal Log'!$J$5:$J$1004='Verbal Sub Area Stats'!AO$42))</f>
        <v>#DIV/0!</v>
      </c>
      <c r="AP95" s="84" t="e">
        <f>+SUMPRODUCT(('Verbal Log'!$C$5:$C$1004='Verbal Sub Area Stats'!$B95)*'Verbal Log'!$P$5:$P$1004)/COUNTIF('Verbal Log'!$C$5:$C$1004,'Verbal Sub Area Stats'!$B95)</f>
        <v>#DIV/0!</v>
      </c>
      <c r="AQ95" s="76"/>
      <c r="AR95" s="76"/>
      <c r="AS95" s="76"/>
      <c r="AT95" s="76"/>
      <c r="AU95" s="76"/>
      <c r="AV95" s="76"/>
      <c r="AW95" s="76"/>
      <c r="AX95" s="76"/>
      <c r="AY95" s="76"/>
      <c r="AZ95" s="76"/>
      <c r="BA95" s="76"/>
      <c r="BB95" s="76"/>
      <c r="BC95" s="76"/>
      <c r="BD95" s="76"/>
      <c r="BE95" s="76"/>
      <c r="BF95" s="76"/>
      <c r="BG95" s="76"/>
      <c r="BH95" s="76"/>
      <c r="BI95" s="76"/>
    </row>
    <row r="96" spans="2:61" ht="16" thickBot="1">
      <c r="B96" s="18" t="str">
        <f>+$B$51</f>
        <v>Princeton Review</v>
      </c>
      <c r="D96" s="40" t="str">
        <f t="shared" si="16"/>
        <v>n/a</v>
      </c>
      <c r="E96" s="40" t="str">
        <f t="shared" si="14"/>
        <v>n/a</v>
      </c>
      <c r="F96" s="40" t="str">
        <f t="shared" si="14"/>
        <v>n/a</v>
      </c>
      <c r="G96" s="40" t="str">
        <f t="shared" si="14"/>
        <v>n/a</v>
      </c>
      <c r="H96" s="40" t="str">
        <f t="shared" si="14"/>
        <v>n/a</v>
      </c>
      <c r="I96" s="40" t="str">
        <f t="shared" si="14"/>
        <v>n/a</v>
      </c>
      <c r="J96" s="40" t="str">
        <f t="shared" si="14"/>
        <v>n/a</v>
      </c>
      <c r="K96" s="40" t="str">
        <f t="shared" si="14"/>
        <v>n/a</v>
      </c>
      <c r="L96" s="40" t="str">
        <f t="shared" si="14"/>
        <v>n/a</v>
      </c>
      <c r="M96" s="40" t="str">
        <f t="shared" si="14"/>
        <v>n/a</v>
      </c>
      <c r="N96" s="40" t="str">
        <f t="shared" si="14"/>
        <v>n/a</v>
      </c>
      <c r="O96" s="40" t="str">
        <f t="shared" si="14"/>
        <v>n/a</v>
      </c>
      <c r="P96" s="40" t="str">
        <f t="shared" si="14"/>
        <v>n/a</v>
      </c>
      <c r="Q96" s="40" t="str">
        <f t="shared" si="14"/>
        <v>n/a</v>
      </c>
      <c r="R96" s="40" t="str">
        <f t="shared" si="14"/>
        <v>n/a</v>
      </c>
      <c r="S96" s="40" t="str">
        <f t="shared" si="14"/>
        <v>n/a</v>
      </c>
      <c r="T96" s="40" t="str">
        <f t="shared" si="14"/>
        <v>n/a</v>
      </c>
      <c r="U96" s="40" t="str">
        <f t="shared" si="15"/>
        <v>n/a</v>
      </c>
      <c r="V96" s="42" t="str">
        <f t="shared" si="15"/>
        <v>n/a</v>
      </c>
      <c r="X96" s="83" t="e">
        <f>+SUMPRODUCT(('Verbal Log'!$C$5:$C$1004='Verbal Sub Area Stats'!$B96)*('Verbal Log'!$J$5:$J$1004='Verbal Sub Area Stats'!X$42)*'Verbal Log'!$P$5:$P$1004)/SUMPRODUCT(('Verbal Log'!$C$5:$C$1004='Verbal Sub Area Stats'!$B96)*('Verbal Log'!$J$5:$J$1004='Verbal Sub Area Stats'!X$42))</f>
        <v>#DIV/0!</v>
      </c>
      <c r="Y96" s="83" t="e">
        <f>+SUMPRODUCT(('Verbal Log'!$C$5:$C$1004='Verbal Sub Area Stats'!$B96)*('Verbal Log'!$J$5:$J$1004='Verbal Sub Area Stats'!Y$42)*'Verbal Log'!$P$5:$P$1004)/SUMPRODUCT(('Verbal Log'!$C$5:$C$1004='Verbal Sub Area Stats'!$B96)*('Verbal Log'!$J$5:$J$1004='Verbal Sub Area Stats'!Y$42))</f>
        <v>#DIV/0!</v>
      </c>
      <c r="Z96" s="83" t="e">
        <f>+SUMPRODUCT(('Verbal Log'!$C$5:$C$1004='Verbal Sub Area Stats'!$B96)*('Verbal Log'!$J$5:$J$1004='Verbal Sub Area Stats'!Z$42)*'Verbal Log'!$P$5:$P$1004)/SUMPRODUCT(('Verbal Log'!$C$5:$C$1004='Verbal Sub Area Stats'!$B96)*('Verbal Log'!$J$5:$J$1004='Verbal Sub Area Stats'!Z$42))</f>
        <v>#DIV/0!</v>
      </c>
      <c r="AA96" s="83" t="e">
        <f>+SUMPRODUCT(('Verbal Log'!$C$5:$C$1004='Verbal Sub Area Stats'!$B96)*('Verbal Log'!$J$5:$J$1004='Verbal Sub Area Stats'!AA$42)*'Verbal Log'!$P$5:$P$1004)/SUMPRODUCT(('Verbal Log'!$C$5:$C$1004='Verbal Sub Area Stats'!$B96)*('Verbal Log'!$J$5:$J$1004='Verbal Sub Area Stats'!AA$42))</f>
        <v>#DIV/0!</v>
      </c>
      <c r="AB96" s="83" t="e">
        <f>+SUMPRODUCT(('Verbal Log'!$C$5:$C$1004='Verbal Sub Area Stats'!$B96)*('Verbal Log'!$J$5:$J$1004='Verbal Sub Area Stats'!AB$42)*'Verbal Log'!$P$5:$P$1004)/SUMPRODUCT(('Verbal Log'!$C$5:$C$1004='Verbal Sub Area Stats'!$B96)*('Verbal Log'!$J$5:$J$1004='Verbal Sub Area Stats'!AB$42))</f>
        <v>#DIV/0!</v>
      </c>
      <c r="AC96" s="83" t="e">
        <f>+SUMPRODUCT(('Verbal Log'!$C$5:$C$1004='Verbal Sub Area Stats'!$B96)*('Verbal Log'!$J$5:$J$1004='Verbal Sub Area Stats'!AC$42)*'Verbal Log'!$P$5:$P$1004)/SUMPRODUCT(('Verbal Log'!$C$5:$C$1004='Verbal Sub Area Stats'!$B96)*('Verbal Log'!$J$5:$J$1004='Verbal Sub Area Stats'!AC$42))</f>
        <v>#DIV/0!</v>
      </c>
      <c r="AD96" s="83" t="e">
        <f>+SUMPRODUCT(('Verbal Log'!$C$5:$C$1004='Verbal Sub Area Stats'!$B96)*('Verbal Log'!$J$5:$J$1004='Verbal Sub Area Stats'!AD$42)*'Verbal Log'!$P$5:$P$1004)/SUMPRODUCT(('Verbal Log'!$C$5:$C$1004='Verbal Sub Area Stats'!$B96)*('Verbal Log'!$J$5:$J$1004='Verbal Sub Area Stats'!AD$42))</f>
        <v>#DIV/0!</v>
      </c>
      <c r="AE96" s="83" t="e">
        <f>+SUMPRODUCT(('Verbal Log'!$C$5:$C$1004='Verbal Sub Area Stats'!$B96)*('Verbal Log'!$J$5:$J$1004='Verbal Sub Area Stats'!AE$42)*'Verbal Log'!$P$5:$P$1004)/SUMPRODUCT(('Verbal Log'!$C$5:$C$1004='Verbal Sub Area Stats'!$B96)*('Verbal Log'!$J$5:$J$1004='Verbal Sub Area Stats'!AE$42))</f>
        <v>#DIV/0!</v>
      </c>
      <c r="AF96" s="83" t="e">
        <f>+SUMPRODUCT(('Verbal Log'!$C$5:$C$1004='Verbal Sub Area Stats'!$B96)*('Verbal Log'!$J$5:$J$1004='Verbal Sub Area Stats'!AF$42)*'Verbal Log'!$P$5:$P$1004)/SUMPRODUCT(('Verbal Log'!$C$5:$C$1004='Verbal Sub Area Stats'!$B96)*('Verbal Log'!$J$5:$J$1004='Verbal Sub Area Stats'!AF$42))</f>
        <v>#DIV/0!</v>
      </c>
      <c r="AG96" s="83" t="e">
        <f>+SUMPRODUCT(('Verbal Log'!$C$5:$C$1004='Verbal Sub Area Stats'!$B96)*('Verbal Log'!$J$5:$J$1004='Verbal Sub Area Stats'!AG$42)*'Verbal Log'!$P$5:$P$1004)/SUMPRODUCT(('Verbal Log'!$C$5:$C$1004='Verbal Sub Area Stats'!$B96)*('Verbal Log'!$J$5:$J$1004='Verbal Sub Area Stats'!AG$42))</f>
        <v>#DIV/0!</v>
      </c>
      <c r="AH96" s="83" t="e">
        <f>+SUMPRODUCT(('Verbal Log'!$C$5:$C$1004='Verbal Sub Area Stats'!$B96)*('Verbal Log'!$J$5:$J$1004='Verbal Sub Area Stats'!AH$42)*'Verbal Log'!$P$5:$P$1004)/SUMPRODUCT(('Verbal Log'!$C$5:$C$1004='Verbal Sub Area Stats'!$B96)*('Verbal Log'!$J$5:$J$1004='Verbal Sub Area Stats'!AH$42))</f>
        <v>#DIV/0!</v>
      </c>
      <c r="AI96" s="83" t="e">
        <f>+SUMPRODUCT(('Verbal Log'!$C$5:$C$1004='Verbal Sub Area Stats'!$B96)*('Verbal Log'!$J$5:$J$1004='Verbal Sub Area Stats'!AI$42)*'Verbal Log'!$P$5:$P$1004)/SUMPRODUCT(('Verbal Log'!$C$5:$C$1004='Verbal Sub Area Stats'!$B96)*('Verbal Log'!$J$5:$J$1004='Verbal Sub Area Stats'!AI$42))</f>
        <v>#DIV/0!</v>
      </c>
      <c r="AJ96" s="83" t="e">
        <f>+SUMPRODUCT(('Verbal Log'!$C$5:$C$1004='Verbal Sub Area Stats'!$B96)*('Verbal Log'!$J$5:$J$1004='Verbal Sub Area Stats'!AJ$42)*'Verbal Log'!$P$5:$P$1004)/SUMPRODUCT(('Verbal Log'!$C$5:$C$1004='Verbal Sub Area Stats'!$B96)*('Verbal Log'!$J$5:$J$1004='Verbal Sub Area Stats'!AJ$42))</f>
        <v>#DIV/0!</v>
      </c>
      <c r="AK96" s="83" t="e">
        <f>+SUMPRODUCT(('Verbal Log'!$C$5:$C$1004='Verbal Sub Area Stats'!$B96)*('Verbal Log'!$J$5:$J$1004='Verbal Sub Area Stats'!AK$42)*'Verbal Log'!$P$5:$P$1004)/SUMPRODUCT(('Verbal Log'!$C$5:$C$1004='Verbal Sub Area Stats'!$B96)*('Verbal Log'!$J$5:$J$1004='Verbal Sub Area Stats'!AK$42))</f>
        <v>#DIV/0!</v>
      </c>
      <c r="AL96" s="83" t="e">
        <f>+SUMPRODUCT(('Verbal Log'!$C$5:$C$1004='Verbal Sub Area Stats'!$B96)*('Verbal Log'!$J$5:$J$1004='Verbal Sub Area Stats'!AL$42)*'Verbal Log'!$P$5:$P$1004)/SUMPRODUCT(('Verbal Log'!$C$5:$C$1004='Verbal Sub Area Stats'!$B96)*('Verbal Log'!$J$5:$J$1004='Verbal Sub Area Stats'!AL$42))</f>
        <v>#DIV/0!</v>
      </c>
      <c r="AM96" s="83" t="e">
        <f>+SUMPRODUCT(('Verbal Log'!$C$5:$C$1004='Verbal Sub Area Stats'!$B96)*('Verbal Log'!$J$5:$J$1004='Verbal Sub Area Stats'!AM$42)*'Verbal Log'!$P$5:$P$1004)/SUMPRODUCT(('Verbal Log'!$C$5:$C$1004='Verbal Sub Area Stats'!$B96)*('Verbal Log'!$J$5:$J$1004='Verbal Sub Area Stats'!AM$42))</f>
        <v>#DIV/0!</v>
      </c>
      <c r="AN96" s="83" t="e">
        <f>+SUMPRODUCT(('Verbal Log'!$C$5:$C$1004='Verbal Sub Area Stats'!$B96)*('Verbal Log'!$J$5:$J$1004='Verbal Sub Area Stats'!AN$42)*'Verbal Log'!$P$5:$P$1004)/SUMPRODUCT(('Verbal Log'!$C$5:$C$1004='Verbal Sub Area Stats'!$B96)*('Verbal Log'!$J$5:$J$1004='Verbal Sub Area Stats'!AN$42))</f>
        <v>#DIV/0!</v>
      </c>
      <c r="AO96" s="83" t="e">
        <f>+SUMPRODUCT(('Verbal Log'!$C$5:$C$1004='Verbal Sub Area Stats'!$B96)*('Verbal Log'!$J$5:$J$1004='Verbal Sub Area Stats'!AO$42)*'Verbal Log'!$P$5:$P$1004)/SUMPRODUCT(('Verbal Log'!$C$5:$C$1004='Verbal Sub Area Stats'!$B96)*('Verbal Log'!$J$5:$J$1004='Verbal Sub Area Stats'!AO$42))</f>
        <v>#DIV/0!</v>
      </c>
      <c r="AP96" s="84" t="e">
        <f>+SUMPRODUCT(('Verbal Log'!$C$5:$C$1004='Verbal Sub Area Stats'!$B96)*'Verbal Log'!$P$5:$P$1004)/COUNTIF('Verbal Log'!$C$5:$C$1004,'Verbal Sub Area Stats'!$B96)</f>
        <v>#DIV/0!</v>
      </c>
      <c r="AQ96" s="76"/>
      <c r="AR96" s="76"/>
      <c r="AS96" s="76"/>
      <c r="AT96" s="76"/>
      <c r="AU96" s="76"/>
      <c r="AV96" s="76"/>
      <c r="AW96" s="76"/>
      <c r="AX96" s="76"/>
      <c r="AY96" s="76"/>
      <c r="AZ96" s="76"/>
      <c r="BA96" s="76"/>
      <c r="BB96" s="76"/>
      <c r="BC96" s="76"/>
      <c r="BD96" s="76"/>
      <c r="BE96" s="76"/>
      <c r="BF96" s="76"/>
      <c r="BG96" s="76"/>
      <c r="BH96" s="76"/>
      <c r="BI96" s="76"/>
    </row>
    <row r="97" spans="2:61" ht="16" thickBot="1">
      <c r="B97" s="18" t="str">
        <f>+$B$52</f>
        <v>PowerScore SC</v>
      </c>
      <c r="D97" s="43" t="str">
        <f t="shared" si="16"/>
        <v>n/a</v>
      </c>
      <c r="E97" s="43" t="str">
        <f t="shared" si="14"/>
        <v>n/a</v>
      </c>
      <c r="F97" s="43" t="str">
        <f t="shared" si="14"/>
        <v>n/a</v>
      </c>
      <c r="G97" s="43" t="str">
        <f t="shared" si="14"/>
        <v>n/a</v>
      </c>
      <c r="H97" s="43" t="str">
        <f t="shared" si="14"/>
        <v>n/a</v>
      </c>
      <c r="I97" s="43" t="str">
        <f t="shared" si="14"/>
        <v>n/a</v>
      </c>
      <c r="J97" s="43" t="str">
        <f t="shared" si="14"/>
        <v>n/a</v>
      </c>
      <c r="K97" s="43" t="str">
        <f t="shared" si="14"/>
        <v>n/a</v>
      </c>
      <c r="L97" s="43" t="str">
        <f t="shared" si="14"/>
        <v>n/a</v>
      </c>
      <c r="M97" s="43" t="str">
        <f t="shared" si="14"/>
        <v>n/a</v>
      </c>
      <c r="N97" s="43" t="str">
        <f t="shared" si="14"/>
        <v>n/a</v>
      </c>
      <c r="O97" s="43" t="str">
        <f t="shared" si="14"/>
        <v>n/a</v>
      </c>
      <c r="P97" s="43" t="str">
        <f t="shared" si="14"/>
        <v>n/a</v>
      </c>
      <c r="Q97" s="43" t="str">
        <f t="shared" si="14"/>
        <v>n/a</v>
      </c>
      <c r="R97" s="43" t="str">
        <f t="shared" si="14"/>
        <v>n/a</v>
      </c>
      <c r="S97" s="43" t="str">
        <f t="shared" si="14"/>
        <v>n/a</v>
      </c>
      <c r="T97" s="43" t="str">
        <f t="shared" si="14"/>
        <v>n/a</v>
      </c>
      <c r="U97" s="43" t="str">
        <f t="shared" si="15"/>
        <v>n/a</v>
      </c>
      <c r="V97" s="45" t="str">
        <f t="shared" si="15"/>
        <v>n/a</v>
      </c>
      <c r="X97" s="83" t="e">
        <f>+SUMPRODUCT(('Verbal Log'!$C$5:$C$1004='Verbal Sub Area Stats'!$B97)*('Verbal Log'!$J$5:$J$1004='Verbal Sub Area Stats'!X$42)*'Verbal Log'!$P$5:$P$1004)/SUMPRODUCT(('Verbal Log'!$C$5:$C$1004='Verbal Sub Area Stats'!$B97)*('Verbal Log'!$J$5:$J$1004='Verbal Sub Area Stats'!X$42))</f>
        <v>#DIV/0!</v>
      </c>
      <c r="Y97" s="83" t="e">
        <f>+SUMPRODUCT(('Verbal Log'!$C$5:$C$1004='Verbal Sub Area Stats'!$B97)*('Verbal Log'!$J$5:$J$1004='Verbal Sub Area Stats'!Y$42)*'Verbal Log'!$P$5:$P$1004)/SUMPRODUCT(('Verbal Log'!$C$5:$C$1004='Verbal Sub Area Stats'!$B97)*('Verbal Log'!$J$5:$J$1004='Verbal Sub Area Stats'!Y$42))</f>
        <v>#DIV/0!</v>
      </c>
      <c r="Z97" s="83" t="e">
        <f>+SUMPRODUCT(('Verbal Log'!$C$5:$C$1004='Verbal Sub Area Stats'!$B97)*('Verbal Log'!$J$5:$J$1004='Verbal Sub Area Stats'!Z$42)*'Verbal Log'!$P$5:$P$1004)/SUMPRODUCT(('Verbal Log'!$C$5:$C$1004='Verbal Sub Area Stats'!$B97)*('Verbal Log'!$J$5:$J$1004='Verbal Sub Area Stats'!Z$42))</f>
        <v>#DIV/0!</v>
      </c>
      <c r="AA97" s="83" t="e">
        <f>+SUMPRODUCT(('Verbal Log'!$C$5:$C$1004='Verbal Sub Area Stats'!$B97)*('Verbal Log'!$J$5:$J$1004='Verbal Sub Area Stats'!AA$42)*'Verbal Log'!$P$5:$P$1004)/SUMPRODUCT(('Verbal Log'!$C$5:$C$1004='Verbal Sub Area Stats'!$B97)*('Verbal Log'!$J$5:$J$1004='Verbal Sub Area Stats'!AA$42))</f>
        <v>#DIV/0!</v>
      </c>
      <c r="AB97" s="83" t="e">
        <f>+SUMPRODUCT(('Verbal Log'!$C$5:$C$1004='Verbal Sub Area Stats'!$B97)*('Verbal Log'!$J$5:$J$1004='Verbal Sub Area Stats'!AB$42)*'Verbal Log'!$P$5:$P$1004)/SUMPRODUCT(('Verbal Log'!$C$5:$C$1004='Verbal Sub Area Stats'!$B97)*('Verbal Log'!$J$5:$J$1004='Verbal Sub Area Stats'!AB$42))</f>
        <v>#DIV/0!</v>
      </c>
      <c r="AC97" s="83" t="e">
        <f>+SUMPRODUCT(('Verbal Log'!$C$5:$C$1004='Verbal Sub Area Stats'!$B97)*('Verbal Log'!$J$5:$J$1004='Verbal Sub Area Stats'!AC$42)*'Verbal Log'!$P$5:$P$1004)/SUMPRODUCT(('Verbal Log'!$C$5:$C$1004='Verbal Sub Area Stats'!$B97)*('Verbal Log'!$J$5:$J$1004='Verbal Sub Area Stats'!AC$42))</f>
        <v>#DIV/0!</v>
      </c>
      <c r="AD97" s="83" t="e">
        <f>+SUMPRODUCT(('Verbal Log'!$C$5:$C$1004='Verbal Sub Area Stats'!$B97)*('Verbal Log'!$J$5:$J$1004='Verbal Sub Area Stats'!AD$42)*'Verbal Log'!$P$5:$P$1004)/SUMPRODUCT(('Verbal Log'!$C$5:$C$1004='Verbal Sub Area Stats'!$B97)*('Verbal Log'!$J$5:$J$1004='Verbal Sub Area Stats'!AD$42))</f>
        <v>#DIV/0!</v>
      </c>
      <c r="AE97" s="83" t="e">
        <f>+SUMPRODUCT(('Verbal Log'!$C$5:$C$1004='Verbal Sub Area Stats'!$B97)*('Verbal Log'!$J$5:$J$1004='Verbal Sub Area Stats'!AE$42)*'Verbal Log'!$P$5:$P$1004)/SUMPRODUCT(('Verbal Log'!$C$5:$C$1004='Verbal Sub Area Stats'!$B97)*('Verbal Log'!$J$5:$J$1004='Verbal Sub Area Stats'!AE$42))</f>
        <v>#DIV/0!</v>
      </c>
      <c r="AF97" s="83" t="e">
        <f>+SUMPRODUCT(('Verbal Log'!$C$5:$C$1004='Verbal Sub Area Stats'!$B97)*('Verbal Log'!$J$5:$J$1004='Verbal Sub Area Stats'!AF$42)*'Verbal Log'!$P$5:$P$1004)/SUMPRODUCT(('Verbal Log'!$C$5:$C$1004='Verbal Sub Area Stats'!$B97)*('Verbal Log'!$J$5:$J$1004='Verbal Sub Area Stats'!AF$42))</f>
        <v>#DIV/0!</v>
      </c>
      <c r="AG97" s="83" t="e">
        <f>+SUMPRODUCT(('Verbal Log'!$C$5:$C$1004='Verbal Sub Area Stats'!$B97)*('Verbal Log'!$J$5:$J$1004='Verbal Sub Area Stats'!AG$42)*'Verbal Log'!$P$5:$P$1004)/SUMPRODUCT(('Verbal Log'!$C$5:$C$1004='Verbal Sub Area Stats'!$B97)*('Verbal Log'!$J$5:$J$1004='Verbal Sub Area Stats'!AG$42))</f>
        <v>#DIV/0!</v>
      </c>
      <c r="AH97" s="83" t="e">
        <f>+SUMPRODUCT(('Verbal Log'!$C$5:$C$1004='Verbal Sub Area Stats'!$B97)*('Verbal Log'!$J$5:$J$1004='Verbal Sub Area Stats'!AH$42)*'Verbal Log'!$P$5:$P$1004)/SUMPRODUCT(('Verbal Log'!$C$5:$C$1004='Verbal Sub Area Stats'!$B97)*('Verbal Log'!$J$5:$J$1004='Verbal Sub Area Stats'!AH$42))</f>
        <v>#DIV/0!</v>
      </c>
      <c r="AI97" s="83" t="e">
        <f>+SUMPRODUCT(('Verbal Log'!$C$5:$C$1004='Verbal Sub Area Stats'!$B97)*('Verbal Log'!$J$5:$J$1004='Verbal Sub Area Stats'!AI$42)*'Verbal Log'!$P$5:$P$1004)/SUMPRODUCT(('Verbal Log'!$C$5:$C$1004='Verbal Sub Area Stats'!$B97)*('Verbal Log'!$J$5:$J$1004='Verbal Sub Area Stats'!AI$42))</f>
        <v>#DIV/0!</v>
      </c>
      <c r="AJ97" s="83" t="e">
        <f>+SUMPRODUCT(('Verbal Log'!$C$5:$C$1004='Verbal Sub Area Stats'!$B97)*('Verbal Log'!$J$5:$J$1004='Verbal Sub Area Stats'!AJ$42)*'Verbal Log'!$P$5:$P$1004)/SUMPRODUCT(('Verbal Log'!$C$5:$C$1004='Verbal Sub Area Stats'!$B97)*('Verbal Log'!$J$5:$J$1004='Verbal Sub Area Stats'!AJ$42))</f>
        <v>#DIV/0!</v>
      </c>
      <c r="AK97" s="83" t="e">
        <f>+SUMPRODUCT(('Verbal Log'!$C$5:$C$1004='Verbal Sub Area Stats'!$B97)*('Verbal Log'!$J$5:$J$1004='Verbal Sub Area Stats'!AK$42)*'Verbal Log'!$P$5:$P$1004)/SUMPRODUCT(('Verbal Log'!$C$5:$C$1004='Verbal Sub Area Stats'!$B97)*('Verbal Log'!$J$5:$J$1004='Verbal Sub Area Stats'!AK$42))</f>
        <v>#DIV/0!</v>
      </c>
      <c r="AL97" s="83" t="e">
        <f>+SUMPRODUCT(('Verbal Log'!$C$5:$C$1004='Verbal Sub Area Stats'!$B97)*('Verbal Log'!$J$5:$J$1004='Verbal Sub Area Stats'!AL$42)*'Verbal Log'!$P$5:$P$1004)/SUMPRODUCT(('Verbal Log'!$C$5:$C$1004='Verbal Sub Area Stats'!$B97)*('Verbal Log'!$J$5:$J$1004='Verbal Sub Area Stats'!AL$42))</f>
        <v>#DIV/0!</v>
      </c>
      <c r="AM97" s="83" t="e">
        <f>+SUMPRODUCT(('Verbal Log'!$C$5:$C$1004='Verbal Sub Area Stats'!$B97)*('Verbal Log'!$J$5:$J$1004='Verbal Sub Area Stats'!AM$42)*'Verbal Log'!$P$5:$P$1004)/SUMPRODUCT(('Verbal Log'!$C$5:$C$1004='Verbal Sub Area Stats'!$B97)*('Verbal Log'!$J$5:$J$1004='Verbal Sub Area Stats'!AM$42))</f>
        <v>#DIV/0!</v>
      </c>
      <c r="AN97" s="83" t="e">
        <f>+SUMPRODUCT(('Verbal Log'!$C$5:$C$1004='Verbal Sub Area Stats'!$B97)*('Verbal Log'!$J$5:$J$1004='Verbal Sub Area Stats'!AN$42)*'Verbal Log'!$P$5:$P$1004)/SUMPRODUCT(('Verbal Log'!$C$5:$C$1004='Verbal Sub Area Stats'!$B97)*('Verbal Log'!$J$5:$J$1004='Verbal Sub Area Stats'!AN$42))</f>
        <v>#DIV/0!</v>
      </c>
      <c r="AO97" s="83" t="e">
        <f>+SUMPRODUCT(('Verbal Log'!$C$5:$C$1004='Verbal Sub Area Stats'!$B97)*('Verbal Log'!$J$5:$J$1004='Verbal Sub Area Stats'!AO$42)*'Verbal Log'!$P$5:$P$1004)/SUMPRODUCT(('Verbal Log'!$C$5:$C$1004='Verbal Sub Area Stats'!$B97)*('Verbal Log'!$J$5:$J$1004='Verbal Sub Area Stats'!AO$42))</f>
        <v>#DIV/0!</v>
      </c>
      <c r="AP97" s="84" t="e">
        <f>+SUMPRODUCT(('Verbal Log'!$C$5:$C$1004='Verbal Sub Area Stats'!$B97)*'Verbal Log'!$P$5:$P$1004)/COUNTIF('Verbal Log'!$C$5:$C$1004,'Verbal Sub Area Stats'!$B97)</f>
        <v>#DIV/0!</v>
      </c>
      <c r="AQ97" s="76"/>
      <c r="AR97" s="76"/>
      <c r="AS97" s="76"/>
      <c r="AT97" s="76"/>
      <c r="AU97" s="76"/>
      <c r="AV97" s="76"/>
      <c r="AW97" s="76"/>
      <c r="AX97" s="76"/>
      <c r="AY97" s="76"/>
      <c r="AZ97" s="76"/>
      <c r="BA97" s="76"/>
      <c r="BB97" s="76"/>
      <c r="BC97" s="76"/>
      <c r="BD97" s="76"/>
      <c r="BE97" s="76"/>
      <c r="BF97" s="76"/>
      <c r="BG97" s="76"/>
      <c r="BH97" s="76"/>
      <c r="BI97" s="76"/>
    </row>
    <row r="98" spans="2:61">
      <c r="B98" s="18" t="str">
        <f>+$B$53</f>
        <v>ALL</v>
      </c>
      <c r="D98" s="46" t="str">
        <f t="shared" si="16"/>
        <v>n/a</v>
      </c>
      <c r="E98" s="46">
        <f t="shared" si="14"/>
        <v>1</v>
      </c>
      <c r="F98" s="46">
        <f t="shared" si="14"/>
        <v>0.75</v>
      </c>
      <c r="G98" s="46">
        <f t="shared" si="14"/>
        <v>1</v>
      </c>
      <c r="H98" s="46">
        <f t="shared" si="14"/>
        <v>1</v>
      </c>
      <c r="I98" s="46">
        <f t="shared" si="14"/>
        <v>1</v>
      </c>
      <c r="J98" s="46">
        <f t="shared" si="14"/>
        <v>1</v>
      </c>
      <c r="K98" s="46">
        <f t="shared" si="14"/>
        <v>1</v>
      </c>
      <c r="L98" s="46">
        <f t="shared" si="14"/>
        <v>0.8529411764705882</v>
      </c>
      <c r="M98" s="46">
        <f t="shared" si="14"/>
        <v>0.82608695652173914</v>
      </c>
      <c r="N98" s="46" t="str">
        <f t="shared" si="14"/>
        <v>n/a</v>
      </c>
      <c r="O98" s="46">
        <f t="shared" si="14"/>
        <v>0.66666666666666663</v>
      </c>
      <c r="P98" s="46">
        <f t="shared" si="14"/>
        <v>0.33333333333333331</v>
      </c>
      <c r="Q98" s="46">
        <f t="shared" si="14"/>
        <v>0.5</v>
      </c>
      <c r="R98" s="46" t="str">
        <f t="shared" si="14"/>
        <v>n/a</v>
      </c>
      <c r="S98" s="46">
        <f t="shared" si="14"/>
        <v>1</v>
      </c>
      <c r="T98" s="46">
        <f t="shared" si="14"/>
        <v>0.83333333333333337</v>
      </c>
      <c r="U98" s="46">
        <f t="shared" si="15"/>
        <v>0.83333333333333337</v>
      </c>
      <c r="V98" s="47">
        <f t="shared" si="15"/>
        <v>0.85802469135802473</v>
      </c>
      <c r="X98" s="84" t="e">
        <f>+SUMPRODUCT(('Verbal Log'!$J$5:$J$1004='Verbal Sub Area Stats'!X$42)*'Verbal Log'!$P$5:$P$1004)/COUNTIF('Verbal Log'!$J$5:$J$1004,'Verbal Sub Area Stats'!X$42)</f>
        <v>#DIV/0!</v>
      </c>
      <c r="Y98" s="84">
        <f>+SUMPRODUCT(('Verbal Log'!$J$5:$J$1004='Verbal Sub Area Stats'!Y$42)*'Verbal Log'!$P$5:$P$1004)/COUNTIF('Verbal Log'!$J$5:$J$1004,'Verbal Sub Area Stats'!Y$42)</f>
        <v>1</v>
      </c>
      <c r="Z98" s="84">
        <f>+SUMPRODUCT(('Verbal Log'!$J$5:$J$1004='Verbal Sub Area Stats'!Z$42)*'Verbal Log'!$P$5:$P$1004)/COUNTIF('Verbal Log'!$J$5:$J$1004,'Verbal Sub Area Stats'!Z$42)</f>
        <v>0.75</v>
      </c>
      <c r="AA98" s="84">
        <f>+SUMPRODUCT(('Verbal Log'!$J$5:$J$1004='Verbal Sub Area Stats'!AA$42)*'Verbal Log'!$P$5:$P$1004)/COUNTIF('Verbal Log'!$J$5:$J$1004,'Verbal Sub Area Stats'!AA$42)</f>
        <v>1</v>
      </c>
      <c r="AB98" s="84">
        <f>+SUMPRODUCT(('Verbal Log'!$J$5:$J$1004='Verbal Sub Area Stats'!AB$42)*'Verbal Log'!$P$5:$P$1004)/COUNTIF('Verbal Log'!$J$5:$J$1004,'Verbal Sub Area Stats'!AB$42)</f>
        <v>1</v>
      </c>
      <c r="AC98" s="84">
        <f>+SUMPRODUCT(('Verbal Log'!$J$5:$J$1004='Verbal Sub Area Stats'!AC$42)*'Verbal Log'!$P$5:$P$1004)/COUNTIF('Verbal Log'!$J$5:$J$1004,'Verbal Sub Area Stats'!AC$42)</f>
        <v>1</v>
      </c>
      <c r="AD98" s="84">
        <f>+SUMPRODUCT(('Verbal Log'!$J$5:$J$1004='Verbal Sub Area Stats'!AD$42)*'Verbal Log'!$P$5:$P$1004)/COUNTIF('Verbal Log'!$J$5:$J$1004,'Verbal Sub Area Stats'!AD$42)</f>
        <v>1</v>
      </c>
      <c r="AE98" s="84">
        <f>+SUMPRODUCT(('Verbal Log'!$J$5:$J$1004='Verbal Sub Area Stats'!AE$42)*'Verbal Log'!$P$5:$P$1004)/COUNTIF('Verbal Log'!$J$5:$J$1004,'Verbal Sub Area Stats'!AE$42)</f>
        <v>1</v>
      </c>
      <c r="AF98" s="84">
        <f>+SUMPRODUCT(('Verbal Log'!$J$5:$J$1004='Verbal Sub Area Stats'!AF$42)*'Verbal Log'!$P$5:$P$1004)/COUNTIF('Verbal Log'!$J$5:$J$1004,'Verbal Sub Area Stats'!AF$42)</f>
        <v>0.8529411764705882</v>
      </c>
      <c r="AG98" s="84">
        <f>+SUMPRODUCT(('Verbal Log'!$J$5:$J$1004='Verbal Sub Area Stats'!AG$42)*'Verbal Log'!$P$5:$P$1004)/COUNTIF('Verbal Log'!$J$5:$J$1004,'Verbal Sub Area Stats'!AG$42)</f>
        <v>0.82608695652173914</v>
      </c>
      <c r="AH98" s="84" t="e">
        <f>+SUMPRODUCT(('Verbal Log'!$J$5:$J$1004='Verbal Sub Area Stats'!AH$42)*'Verbal Log'!$P$5:$P$1004)/COUNTIF('Verbal Log'!$J$5:$J$1004,'Verbal Sub Area Stats'!AH$42)</f>
        <v>#DIV/0!</v>
      </c>
      <c r="AI98" s="84">
        <f>+SUMPRODUCT(('Verbal Log'!$J$5:$J$1004='Verbal Sub Area Stats'!AI$42)*'Verbal Log'!$P$5:$P$1004)/COUNTIF('Verbal Log'!$J$5:$J$1004,'Verbal Sub Area Stats'!AI$42)</f>
        <v>0.66666666666666663</v>
      </c>
      <c r="AJ98" s="84">
        <f>+SUMPRODUCT(('Verbal Log'!$J$5:$J$1004='Verbal Sub Area Stats'!AJ$42)*'Verbal Log'!$P$5:$P$1004)/COUNTIF('Verbal Log'!$J$5:$J$1004,'Verbal Sub Area Stats'!AJ$42)</f>
        <v>0.33333333333333331</v>
      </c>
      <c r="AK98" s="84">
        <f>+SUMPRODUCT(('Verbal Log'!$J$5:$J$1004='Verbal Sub Area Stats'!AK$42)*'Verbal Log'!$P$5:$P$1004)/COUNTIF('Verbal Log'!$J$5:$J$1004,'Verbal Sub Area Stats'!AK$42)</f>
        <v>0.5</v>
      </c>
      <c r="AL98" s="84" t="e">
        <f>+SUMPRODUCT(('Verbal Log'!$J$5:$J$1004='Verbal Sub Area Stats'!AL$42)*'Verbal Log'!$P$5:$P$1004)/COUNTIF('Verbal Log'!$J$5:$J$1004,'Verbal Sub Area Stats'!AL$42)</f>
        <v>#DIV/0!</v>
      </c>
      <c r="AM98" s="84">
        <f>+SUMPRODUCT(('Verbal Log'!$J$5:$J$1004='Verbal Sub Area Stats'!AM$42)*'Verbal Log'!$P$5:$P$1004)/COUNTIF('Verbal Log'!$J$5:$J$1004,'Verbal Sub Area Stats'!AM$42)</f>
        <v>1</v>
      </c>
      <c r="AN98" s="84">
        <f>+SUMPRODUCT(('Verbal Log'!$J$5:$J$1004='Verbal Sub Area Stats'!AN$42)*'Verbal Log'!$P$5:$P$1004)/COUNTIF('Verbal Log'!$J$5:$J$1004,'Verbal Sub Area Stats'!AN$42)</f>
        <v>0.83333333333333337</v>
      </c>
      <c r="AO98" s="84">
        <f>+SUMPRODUCT(('Verbal Log'!$J$5:$J$1004='Verbal Sub Area Stats'!AO$42)*'Verbal Log'!$P$5:$P$1004)/COUNTIF('Verbal Log'!$J$5:$J$1004,'Verbal Sub Area Stats'!AO$42)</f>
        <v>0.83333333333333337</v>
      </c>
      <c r="AP98" s="84">
        <f>+SUM('Verbal Log'!P5:P1004)/COUNTA('Verbal Log'!$F$5:$F$1004)</f>
        <v>0.85802469135802473</v>
      </c>
      <c r="AQ98" s="76"/>
      <c r="AR98" s="76"/>
      <c r="AS98" s="76"/>
      <c r="AT98" s="76"/>
      <c r="AU98" s="76"/>
      <c r="AV98" s="76"/>
      <c r="AW98" s="76"/>
      <c r="AX98" s="76"/>
      <c r="AY98" s="76"/>
      <c r="AZ98" s="76"/>
      <c r="BA98" s="76"/>
      <c r="BB98" s="76"/>
      <c r="BC98" s="76"/>
      <c r="BD98" s="76"/>
      <c r="BE98" s="76"/>
      <c r="BF98" s="76"/>
      <c r="BG98" s="76"/>
      <c r="BH98" s="76"/>
      <c r="BI98" s="76"/>
    </row>
    <row r="99" spans="2:61">
      <c r="X99" s="85"/>
      <c r="Y99" s="85"/>
      <c r="Z99" s="85"/>
      <c r="AA99" s="76"/>
      <c r="AB99" s="76"/>
      <c r="AC99" s="76"/>
      <c r="AD99" s="76"/>
      <c r="AE99" s="76"/>
      <c r="AF99" s="76"/>
      <c r="AG99" s="76"/>
      <c r="AH99" s="76"/>
      <c r="AI99" s="76"/>
      <c r="AJ99" s="76"/>
      <c r="AK99" s="76"/>
      <c r="AL99" s="76"/>
      <c r="AM99" s="76"/>
      <c r="AN99" s="76"/>
      <c r="AO99" s="76"/>
      <c r="AP99" s="76"/>
      <c r="AQ99" s="76"/>
      <c r="AR99" s="76"/>
      <c r="AS99" s="76"/>
      <c r="AT99" s="76"/>
      <c r="AU99" s="76"/>
      <c r="AV99" s="76"/>
      <c r="AW99" s="76"/>
      <c r="AX99" s="76"/>
      <c r="AY99" s="76"/>
      <c r="AZ99" s="76"/>
      <c r="BA99" s="76"/>
      <c r="BB99" s="76"/>
      <c r="BC99" s="76"/>
      <c r="BD99" s="76"/>
      <c r="BE99" s="76"/>
      <c r="BF99" s="76"/>
      <c r="BG99" s="76"/>
      <c r="BH99" s="76"/>
      <c r="BI99" s="76"/>
    </row>
    <row r="100" spans="2:61" ht="18">
      <c r="B100" s="10" t="s">
        <v>252</v>
      </c>
      <c r="O100" s="76"/>
      <c r="X100" s="85"/>
      <c r="Y100" s="85"/>
      <c r="Z100" s="85"/>
      <c r="AA100" s="85"/>
      <c r="AB100" s="85"/>
      <c r="AC100" s="85"/>
      <c r="AD100" s="85"/>
      <c r="AE100" s="85"/>
      <c r="AF100" s="85"/>
      <c r="AG100" s="85"/>
      <c r="AH100" s="85"/>
      <c r="AI100" s="76"/>
      <c r="AJ100" s="76"/>
      <c r="AK100" s="76"/>
      <c r="AL100" s="76"/>
      <c r="AM100" s="76"/>
      <c r="AN100" s="76"/>
      <c r="AO100" s="76"/>
      <c r="AP100" s="76"/>
      <c r="AQ100" s="76"/>
      <c r="AR100" s="76"/>
      <c r="AS100" s="76"/>
      <c r="AT100" s="76"/>
      <c r="AU100" s="76"/>
      <c r="AV100" s="76"/>
      <c r="AW100" s="76"/>
      <c r="AX100" s="76"/>
      <c r="AY100" s="76"/>
      <c r="AZ100" s="76"/>
      <c r="BA100" s="76"/>
      <c r="BB100" s="76"/>
      <c r="BC100" s="76"/>
      <c r="BD100" s="76"/>
      <c r="BE100" s="76"/>
      <c r="BF100" s="76"/>
      <c r="BG100" s="76"/>
    </row>
    <row r="101" spans="2:61">
      <c r="B101" s="24" t="str">
        <f>+B41</f>
        <v>RC</v>
      </c>
      <c r="D101" s="21">
        <v>3</v>
      </c>
      <c r="E101" s="21">
        <f t="shared" ref="E101:V101" si="17">+D101+1</f>
        <v>4</v>
      </c>
      <c r="F101" s="21">
        <f t="shared" si="17"/>
        <v>5</v>
      </c>
      <c r="G101" s="21">
        <f t="shared" si="17"/>
        <v>6</v>
      </c>
      <c r="H101" s="21">
        <f t="shared" si="17"/>
        <v>7</v>
      </c>
      <c r="I101" s="21">
        <f t="shared" si="17"/>
        <v>8</v>
      </c>
      <c r="J101" s="21">
        <f t="shared" si="17"/>
        <v>9</v>
      </c>
      <c r="K101" s="21">
        <f t="shared" si="17"/>
        <v>10</v>
      </c>
      <c r="L101" s="21">
        <f t="shared" si="17"/>
        <v>11</v>
      </c>
      <c r="M101" s="21">
        <f t="shared" si="17"/>
        <v>12</v>
      </c>
      <c r="N101" s="21">
        <f t="shared" si="17"/>
        <v>13</v>
      </c>
      <c r="O101" s="21">
        <f t="shared" si="17"/>
        <v>14</v>
      </c>
      <c r="P101" s="21">
        <f t="shared" si="17"/>
        <v>15</v>
      </c>
      <c r="Q101" s="21">
        <f t="shared" si="17"/>
        <v>16</v>
      </c>
      <c r="R101" s="21">
        <f t="shared" si="17"/>
        <v>17</v>
      </c>
      <c r="S101" s="21">
        <f t="shared" si="17"/>
        <v>18</v>
      </c>
      <c r="T101" s="21">
        <f t="shared" si="17"/>
        <v>19</v>
      </c>
      <c r="U101" s="21">
        <f t="shared" si="17"/>
        <v>20</v>
      </c>
      <c r="V101" s="21">
        <f t="shared" si="17"/>
        <v>21</v>
      </c>
      <c r="X101" s="85"/>
      <c r="Y101" s="85"/>
      <c r="Z101" s="85"/>
      <c r="AA101" s="85"/>
      <c r="AB101" s="85"/>
      <c r="AC101" s="85"/>
      <c r="AD101" s="85"/>
      <c r="AE101" s="85"/>
      <c r="AF101" s="85"/>
      <c r="AG101" s="85"/>
      <c r="AH101" s="85"/>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row>
    <row r="102" spans="2:61" ht="36" customHeight="1" thickBot="1">
      <c r="D102" s="17" t="str">
        <f t="shared" ref="D102:V102" si="18">+X102</f>
        <v>Justify Conclusion</v>
      </c>
      <c r="E102" s="17" t="str">
        <f t="shared" si="18"/>
        <v>Flaw</v>
      </c>
      <c r="F102" s="17" t="str">
        <f t="shared" si="18"/>
        <v>Explain</v>
      </c>
      <c r="G102" s="17" t="str">
        <f t="shared" si="18"/>
        <v>Paraphrase</v>
      </c>
      <c r="H102" s="17" t="str">
        <f t="shared" si="18"/>
        <v>Evaluate</v>
      </c>
      <c r="I102" s="17" t="str">
        <f t="shared" si="18"/>
        <v>Structure</v>
      </c>
      <c r="J102" s="17" t="str">
        <f t="shared" si="18"/>
        <v>Roman Numeral Qs</v>
      </c>
      <c r="K102" s="17" t="str">
        <f t="shared" si="18"/>
        <v>Except Questions</v>
      </c>
      <c r="L102" s="17" t="str">
        <f t="shared" si="18"/>
        <v>Agreement</v>
      </c>
      <c r="M102" s="17" t="str">
        <f t="shared" si="18"/>
        <v>Correct Tense</v>
      </c>
      <c r="N102" s="17" t="str">
        <f t="shared" si="18"/>
        <v>Mood/Voice</v>
      </c>
      <c r="O102" s="17" t="str">
        <f t="shared" si="18"/>
        <v>Run-ons/Fragments</v>
      </c>
      <c r="P102" s="17" t="str">
        <f t="shared" si="18"/>
        <v>Quantity</v>
      </c>
      <c r="Q102" s="17" t="str">
        <f t="shared" si="18"/>
        <v>Connecting Words</v>
      </c>
      <c r="R102" s="17" t="str">
        <f t="shared" si="18"/>
        <v>Punctuation</v>
      </c>
      <c r="S102" s="17" t="str">
        <f t="shared" si="18"/>
        <v>Keeping Comparisons Parallel</v>
      </c>
      <c r="T102" s="17" t="str">
        <f t="shared" si="18"/>
        <v>Sentence Construction</v>
      </c>
      <c r="U102" s="17" t="str">
        <f t="shared" si="18"/>
        <v>Concision/Clarity/Correctness</v>
      </c>
      <c r="V102" s="17" t="str">
        <f t="shared" si="18"/>
        <v>RC Total</v>
      </c>
      <c r="X102" s="82" t="str">
        <f t="array" ref="X102:AO102">TRANSPOSE(VSubArea)</f>
        <v>Justify Conclusion</v>
      </c>
      <c r="Y102" s="82" t="str">
        <v>Flaw</v>
      </c>
      <c r="Z102" s="82" t="str">
        <v>Explain</v>
      </c>
      <c r="AA102" s="82" t="str">
        <v>Paraphrase</v>
      </c>
      <c r="AB102" s="82" t="str">
        <v>Evaluate</v>
      </c>
      <c r="AC102" s="82" t="str">
        <v>Structure</v>
      </c>
      <c r="AD102" s="82" t="str">
        <v>Roman Numeral Qs</v>
      </c>
      <c r="AE102" s="82" t="str">
        <v>Except Questions</v>
      </c>
      <c r="AF102" s="82" t="str">
        <v>Agreement</v>
      </c>
      <c r="AG102" s="82" t="str">
        <v>Correct Tense</v>
      </c>
      <c r="AH102" s="82" t="str">
        <v>Mood/Voice</v>
      </c>
      <c r="AI102" s="82" t="str">
        <v>Run-ons/Fragments</v>
      </c>
      <c r="AJ102" s="82" t="str">
        <v>Quantity</v>
      </c>
      <c r="AK102" s="82" t="str">
        <v>Connecting Words</v>
      </c>
      <c r="AL102" s="82" t="str">
        <v>Punctuation</v>
      </c>
      <c r="AM102" s="82" t="str">
        <v>Keeping Comparisons Parallel</v>
      </c>
      <c r="AN102" s="82" t="str">
        <v>Sentence Construction</v>
      </c>
      <c r="AO102" s="82" t="str">
        <v>Concision/Clarity/Correctness</v>
      </c>
      <c r="AP102" s="76" t="s">
        <v>438</v>
      </c>
      <c r="AQ102" s="76"/>
      <c r="AR102" s="76"/>
      <c r="AS102" s="76"/>
      <c r="AT102" s="76"/>
      <c r="AU102" s="76"/>
      <c r="AV102" s="76"/>
      <c r="AW102" s="76"/>
      <c r="AX102" s="76"/>
      <c r="AY102" s="76"/>
      <c r="AZ102" s="76"/>
      <c r="BA102" s="76"/>
      <c r="BB102" s="76"/>
      <c r="BC102" s="76"/>
      <c r="BD102" s="76"/>
      <c r="BE102" s="76"/>
      <c r="BF102" s="76"/>
      <c r="BG102" s="76"/>
    </row>
    <row r="103" spans="2:61" ht="16" thickBot="1">
      <c r="B103" s="18" t="str">
        <f>+$B$43</f>
        <v>Official Guide 12</v>
      </c>
      <c r="D103" s="136" t="str">
        <f t="shared" ref="D103:S113" si="19">+IF(ISERROR(X103),"n/a",X103)</f>
        <v>n/a</v>
      </c>
      <c r="E103" s="136" t="str">
        <f t="shared" si="19"/>
        <v>n/a</v>
      </c>
      <c r="F103" s="136" t="str">
        <f t="shared" si="19"/>
        <v>n/a</v>
      </c>
      <c r="G103" s="136" t="str">
        <f t="shared" si="19"/>
        <v>n/a</v>
      </c>
      <c r="H103" s="136" t="str">
        <f t="shared" si="19"/>
        <v>n/a</v>
      </c>
      <c r="I103" s="136" t="str">
        <f t="shared" si="19"/>
        <v>n/a</v>
      </c>
      <c r="J103" s="136" t="str">
        <f t="shared" si="19"/>
        <v>n/a</v>
      </c>
      <c r="K103" s="136" t="str">
        <f t="shared" si="19"/>
        <v>n/a</v>
      </c>
      <c r="L103" s="136" t="str">
        <f t="shared" si="19"/>
        <v>n/a</v>
      </c>
      <c r="M103" s="53" t="str">
        <f t="shared" si="19"/>
        <v>n/a</v>
      </c>
      <c r="N103" s="54" t="str">
        <f t="shared" si="19"/>
        <v>n/a</v>
      </c>
      <c r="O103" s="54" t="str">
        <f t="shared" si="19"/>
        <v>n/a</v>
      </c>
      <c r="P103" s="54" t="str">
        <f t="shared" si="19"/>
        <v>n/a</v>
      </c>
      <c r="Q103" s="54" t="str">
        <f t="shared" si="19"/>
        <v>n/a</v>
      </c>
      <c r="R103" s="54" t="str">
        <f t="shared" si="19"/>
        <v>n/a</v>
      </c>
      <c r="S103" s="54" t="str">
        <f t="shared" si="19"/>
        <v>n/a</v>
      </c>
      <c r="T103" s="54" t="str">
        <f t="shared" ref="O103:V113" si="20">+IF(ISERROR(AN103),"n/a",AN103)</f>
        <v>n/a</v>
      </c>
      <c r="U103" s="54" t="str">
        <f t="shared" si="20"/>
        <v>n/a</v>
      </c>
      <c r="V103" s="54" t="str">
        <f t="shared" si="20"/>
        <v>n/a</v>
      </c>
      <c r="X103" s="83" t="e">
        <f>+SUMPRODUCT(('Verbal Log'!$C$5:$C$1004='Verbal Sub Area Stats'!$B103)*('Verbal Log'!$J$5:$J$1004='Verbal Sub Area Stats'!X$42)*('Verbal Log'!$E$5:$E$1004='Verbal Sub Area Stats'!$B$101)*'Verbal Log'!$H$5:$H$1004)/SUMPRODUCT(('Verbal Log'!$C$5:$C$1004='Verbal Sub Area Stats'!$B103)*('Verbal Log'!$J$5:$J$1004='Verbal Sub Area Stats'!X$42)*('Verbal Log'!$E$5:$E$1004='Verbal Sub Area Stats'!$B$101))</f>
        <v>#DIV/0!</v>
      </c>
      <c r="Y103" s="83" t="e">
        <f>+SUMPRODUCT(('Verbal Log'!$C$5:$C$1004='Verbal Sub Area Stats'!$B103)*('Verbal Log'!$J$5:$J$1004='Verbal Sub Area Stats'!Y$42)*('Verbal Log'!$E$5:$E$1004='Verbal Sub Area Stats'!$B$101)*'Verbal Log'!$H$5:$H$1004)/SUMPRODUCT(('Verbal Log'!$C$5:$C$1004='Verbal Sub Area Stats'!$B103)*('Verbal Log'!$J$5:$J$1004='Verbal Sub Area Stats'!Y$42)*('Verbal Log'!$E$5:$E$1004='Verbal Sub Area Stats'!$B$101))</f>
        <v>#DIV/0!</v>
      </c>
      <c r="Z103" s="83" t="e">
        <f>+SUMPRODUCT(('Verbal Log'!$C$5:$C$1004='Verbal Sub Area Stats'!$B103)*('Verbal Log'!$J$5:$J$1004='Verbal Sub Area Stats'!Z$42)*('Verbal Log'!$E$5:$E$1004='Verbal Sub Area Stats'!$B$101)*'Verbal Log'!$H$5:$H$1004)/SUMPRODUCT(('Verbal Log'!$C$5:$C$1004='Verbal Sub Area Stats'!$B103)*('Verbal Log'!$J$5:$J$1004='Verbal Sub Area Stats'!Z$42)*('Verbal Log'!$E$5:$E$1004='Verbal Sub Area Stats'!$B$101))</f>
        <v>#DIV/0!</v>
      </c>
      <c r="AA103" s="83" t="e">
        <f>+SUMPRODUCT(('Verbal Log'!$C$5:$C$1004='Verbal Sub Area Stats'!$B103)*('Verbal Log'!$J$5:$J$1004='Verbal Sub Area Stats'!AA$42)*('Verbal Log'!$E$5:$E$1004='Verbal Sub Area Stats'!$B$101)*'Verbal Log'!$H$5:$H$1004)/SUMPRODUCT(('Verbal Log'!$C$5:$C$1004='Verbal Sub Area Stats'!$B103)*('Verbal Log'!$J$5:$J$1004='Verbal Sub Area Stats'!AA$42)*('Verbal Log'!$E$5:$E$1004='Verbal Sub Area Stats'!$B$101))</f>
        <v>#DIV/0!</v>
      </c>
      <c r="AB103" s="83" t="e">
        <f>+SUMPRODUCT(('Verbal Log'!$C$5:$C$1004='Verbal Sub Area Stats'!$B103)*('Verbal Log'!$J$5:$J$1004='Verbal Sub Area Stats'!AB$42)*('Verbal Log'!$E$5:$E$1004='Verbal Sub Area Stats'!$B$101)*'Verbal Log'!$H$5:$H$1004)/SUMPRODUCT(('Verbal Log'!$C$5:$C$1004='Verbal Sub Area Stats'!$B103)*('Verbal Log'!$J$5:$J$1004='Verbal Sub Area Stats'!AB$42)*('Verbal Log'!$E$5:$E$1004='Verbal Sub Area Stats'!$B$101))</f>
        <v>#DIV/0!</v>
      </c>
      <c r="AC103" s="83" t="e">
        <f>+SUMPRODUCT(('Verbal Log'!$C$5:$C$1004='Verbal Sub Area Stats'!$B103)*('Verbal Log'!$J$5:$J$1004='Verbal Sub Area Stats'!AC$42)*('Verbal Log'!$E$5:$E$1004='Verbal Sub Area Stats'!$B$101)*'Verbal Log'!$H$5:$H$1004)/SUMPRODUCT(('Verbal Log'!$C$5:$C$1004='Verbal Sub Area Stats'!$B103)*('Verbal Log'!$J$5:$J$1004='Verbal Sub Area Stats'!AC$42)*('Verbal Log'!$E$5:$E$1004='Verbal Sub Area Stats'!$B$101))</f>
        <v>#DIV/0!</v>
      </c>
      <c r="AD103" s="83" t="e">
        <f>+SUMPRODUCT(('Verbal Log'!$C$5:$C$1004='Verbal Sub Area Stats'!$B103)*('Verbal Log'!$J$5:$J$1004='Verbal Sub Area Stats'!AD$42)*('Verbal Log'!$E$5:$E$1004='Verbal Sub Area Stats'!$B$101)*'Verbal Log'!$H$5:$H$1004)/SUMPRODUCT(('Verbal Log'!$C$5:$C$1004='Verbal Sub Area Stats'!$B103)*('Verbal Log'!$J$5:$J$1004='Verbal Sub Area Stats'!AD$42)*('Verbal Log'!$E$5:$E$1004='Verbal Sub Area Stats'!$B$101))</f>
        <v>#DIV/0!</v>
      </c>
      <c r="AE103" s="83" t="e">
        <f>+SUMPRODUCT(('Verbal Log'!$C$5:$C$1004='Verbal Sub Area Stats'!$B103)*('Verbal Log'!$J$5:$J$1004='Verbal Sub Area Stats'!AE$42)*('Verbal Log'!$E$5:$E$1004='Verbal Sub Area Stats'!$B$101)*'Verbal Log'!$H$5:$H$1004)/SUMPRODUCT(('Verbal Log'!$C$5:$C$1004='Verbal Sub Area Stats'!$B103)*('Verbal Log'!$J$5:$J$1004='Verbal Sub Area Stats'!AE$42)*('Verbal Log'!$E$5:$E$1004='Verbal Sub Area Stats'!$B$101))</f>
        <v>#DIV/0!</v>
      </c>
      <c r="AF103" s="83" t="e">
        <f>+SUMPRODUCT(('Verbal Log'!$C$5:$C$1004='Verbal Sub Area Stats'!$B103)*('Verbal Log'!$J$5:$J$1004='Verbal Sub Area Stats'!AF$42)*('Verbal Log'!$E$5:$E$1004='Verbal Sub Area Stats'!$B$101)*'Verbal Log'!$H$5:$H$1004)/SUMPRODUCT(('Verbal Log'!$C$5:$C$1004='Verbal Sub Area Stats'!$B103)*('Verbal Log'!$J$5:$J$1004='Verbal Sub Area Stats'!AF$42)*('Verbal Log'!$E$5:$E$1004='Verbal Sub Area Stats'!$B$101))</f>
        <v>#DIV/0!</v>
      </c>
      <c r="AG103" s="83" t="e">
        <f>+SUMPRODUCT(('Verbal Log'!$C$5:$C$1004='Verbal Sub Area Stats'!$B103)*('Verbal Log'!$J$5:$J$1004='Verbal Sub Area Stats'!AG$42)*('Verbal Log'!$E$5:$E$1004='Verbal Sub Area Stats'!$B$101)*'Verbal Log'!$H$5:$H$1004)/SUMPRODUCT(('Verbal Log'!$C$5:$C$1004='Verbal Sub Area Stats'!$B103)*('Verbal Log'!$J$5:$J$1004='Verbal Sub Area Stats'!AG$42)*('Verbal Log'!$E$5:$E$1004='Verbal Sub Area Stats'!$B$101))</f>
        <v>#DIV/0!</v>
      </c>
      <c r="AH103" s="83" t="e">
        <f>+SUMPRODUCT(('Verbal Log'!$C$5:$C$1004='Verbal Sub Area Stats'!$B103)*('Verbal Log'!$J$5:$J$1004='Verbal Sub Area Stats'!AH$42)*('Verbal Log'!$E$5:$E$1004='Verbal Sub Area Stats'!$B$101)*'Verbal Log'!$H$5:$H$1004)/SUMPRODUCT(('Verbal Log'!$C$5:$C$1004='Verbal Sub Area Stats'!$B103)*('Verbal Log'!$J$5:$J$1004='Verbal Sub Area Stats'!AH$42)*('Verbal Log'!$E$5:$E$1004='Verbal Sub Area Stats'!$B$101))</f>
        <v>#DIV/0!</v>
      </c>
      <c r="AI103" s="83" t="e">
        <f>+SUMPRODUCT(('Verbal Log'!$C$5:$C$1004='Verbal Sub Area Stats'!$B103)*('Verbal Log'!$J$5:$J$1004='Verbal Sub Area Stats'!AI$42)*('Verbal Log'!$E$5:$E$1004='Verbal Sub Area Stats'!$B$101)*'Verbal Log'!$H$5:$H$1004)/SUMPRODUCT(('Verbal Log'!$C$5:$C$1004='Verbal Sub Area Stats'!$B103)*('Verbal Log'!$J$5:$J$1004='Verbal Sub Area Stats'!AI$42)*('Verbal Log'!$E$5:$E$1004='Verbal Sub Area Stats'!$B$101))</f>
        <v>#DIV/0!</v>
      </c>
      <c r="AJ103" s="83" t="e">
        <f>+SUMPRODUCT(('Verbal Log'!$C$5:$C$1004='Verbal Sub Area Stats'!$B103)*('Verbal Log'!$J$5:$J$1004='Verbal Sub Area Stats'!AJ$42)*('Verbal Log'!$E$5:$E$1004='Verbal Sub Area Stats'!$B$101)*'Verbal Log'!$H$5:$H$1004)/SUMPRODUCT(('Verbal Log'!$C$5:$C$1004='Verbal Sub Area Stats'!$B103)*('Verbal Log'!$J$5:$J$1004='Verbal Sub Area Stats'!AJ$42)*('Verbal Log'!$E$5:$E$1004='Verbal Sub Area Stats'!$B$101))</f>
        <v>#DIV/0!</v>
      </c>
      <c r="AK103" s="83" t="e">
        <f>+SUMPRODUCT(('Verbal Log'!$C$5:$C$1004='Verbal Sub Area Stats'!$B103)*('Verbal Log'!$J$5:$J$1004='Verbal Sub Area Stats'!AK$42)*('Verbal Log'!$E$5:$E$1004='Verbal Sub Area Stats'!$B$101)*'Verbal Log'!$H$5:$H$1004)/SUMPRODUCT(('Verbal Log'!$C$5:$C$1004='Verbal Sub Area Stats'!$B103)*('Verbal Log'!$J$5:$J$1004='Verbal Sub Area Stats'!AK$42)*('Verbal Log'!$E$5:$E$1004='Verbal Sub Area Stats'!$B$101))</f>
        <v>#DIV/0!</v>
      </c>
      <c r="AL103" s="83" t="e">
        <f>+SUMPRODUCT(('Verbal Log'!$C$5:$C$1004='Verbal Sub Area Stats'!$B103)*('Verbal Log'!$J$5:$J$1004='Verbal Sub Area Stats'!AL$42)*('Verbal Log'!$E$5:$E$1004='Verbal Sub Area Stats'!$B$101)*'Verbal Log'!$H$5:$H$1004)/SUMPRODUCT(('Verbal Log'!$C$5:$C$1004='Verbal Sub Area Stats'!$B103)*('Verbal Log'!$J$5:$J$1004='Verbal Sub Area Stats'!AL$42)*('Verbal Log'!$E$5:$E$1004='Verbal Sub Area Stats'!$B$101))</f>
        <v>#DIV/0!</v>
      </c>
      <c r="AM103" s="83" t="e">
        <f>+SUMPRODUCT(('Verbal Log'!$C$5:$C$1004='Verbal Sub Area Stats'!$B103)*('Verbal Log'!$J$5:$J$1004='Verbal Sub Area Stats'!AM$42)*('Verbal Log'!$E$5:$E$1004='Verbal Sub Area Stats'!$B$101)*'Verbal Log'!$H$5:$H$1004)/SUMPRODUCT(('Verbal Log'!$C$5:$C$1004='Verbal Sub Area Stats'!$B103)*('Verbal Log'!$J$5:$J$1004='Verbal Sub Area Stats'!AM$42)*('Verbal Log'!$E$5:$E$1004='Verbal Sub Area Stats'!$B$101))</f>
        <v>#DIV/0!</v>
      </c>
      <c r="AN103" s="83" t="e">
        <f>+SUMPRODUCT(('Verbal Log'!$C$5:$C$1004='Verbal Sub Area Stats'!$B103)*('Verbal Log'!$J$5:$J$1004='Verbal Sub Area Stats'!AN$42)*('Verbal Log'!$E$5:$E$1004='Verbal Sub Area Stats'!$B$101)*'Verbal Log'!$H$5:$H$1004)/SUMPRODUCT(('Verbal Log'!$C$5:$C$1004='Verbal Sub Area Stats'!$B103)*('Verbal Log'!$J$5:$J$1004='Verbal Sub Area Stats'!AN$42)*('Verbal Log'!$E$5:$E$1004='Verbal Sub Area Stats'!$B$101))</f>
        <v>#DIV/0!</v>
      </c>
      <c r="AO103" s="83" t="e">
        <f>+SUMPRODUCT(('Verbal Log'!$C$5:$C$1004='Verbal Sub Area Stats'!$B103)*('Verbal Log'!$J$5:$J$1004='Verbal Sub Area Stats'!AO$42)*('Verbal Log'!$E$5:$E$1004='Verbal Sub Area Stats'!$B$101)*'Verbal Log'!$H$5:$H$1004)/SUMPRODUCT(('Verbal Log'!$C$5:$C$1004='Verbal Sub Area Stats'!$B103)*('Verbal Log'!$J$5:$J$1004='Verbal Sub Area Stats'!AO$42)*('Verbal Log'!$E$5:$E$1004='Verbal Sub Area Stats'!$B$101))</f>
        <v>#DIV/0!</v>
      </c>
      <c r="AP103" s="108" t="e">
        <f>+SUMPRODUCT(('Verbal Log'!$C$5:$C$1004='Verbal Sub Area Stats'!$B103)*('Verbal Log'!$E$5:$E$1004='Verbal Sub Area Stats'!$B$41)*'Verbal Log'!$H$5:$H$1004)/SUMPRODUCT(('Verbal Log'!$C$5:$C$1004='Verbal Sub Area Stats'!$B103)*('Verbal Log'!$E$5:$E$1004='Verbal Sub Area Stats'!$B$41))</f>
        <v>#DIV/0!</v>
      </c>
      <c r="AQ103" s="76"/>
      <c r="AR103" s="76"/>
      <c r="AS103" s="76"/>
      <c r="AT103" s="76"/>
      <c r="AU103" s="76"/>
      <c r="AV103" s="76"/>
      <c r="AW103" s="76"/>
      <c r="AX103" s="76"/>
      <c r="AY103" s="76"/>
      <c r="AZ103" s="76"/>
      <c r="BA103" s="76"/>
      <c r="BB103" s="76"/>
      <c r="BC103" s="76"/>
      <c r="BD103" s="76"/>
      <c r="BE103" s="76"/>
      <c r="BF103" s="76"/>
      <c r="BG103" s="76"/>
    </row>
    <row r="104" spans="2:61" ht="16" thickBot="1">
      <c r="B104" s="18" t="str">
        <f>+$B$44</f>
        <v>Official Guide-V</v>
      </c>
      <c r="D104" s="137" t="str">
        <f>+IF(ISERROR(X104),"n/a",X104)</f>
        <v>n/a</v>
      </c>
      <c r="E104" s="137" t="str">
        <f t="shared" si="19"/>
        <v>n/a</v>
      </c>
      <c r="F104" s="137" t="str">
        <f t="shared" si="19"/>
        <v>n/a</v>
      </c>
      <c r="G104" s="137" t="str">
        <f t="shared" si="19"/>
        <v>n/a</v>
      </c>
      <c r="H104" s="137" t="str">
        <f t="shared" si="19"/>
        <v>n/a</v>
      </c>
      <c r="I104" s="137" t="str">
        <f t="shared" si="19"/>
        <v>n/a</v>
      </c>
      <c r="J104" s="137" t="str">
        <f t="shared" si="19"/>
        <v>n/a</v>
      </c>
      <c r="K104" s="137" t="str">
        <f t="shared" si="19"/>
        <v>n/a</v>
      </c>
      <c r="L104" s="137" t="str">
        <f t="shared" si="19"/>
        <v>n/a</v>
      </c>
      <c r="M104" s="56" t="str">
        <f t="shared" si="19"/>
        <v>n/a</v>
      </c>
      <c r="N104" s="57" t="str">
        <f t="shared" si="19"/>
        <v>n/a</v>
      </c>
      <c r="O104" s="137" t="str">
        <f t="shared" si="20"/>
        <v>n/a</v>
      </c>
      <c r="P104" s="56" t="str">
        <f t="shared" si="20"/>
        <v>n/a</v>
      </c>
      <c r="Q104" s="57" t="str">
        <f t="shared" si="20"/>
        <v>n/a</v>
      </c>
      <c r="R104" s="137" t="str">
        <f t="shared" si="20"/>
        <v>n/a</v>
      </c>
      <c r="S104" s="56" t="str">
        <f t="shared" si="20"/>
        <v>n/a</v>
      </c>
      <c r="T104" s="57" t="str">
        <f t="shared" si="20"/>
        <v>n/a</v>
      </c>
      <c r="U104" s="137" t="str">
        <f t="shared" si="20"/>
        <v>n/a</v>
      </c>
      <c r="V104" s="56" t="str">
        <f t="shared" si="20"/>
        <v>n/a</v>
      </c>
      <c r="X104" s="83" t="e">
        <f>+SUMPRODUCT(('Verbal Log'!$C$5:$C$1004='Verbal Sub Area Stats'!$B104)*('Verbal Log'!$J$5:$J$1004='Verbal Sub Area Stats'!X$42)*('Verbal Log'!$E$5:$E$1004='Verbal Sub Area Stats'!$B$101)*'Verbal Log'!$H$5:$H$1004)/SUMPRODUCT(('Verbal Log'!$C$5:$C$1004='Verbal Sub Area Stats'!$B104)*('Verbal Log'!$J$5:$J$1004='Verbal Sub Area Stats'!X$42)*('Verbal Log'!$E$5:$E$1004='Verbal Sub Area Stats'!$B$101))</f>
        <v>#DIV/0!</v>
      </c>
      <c r="Y104" s="83" t="e">
        <f>+SUMPRODUCT(('Verbal Log'!$C$5:$C$1004='Verbal Sub Area Stats'!$B104)*('Verbal Log'!$J$5:$J$1004='Verbal Sub Area Stats'!Y$42)*('Verbal Log'!$E$5:$E$1004='Verbal Sub Area Stats'!$B$101)*'Verbal Log'!$H$5:$H$1004)/SUMPRODUCT(('Verbal Log'!$C$5:$C$1004='Verbal Sub Area Stats'!$B104)*('Verbal Log'!$J$5:$J$1004='Verbal Sub Area Stats'!Y$42)*('Verbal Log'!$E$5:$E$1004='Verbal Sub Area Stats'!$B$101))</f>
        <v>#DIV/0!</v>
      </c>
      <c r="Z104" s="83" t="e">
        <f>+SUMPRODUCT(('Verbal Log'!$C$5:$C$1004='Verbal Sub Area Stats'!$B104)*('Verbal Log'!$J$5:$J$1004='Verbal Sub Area Stats'!Z$42)*('Verbal Log'!$E$5:$E$1004='Verbal Sub Area Stats'!$B$101)*'Verbal Log'!$H$5:$H$1004)/SUMPRODUCT(('Verbal Log'!$C$5:$C$1004='Verbal Sub Area Stats'!$B104)*('Verbal Log'!$J$5:$J$1004='Verbal Sub Area Stats'!Z$42)*('Verbal Log'!$E$5:$E$1004='Verbal Sub Area Stats'!$B$101))</f>
        <v>#DIV/0!</v>
      </c>
      <c r="AA104" s="83" t="e">
        <f>+SUMPRODUCT(('Verbal Log'!$C$5:$C$1004='Verbal Sub Area Stats'!$B104)*('Verbal Log'!$J$5:$J$1004='Verbal Sub Area Stats'!AA$42)*('Verbal Log'!$E$5:$E$1004='Verbal Sub Area Stats'!$B$101)*'Verbal Log'!$H$5:$H$1004)/SUMPRODUCT(('Verbal Log'!$C$5:$C$1004='Verbal Sub Area Stats'!$B104)*('Verbal Log'!$J$5:$J$1004='Verbal Sub Area Stats'!AA$42)*('Verbal Log'!$E$5:$E$1004='Verbal Sub Area Stats'!$B$101))</f>
        <v>#DIV/0!</v>
      </c>
      <c r="AB104" s="83" t="e">
        <f>+SUMPRODUCT(('Verbal Log'!$C$5:$C$1004='Verbal Sub Area Stats'!$B104)*('Verbal Log'!$J$5:$J$1004='Verbal Sub Area Stats'!AB$42)*('Verbal Log'!$E$5:$E$1004='Verbal Sub Area Stats'!$B$101)*'Verbal Log'!$H$5:$H$1004)/SUMPRODUCT(('Verbal Log'!$C$5:$C$1004='Verbal Sub Area Stats'!$B104)*('Verbal Log'!$J$5:$J$1004='Verbal Sub Area Stats'!AB$42)*('Verbal Log'!$E$5:$E$1004='Verbal Sub Area Stats'!$B$101))</f>
        <v>#DIV/0!</v>
      </c>
      <c r="AC104" s="83" t="e">
        <f>+SUMPRODUCT(('Verbal Log'!$C$5:$C$1004='Verbal Sub Area Stats'!$B104)*('Verbal Log'!$J$5:$J$1004='Verbal Sub Area Stats'!AC$42)*('Verbal Log'!$E$5:$E$1004='Verbal Sub Area Stats'!$B$101)*'Verbal Log'!$H$5:$H$1004)/SUMPRODUCT(('Verbal Log'!$C$5:$C$1004='Verbal Sub Area Stats'!$B104)*('Verbal Log'!$J$5:$J$1004='Verbal Sub Area Stats'!AC$42)*('Verbal Log'!$E$5:$E$1004='Verbal Sub Area Stats'!$B$101))</f>
        <v>#DIV/0!</v>
      </c>
      <c r="AD104" s="83" t="e">
        <f>+SUMPRODUCT(('Verbal Log'!$C$5:$C$1004='Verbal Sub Area Stats'!$B104)*('Verbal Log'!$J$5:$J$1004='Verbal Sub Area Stats'!AD$42)*('Verbal Log'!$E$5:$E$1004='Verbal Sub Area Stats'!$B$101)*'Verbal Log'!$H$5:$H$1004)/SUMPRODUCT(('Verbal Log'!$C$5:$C$1004='Verbal Sub Area Stats'!$B104)*('Verbal Log'!$J$5:$J$1004='Verbal Sub Area Stats'!AD$42)*('Verbal Log'!$E$5:$E$1004='Verbal Sub Area Stats'!$B$101))</f>
        <v>#DIV/0!</v>
      </c>
      <c r="AE104" s="83" t="e">
        <f>+SUMPRODUCT(('Verbal Log'!$C$5:$C$1004='Verbal Sub Area Stats'!$B104)*('Verbal Log'!$J$5:$J$1004='Verbal Sub Area Stats'!AE$42)*('Verbal Log'!$E$5:$E$1004='Verbal Sub Area Stats'!$B$101)*'Verbal Log'!$H$5:$H$1004)/SUMPRODUCT(('Verbal Log'!$C$5:$C$1004='Verbal Sub Area Stats'!$B104)*('Verbal Log'!$J$5:$J$1004='Verbal Sub Area Stats'!AE$42)*('Verbal Log'!$E$5:$E$1004='Verbal Sub Area Stats'!$B$101))</f>
        <v>#DIV/0!</v>
      </c>
      <c r="AF104" s="83" t="e">
        <f>+SUMPRODUCT(('Verbal Log'!$C$5:$C$1004='Verbal Sub Area Stats'!$B104)*('Verbal Log'!$J$5:$J$1004='Verbal Sub Area Stats'!AF$42)*('Verbal Log'!$E$5:$E$1004='Verbal Sub Area Stats'!$B$101)*'Verbal Log'!$H$5:$H$1004)/SUMPRODUCT(('Verbal Log'!$C$5:$C$1004='Verbal Sub Area Stats'!$B104)*('Verbal Log'!$J$5:$J$1004='Verbal Sub Area Stats'!AF$42)*('Verbal Log'!$E$5:$E$1004='Verbal Sub Area Stats'!$B$101))</f>
        <v>#DIV/0!</v>
      </c>
      <c r="AG104" s="83" t="e">
        <f>+SUMPRODUCT(('Verbal Log'!$C$5:$C$1004='Verbal Sub Area Stats'!$B104)*('Verbal Log'!$J$5:$J$1004='Verbal Sub Area Stats'!AG$42)*('Verbal Log'!$E$5:$E$1004='Verbal Sub Area Stats'!$B$101)*'Verbal Log'!$H$5:$H$1004)/SUMPRODUCT(('Verbal Log'!$C$5:$C$1004='Verbal Sub Area Stats'!$B104)*('Verbal Log'!$J$5:$J$1004='Verbal Sub Area Stats'!AG$42)*('Verbal Log'!$E$5:$E$1004='Verbal Sub Area Stats'!$B$101))</f>
        <v>#DIV/0!</v>
      </c>
      <c r="AH104" s="83" t="e">
        <f>+SUMPRODUCT(('Verbal Log'!$C$5:$C$1004='Verbal Sub Area Stats'!$B104)*('Verbal Log'!$J$5:$J$1004='Verbal Sub Area Stats'!AH$42)*('Verbal Log'!$E$5:$E$1004='Verbal Sub Area Stats'!$B$101)*'Verbal Log'!$H$5:$H$1004)/SUMPRODUCT(('Verbal Log'!$C$5:$C$1004='Verbal Sub Area Stats'!$B104)*('Verbal Log'!$J$5:$J$1004='Verbal Sub Area Stats'!AH$42)*('Verbal Log'!$E$5:$E$1004='Verbal Sub Area Stats'!$B$101))</f>
        <v>#DIV/0!</v>
      </c>
      <c r="AI104" s="83" t="e">
        <f>+SUMPRODUCT(('Verbal Log'!$C$5:$C$1004='Verbal Sub Area Stats'!$B104)*('Verbal Log'!$J$5:$J$1004='Verbal Sub Area Stats'!AI$42)*('Verbal Log'!$E$5:$E$1004='Verbal Sub Area Stats'!$B$101)*'Verbal Log'!$H$5:$H$1004)/SUMPRODUCT(('Verbal Log'!$C$5:$C$1004='Verbal Sub Area Stats'!$B104)*('Verbal Log'!$J$5:$J$1004='Verbal Sub Area Stats'!AI$42)*('Verbal Log'!$E$5:$E$1004='Verbal Sub Area Stats'!$B$101))</f>
        <v>#DIV/0!</v>
      </c>
      <c r="AJ104" s="83" t="e">
        <f>+SUMPRODUCT(('Verbal Log'!$C$5:$C$1004='Verbal Sub Area Stats'!$B104)*('Verbal Log'!$J$5:$J$1004='Verbal Sub Area Stats'!AJ$42)*('Verbal Log'!$E$5:$E$1004='Verbal Sub Area Stats'!$B$101)*'Verbal Log'!$H$5:$H$1004)/SUMPRODUCT(('Verbal Log'!$C$5:$C$1004='Verbal Sub Area Stats'!$B104)*('Verbal Log'!$J$5:$J$1004='Verbal Sub Area Stats'!AJ$42)*('Verbal Log'!$E$5:$E$1004='Verbal Sub Area Stats'!$B$101))</f>
        <v>#DIV/0!</v>
      </c>
      <c r="AK104" s="83" t="e">
        <f>+SUMPRODUCT(('Verbal Log'!$C$5:$C$1004='Verbal Sub Area Stats'!$B104)*('Verbal Log'!$J$5:$J$1004='Verbal Sub Area Stats'!AK$42)*('Verbal Log'!$E$5:$E$1004='Verbal Sub Area Stats'!$B$101)*'Verbal Log'!$H$5:$H$1004)/SUMPRODUCT(('Verbal Log'!$C$5:$C$1004='Verbal Sub Area Stats'!$B104)*('Verbal Log'!$J$5:$J$1004='Verbal Sub Area Stats'!AK$42)*('Verbal Log'!$E$5:$E$1004='Verbal Sub Area Stats'!$B$101))</f>
        <v>#DIV/0!</v>
      </c>
      <c r="AL104" s="83" t="e">
        <f>+SUMPRODUCT(('Verbal Log'!$C$5:$C$1004='Verbal Sub Area Stats'!$B104)*('Verbal Log'!$J$5:$J$1004='Verbal Sub Area Stats'!AL$42)*('Verbal Log'!$E$5:$E$1004='Verbal Sub Area Stats'!$B$101)*'Verbal Log'!$H$5:$H$1004)/SUMPRODUCT(('Verbal Log'!$C$5:$C$1004='Verbal Sub Area Stats'!$B104)*('Verbal Log'!$J$5:$J$1004='Verbal Sub Area Stats'!AL$42)*('Verbal Log'!$E$5:$E$1004='Verbal Sub Area Stats'!$B$101))</f>
        <v>#DIV/0!</v>
      </c>
      <c r="AM104" s="83" t="e">
        <f>+SUMPRODUCT(('Verbal Log'!$C$5:$C$1004='Verbal Sub Area Stats'!$B104)*('Verbal Log'!$J$5:$J$1004='Verbal Sub Area Stats'!AM$42)*('Verbal Log'!$E$5:$E$1004='Verbal Sub Area Stats'!$B$101)*'Verbal Log'!$H$5:$H$1004)/SUMPRODUCT(('Verbal Log'!$C$5:$C$1004='Verbal Sub Area Stats'!$B104)*('Verbal Log'!$J$5:$J$1004='Verbal Sub Area Stats'!AM$42)*('Verbal Log'!$E$5:$E$1004='Verbal Sub Area Stats'!$B$101))</f>
        <v>#DIV/0!</v>
      </c>
      <c r="AN104" s="83" t="e">
        <f>+SUMPRODUCT(('Verbal Log'!$C$5:$C$1004='Verbal Sub Area Stats'!$B104)*('Verbal Log'!$J$5:$J$1004='Verbal Sub Area Stats'!AN$42)*('Verbal Log'!$E$5:$E$1004='Verbal Sub Area Stats'!$B$101)*'Verbal Log'!$H$5:$H$1004)/SUMPRODUCT(('Verbal Log'!$C$5:$C$1004='Verbal Sub Area Stats'!$B104)*('Verbal Log'!$J$5:$J$1004='Verbal Sub Area Stats'!AN$42)*('Verbal Log'!$E$5:$E$1004='Verbal Sub Area Stats'!$B$101))</f>
        <v>#DIV/0!</v>
      </c>
      <c r="AO104" s="83" t="e">
        <f>+SUMPRODUCT(('Verbal Log'!$C$5:$C$1004='Verbal Sub Area Stats'!$B104)*('Verbal Log'!$J$5:$J$1004='Verbal Sub Area Stats'!AO$42)*('Verbal Log'!$E$5:$E$1004='Verbal Sub Area Stats'!$B$101)*'Verbal Log'!$H$5:$H$1004)/SUMPRODUCT(('Verbal Log'!$C$5:$C$1004='Verbal Sub Area Stats'!$B104)*('Verbal Log'!$J$5:$J$1004='Verbal Sub Area Stats'!AO$42)*('Verbal Log'!$E$5:$E$1004='Verbal Sub Area Stats'!$B$101))</f>
        <v>#DIV/0!</v>
      </c>
      <c r="AP104" s="108" t="e">
        <f>+SUMPRODUCT(('Verbal Log'!$C$5:$C$1004='Verbal Sub Area Stats'!$B104)*('Verbal Log'!$E$5:$E$1004='Verbal Sub Area Stats'!$B$41)*'Verbal Log'!$H$5:$H$1004)/SUMPRODUCT(('Verbal Log'!$C$5:$C$1004='Verbal Sub Area Stats'!$B104)*('Verbal Log'!$E$5:$E$1004='Verbal Sub Area Stats'!$B$41))</f>
        <v>#DIV/0!</v>
      </c>
      <c r="AQ104" s="76"/>
      <c r="AR104" s="76"/>
      <c r="AS104" s="76"/>
      <c r="AT104" s="76"/>
      <c r="AU104" s="76"/>
      <c r="AV104" s="76"/>
      <c r="AW104" s="76"/>
      <c r="AX104" s="76"/>
      <c r="AY104" s="76"/>
      <c r="AZ104" s="76"/>
      <c r="BA104" s="76"/>
      <c r="BB104" s="76"/>
      <c r="BC104" s="76"/>
      <c r="BD104" s="76"/>
      <c r="BE104" s="76"/>
      <c r="BF104" s="76"/>
      <c r="BG104" s="76"/>
    </row>
    <row r="105" spans="2:61" ht="16" thickBot="1">
      <c r="B105" s="18" t="str">
        <f>+$B$45</f>
        <v>Official Guide-Q</v>
      </c>
      <c r="D105" s="136" t="str">
        <f t="shared" si="19"/>
        <v>n/a</v>
      </c>
      <c r="E105" s="136" t="str">
        <f t="shared" si="19"/>
        <v>n/a</v>
      </c>
      <c r="F105" s="136" t="str">
        <f t="shared" si="19"/>
        <v>n/a</v>
      </c>
      <c r="G105" s="136" t="str">
        <f t="shared" si="19"/>
        <v>n/a</v>
      </c>
      <c r="H105" s="136" t="str">
        <f t="shared" si="19"/>
        <v>n/a</v>
      </c>
      <c r="I105" s="136" t="str">
        <f t="shared" si="19"/>
        <v>n/a</v>
      </c>
      <c r="J105" s="136" t="str">
        <f t="shared" si="19"/>
        <v>n/a</v>
      </c>
      <c r="K105" s="136" t="str">
        <f t="shared" si="19"/>
        <v>n/a</v>
      </c>
      <c r="L105" s="136" t="str">
        <f t="shared" si="19"/>
        <v>n/a</v>
      </c>
      <c r="M105" s="53" t="str">
        <f t="shared" si="19"/>
        <v>n/a</v>
      </c>
      <c r="N105" s="54" t="str">
        <f t="shared" si="19"/>
        <v>n/a</v>
      </c>
      <c r="O105" s="136" t="str">
        <f t="shared" si="20"/>
        <v>n/a</v>
      </c>
      <c r="P105" s="53" t="str">
        <f t="shared" si="20"/>
        <v>n/a</v>
      </c>
      <c r="Q105" s="54" t="str">
        <f t="shared" si="20"/>
        <v>n/a</v>
      </c>
      <c r="R105" s="136" t="str">
        <f t="shared" si="20"/>
        <v>n/a</v>
      </c>
      <c r="S105" s="53" t="str">
        <f t="shared" si="20"/>
        <v>n/a</v>
      </c>
      <c r="T105" s="54" t="str">
        <f t="shared" si="20"/>
        <v>n/a</v>
      </c>
      <c r="U105" s="136" t="str">
        <f t="shared" si="20"/>
        <v>n/a</v>
      </c>
      <c r="V105" s="53" t="str">
        <f t="shared" si="20"/>
        <v>n/a</v>
      </c>
      <c r="X105" s="83" t="e">
        <f>+SUMPRODUCT(('Verbal Log'!$C$5:$C$1004='Verbal Sub Area Stats'!$B105)*('Verbal Log'!$J$5:$J$1004='Verbal Sub Area Stats'!X$42)*('Verbal Log'!$E$5:$E$1004='Verbal Sub Area Stats'!$B$101)*'Verbal Log'!$H$5:$H$1004)/SUMPRODUCT(('Verbal Log'!$C$5:$C$1004='Verbal Sub Area Stats'!$B105)*('Verbal Log'!$J$5:$J$1004='Verbal Sub Area Stats'!X$42)*('Verbal Log'!$E$5:$E$1004='Verbal Sub Area Stats'!$B$101))</f>
        <v>#DIV/0!</v>
      </c>
      <c r="Y105" s="83" t="e">
        <f>+SUMPRODUCT(('Verbal Log'!$C$5:$C$1004='Verbal Sub Area Stats'!$B105)*('Verbal Log'!$J$5:$J$1004='Verbal Sub Area Stats'!Y$42)*('Verbal Log'!$E$5:$E$1004='Verbal Sub Area Stats'!$B$101)*'Verbal Log'!$H$5:$H$1004)/SUMPRODUCT(('Verbal Log'!$C$5:$C$1004='Verbal Sub Area Stats'!$B105)*('Verbal Log'!$J$5:$J$1004='Verbal Sub Area Stats'!Y$42)*('Verbal Log'!$E$5:$E$1004='Verbal Sub Area Stats'!$B$101))</f>
        <v>#DIV/0!</v>
      </c>
      <c r="Z105" s="83" t="e">
        <f>+SUMPRODUCT(('Verbal Log'!$C$5:$C$1004='Verbal Sub Area Stats'!$B105)*('Verbal Log'!$J$5:$J$1004='Verbal Sub Area Stats'!Z$42)*('Verbal Log'!$E$5:$E$1004='Verbal Sub Area Stats'!$B$101)*'Verbal Log'!$H$5:$H$1004)/SUMPRODUCT(('Verbal Log'!$C$5:$C$1004='Verbal Sub Area Stats'!$B105)*('Verbal Log'!$J$5:$J$1004='Verbal Sub Area Stats'!Z$42)*('Verbal Log'!$E$5:$E$1004='Verbal Sub Area Stats'!$B$101))</f>
        <v>#DIV/0!</v>
      </c>
      <c r="AA105" s="83" t="e">
        <f>+SUMPRODUCT(('Verbal Log'!$C$5:$C$1004='Verbal Sub Area Stats'!$B105)*('Verbal Log'!$J$5:$J$1004='Verbal Sub Area Stats'!AA$42)*('Verbal Log'!$E$5:$E$1004='Verbal Sub Area Stats'!$B$101)*'Verbal Log'!$H$5:$H$1004)/SUMPRODUCT(('Verbal Log'!$C$5:$C$1004='Verbal Sub Area Stats'!$B105)*('Verbal Log'!$J$5:$J$1004='Verbal Sub Area Stats'!AA$42)*('Verbal Log'!$E$5:$E$1004='Verbal Sub Area Stats'!$B$101))</f>
        <v>#DIV/0!</v>
      </c>
      <c r="AB105" s="83" t="e">
        <f>+SUMPRODUCT(('Verbal Log'!$C$5:$C$1004='Verbal Sub Area Stats'!$B105)*('Verbal Log'!$J$5:$J$1004='Verbal Sub Area Stats'!AB$42)*('Verbal Log'!$E$5:$E$1004='Verbal Sub Area Stats'!$B$101)*'Verbal Log'!$H$5:$H$1004)/SUMPRODUCT(('Verbal Log'!$C$5:$C$1004='Verbal Sub Area Stats'!$B105)*('Verbal Log'!$J$5:$J$1004='Verbal Sub Area Stats'!AB$42)*('Verbal Log'!$E$5:$E$1004='Verbal Sub Area Stats'!$B$101))</f>
        <v>#DIV/0!</v>
      </c>
      <c r="AC105" s="83" t="e">
        <f>+SUMPRODUCT(('Verbal Log'!$C$5:$C$1004='Verbal Sub Area Stats'!$B105)*('Verbal Log'!$J$5:$J$1004='Verbal Sub Area Stats'!AC$42)*('Verbal Log'!$E$5:$E$1004='Verbal Sub Area Stats'!$B$101)*'Verbal Log'!$H$5:$H$1004)/SUMPRODUCT(('Verbal Log'!$C$5:$C$1004='Verbal Sub Area Stats'!$B105)*('Verbal Log'!$J$5:$J$1004='Verbal Sub Area Stats'!AC$42)*('Verbal Log'!$E$5:$E$1004='Verbal Sub Area Stats'!$B$101))</f>
        <v>#DIV/0!</v>
      </c>
      <c r="AD105" s="83" t="e">
        <f>+SUMPRODUCT(('Verbal Log'!$C$5:$C$1004='Verbal Sub Area Stats'!$B105)*('Verbal Log'!$J$5:$J$1004='Verbal Sub Area Stats'!AD$42)*('Verbal Log'!$E$5:$E$1004='Verbal Sub Area Stats'!$B$101)*'Verbal Log'!$H$5:$H$1004)/SUMPRODUCT(('Verbal Log'!$C$5:$C$1004='Verbal Sub Area Stats'!$B105)*('Verbal Log'!$J$5:$J$1004='Verbal Sub Area Stats'!AD$42)*('Verbal Log'!$E$5:$E$1004='Verbal Sub Area Stats'!$B$101))</f>
        <v>#DIV/0!</v>
      </c>
      <c r="AE105" s="83" t="e">
        <f>+SUMPRODUCT(('Verbal Log'!$C$5:$C$1004='Verbal Sub Area Stats'!$B105)*('Verbal Log'!$J$5:$J$1004='Verbal Sub Area Stats'!AE$42)*('Verbal Log'!$E$5:$E$1004='Verbal Sub Area Stats'!$B$101)*'Verbal Log'!$H$5:$H$1004)/SUMPRODUCT(('Verbal Log'!$C$5:$C$1004='Verbal Sub Area Stats'!$B105)*('Verbal Log'!$J$5:$J$1004='Verbal Sub Area Stats'!AE$42)*('Verbal Log'!$E$5:$E$1004='Verbal Sub Area Stats'!$B$101))</f>
        <v>#DIV/0!</v>
      </c>
      <c r="AF105" s="83" t="e">
        <f>+SUMPRODUCT(('Verbal Log'!$C$5:$C$1004='Verbal Sub Area Stats'!$B105)*('Verbal Log'!$J$5:$J$1004='Verbal Sub Area Stats'!AF$42)*('Verbal Log'!$E$5:$E$1004='Verbal Sub Area Stats'!$B$101)*'Verbal Log'!$H$5:$H$1004)/SUMPRODUCT(('Verbal Log'!$C$5:$C$1004='Verbal Sub Area Stats'!$B105)*('Verbal Log'!$J$5:$J$1004='Verbal Sub Area Stats'!AF$42)*('Verbal Log'!$E$5:$E$1004='Verbal Sub Area Stats'!$B$101))</f>
        <v>#DIV/0!</v>
      </c>
      <c r="AG105" s="83" t="e">
        <f>+SUMPRODUCT(('Verbal Log'!$C$5:$C$1004='Verbal Sub Area Stats'!$B105)*('Verbal Log'!$J$5:$J$1004='Verbal Sub Area Stats'!AG$42)*('Verbal Log'!$E$5:$E$1004='Verbal Sub Area Stats'!$B$101)*'Verbal Log'!$H$5:$H$1004)/SUMPRODUCT(('Verbal Log'!$C$5:$C$1004='Verbal Sub Area Stats'!$B105)*('Verbal Log'!$J$5:$J$1004='Verbal Sub Area Stats'!AG$42)*('Verbal Log'!$E$5:$E$1004='Verbal Sub Area Stats'!$B$101))</f>
        <v>#DIV/0!</v>
      </c>
      <c r="AH105" s="83" t="e">
        <f>+SUMPRODUCT(('Verbal Log'!$C$5:$C$1004='Verbal Sub Area Stats'!$B105)*('Verbal Log'!$J$5:$J$1004='Verbal Sub Area Stats'!AH$42)*('Verbal Log'!$E$5:$E$1004='Verbal Sub Area Stats'!$B$101)*'Verbal Log'!$H$5:$H$1004)/SUMPRODUCT(('Verbal Log'!$C$5:$C$1004='Verbal Sub Area Stats'!$B105)*('Verbal Log'!$J$5:$J$1004='Verbal Sub Area Stats'!AH$42)*('Verbal Log'!$E$5:$E$1004='Verbal Sub Area Stats'!$B$101))</f>
        <v>#DIV/0!</v>
      </c>
      <c r="AI105" s="83" t="e">
        <f>+SUMPRODUCT(('Verbal Log'!$C$5:$C$1004='Verbal Sub Area Stats'!$B105)*('Verbal Log'!$J$5:$J$1004='Verbal Sub Area Stats'!AI$42)*('Verbal Log'!$E$5:$E$1004='Verbal Sub Area Stats'!$B$101)*'Verbal Log'!$H$5:$H$1004)/SUMPRODUCT(('Verbal Log'!$C$5:$C$1004='Verbal Sub Area Stats'!$B105)*('Verbal Log'!$J$5:$J$1004='Verbal Sub Area Stats'!AI$42)*('Verbal Log'!$E$5:$E$1004='Verbal Sub Area Stats'!$B$101))</f>
        <v>#DIV/0!</v>
      </c>
      <c r="AJ105" s="83" t="e">
        <f>+SUMPRODUCT(('Verbal Log'!$C$5:$C$1004='Verbal Sub Area Stats'!$B105)*('Verbal Log'!$J$5:$J$1004='Verbal Sub Area Stats'!AJ$42)*('Verbal Log'!$E$5:$E$1004='Verbal Sub Area Stats'!$B$101)*'Verbal Log'!$H$5:$H$1004)/SUMPRODUCT(('Verbal Log'!$C$5:$C$1004='Verbal Sub Area Stats'!$B105)*('Verbal Log'!$J$5:$J$1004='Verbal Sub Area Stats'!AJ$42)*('Verbal Log'!$E$5:$E$1004='Verbal Sub Area Stats'!$B$101))</f>
        <v>#DIV/0!</v>
      </c>
      <c r="AK105" s="83" t="e">
        <f>+SUMPRODUCT(('Verbal Log'!$C$5:$C$1004='Verbal Sub Area Stats'!$B105)*('Verbal Log'!$J$5:$J$1004='Verbal Sub Area Stats'!AK$42)*('Verbal Log'!$E$5:$E$1004='Verbal Sub Area Stats'!$B$101)*'Verbal Log'!$H$5:$H$1004)/SUMPRODUCT(('Verbal Log'!$C$5:$C$1004='Verbal Sub Area Stats'!$B105)*('Verbal Log'!$J$5:$J$1004='Verbal Sub Area Stats'!AK$42)*('Verbal Log'!$E$5:$E$1004='Verbal Sub Area Stats'!$B$101))</f>
        <v>#DIV/0!</v>
      </c>
      <c r="AL105" s="83" t="e">
        <f>+SUMPRODUCT(('Verbal Log'!$C$5:$C$1004='Verbal Sub Area Stats'!$B105)*('Verbal Log'!$J$5:$J$1004='Verbal Sub Area Stats'!AL$42)*('Verbal Log'!$E$5:$E$1004='Verbal Sub Area Stats'!$B$101)*'Verbal Log'!$H$5:$H$1004)/SUMPRODUCT(('Verbal Log'!$C$5:$C$1004='Verbal Sub Area Stats'!$B105)*('Verbal Log'!$J$5:$J$1004='Verbal Sub Area Stats'!AL$42)*('Verbal Log'!$E$5:$E$1004='Verbal Sub Area Stats'!$B$101))</f>
        <v>#DIV/0!</v>
      </c>
      <c r="AM105" s="83" t="e">
        <f>+SUMPRODUCT(('Verbal Log'!$C$5:$C$1004='Verbal Sub Area Stats'!$B105)*('Verbal Log'!$J$5:$J$1004='Verbal Sub Area Stats'!AM$42)*('Verbal Log'!$E$5:$E$1004='Verbal Sub Area Stats'!$B$101)*'Verbal Log'!$H$5:$H$1004)/SUMPRODUCT(('Verbal Log'!$C$5:$C$1004='Verbal Sub Area Stats'!$B105)*('Verbal Log'!$J$5:$J$1004='Verbal Sub Area Stats'!AM$42)*('Verbal Log'!$E$5:$E$1004='Verbal Sub Area Stats'!$B$101))</f>
        <v>#DIV/0!</v>
      </c>
      <c r="AN105" s="83" t="e">
        <f>+SUMPRODUCT(('Verbal Log'!$C$5:$C$1004='Verbal Sub Area Stats'!$B105)*('Verbal Log'!$J$5:$J$1004='Verbal Sub Area Stats'!AN$42)*('Verbal Log'!$E$5:$E$1004='Verbal Sub Area Stats'!$B$101)*'Verbal Log'!$H$5:$H$1004)/SUMPRODUCT(('Verbal Log'!$C$5:$C$1004='Verbal Sub Area Stats'!$B105)*('Verbal Log'!$J$5:$J$1004='Verbal Sub Area Stats'!AN$42)*('Verbal Log'!$E$5:$E$1004='Verbal Sub Area Stats'!$B$101))</f>
        <v>#DIV/0!</v>
      </c>
      <c r="AO105" s="83" t="e">
        <f>+SUMPRODUCT(('Verbal Log'!$C$5:$C$1004='Verbal Sub Area Stats'!$B105)*('Verbal Log'!$J$5:$J$1004='Verbal Sub Area Stats'!AO$42)*('Verbal Log'!$E$5:$E$1004='Verbal Sub Area Stats'!$B$101)*'Verbal Log'!$H$5:$H$1004)/SUMPRODUCT(('Verbal Log'!$C$5:$C$1004='Verbal Sub Area Stats'!$B105)*('Verbal Log'!$J$5:$J$1004='Verbal Sub Area Stats'!AO$42)*('Verbal Log'!$E$5:$E$1004='Verbal Sub Area Stats'!$B$101))</f>
        <v>#DIV/0!</v>
      </c>
      <c r="AP105" s="108" t="e">
        <f>+SUMPRODUCT(('Verbal Log'!$C$5:$C$1004='Verbal Sub Area Stats'!$B105)*('Verbal Log'!$E$5:$E$1004='Verbal Sub Area Stats'!$B$41)*'Verbal Log'!$H$5:$H$1004)/SUMPRODUCT(('Verbal Log'!$C$5:$C$1004='Verbal Sub Area Stats'!$B105)*('Verbal Log'!$E$5:$E$1004='Verbal Sub Area Stats'!$B$41))</f>
        <v>#DIV/0!</v>
      </c>
      <c r="AQ105" s="76"/>
      <c r="AR105" s="76"/>
      <c r="AS105" s="76"/>
      <c r="AT105" s="76"/>
      <c r="AU105" s="76"/>
      <c r="AV105" s="76"/>
      <c r="AW105" s="76"/>
      <c r="AX105" s="76"/>
      <c r="AY105" s="76"/>
      <c r="AZ105" s="76"/>
      <c r="BA105" s="76"/>
      <c r="BB105" s="76"/>
      <c r="BC105" s="76"/>
      <c r="BD105" s="76"/>
      <c r="BE105" s="76"/>
      <c r="BF105" s="76"/>
      <c r="BG105" s="76"/>
    </row>
    <row r="106" spans="2:61" ht="16" thickBot="1">
      <c r="B106" s="18" t="str">
        <f>+$B$46</f>
        <v>Kaplan Premier</v>
      </c>
      <c r="D106" s="137" t="str">
        <f t="shared" si="19"/>
        <v>n/a</v>
      </c>
      <c r="E106" s="137" t="str">
        <f t="shared" si="19"/>
        <v>n/a</v>
      </c>
      <c r="F106" s="137" t="str">
        <f t="shared" si="19"/>
        <v>n/a</v>
      </c>
      <c r="G106" s="137" t="str">
        <f t="shared" si="19"/>
        <v>n/a</v>
      </c>
      <c r="H106" s="137" t="str">
        <f t="shared" si="19"/>
        <v>n/a</v>
      </c>
      <c r="I106" s="137" t="str">
        <f t="shared" si="19"/>
        <v>n/a</v>
      </c>
      <c r="J106" s="137">
        <f t="shared" si="19"/>
        <v>77.5</v>
      </c>
      <c r="K106" s="137">
        <f t="shared" si="19"/>
        <v>133.33333333333334</v>
      </c>
      <c r="L106" s="137" t="str">
        <f t="shared" si="19"/>
        <v>n/a</v>
      </c>
      <c r="M106" s="56" t="str">
        <f t="shared" si="19"/>
        <v>n/a</v>
      </c>
      <c r="N106" s="57" t="str">
        <f t="shared" si="19"/>
        <v>n/a</v>
      </c>
      <c r="O106" s="137" t="str">
        <f t="shared" si="20"/>
        <v>n/a</v>
      </c>
      <c r="P106" s="56" t="str">
        <f t="shared" si="20"/>
        <v>n/a</v>
      </c>
      <c r="Q106" s="57" t="str">
        <f t="shared" si="20"/>
        <v>n/a</v>
      </c>
      <c r="R106" s="137" t="str">
        <f t="shared" si="20"/>
        <v>n/a</v>
      </c>
      <c r="S106" s="56" t="str">
        <f t="shared" si="20"/>
        <v>n/a</v>
      </c>
      <c r="T106" s="57" t="str">
        <f t="shared" si="20"/>
        <v>n/a</v>
      </c>
      <c r="U106" s="137" t="str">
        <f t="shared" si="20"/>
        <v>n/a</v>
      </c>
      <c r="V106" s="56">
        <f t="shared" si="20"/>
        <v>100.12</v>
      </c>
      <c r="X106" s="83" t="e">
        <f>+SUMPRODUCT(('Verbal Log'!$C$5:$C$1004='Verbal Sub Area Stats'!$B106)*('Verbal Log'!$J$5:$J$1004='Verbal Sub Area Stats'!X$42)*('Verbal Log'!$E$5:$E$1004='Verbal Sub Area Stats'!$B$101)*'Verbal Log'!$H$5:$H$1004)/SUMPRODUCT(('Verbal Log'!$C$5:$C$1004='Verbal Sub Area Stats'!$B106)*('Verbal Log'!$J$5:$J$1004='Verbal Sub Area Stats'!X$42)*('Verbal Log'!$E$5:$E$1004='Verbal Sub Area Stats'!$B$101))</f>
        <v>#DIV/0!</v>
      </c>
      <c r="Y106" s="83" t="e">
        <f>+SUMPRODUCT(('Verbal Log'!$C$5:$C$1004='Verbal Sub Area Stats'!$B106)*('Verbal Log'!$J$5:$J$1004='Verbal Sub Area Stats'!Y$42)*('Verbal Log'!$E$5:$E$1004='Verbal Sub Area Stats'!$B$101)*'Verbal Log'!$H$5:$H$1004)/SUMPRODUCT(('Verbal Log'!$C$5:$C$1004='Verbal Sub Area Stats'!$B106)*('Verbal Log'!$J$5:$J$1004='Verbal Sub Area Stats'!Y$42)*('Verbal Log'!$E$5:$E$1004='Verbal Sub Area Stats'!$B$101))</f>
        <v>#DIV/0!</v>
      </c>
      <c r="Z106" s="83" t="e">
        <f>+SUMPRODUCT(('Verbal Log'!$C$5:$C$1004='Verbal Sub Area Stats'!$B106)*('Verbal Log'!$J$5:$J$1004='Verbal Sub Area Stats'!Z$42)*('Verbal Log'!$E$5:$E$1004='Verbal Sub Area Stats'!$B$101)*'Verbal Log'!$H$5:$H$1004)/SUMPRODUCT(('Verbal Log'!$C$5:$C$1004='Verbal Sub Area Stats'!$B106)*('Verbal Log'!$J$5:$J$1004='Verbal Sub Area Stats'!Z$42)*('Verbal Log'!$E$5:$E$1004='Verbal Sub Area Stats'!$B$101))</f>
        <v>#DIV/0!</v>
      </c>
      <c r="AA106" s="83" t="e">
        <f>+SUMPRODUCT(('Verbal Log'!$C$5:$C$1004='Verbal Sub Area Stats'!$B106)*('Verbal Log'!$J$5:$J$1004='Verbal Sub Area Stats'!AA$42)*('Verbal Log'!$E$5:$E$1004='Verbal Sub Area Stats'!$B$101)*'Verbal Log'!$H$5:$H$1004)/SUMPRODUCT(('Verbal Log'!$C$5:$C$1004='Verbal Sub Area Stats'!$B106)*('Verbal Log'!$J$5:$J$1004='Verbal Sub Area Stats'!AA$42)*('Verbal Log'!$E$5:$E$1004='Verbal Sub Area Stats'!$B$101))</f>
        <v>#DIV/0!</v>
      </c>
      <c r="AB106" s="83" t="e">
        <f>+SUMPRODUCT(('Verbal Log'!$C$5:$C$1004='Verbal Sub Area Stats'!$B106)*('Verbal Log'!$J$5:$J$1004='Verbal Sub Area Stats'!AB$42)*('Verbal Log'!$E$5:$E$1004='Verbal Sub Area Stats'!$B$101)*'Verbal Log'!$H$5:$H$1004)/SUMPRODUCT(('Verbal Log'!$C$5:$C$1004='Verbal Sub Area Stats'!$B106)*('Verbal Log'!$J$5:$J$1004='Verbal Sub Area Stats'!AB$42)*('Verbal Log'!$E$5:$E$1004='Verbal Sub Area Stats'!$B$101))</f>
        <v>#DIV/0!</v>
      </c>
      <c r="AC106" s="83" t="e">
        <f>+SUMPRODUCT(('Verbal Log'!$C$5:$C$1004='Verbal Sub Area Stats'!$B106)*('Verbal Log'!$J$5:$J$1004='Verbal Sub Area Stats'!AC$42)*('Verbal Log'!$E$5:$E$1004='Verbal Sub Area Stats'!$B$101)*'Verbal Log'!$H$5:$H$1004)/SUMPRODUCT(('Verbal Log'!$C$5:$C$1004='Verbal Sub Area Stats'!$B106)*('Verbal Log'!$J$5:$J$1004='Verbal Sub Area Stats'!AC$42)*('Verbal Log'!$E$5:$E$1004='Verbal Sub Area Stats'!$B$101))</f>
        <v>#DIV/0!</v>
      </c>
      <c r="AD106" s="83">
        <f>+SUMPRODUCT(('Verbal Log'!$C$5:$C$1004='Verbal Sub Area Stats'!$B106)*('Verbal Log'!$J$5:$J$1004='Verbal Sub Area Stats'!AD$42)*('Verbal Log'!$E$5:$E$1004='Verbal Sub Area Stats'!$B$101)*'Verbal Log'!$H$5:$H$1004)/SUMPRODUCT(('Verbal Log'!$C$5:$C$1004='Verbal Sub Area Stats'!$B106)*('Verbal Log'!$J$5:$J$1004='Verbal Sub Area Stats'!AD$42)*('Verbal Log'!$E$5:$E$1004='Verbal Sub Area Stats'!$B$101))</f>
        <v>77.5</v>
      </c>
      <c r="AE106" s="83">
        <f>+SUMPRODUCT(('Verbal Log'!$C$5:$C$1004='Verbal Sub Area Stats'!$B106)*('Verbal Log'!$J$5:$J$1004='Verbal Sub Area Stats'!AE$42)*('Verbal Log'!$E$5:$E$1004='Verbal Sub Area Stats'!$B$101)*'Verbal Log'!$H$5:$H$1004)/SUMPRODUCT(('Verbal Log'!$C$5:$C$1004='Verbal Sub Area Stats'!$B106)*('Verbal Log'!$J$5:$J$1004='Verbal Sub Area Stats'!AE$42)*('Verbal Log'!$E$5:$E$1004='Verbal Sub Area Stats'!$B$101))</f>
        <v>133.33333333333334</v>
      </c>
      <c r="AF106" s="83" t="e">
        <f>+SUMPRODUCT(('Verbal Log'!$C$5:$C$1004='Verbal Sub Area Stats'!$B106)*('Verbal Log'!$J$5:$J$1004='Verbal Sub Area Stats'!AF$42)*('Verbal Log'!$E$5:$E$1004='Verbal Sub Area Stats'!$B$101)*'Verbal Log'!$H$5:$H$1004)/SUMPRODUCT(('Verbal Log'!$C$5:$C$1004='Verbal Sub Area Stats'!$B106)*('Verbal Log'!$J$5:$J$1004='Verbal Sub Area Stats'!AF$42)*('Verbal Log'!$E$5:$E$1004='Verbal Sub Area Stats'!$B$101))</f>
        <v>#DIV/0!</v>
      </c>
      <c r="AG106" s="83" t="e">
        <f>+SUMPRODUCT(('Verbal Log'!$C$5:$C$1004='Verbal Sub Area Stats'!$B106)*('Verbal Log'!$J$5:$J$1004='Verbal Sub Area Stats'!AG$42)*('Verbal Log'!$E$5:$E$1004='Verbal Sub Area Stats'!$B$101)*'Verbal Log'!$H$5:$H$1004)/SUMPRODUCT(('Verbal Log'!$C$5:$C$1004='Verbal Sub Area Stats'!$B106)*('Verbal Log'!$J$5:$J$1004='Verbal Sub Area Stats'!AG$42)*('Verbal Log'!$E$5:$E$1004='Verbal Sub Area Stats'!$B$101))</f>
        <v>#DIV/0!</v>
      </c>
      <c r="AH106" s="83" t="e">
        <f>+SUMPRODUCT(('Verbal Log'!$C$5:$C$1004='Verbal Sub Area Stats'!$B106)*('Verbal Log'!$J$5:$J$1004='Verbal Sub Area Stats'!AH$42)*('Verbal Log'!$E$5:$E$1004='Verbal Sub Area Stats'!$B$101)*'Verbal Log'!$H$5:$H$1004)/SUMPRODUCT(('Verbal Log'!$C$5:$C$1004='Verbal Sub Area Stats'!$B106)*('Verbal Log'!$J$5:$J$1004='Verbal Sub Area Stats'!AH$42)*('Verbal Log'!$E$5:$E$1004='Verbal Sub Area Stats'!$B$101))</f>
        <v>#DIV/0!</v>
      </c>
      <c r="AI106" s="83" t="e">
        <f>+SUMPRODUCT(('Verbal Log'!$C$5:$C$1004='Verbal Sub Area Stats'!$B106)*('Verbal Log'!$J$5:$J$1004='Verbal Sub Area Stats'!AI$42)*('Verbal Log'!$E$5:$E$1004='Verbal Sub Area Stats'!$B$101)*'Verbal Log'!$H$5:$H$1004)/SUMPRODUCT(('Verbal Log'!$C$5:$C$1004='Verbal Sub Area Stats'!$B106)*('Verbal Log'!$J$5:$J$1004='Verbal Sub Area Stats'!AI$42)*('Verbal Log'!$E$5:$E$1004='Verbal Sub Area Stats'!$B$101))</f>
        <v>#DIV/0!</v>
      </c>
      <c r="AJ106" s="83" t="e">
        <f>+SUMPRODUCT(('Verbal Log'!$C$5:$C$1004='Verbal Sub Area Stats'!$B106)*('Verbal Log'!$J$5:$J$1004='Verbal Sub Area Stats'!AJ$42)*('Verbal Log'!$E$5:$E$1004='Verbal Sub Area Stats'!$B$101)*'Verbal Log'!$H$5:$H$1004)/SUMPRODUCT(('Verbal Log'!$C$5:$C$1004='Verbal Sub Area Stats'!$B106)*('Verbal Log'!$J$5:$J$1004='Verbal Sub Area Stats'!AJ$42)*('Verbal Log'!$E$5:$E$1004='Verbal Sub Area Stats'!$B$101))</f>
        <v>#DIV/0!</v>
      </c>
      <c r="AK106" s="83" t="e">
        <f>+SUMPRODUCT(('Verbal Log'!$C$5:$C$1004='Verbal Sub Area Stats'!$B106)*('Verbal Log'!$J$5:$J$1004='Verbal Sub Area Stats'!AK$42)*('Verbal Log'!$E$5:$E$1004='Verbal Sub Area Stats'!$B$101)*'Verbal Log'!$H$5:$H$1004)/SUMPRODUCT(('Verbal Log'!$C$5:$C$1004='Verbal Sub Area Stats'!$B106)*('Verbal Log'!$J$5:$J$1004='Verbal Sub Area Stats'!AK$42)*('Verbal Log'!$E$5:$E$1004='Verbal Sub Area Stats'!$B$101))</f>
        <v>#DIV/0!</v>
      </c>
      <c r="AL106" s="83" t="e">
        <f>+SUMPRODUCT(('Verbal Log'!$C$5:$C$1004='Verbal Sub Area Stats'!$B106)*('Verbal Log'!$J$5:$J$1004='Verbal Sub Area Stats'!AL$42)*('Verbal Log'!$E$5:$E$1004='Verbal Sub Area Stats'!$B$101)*'Verbal Log'!$H$5:$H$1004)/SUMPRODUCT(('Verbal Log'!$C$5:$C$1004='Verbal Sub Area Stats'!$B106)*('Verbal Log'!$J$5:$J$1004='Verbal Sub Area Stats'!AL$42)*('Verbal Log'!$E$5:$E$1004='Verbal Sub Area Stats'!$B$101))</f>
        <v>#DIV/0!</v>
      </c>
      <c r="AM106" s="83" t="e">
        <f>+SUMPRODUCT(('Verbal Log'!$C$5:$C$1004='Verbal Sub Area Stats'!$B106)*('Verbal Log'!$J$5:$J$1004='Verbal Sub Area Stats'!AM$42)*('Verbal Log'!$E$5:$E$1004='Verbal Sub Area Stats'!$B$101)*'Verbal Log'!$H$5:$H$1004)/SUMPRODUCT(('Verbal Log'!$C$5:$C$1004='Verbal Sub Area Stats'!$B106)*('Verbal Log'!$J$5:$J$1004='Verbal Sub Area Stats'!AM$42)*('Verbal Log'!$E$5:$E$1004='Verbal Sub Area Stats'!$B$101))</f>
        <v>#DIV/0!</v>
      </c>
      <c r="AN106" s="83" t="e">
        <f>+SUMPRODUCT(('Verbal Log'!$C$5:$C$1004='Verbal Sub Area Stats'!$B106)*('Verbal Log'!$J$5:$J$1004='Verbal Sub Area Stats'!AN$42)*('Verbal Log'!$E$5:$E$1004='Verbal Sub Area Stats'!$B$101)*'Verbal Log'!$H$5:$H$1004)/SUMPRODUCT(('Verbal Log'!$C$5:$C$1004='Verbal Sub Area Stats'!$B106)*('Verbal Log'!$J$5:$J$1004='Verbal Sub Area Stats'!AN$42)*('Verbal Log'!$E$5:$E$1004='Verbal Sub Area Stats'!$B$101))</f>
        <v>#DIV/0!</v>
      </c>
      <c r="AO106" s="83" t="e">
        <f>+SUMPRODUCT(('Verbal Log'!$C$5:$C$1004='Verbal Sub Area Stats'!$B106)*('Verbal Log'!$J$5:$J$1004='Verbal Sub Area Stats'!AO$42)*('Verbal Log'!$E$5:$E$1004='Verbal Sub Area Stats'!$B$101)*'Verbal Log'!$H$5:$H$1004)/SUMPRODUCT(('Verbal Log'!$C$5:$C$1004='Verbal Sub Area Stats'!$B106)*('Verbal Log'!$J$5:$J$1004='Verbal Sub Area Stats'!AO$42)*('Verbal Log'!$E$5:$E$1004='Verbal Sub Area Stats'!$B$101))</f>
        <v>#DIV/0!</v>
      </c>
      <c r="AP106" s="108">
        <f>+SUMPRODUCT(('Verbal Log'!$C$5:$C$1004='Verbal Sub Area Stats'!$B106)*('Verbal Log'!$E$5:$E$1004='Verbal Sub Area Stats'!$B$41)*'Verbal Log'!$H$5:$H$1004)/SUMPRODUCT(('Verbal Log'!$C$5:$C$1004='Verbal Sub Area Stats'!$B106)*('Verbal Log'!$E$5:$E$1004='Verbal Sub Area Stats'!$B$41))</f>
        <v>100.12</v>
      </c>
      <c r="AQ106" s="76"/>
      <c r="AR106" s="76"/>
      <c r="AS106" s="76"/>
      <c r="AT106" s="76"/>
      <c r="AU106" s="76"/>
      <c r="AV106" s="76"/>
      <c r="AW106" s="76"/>
      <c r="AX106" s="76"/>
      <c r="AY106" s="76"/>
      <c r="AZ106" s="76"/>
      <c r="BA106" s="76"/>
      <c r="BB106" s="76"/>
      <c r="BC106" s="76"/>
      <c r="BD106" s="76"/>
      <c r="BE106" s="76"/>
      <c r="BF106" s="76"/>
      <c r="BG106" s="76"/>
    </row>
    <row r="107" spans="2:61" ht="16" thickBot="1">
      <c r="B107" s="18" t="str">
        <f>+$B$47</f>
        <v>MGMAT</v>
      </c>
      <c r="D107" s="136" t="str">
        <f t="shared" si="19"/>
        <v>n/a</v>
      </c>
      <c r="E107" s="136" t="str">
        <f t="shared" si="19"/>
        <v>n/a</v>
      </c>
      <c r="F107" s="136" t="str">
        <f t="shared" si="19"/>
        <v>n/a</v>
      </c>
      <c r="G107" s="136" t="str">
        <f t="shared" si="19"/>
        <v>n/a</v>
      </c>
      <c r="H107" s="136" t="str">
        <f t="shared" si="19"/>
        <v>n/a</v>
      </c>
      <c r="I107" s="136" t="str">
        <f t="shared" si="19"/>
        <v>n/a</v>
      </c>
      <c r="J107" s="136" t="str">
        <f t="shared" si="19"/>
        <v>n/a</v>
      </c>
      <c r="K107" s="136" t="str">
        <f t="shared" si="19"/>
        <v>n/a</v>
      </c>
      <c r="L107" s="136" t="str">
        <f t="shared" si="19"/>
        <v>n/a</v>
      </c>
      <c r="M107" s="53" t="str">
        <f t="shared" si="19"/>
        <v>n/a</v>
      </c>
      <c r="N107" s="54" t="str">
        <f t="shared" si="19"/>
        <v>n/a</v>
      </c>
      <c r="O107" s="136" t="str">
        <f t="shared" si="20"/>
        <v>n/a</v>
      </c>
      <c r="P107" s="53" t="str">
        <f t="shared" si="20"/>
        <v>n/a</v>
      </c>
      <c r="Q107" s="54" t="str">
        <f t="shared" si="20"/>
        <v>n/a</v>
      </c>
      <c r="R107" s="136" t="str">
        <f t="shared" si="20"/>
        <v>n/a</v>
      </c>
      <c r="S107" s="53" t="str">
        <f t="shared" si="20"/>
        <v>n/a</v>
      </c>
      <c r="T107" s="54" t="str">
        <f t="shared" si="20"/>
        <v>n/a</v>
      </c>
      <c r="U107" s="136" t="str">
        <f t="shared" si="20"/>
        <v>n/a</v>
      </c>
      <c r="V107" s="53" t="str">
        <f t="shared" si="20"/>
        <v>n/a</v>
      </c>
      <c r="X107" s="83" t="e">
        <f>+SUMPRODUCT(('Verbal Log'!$C$5:$C$1004='Verbal Sub Area Stats'!$B107)*('Verbal Log'!$J$5:$J$1004='Verbal Sub Area Stats'!X$42)*('Verbal Log'!$E$5:$E$1004='Verbal Sub Area Stats'!$B$101)*'Verbal Log'!$H$5:$H$1004)/SUMPRODUCT(('Verbal Log'!$C$5:$C$1004='Verbal Sub Area Stats'!$B107)*('Verbal Log'!$J$5:$J$1004='Verbal Sub Area Stats'!X$42)*('Verbal Log'!$E$5:$E$1004='Verbal Sub Area Stats'!$B$101))</f>
        <v>#DIV/0!</v>
      </c>
      <c r="Y107" s="83" t="e">
        <f>+SUMPRODUCT(('Verbal Log'!$C$5:$C$1004='Verbal Sub Area Stats'!$B107)*('Verbal Log'!$J$5:$J$1004='Verbal Sub Area Stats'!Y$42)*('Verbal Log'!$E$5:$E$1004='Verbal Sub Area Stats'!$B$101)*'Verbal Log'!$H$5:$H$1004)/SUMPRODUCT(('Verbal Log'!$C$5:$C$1004='Verbal Sub Area Stats'!$B107)*('Verbal Log'!$J$5:$J$1004='Verbal Sub Area Stats'!Y$42)*('Verbal Log'!$E$5:$E$1004='Verbal Sub Area Stats'!$B$101))</f>
        <v>#DIV/0!</v>
      </c>
      <c r="Z107" s="83" t="e">
        <f>+SUMPRODUCT(('Verbal Log'!$C$5:$C$1004='Verbal Sub Area Stats'!$B107)*('Verbal Log'!$J$5:$J$1004='Verbal Sub Area Stats'!Z$42)*('Verbal Log'!$E$5:$E$1004='Verbal Sub Area Stats'!$B$101)*'Verbal Log'!$H$5:$H$1004)/SUMPRODUCT(('Verbal Log'!$C$5:$C$1004='Verbal Sub Area Stats'!$B107)*('Verbal Log'!$J$5:$J$1004='Verbal Sub Area Stats'!Z$42)*('Verbal Log'!$E$5:$E$1004='Verbal Sub Area Stats'!$B$101))</f>
        <v>#DIV/0!</v>
      </c>
      <c r="AA107" s="83" t="e">
        <f>+SUMPRODUCT(('Verbal Log'!$C$5:$C$1004='Verbal Sub Area Stats'!$B107)*('Verbal Log'!$J$5:$J$1004='Verbal Sub Area Stats'!AA$42)*('Verbal Log'!$E$5:$E$1004='Verbal Sub Area Stats'!$B$101)*'Verbal Log'!$H$5:$H$1004)/SUMPRODUCT(('Verbal Log'!$C$5:$C$1004='Verbal Sub Area Stats'!$B107)*('Verbal Log'!$J$5:$J$1004='Verbal Sub Area Stats'!AA$42)*('Verbal Log'!$E$5:$E$1004='Verbal Sub Area Stats'!$B$101))</f>
        <v>#DIV/0!</v>
      </c>
      <c r="AB107" s="83" t="e">
        <f>+SUMPRODUCT(('Verbal Log'!$C$5:$C$1004='Verbal Sub Area Stats'!$B107)*('Verbal Log'!$J$5:$J$1004='Verbal Sub Area Stats'!AB$42)*('Verbal Log'!$E$5:$E$1004='Verbal Sub Area Stats'!$B$101)*'Verbal Log'!$H$5:$H$1004)/SUMPRODUCT(('Verbal Log'!$C$5:$C$1004='Verbal Sub Area Stats'!$B107)*('Verbal Log'!$J$5:$J$1004='Verbal Sub Area Stats'!AB$42)*('Verbal Log'!$E$5:$E$1004='Verbal Sub Area Stats'!$B$101))</f>
        <v>#DIV/0!</v>
      </c>
      <c r="AC107" s="83" t="e">
        <f>+SUMPRODUCT(('Verbal Log'!$C$5:$C$1004='Verbal Sub Area Stats'!$B107)*('Verbal Log'!$J$5:$J$1004='Verbal Sub Area Stats'!AC$42)*('Verbal Log'!$E$5:$E$1004='Verbal Sub Area Stats'!$B$101)*'Verbal Log'!$H$5:$H$1004)/SUMPRODUCT(('Verbal Log'!$C$5:$C$1004='Verbal Sub Area Stats'!$B107)*('Verbal Log'!$J$5:$J$1004='Verbal Sub Area Stats'!AC$42)*('Verbal Log'!$E$5:$E$1004='Verbal Sub Area Stats'!$B$101))</f>
        <v>#DIV/0!</v>
      </c>
      <c r="AD107" s="83" t="e">
        <f>+SUMPRODUCT(('Verbal Log'!$C$5:$C$1004='Verbal Sub Area Stats'!$B107)*('Verbal Log'!$J$5:$J$1004='Verbal Sub Area Stats'!AD$42)*('Verbal Log'!$E$5:$E$1004='Verbal Sub Area Stats'!$B$101)*'Verbal Log'!$H$5:$H$1004)/SUMPRODUCT(('Verbal Log'!$C$5:$C$1004='Verbal Sub Area Stats'!$B107)*('Verbal Log'!$J$5:$J$1004='Verbal Sub Area Stats'!AD$42)*('Verbal Log'!$E$5:$E$1004='Verbal Sub Area Stats'!$B$101))</f>
        <v>#DIV/0!</v>
      </c>
      <c r="AE107" s="83" t="e">
        <f>+SUMPRODUCT(('Verbal Log'!$C$5:$C$1004='Verbal Sub Area Stats'!$B107)*('Verbal Log'!$J$5:$J$1004='Verbal Sub Area Stats'!AE$42)*('Verbal Log'!$E$5:$E$1004='Verbal Sub Area Stats'!$B$101)*'Verbal Log'!$H$5:$H$1004)/SUMPRODUCT(('Verbal Log'!$C$5:$C$1004='Verbal Sub Area Stats'!$B107)*('Verbal Log'!$J$5:$J$1004='Verbal Sub Area Stats'!AE$42)*('Verbal Log'!$E$5:$E$1004='Verbal Sub Area Stats'!$B$101))</f>
        <v>#DIV/0!</v>
      </c>
      <c r="AF107" s="83" t="e">
        <f>+SUMPRODUCT(('Verbal Log'!$C$5:$C$1004='Verbal Sub Area Stats'!$B107)*('Verbal Log'!$J$5:$J$1004='Verbal Sub Area Stats'!AF$42)*('Verbal Log'!$E$5:$E$1004='Verbal Sub Area Stats'!$B$101)*'Verbal Log'!$H$5:$H$1004)/SUMPRODUCT(('Verbal Log'!$C$5:$C$1004='Verbal Sub Area Stats'!$B107)*('Verbal Log'!$J$5:$J$1004='Verbal Sub Area Stats'!AF$42)*('Verbal Log'!$E$5:$E$1004='Verbal Sub Area Stats'!$B$101))</f>
        <v>#DIV/0!</v>
      </c>
      <c r="AG107" s="83" t="e">
        <f>+SUMPRODUCT(('Verbal Log'!$C$5:$C$1004='Verbal Sub Area Stats'!$B107)*('Verbal Log'!$J$5:$J$1004='Verbal Sub Area Stats'!AG$42)*('Verbal Log'!$E$5:$E$1004='Verbal Sub Area Stats'!$B$101)*'Verbal Log'!$H$5:$H$1004)/SUMPRODUCT(('Verbal Log'!$C$5:$C$1004='Verbal Sub Area Stats'!$B107)*('Verbal Log'!$J$5:$J$1004='Verbal Sub Area Stats'!AG$42)*('Verbal Log'!$E$5:$E$1004='Verbal Sub Area Stats'!$B$101))</f>
        <v>#DIV/0!</v>
      </c>
      <c r="AH107" s="83" t="e">
        <f>+SUMPRODUCT(('Verbal Log'!$C$5:$C$1004='Verbal Sub Area Stats'!$B107)*('Verbal Log'!$J$5:$J$1004='Verbal Sub Area Stats'!AH$42)*('Verbal Log'!$E$5:$E$1004='Verbal Sub Area Stats'!$B$101)*'Verbal Log'!$H$5:$H$1004)/SUMPRODUCT(('Verbal Log'!$C$5:$C$1004='Verbal Sub Area Stats'!$B107)*('Verbal Log'!$J$5:$J$1004='Verbal Sub Area Stats'!AH$42)*('Verbal Log'!$E$5:$E$1004='Verbal Sub Area Stats'!$B$101))</f>
        <v>#DIV/0!</v>
      </c>
      <c r="AI107" s="83" t="e">
        <f>+SUMPRODUCT(('Verbal Log'!$C$5:$C$1004='Verbal Sub Area Stats'!$B107)*('Verbal Log'!$J$5:$J$1004='Verbal Sub Area Stats'!AI$42)*('Verbal Log'!$E$5:$E$1004='Verbal Sub Area Stats'!$B$101)*'Verbal Log'!$H$5:$H$1004)/SUMPRODUCT(('Verbal Log'!$C$5:$C$1004='Verbal Sub Area Stats'!$B107)*('Verbal Log'!$J$5:$J$1004='Verbal Sub Area Stats'!AI$42)*('Verbal Log'!$E$5:$E$1004='Verbal Sub Area Stats'!$B$101))</f>
        <v>#DIV/0!</v>
      </c>
      <c r="AJ107" s="83" t="e">
        <f>+SUMPRODUCT(('Verbal Log'!$C$5:$C$1004='Verbal Sub Area Stats'!$B107)*('Verbal Log'!$J$5:$J$1004='Verbal Sub Area Stats'!AJ$42)*('Verbal Log'!$E$5:$E$1004='Verbal Sub Area Stats'!$B$101)*'Verbal Log'!$H$5:$H$1004)/SUMPRODUCT(('Verbal Log'!$C$5:$C$1004='Verbal Sub Area Stats'!$B107)*('Verbal Log'!$J$5:$J$1004='Verbal Sub Area Stats'!AJ$42)*('Verbal Log'!$E$5:$E$1004='Verbal Sub Area Stats'!$B$101))</f>
        <v>#DIV/0!</v>
      </c>
      <c r="AK107" s="83" t="e">
        <f>+SUMPRODUCT(('Verbal Log'!$C$5:$C$1004='Verbal Sub Area Stats'!$B107)*('Verbal Log'!$J$5:$J$1004='Verbal Sub Area Stats'!AK$42)*('Verbal Log'!$E$5:$E$1004='Verbal Sub Area Stats'!$B$101)*'Verbal Log'!$H$5:$H$1004)/SUMPRODUCT(('Verbal Log'!$C$5:$C$1004='Verbal Sub Area Stats'!$B107)*('Verbal Log'!$J$5:$J$1004='Verbal Sub Area Stats'!AK$42)*('Verbal Log'!$E$5:$E$1004='Verbal Sub Area Stats'!$B$101))</f>
        <v>#DIV/0!</v>
      </c>
      <c r="AL107" s="83" t="e">
        <f>+SUMPRODUCT(('Verbal Log'!$C$5:$C$1004='Verbal Sub Area Stats'!$B107)*('Verbal Log'!$J$5:$J$1004='Verbal Sub Area Stats'!AL$42)*('Verbal Log'!$E$5:$E$1004='Verbal Sub Area Stats'!$B$101)*'Verbal Log'!$H$5:$H$1004)/SUMPRODUCT(('Verbal Log'!$C$5:$C$1004='Verbal Sub Area Stats'!$B107)*('Verbal Log'!$J$5:$J$1004='Verbal Sub Area Stats'!AL$42)*('Verbal Log'!$E$5:$E$1004='Verbal Sub Area Stats'!$B$101))</f>
        <v>#DIV/0!</v>
      </c>
      <c r="AM107" s="83" t="e">
        <f>+SUMPRODUCT(('Verbal Log'!$C$5:$C$1004='Verbal Sub Area Stats'!$B107)*('Verbal Log'!$J$5:$J$1004='Verbal Sub Area Stats'!AM$42)*('Verbal Log'!$E$5:$E$1004='Verbal Sub Area Stats'!$B$101)*'Verbal Log'!$H$5:$H$1004)/SUMPRODUCT(('Verbal Log'!$C$5:$C$1004='Verbal Sub Area Stats'!$B107)*('Verbal Log'!$J$5:$J$1004='Verbal Sub Area Stats'!AM$42)*('Verbal Log'!$E$5:$E$1004='Verbal Sub Area Stats'!$B$101))</f>
        <v>#DIV/0!</v>
      </c>
      <c r="AN107" s="83" t="e">
        <f>+SUMPRODUCT(('Verbal Log'!$C$5:$C$1004='Verbal Sub Area Stats'!$B107)*('Verbal Log'!$J$5:$J$1004='Verbal Sub Area Stats'!AN$42)*('Verbal Log'!$E$5:$E$1004='Verbal Sub Area Stats'!$B$101)*'Verbal Log'!$H$5:$H$1004)/SUMPRODUCT(('Verbal Log'!$C$5:$C$1004='Verbal Sub Area Stats'!$B107)*('Verbal Log'!$J$5:$J$1004='Verbal Sub Area Stats'!AN$42)*('Verbal Log'!$E$5:$E$1004='Verbal Sub Area Stats'!$B$101))</f>
        <v>#DIV/0!</v>
      </c>
      <c r="AO107" s="83" t="e">
        <f>+SUMPRODUCT(('Verbal Log'!$C$5:$C$1004='Verbal Sub Area Stats'!$B107)*('Verbal Log'!$J$5:$J$1004='Verbal Sub Area Stats'!AO$42)*('Verbal Log'!$E$5:$E$1004='Verbal Sub Area Stats'!$B$101)*'Verbal Log'!$H$5:$H$1004)/SUMPRODUCT(('Verbal Log'!$C$5:$C$1004='Verbal Sub Area Stats'!$B107)*('Verbal Log'!$J$5:$J$1004='Verbal Sub Area Stats'!AO$42)*('Verbal Log'!$E$5:$E$1004='Verbal Sub Area Stats'!$B$101))</f>
        <v>#DIV/0!</v>
      </c>
      <c r="AP107" s="108" t="e">
        <f>+SUMPRODUCT(('Verbal Log'!$C$5:$C$1004='Verbal Sub Area Stats'!$B107)*('Verbal Log'!$E$5:$E$1004='Verbal Sub Area Stats'!$B$41)*'Verbal Log'!$H$5:$H$1004)/SUMPRODUCT(('Verbal Log'!$C$5:$C$1004='Verbal Sub Area Stats'!$B107)*('Verbal Log'!$E$5:$E$1004='Verbal Sub Area Stats'!$B$41))</f>
        <v>#DIV/0!</v>
      </c>
      <c r="AQ107" s="76"/>
      <c r="AR107" s="76"/>
      <c r="AS107" s="76"/>
      <c r="AT107" s="76"/>
      <c r="AU107" s="76"/>
      <c r="AV107" s="76"/>
      <c r="AW107" s="76"/>
      <c r="AX107" s="76"/>
      <c r="AY107" s="76"/>
      <c r="AZ107" s="76"/>
      <c r="BA107" s="76"/>
      <c r="BB107" s="76"/>
      <c r="BC107" s="76"/>
      <c r="BD107" s="76"/>
      <c r="BE107" s="76"/>
      <c r="BF107" s="76"/>
      <c r="BG107" s="76"/>
    </row>
    <row r="108" spans="2:61" ht="16" thickBot="1">
      <c r="B108" s="18" t="str">
        <f>+$B$48</f>
        <v>NOVA</v>
      </c>
      <c r="D108" s="137" t="str">
        <f t="shared" si="19"/>
        <v>n/a</v>
      </c>
      <c r="E108" s="137" t="str">
        <f t="shared" si="19"/>
        <v>n/a</v>
      </c>
      <c r="F108" s="137" t="str">
        <f t="shared" si="19"/>
        <v>n/a</v>
      </c>
      <c r="G108" s="137" t="str">
        <f t="shared" si="19"/>
        <v>n/a</v>
      </c>
      <c r="H108" s="137" t="str">
        <f t="shared" si="19"/>
        <v>n/a</v>
      </c>
      <c r="I108" s="137" t="str">
        <f t="shared" si="19"/>
        <v>n/a</v>
      </c>
      <c r="J108" s="137" t="str">
        <f t="shared" si="19"/>
        <v>n/a</v>
      </c>
      <c r="K108" s="137" t="str">
        <f t="shared" si="19"/>
        <v>n/a</v>
      </c>
      <c r="L108" s="137" t="str">
        <f t="shared" si="19"/>
        <v>n/a</v>
      </c>
      <c r="M108" s="56" t="str">
        <f t="shared" si="19"/>
        <v>n/a</v>
      </c>
      <c r="N108" s="57" t="str">
        <f t="shared" si="19"/>
        <v>n/a</v>
      </c>
      <c r="O108" s="137" t="str">
        <f t="shared" si="20"/>
        <v>n/a</v>
      </c>
      <c r="P108" s="56" t="str">
        <f t="shared" si="20"/>
        <v>n/a</v>
      </c>
      <c r="Q108" s="57" t="str">
        <f t="shared" si="20"/>
        <v>n/a</v>
      </c>
      <c r="R108" s="137" t="str">
        <f t="shared" si="20"/>
        <v>n/a</v>
      </c>
      <c r="S108" s="56" t="str">
        <f t="shared" si="20"/>
        <v>n/a</v>
      </c>
      <c r="T108" s="57" t="str">
        <f t="shared" si="20"/>
        <v>n/a</v>
      </c>
      <c r="U108" s="137" t="str">
        <f t="shared" si="20"/>
        <v>n/a</v>
      </c>
      <c r="V108" s="56" t="str">
        <f t="shared" si="20"/>
        <v>n/a</v>
      </c>
      <c r="X108" s="83" t="e">
        <f>+SUMPRODUCT(('Verbal Log'!$C$5:$C$1004='Verbal Sub Area Stats'!$B108)*('Verbal Log'!$J$5:$J$1004='Verbal Sub Area Stats'!X$42)*('Verbal Log'!$E$5:$E$1004='Verbal Sub Area Stats'!$B$101)*'Verbal Log'!$H$5:$H$1004)/SUMPRODUCT(('Verbal Log'!$C$5:$C$1004='Verbal Sub Area Stats'!$B108)*('Verbal Log'!$J$5:$J$1004='Verbal Sub Area Stats'!X$42)*('Verbal Log'!$E$5:$E$1004='Verbal Sub Area Stats'!$B$101))</f>
        <v>#DIV/0!</v>
      </c>
      <c r="Y108" s="83" t="e">
        <f>+SUMPRODUCT(('Verbal Log'!$C$5:$C$1004='Verbal Sub Area Stats'!$B108)*('Verbal Log'!$J$5:$J$1004='Verbal Sub Area Stats'!Y$42)*('Verbal Log'!$E$5:$E$1004='Verbal Sub Area Stats'!$B$101)*'Verbal Log'!$H$5:$H$1004)/SUMPRODUCT(('Verbal Log'!$C$5:$C$1004='Verbal Sub Area Stats'!$B108)*('Verbal Log'!$J$5:$J$1004='Verbal Sub Area Stats'!Y$42)*('Verbal Log'!$E$5:$E$1004='Verbal Sub Area Stats'!$B$101))</f>
        <v>#DIV/0!</v>
      </c>
      <c r="Z108" s="83" t="e">
        <f>+SUMPRODUCT(('Verbal Log'!$C$5:$C$1004='Verbal Sub Area Stats'!$B108)*('Verbal Log'!$J$5:$J$1004='Verbal Sub Area Stats'!Z$42)*('Verbal Log'!$E$5:$E$1004='Verbal Sub Area Stats'!$B$101)*'Verbal Log'!$H$5:$H$1004)/SUMPRODUCT(('Verbal Log'!$C$5:$C$1004='Verbal Sub Area Stats'!$B108)*('Verbal Log'!$J$5:$J$1004='Verbal Sub Area Stats'!Z$42)*('Verbal Log'!$E$5:$E$1004='Verbal Sub Area Stats'!$B$101))</f>
        <v>#DIV/0!</v>
      </c>
      <c r="AA108" s="83" t="e">
        <f>+SUMPRODUCT(('Verbal Log'!$C$5:$C$1004='Verbal Sub Area Stats'!$B108)*('Verbal Log'!$J$5:$J$1004='Verbal Sub Area Stats'!AA$42)*('Verbal Log'!$E$5:$E$1004='Verbal Sub Area Stats'!$B$101)*'Verbal Log'!$H$5:$H$1004)/SUMPRODUCT(('Verbal Log'!$C$5:$C$1004='Verbal Sub Area Stats'!$B108)*('Verbal Log'!$J$5:$J$1004='Verbal Sub Area Stats'!AA$42)*('Verbal Log'!$E$5:$E$1004='Verbal Sub Area Stats'!$B$101))</f>
        <v>#DIV/0!</v>
      </c>
      <c r="AB108" s="83" t="e">
        <f>+SUMPRODUCT(('Verbal Log'!$C$5:$C$1004='Verbal Sub Area Stats'!$B108)*('Verbal Log'!$J$5:$J$1004='Verbal Sub Area Stats'!AB$42)*('Verbal Log'!$E$5:$E$1004='Verbal Sub Area Stats'!$B$101)*'Verbal Log'!$H$5:$H$1004)/SUMPRODUCT(('Verbal Log'!$C$5:$C$1004='Verbal Sub Area Stats'!$B108)*('Verbal Log'!$J$5:$J$1004='Verbal Sub Area Stats'!AB$42)*('Verbal Log'!$E$5:$E$1004='Verbal Sub Area Stats'!$B$101))</f>
        <v>#DIV/0!</v>
      </c>
      <c r="AC108" s="83" t="e">
        <f>+SUMPRODUCT(('Verbal Log'!$C$5:$C$1004='Verbal Sub Area Stats'!$B108)*('Verbal Log'!$J$5:$J$1004='Verbal Sub Area Stats'!AC$42)*('Verbal Log'!$E$5:$E$1004='Verbal Sub Area Stats'!$B$101)*'Verbal Log'!$H$5:$H$1004)/SUMPRODUCT(('Verbal Log'!$C$5:$C$1004='Verbal Sub Area Stats'!$B108)*('Verbal Log'!$J$5:$J$1004='Verbal Sub Area Stats'!AC$42)*('Verbal Log'!$E$5:$E$1004='Verbal Sub Area Stats'!$B$101))</f>
        <v>#DIV/0!</v>
      </c>
      <c r="AD108" s="83" t="e">
        <f>+SUMPRODUCT(('Verbal Log'!$C$5:$C$1004='Verbal Sub Area Stats'!$B108)*('Verbal Log'!$J$5:$J$1004='Verbal Sub Area Stats'!AD$42)*('Verbal Log'!$E$5:$E$1004='Verbal Sub Area Stats'!$B$101)*'Verbal Log'!$H$5:$H$1004)/SUMPRODUCT(('Verbal Log'!$C$5:$C$1004='Verbal Sub Area Stats'!$B108)*('Verbal Log'!$J$5:$J$1004='Verbal Sub Area Stats'!AD$42)*('Verbal Log'!$E$5:$E$1004='Verbal Sub Area Stats'!$B$101))</f>
        <v>#DIV/0!</v>
      </c>
      <c r="AE108" s="83" t="e">
        <f>+SUMPRODUCT(('Verbal Log'!$C$5:$C$1004='Verbal Sub Area Stats'!$B108)*('Verbal Log'!$J$5:$J$1004='Verbal Sub Area Stats'!AE$42)*('Verbal Log'!$E$5:$E$1004='Verbal Sub Area Stats'!$B$101)*'Verbal Log'!$H$5:$H$1004)/SUMPRODUCT(('Verbal Log'!$C$5:$C$1004='Verbal Sub Area Stats'!$B108)*('Verbal Log'!$J$5:$J$1004='Verbal Sub Area Stats'!AE$42)*('Verbal Log'!$E$5:$E$1004='Verbal Sub Area Stats'!$B$101))</f>
        <v>#DIV/0!</v>
      </c>
      <c r="AF108" s="83" t="e">
        <f>+SUMPRODUCT(('Verbal Log'!$C$5:$C$1004='Verbal Sub Area Stats'!$B108)*('Verbal Log'!$J$5:$J$1004='Verbal Sub Area Stats'!AF$42)*('Verbal Log'!$E$5:$E$1004='Verbal Sub Area Stats'!$B$101)*'Verbal Log'!$H$5:$H$1004)/SUMPRODUCT(('Verbal Log'!$C$5:$C$1004='Verbal Sub Area Stats'!$B108)*('Verbal Log'!$J$5:$J$1004='Verbal Sub Area Stats'!AF$42)*('Verbal Log'!$E$5:$E$1004='Verbal Sub Area Stats'!$B$101))</f>
        <v>#DIV/0!</v>
      </c>
      <c r="AG108" s="83" t="e">
        <f>+SUMPRODUCT(('Verbal Log'!$C$5:$C$1004='Verbal Sub Area Stats'!$B108)*('Verbal Log'!$J$5:$J$1004='Verbal Sub Area Stats'!AG$42)*('Verbal Log'!$E$5:$E$1004='Verbal Sub Area Stats'!$B$101)*'Verbal Log'!$H$5:$H$1004)/SUMPRODUCT(('Verbal Log'!$C$5:$C$1004='Verbal Sub Area Stats'!$B108)*('Verbal Log'!$J$5:$J$1004='Verbal Sub Area Stats'!AG$42)*('Verbal Log'!$E$5:$E$1004='Verbal Sub Area Stats'!$B$101))</f>
        <v>#DIV/0!</v>
      </c>
      <c r="AH108" s="83" t="e">
        <f>+SUMPRODUCT(('Verbal Log'!$C$5:$C$1004='Verbal Sub Area Stats'!$B108)*('Verbal Log'!$J$5:$J$1004='Verbal Sub Area Stats'!AH$42)*('Verbal Log'!$E$5:$E$1004='Verbal Sub Area Stats'!$B$101)*'Verbal Log'!$H$5:$H$1004)/SUMPRODUCT(('Verbal Log'!$C$5:$C$1004='Verbal Sub Area Stats'!$B108)*('Verbal Log'!$J$5:$J$1004='Verbal Sub Area Stats'!AH$42)*('Verbal Log'!$E$5:$E$1004='Verbal Sub Area Stats'!$B$101))</f>
        <v>#DIV/0!</v>
      </c>
      <c r="AI108" s="83" t="e">
        <f>+SUMPRODUCT(('Verbal Log'!$C$5:$C$1004='Verbal Sub Area Stats'!$B108)*('Verbal Log'!$J$5:$J$1004='Verbal Sub Area Stats'!AI$42)*('Verbal Log'!$E$5:$E$1004='Verbal Sub Area Stats'!$B$101)*'Verbal Log'!$H$5:$H$1004)/SUMPRODUCT(('Verbal Log'!$C$5:$C$1004='Verbal Sub Area Stats'!$B108)*('Verbal Log'!$J$5:$J$1004='Verbal Sub Area Stats'!AI$42)*('Verbal Log'!$E$5:$E$1004='Verbal Sub Area Stats'!$B$101))</f>
        <v>#DIV/0!</v>
      </c>
      <c r="AJ108" s="83" t="e">
        <f>+SUMPRODUCT(('Verbal Log'!$C$5:$C$1004='Verbal Sub Area Stats'!$B108)*('Verbal Log'!$J$5:$J$1004='Verbal Sub Area Stats'!AJ$42)*('Verbal Log'!$E$5:$E$1004='Verbal Sub Area Stats'!$B$101)*'Verbal Log'!$H$5:$H$1004)/SUMPRODUCT(('Verbal Log'!$C$5:$C$1004='Verbal Sub Area Stats'!$B108)*('Verbal Log'!$J$5:$J$1004='Verbal Sub Area Stats'!AJ$42)*('Verbal Log'!$E$5:$E$1004='Verbal Sub Area Stats'!$B$101))</f>
        <v>#DIV/0!</v>
      </c>
      <c r="AK108" s="83" t="e">
        <f>+SUMPRODUCT(('Verbal Log'!$C$5:$C$1004='Verbal Sub Area Stats'!$B108)*('Verbal Log'!$J$5:$J$1004='Verbal Sub Area Stats'!AK$42)*('Verbal Log'!$E$5:$E$1004='Verbal Sub Area Stats'!$B$101)*'Verbal Log'!$H$5:$H$1004)/SUMPRODUCT(('Verbal Log'!$C$5:$C$1004='Verbal Sub Area Stats'!$B108)*('Verbal Log'!$J$5:$J$1004='Verbal Sub Area Stats'!AK$42)*('Verbal Log'!$E$5:$E$1004='Verbal Sub Area Stats'!$B$101))</f>
        <v>#DIV/0!</v>
      </c>
      <c r="AL108" s="83" t="e">
        <f>+SUMPRODUCT(('Verbal Log'!$C$5:$C$1004='Verbal Sub Area Stats'!$B108)*('Verbal Log'!$J$5:$J$1004='Verbal Sub Area Stats'!AL$42)*('Verbal Log'!$E$5:$E$1004='Verbal Sub Area Stats'!$B$101)*'Verbal Log'!$H$5:$H$1004)/SUMPRODUCT(('Verbal Log'!$C$5:$C$1004='Verbal Sub Area Stats'!$B108)*('Verbal Log'!$J$5:$J$1004='Verbal Sub Area Stats'!AL$42)*('Verbal Log'!$E$5:$E$1004='Verbal Sub Area Stats'!$B$101))</f>
        <v>#DIV/0!</v>
      </c>
      <c r="AM108" s="83" t="e">
        <f>+SUMPRODUCT(('Verbal Log'!$C$5:$C$1004='Verbal Sub Area Stats'!$B108)*('Verbal Log'!$J$5:$J$1004='Verbal Sub Area Stats'!AM$42)*('Verbal Log'!$E$5:$E$1004='Verbal Sub Area Stats'!$B$101)*'Verbal Log'!$H$5:$H$1004)/SUMPRODUCT(('Verbal Log'!$C$5:$C$1004='Verbal Sub Area Stats'!$B108)*('Verbal Log'!$J$5:$J$1004='Verbal Sub Area Stats'!AM$42)*('Verbal Log'!$E$5:$E$1004='Verbal Sub Area Stats'!$B$101))</f>
        <v>#DIV/0!</v>
      </c>
      <c r="AN108" s="83" t="e">
        <f>+SUMPRODUCT(('Verbal Log'!$C$5:$C$1004='Verbal Sub Area Stats'!$B108)*('Verbal Log'!$J$5:$J$1004='Verbal Sub Area Stats'!AN$42)*('Verbal Log'!$E$5:$E$1004='Verbal Sub Area Stats'!$B$101)*'Verbal Log'!$H$5:$H$1004)/SUMPRODUCT(('Verbal Log'!$C$5:$C$1004='Verbal Sub Area Stats'!$B108)*('Verbal Log'!$J$5:$J$1004='Verbal Sub Area Stats'!AN$42)*('Verbal Log'!$E$5:$E$1004='Verbal Sub Area Stats'!$B$101))</f>
        <v>#DIV/0!</v>
      </c>
      <c r="AO108" s="83" t="e">
        <f>+SUMPRODUCT(('Verbal Log'!$C$5:$C$1004='Verbal Sub Area Stats'!$B108)*('Verbal Log'!$J$5:$J$1004='Verbal Sub Area Stats'!AO$42)*('Verbal Log'!$E$5:$E$1004='Verbal Sub Area Stats'!$B$101)*'Verbal Log'!$H$5:$H$1004)/SUMPRODUCT(('Verbal Log'!$C$5:$C$1004='Verbal Sub Area Stats'!$B108)*('Verbal Log'!$J$5:$J$1004='Verbal Sub Area Stats'!AO$42)*('Verbal Log'!$E$5:$E$1004='Verbal Sub Area Stats'!$B$101))</f>
        <v>#DIV/0!</v>
      </c>
      <c r="AP108" s="108" t="e">
        <f>+SUMPRODUCT(('Verbal Log'!$C$5:$C$1004='Verbal Sub Area Stats'!$B108)*('Verbal Log'!$E$5:$E$1004='Verbal Sub Area Stats'!$B$41)*'Verbal Log'!$H$5:$H$1004)/SUMPRODUCT(('Verbal Log'!$C$5:$C$1004='Verbal Sub Area Stats'!$B108)*('Verbal Log'!$E$5:$E$1004='Verbal Sub Area Stats'!$B$41))</f>
        <v>#DIV/0!</v>
      </c>
      <c r="AQ108" s="76"/>
      <c r="AR108" s="76"/>
      <c r="AS108" s="76"/>
      <c r="AT108" s="76"/>
      <c r="AU108" s="76"/>
      <c r="AV108" s="76"/>
      <c r="AW108" s="76"/>
      <c r="AX108" s="76"/>
      <c r="AY108" s="76"/>
      <c r="AZ108" s="76"/>
      <c r="BA108" s="76"/>
      <c r="BB108" s="76"/>
      <c r="BC108" s="76"/>
      <c r="BD108" s="76"/>
      <c r="BE108" s="76"/>
      <c r="BF108" s="76"/>
      <c r="BG108" s="76"/>
    </row>
    <row r="109" spans="2:61" ht="16" thickBot="1">
      <c r="B109" s="18" t="str">
        <f>+$B$49</f>
        <v>Kaplan Verbal</v>
      </c>
      <c r="D109" s="136" t="str">
        <f t="shared" si="19"/>
        <v>n/a</v>
      </c>
      <c r="E109" s="136" t="str">
        <f t="shared" si="19"/>
        <v>n/a</v>
      </c>
      <c r="F109" s="136" t="str">
        <f t="shared" si="19"/>
        <v>n/a</v>
      </c>
      <c r="G109" s="136" t="str">
        <f t="shared" si="19"/>
        <v>n/a</v>
      </c>
      <c r="H109" s="136" t="str">
        <f t="shared" si="19"/>
        <v>n/a</v>
      </c>
      <c r="I109" s="136" t="str">
        <f t="shared" si="19"/>
        <v>n/a</v>
      </c>
      <c r="J109" s="136" t="str">
        <f t="shared" si="19"/>
        <v>n/a</v>
      </c>
      <c r="K109" s="136" t="str">
        <f t="shared" si="19"/>
        <v>n/a</v>
      </c>
      <c r="L109" s="136" t="str">
        <f t="shared" si="19"/>
        <v>n/a</v>
      </c>
      <c r="M109" s="53" t="str">
        <f t="shared" si="19"/>
        <v>n/a</v>
      </c>
      <c r="N109" s="54" t="str">
        <f t="shared" si="19"/>
        <v>n/a</v>
      </c>
      <c r="O109" s="136" t="str">
        <f t="shared" si="20"/>
        <v>n/a</v>
      </c>
      <c r="P109" s="53" t="str">
        <f t="shared" si="20"/>
        <v>n/a</v>
      </c>
      <c r="Q109" s="54" t="str">
        <f t="shared" si="20"/>
        <v>n/a</v>
      </c>
      <c r="R109" s="136" t="str">
        <f t="shared" si="20"/>
        <v>n/a</v>
      </c>
      <c r="S109" s="53" t="str">
        <f t="shared" si="20"/>
        <v>n/a</v>
      </c>
      <c r="T109" s="54" t="str">
        <f t="shared" si="20"/>
        <v>n/a</v>
      </c>
      <c r="U109" s="136" t="str">
        <f t="shared" si="20"/>
        <v>n/a</v>
      </c>
      <c r="V109" s="53" t="str">
        <f t="shared" si="20"/>
        <v>n/a</v>
      </c>
      <c r="X109" s="83" t="e">
        <f>+SUMPRODUCT(('Verbal Log'!$C$5:$C$1004='Verbal Sub Area Stats'!$B109)*('Verbal Log'!$J$5:$J$1004='Verbal Sub Area Stats'!X$42)*('Verbal Log'!$E$5:$E$1004='Verbal Sub Area Stats'!$B$101)*'Verbal Log'!$H$5:$H$1004)/SUMPRODUCT(('Verbal Log'!$C$5:$C$1004='Verbal Sub Area Stats'!$B109)*('Verbal Log'!$J$5:$J$1004='Verbal Sub Area Stats'!X$42)*('Verbal Log'!$E$5:$E$1004='Verbal Sub Area Stats'!$B$101))</f>
        <v>#DIV/0!</v>
      </c>
      <c r="Y109" s="83" t="e">
        <f>+SUMPRODUCT(('Verbal Log'!$C$5:$C$1004='Verbal Sub Area Stats'!$B109)*('Verbal Log'!$J$5:$J$1004='Verbal Sub Area Stats'!Y$42)*('Verbal Log'!$E$5:$E$1004='Verbal Sub Area Stats'!$B$101)*'Verbal Log'!$H$5:$H$1004)/SUMPRODUCT(('Verbal Log'!$C$5:$C$1004='Verbal Sub Area Stats'!$B109)*('Verbal Log'!$J$5:$J$1004='Verbal Sub Area Stats'!Y$42)*('Verbal Log'!$E$5:$E$1004='Verbal Sub Area Stats'!$B$101))</f>
        <v>#DIV/0!</v>
      </c>
      <c r="Z109" s="83" t="e">
        <f>+SUMPRODUCT(('Verbal Log'!$C$5:$C$1004='Verbal Sub Area Stats'!$B109)*('Verbal Log'!$J$5:$J$1004='Verbal Sub Area Stats'!Z$42)*('Verbal Log'!$E$5:$E$1004='Verbal Sub Area Stats'!$B$101)*'Verbal Log'!$H$5:$H$1004)/SUMPRODUCT(('Verbal Log'!$C$5:$C$1004='Verbal Sub Area Stats'!$B109)*('Verbal Log'!$J$5:$J$1004='Verbal Sub Area Stats'!Z$42)*('Verbal Log'!$E$5:$E$1004='Verbal Sub Area Stats'!$B$101))</f>
        <v>#DIV/0!</v>
      </c>
      <c r="AA109" s="83" t="e">
        <f>+SUMPRODUCT(('Verbal Log'!$C$5:$C$1004='Verbal Sub Area Stats'!$B109)*('Verbal Log'!$J$5:$J$1004='Verbal Sub Area Stats'!AA$42)*('Verbal Log'!$E$5:$E$1004='Verbal Sub Area Stats'!$B$101)*'Verbal Log'!$H$5:$H$1004)/SUMPRODUCT(('Verbal Log'!$C$5:$C$1004='Verbal Sub Area Stats'!$B109)*('Verbal Log'!$J$5:$J$1004='Verbal Sub Area Stats'!AA$42)*('Verbal Log'!$E$5:$E$1004='Verbal Sub Area Stats'!$B$101))</f>
        <v>#DIV/0!</v>
      </c>
      <c r="AB109" s="83" t="e">
        <f>+SUMPRODUCT(('Verbal Log'!$C$5:$C$1004='Verbal Sub Area Stats'!$B109)*('Verbal Log'!$J$5:$J$1004='Verbal Sub Area Stats'!AB$42)*('Verbal Log'!$E$5:$E$1004='Verbal Sub Area Stats'!$B$101)*'Verbal Log'!$H$5:$H$1004)/SUMPRODUCT(('Verbal Log'!$C$5:$C$1004='Verbal Sub Area Stats'!$B109)*('Verbal Log'!$J$5:$J$1004='Verbal Sub Area Stats'!AB$42)*('Verbal Log'!$E$5:$E$1004='Verbal Sub Area Stats'!$B$101))</f>
        <v>#DIV/0!</v>
      </c>
      <c r="AC109" s="83" t="e">
        <f>+SUMPRODUCT(('Verbal Log'!$C$5:$C$1004='Verbal Sub Area Stats'!$B109)*('Verbal Log'!$J$5:$J$1004='Verbal Sub Area Stats'!AC$42)*('Verbal Log'!$E$5:$E$1004='Verbal Sub Area Stats'!$B$101)*'Verbal Log'!$H$5:$H$1004)/SUMPRODUCT(('Verbal Log'!$C$5:$C$1004='Verbal Sub Area Stats'!$B109)*('Verbal Log'!$J$5:$J$1004='Verbal Sub Area Stats'!AC$42)*('Verbal Log'!$E$5:$E$1004='Verbal Sub Area Stats'!$B$101))</f>
        <v>#DIV/0!</v>
      </c>
      <c r="AD109" s="83" t="e">
        <f>+SUMPRODUCT(('Verbal Log'!$C$5:$C$1004='Verbal Sub Area Stats'!$B109)*('Verbal Log'!$J$5:$J$1004='Verbal Sub Area Stats'!AD$42)*('Verbal Log'!$E$5:$E$1004='Verbal Sub Area Stats'!$B$101)*'Verbal Log'!$H$5:$H$1004)/SUMPRODUCT(('Verbal Log'!$C$5:$C$1004='Verbal Sub Area Stats'!$B109)*('Verbal Log'!$J$5:$J$1004='Verbal Sub Area Stats'!AD$42)*('Verbal Log'!$E$5:$E$1004='Verbal Sub Area Stats'!$B$101))</f>
        <v>#DIV/0!</v>
      </c>
      <c r="AE109" s="83" t="e">
        <f>+SUMPRODUCT(('Verbal Log'!$C$5:$C$1004='Verbal Sub Area Stats'!$B109)*('Verbal Log'!$J$5:$J$1004='Verbal Sub Area Stats'!AE$42)*('Verbal Log'!$E$5:$E$1004='Verbal Sub Area Stats'!$B$101)*'Verbal Log'!$H$5:$H$1004)/SUMPRODUCT(('Verbal Log'!$C$5:$C$1004='Verbal Sub Area Stats'!$B109)*('Verbal Log'!$J$5:$J$1004='Verbal Sub Area Stats'!AE$42)*('Verbal Log'!$E$5:$E$1004='Verbal Sub Area Stats'!$B$101))</f>
        <v>#DIV/0!</v>
      </c>
      <c r="AF109" s="83" t="e">
        <f>+SUMPRODUCT(('Verbal Log'!$C$5:$C$1004='Verbal Sub Area Stats'!$B109)*('Verbal Log'!$J$5:$J$1004='Verbal Sub Area Stats'!AF$42)*('Verbal Log'!$E$5:$E$1004='Verbal Sub Area Stats'!$B$101)*'Verbal Log'!$H$5:$H$1004)/SUMPRODUCT(('Verbal Log'!$C$5:$C$1004='Verbal Sub Area Stats'!$B109)*('Verbal Log'!$J$5:$J$1004='Verbal Sub Area Stats'!AF$42)*('Verbal Log'!$E$5:$E$1004='Verbal Sub Area Stats'!$B$101))</f>
        <v>#DIV/0!</v>
      </c>
      <c r="AG109" s="83" t="e">
        <f>+SUMPRODUCT(('Verbal Log'!$C$5:$C$1004='Verbal Sub Area Stats'!$B109)*('Verbal Log'!$J$5:$J$1004='Verbal Sub Area Stats'!AG$42)*('Verbal Log'!$E$5:$E$1004='Verbal Sub Area Stats'!$B$101)*'Verbal Log'!$H$5:$H$1004)/SUMPRODUCT(('Verbal Log'!$C$5:$C$1004='Verbal Sub Area Stats'!$B109)*('Verbal Log'!$J$5:$J$1004='Verbal Sub Area Stats'!AG$42)*('Verbal Log'!$E$5:$E$1004='Verbal Sub Area Stats'!$B$101))</f>
        <v>#DIV/0!</v>
      </c>
      <c r="AH109" s="83" t="e">
        <f>+SUMPRODUCT(('Verbal Log'!$C$5:$C$1004='Verbal Sub Area Stats'!$B109)*('Verbal Log'!$J$5:$J$1004='Verbal Sub Area Stats'!AH$42)*('Verbal Log'!$E$5:$E$1004='Verbal Sub Area Stats'!$B$101)*'Verbal Log'!$H$5:$H$1004)/SUMPRODUCT(('Verbal Log'!$C$5:$C$1004='Verbal Sub Area Stats'!$B109)*('Verbal Log'!$J$5:$J$1004='Verbal Sub Area Stats'!AH$42)*('Verbal Log'!$E$5:$E$1004='Verbal Sub Area Stats'!$B$101))</f>
        <v>#DIV/0!</v>
      </c>
      <c r="AI109" s="83" t="e">
        <f>+SUMPRODUCT(('Verbal Log'!$C$5:$C$1004='Verbal Sub Area Stats'!$B109)*('Verbal Log'!$J$5:$J$1004='Verbal Sub Area Stats'!AI$42)*('Verbal Log'!$E$5:$E$1004='Verbal Sub Area Stats'!$B$101)*'Verbal Log'!$H$5:$H$1004)/SUMPRODUCT(('Verbal Log'!$C$5:$C$1004='Verbal Sub Area Stats'!$B109)*('Verbal Log'!$J$5:$J$1004='Verbal Sub Area Stats'!AI$42)*('Verbal Log'!$E$5:$E$1004='Verbal Sub Area Stats'!$B$101))</f>
        <v>#DIV/0!</v>
      </c>
      <c r="AJ109" s="83" t="e">
        <f>+SUMPRODUCT(('Verbal Log'!$C$5:$C$1004='Verbal Sub Area Stats'!$B109)*('Verbal Log'!$J$5:$J$1004='Verbal Sub Area Stats'!AJ$42)*('Verbal Log'!$E$5:$E$1004='Verbal Sub Area Stats'!$B$101)*'Verbal Log'!$H$5:$H$1004)/SUMPRODUCT(('Verbal Log'!$C$5:$C$1004='Verbal Sub Area Stats'!$B109)*('Verbal Log'!$J$5:$J$1004='Verbal Sub Area Stats'!AJ$42)*('Verbal Log'!$E$5:$E$1004='Verbal Sub Area Stats'!$B$101))</f>
        <v>#DIV/0!</v>
      </c>
      <c r="AK109" s="83" t="e">
        <f>+SUMPRODUCT(('Verbal Log'!$C$5:$C$1004='Verbal Sub Area Stats'!$B109)*('Verbal Log'!$J$5:$J$1004='Verbal Sub Area Stats'!AK$42)*('Verbal Log'!$E$5:$E$1004='Verbal Sub Area Stats'!$B$101)*'Verbal Log'!$H$5:$H$1004)/SUMPRODUCT(('Verbal Log'!$C$5:$C$1004='Verbal Sub Area Stats'!$B109)*('Verbal Log'!$J$5:$J$1004='Verbal Sub Area Stats'!AK$42)*('Verbal Log'!$E$5:$E$1004='Verbal Sub Area Stats'!$B$101))</f>
        <v>#DIV/0!</v>
      </c>
      <c r="AL109" s="83" t="e">
        <f>+SUMPRODUCT(('Verbal Log'!$C$5:$C$1004='Verbal Sub Area Stats'!$B109)*('Verbal Log'!$J$5:$J$1004='Verbal Sub Area Stats'!AL$42)*('Verbal Log'!$E$5:$E$1004='Verbal Sub Area Stats'!$B$101)*'Verbal Log'!$H$5:$H$1004)/SUMPRODUCT(('Verbal Log'!$C$5:$C$1004='Verbal Sub Area Stats'!$B109)*('Verbal Log'!$J$5:$J$1004='Verbal Sub Area Stats'!AL$42)*('Verbal Log'!$E$5:$E$1004='Verbal Sub Area Stats'!$B$101))</f>
        <v>#DIV/0!</v>
      </c>
      <c r="AM109" s="83" t="e">
        <f>+SUMPRODUCT(('Verbal Log'!$C$5:$C$1004='Verbal Sub Area Stats'!$B109)*('Verbal Log'!$J$5:$J$1004='Verbal Sub Area Stats'!AM$42)*('Verbal Log'!$E$5:$E$1004='Verbal Sub Area Stats'!$B$101)*'Verbal Log'!$H$5:$H$1004)/SUMPRODUCT(('Verbal Log'!$C$5:$C$1004='Verbal Sub Area Stats'!$B109)*('Verbal Log'!$J$5:$J$1004='Verbal Sub Area Stats'!AM$42)*('Verbal Log'!$E$5:$E$1004='Verbal Sub Area Stats'!$B$101))</f>
        <v>#DIV/0!</v>
      </c>
      <c r="AN109" s="83" t="e">
        <f>+SUMPRODUCT(('Verbal Log'!$C$5:$C$1004='Verbal Sub Area Stats'!$B109)*('Verbal Log'!$J$5:$J$1004='Verbal Sub Area Stats'!AN$42)*('Verbal Log'!$E$5:$E$1004='Verbal Sub Area Stats'!$B$101)*'Verbal Log'!$H$5:$H$1004)/SUMPRODUCT(('Verbal Log'!$C$5:$C$1004='Verbal Sub Area Stats'!$B109)*('Verbal Log'!$J$5:$J$1004='Verbal Sub Area Stats'!AN$42)*('Verbal Log'!$E$5:$E$1004='Verbal Sub Area Stats'!$B$101))</f>
        <v>#DIV/0!</v>
      </c>
      <c r="AO109" s="83" t="e">
        <f>+SUMPRODUCT(('Verbal Log'!$C$5:$C$1004='Verbal Sub Area Stats'!$B109)*('Verbal Log'!$J$5:$J$1004='Verbal Sub Area Stats'!AO$42)*('Verbal Log'!$E$5:$E$1004='Verbal Sub Area Stats'!$B$101)*'Verbal Log'!$H$5:$H$1004)/SUMPRODUCT(('Verbal Log'!$C$5:$C$1004='Verbal Sub Area Stats'!$B109)*('Verbal Log'!$J$5:$J$1004='Verbal Sub Area Stats'!AO$42)*('Verbal Log'!$E$5:$E$1004='Verbal Sub Area Stats'!$B$101))</f>
        <v>#DIV/0!</v>
      </c>
      <c r="AP109" s="108" t="e">
        <f>+SUMPRODUCT(('Verbal Log'!$C$5:$C$1004='Verbal Sub Area Stats'!$B109)*('Verbal Log'!$E$5:$E$1004='Verbal Sub Area Stats'!$B$41)*'Verbal Log'!$H$5:$H$1004)/SUMPRODUCT(('Verbal Log'!$C$5:$C$1004='Verbal Sub Area Stats'!$B109)*('Verbal Log'!$E$5:$E$1004='Verbal Sub Area Stats'!$B$41))</f>
        <v>#DIV/0!</v>
      </c>
      <c r="AQ109" s="76"/>
      <c r="AR109" s="76"/>
      <c r="AS109" s="76"/>
      <c r="AT109" s="76"/>
      <c r="AU109" s="76"/>
      <c r="AV109" s="76"/>
      <c r="AW109" s="76"/>
      <c r="AX109" s="76"/>
      <c r="AY109" s="76"/>
      <c r="AZ109" s="76"/>
      <c r="BA109" s="76"/>
      <c r="BB109" s="76"/>
      <c r="BC109" s="76"/>
      <c r="BD109" s="76"/>
      <c r="BE109" s="76"/>
      <c r="BF109" s="76"/>
      <c r="BG109" s="76"/>
    </row>
    <row r="110" spans="2:61" ht="16" thickBot="1">
      <c r="B110" s="18" t="str">
        <f>+$B$50</f>
        <v>Kaplan 800</v>
      </c>
      <c r="D110" s="137" t="str">
        <f t="shared" si="19"/>
        <v>n/a</v>
      </c>
      <c r="E110" s="137" t="str">
        <f t="shared" si="19"/>
        <v>n/a</v>
      </c>
      <c r="F110" s="137" t="str">
        <f t="shared" si="19"/>
        <v>n/a</v>
      </c>
      <c r="G110" s="137" t="str">
        <f t="shared" si="19"/>
        <v>n/a</v>
      </c>
      <c r="H110" s="137" t="str">
        <f t="shared" si="19"/>
        <v>n/a</v>
      </c>
      <c r="I110" s="137" t="str">
        <f t="shared" si="19"/>
        <v>n/a</v>
      </c>
      <c r="J110" s="137" t="str">
        <f t="shared" si="19"/>
        <v>n/a</v>
      </c>
      <c r="K110" s="137" t="str">
        <f t="shared" si="19"/>
        <v>n/a</v>
      </c>
      <c r="L110" s="137" t="str">
        <f t="shared" si="19"/>
        <v>n/a</v>
      </c>
      <c r="M110" s="56" t="str">
        <f t="shared" si="19"/>
        <v>n/a</v>
      </c>
      <c r="N110" s="57" t="str">
        <f t="shared" si="19"/>
        <v>n/a</v>
      </c>
      <c r="O110" s="137" t="str">
        <f t="shared" si="20"/>
        <v>n/a</v>
      </c>
      <c r="P110" s="56" t="str">
        <f t="shared" si="20"/>
        <v>n/a</v>
      </c>
      <c r="Q110" s="57" t="str">
        <f t="shared" si="20"/>
        <v>n/a</v>
      </c>
      <c r="R110" s="137" t="str">
        <f t="shared" si="20"/>
        <v>n/a</v>
      </c>
      <c r="S110" s="56" t="str">
        <f t="shared" si="20"/>
        <v>n/a</v>
      </c>
      <c r="T110" s="57" t="str">
        <f t="shared" si="20"/>
        <v>n/a</v>
      </c>
      <c r="U110" s="137" t="str">
        <f t="shared" si="20"/>
        <v>n/a</v>
      </c>
      <c r="V110" s="56" t="str">
        <f t="shared" si="20"/>
        <v>n/a</v>
      </c>
      <c r="X110" s="83" t="e">
        <f>+SUMPRODUCT(('Verbal Log'!$C$5:$C$1004='Verbal Sub Area Stats'!$B110)*('Verbal Log'!$J$5:$J$1004='Verbal Sub Area Stats'!X$42)*('Verbal Log'!$E$5:$E$1004='Verbal Sub Area Stats'!$B$101)*'Verbal Log'!$H$5:$H$1004)/SUMPRODUCT(('Verbal Log'!$C$5:$C$1004='Verbal Sub Area Stats'!$B110)*('Verbal Log'!$J$5:$J$1004='Verbal Sub Area Stats'!X$42)*('Verbal Log'!$E$5:$E$1004='Verbal Sub Area Stats'!$B$101))</f>
        <v>#DIV/0!</v>
      </c>
      <c r="Y110" s="83" t="e">
        <f>+SUMPRODUCT(('Verbal Log'!$C$5:$C$1004='Verbal Sub Area Stats'!$B110)*('Verbal Log'!$J$5:$J$1004='Verbal Sub Area Stats'!Y$42)*('Verbal Log'!$E$5:$E$1004='Verbal Sub Area Stats'!$B$101)*'Verbal Log'!$H$5:$H$1004)/SUMPRODUCT(('Verbal Log'!$C$5:$C$1004='Verbal Sub Area Stats'!$B110)*('Verbal Log'!$J$5:$J$1004='Verbal Sub Area Stats'!Y$42)*('Verbal Log'!$E$5:$E$1004='Verbal Sub Area Stats'!$B$101))</f>
        <v>#DIV/0!</v>
      </c>
      <c r="Z110" s="83" t="e">
        <f>+SUMPRODUCT(('Verbal Log'!$C$5:$C$1004='Verbal Sub Area Stats'!$B110)*('Verbal Log'!$J$5:$J$1004='Verbal Sub Area Stats'!Z$42)*('Verbal Log'!$E$5:$E$1004='Verbal Sub Area Stats'!$B$101)*'Verbal Log'!$H$5:$H$1004)/SUMPRODUCT(('Verbal Log'!$C$5:$C$1004='Verbal Sub Area Stats'!$B110)*('Verbal Log'!$J$5:$J$1004='Verbal Sub Area Stats'!Z$42)*('Verbal Log'!$E$5:$E$1004='Verbal Sub Area Stats'!$B$101))</f>
        <v>#DIV/0!</v>
      </c>
      <c r="AA110" s="83" t="e">
        <f>+SUMPRODUCT(('Verbal Log'!$C$5:$C$1004='Verbal Sub Area Stats'!$B110)*('Verbal Log'!$J$5:$J$1004='Verbal Sub Area Stats'!AA$42)*('Verbal Log'!$E$5:$E$1004='Verbal Sub Area Stats'!$B$101)*'Verbal Log'!$H$5:$H$1004)/SUMPRODUCT(('Verbal Log'!$C$5:$C$1004='Verbal Sub Area Stats'!$B110)*('Verbal Log'!$J$5:$J$1004='Verbal Sub Area Stats'!AA$42)*('Verbal Log'!$E$5:$E$1004='Verbal Sub Area Stats'!$B$101))</f>
        <v>#DIV/0!</v>
      </c>
      <c r="AB110" s="83" t="e">
        <f>+SUMPRODUCT(('Verbal Log'!$C$5:$C$1004='Verbal Sub Area Stats'!$B110)*('Verbal Log'!$J$5:$J$1004='Verbal Sub Area Stats'!AB$42)*('Verbal Log'!$E$5:$E$1004='Verbal Sub Area Stats'!$B$101)*'Verbal Log'!$H$5:$H$1004)/SUMPRODUCT(('Verbal Log'!$C$5:$C$1004='Verbal Sub Area Stats'!$B110)*('Verbal Log'!$J$5:$J$1004='Verbal Sub Area Stats'!AB$42)*('Verbal Log'!$E$5:$E$1004='Verbal Sub Area Stats'!$B$101))</f>
        <v>#DIV/0!</v>
      </c>
      <c r="AC110" s="83" t="e">
        <f>+SUMPRODUCT(('Verbal Log'!$C$5:$C$1004='Verbal Sub Area Stats'!$B110)*('Verbal Log'!$J$5:$J$1004='Verbal Sub Area Stats'!AC$42)*('Verbal Log'!$E$5:$E$1004='Verbal Sub Area Stats'!$B$101)*'Verbal Log'!$H$5:$H$1004)/SUMPRODUCT(('Verbal Log'!$C$5:$C$1004='Verbal Sub Area Stats'!$B110)*('Verbal Log'!$J$5:$J$1004='Verbal Sub Area Stats'!AC$42)*('Verbal Log'!$E$5:$E$1004='Verbal Sub Area Stats'!$B$101))</f>
        <v>#DIV/0!</v>
      </c>
      <c r="AD110" s="83" t="e">
        <f>+SUMPRODUCT(('Verbal Log'!$C$5:$C$1004='Verbal Sub Area Stats'!$B110)*('Verbal Log'!$J$5:$J$1004='Verbal Sub Area Stats'!AD$42)*('Verbal Log'!$E$5:$E$1004='Verbal Sub Area Stats'!$B$101)*'Verbal Log'!$H$5:$H$1004)/SUMPRODUCT(('Verbal Log'!$C$5:$C$1004='Verbal Sub Area Stats'!$B110)*('Verbal Log'!$J$5:$J$1004='Verbal Sub Area Stats'!AD$42)*('Verbal Log'!$E$5:$E$1004='Verbal Sub Area Stats'!$B$101))</f>
        <v>#DIV/0!</v>
      </c>
      <c r="AE110" s="83" t="e">
        <f>+SUMPRODUCT(('Verbal Log'!$C$5:$C$1004='Verbal Sub Area Stats'!$B110)*('Verbal Log'!$J$5:$J$1004='Verbal Sub Area Stats'!AE$42)*('Verbal Log'!$E$5:$E$1004='Verbal Sub Area Stats'!$B$101)*'Verbal Log'!$H$5:$H$1004)/SUMPRODUCT(('Verbal Log'!$C$5:$C$1004='Verbal Sub Area Stats'!$B110)*('Verbal Log'!$J$5:$J$1004='Verbal Sub Area Stats'!AE$42)*('Verbal Log'!$E$5:$E$1004='Verbal Sub Area Stats'!$B$101))</f>
        <v>#DIV/0!</v>
      </c>
      <c r="AF110" s="83" t="e">
        <f>+SUMPRODUCT(('Verbal Log'!$C$5:$C$1004='Verbal Sub Area Stats'!$B110)*('Verbal Log'!$J$5:$J$1004='Verbal Sub Area Stats'!AF$42)*('Verbal Log'!$E$5:$E$1004='Verbal Sub Area Stats'!$B$101)*'Verbal Log'!$H$5:$H$1004)/SUMPRODUCT(('Verbal Log'!$C$5:$C$1004='Verbal Sub Area Stats'!$B110)*('Verbal Log'!$J$5:$J$1004='Verbal Sub Area Stats'!AF$42)*('Verbal Log'!$E$5:$E$1004='Verbal Sub Area Stats'!$B$101))</f>
        <v>#DIV/0!</v>
      </c>
      <c r="AG110" s="83" t="e">
        <f>+SUMPRODUCT(('Verbal Log'!$C$5:$C$1004='Verbal Sub Area Stats'!$B110)*('Verbal Log'!$J$5:$J$1004='Verbal Sub Area Stats'!AG$42)*('Verbal Log'!$E$5:$E$1004='Verbal Sub Area Stats'!$B$101)*'Verbal Log'!$H$5:$H$1004)/SUMPRODUCT(('Verbal Log'!$C$5:$C$1004='Verbal Sub Area Stats'!$B110)*('Verbal Log'!$J$5:$J$1004='Verbal Sub Area Stats'!AG$42)*('Verbal Log'!$E$5:$E$1004='Verbal Sub Area Stats'!$B$101))</f>
        <v>#DIV/0!</v>
      </c>
      <c r="AH110" s="83" t="e">
        <f>+SUMPRODUCT(('Verbal Log'!$C$5:$C$1004='Verbal Sub Area Stats'!$B110)*('Verbal Log'!$J$5:$J$1004='Verbal Sub Area Stats'!AH$42)*('Verbal Log'!$E$5:$E$1004='Verbal Sub Area Stats'!$B$101)*'Verbal Log'!$H$5:$H$1004)/SUMPRODUCT(('Verbal Log'!$C$5:$C$1004='Verbal Sub Area Stats'!$B110)*('Verbal Log'!$J$5:$J$1004='Verbal Sub Area Stats'!AH$42)*('Verbal Log'!$E$5:$E$1004='Verbal Sub Area Stats'!$B$101))</f>
        <v>#DIV/0!</v>
      </c>
      <c r="AI110" s="83" t="e">
        <f>+SUMPRODUCT(('Verbal Log'!$C$5:$C$1004='Verbal Sub Area Stats'!$B110)*('Verbal Log'!$J$5:$J$1004='Verbal Sub Area Stats'!AI$42)*('Verbal Log'!$E$5:$E$1004='Verbal Sub Area Stats'!$B$101)*'Verbal Log'!$H$5:$H$1004)/SUMPRODUCT(('Verbal Log'!$C$5:$C$1004='Verbal Sub Area Stats'!$B110)*('Verbal Log'!$J$5:$J$1004='Verbal Sub Area Stats'!AI$42)*('Verbal Log'!$E$5:$E$1004='Verbal Sub Area Stats'!$B$101))</f>
        <v>#DIV/0!</v>
      </c>
      <c r="AJ110" s="83" t="e">
        <f>+SUMPRODUCT(('Verbal Log'!$C$5:$C$1004='Verbal Sub Area Stats'!$B110)*('Verbal Log'!$J$5:$J$1004='Verbal Sub Area Stats'!AJ$42)*('Verbal Log'!$E$5:$E$1004='Verbal Sub Area Stats'!$B$101)*'Verbal Log'!$H$5:$H$1004)/SUMPRODUCT(('Verbal Log'!$C$5:$C$1004='Verbal Sub Area Stats'!$B110)*('Verbal Log'!$J$5:$J$1004='Verbal Sub Area Stats'!AJ$42)*('Verbal Log'!$E$5:$E$1004='Verbal Sub Area Stats'!$B$101))</f>
        <v>#DIV/0!</v>
      </c>
      <c r="AK110" s="83" t="e">
        <f>+SUMPRODUCT(('Verbal Log'!$C$5:$C$1004='Verbal Sub Area Stats'!$B110)*('Verbal Log'!$J$5:$J$1004='Verbal Sub Area Stats'!AK$42)*('Verbal Log'!$E$5:$E$1004='Verbal Sub Area Stats'!$B$101)*'Verbal Log'!$H$5:$H$1004)/SUMPRODUCT(('Verbal Log'!$C$5:$C$1004='Verbal Sub Area Stats'!$B110)*('Verbal Log'!$J$5:$J$1004='Verbal Sub Area Stats'!AK$42)*('Verbal Log'!$E$5:$E$1004='Verbal Sub Area Stats'!$B$101))</f>
        <v>#DIV/0!</v>
      </c>
      <c r="AL110" s="83" t="e">
        <f>+SUMPRODUCT(('Verbal Log'!$C$5:$C$1004='Verbal Sub Area Stats'!$B110)*('Verbal Log'!$J$5:$J$1004='Verbal Sub Area Stats'!AL$42)*('Verbal Log'!$E$5:$E$1004='Verbal Sub Area Stats'!$B$101)*'Verbal Log'!$H$5:$H$1004)/SUMPRODUCT(('Verbal Log'!$C$5:$C$1004='Verbal Sub Area Stats'!$B110)*('Verbal Log'!$J$5:$J$1004='Verbal Sub Area Stats'!AL$42)*('Verbal Log'!$E$5:$E$1004='Verbal Sub Area Stats'!$B$101))</f>
        <v>#DIV/0!</v>
      </c>
      <c r="AM110" s="83" t="e">
        <f>+SUMPRODUCT(('Verbal Log'!$C$5:$C$1004='Verbal Sub Area Stats'!$B110)*('Verbal Log'!$J$5:$J$1004='Verbal Sub Area Stats'!AM$42)*('Verbal Log'!$E$5:$E$1004='Verbal Sub Area Stats'!$B$101)*'Verbal Log'!$H$5:$H$1004)/SUMPRODUCT(('Verbal Log'!$C$5:$C$1004='Verbal Sub Area Stats'!$B110)*('Verbal Log'!$J$5:$J$1004='Verbal Sub Area Stats'!AM$42)*('Verbal Log'!$E$5:$E$1004='Verbal Sub Area Stats'!$B$101))</f>
        <v>#DIV/0!</v>
      </c>
      <c r="AN110" s="83" t="e">
        <f>+SUMPRODUCT(('Verbal Log'!$C$5:$C$1004='Verbal Sub Area Stats'!$B110)*('Verbal Log'!$J$5:$J$1004='Verbal Sub Area Stats'!AN$42)*('Verbal Log'!$E$5:$E$1004='Verbal Sub Area Stats'!$B$101)*'Verbal Log'!$H$5:$H$1004)/SUMPRODUCT(('Verbal Log'!$C$5:$C$1004='Verbal Sub Area Stats'!$B110)*('Verbal Log'!$J$5:$J$1004='Verbal Sub Area Stats'!AN$42)*('Verbal Log'!$E$5:$E$1004='Verbal Sub Area Stats'!$B$101))</f>
        <v>#DIV/0!</v>
      </c>
      <c r="AO110" s="83" t="e">
        <f>+SUMPRODUCT(('Verbal Log'!$C$5:$C$1004='Verbal Sub Area Stats'!$B110)*('Verbal Log'!$J$5:$J$1004='Verbal Sub Area Stats'!AO$42)*('Verbal Log'!$E$5:$E$1004='Verbal Sub Area Stats'!$B$101)*'Verbal Log'!$H$5:$H$1004)/SUMPRODUCT(('Verbal Log'!$C$5:$C$1004='Verbal Sub Area Stats'!$B110)*('Verbal Log'!$J$5:$J$1004='Verbal Sub Area Stats'!AO$42)*('Verbal Log'!$E$5:$E$1004='Verbal Sub Area Stats'!$B$101))</f>
        <v>#DIV/0!</v>
      </c>
      <c r="AP110" s="108" t="e">
        <f>+SUMPRODUCT(('Verbal Log'!$C$5:$C$1004='Verbal Sub Area Stats'!$B110)*('Verbal Log'!$E$5:$E$1004='Verbal Sub Area Stats'!$B$41)*'Verbal Log'!$H$5:$H$1004)/SUMPRODUCT(('Verbal Log'!$C$5:$C$1004='Verbal Sub Area Stats'!$B110)*('Verbal Log'!$E$5:$E$1004='Verbal Sub Area Stats'!$B$41))</f>
        <v>#DIV/0!</v>
      </c>
      <c r="AQ110" s="76"/>
      <c r="AR110" s="76"/>
      <c r="AS110" s="76"/>
      <c r="AT110" s="76"/>
      <c r="AU110" s="76"/>
      <c r="AV110" s="76"/>
      <c r="AW110" s="76"/>
      <c r="AX110" s="76"/>
      <c r="AY110" s="76"/>
      <c r="AZ110" s="76"/>
      <c r="BA110" s="76"/>
      <c r="BB110" s="76"/>
      <c r="BC110" s="76"/>
      <c r="BD110" s="76"/>
      <c r="BE110" s="76"/>
      <c r="BF110" s="76"/>
      <c r="BG110" s="76"/>
    </row>
    <row r="111" spans="2:61" ht="16" thickBot="1">
      <c r="B111" s="18" t="str">
        <f>+$B$51</f>
        <v>Princeton Review</v>
      </c>
      <c r="D111" s="136" t="str">
        <f t="shared" si="19"/>
        <v>n/a</v>
      </c>
      <c r="E111" s="136" t="str">
        <f t="shared" si="19"/>
        <v>n/a</v>
      </c>
      <c r="F111" s="136" t="str">
        <f t="shared" si="19"/>
        <v>n/a</v>
      </c>
      <c r="G111" s="136" t="str">
        <f t="shared" si="19"/>
        <v>n/a</v>
      </c>
      <c r="H111" s="136" t="str">
        <f t="shared" si="19"/>
        <v>n/a</v>
      </c>
      <c r="I111" s="136" t="str">
        <f t="shared" si="19"/>
        <v>n/a</v>
      </c>
      <c r="J111" s="136" t="str">
        <f t="shared" si="19"/>
        <v>n/a</v>
      </c>
      <c r="K111" s="136" t="str">
        <f t="shared" si="19"/>
        <v>n/a</v>
      </c>
      <c r="L111" s="136" t="str">
        <f t="shared" si="19"/>
        <v>n/a</v>
      </c>
      <c r="M111" s="53" t="str">
        <f t="shared" si="19"/>
        <v>n/a</v>
      </c>
      <c r="N111" s="54" t="str">
        <f t="shared" si="19"/>
        <v>n/a</v>
      </c>
      <c r="O111" s="136" t="str">
        <f t="shared" si="20"/>
        <v>n/a</v>
      </c>
      <c r="P111" s="53" t="str">
        <f t="shared" si="20"/>
        <v>n/a</v>
      </c>
      <c r="Q111" s="54" t="str">
        <f t="shared" si="20"/>
        <v>n/a</v>
      </c>
      <c r="R111" s="136" t="str">
        <f t="shared" si="20"/>
        <v>n/a</v>
      </c>
      <c r="S111" s="53" t="str">
        <f t="shared" si="20"/>
        <v>n/a</v>
      </c>
      <c r="T111" s="54" t="str">
        <f t="shared" si="20"/>
        <v>n/a</v>
      </c>
      <c r="U111" s="136" t="str">
        <f t="shared" si="20"/>
        <v>n/a</v>
      </c>
      <c r="V111" s="53" t="str">
        <f t="shared" si="20"/>
        <v>n/a</v>
      </c>
      <c r="X111" s="83" t="e">
        <f>+SUMPRODUCT(('Verbal Log'!$C$5:$C$1004='Verbal Sub Area Stats'!$B111)*('Verbal Log'!$J$5:$J$1004='Verbal Sub Area Stats'!X$42)*('Verbal Log'!$E$5:$E$1004='Verbal Sub Area Stats'!$B$101)*'Verbal Log'!$H$5:$H$1004)/SUMPRODUCT(('Verbal Log'!$C$5:$C$1004='Verbal Sub Area Stats'!$B111)*('Verbal Log'!$J$5:$J$1004='Verbal Sub Area Stats'!X$42)*('Verbal Log'!$E$5:$E$1004='Verbal Sub Area Stats'!$B$101))</f>
        <v>#DIV/0!</v>
      </c>
      <c r="Y111" s="83" t="e">
        <f>+SUMPRODUCT(('Verbal Log'!$C$5:$C$1004='Verbal Sub Area Stats'!$B111)*('Verbal Log'!$J$5:$J$1004='Verbal Sub Area Stats'!Y$42)*('Verbal Log'!$E$5:$E$1004='Verbal Sub Area Stats'!$B$101)*'Verbal Log'!$H$5:$H$1004)/SUMPRODUCT(('Verbal Log'!$C$5:$C$1004='Verbal Sub Area Stats'!$B111)*('Verbal Log'!$J$5:$J$1004='Verbal Sub Area Stats'!Y$42)*('Verbal Log'!$E$5:$E$1004='Verbal Sub Area Stats'!$B$101))</f>
        <v>#DIV/0!</v>
      </c>
      <c r="Z111" s="83" t="e">
        <f>+SUMPRODUCT(('Verbal Log'!$C$5:$C$1004='Verbal Sub Area Stats'!$B111)*('Verbal Log'!$J$5:$J$1004='Verbal Sub Area Stats'!Z$42)*('Verbal Log'!$E$5:$E$1004='Verbal Sub Area Stats'!$B$101)*'Verbal Log'!$H$5:$H$1004)/SUMPRODUCT(('Verbal Log'!$C$5:$C$1004='Verbal Sub Area Stats'!$B111)*('Verbal Log'!$J$5:$J$1004='Verbal Sub Area Stats'!Z$42)*('Verbal Log'!$E$5:$E$1004='Verbal Sub Area Stats'!$B$101))</f>
        <v>#DIV/0!</v>
      </c>
      <c r="AA111" s="83" t="e">
        <f>+SUMPRODUCT(('Verbal Log'!$C$5:$C$1004='Verbal Sub Area Stats'!$B111)*('Verbal Log'!$J$5:$J$1004='Verbal Sub Area Stats'!AA$42)*('Verbal Log'!$E$5:$E$1004='Verbal Sub Area Stats'!$B$101)*'Verbal Log'!$H$5:$H$1004)/SUMPRODUCT(('Verbal Log'!$C$5:$C$1004='Verbal Sub Area Stats'!$B111)*('Verbal Log'!$J$5:$J$1004='Verbal Sub Area Stats'!AA$42)*('Verbal Log'!$E$5:$E$1004='Verbal Sub Area Stats'!$B$101))</f>
        <v>#DIV/0!</v>
      </c>
      <c r="AB111" s="83" t="e">
        <f>+SUMPRODUCT(('Verbal Log'!$C$5:$C$1004='Verbal Sub Area Stats'!$B111)*('Verbal Log'!$J$5:$J$1004='Verbal Sub Area Stats'!AB$42)*('Verbal Log'!$E$5:$E$1004='Verbal Sub Area Stats'!$B$101)*'Verbal Log'!$H$5:$H$1004)/SUMPRODUCT(('Verbal Log'!$C$5:$C$1004='Verbal Sub Area Stats'!$B111)*('Verbal Log'!$J$5:$J$1004='Verbal Sub Area Stats'!AB$42)*('Verbal Log'!$E$5:$E$1004='Verbal Sub Area Stats'!$B$101))</f>
        <v>#DIV/0!</v>
      </c>
      <c r="AC111" s="83" t="e">
        <f>+SUMPRODUCT(('Verbal Log'!$C$5:$C$1004='Verbal Sub Area Stats'!$B111)*('Verbal Log'!$J$5:$J$1004='Verbal Sub Area Stats'!AC$42)*('Verbal Log'!$E$5:$E$1004='Verbal Sub Area Stats'!$B$101)*'Verbal Log'!$H$5:$H$1004)/SUMPRODUCT(('Verbal Log'!$C$5:$C$1004='Verbal Sub Area Stats'!$B111)*('Verbal Log'!$J$5:$J$1004='Verbal Sub Area Stats'!AC$42)*('Verbal Log'!$E$5:$E$1004='Verbal Sub Area Stats'!$B$101))</f>
        <v>#DIV/0!</v>
      </c>
      <c r="AD111" s="83" t="e">
        <f>+SUMPRODUCT(('Verbal Log'!$C$5:$C$1004='Verbal Sub Area Stats'!$B111)*('Verbal Log'!$J$5:$J$1004='Verbal Sub Area Stats'!AD$42)*('Verbal Log'!$E$5:$E$1004='Verbal Sub Area Stats'!$B$101)*'Verbal Log'!$H$5:$H$1004)/SUMPRODUCT(('Verbal Log'!$C$5:$C$1004='Verbal Sub Area Stats'!$B111)*('Verbal Log'!$J$5:$J$1004='Verbal Sub Area Stats'!AD$42)*('Verbal Log'!$E$5:$E$1004='Verbal Sub Area Stats'!$B$101))</f>
        <v>#DIV/0!</v>
      </c>
      <c r="AE111" s="83" t="e">
        <f>+SUMPRODUCT(('Verbal Log'!$C$5:$C$1004='Verbal Sub Area Stats'!$B111)*('Verbal Log'!$J$5:$J$1004='Verbal Sub Area Stats'!AE$42)*('Verbal Log'!$E$5:$E$1004='Verbal Sub Area Stats'!$B$101)*'Verbal Log'!$H$5:$H$1004)/SUMPRODUCT(('Verbal Log'!$C$5:$C$1004='Verbal Sub Area Stats'!$B111)*('Verbal Log'!$J$5:$J$1004='Verbal Sub Area Stats'!AE$42)*('Verbal Log'!$E$5:$E$1004='Verbal Sub Area Stats'!$B$101))</f>
        <v>#DIV/0!</v>
      </c>
      <c r="AF111" s="83" t="e">
        <f>+SUMPRODUCT(('Verbal Log'!$C$5:$C$1004='Verbal Sub Area Stats'!$B111)*('Verbal Log'!$J$5:$J$1004='Verbal Sub Area Stats'!AF$42)*('Verbal Log'!$E$5:$E$1004='Verbal Sub Area Stats'!$B$101)*'Verbal Log'!$H$5:$H$1004)/SUMPRODUCT(('Verbal Log'!$C$5:$C$1004='Verbal Sub Area Stats'!$B111)*('Verbal Log'!$J$5:$J$1004='Verbal Sub Area Stats'!AF$42)*('Verbal Log'!$E$5:$E$1004='Verbal Sub Area Stats'!$B$101))</f>
        <v>#DIV/0!</v>
      </c>
      <c r="AG111" s="83" t="e">
        <f>+SUMPRODUCT(('Verbal Log'!$C$5:$C$1004='Verbal Sub Area Stats'!$B111)*('Verbal Log'!$J$5:$J$1004='Verbal Sub Area Stats'!AG$42)*('Verbal Log'!$E$5:$E$1004='Verbal Sub Area Stats'!$B$101)*'Verbal Log'!$H$5:$H$1004)/SUMPRODUCT(('Verbal Log'!$C$5:$C$1004='Verbal Sub Area Stats'!$B111)*('Verbal Log'!$J$5:$J$1004='Verbal Sub Area Stats'!AG$42)*('Verbal Log'!$E$5:$E$1004='Verbal Sub Area Stats'!$B$101))</f>
        <v>#DIV/0!</v>
      </c>
      <c r="AH111" s="83" t="e">
        <f>+SUMPRODUCT(('Verbal Log'!$C$5:$C$1004='Verbal Sub Area Stats'!$B111)*('Verbal Log'!$J$5:$J$1004='Verbal Sub Area Stats'!AH$42)*('Verbal Log'!$E$5:$E$1004='Verbal Sub Area Stats'!$B$101)*'Verbal Log'!$H$5:$H$1004)/SUMPRODUCT(('Verbal Log'!$C$5:$C$1004='Verbal Sub Area Stats'!$B111)*('Verbal Log'!$J$5:$J$1004='Verbal Sub Area Stats'!AH$42)*('Verbal Log'!$E$5:$E$1004='Verbal Sub Area Stats'!$B$101))</f>
        <v>#DIV/0!</v>
      </c>
      <c r="AI111" s="83" t="e">
        <f>+SUMPRODUCT(('Verbal Log'!$C$5:$C$1004='Verbal Sub Area Stats'!$B111)*('Verbal Log'!$J$5:$J$1004='Verbal Sub Area Stats'!AI$42)*('Verbal Log'!$E$5:$E$1004='Verbal Sub Area Stats'!$B$101)*'Verbal Log'!$H$5:$H$1004)/SUMPRODUCT(('Verbal Log'!$C$5:$C$1004='Verbal Sub Area Stats'!$B111)*('Verbal Log'!$J$5:$J$1004='Verbal Sub Area Stats'!AI$42)*('Verbal Log'!$E$5:$E$1004='Verbal Sub Area Stats'!$B$101))</f>
        <v>#DIV/0!</v>
      </c>
      <c r="AJ111" s="83" t="e">
        <f>+SUMPRODUCT(('Verbal Log'!$C$5:$C$1004='Verbal Sub Area Stats'!$B111)*('Verbal Log'!$J$5:$J$1004='Verbal Sub Area Stats'!AJ$42)*('Verbal Log'!$E$5:$E$1004='Verbal Sub Area Stats'!$B$101)*'Verbal Log'!$H$5:$H$1004)/SUMPRODUCT(('Verbal Log'!$C$5:$C$1004='Verbal Sub Area Stats'!$B111)*('Verbal Log'!$J$5:$J$1004='Verbal Sub Area Stats'!AJ$42)*('Verbal Log'!$E$5:$E$1004='Verbal Sub Area Stats'!$B$101))</f>
        <v>#DIV/0!</v>
      </c>
      <c r="AK111" s="83" t="e">
        <f>+SUMPRODUCT(('Verbal Log'!$C$5:$C$1004='Verbal Sub Area Stats'!$B111)*('Verbal Log'!$J$5:$J$1004='Verbal Sub Area Stats'!AK$42)*('Verbal Log'!$E$5:$E$1004='Verbal Sub Area Stats'!$B$101)*'Verbal Log'!$H$5:$H$1004)/SUMPRODUCT(('Verbal Log'!$C$5:$C$1004='Verbal Sub Area Stats'!$B111)*('Verbal Log'!$J$5:$J$1004='Verbal Sub Area Stats'!AK$42)*('Verbal Log'!$E$5:$E$1004='Verbal Sub Area Stats'!$B$101))</f>
        <v>#DIV/0!</v>
      </c>
      <c r="AL111" s="83" t="e">
        <f>+SUMPRODUCT(('Verbal Log'!$C$5:$C$1004='Verbal Sub Area Stats'!$B111)*('Verbal Log'!$J$5:$J$1004='Verbal Sub Area Stats'!AL$42)*('Verbal Log'!$E$5:$E$1004='Verbal Sub Area Stats'!$B$101)*'Verbal Log'!$H$5:$H$1004)/SUMPRODUCT(('Verbal Log'!$C$5:$C$1004='Verbal Sub Area Stats'!$B111)*('Verbal Log'!$J$5:$J$1004='Verbal Sub Area Stats'!AL$42)*('Verbal Log'!$E$5:$E$1004='Verbal Sub Area Stats'!$B$101))</f>
        <v>#DIV/0!</v>
      </c>
      <c r="AM111" s="83" t="e">
        <f>+SUMPRODUCT(('Verbal Log'!$C$5:$C$1004='Verbal Sub Area Stats'!$B111)*('Verbal Log'!$J$5:$J$1004='Verbal Sub Area Stats'!AM$42)*('Verbal Log'!$E$5:$E$1004='Verbal Sub Area Stats'!$B$101)*'Verbal Log'!$H$5:$H$1004)/SUMPRODUCT(('Verbal Log'!$C$5:$C$1004='Verbal Sub Area Stats'!$B111)*('Verbal Log'!$J$5:$J$1004='Verbal Sub Area Stats'!AM$42)*('Verbal Log'!$E$5:$E$1004='Verbal Sub Area Stats'!$B$101))</f>
        <v>#DIV/0!</v>
      </c>
      <c r="AN111" s="83" t="e">
        <f>+SUMPRODUCT(('Verbal Log'!$C$5:$C$1004='Verbal Sub Area Stats'!$B111)*('Verbal Log'!$J$5:$J$1004='Verbal Sub Area Stats'!AN$42)*('Verbal Log'!$E$5:$E$1004='Verbal Sub Area Stats'!$B$101)*'Verbal Log'!$H$5:$H$1004)/SUMPRODUCT(('Verbal Log'!$C$5:$C$1004='Verbal Sub Area Stats'!$B111)*('Verbal Log'!$J$5:$J$1004='Verbal Sub Area Stats'!AN$42)*('Verbal Log'!$E$5:$E$1004='Verbal Sub Area Stats'!$B$101))</f>
        <v>#DIV/0!</v>
      </c>
      <c r="AO111" s="83" t="e">
        <f>+SUMPRODUCT(('Verbal Log'!$C$5:$C$1004='Verbal Sub Area Stats'!$B111)*('Verbal Log'!$J$5:$J$1004='Verbal Sub Area Stats'!AO$42)*('Verbal Log'!$E$5:$E$1004='Verbal Sub Area Stats'!$B$101)*'Verbal Log'!$H$5:$H$1004)/SUMPRODUCT(('Verbal Log'!$C$5:$C$1004='Verbal Sub Area Stats'!$B111)*('Verbal Log'!$J$5:$J$1004='Verbal Sub Area Stats'!AO$42)*('Verbal Log'!$E$5:$E$1004='Verbal Sub Area Stats'!$B$101))</f>
        <v>#DIV/0!</v>
      </c>
      <c r="AP111" s="108" t="e">
        <f>+SUMPRODUCT(('Verbal Log'!$C$5:$C$1004='Verbal Sub Area Stats'!$B111)*('Verbal Log'!$E$5:$E$1004='Verbal Sub Area Stats'!$B$41)*'Verbal Log'!$H$5:$H$1004)/SUMPRODUCT(('Verbal Log'!$C$5:$C$1004='Verbal Sub Area Stats'!$B111)*('Verbal Log'!$E$5:$E$1004='Verbal Sub Area Stats'!$B$41))</f>
        <v>#DIV/0!</v>
      </c>
      <c r="AQ111" s="76"/>
      <c r="AR111" s="76"/>
      <c r="AS111" s="76"/>
      <c r="AT111" s="76"/>
      <c r="AU111" s="76"/>
      <c r="AV111" s="76"/>
      <c r="AW111" s="76"/>
      <c r="AX111" s="76"/>
      <c r="AY111" s="76"/>
      <c r="AZ111" s="76"/>
      <c r="BA111" s="76"/>
      <c r="BB111" s="76"/>
      <c r="BC111" s="76"/>
      <c r="BD111" s="76"/>
      <c r="BE111" s="76"/>
      <c r="BF111" s="76"/>
      <c r="BG111" s="76"/>
    </row>
    <row r="112" spans="2:61" ht="16" thickBot="1">
      <c r="B112" s="18" t="str">
        <f>+$B$52</f>
        <v>PowerScore SC</v>
      </c>
      <c r="D112" s="137" t="str">
        <f t="shared" si="19"/>
        <v>n/a</v>
      </c>
      <c r="E112" s="137" t="str">
        <f t="shared" si="19"/>
        <v>n/a</v>
      </c>
      <c r="F112" s="137" t="str">
        <f t="shared" si="19"/>
        <v>n/a</v>
      </c>
      <c r="G112" s="137" t="str">
        <f t="shared" si="19"/>
        <v>n/a</v>
      </c>
      <c r="H112" s="137" t="str">
        <f t="shared" si="19"/>
        <v>n/a</v>
      </c>
      <c r="I112" s="137" t="str">
        <f t="shared" si="19"/>
        <v>n/a</v>
      </c>
      <c r="J112" s="137" t="str">
        <f t="shared" si="19"/>
        <v>n/a</v>
      </c>
      <c r="K112" s="137" t="str">
        <f t="shared" si="19"/>
        <v>n/a</v>
      </c>
      <c r="L112" s="137" t="str">
        <f t="shared" si="19"/>
        <v>n/a</v>
      </c>
      <c r="M112" s="56" t="str">
        <f t="shared" si="19"/>
        <v>n/a</v>
      </c>
      <c r="N112" s="57" t="str">
        <f t="shared" si="19"/>
        <v>n/a</v>
      </c>
      <c r="O112" s="137" t="str">
        <f t="shared" si="20"/>
        <v>n/a</v>
      </c>
      <c r="P112" s="56" t="str">
        <f t="shared" si="20"/>
        <v>n/a</v>
      </c>
      <c r="Q112" s="57" t="str">
        <f t="shared" si="20"/>
        <v>n/a</v>
      </c>
      <c r="R112" s="137" t="str">
        <f t="shared" si="20"/>
        <v>n/a</v>
      </c>
      <c r="S112" s="56" t="str">
        <f t="shared" si="20"/>
        <v>n/a</v>
      </c>
      <c r="T112" s="57" t="str">
        <f t="shared" si="20"/>
        <v>n/a</v>
      </c>
      <c r="U112" s="137" t="str">
        <f t="shared" si="20"/>
        <v>n/a</v>
      </c>
      <c r="V112" s="56" t="str">
        <f t="shared" si="20"/>
        <v>n/a</v>
      </c>
      <c r="X112" s="83" t="e">
        <f>+SUMPRODUCT(('Verbal Log'!$C$5:$C$1004='Verbal Sub Area Stats'!$B112)*('Verbal Log'!$J$5:$J$1004='Verbal Sub Area Stats'!X$42)*('Verbal Log'!$E$5:$E$1004='Verbal Sub Area Stats'!$B$101)*'Verbal Log'!$H$5:$H$1004)/SUMPRODUCT(('Verbal Log'!$C$5:$C$1004='Verbal Sub Area Stats'!$B112)*('Verbal Log'!$J$5:$J$1004='Verbal Sub Area Stats'!X$42)*('Verbal Log'!$E$5:$E$1004='Verbal Sub Area Stats'!$B$101))</f>
        <v>#DIV/0!</v>
      </c>
      <c r="Y112" s="83" t="e">
        <f>+SUMPRODUCT(('Verbal Log'!$C$5:$C$1004='Verbal Sub Area Stats'!$B112)*('Verbal Log'!$J$5:$J$1004='Verbal Sub Area Stats'!Y$42)*('Verbal Log'!$E$5:$E$1004='Verbal Sub Area Stats'!$B$101)*'Verbal Log'!$H$5:$H$1004)/SUMPRODUCT(('Verbal Log'!$C$5:$C$1004='Verbal Sub Area Stats'!$B112)*('Verbal Log'!$J$5:$J$1004='Verbal Sub Area Stats'!Y$42)*('Verbal Log'!$E$5:$E$1004='Verbal Sub Area Stats'!$B$101))</f>
        <v>#DIV/0!</v>
      </c>
      <c r="Z112" s="83" t="e">
        <f>+SUMPRODUCT(('Verbal Log'!$C$5:$C$1004='Verbal Sub Area Stats'!$B112)*('Verbal Log'!$J$5:$J$1004='Verbal Sub Area Stats'!Z$42)*('Verbal Log'!$E$5:$E$1004='Verbal Sub Area Stats'!$B$101)*'Verbal Log'!$H$5:$H$1004)/SUMPRODUCT(('Verbal Log'!$C$5:$C$1004='Verbal Sub Area Stats'!$B112)*('Verbal Log'!$J$5:$J$1004='Verbal Sub Area Stats'!Z$42)*('Verbal Log'!$E$5:$E$1004='Verbal Sub Area Stats'!$B$101))</f>
        <v>#DIV/0!</v>
      </c>
      <c r="AA112" s="83" t="e">
        <f>+SUMPRODUCT(('Verbal Log'!$C$5:$C$1004='Verbal Sub Area Stats'!$B112)*('Verbal Log'!$J$5:$J$1004='Verbal Sub Area Stats'!AA$42)*('Verbal Log'!$E$5:$E$1004='Verbal Sub Area Stats'!$B$101)*'Verbal Log'!$H$5:$H$1004)/SUMPRODUCT(('Verbal Log'!$C$5:$C$1004='Verbal Sub Area Stats'!$B112)*('Verbal Log'!$J$5:$J$1004='Verbal Sub Area Stats'!AA$42)*('Verbal Log'!$E$5:$E$1004='Verbal Sub Area Stats'!$B$101))</f>
        <v>#DIV/0!</v>
      </c>
      <c r="AB112" s="83" t="e">
        <f>+SUMPRODUCT(('Verbal Log'!$C$5:$C$1004='Verbal Sub Area Stats'!$B112)*('Verbal Log'!$J$5:$J$1004='Verbal Sub Area Stats'!AB$42)*('Verbal Log'!$E$5:$E$1004='Verbal Sub Area Stats'!$B$101)*'Verbal Log'!$H$5:$H$1004)/SUMPRODUCT(('Verbal Log'!$C$5:$C$1004='Verbal Sub Area Stats'!$B112)*('Verbal Log'!$J$5:$J$1004='Verbal Sub Area Stats'!AB$42)*('Verbal Log'!$E$5:$E$1004='Verbal Sub Area Stats'!$B$101))</f>
        <v>#DIV/0!</v>
      </c>
      <c r="AC112" s="83" t="e">
        <f>+SUMPRODUCT(('Verbal Log'!$C$5:$C$1004='Verbal Sub Area Stats'!$B112)*('Verbal Log'!$J$5:$J$1004='Verbal Sub Area Stats'!AC$42)*('Verbal Log'!$E$5:$E$1004='Verbal Sub Area Stats'!$B$101)*'Verbal Log'!$H$5:$H$1004)/SUMPRODUCT(('Verbal Log'!$C$5:$C$1004='Verbal Sub Area Stats'!$B112)*('Verbal Log'!$J$5:$J$1004='Verbal Sub Area Stats'!AC$42)*('Verbal Log'!$E$5:$E$1004='Verbal Sub Area Stats'!$B$101))</f>
        <v>#DIV/0!</v>
      </c>
      <c r="AD112" s="83" t="e">
        <f>+SUMPRODUCT(('Verbal Log'!$C$5:$C$1004='Verbal Sub Area Stats'!$B112)*('Verbal Log'!$J$5:$J$1004='Verbal Sub Area Stats'!AD$42)*('Verbal Log'!$E$5:$E$1004='Verbal Sub Area Stats'!$B$101)*'Verbal Log'!$H$5:$H$1004)/SUMPRODUCT(('Verbal Log'!$C$5:$C$1004='Verbal Sub Area Stats'!$B112)*('Verbal Log'!$J$5:$J$1004='Verbal Sub Area Stats'!AD$42)*('Verbal Log'!$E$5:$E$1004='Verbal Sub Area Stats'!$B$101))</f>
        <v>#DIV/0!</v>
      </c>
      <c r="AE112" s="83" t="e">
        <f>+SUMPRODUCT(('Verbal Log'!$C$5:$C$1004='Verbal Sub Area Stats'!$B112)*('Verbal Log'!$J$5:$J$1004='Verbal Sub Area Stats'!AE$42)*('Verbal Log'!$E$5:$E$1004='Verbal Sub Area Stats'!$B$101)*'Verbal Log'!$H$5:$H$1004)/SUMPRODUCT(('Verbal Log'!$C$5:$C$1004='Verbal Sub Area Stats'!$B112)*('Verbal Log'!$J$5:$J$1004='Verbal Sub Area Stats'!AE$42)*('Verbal Log'!$E$5:$E$1004='Verbal Sub Area Stats'!$B$101))</f>
        <v>#DIV/0!</v>
      </c>
      <c r="AF112" s="83" t="e">
        <f>+SUMPRODUCT(('Verbal Log'!$C$5:$C$1004='Verbal Sub Area Stats'!$B112)*('Verbal Log'!$J$5:$J$1004='Verbal Sub Area Stats'!AF$42)*('Verbal Log'!$E$5:$E$1004='Verbal Sub Area Stats'!$B$101)*'Verbal Log'!$H$5:$H$1004)/SUMPRODUCT(('Verbal Log'!$C$5:$C$1004='Verbal Sub Area Stats'!$B112)*('Verbal Log'!$J$5:$J$1004='Verbal Sub Area Stats'!AF$42)*('Verbal Log'!$E$5:$E$1004='Verbal Sub Area Stats'!$B$101))</f>
        <v>#DIV/0!</v>
      </c>
      <c r="AG112" s="83" t="e">
        <f>+SUMPRODUCT(('Verbal Log'!$C$5:$C$1004='Verbal Sub Area Stats'!$B112)*('Verbal Log'!$J$5:$J$1004='Verbal Sub Area Stats'!AG$42)*('Verbal Log'!$E$5:$E$1004='Verbal Sub Area Stats'!$B$101)*'Verbal Log'!$H$5:$H$1004)/SUMPRODUCT(('Verbal Log'!$C$5:$C$1004='Verbal Sub Area Stats'!$B112)*('Verbal Log'!$J$5:$J$1004='Verbal Sub Area Stats'!AG$42)*('Verbal Log'!$E$5:$E$1004='Verbal Sub Area Stats'!$B$101))</f>
        <v>#DIV/0!</v>
      </c>
      <c r="AH112" s="83" t="e">
        <f>+SUMPRODUCT(('Verbal Log'!$C$5:$C$1004='Verbal Sub Area Stats'!$B112)*('Verbal Log'!$J$5:$J$1004='Verbal Sub Area Stats'!AH$42)*('Verbal Log'!$E$5:$E$1004='Verbal Sub Area Stats'!$B$101)*'Verbal Log'!$H$5:$H$1004)/SUMPRODUCT(('Verbal Log'!$C$5:$C$1004='Verbal Sub Area Stats'!$B112)*('Verbal Log'!$J$5:$J$1004='Verbal Sub Area Stats'!AH$42)*('Verbal Log'!$E$5:$E$1004='Verbal Sub Area Stats'!$B$101))</f>
        <v>#DIV/0!</v>
      </c>
      <c r="AI112" s="83" t="e">
        <f>+SUMPRODUCT(('Verbal Log'!$C$5:$C$1004='Verbal Sub Area Stats'!$B112)*('Verbal Log'!$J$5:$J$1004='Verbal Sub Area Stats'!AI$42)*('Verbal Log'!$E$5:$E$1004='Verbal Sub Area Stats'!$B$101)*'Verbal Log'!$H$5:$H$1004)/SUMPRODUCT(('Verbal Log'!$C$5:$C$1004='Verbal Sub Area Stats'!$B112)*('Verbal Log'!$J$5:$J$1004='Verbal Sub Area Stats'!AI$42)*('Verbal Log'!$E$5:$E$1004='Verbal Sub Area Stats'!$B$101))</f>
        <v>#DIV/0!</v>
      </c>
      <c r="AJ112" s="83" t="e">
        <f>+SUMPRODUCT(('Verbal Log'!$C$5:$C$1004='Verbal Sub Area Stats'!$B112)*('Verbal Log'!$J$5:$J$1004='Verbal Sub Area Stats'!AJ$42)*('Verbal Log'!$E$5:$E$1004='Verbal Sub Area Stats'!$B$101)*'Verbal Log'!$H$5:$H$1004)/SUMPRODUCT(('Verbal Log'!$C$5:$C$1004='Verbal Sub Area Stats'!$B112)*('Verbal Log'!$J$5:$J$1004='Verbal Sub Area Stats'!AJ$42)*('Verbal Log'!$E$5:$E$1004='Verbal Sub Area Stats'!$B$101))</f>
        <v>#DIV/0!</v>
      </c>
      <c r="AK112" s="83" t="e">
        <f>+SUMPRODUCT(('Verbal Log'!$C$5:$C$1004='Verbal Sub Area Stats'!$B112)*('Verbal Log'!$J$5:$J$1004='Verbal Sub Area Stats'!AK$42)*('Verbal Log'!$E$5:$E$1004='Verbal Sub Area Stats'!$B$101)*'Verbal Log'!$H$5:$H$1004)/SUMPRODUCT(('Verbal Log'!$C$5:$C$1004='Verbal Sub Area Stats'!$B112)*('Verbal Log'!$J$5:$J$1004='Verbal Sub Area Stats'!AK$42)*('Verbal Log'!$E$5:$E$1004='Verbal Sub Area Stats'!$B$101))</f>
        <v>#DIV/0!</v>
      </c>
      <c r="AL112" s="83" t="e">
        <f>+SUMPRODUCT(('Verbal Log'!$C$5:$C$1004='Verbal Sub Area Stats'!$B112)*('Verbal Log'!$J$5:$J$1004='Verbal Sub Area Stats'!AL$42)*('Verbal Log'!$E$5:$E$1004='Verbal Sub Area Stats'!$B$101)*'Verbal Log'!$H$5:$H$1004)/SUMPRODUCT(('Verbal Log'!$C$5:$C$1004='Verbal Sub Area Stats'!$B112)*('Verbal Log'!$J$5:$J$1004='Verbal Sub Area Stats'!AL$42)*('Verbal Log'!$E$5:$E$1004='Verbal Sub Area Stats'!$B$101))</f>
        <v>#DIV/0!</v>
      </c>
      <c r="AM112" s="83" t="e">
        <f>+SUMPRODUCT(('Verbal Log'!$C$5:$C$1004='Verbal Sub Area Stats'!$B112)*('Verbal Log'!$J$5:$J$1004='Verbal Sub Area Stats'!AM$42)*('Verbal Log'!$E$5:$E$1004='Verbal Sub Area Stats'!$B$101)*'Verbal Log'!$H$5:$H$1004)/SUMPRODUCT(('Verbal Log'!$C$5:$C$1004='Verbal Sub Area Stats'!$B112)*('Verbal Log'!$J$5:$J$1004='Verbal Sub Area Stats'!AM$42)*('Verbal Log'!$E$5:$E$1004='Verbal Sub Area Stats'!$B$101))</f>
        <v>#DIV/0!</v>
      </c>
      <c r="AN112" s="83" t="e">
        <f>+SUMPRODUCT(('Verbal Log'!$C$5:$C$1004='Verbal Sub Area Stats'!$B112)*('Verbal Log'!$J$5:$J$1004='Verbal Sub Area Stats'!AN$42)*('Verbal Log'!$E$5:$E$1004='Verbal Sub Area Stats'!$B$101)*'Verbal Log'!$H$5:$H$1004)/SUMPRODUCT(('Verbal Log'!$C$5:$C$1004='Verbal Sub Area Stats'!$B112)*('Verbal Log'!$J$5:$J$1004='Verbal Sub Area Stats'!AN$42)*('Verbal Log'!$E$5:$E$1004='Verbal Sub Area Stats'!$B$101))</f>
        <v>#DIV/0!</v>
      </c>
      <c r="AO112" s="83" t="e">
        <f>+SUMPRODUCT(('Verbal Log'!$C$5:$C$1004='Verbal Sub Area Stats'!$B112)*('Verbal Log'!$J$5:$J$1004='Verbal Sub Area Stats'!AO$42)*('Verbal Log'!$E$5:$E$1004='Verbal Sub Area Stats'!$B$101)*'Verbal Log'!$H$5:$H$1004)/SUMPRODUCT(('Verbal Log'!$C$5:$C$1004='Verbal Sub Area Stats'!$B112)*('Verbal Log'!$J$5:$J$1004='Verbal Sub Area Stats'!AO$42)*('Verbal Log'!$E$5:$E$1004='Verbal Sub Area Stats'!$B$101))</f>
        <v>#DIV/0!</v>
      </c>
      <c r="AP112" s="108" t="e">
        <f>+SUMPRODUCT(('Verbal Log'!$C$5:$C$1004='Verbal Sub Area Stats'!$B112)*('Verbal Log'!$E$5:$E$1004='Verbal Sub Area Stats'!$B$41)*'Verbal Log'!$H$5:$H$1004)/SUMPRODUCT(('Verbal Log'!$C$5:$C$1004='Verbal Sub Area Stats'!$B112)*('Verbal Log'!$E$5:$E$1004='Verbal Sub Area Stats'!$B$41))</f>
        <v>#DIV/0!</v>
      </c>
      <c r="AQ112" s="76"/>
      <c r="AR112" s="76"/>
      <c r="AS112" s="76"/>
      <c r="AT112" s="76"/>
      <c r="AU112" s="76"/>
      <c r="AV112" s="76"/>
      <c r="AW112" s="76"/>
      <c r="AX112" s="76"/>
      <c r="AY112" s="76"/>
      <c r="AZ112" s="76"/>
      <c r="BA112" s="76"/>
      <c r="BB112" s="76"/>
      <c r="BC112" s="76"/>
      <c r="BD112" s="76"/>
      <c r="BE112" s="76"/>
      <c r="BF112" s="76"/>
      <c r="BG112" s="76"/>
    </row>
    <row r="113" spans="2:59">
      <c r="B113" s="18" t="str">
        <f>+$B$53</f>
        <v>ALL</v>
      </c>
      <c r="D113" s="49" t="str">
        <f t="shared" si="19"/>
        <v>n/a</v>
      </c>
      <c r="E113" s="49" t="str">
        <f t="shared" si="19"/>
        <v>n/a</v>
      </c>
      <c r="F113" s="49" t="str">
        <f t="shared" si="19"/>
        <v>n/a</v>
      </c>
      <c r="G113" s="49" t="str">
        <f t="shared" si="19"/>
        <v>n/a</v>
      </c>
      <c r="H113" s="49" t="str">
        <f t="shared" si="19"/>
        <v>n/a</v>
      </c>
      <c r="I113" s="49" t="str">
        <f t="shared" si="19"/>
        <v>n/a</v>
      </c>
      <c r="J113" s="49" t="str">
        <f t="shared" si="19"/>
        <v>n/a</v>
      </c>
      <c r="K113" s="49" t="str">
        <f t="shared" si="19"/>
        <v>n/a</v>
      </c>
      <c r="L113" s="49" t="str">
        <f t="shared" si="19"/>
        <v>n/a</v>
      </c>
      <c r="M113" s="50" t="str">
        <f t="shared" si="19"/>
        <v>n/a</v>
      </c>
      <c r="N113" s="51" t="str">
        <f t="shared" si="19"/>
        <v>n/a</v>
      </c>
      <c r="O113" s="49" t="str">
        <f t="shared" si="20"/>
        <v>n/a</v>
      </c>
      <c r="P113" s="50" t="str">
        <f t="shared" si="20"/>
        <v>n/a</v>
      </c>
      <c r="Q113" s="51" t="str">
        <f t="shared" si="20"/>
        <v>n/a</v>
      </c>
      <c r="R113" s="49" t="str">
        <f t="shared" si="20"/>
        <v>n/a</v>
      </c>
      <c r="S113" s="50" t="str">
        <f t="shared" si="20"/>
        <v>n/a</v>
      </c>
      <c r="T113" s="51" t="str">
        <f t="shared" si="20"/>
        <v>n/a</v>
      </c>
      <c r="U113" s="49" t="str">
        <f t="shared" si="20"/>
        <v>n/a</v>
      </c>
      <c r="V113" s="50">
        <f t="shared" si="20"/>
        <v>100.12</v>
      </c>
      <c r="X113" s="83" t="e">
        <f>+SUMPRODUCT(('Verbal Log'!$C$5:$C$1004='Verbal Sub Area Stats'!$B113)*('Verbal Log'!$J$5:$J$1004='Verbal Sub Area Stats'!X$42)*('Verbal Log'!$E$5:$E$1004='Verbal Sub Area Stats'!$B$101)*'Verbal Log'!$H$5:$H$1004)/SUMPRODUCT(('Verbal Log'!$C$5:$C$1004='Verbal Sub Area Stats'!$B113)*('Verbal Log'!$J$5:$J$1004='Verbal Sub Area Stats'!X$42)*('Verbal Log'!$E$5:$E$1004='Verbal Sub Area Stats'!$B$101))</f>
        <v>#DIV/0!</v>
      </c>
      <c r="Y113" s="83" t="e">
        <f>+SUMPRODUCT(('Verbal Log'!$C$5:$C$1004='Verbal Sub Area Stats'!$B113)*('Verbal Log'!$J$5:$J$1004='Verbal Sub Area Stats'!Y$42)*('Verbal Log'!$E$5:$E$1004='Verbal Sub Area Stats'!$B$101)*'Verbal Log'!$H$5:$H$1004)/SUMPRODUCT(('Verbal Log'!$C$5:$C$1004='Verbal Sub Area Stats'!$B113)*('Verbal Log'!$J$5:$J$1004='Verbal Sub Area Stats'!Y$42)*('Verbal Log'!$E$5:$E$1004='Verbal Sub Area Stats'!$B$101))</f>
        <v>#DIV/0!</v>
      </c>
      <c r="Z113" s="83" t="e">
        <f>+SUMPRODUCT(('Verbal Log'!$C$5:$C$1004='Verbal Sub Area Stats'!$B113)*('Verbal Log'!$J$5:$J$1004='Verbal Sub Area Stats'!Z$42)*('Verbal Log'!$E$5:$E$1004='Verbal Sub Area Stats'!$B$101)*'Verbal Log'!$H$5:$H$1004)/SUMPRODUCT(('Verbal Log'!$C$5:$C$1004='Verbal Sub Area Stats'!$B113)*('Verbal Log'!$J$5:$J$1004='Verbal Sub Area Stats'!Z$42)*('Verbal Log'!$E$5:$E$1004='Verbal Sub Area Stats'!$B$101))</f>
        <v>#DIV/0!</v>
      </c>
      <c r="AA113" s="83" t="e">
        <f>+SUMPRODUCT(('Verbal Log'!$C$5:$C$1004='Verbal Sub Area Stats'!$B113)*('Verbal Log'!$J$5:$J$1004='Verbal Sub Area Stats'!AA$42)*('Verbal Log'!$E$5:$E$1004='Verbal Sub Area Stats'!$B$101)*'Verbal Log'!$H$5:$H$1004)/SUMPRODUCT(('Verbal Log'!$C$5:$C$1004='Verbal Sub Area Stats'!$B113)*('Verbal Log'!$J$5:$J$1004='Verbal Sub Area Stats'!AA$42)*('Verbal Log'!$E$5:$E$1004='Verbal Sub Area Stats'!$B$101))</f>
        <v>#DIV/0!</v>
      </c>
      <c r="AB113" s="83" t="e">
        <f>+SUMPRODUCT(('Verbal Log'!$C$5:$C$1004='Verbal Sub Area Stats'!$B113)*('Verbal Log'!$J$5:$J$1004='Verbal Sub Area Stats'!AB$42)*('Verbal Log'!$E$5:$E$1004='Verbal Sub Area Stats'!$B$101)*'Verbal Log'!$H$5:$H$1004)/SUMPRODUCT(('Verbal Log'!$C$5:$C$1004='Verbal Sub Area Stats'!$B113)*('Verbal Log'!$J$5:$J$1004='Verbal Sub Area Stats'!AB$42)*('Verbal Log'!$E$5:$E$1004='Verbal Sub Area Stats'!$B$101))</f>
        <v>#DIV/0!</v>
      </c>
      <c r="AC113" s="83" t="e">
        <f>+SUMPRODUCT(('Verbal Log'!$C$5:$C$1004='Verbal Sub Area Stats'!$B113)*('Verbal Log'!$J$5:$J$1004='Verbal Sub Area Stats'!AC$42)*('Verbal Log'!$E$5:$E$1004='Verbal Sub Area Stats'!$B$101)*'Verbal Log'!$H$5:$H$1004)/SUMPRODUCT(('Verbal Log'!$C$5:$C$1004='Verbal Sub Area Stats'!$B113)*('Verbal Log'!$J$5:$J$1004='Verbal Sub Area Stats'!AC$42)*('Verbal Log'!$E$5:$E$1004='Verbal Sub Area Stats'!$B$101))</f>
        <v>#DIV/0!</v>
      </c>
      <c r="AD113" s="83" t="e">
        <f>+SUMPRODUCT(('Verbal Log'!$C$5:$C$1004='Verbal Sub Area Stats'!$B113)*('Verbal Log'!$J$5:$J$1004='Verbal Sub Area Stats'!AD$42)*('Verbal Log'!$E$5:$E$1004='Verbal Sub Area Stats'!$B$101)*'Verbal Log'!$H$5:$H$1004)/SUMPRODUCT(('Verbal Log'!$C$5:$C$1004='Verbal Sub Area Stats'!$B113)*('Verbal Log'!$J$5:$J$1004='Verbal Sub Area Stats'!AD$42)*('Verbal Log'!$E$5:$E$1004='Verbal Sub Area Stats'!$B$101))</f>
        <v>#DIV/0!</v>
      </c>
      <c r="AE113" s="83" t="e">
        <f>+SUMPRODUCT(('Verbal Log'!$C$5:$C$1004='Verbal Sub Area Stats'!$B113)*('Verbal Log'!$J$5:$J$1004='Verbal Sub Area Stats'!AE$42)*('Verbal Log'!$E$5:$E$1004='Verbal Sub Area Stats'!$B$101)*'Verbal Log'!$H$5:$H$1004)/SUMPRODUCT(('Verbal Log'!$C$5:$C$1004='Verbal Sub Area Stats'!$B113)*('Verbal Log'!$J$5:$J$1004='Verbal Sub Area Stats'!AE$42)*('Verbal Log'!$E$5:$E$1004='Verbal Sub Area Stats'!$B$101))</f>
        <v>#DIV/0!</v>
      </c>
      <c r="AF113" s="83" t="e">
        <f>+SUMPRODUCT(('Verbal Log'!$C$5:$C$1004='Verbal Sub Area Stats'!$B113)*('Verbal Log'!$J$5:$J$1004='Verbal Sub Area Stats'!AF$42)*('Verbal Log'!$E$5:$E$1004='Verbal Sub Area Stats'!$B$101)*'Verbal Log'!$H$5:$H$1004)/SUMPRODUCT(('Verbal Log'!$C$5:$C$1004='Verbal Sub Area Stats'!$B113)*('Verbal Log'!$J$5:$J$1004='Verbal Sub Area Stats'!AF$42)*('Verbal Log'!$E$5:$E$1004='Verbal Sub Area Stats'!$B$101))</f>
        <v>#DIV/0!</v>
      </c>
      <c r="AG113" s="83" t="e">
        <f>+SUMPRODUCT(('Verbal Log'!$C$5:$C$1004='Verbal Sub Area Stats'!$B113)*('Verbal Log'!$J$5:$J$1004='Verbal Sub Area Stats'!AG$42)*('Verbal Log'!$E$5:$E$1004='Verbal Sub Area Stats'!$B$101)*'Verbal Log'!$H$5:$H$1004)/SUMPRODUCT(('Verbal Log'!$C$5:$C$1004='Verbal Sub Area Stats'!$B113)*('Verbal Log'!$J$5:$J$1004='Verbal Sub Area Stats'!AG$42)*('Verbal Log'!$E$5:$E$1004='Verbal Sub Area Stats'!$B$101))</f>
        <v>#DIV/0!</v>
      </c>
      <c r="AH113" s="83" t="e">
        <f>+SUMPRODUCT(('Verbal Log'!$C$5:$C$1004='Verbal Sub Area Stats'!$B113)*('Verbal Log'!$J$5:$J$1004='Verbal Sub Area Stats'!AH$42)*('Verbal Log'!$E$5:$E$1004='Verbal Sub Area Stats'!$B$101)*'Verbal Log'!$H$5:$H$1004)/SUMPRODUCT(('Verbal Log'!$C$5:$C$1004='Verbal Sub Area Stats'!$B113)*('Verbal Log'!$J$5:$J$1004='Verbal Sub Area Stats'!AH$42)*('Verbal Log'!$E$5:$E$1004='Verbal Sub Area Stats'!$B$101))</f>
        <v>#DIV/0!</v>
      </c>
      <c r="AI113" s="83" t="e">
        <f>+SUMPRODUCT(('Verbal Log'!$C$5:$C$1004='Verbal Sub Area Stats'!$B113)*('Verbal Log'!$J$5:$J$1004='Verbal Sub Area Stats'!AI$42)*('Verbal Log'!$E$5:$E$1004='Verbal Sub Area Stats'!$B$101)*'Verbal Log'!$H$5:$H$1004)/SUMPRODUCT(('Verbal Log'!$C$5:$C$1004='Verbal Sub Area Stats'!$B113)*('Verbal Log'!$J$5:$J$1004='Verbal Sub Area Stats'!AI$42)*('Verbal Log'!$E$5:$E$1004='Verbal Sub Area Stats'!$B$101))</f>
        <v>#DIV/0!</v>
      </c>
      <c r="AJ113" s="83" t="e">
        <f>+SUMPRODUCT(('Verbal Log'!$C$5:$C$1004='Verbal Sub Area Stats'!$B113)*('Verbal Log'!$J$5:$J$1004='Verbal Sub Area Stats'!AJ$42)*('Verbal Log'!$E$5:$E$1004='Verbal Sub Area Stats'!$B$101)*'Verbal Log'!$H$5:$H$1004)/SUMPRODUCT(('Verbal Log'!$C$5:$C$1004='Verbal Sub Area Stats'!$B113)*('Verbal Log'!$J$5:$J$1004='Verbal Sub Area Stats'!AJ$42)*('Verbal Log'!$E$5:$E$1004='Verbal Sub Area Stats'!$B$101))</f>
        <v>#DIV/0!</v>
      </c>
      <c r="AK113" s="83" t="e">
        <f>+SUMPRODUCT(('Verbal Log'!$C$5:$C$1004='Verbal Sub Area Stats'!$B113)*('Verbal Log'!$J$5:$J$1004='Verbal Sub Area Stats'!AK$42)*('Verbal Log'!$E$5:$E$1004='Verbal Sub Area Stats'!$B$101)*'Verbal Log'!$H$5:$H$1004)/SUMPRODUCT(('Verbal Log'!$C$5:$C$1004='Verbal Sub Area Stats'!$B113)*('Verbal Log'!$J$5:$J$1004='Verbal Sub Area Stats'!AK$42)*('Verbal Log'!$E$5:$E$1004='Verbal Sub Area Stats'!$B$101))</f>
        <v>#DIV/0!</v>
      </c>
      <c r="AL113" s="83" t="e">
        <f>+SUMPRODUCT(('Verbal Log'!$C$5:$C$1004='Verbal Sub Area Stats'!$B113)*('Verbal Log'!$J$5:$J$1004='Verbal Sub Area Stats'!AL$42)*('Verbal Log'!$E$5:$E$1004='Verbal Sub Area Stats'!$B$101)*'Verbal Log'!$H$5:$H$1004)/SUMPRODUCT(('Verbal Log'!$C$5:$C$1004='Verbal Sub Area Stats'!$B113)*('Verbal Log'!$J$5:$J$1004='Verbal Sub Area Stats'!AL$42)*('Verbal Log'!$E$5:$E$1004='Verbal Sub Area Stats'!$B$101))</f>
        <v>#DIV/0!</v>
      </c>
      <c r="AM113" s="83" t="e">
        <f>+SUMPRODUCT(('Verbal Log'!$C$5:$C$1004='Verbal Sub Area Stats'!$B113)*('Verbal Log'!$J$5:$J$1004='Verbal Sub Area Stats'!AM$42)*('Verbal Log'!$E$5:$E$1004='Verbal Sub Area Stats'!$B$101)*'Verbal Log'!$H$5:$H$1004)/SUMPRODUCT(('Verbal Log'!$C$5:$C$1004='Verbal Sub Area Stats'!$B113)*('Verbal Log'!$J$5:$J$1004='Verbal Sub Area Stats'!AM$42)*('Verbal Log'!$E$5:$E$1004='Verbal Sub Area Stats'!$B$101))</f>
        <v>#DIV/0!</v>
      </c>
      <c r="AN113" s="83" t="e">
        <f>+SUMPRODUCT(('Verbal Log'!$C$5:$C$1004='Verbal Sub Area Stats'!$B113)*('Verbal Log'!$J$5:$J$1004='Verbal Sub Area Stats'!AN$42)*('Verbal Log'!$E$5:$E$1004='Verbal Sub Area Stats'!$B$101)*'Verbal Log'!$H$5:$H$1004)/SUMPRODUCT(('Verbal Log'!$C$5:$C$1004='Verbal Sub Area Stats'!$B113)*('Verbal Log'!$J$5:$J$1004='Verbal Sub Area Stats'!AN$42)*('Verbal Log'!$E$5:$E$1004='Verbal Sub Area Stats'!$B$101))</f>
        <v>#DIV/0!</v>
      </c>
      <c r="AO113" s="83" t="e">
        <f>+SUMPRODUCT(('Verbal Log'!$C$5:$C$1004='Verbal Sub Area Stats'!$B113)*('Verbal Log'!$J$5:$J$1004='Verbal Sub Area Stats'!AO$42)*('Verbal Log'!$E$5:$E$1004='Verbal Sub Area Stats'!$B$101)*'Verbal Log'!$H$5:$H$1004)/SUMPRODUCT(('Verbal Log'!$C$5:$C$1004='Verbal Sub Area Stats'!$B113)*('Verbal Log'!$J$5:$J$1004='Verbal Sub Area Stats'!AO$42)*('Verbal Log'!$E$5:$E$1004='Verbal Sub Area Stats'!$B$101))</f>
        <v>#DIV/0!</v>
      </c>
      <c r="AP113" s="108">
        <f>+SUMPRODUCT(('Verbal Log'!$E$5:$E$1004='Verbal Sub Area Stats'!$B$41)*'Verbal Log'!$H$5:$H$1004)/COUNTIF('Verbal Log'!$E$5:$E$1004,'Verbal Sub Area Stats'!$B$41)</f>
        <v>100.12</v>
      </c>
      <c r="AQ113" s="76"/>
      <c r="AR113" s="76"/>
      <c r="AS113" s="76"/>
      <c r="AT113" s="76"/>
      <c r="AU113" s="76"/>
      <c r="AV113" s="76"/>
      <c r="AW113" s="76"/>
      <c r="AX113" s="76"/>
      <c r="AY113" s="76"/>
      <c r="AZ113" s="76"/>
      <c r="BA113" s="76"/>
      <c r="BB113" s="76"/>
      <c r="BC113" s="76"/>
      <c r="BD113" s="76"/>
      <c r="BE113" s="76"/>
      <c r="BF113" s="76"/>
      <c r="BG113" s="76"/>
    </row>
    <row r="114" spans="2:59">
      <c r="O114" s="76"/>
      <c r="X114" s="85"/>
      <c r="Y114" s="85"/>
      <c r="Z114" s="85"/>
      <c r="AA114" s="85"/>
      <c r="AB114" s="85"/>
      <c r="AC114" s="85"/>
      <c r="AD114" s="85"/>
      <c r="AE114" s="85"/>
      <c r="AF114" s="85"/>
      <c r="AG114" s="85"/>
      <c r="AH114" s="85"/>
      <c r="AI114" s="76"/>
      <c r="AJ114" s="76"/>
      <c r="AK114" s="76"/>
      <c r="AL114" s="76"/>
      <c r="AM114" s="76"/>
      <c r="AN114" s="76"/>
      <c r="AO114" s="76"/>
      <c r="AP114" s="76"/>
      <c r="AQ114" s="76"/>
      <c r="AR114" s="76"/>
      <c r="AS114" s="76"/>
      <c r="AT114" s="76"/>
      <c r="AU114" s="76"/>
      <c r="AV114" s="76"/>
      <c r="AW114" s="76"/>
      <c r="AX114" s="76"/>
      <c r="AY114" s="76"/>
      <c r="AZ114" s="76"/>
      <c r="BA114" s="76"/>
      <c r="BB114" s="76"/>
      <c r="BC114" s="76"/>
      <c r="BD114" s="76"/>
      <c r="BE114" s="76"/>
      <c r="BF114" s="76"/>
      <c r="BG114" s="76"/>
    </row>
    <row r="115" spans="2:59" ht="18">
      <c r="B115" s="10" t="s">
        <v>253</v>
      </c>
      <c r="O115" s="76"/>
      <c r="X115" s="85"/>
      <c r="Y115" s="85"/>
      <c r="Z115" s="85"/>
      <c r="AA115" s="85"/>
      <c r="AB115" s="85"/>
      <c r="AC115" s="85"/>
      <c r="AD115" s="85"/>
      <c r="AE115" s="85"/>
      <c r="AF115" s="85"/>
      <c r="AG115" s="85"/>
      <c r="AH115" s="85"/>
      <c r="AI115" s="76"/>
      <c r="AJ115" s="76"/>
      <c r="AK115" s="76"/>
      <c r="AL115" s="76"/>
      <c r="AM115" s="76"/>
      <c r="AN115" s="76"/>
      <c r="AO115" s="76"/>
      <c r="AP115" s="76"/>
      <c r="AQ115" s="76"/>
      <c r="AR115" s="76"/>
      <c r="AS115" s="76"/>
      <c r="AT115" s="76"/>
      <c r="AU115" s="76"/>
      <c r="AV115" s="76"/>
      <c r="AW115" s="76"/>
      <c r="AX115" s="76"/>
      <c r="AY115" s="76"/>
      <c r="AZ115" s="76"/>
      <c r="BA115" s="76"/>
      <c r="BB115" s="76"/>
      <c r="BC115" s="76"/>
      <c r="BD115" s="76"/>
      <c r="BE115" s="76"/>
      <c r="BF115" s="76"/>
      <c r="BG115" s="76"/>
    </row>
    <row r="116" spans="2:59">
      <c r="B116" s="24" t="str">
        <f>+B56</f>
        <v>CR</v>
      </c>
      <c r="D116" s="21">
        <v>3</v>
      </c>
      <c r="E116" s="21">
        <f t="shared" ref="E116:V116" si="21">+D116+1</f>
        <v>4</v>
      </c>
      <c r="F116" s="21">
        <f t="shared" si="21"/>
        <v>5</v>
      </c>
      <c r="G116" s="21">
        <f t="shared" si="21"/>
        <v>6</v>
      </c>
      <c r="H116" s="21">
        <f t="shared" si="21"/>
        <v>7</v>
      </c>
      <c r="I116" s="21">
        <f t="shared" si="21"/>
        <v>8</v>
      </c>
      <c r="J116" s="21">
        <f t="shared" si="21"/>
        <v>9</v>
      </c>
      <c r="K116" s="21">
        <f t="shared" si="21"/>
        <v>10</v>
      </c>
      <c r="L116" s="21">
        <f t="shared" si="21"/>
        <v>11</v>
      </c>
      <c r="M116" s="21">
        <f t="shared" si="21"/>
        <v>12</v>
      </c>
      <c r="N116" s="21">
        <f t="shared" si="21"/>
        <v>13</v>
      </c>
      <c r="O116" s="21">
        <f t="shared" si="21"/>
        <v>14</v>
      </c>
      <c r="P116" s="21">
        <f t="shared" si="21"/>
        <v>15</v>
      </c>
      <c r="Q116" s="21">
        <f t="shared" si="21"/>
        <v>16</v>
      </c>
      <c r="R116" s="21">
        <f t="shared" si="21"/>
        <v>17</v>
      </c>
      <c r="S116" s="21">
        <f t="shared" si="21"/>
        <v>18</v>
      </c>
      <c r="T116" s="21">
        <f t="shared" si="21"/>
        <v>19</v>
      </c>
      <c r="U116" s="21">
        <f t="shared" si="21"/>
        <v>20</v>
      </c>
      <c r="V116" s="21">
        <f t="shared" si="21"/>
        <v>21</v>
      </c>
      <c r="X116" s="85"/>
      <c r="Y116" s="85"/>
      <c r="Z116" s="85"/>
      <c r="AA116" s="85"/>
      <c r="AB116" s="85"/>
      <c r="AC116" s="85"/>
      <c r="AD116" s="85"/>
      <c r="AE116" s="85"/>
      <c r="AF116" s="85"/>
      <c r="AG116" s="85"/>
      <c r="AH116" s="85"/>
      <c r="AI116" s="76"/>
      <c r="AJ116" s="76"/>
      <c r="AK116" s="76"/>
      <c r="AL116" s="76"/>
      <c r="AM116" s="76"/>
      <c r="AN116" s="76"/>
      <c r="AO116" s="76"/>
      <c r="AP116" s="76"/>
      <c r="AQ116" s="76"/>
      <c r="AR116" s="76"/>
      <c r="AS116" s="76"/>
      <c r="AT116" s="76"/>
      <c r="AU116" s="76"/>
      <c r="AV116" s="76"/>
      <c r="AW116" s="76"/>
      <c r="AX116" s="76"/>
      <c r="AY116" s="76"/>
      <c r="AZ116" s="76"/>
      <c r="BA116" s="76"/>
      <c r="BB116" s="76"/>
      <c r="BC116" s="76"/>
      <c r="BD116" s="76"/>
      <c r="BE116" s="76"/>
      <c r="BF116" s="76"/>
      <c r="BG116" s="76"/>
    </row>
    <row r="117" spans="2:59" ht="15.75" customHeight="1" thickBot="1">
      <c r="D117" s="17" t="str">
        <f t="shared" ref="D117:V117" si="22">+X117</f>
        <v>Justify Conclusion</v>
      </c>
      <c r="E117" s="17" t="str">
        <f t="shared" si="22"/>
        <v>Flaw</v>
      </c>
      <c r="F117" s="17" t="str">
        <f t="shared" si="22"/>
        <v>Explain</v>
      </c>
      <c r="G117" s="17" t="str">
        <f t="shared" si="22"/>
        <v>Paraphrase</v>
      </c>
      <c r="H117" s="17" t="str">
        <f t="shared" si="22"/>
        <v>Evaluate</v>
      </c>
      <c r="I117" s="17" t="str">
        <f t="shared" si="22"/>
        <v>Structure</v>
      </c>
      <c r="J117" s="17" t="str">
        <f t="shared" si="22"/>
        <v>Roman Numeral Qs</v>
      </c>
      <c r="K117" s="17" t="str">
        <f t="shared" si="22"/>
        <v>Except Questions</v>
      </c>
      <c r="L117" s="17" t="str">
        <f t="shared" si="22"/>
        <v>Agreement</v>
      </c>
      <c r="M117" s="17" t="str">
        <f t="shared" si="22"/>
        <v>Correct Tense</v>
      </c>
      <c r="N117" s="17" t="str">
        <f t="shared" si="22"/>
        <v>Mood/Voice</v>
      </c>
      <c r="O117" s="17" t="str">
        <f t="shared" si="22"/>
        <v>Run-ons/Fragments</v>
      </c>
      <c r="P117" s="17" t="str">
        <f t="shared" si="22"/>
        <v>Quantity</v>
      </c>
      <c r="Q117" s="17" t="str">
        <f t="shared" si="22"/>
        <v>Connecting Words</v>
      </c>
      <c r="R117" s="17" t="str">
        <f t="shared" si="22"/>
        <v>Punctuation</v>
      </c>
      <c r="S117" s="17" t="str">
        <f t="shared" si="22"/>
        <v>Keeping Comparisons Parallel</v>
      </c>
      <c r="T117" s="17" t="str">
        <f t="shared" si="22"/>
        <v>Sentence Construction</v>
      </c>
      <c r="U117" s="17" t="str">
        <f t="shared" si="22"/>
        <v>Concision/Clarity/Correctness</v>
      </c>
      <c r="V117" s="17" t="str">
        <f t="shared" si="22"/>
        <v>CR Total</v>
      </c>
      <c r="X117" s="82" t="str">
        <f t="array" ref="X117:AO117">TRANSPOSE(VSubArea)</f>
        <v>Justify Conclusion</v>
      </c>
      <c r="Y117" s="82" t="str">
        <v>Flaw</v>
      </c>
      <c r="Z117" s="82" t="str">
        <v>Explain</v>
      </c>
      <c r="AA117" s="82" t="str">
        <v>Paraphrase</v>
      </c>
      <c r="AB117" s="82" t="str">
        <v>Evaluate</v>
      </c>
      <c r="AC117" s="82" t="str">
        <v>Structure</v>
      </c>
      <c r="AD117" s="82" t="str">
        <v>Roman Numeral Qs</v>
      </c>
      <c r="AE117" s="82" t="str">
        <v>Except Questions</v>
      </c>
      <c r="AF117" s="82" t="str">
        <v>Agreement</v>
      </c>
      <c r="AG117" s="82" t="str">
        <v>Correct Tense</v>
      </c>
      <c r="AH117" s="82" t="str">
        <v>Mood/Voice</v>
      </c>
      <c r="AI117" s="82" t="str">
        <v>Run-ons/Fragments</v>
      </c>
      <c r="AJ117" s="82" t="str">
        <v>Quantity</v>
      </c>
      <c r="AK117" s="82" t="str">
        <v>Connecting Words</v>
      </c>
      <c r="AL117" s="82" t="str">
        <v>Punctuation</v>
      </c>
      <c r="AM117" s="82" t="str">
        <v>Keeping Comparisons Parallel</v>
      </c>
      <c r="AN117" s="82" t="str">
        <v>Sentence Construction</v>
      </c>
      <c r="AO117" s="82" t="str">
        <v>Concision/Clarity/Correctness</v>
      </c>
      <c r="AP117" s="76" t="s">
        <v>257</v>
      </c>
      <c r="AQ117" s="76"/>
      <c r="AR117" s="76"/>
      <c r="AS117" s="76"/>
      <c r="AT117" s="76"/>
      <c r="AU117" s="76"/>
      <c r="AV117" s="76"/>
      <c r="AW117" s="76"/>
      <c r="AX117" s="76"/>
      <c r="AY117" s="76"/>
      <c r="AZ117" s="76"/>
      <c r="BA117" s="76"/>
      <c r="BB117" s="76"/>
      <c r="BC117" s="76"/>
      <c r="BD117" s="76"/>
      <c r="BE117" s="76"/>
      <c r="BF117" s="76"/>
      <c r="BG117" s="76"/>
    </row>
    <row r="118" spans="2:59" ht="16" thickBot="1">
      <c r="B118" s="18" t="str">
        <f>+$B$43</f>
        <v>Official Guide 12</v>
      </c>
      <c r="D118" s="136" t="str">
        <f t="shared" ref="D118:S128" si="23">+IF(ISERROR(X118),"n/a",X118)</f>
        <v>n/a</v>
      </c>
      <c r="E118" s="136" t="str">
        <f t="shared" si="23"/>
        <v>n/a</v>
      </c>
      <c r="F118" s="136" t="str">
        <f t="shared" si="23"/>
        <v>n/a</v>
      </c>
      <c r="G118" s="136" t="str">
        <f t="shared" si="23"/>
        <v>n/a</v>
      </c>
      <c r="H118" s="136" t="str">
        <f t="shared" si="23"/>
        <v>n/a</v>
      </c>
      <c r="I118" s="136" t="str">
        <f t="shared" si="23"/>
        <v>n/a</v>
      </c>
      <c r="J118" s="136" t="str">
        <f t="shared" si="23"/>
        <v>n/a</v>
      </c>
      <c r="K118" s="136" t="str">
        <f t="shared" si="23"/>
        <v>n/a</v>
      </c>
      <c r="L118" s="136" t="str">
        <f t="shared" si="23"/>
        <v>n/a</v>
      </c>
      <c r="M118" s="53" t="str">
        <f t="shared" si="23"/>
        <v>n/a</v>
      </c>
      <c r="N118" s="54" t="str">
        <f t="shared" si="23"/>
        <v>n/a</v>
      </c>
      <c r="O118" s="136" t="str">
        <f t="shared" si="23"/>
        <v>n/a</v>
      </c>
      <c r="P118" s="53" t="str">
        <f t="shared" si="23"/>
        <v>n/a</v>
      </c>
      <c r="Q118" s="54" t="str">
        <f t="shared" si="23"/>
        <v>n/a</v>
      </c>
      <c r="R118" s="136" t="str">
        <f t="shared" si="23"/>
        <v>n/a</v>
      </c>
      <c r="S118" s="53" t="str">
        <f t="shared" si="23"/>
        <v>n/a</v>
      </c>
      <c r="T118" s="54" t="str">
        <f t="shared" ref="O118:V128" si="24">+IF(ISERROR(AN118),"n/a",AN118)</f>
        <v>n/a</v>
      </c>
      <c r="U118" s="136" t="str">
        <f t="shared" si="24"/>
        <v>n/a</v>
      </c>
      <c r="V118" s="53" t="str">
        <f t="shared" si="24"/>
        <v>n/a</v>
      </c>
      <c r="X118" s="83" t="e">
        <f>+SUMPRODUCT(('Verbal Log'!$C$5:$C$1004='Verbal Sub Area Stats'!$B118)*('Verbal Log'!$J$5:$J$1004='Verbal Sub Area Stats'!X$42)*('Verbal Log'!$E$5:$E$1004='Verbal Sub Area Stats'!$B$116)*'Verbal Log'!$H$5:$H$1004)/SUMPRODUCT(('Verbal Log'!$C$5:$C$1004='Verbal Sub Area Stats'!$B118)*('Verbal Log'!$J$5:$J$1004='Verbal Sub Area Stats'!X$42)*('Verbal Log'!$E$5:$E$1004='Verbal Sub Area Stats'!$B$116))</f>
        <v>#DIV/0!</v>
      </c>
      <c r="Y118" s="83" t="e">
        <f>+SUMPRODUCT(('Verbal Log'!$C$5:$C$1004='Verbal Sub Area Stats'!$B118)*('Verbal Log'!$J$5:$J$1004='Verbal Sub Area Stats'!Y$42)*('Verbal Log'!$E$5:$E$1004='Verbal Sub Area Stats'!$B$116)*'Verbal Log'!$H$5:$H$1004)/SUMPRODUCT(('Verbal Log'!$C$5:$C$1004='Verbal Sub Area Stats'!$B118)*('Verbal Log'!$J$5:$J$1004='Verbal Sub Area Stats'!Y$42)*('Verbal Log'!$E$5:$E$1004='Verbal Sub Area Stats'!$B$116))</f>
        <v>#DIV/0!</v>
      </c>
      <c r="Z118" s="83" t="e">
        <f>+SUMPRODUCT(('Verbal Log'!$C$5:$C$1004='Verbal Sub Area Stats'!$B118)*('Verbal Log'!$J$5:$J$1004='Verbal Sub Area Stats'!Z$42)*('Verbal Log'!$E$5:$E$1004='Verbal Sub Area Stats'!$B$116)*'Verbal Log'!$H$5:$H$1004)/SUMPRODUCT(('Verbal Log'!$C$5:$C$1004='Verbal Sub Area Stats'!$B118)*('Verbal Log'!$J$5:$J$1004='Verbal Sub Area Stats'!Z$42)*('Verbal Log'!$E$5:$E$1004='Verbal Sub Area Stats'!$B$116))</f>
        <v>#DIV/0!</v>
      </c>
      <c r="AA118" s="83" t="e">
        <f>+SUMPRODUCT(('Verbal Log'!$C$5:$C$1004='Verbal Sub Area Stats'!$B118)*('Verbal Log'!$J$5:$J$1004='Verbal Sub Area Stats'!AA$42)*('Verbal Log'!$E$5:$E$1004='Verbal Sub Area Stats'!$B$116)*'Verbal Log'!$H$5:$H$1004)/SUMPRODUCT(('Verbal Log'!$C$5:$C$1004='Verbal Sub Area Stats'!$B118)*('Verbal Log'!$J$5:$J$1004='Verbal Sub Area Stats'!AA$42)*('Verbal Log'!$E$5:$E$1004='Verbal Sub Area Stats'!$B$116))</f>
        <v>#DIV/0!</v>
      </c>
      <c r="AB118" s="83" t="e">
        <f>+SUMPRODUCT(('Verbal Log'!$C$5:$C$1004='Verbal Sub Area Stats'!$B118)*('Verbal Log'!$J$5:$J$1004='Verbal Sub Area Stats'!AB$42)*('Verbal Log'!$E$5:$E$1004='Verbal Sub Area Stats'!$B$116)*'Verbal Log'!$H$5:$H$1004)/SUMPRODUCT(('Verbal Log'!$C$5:$C$1004='Verbal Sub Area Stats'!$B118)*('Verbal Log'!$J$5:$J$1004='Verbal Sub Area Stats'!AB$42)*('Verbal Log'!$E$5:$E$1004='Verbal Sub Area Stats'!$B$116))</f>
        <v>#DIV/0!</v>
      </c>
      <c r="AC118" s="83" t="e">
        <f>+SUMPRODUCT(('Verbal Log'!$C$5:$C$1004='Verbal Sub Area Stats'!$B118)*('Verbal Log'!$J$5:$J$1004='Verbal Sub Area Stats'!AC$42)*('Verbal Log'!$E$5:$E$1004='Verbal Sub Area Stats'!$B$116)*'Verbal Log'!$H$5:$H$1004)/SUMPRODUCT(('Verbal Log'!$C$5:$C$1004='Verbal Sub Area Stats'!$B118)*('Verbal Log'!$J$5:$J$1004='Verbal Sub Area Stats'!AC$42)*('Verbal Log'!$E$5:$E$1004='Verbal Sub Area Stats'!$B$116))</f>
        <v>#DIV/0!</v>
      </c>
      <c r="AD118" s="83" t="e">
        <f>+SUMPRODUCT(('Verbal Log'!$C$5:$C$1004='Verbal Sub Area Stats'!$B118)*('Verbal Log'!$J$5:$J$1004='Verbal Sub Area Stats'!AD$42)*('Verbal Log'!$E$5:$E$1004='Verbal Sub Area Stats'!$B$116)*'Verbal Log'!$H$5:$H$1004)/SUMPRODUCT(('Verbal Log'!$C$5:$C$1004='Verbal Sub Area Stats'!$B118)*('Verbal Log'!$J$5:$J$1004='Verbal Sub Area Stats'!AD$42)*('Verbal Log'!$E$5:$E$1004='Verbal Sub Area Stats'!$B$116))</f>
        <v>#DIV/0!</v>
      </c>
      <c r="AE118" s="83" t="e">
        <f>+SUMPRODUCT(('Verbal Log'!$C$5:$C$1004='Verbal Sub Area Stats'!$B118)*('Verbal Log'!$J$5:$J$1004='Verbal Sub Area Stats'!AE$42)*('Verbal Log'!$E$5:$E$1004='Verbal Sub Area Stats'!$B$116)*'Verbal Log'!$H$5:$H$1004)/SUMPRODUCT(('Verbal Log'!$C$5:$C$1004='Verbal Sub Area Stats'!$B118)*('Verbal Log'!$J$5:$J$1004='Verbal Sub Area Stats'!AE$42)*('Verbal Log'!$E$5:$E$1004='Verbal Sub Area Stats'!$B$116))</f>
        <v>#DIV/0!</v>
      </c>
      <c r="AF118" s="83" t="e">
        <f>+SUMPRODUCT(('Verbal Log'!$C$5:$C$1004='Verbal Sub Area Stats'!$B118)*('Verbal Log'!$J$5:$J$1004='Verbal Sub Area Stats'!AF$42)*('Verbal Log'!$E$5:$E$1004='Verbal Sub Area Stats'!$B$116)*'Verbal Log'!$H$5:$H$1004)/SUMPRODUCT(('Verbal Log'!$C$5:$C$1004='Verbal Sub Area Stats'!$B118)*('Verbal Log'!$J$5:$J$1004='Verbal Sub Area Stats'!AF$42)*('Verbal Log'!$E$5:$E$1004='Verbal Sub Area Stats'!$B$116))</f>
        <v>#DIV/0!</v>
      </c>
      <c r="AG118" s="83" t="e">
        <f>+SUMPRODUCT(('Verbal Log'!$C$5:$C$1004='Verbal Sub Area Stats'!$B118)*('Verbal Log'!$J$5:$J$1004='Verbal Sub Area Stats'!AG$42)*('Verbal Log'!$E$5:$E$1004='Verbal Sub Area Stats'!$B$116)*'Verbal Log'!$H$5:$H$1004)/SUMPRODUCT(('Verbal Log'!$C$5:$C$1004='Verbal Sub Area Stats'!$B118)*('Verbal Log'!$J$5:$J$1004='Verbal Sub Area Stats'!AG$42)*('Verbal Log'!$E$5:$E$1004='Verbal Sub Area Stats'!$B$116))</f>
        <v>#DIV/0!</v>
      </c>
      <c r="AH118" s="83" t="e">
        <f>+SUMPRODUCT(('Verbal Log'!$C$5:$C$1004='Verbal Sub Area Stats'!$B118)*('Verbal Log'!$J$5:$J$1004='Verbal Sub Area Stats'!AH$42)*('Verbal Log'!$E$5:$E$1004='Verbal Sub Area Stats'!$B$116)*'Verbal Log'!$H$5:$H$1004)/SUMPRODUCT(('Verbal Log'!$C$5:$C$1004='Verbal Sub Area Stats'!$B118)*('Verbal Log'!$J$5:$J$1004='Verbal Sub Area Stats'!AH$42)*('Verbal Log'!$E$5:$E$1004='Verbal Sub Area Stats'!$B$116))</f>
        <v>#DIV/0!</v>
      </c>
      <c r="AI118" s="83" t="e">
        <f>+SUMPRODUCT(('Verbal Log'!$C$5:$C$1004='Verbal Sub Area Stats'!$B118)*('Verbal Log'!$J$5:$J$1004='Verbal Sub Area Stats'!AI$42)*('Verbal Log'!$E$5:$E$1004='Verbal Sub Area Stats'!$B$116)*'Verbal Log'!$H$5:$H$1004)/SUMPRODUCT(('Verbal Log'!$C$5:$C$1004='Verbal Sub Area Stats'!$B118)*('Verbal Log'!$J$5:$J$1004='Verbal Sub Area Stats'!AI$42)*('Verbal Log'!$E$5:$E$1004='Verbal Sub Area Stats'!$B$116))</f>
        <v>#DIV/0!</v>
      </c>
      <c r="AJ118" s="83" t="e">
        <f>+SUMPRODUCT(('Verbal Log'!$C$5:$C$1004='Verbal Sub Area Stats'!$B118)*('Verbal Log'!$J$5:$J$1004='Verbal Sub Area Stats'!AJ$42)*('Verbal Log'!$E$5:$E$1004='Verbal Sub Area Stats'!$B$116)*'Verbal Log'!$H$5:$H$1004)/SUMPRODUCT(('Verbal Log'!$C$5:$C$1004='Verbal Sub Area Stats'!$B118)*('Verbal Log'!$J$5:$J$1004='Verbal Sub Area Stats'!AJ$42)*('Verbal Log'!$E$5:$E$1004='Verbal Sub Area Stats'!$B$116))</f>
        <v>#DIV/0!</v>
      </c>
      <c r="AK118" s="83" t="e">
        <f>+SUMPRODUCT(('Verbal Log'!$C$5:$C$1004='Verbal Sub Area Stats'!$B118)*('Verbal Log'!$J$5:$J$1004='Verbal Sub Area Stats'!AK$42)*('Verbal Log'!$E$5:$E$1004='Verbal Sub Area Stats'!$B$116)*'Verbal Log'!$H$5:$H$1004)/SUMPRODUCT(('Verbal Log'!$C$5:$C$1004='Verbal Sub Area Stats'!$B118)*('Verbal Log'!$J$5:$J$1004='Verbal Sub Area Stats'!AK$42)*('Verbal Log'!$E$5:$E$1004='Verbal Sub Area Stats'!$B$116))</f>
        <v>#DIV/0!</v>
      </c>
      <c r="AL118" s="83" t="e">
        <f>+SUMPRODUCT(('Verbal Log'!$C$5:$C$1004='Verbal Sub Area Stats'!$B118)*('Verbal Log'!$J$5:$J$1004='Verbal Sub Area Stats'!AL$42)*('Verbal Log'!$E$5:$E$1004='Verbal Sub Area Stats'!$B$116)*'Verbal Log'!$H$5:$H$1004)/SUMPRODUCT(('Verbal Log'!$C$5:$C$1004='Verbal Sub Area Stats'!$B118)*('Verbal Log'!$J$5:$J$1004='Verbal Sub Area Stats'!AL$42)*('Verbal Log'!$E$5:$E$1004='Verbal Sub Area Stats'!$B$116))</f>
        <v>#DIV/0!</v>
      </c>
      <c r="AM118" s="83" t="e">
        <f>+SUMPRODUCT(('Verbal Log'!$C$5:$C$1004='Verbal Sub Area Stats'!$B118)*('Verbal Log'!$J$5:$J$1004='Verbal Sub Area Stats'!AM$42)*('Verbal Log'!$E$5:$E$1004='Verbal Sub Area Stats'!$B$116)*'Verbal Log'!$H$5:$H$1004)/SUMPRODUCT(('Verbal Log'!$C$5:$C$1004='Verbal Sub Area Stats'!$B118)*('Verbal Log'!$J$5:$J$1004='Verbal Sub Area Stats'!AM$42)*('Verbal Log'!$E$5:$E$1004='Verbal Sub Area Stats'!$B$116))</f>
        <v>#DIV/0!</v>
      </c>
      <c r="AN118" s="83" t="e">
        <f>+SUMPRODUCT(('Verbal Log'!$C$5:$C$1004='Verbal Sub Area Stats'!$B118)*('Verbal Log'!$J$5:$J$1004='Verbal Sub Area Stats'!AN$42)*('Verbal Log'!$E$5:$E$1004='Verbal Sub Area Stats'!$B$116)*'Verbal Log'!$H$5:$H$1004)/SUMPRODUCT(('Verbal Log'!$C$5:$C$1004='Verbal Sub Area Stats'!$B118)*('Verbal Log'!$J$5:$J$1004='Verbal Sub Area Stats'!AN$42)*('Verbal Log'!$E$5:$E$1004='Verbal Sub Area Stats'!$B$116))</f>
        <v>#DIV/0!</v>
      </c>
      <c r="AO118" s="83" t="e">
        <f>+SUMPRODUCT(('Verbal Log'!$C$5:$C$1004='Verbal Sub Area Stats'!$B118)*('Verbal Log'!$J$5:$J$1004='Verbal Sub Area Stats'!AO$42)*('Verbal Log'!$E$5:$E$1004='Verbal Sub Area Stats'!$B$116)*'Verbal Log'!$H$5:$H$1004)/SUMPRODUCT(('Verbal Log'!$C$5:$C$1004='Verbal Sub Area Stats'!$B118)*('Verbal Log'!$J$5:$J$1004='Verbal Sub Area Stats'!AO$42)*('Verbal Log'!$E$5:$E$1004='Verbal Sub Area Stats'!$B$116))</f>
        <v>#DIV/0!</v>
      </c>
      <c r="AP118" s="83" t="e">
        <f>+SUMPRODUCT(('Verbal Log'!$C$5:$C$1004='Verbal Sub Area Stats'!$B118)*('Verbal Log'!$E$5:$E$1004='Verbal Sub Area Stats'!$B$56)*'Verbal Log'!$H$5:$H$1004)/SUMPRODUCT(('Verbal Log'!$C$5:$C$1004='Verbal Sub Area Stats'!$B118)*('Verbal Log'!$E$5:$E$1004='Verbal Sub Area Stats'!$B$56))</f>
        <v>#DIV/0!</v>
      </c>
      <c r="AQ118" s="76"/>
      <c r="AR118" s="76"/>
      <c r="AS118" s="76"/>
      <c r="AT118" s="76"/>
      <c r="AU118" s="76"/>
      <c r="AV118" s="76"/>
      <c r="AW118" s="76"/>
      <c r="AX118" s="76"/>
      <c r="AY118" s="76"/>
      <c r="AZ118" s="76"/>
      <c r="BA118" s="76"/>
      <c r="BB118" s="76"/>
      <c r="BC118" s="76"/>
      <c r="BD118" s="76"/>
      <c r="BE118" s="76"/>
      <c r="BF118" s="76"/>
      <c r="BG118" s="76"/>
    </row>
    <row r="119" spans="2:59" ht="16" thickBot="1">
      <c r="B119" s="18" t="str">
        <f>+$B$44</f>
        <v>Official Guide-V</v>
      </c>
      <c r="D119" s="137" t="str">
        <f t="shared" si="23"/>
        <v>n/a</v>
      </c>
      <c r="E119" s="137" t="str">
        <f t="shared" si="23"/>
        <v>n/a</v>
      </c>
      <c r="F119" s="137" t="str">
        <f t="shared" si="23"/>
        <v>n/a</v>
      </c>
      <c r="G119" s="137" t="str">
        <f t="shared" si="23"/>
        <v>n/a</v>
      </c>
      <c r="H119" s="137" t="str">
        <f t="shared" si="23"/>
        <v>n/a</v>
      </c>
      <c r="I119" s="137" t="str">
        <f t="shared" si="23"/>
        <v>n/a</v>
      </c>
      <c r="J119" s="137" t="str">
        <f t="shared" si="23"/>
        <v>n/a</v>
      </c>
      <c r="K119" s="137" t="str">
        <f t="shared" si="23"/>
        <v>n/a</v>
      </c>
      <c r="L119" s="137" t="str">
        <f t="shared" si="23"/>
        <v>n/a</v>
      </c>
      <c r="M119" s="56" t="str">
        <f t="shared" si="23"/>
        <v>n/a</v>
      </c>
      <c r="N119" s="57" t="str">
        <f t="shared" si="23"/>
        <v>n/a</v>
      </c>
      <c r="O119" s="137" t="str">
        <f t="shared" si="24"/>
        <v>n/a</v>
      </c>
      <c r="P119" s="56" t="str">
        <f t="shared" si="24"/>
        <v>n/a</v>
      </c>
      <c r="Q119" s="57" t="str">
        <f t="shared" si="24"/>
        <v>n/a</v>
      </c>
      <c r="R119" s="137" t="str">
        <f t="shared" si="24"/>
        <v>n/a</v>
      </c>
      <c r="S119" s="56" t="str">
        <f t="shared" si="24"/>
        <v>n/a</v>
      </c>
      <c r="T119" s="57" t="str">
        <f t="shared" si="24"/>
        <v>n/a</v>
      </c>
      <c r="U119" s="137" t="str">
        <f t="shared" si="24"/>
        <v>n/a</v>
      </c>
      <c r="V119" s="56" t="str">
        <f t="shared" si="24"/>
        <v>n/a</v>
      </c>
      <c r="X119" s="83" t="e">
        <f>+SUMPRODUCT(('Verbal Log'!$C$5:$C$1004='Verbal Sub Area Stats'!$B119)*('Verbal Log'!$J$5:$J$1004='Verbal Sub Area Stats'!X$42)*('Verbal Log'!$E$5:$E$1004='Verbal Sub Area Stats'!$B$116)*'Verbal Log'!$H$5:$H$1004)/SUMPRODUCT(('Verbal Log'!$C$5:$C$1004='Verbal Sub Area Stats'!$B119)*('Verbal Log'!$J$5:$J$1004='Verbal Sub Area Stats'!X$42)*('Verbal Log'!$E$5:$E$1004='Verbal Sub Area Stats'!$B$116))</f>
        <v>#DIV/0!</v>
      </c>
      <c r="Y119" s="83" t="e">
        <f>+SUMPRODUCT(('Verbal Log'!$C$5:$C$1004='Verbal Sub Area Stats'!$B119)*('Verbal Log'!$J$5:$J$1004='Verbal Sub Area Stats'!Y$42)*('Verbal Log'!$E$5:$E$1004='Verbal Sub Area Stats'!$B$116)*'Verbal Log'!$H$5:$H$1004)/SUMPRODUCT(('Verbal Log'!$C$5:$C$1004='Verbal Sub Area Stats'!$B119)*('Verbal Log'!$J$5:$J$1004='Verbal Sub Area Stats'!Y$42)*('Verbal Log'!$E$5:$E$1004='Verbal Sub Area Stats'!$B$116))</f>
        <v>#DIV/0!</v>
      </c>
      <c r="Z119" s="83" t="e">
        <f>+SUMPRODUCT(('Verbal Log'!$C$5:$C$1004='Verbal Sub Area Stats'!$B119)*('Verbal Log'!$J$5:$J$1004='Verbal Sub Area Stats'!Z$42)*('Verbal Log'!$E$5:$E$1004='Verbal Sub Area Stats'!$B$116)*'Verbal Log'!$H$5:$H$1004)/SUMPRODUCT(('Verbal Log'!$C$5:$C$1004='Verbal Sub Area Stats'!$B119)*('Verbal Log'!$J$5:$J$1004='Verbal Sub Area Stats'!Z$42)*('Verbal Log'!$E$5:$E$1004='Verbal Sub Area Stats'!$B$116))</f>
        <v>#DIV/0!</v>
      </c>
      <c r="AA119" s="83" t="e">
        <f>+SUMPRODUCT(('Verbal Log'!$C$5:$C$1004='Verbal Sub Area Stats'!$B119)*('Verbal Log'!$J$5:$J$1004='Verbal Sub Area Stats'!AA$42)*('Verbal Log'!$E$5:$E$1004='Verbal Sub Area Stats'!$B$116)*'Verbal Log'!$H$5:$H$1004)/SUMPRODUCT(('Verbal Log'!$C$5:$C$1004='Verbal Sub Area Stats'!$B119)*('Verbal Log'!$J$5:$J$1004='Verbal Sub Area Stats'!AA$42)*('Verbal Log'!$E$5:$E$1004='Verbal Sub Area Stats'!$B$116))</f>
        <v>#DIV/0!</v>
      </c>
      <c r="AB119" s="83" t="e">
        <f>+SUMPRODUCT(('Verbal Log'!$C$5:$C$1004='Verbal Sub Area Stats'!$B119)*('Verbal Log'!$J$5:$J$1004='Verbal Sub Area Stats'!AB$42)*('Verbal Log'!$E$5:$E$1004='Verbal Sub Area Stats'!$B$116)*'Verbal Log'!$H$5:$H$1004)/SUMPRODUCT(('Verbal Log'!$C$5:$C$1004='Verbal Sub Area Stats'!$B119)*('Verbal Log'!$J$5:$J$1004='Verbal Sub Area Stats'!AB$42)*('Verbal Log'!$E$5:$E$1004='Verbal Sub Area Stats'!$B$116))</f>
        <v>#DIV/0!</v>
      </c>
      <c r="AC119" s="83" t="e">
        <f>+SUMPRODUCT(('Verbal Log'!$C$5:$C$1004='Verbal Sub Area Stats'!$B119)*('Verbal Log'!$J$5:$J$1004='Verbal Sub Area Stats'!AC$42)*('Verbal Log'!$E$5:$E$1004='Verbal Sub Area Stats'!$B$116)*'Verbal Log'!$H$5:$H$1004)/SUMPRODUCT(('Verbal Log'!$C$5:$C$1004='Verbal Sub Area Stats'!$B119)*('Verbal Log'!$J$5:$J$1004='Verbal Sub Area Stats'!AC$42)*('Verbal Log'!$E$5:$E$1004='Verbal Sub Area Stats'!$B$116))</f>
        <v>#DIV/0!</v>
      </c>
      <c r="AD119" s="83" t="e">
        <f>+SUMPRODUCT(('Verbal Log'!$C$5:$C$1004='Verbal Sub Area Stats'!$B119)*('Verbal Log'!$J$5:$J$1004='Verbal Sub Area Stats'!AD$42)*('Verbal Log'!$E$5:$E$1004='Verbal Sub Area Stats'!$B$116)*'Verbal Log'!$H$5:$H$1004)/SUMPRODUCT(('Verbal Log'!$C$5:$C$1004='Verbal Sub Area Stats'!$B119)*('Verbal Log'!$J$5:$J$1004='Verbal Sub Area Stats'!AD$42)*('Verbal Log'!$E$5:$E$1004='Verbal Sub Area Stats'!$B$116))</f>
        <v>#DIV/0!</v>
      </c>
      <c r="AE119" s="83" t="e">
        <f>+SUMPRODUCT(('Verbal Log'!$C$5:$C$1004='Verbal Sub Area Stats'!$B119)*('Verbal Log'!$J$5:$J$1004='Verbal Sub Area Stats'!AE$42)*('Verbal Log'!$E$5:$E$1004='Verbal Sub Area Stats'!$B$116)*'Verbal Log'!$H$5:$H$1004)/SUMPRODUCT(('Verbal Log'!$C$5:$C$1004='Verbal Sub Area Stats'!$B119)*('Verbal Log'!$J$5:$J$1004='Verbal Sub Area Stats'!AE$42)*('Verbal Log'!$E$5:$E$1004='Verbal Sub Area Stats'!$B$116))</f>
        <v>#DIV/0!</v>
      </c>
      <c r="AF119" s="83" t="e">
        <f>+SUMPRODUCT(('Verbal Log'!$C$5:$C$1004='Verbal Sub Area Stats'!$B119)*('Verbal Log'!$J$5:$J$1004='Verbal Sub Area Stats'!AF$42)*('Verbal Log'!$E$5:$E$1004='Verbal Sub Area Stats'!$B$116)*'Verbal Log'!$H$5:$H$1004)/SUMPRODUCT(('Verbal Log'!$C$5:$C$1004='Verbal Sub Area Stats'!$B119)*('Verbal Log'!$J$5:$J$1004='Verbal Sub Area Stats'!AF$42)*('Verbal Log'!$E$5:$E$1004='Verbal Sub Area Stats'!$B$116))</f>
        <v>#DIV/0!</v>
      </c>
      <c r="AG119" s="83" t="e">
        <f>+SUMPRODUCT(('Verbal Log'!$C$5:$C$1004='Verbal Sub Area Stats'!$B119)*('Verbal Log'!$J$5:$J$1004='Verbal Sub Area Stats'!AG$42)*('Verbal Log'!$E$5:$E$1004='Verbal Sub Area Stats'!$B$116)*'Verbal Log'!$H$5:$H$1004)/SUMPRODUCT(('Verbal Log'!$C$5:$C$1004='Verbal Sub Area Stats'!$B119)*('Verbal Log'!$J$5:$J$1004='Verbal Sub Area Stats'!AG$42)*('Verbal Log'!$E$5:$E$1004='Verbal Sub Area Stats'!$B$116))</f>
        <v>#DIV/0!</v>
      </c>
      <c r="AH119" s="83" t="e">
        <f>+SUMPRODUCT(('Verbal Log'!$C$5:$C$1004='Verbal Sub Area Stats'!$B119)*('Verbal Log'!$J$5:$J$1004='Verbal Sub Area Stats'!AH$42)*('Verbal Log'!$E$5:$E$1004='Verbal Sub Area Stats'!$B$116)*'Verbal Log'!$H$5:$H$1004)/SUMPRODUCT(('Verbal Log'!$C$5:$C$1004='Verbal Sub Area Stats'!$B119)*('Verbal Log'!$J$5:$J$1004='Verbal Sub Area Stats'!AH$42)*('Verbal Log'!$E$5:$E$1004='Verbal Sub Area Stats'!$B$116))</f>
        <v>#DIV/0!</v>
      </c>
      <c r="AI119" s="83" t="e">
        <f>+SUMPRODUCT(('Verbal Log'!$C$5:$C$1004='Verbal Sub Area Stats'!$B119)*('Verbal Log'!$J$5:$J$1004='Verbal Sub Area Stats'!AI$42)*('Verbal Log'!$E$5:$E$1004='Verbal Sub Area Stats'!$B$116)*'Verbal Log'!$H$5:$H$1004)/SUMPRODUCT(('Verbal Log'!$C$5:$C$1004='Verbal Sub Area Stats'!$B119)*('Verbal Log'!$J$5:$J$1004='Verbal Sub Area Stats'!AI$42)*('Verbal Log'!$E$5:$E$1004='Verbal Sub Area Stats'!$B$116))</f>
        <v>#DIV/0!</v>
      </c>
      <c r="AJ119" s="83" t="e">
        <f>+SUMPRODUCT(('Verbal Log'!$C$5:$C$1004='Verbal Sub Area Stats'!$B119)*('Verbal Log'!$J$5:$J$1004='Verbal Sub Area Stats'!AJ$42)*('Verbal Log'!$E$5:$E$1004='Verbal Sub Area Stats'!$B$116)*'Verbal Log'!$H$5:$H$1004)/SUMPRODUCT(('Verbal Log'!$C$5:$C$1004='Verbal Sub Area Stats'!$B119)*('Verbal Log'!$J$5:$J$1004='Verbal Sub Area Stats'!AJ$42)*('Verbal Log'!$E$5:$E$1004='Verbal Sub Area Stats'!$B$116))</f>
        <v>#DIV/0!</v>
      </c>
      <c r="AK119" s="83" t="e">
        <f>+SUMPRODUCT(('Verbal Log'!$C$5:$C$1004='Verbal Sub Area Stats'!$B119)*('Verbal Log'!$J$5:$J$1004='Verbal Sub Area Stats'!AK$42)*('Verbal Log'!$E$5:$E$1004='Verbal Sub Area Stats'!$B$116)*'Verbal Log'!$H$5:$H$1004)/SUMPRODUCT(('Verbal Log'!$C$5:$C$1004='Verbal Sub Area Stats'!$B119)*('Verbal Log'!$J$5:$J$1004='Verbal Sub Area Stats'!AK$42)*('Verbal Log'!$E$5:$E$1004='Verbal Sub Area Stats'!$B$116))</f>
        <v>#DIV/0!</v>
      </c>
      <c r="AL119" s="83" t="e">
        <f>+SUMPRODUCT(('Verbal Log'!$C$5:$C$1004='Verbal Sub Area Stats'!$B119)*('Verbal Log'!$J$5:$J$1004='Verbal Sub Area Stats'!AL$42)*('Verbal Log'!$E$5:$E$1004='Verbal Sub Area Stats'!$B$116)*'Verbal Log'!$H$5:$H$1004)/SUMPRODUCT(('Verbal Log'!$C$5:$C$1004='Verbal Sub Area Stats'!$B119)*('Verbal Log'!$J$5:$J$1004='Verbal Sub Area Stats'!AL$42)*('Verbal Log'!$E$5:$E$1004='Verbal Sub Area Stats'!$B$116))</f>
        <v>#DIV/0!</v>
      </c>
      <c r="AM119" s="83" t="e">
        <f>+SUMPRODUCT(('Verbal Log'!$C$5:$C$1004='Verbal Sub Area Stats'!$B119)*('Verbal Log'!$J$5:$J$1004='Verbal Sub Area Stats'!AM$42)*('Verbal Log'!$E$5:$E$1004='Verbal Sub Area Stats'!$B$116)*'Verbal Log'!$H$5:$H$1004)/SUMPRODUCT(('Verbal Log'!$C$5:$C$1004='Verbal Sub Area Stats'!$B119)*('Verbal Log'!$J$5:$J$1004='Verbal Sub Area Stats'!AM$42)*('Verbal Log'!$E$5:$E$1004='Verbal Sub Area Stats'!$B$116))</f>
        <v>#DIV/0!</v>
      </c>
      <c r="AN119" s="83" t="e">
        <f>+SUMPRODUCT(('Verbal Log'!$C$5:$C$1004='Verbal Sub Area Stats'!$B119)*('Verbal Log'!$J$5:$J$1004='Verbal Sub Area Stats'!AN$42)*('Verbal Log'!$E$5:$E$1004='Verbal Sub Area Stats'!$B$116)*'Verbal Log'!$H$5:$H$1004)/SUMPRODUCT(('Verbal Log'!$C$5:$C$1004='Verbal Sub Area Stats'!$B119)*('Verbal Log'!$J$5:$J$1004='Verbal Sub Area Stats'!AN$42)*('Verbal Log'!$E$5:$E$1004='Verbal Sub Area Stats'!$B$116))</f>
        <v>#DIV/0!</v>
      </c>
      <c r="AO119" s="83" t="e">
        <f>+SUMPRODUCT(('Verbal Log'!$C$5:$C$1004='Verbal Sub Area Stats'!$B119)*('Verbal Log'!$J$5:$J$1004='Verbal Sub Area Stats'!AO$42)*('Verbal Log'!$E$5:$E$1004='Verbal Sub Area Stats'!$B$116)*'Verbal Log'!$H$5:$H$1004)/SUMPRODUCT(('Verbal Log'!$C$5:$C$1004='Verbal Sub Area Stats'!$B119)*('Verbal Log'!$J$5:$J$1004='Verbal Sub Area Stats'!AO$42)*('Verbal Log'!$E$5:$E$1004='Verbal Sub Area Stats'!$B$116))</f>
        <v>#DIV/0!</v>
      </c>
      <c r="AP119" s="83" t="e">
        <f>+SUMPRODUCT(('Verbal Log'!$C$5:$C$1004='Verbal Sub Area Stats'!$B119)*('Verbal Log'!$E$5:$E$1004='Verbal Sub Area Stats'!$B$56)*'Verbal Log'!$H$5:$H$1004)/SUMPRODUCT(('Verbal Log'!$C$5:$C$1004='Verbal Sub Area Stats'!$B119)*('Verbal Log'!$E$5:$E$1004='Verbal Sub Area Stats'!$B$56))</f>
        <v>#DIV/0!</v>
      </c>
      <c r="AQ119" s="76"/>
      <c r="AR119" s="76"/>
      <c r="AS119" s="76"/>
      <c r="AT119" s="76"/>
      <c r="AU119" s="76"/>
      <c r="AV119" s="76"/>
      <c r="AW119" s="76"/>
      <c r="AX119" s="76"/>
      <c r="AY119" s="76"/>
      <c r="AZ119" s="76"/>
      <c r="BA119" s="76"/>
      <c r="BB119" s="76"/>
      <c r="BC119" s="76"/>
      <c r="BD119" s="76"/>
      <c r="BE119" s="76"/>
      <c r="BF119" s="76"/>
      <c r="BG119" s="76"/>
    </row>
    <row r="120" spans="2:59" ht="16" thickBot="1">
      <c r="B120" s="18" t="str">
        <f>+$B$45</f>
        <v>Official Guide-Q</v>
      </c>
      <c r="D120" s="136" t="str">
        <f t="shared" si="23"/>
        <v>n/a</v>
      </c>
      <c r="E120" s="136" t="str">
        <f t="shared" si="23"/>
        <v>n/a</v>
      </c>
      <c r="F120" s="136" t="str">
        <f t="shared" si="23"/>
        <v>n/a</v>
      </c>
      <c r="G120" s="136" t="str">
        <f t="shared" si="23"/>
        <v>n/a</v>
      </c>
      <c r="H120" s="136" t="str">
        <f t="shared" si="23"/>
        <v>n/a</v>
      </c>
      <c r="I120" s="136" t="str">
        <f t="shared" si="23"/>
        <v>n/a</v>
      </c>
      <c r="J120" s="136" t="str">
        <f t="shared" si="23"/>
        <v>n/a</v>
      </c>
      <c r="K120" s="136" t="str">
        <f t="shared" si="23"/>
        <v>n/a</v>
      </c>
      <c r="L120" s="136" t="str">
        <f t="shared" si="23"/>
        <v>n/a</v>
      </c>
      <c r="M120" s="53" t="str">
        <f t="shared" si="23"/>
        <v>n/a</v>
      </c>
      <c r="N120" s="54" t="str">
        <f t="shared" si="23"/>
        <v>n/a</v>
      </c>
      <c r="O120" s="136" t="str">
        <f t="shared" si="24"/>
        <v>n/a</v>
      </c>
      <c r="P120" s="53" t="str">
        <f t="shared" si="24"/>
        <v>n/a</v>
      </c>
      <c r="Q120" s="54" t="str">
        <f t="shared" si="24"/>
        <v>n/a</v>
      </c>
      <c r="R120" s="136" t="str">
        <f t="shared" si="24"/>
        <v>n/a</v>
      </c>
      <c r="S120" s="53" t="str">
        <f t="shared" si="24"/>
        <v>n/a</v>
      </c>
      <c r="T120" s="54" t="str">
        <f t="shared" si="24"/>
        <v>n/a</v>
      </c>
      <c r="U120" s="136" t="str">
        <f t="shared" si="24"/>
        <v>n/a</v>
      </c>
      <c r="V120" s="53" t="str">
        <f t="shared" si="24"/>
        <v>n/a</v>
      </c>
      <c r="X120" s="83" t="e">
        <f>+SUMPRODUCT(('Verbal Log'!$C$5:$C$1004='Verbal Sub Area Stats'!$B120)*('Verbal Log'!$J$5:$J$1004='Verbal Sub Area Stats'!X$42)*('Verbal Log'!$E$5:$E$1004='Verbal Sub Area Stats'!$B$116)*'Verbal Log'!$H$5:$H$1004)/SUMPRODUCT(('Verbal Log'!$C$5:$C$1004='Verbal Sub Area Stats'!$B120)*('Verbal Log'!$J$5:$J$1004='Verbal Sub Area Stats'!X$42)*('Verbal Log'!$E$5:$E$1004='Verbal Sub Area Stats'!$B$116))</f>
        <v>#DIV/0!</v>
      </c>
      <c r="Y120" s="83" t="e">
        <f>+SUMPRODUCT(('Verbal Log'!$C$5:$C$1004='Verbal Sub Area Stats'!$B120)*('Verbal Log'!$J$5:$J$1004='Verbal Sub Area Stats'!Y$42)*('Verbal Log'!$E$5:$E$1004='Verbal Sub Area Stats'!$B$116)*'Verbal Log'!$H$5:$H$1004)/SUMPRODUCT(('Verbal Log'!$C$5:$C$1004='Verbal Sub Area Stats'!$B120)*('Verbal Log'!$J$5:$J$1004='Verbal Sub Area Stats'!Y$42)*('Verbal Log'!$E$5:$E$1004='Verbal Sub Area Stats'!$B$116))</f>
        <v>#DIV/0!</v>
      </c>
      <c r="Z120" s="83" t="e">
        <f>+SUMPRODUCT(('Verbal Log'!$C$5:$C$1004='Verbal Sub Area Stats'!$B120)*('Verbal Log'!$J$5:$J$1004='Verbal Sub Area Stats'!Z$42)*('Verbal Log'!$E$5:$E$1004='Verbal Sub Area Stats'!$B$116)*'Verbal Log'!$H$5:$H$1004)/SUMPRODUCT(('Verbal Log'!$C$5:$C$1004='Verbal Sub Area Stats'!$B120)*('Verbal Log'!$J$5:$J$1004='Verbal Sub Area Stats'!Z$42)*('Verbal Log'!$E$5:$E$1004='Verbal Sub Area Stats'!$B$116))</f>
        <v>#DIV/0!</v>
      </c>
      <c r="AA120" s="83" t="e">
        <f>+SUMPRODUCT(('Verbal Log'!$C$5:$C$1004='Verbal Sub Area Stats'!$B120)*('Verbal Log'!$J$5:$J$1004='Verbal Sub Area Stats'!AA$42)*('Verbal Log'!$E$5:$E$1004='Verbal Sub Area Stats'!$B$116)*'Verbal Log'!$H$5:$H$1004)/SUMPRODUCT(('Verbal Log'!$C$5:$C$1004='Verbal Sub Area Stats'!$B120)*('Verbal Log'!$J$5:$J$1004='Verbal Sub Area Stats'!AA$42)*('Verbal Log'!$E$5:$E$1004='Verbal Sub Area Stats'!$B$116))</f>
        <v>#DIV/0!</v>
      </c>
      <c r="AB120" s="83" t="e">
        <f>+SUMPRODUCT(('Verbal Log'!$C$5:$C$1004='Verbal Sub Area Stats'!$B120)*('Verbal Log'!$J$5:$J$1004='Verbal Sub Area Stats'!AB$42)*('Verbal Log'!$E$5:$E$1004='Verbal Sub Area Stats'!$B$116)*'Verbal Log'!$H$5:$H$1004)/SUMPRODUCT(('Verbal Log'!$C$5:$C$1004='Verbal Sub Area Stats'!$B120)*('Verbal Log'!$J$5:$J$1004='Verbal Sub Area Stats'!AB$42)*('Verbal Log'!$E$5:$E$1004='Verbal Sub Area Stats'!$B$116))</f>
        <v>#DIV/0!</v>
      </c>
      <c r="AC120" s="83" t="e">
        <f>+SUMPRODUCT(('Verbal Log'!$C$5:$C$1004='Verbal Sub Area Stats'!$B120)*('Verbal Log'!$J$5:$J$1004='Verbal Sub Area Stats'!AC$42)*('Verbal Log'!$E$5:$E$1004='Verbal Sub Area Stats'!$B$116)*'Verbal Log'!$H$5:$H$1004)/SUMPRODUCT(('Verbal Log'!$C$5:$C$1004='Verbal Sub Area Stats'!$B120)*('Verbal Log'!$J$5:$J$1004='Verbal Sub Area Stats'!AC$42)*('Verbal Log'!$E$5:$E$1004='Verbal Sub Area Stats'!$B$116))</f>
        <v>#DIV/0!</v>
      </c>
      <c r="AD120" s="83" t="e">
        <f>+SUMPRODUCT(('Verbal Log'!$C$5:$C$1004='Verbal Sub Area Stats'!$B120)*('Verbal Log'!$J$5:$J$1004='Verbal Sub Area Stats'!AD$42)*('Verbal Log'!$E$5:$E$1004='Verbal Sub Area Stats'!$B$116)*'Verbal Log'!$H$5:$H$1004)/SUMPRODUCT(('Verbal Log'!$C$5:$C$1004='Verbal Sub Area Stats'!$B120)*('Verbal Log'!$J$5:$J$1004='Verbal Sub Area Stats'!AD$42)*('Verbal Log'!$E$5:$E$1004='Verbal Sub Area Stats'!$B$116))</f>
        <v>#DIV/0!</v>
      </c>
      <c r="AE120" s="83" t="e">
        <f>+SUMPRODUCT(('Verbal Log'!$C$5:$C$1004='Verbal Sub Area Stats'!$B120)*('Verbal Log'!$J$5:$J$1004='Verbal Sub Area Stats'!AE$42)*('Verbal Log'!$E$5:$E$1004='Verbal Sub Area Stats'!$B$116)*'Verbal Log'!$H$5:$H$1004)/SUMPRODUCT(('Verbal Log'!$C$5:$C$1004='Verbal Sub Area Stats'!$B120)*('Verbal Log'!$J$5:$J$1004='Verbal Sub Area Stats'!AE$42)*('Verbal Log'!$E$5:$E$1004='Verbal Sub Area Stats'!$B$116))</f>
        <v>#DIV/0!</v>
      </c>
      <c r="AF120" s="83" t="e">
        <f>+SUMPRODUCT(('Verbal Log'!$C$5:$C$1004='Verbal Sub Area Stats'!$B120)*('Verbal Log'!$J$5:$J$1004='Verbal Sub Area Stats'!AF$42)*('Verbal Log'!$E$5:$E$1004='Verbal Sub Area Stats'!$B$116)*'Verbal Log'!$H$5:$H$1004)/SUMPRODUCT(('Verbal Log'!$C$5:$C$1004='Verbal Sub Area Stats'!$B120)*('Verbal Log'!$J$5:$J$1004='Verbal Sub Area Stats'!AF$42)*('Verbal Log'!$E$5:$E$1004='Verbal Sub Area Stats'!$B$116))</f>
        <v>#DIV/0!</v>
      </c>
      <c r="AG120" s="83" t="e">
        <f>+SUMPRODUCT(('Verbal Log'!$C$5:$C$1004='Verbal Sub Area Stats'!$B120)*('Verbal Log'!$J$5:$J$1004='Verbal Sub Area Stats'!AG$42)*('Verbal Log'!$E$5:$E$1004='Verbal Sub Area Stats'!$B$116)*'Verbal Log'!$H$5:$H$1004)/SUMPRODUCT(('Verbal Log'!$C$5:$C$1004='Verbal Sub Area Stats'!$B120)*('Verbal Log'!$J$5:$J$1004='Verbal Sub Area Stats'!AG$42)*('Verbal Log'!$E$5:$E$1004='Verbal Sub Area Stats'!$B$116))</f>
        <v>#DIV/0!</v>
      </c>
      <c r="AH120" s="83" t="e">
        <f>+SUMPRODUCT(('Verbal Log'!$C$5:$C$1004='Verbal Sub Area Stats'!$B120)*('Verbal Log'!$J$5:$J$1004='Verbal Sub Area Stats'!AH$42)*('Verbal Log'!$E$5:$E$1004='Verbal Sub Area Stats'!$B$116)*'Verbal Log'!$H$5:$H$1004)/SUMPRODUCT(('Verbal Log'!$C$5:$C$1004='Verbal Sub Area Stats'!$B120)*('Verbal Log'!$J$5:$J$1004='Verbal Sub Area Stats'!AH$42)*('Verbal Log'!$E$5:$E$1004='Verbal Sub Area Stats'!$B$116))</f>
        <v>#DIV/0!</v>
      </c>
      <c r="AI120" s="83" t="e">
        <f>+SUMPRODUCT(('Verbal Log'!$C$5:$C$1004='Verbal Sub Area Stats'!$B120)*('Verbal Log'!$J$5:$J$1004='Verbal Sub Area Stats'!AI$42)*('Verbal Log'!$E$5:$E$1004='Verbal Sub Area Stats'!$B$116)*'Verbal Log'!$H$5:$H$1004)/SUMPRODUCT(('Verbal Log'!$C$5:$C$1004='Verbal Sub Area Stats'!$B120)*('Verbal Log'!$J$5:$J$1004='Verbal Sub Area Stats'!AI$42)*('Verbal Log'!$E$5:$E$1004='Verbal Sub Area Stats'!$B$116))</f>
        <v>#DIV/0!</v>
      </c>
      <c r="AJ120" s="83" t="e">
        <f>+SUMPRODUCT(('Verbal Log'!$C$5:$C$1004='Verbal Sub Area Stats'!$B120)*('Verbal Log'!$J$5:$J$1004='Verbal Sub Area Stats'!AJ$42)*('Verbal Log'!$E$5:$E$1004='Verbal Sub Area Stats'!$B$116)*'Verbal Log'!$H$5:$H$1004)/SUMPRODUCT(('Verbal Log'!$C$5:$C$1004='Verbal Sub Area Stats'!$B120)*('Verbal Log'!$J$5:$J$1004='Verbal Sub Area Stats'!AJ$42)*('Verbal Log'!$E$5:$E$1004='Verbal Sub Area Stats'!$B$116))</f>
        <v>#DIV/0!</v>
      </c>
      <c r="AK120" s="83" t="e">
        <f>+SUMPRODUCT(('Verbal Log'!$C$5:$C$1004='Verbal Sub Area Stats'!$B120)*('Verbal Log'!$J$5:$J$1004='Verbal Sub Area Stats'!AK$42)*('Verbal Log'!$E$5:$E$1004='Verbal Sub Area Stats'!$B$116)*'Verbal Log'!$H$5:$H$1004)/SUMPRODUCT(('Verbal Log'!$C$5:$C$1004='Verbal Sub Area Stats'!$B120)*('Verbal Log'!$J$5:$J$1004='Verbal Sub Area Stats'!AK$42)*('Verbal Log'!$E$5:$E$1004='Verbal Sub Area Stats'!$B$116))</f>
        <v>#DIV/0!</v>
      </c>
      <c r="AL120" s="83" t="e">
        <f>+SUMPRODUCT(('Verbal Log'!$C$5:$C$1004='Verbal Sub Area Stats'!$B120)*('Verbal Log'!$J$5:$J$1004='Verbal Sub Area Stats'!AL$42)*('Verbal Log'!$E$5:$E$1004='Verbal Sub Area Stats'!$B$116)*'Verbal Log'!$H$5:$H$1004)/SUMPRODUCT(('Verbal Log'!$C$5:$C$1004='Verbal Sub Area Stats'!$B120)*('Verbal Log'!$J$5:$J$1004='Verbal Sub Area Stats'!AL$42)*('Verbal Log'!$E$5:$E$1004='Verbal Sub Area Stats'!$B$116))</f>
        <v>#DIV/0!</v>
      </c>
      <c r="AM120" s="83" t="e">
        <f>+SUMPRODUCT(('Verbal Log'!$C$5:$C$1004='Verbal Sub Area Stats'!$B120)*('Verbal Log'!$J$5:$J$1004='Verbal Sub Area Stats'!AM$42)*('Verbal Log'!$E$5:$E$1004='Verbal Sub Area Stats'!$B$116)*'Verbal Log'!$H$5:$H$1004)/SUMPRODUCT(('Verbal Log'!$C$5:$C$1004='Verbal Sub Area Stats'!$B120)*('Verbal Log'!$J$5:$J$1004='Verbal Sub Area Stats'!AM$42)*('Verbal Log'!$E$5:$E$1004='Verbal Sub Area Stats'!$B$116))</f>
        <v>#DIV/0!</v>
      </c>
      <c r="AN120" s="83" t="e">
        <f>+SUMPRODUCT(('Verbal Log'!$C$5:$C$1004='Verbal Sub Area Stats'!$B120)*('Verbal Log'!$J$5:$J$1004='Verbal Sub Area Stats'!AN$42)*('Verbal Log'!$E$5:$E$1004='Verbal Sub Area Stats'!$B$116)*'Verbal Log'!$H$5:$H$1004)/SUMPRODUCT(('Verbal Log'!$C$5:$C$1004='Verbal Sub Area Stats'!$B120)*('Verbal Log'!$J$5:$J$1004='Verbal Sub Area Stats'!AN$42)*('Verbal Log'!$E$5:$E$1004='Verbal Sub Area Stats'!$B$116))</f>
        <v>#DIV/0!</v>
      </c>
      <c r="AO120" s="83" t="e">
        <f>+SUMPRODUCT(('Verbal Log'!$C$5:$C$1004='Verbal Sub Area Stats'!$B120)*('Verbal Log'!$J$5:$J$1004='Verbal Sub Area Stats'!AO$42)*('Verbal Log'!$E$5:$E$1004='Verbal Sub Area Stats'!$B$116)*'Verbal Log'!$H$5:$H$1004)/SUMPRODUCT(('Verbal Log'!$C$5:$C$1004='Verbal Sub Area Stats'!$B120)*('Verbal Log'!$J$5:$J$1004='Verbal Sub Area Stats'!AO$42)*('Verbal Log'!$E$5:$E$1004='Verbal Sub Area Stats'!$B$116))</f>
        <v>#DIV/0!</v>
      </c>
      <c r="AP120" s="83" t="e">
        <f>+SUMPRODUCT(('Verbal Log'!$C$5:$C$1004='Verbal Sub Area Stats'!$B120)*('Verbal Log'!$E$5:$E$1004='Verbal Sub Area Stats'!$B$56)*'Verbal Log'!$H$5:$H$1004)/SUMPRODUCT(('Verbal Log'!$C$5:$C$1004='Verbal Sub Area Stats'!$B120)*('Verbal Log'!$E$5:$E$1004='Verbal Sub Area Stats'!$B$56))</f>
        <v>#DIV/0!</v>
      </c>
      <c r="AQ120" s="76"/>
      <c r="AR120" s="76"/>
      <c r="AS120" s="76"/>
      <c r="AT120" s="76"/>
      <c r="AU120" s="76"/>
      <c r="AV120" s="76"/>
      <c r="AW120" s="76"/>
      <c r="AX120" s="76"/>
      <c r="AY120" s="76"/>
      <c r="AZ120" s="76"/>
      <c r="BA120" s="76"/>
      <c r="BB120" s="76"/>
      <c r="BC120" s="76"/>
      <c r="BD120" s="76"/>
      <c r="BE120" s="76"/>
      <c r="BF120" s="76"/>
      <c r="BG120" s="76"/>
    </row>
    <row r="121" spans="2:59" ht="16" thickBot="1">
      <c r="B121" s="18" t="str">
        <f>+$B$46</f>
        <v>Kaplan Premier</v>
      </c>
      <c r="D121" s="137" t="str">
        <f t="shared" si="23"/>
        <v>n/a</v>
      </c>
      <c r="E121" s="137">
        <f t="shared" si="23"/>
        <v>53</v>
      </c>
      <c r="F121" s="137">
        <f t="shared" si="23"/>
        <v>105.5</v>
      </c>
      <c r="G121" s="137">
        <f t="shared" si="23"/>
        <v>193</v>
      </c>
      <c r="H121" s="137">
        <f t="shared" si="23"/>
        <v>201</v>
      </c>
      <c r="I121" s="137" t="str">
        <f t="shared" si="23"/>
        <v>n/a</v>
      </c>
      <c r="J121" s="137" t="str">
        <f t="shared" si="23"/>
        <v>n/a</v>
      </c>
      <c r="K121" s="137" t="str">
        <f t="shared" si="23"/>
        <v>n/a</v>
      </c>
      <c r="L121" s="137" t="str">
        <f t="shared" si="23"/>
        <v>n/a</v>
      </c>
      <c r="M121" s="56" t="str">
        <f t="shared" si="23"/>
        <v>n/a</v>
      </c>
      <c r="N121" s="57" t="str">
        <f t="shared" si="23"/>
        <v>n/a</v>
      </c>
      <c r="O121" s="137" t="str">
        <f t="shared" si="24"/>
        <v>n/a</v>
      </c>
      <c r="P121" s="56" t="str">
        <f t="shared" si="24"/>
        <v>n/a</v>
      </c>
      <c r="Q121" s="57" t="str">
        <f t="shared" si="24"/>
        <v>n/a</v>
      </c>
      <c r="R121" s="137" t="str">
        <f t="shared" si="24"/>
        <v>n/a</v>
      </c>
      <c r="S121" s="56" t="str">
        <f t="shared" si="24"/>
        <v>n/a</v>
      </c>
      <c r="T121" s="57" t="str">
        <f t="shared" si="24"/>
        <v>n/a</v>
      </c>
      <c r="U121" s="137" t="str">
        <f t="shared" si="24"/>
        <v>n/a</v>
      </c>
      <c r="V121" s="56">
        <f>+IF(ISERROR(AP121),"n/a",AP121)</f>
        <v>121.18</v>
      </c>
      <c r="X121" s="83" t="e">
        <f>+SUMPRODUCT(('Verbal Log'!$C$5:$C$1004='Verbal Sub Area Stats'!$B121)*('Verbal Log'!$J$5:$J$1004='Verbal Sub Area Stats'!X$42)*('Verbal Log'!$E$5:$E$1004='Verbal Sub Area Stats'!$B$116)*'Verbal Log'!$H$5:$H$1004)/SUMPRODUCT(('Verbal Log'!$C$5:$C$1004='Verbal Sub Area Stats'!$B121)*('Verbal Log'!$J$5:$J$1004='Verbal Sub Area Stats'!X$42)*('Verbal Log'!$E$5:$E$1004='Verbal Sub Area Stats'!$B$116))</f>
        <v>#DIV/0!</v>
      </c>
      <c r="Y121" s="83">
        <f>+SUMPRODUCT(('Verbal Log'!$C$5:$C$1004='Verbal Sub Area Stats'!$B121)*('Verbal Log'!$J$5:$J$1004='Verbal Sub Area Stats'!Y$42)*('Verbal Log'!$E$5:$E$1004='Verbal Sub Area Stats'!$B$116)*'Verbal Log'!$H$5:$H$1004)/SUMPRODUCT(('Verbal Log'!$C$5:$C$1004='Verbal Sub Area Stats'!$B121)*('Verbal Log'!$J$5:$J$1004='Verbal Sub Area Stats'!Y$42)*('Verbal Log'!$E$5:$E$1004='Verbal Sub Area Stats'!$B$116))</f>
        <v>53</v>
      </c>
      <c r="Z121" s="83">
        <f>+SUMPRODUCT(('Verbal Log'!$C$5:$C$1004='Verbal Sub Area Stats'!$B121)*('Verbal Log'!$J$5:$J$1004='Verbal Sub Area Stats'!Z$42)*('Verbal Log'!$E$5:$E$1004='Verbal Sub Area Stats'!$B$116)*'Verbal Log'!$H$5:$H$1004)/SUMPRODUCT(('Verbal Log'!$C$5:$C$1004='Verbal Sub Area Stats'!$B121)*('Verbal Log'!$J$5:$J$1004='Verbal Sub Area Stats'!Z$42)*('Verbal Log'!$E$5:$E$1004='Verbal Sub Area Stats'!$B$116))</f>
        <v>105.5</v>
      </c>
      <c r="AA121" s="83">
        <f>+SUMPRODUCT(('Verbal Log'!$C$5:$C$1004='Verbal Sub Area Stats'!$B121)*('Verbal Log'!$J$5:$J$1004='Verbal Sub Area Stats'!AA$42)*('Verbal Log'!$E$5:$E$1004='Verbal Sub Area Stats'!$B$116)*'Verbal Log'!$H$5:$H$1004)/SUMPRODUCT(('Verbal Log'!$C$5:$C$1004='Verbal Sub Area Stats'!$B121)*('Verbal Log'!$J$5:$J$1004='Verbal Sub Area Stats'!AA$42)*('Verbal Log'!$E$5:$E$1004='Verbal Sub Area Stats'!$B$116))</f>
        <v>193</v>
      </c>
      <c r="AB121" s="83">
        <f>+SUMPRODUCT(('Verbal Log'!$C$5:$C$1004='Verbal Sub Area Stats'!$B121)*('Verbal Log'!$J$5:$J$1004='Verbal Sub Area Stats'!AB$42)*('Verbal Log'!$E$5:$E$1004='Verbal Sub Area Stats'!$B$116)*'Verbal Log'!$H$5:$H$1004)/SUMPRODUCT(('Verbal Log'!$C$5:$C$1004='Verbal Sub Area Stats'!$B121)*('Verbal Log'!$J$5:$J$1004='Verbal Sub Area Stats'!AB$42)*('Verbal Log'!$E$5:$E$1004='Verbal Sub Area Stats'!$B$116))</f>
        <v>201</v>
      </c>
      <c r="AC121" s="83" t="e">
        <f>+SUMPRODUCT(('Verbal Log'!$C$5:$C$1004='Verbal Sub Area Stats'!$B121)*('Verbal Log'!$J$5:$J$1004='Verbal Sub Area Stats'!AC$42)*('Verbal Log'!$E$5:$E$1004='Verbal Sub Area Stats'!$B$116)*'Verbal Log'!$H$5:$H$1004)/SUMPRODUCT(('Verbal Log'!$C$5:$C$1004='Verbal Sub Area Stats'!$B121)*('Verbal Log'!$J$5:$J$1004='Verbal Sub Area Stats'!AC$42)*('Verbal Log'!$E$5:$E$1004='Verbal Sub Area Stats'!$B$116))</f>
        <v>#DIV/0!</v>
      </c>
      <c r="AD121" s="83" t="e">
        <f>+SUMPRODUCT(('Verbal Log'!$C$5:$C$1004='Verbal Sub Area Stats'!$B121)*('Verbal Log'!$J$5:$J$1004='Verbal Sub Area Stats'!AD$42)*('Verbal Log'!$E$5:$E$1004='Verbal Sub Area Stats'!$B$116)*'Verbal Log'!$H$5:$H$1004)/SUMPRODUCT(('Verbal Log'!$C$5:$C$1004='Verbal Sub Area Stats'!$B121)*('Verbal Log'!$J$5:$J$1004='Verbal Sub Area Stats'!AD$42)*('Verbal Log'!$E$5:$E$1004='Verbal Sub Area Stats'!$B$116))</f>
        <v>#DIV/0!</v>
      </c>
      <c r="AE121" s="83" t="e">
        <f>+SUMPRODUCT(('Verbal Log'!$C$5:$C$1004='Verbal Sub Area Stats'!$B121)*('Verbal Log'!$J$5:$J$1004='Verbal Sub Area Stats'!AE$42)*('Verbal Log'!$E$5:$E$1004='Verbal Sub Area Stats'!$B$116)*'Verbal Log'!$H$5:$H$1004)/SUMPRODUCT(('Verbal Log'!$C$5:$C$1004='Verbal Sub Area Stats'!$B121)*('Verbal Log'!$J$5:$J$1004='Verbal Sub Area Stats'!AE$42)*('Verbal Log'!$E$5:$E$1004='Verbal Sub Area Stats'!$B$116))</f>
        <v>#DIV/0!</v>
      </c>
      <c r="AF121" s="83" t="e">
        <f>+SUMPRODUCT(('Verbal Log'!$C$5:$C$1004='Verbal Sub Area Stats'!$B121)*('Verbal Log'!$J$5:$J$1004='Verbal Sub Area Stats'!AF$42)*('Verbal Log'!$E$5:$E$1004='Verbal Sub Area Stats'!$B$116)*'Verbal Log'!$H$5:$H$1004)/SUMPRODUCT(('Verbal Log'!$C$5:$C$1004='Verbal Sub Area Stats'!$B121)*('Verbal Log'!$J$5:$J$1004='Verbal Sub Area Stats'!AF$42)*('Verbal Log'!$E$5:$E$1004='Verbal Sub Area Stats'!$B$116))</f>
        <v>#DIV/0!</v>
      </c>
      <c r="AG121" s="83" t="e">
        <f>+SUMPRODUCT(('Verbal Log'!$C$5:$C$1004='Verbal Sub Area Stats'!$B121)*('Verbal Log'!$J$5:$J$1004='Verbal Sub Area Stats'!AG$42)*('Verbal Log'!$E$5:$E$1004='Verbal Sub Area Stats'!$B$116)*'Verbal Log'!$H$5:$H$1004)/SUMPRODUCT(('Verbal Log'!$C$5:$C$1004='Verbal Sub Area Stats'!$B121)*('Verbal Log'!$J$5:$J$1004='Verbal Sub Area Stats'!AG$42)*('Verbal Log'!$E$5:$E$1004='Verbal Sub Area Stats'!$B$116))</f>
        <v>#DIV/0!</v>
      </c>
      <c r="AH121" s="83" t="e">
        <f>+SUMPRODUCT(('Verbal Log'!$C$5:$C$1004='Verbal Sub Area Stats'!$B121)*('Verbal Log'!$J$5:$J$1004='Verbal Sub Area Stats'!AH$42)*('Verbal Log'!$E$5:$E$1004='Verbal Sub Area Stats'!$B$116)*'Verbal Log'!$H$5:$H$1004)/SUMPRODUCT(('Verbal Log'!$C$5:$C$1004='Verbal Sub Area Stats'!$B121)*('Verbal Log'!$J$5:$J$1004='Verbal Sub Area Stats'!AH$42)*('Verbal Log'!$E$5:$E$1004='Verbal Sub Area Stats'!$B$116))</f>
        <v>#DIV/0!</v>
      </c>
      <c r="AI121" s="83" t="e">
        <f>+SUMPRODUCT(('Verbal Log'!$C$5:$C$1004='Verbal Sub Area Stats'!$B121)*('Verbal Log'!$J$5:$J$1004='Verbal Sub Area Stats'!AI$42)*('Verbal Log'!$E$5:$E$1004='Verbal Sub Area Stats'!$B$116)*'Verbal Log'!$H$5:$H$1004)/SUMPRODUCT(('Verbal Log'!$C$5:$C$1004='Verbal Sub Area Stats'!$B121)*('Verbal Log'!$J$5:$J$1004='Verbal Sub Area Stats'!AI$42)*('Verbal Log'!$E$5:$E$1004='Verbal Sub Area Stats'!$B$116))</f>
        <v>#DIV/0!</v>
      </c>
      <c r="AJ121" s="83" t="e">
        <f>+SUMPRODUCT(('Verbal Log'!$C$5:$C$1004='Verbal Sub Area Stats'!$B121)*('Verbal Log'!$J$5:$J$1004='Verbal Sub Area Stats'!AJ$42)*('Verbal Log'!$E$5:$E$1004='Verbal Sub Area Stats'!$B$116)*'Verbal Log'!$H$5:$H$1004)/SUMPRODUCT(('Verbal Log'!$C$5:$C$1004='Verbal Sub Area Stats'!$B121)*('Verbal Log'!$J$5:$J$1004='Verbal Sub Area Stats'!AJ$42)*('Verbal Log'!$E$5:$E$1004='Verbal Sub Area Stats'!$B$116))</f>
        <v>#DIV/0!</v>
      </c>
      <c r="AK121" s="83" t="e">
        <f>+SUMPRODUCT(('Verbal Log'!$C$5:$C$1004='Verbal Sub Area Stats'!$B121)*('Verbal Log'!$J$5:$J$1004='Verbal Sub Area Stats'!AK$42)*('Verbal Log'!$E$5:$E$1004='Verbal Sub Area Stats'!$B$116)*'Verbal Log'!$H$5:$H$1004)/SUMPRODUCT(('Verbal Log'!$C$5:$C$1004='Verbal Sub Area Stats'!$B121)*('Verbal Log'!$J$5:$J$1004='Verbal Sub Area Stats'!AK$42)*('Verbal Log'!$E$5:$E$1004='Verbal Sub Area Stats'!$B$116))</f>
        <v>#DIV/0!</v>
      </c>
      <c r="AL121" s="83" t="e">
        <f>+SUMPRODUCT(('Verbal Log'!$C$5:$C$1004='Verbal Sub Area Stats'!$B121)*('Verbal Log'!$J$5:$J$1004='Verbal Sub Area Stats'!AL$42)*('Verbal Log'!$E$5:$E$1004='Verbal Sub Area Stats'!$B$116)*'Verbal Log'!$H$5:$H$1004)/SUMPRODUCT(('Verbal Log'!$C$5:$C$1004='Verbal Sub Area Stats'!$B121)*('Verbal Log'!$J$5:$J$1004='Verbal Sub Area Stats'!AL$42)*('Verbal Log'!$E$5:$E$1004='Verbal Sub Area Stats'!$B$116))</f>
        <v>#DIV/0!</v>
      </c>
      <c r="AM121" s="83" t="e">
        <f>+SUMPRODUCT(('Verbal Log'!$C$5:$C$1004='Verbal Sub Area Stats'!$B121)*('Verbal Log'!$J$5:$J$1004='Verbal Sub Area Stats'!AM$42)*('Verbal Log'!$E$5:$E$1004='Verbal Sub Area Stats'!$B$116)*'Verbal Log'!$H$5:$H$1004)/SUMPRODUCT(('Verbal Log'!$C$5:$C$1004='Verbal Sub Area Stats'!$B121)*('Verbal Log'!$J$5:$J$1004='Verbal Sub Area Stats'!AM$42)*('Verbal Log'!$E$5:$E$1004='Verbal Sub Area Stats'!$B$116))</f>
        <v>#DIV/0!</v>
      </c>
      <c r="AN121" s="83" t="e">
        <f>+SUMPRODUCT(('Verbal Log'!$C$5:$C$1004='Verbal Sub Area Stats'!$B121)*('Verbal Log'!$J$5:$J$1004='Verbal Sub Area Stats'!AN$42)*('Verbal Log'!$E$5:$E$1004='Verbal Sub Area Stats'!$B$116)*'Verbal Log'!$H$5:$H$1004)/SUMPRODUCT(('Verbal Log'!$C$5:$C$1004='Verbal Sub Area Stats'!$B121)*('Verbal Log'!$J$5:$J$1004='Verbal Sub Area Stats'!AN$42)*('Verbal Log'!$E$5:$E$1004='Verbal Sub Area Stats'!$B$116))</f>
        <v>#DIV/0!</v>
      </c>
      <c r="AO121" s="83" t="e">
        <f>+SUMPRODUCT(('Verbal Log'!$C$5:$C$1004='Verbal Sub Area Stats'!$B121)*('Verbal Log'!$J$5:$J$1004='Verbal Sub Area Stats'!AO$42)*('Verbal Log'!$E$5:$E$1004='Verbal Sub Area Stats'!$B$116)*'Verbal Log'!$H$5:$H$1004)/SUMPRODUCT(('Verbal Log'!$C$5:$C$1004='Verbal Sub Area Stats'!$B121)*('Verbal Log'!$J$5:$J$1004='Verbal Sub Area Stats'!AO$42)*('Verbal Log'!$E$5:$E$1004='Verbal Sub Area Stats'!$B$116))</f>
        <v>#DIV/0!</v>
      </c>
      <c r="AP121" s="83">
        <f>+SUMPRODUCT(('Verbal Log'!$C$5:$C$1004='Verbal Sub Area Stats'!$B121)*('Verbal Log'!$E$5:$E$1004='Verbal Sub Area Stats'!$B$56)*'Verbal Log'!$H$5:$H$1004)/SUMPRODUCT(('Verbal Log'!$C$5:$C$1004='Verbal Sub Area Stats'!$B121)*('Verbal Log'!$E$5:$E$1004='Verbal Sub Area Stats'!$B$56))</f>
        <v>121.18</v>
      </c>
      <c r="AQ121" s="76"/>
      <c r="AR121" s="76"/>
      <c r="AS121" s="76"/>
      <c r="AT121" s="76"/>
      <c r="AU121" s="76"/>
      <c r="AV121" s="76"/>
      <c r="AW121" s="76"/>
      <c r="AX121" s="76"/>
      <c r="AY121" s="76"/>
      <c r="AZ121" s="76"/>
      <c r="BA121" s="76"/>
      <c r="BB121" s="76"/>
      <c r="BC121" s="76"/>
      <c r="BD121" s="76"/>
      <c r="BE121" s="76"/>
      <c r="BF121" s="76"/>
      <c r="BG121" s="76"/>
    </row>
    <row r="122" spans="2:59" ht="16" thickBot="1">
      <c r="B122" s="18" t="str">
        <f>+$B$47</f>
        <v>MGMAT</v>
      </c>
      <c r="D122" s="136" t="str">
        <f t="shared" si="23"/>
        <v>n/a</v>
      </c>
      <c r="E122" s="136" t="str">
        <f t="shared" si="23"/>
        <v>n/a</v>
      </c>
      <c r="F122" s="136" t="str">
        <f t="shared" si="23"/>
        <v>n/a</v>
      </c>
      <c r="G122" s="136" t="str">
        <f t="shared" si="23"/>
        <v>n/a</v>
      </c>
      <c r="H122" s="136" t="str">
        <f t="shared" si="23"/>
        <v>n/a</v>
      </c>
      <c r="I122" s="136" t="str">
        <f t="shared" si="23"/>
        <v>n/a</v>
      </c>
      <c r="J122" s="136" t="str">
        <f t="shared" si="23"/>
        <v>n/a</v>
      </c>
      <c r="K122" s="136" t="str">
        <f t="shared" si="23"/>
        <v>n/a</v>
      </c>
      <c r="L122" s="136" t="str">
        <f t="shared" si="23"/>
        <v>n/a</v>
      </c>
      <c r="M122" s="53" t="str">
        <f t="shared" si="23"/>
        <v>n/a</v>
      </c>
      <c r="N122" s="54" t="str">
        <f t="shared" si="23"/>
        <v>n/a</v>
      </c>
      <c r="O122" s="54" t="str">
        <f t="shared" si="24"/>
        <v>n/a</v>
      </c>
      <c r="P122" s="54" t="str">
        <f t="shared" si="24"/>
        <v>n/a</v>
      </c>
      <c r="Q122" s="54" t="str">
        <f t="shared" si="24"/>
        <v>n/a</v>
      </c>
      <c r="R122" s="54" t="str">
        <f t="shared" si="24"/>
        <v>n/a</v>
      </c>
      <c r="S122" s="54" t="str">
        <f t="shared" si="24"/>
        <v>n/a</v>
      </c>
      <c r="T122" s="54" t="str">
        <f t="shared" si="24"/>
        <v>n/a</v>
      </c>
      <c r="U122" s="54" t="str">
        <f t="shared" si="24"/>
        <v>n/a</v>
      </c>
      <c r="V122" s="54" t="str">
        <f t="shared" si="24"/>
        <v>n/a</v>
      </c>
      <c r="X122" s="83" t="e">
        <f>+SUMPRODUCT(('Verbal Log'!$C$5:$C$1004='Verbal Sub Area Stats'!$B122)*('Verbal Log'!$J$5:$J$1004='Verbal Sub Area Stats'!X$42)*('Verbal Log'!$E$5:$E$1004='Verbal Sub Area Stats'!$B$116)*'Verbal Log'!$H$5:$H$1004)/SUMPRODUCT(('Verbal Log'!$C$5:$C$1004='Verbal Sub Area Stats'!$B122)*('Verbal Log'!$J$5:$J$1004='Verbal Sub Area Stats'!X$42)*('Verbal Log'!$E$5:$E$1004='Verbal Sub Area Stats'!$B$116))</f>
        <v>#DIV/0!</v>
      </c>
      <c r="Y122" s="83" t="e">
        <f>+SUMPRODUCT(('Verbal Log'!$C$5:$C$1004='Verbal Sub Area Stats'!$B122)*('Verbal Log'!$J$5:$J$1004='Verbal Sub Area Stats'!Y$42)*('Verbal Log'!$E$5:$E$1004='Verbal Sub Area Stats'!$B$116)*'Verbal Log'!$H$5:$H$1004)/SUMPRODUCT(('Verbal Log'!$C$5:$C$1004='Verbal Sub Area Stats'!$B122)*('Verbal Log'!$J$5:$J$1004='Verbal Sub Area Stats'!Y$42)*('Verbal Log'!$E$5:$E$1004='Verbal Sub Area Stats'!$B$116))</f>
        <v>#DIV/0!</v>
      </c>
      <c r="Z122" s="83" t="e">
        <f>+SUMPRODUCT(('Verbal Log'!$C$5:$C$1004='Verbal Sub Area Stats'!$B122)*('Verbal Log'!$J$5:$J$1004='Verbal Sub Area Stats'!Z$42)*('Verbal Log'!$E$5:$E$1004='Verbal Sub Area Stats'!$B$116)*'Verbal Log'!$H$5:$H$1004)/SUMPRODUCT(('Verbal Log'!$C$5:$C$1004='Verbal Sub Area Stats'!$B122)*('Verbal Log'!$J$5:$J$1004='Verbal Sub Area Stats'!Z$42)*('Verbal Log'!$E$5:$E$1004='Verbal Sub Area Stats'!$B$116))</f>
        <v>#DIV/0!</v>
      </c>
      <c r="AA122" s="83" t="e">
        <f>+SUMPRODUCT(('Verbal Log'!$C$5:$C$1004='Verbal Sub Area Stats'!$B122)*('Verbal Log'!$J$5:$J$1004='Verbal Sub Area Stats'!AA$42)*('Verbal Log'!$E$5:$E$1004='Verbal Sub Area Stats'!$B$116)*'Verbal Log'!$H$5:$H$1004)/SUMPRODUCT(('Verbal Log'!$C$5:$C$1004='Verbal Sub Area Stats'!$B122)*('Verbal Log'!$J$5:$J$1004='Verbal Sub Area Stats'!AA$42)*('Verbal Log'!$E$5:$E$1004='Verbal Sub Area Stats'!$B$116))</f>
        <v>#DIV/0!</v>
      </c>
      <c r="AB122" s="83" t="e">
        <f>+SUMPRODUCT(('Verbal Log'!$C$5:$C$1004='Verbal Sub Area Stats'!$B122)*('Verbal Log'!$J$5:$J$1004='Verbal Sub Area Stats'!AB$42)*('Verbal Log'!$E$5:$E$1004='Verbal Sub Area Stats'!$B$116)*'Verbal Log'!$H$5:$H$1004)/SUMPRODUCT(('Verbal Log'!$C$5:$C$1004='Verbal Sub Area Stats'!$B122)*('Verbal Log'!$J$5:$J$1004='Verbal Sub Area Stats'!AB$42)*('Verbal Log'!$E$5:$E$1004='Verbal Sub Area Stats'!$B$116))</f>
        <v>#DIV/0!</v>
      </c>
      <c r="AC122" s="83" t="e">
        <f>+SUMPRODUCT(('Verbal Log'!$C$5:$C$1004='Verbal Sub Area Stats'!$B122)*('Verbal Log'!$J$5:$J$1004='Verbal Sub Area Stats'!AC$42)*('Verbal Log'!$E$5:$E$1004='Verbal Sub Area Stats'!$B$116)*'Verbal Log'!$H$5:$H$1004)/SUMPRODUCT(('Verbal Log'!$C$5:$C$1004='Verbal Sub Area Stats'!$B122)*('Verbal Log'!$J$5:$J$1004='Verbal Sub Area Stats'!AC$42)*('Verbal Log'!$E$5:$E$1004='Verbal Sub Area Stats'!$B$116))</f>
        <v>#DIV/0!</v>
      </c>
      <c r="AD122" s="83" t="e">
        <f>+SUMPRODUCT(('Verbal Log'!$C$5:$C$1004='Verbal Sub Area Stats'!$B122)*('Verbal Log'!$J$5:$J$1004='Verbal Sub Area Stats'!AD$42)*('Verbal Log'!$E$5:$E$1004='Verbal Sub Area Stats'!$B$116)*'Verbal Log'!$H$5:$H$1004)/SUMPRODUCT(('Verbal Log'!$C$5:$C$1004='Verbal Sub Area Stats'!$B122)*('Verbal Log'!$J$5:$J$1004='Verbal Sub Area Stats'!AD$42)*('Verbal Log'!$E$5:$E$1004='Verbal Sub Area Stats'!$B$116))</f>
        <v>#DIV/0!</v>
      </c>
      <c r="AE122" s="83" t="e">
        <f>+SUMPRODUCT(('Verbal Log'!$C$5:$C$1004='Verbal Sub Area Stats'!$B122)*('Verbal Log'!$J$5:$J$1004='Verbal Sub Area Stats'!AE$42)*('Verbal Log'!$E$5:$E$1004='Verbal Sub Area Stats'!$B$116)*'Verbal Log'!$H$5:$H$1004)/SUMPRODUCT(('Verbal Log'!$C$5:$C$1004='Verbal Sub Area Stats'!$B122)*('Verbal Log'!$J$5:$J$1004='Verbal Sub Area Stats'!AE$42)*('Verbal Log'!$E$5:$E$1004='Verbal Sub Area Stats'!$B$116))</f>
        <v>#DIV/0!</v>
      </c>
      <c r="AF122" s="83" t="e">
        <f>+SUMPRODUCT(('Verbal Log'!$C$5:$C$1004='Verbal Sub Area Stats'!$B122)*('Verbal Log'!$J$5:$J$1004='Verbal Sub Area Stats'!AF$42)*('Verbal Log'!$E$5:$E$1004='Verbal Sub Area Stats'!$B$116)*'Verbal Log'!$H$5:$H$1004)/SUMPRODUCT(('Verbal Log'!$C$5:$C$1004='Verbal Sub Area Stats'!$B122)*('Verbal Log'!$J$5:$J$1004='Verbal Sub Area Stats'!AF$42)*('Verbal Log'!$E$5:$E$1004='Verbal Sub Area Stats'!$B$116))</f>
        <v>#DIV/0!</v>
      </c>
      <c r="AG122" s="83" t="e">
        <f>+SUMPRODUCT(('Verbal Log'!$C$5:$C$1004='Verbal Sub Area Stats'!$B122)*('Verbal Log'!$J$5:$J$1004='Verbal Sub Area Stats'!AG$42)*('Verbal Log'!$E$5:$E$1004='Verbal Sub Area Stats'!$B$116)*'Verbal Log'!$H$5:$H$1004)/SUMPRODUCT(('Verbal Log'!$C$5:$C$1004='Verbal Sub Area Stats'!$B122)*('Verbal Log'!$J$5:$J$1004='Verbal Sub Area Stats'!AG$42)*('Verbal Log'!$E$5:$E$1004='Verbal Sub Area Stats'!$B$116))</f>
        <v>#DIV/0!</v>
      </c>
      <c r="AH122" s="83" t="e">
        <f>+SUMPRODUCT(('Verbal Log'!$C$5:$C$1004='Verbal Sub Area Stats'!$B122)*('Verbal Log'!$J$5:$J$1004='Verbal Sub Area Stats'!AH$42)*('Verbal Log'!$E$5:$E$1004='Verbal Sub Area Stats'!$B$116)*'Verbal Log'!$H$5:$H$1004)/SUMPRODUCT(('Verbal Log'!$C$5:$C$1004='Verbal Sub Area Stats'!$B122)*('Verbal Log'!$J$5:$J$1004='Verbal Sub Area Stats'!AH$42)*('Verbal Log'!$E$5:$E$1004='Verbal Sub Area Stats'!$B$116))</f>
        <v>#DIV/0!</v>
      </c>
      <c r="AI122" s="83" t="e">
        <f>+SUMPRODUCT(('Verbal Log'!$C$5:$C$1004='Verbal Sub Area Stats'!$B122)*('Verbal Log'!$J$5:$J$1004='Verbal Sub Area Stats'!AI$42)*('Verbal Log'!$E$5:$E$1004='Verbal Sub Area Stats'!$B$116)*'Verbal Log'!$H$5:$H$1004)/SUMPRODUCT(('Verbal Log'!$C$5:$C$1004='Verbal Sub Area Stats'!$B122)*('Verbal Log'!$J$5:$J$1004='Verbal Sub Area Stats'!AI$42)*('Verbal Log'!$E$5:$E$1004='Verbal Sub Area Stats'!$B$116))</f>
        <v>#DIV/0!</v>
      </c>
      <c r="AJ122" s="83" t="e">
        <f>+SUMPRODUCT(('Verbal Log'!$C$5:$C$1004='Verbal Sub Area Stats'!$B122)*('Verbal Log'!$J$5:$J$1004='Verbal Sub Area Stats'!AJ$42)*('Verbal Log'!$E$5:$E$1004='Verbal Sub Area Stats'!$B$116)*'Verbal Log'!$H$5:$H$1004)/SUMPRODUCT(('Verbal Log'!$C$5:$C$1004='Verbal Sub Area Stats'!$B122)*('Verbal Log'!$J$5:$J$1004='Verbal Sub Area Stats'!AJ$42)*('Verbal Log'!$E$5:$E$1004='Verbal Sub Area Stats'!$B$116))</f>
        <v>#DIV/0!</v>
      </c>
      <c r="AK122" s="83" t="e">
        <f>+SUMPRODUCT(('Verbal Log'!$C$5:$C$1004='Verbal Sub Area Stats'!$B122)*('Verbal Log'!$J$5:$J$1004='Verbal Sub Area Stats'!AK$42)*('Verbal Log'!$E$5:$E$1004='Verbal Sub Area Stats'!$B$116)*'Verbal Log'!$H$5:$H$1004)/SUMPRODUCT(('Verbal Log'!$C$5:$C$1004='Verbal Sub Area Stats'!$B122)*('Verbal Log'!$J$5:$J$1004='Verbal Sub Area Stats'!AK$42)*('Verbal Log'!$E$5:$E$1004='Verbal Sub Area Stats'!$B$116))</f>
        <v>#DIV/0!</v>
      </c>
      <c r="AL122" s="83" t="e">
        <f>+SUMPRODUCT(('Verbal Log'!$C$5:$C$1004='Verbal Sub Area Stats'!$B122)*('Verbal Log'!$J$5:$J$1004='Verbal Sub Area Stats'!AL$42)*('Verbal Log'!$E$5:$E$1004='Verbal Sub Area Stats'!$B$116)*'Verbal Log'!$H$5:$H$1004)/SUMPRODUCT(('Verbal Log'!$C$5:$C$1004='Verbal Sub Area Stats'!$B122)*('Verbal Log'!$J$5:$J$1004='Verbal Sub Area Stats'!AL$42)*('Verbal Log'!$E$5:$E$1004='Verbal Sub Area Stats'!$B$116))</f>
        <v>#DIV/0!</v>
      </c>
      <c r="AM122" s="83" t="e">
        <f>+SUMPRODUCT(('Verbal Log'!$C$5:$C$1004='Verbal Sub Area Stats'!$B122)*('Verbal Log'!$J$5:$J$1004='Verbal Sub Area Stats'!AM$42)*('Verbal Log'!$E$5:$E$1004='Verbal Sub Area Stats'!$B$116)*'Verbal Log'!$H$5:$H$1004)/SUMPRODUCT(('Verbal Log'!$C$5:$C$1004='Verbal Sub Area Stats'!$B122)*('Verbal Log'!$J$5:$J$1004='Verbal Sub Area Stats'!AM$42)*('Verbal Log'!$E$5:$E$1004='Verbal Sub Area Stats'!$B$116))</f>
        <v>#DIV/0!</v>
      </c>
      <c r="AN122" s="83" t="e">
        <f>+SUMPRODUCT(('Verbal Log'!$C$5:$C$1004='Verbal Sub Area Stats'!$B122)*('Verbal Log'!$J$5:$J$1004='Verbal Sub Area Stats'!AN$42)*('Verbal Log'!$E$5:$E$1004='Verbal Sub Area Stats'!$B$116)*'Verbal Log'!$H$5:$H$1004)/SUMPRODUCT(('Verbal Log'!$C$5:$C$1004='Verbal Sub Area Stats'!$B122)*('Verbal Log'!$J$5:$J$1004='Verbal Sub Area Stats'!AN$42)*('Verbal Log'!$E$5:$E$1004='Verbal Sub Area Stats'!$B$116))</f>
        <v>#DIV/0!</v>
      </c>
      <c r="AO122" s="83" t="e">
        <f>+SUMPRODUCT(('Verbal Log'!$C$5:$C$1004='Verbal Sub Area Stats'!$B122)*('Verbal Log'!$J$5:$J$1004='Verbal Sub Area Stats'!AO$42)*('Verbal Log'!$E$5:$E$1004='Verbal Sub Area Stats'!$B$116)*'Verbal Log'!$H$5:$H$1004)/SUMPRODUCT(('Verbal Log'!$C$5:$C$1004='Verbal Sub Area Stats'!$B122)*('Verbal Log'!$J$5:$J$1004='Verbal Sub Area Stats'!AO$42)*('Verbal Log'!$E$5:$E$1004='Verbal Sub Area Stats'!$B$116))</f>
        <v>#DIV/0!</v>
      </c>
      <c r="AP122" s="83" t="e">
        <f>+SUMPRODUCT(('Verbal Log'!$C$5:$C$1004='Verbal Sub Area Stats'!$B122)*('Verbal Log'!$E$5:$E$1004='Verbal Sub Area Stats'!$B$56)*'Verbal Log'!$H$5:$H$1004)/SUMPRODUCT(('Verbal Log'!$C$5:$C$1004='Verbal Sub Area Stats'!$B122)*('Verbal Log'!$E$5:$E$1004='Verbal Sub Area Stats'!$B$56))</f>
        <v>#DIV/0!</v>
      </c>
      <c r="AQ122" s="76"/>
      <c r="AR122" s="76"/>
      <c r="AS122" s="76"/>
      <c r="AT122" s="76"/>
      <c r="AU122" s="76"/>
      <c r="AV122" s="76"/>
      <c r="AW122" s="76"/>
      <c r="AX122" s="76"/>
      <c r="AY122" s="76"/>
      <c r="AZ122" s="76"/>
      <c r="BA122" s="76"/>
      <c r="BB122" s="76"/>
      <c r="BC122" s="76"/>
      <c r="BD122" s="76"/>
      <c r="BE122" s="76"/>
      <c r="BF122" s="76"/>
      <c r="BG122" s="76"/>
    </row>
    <row r="123" spans="2:59" ht="16" thickBot="1">
      <c r="B123" s="18" t="str">
        <f>+$B$48</f>
        <v>NOVA</v>
      </c>
      <c r="D123" s="137" t="str">
        <f t="shared" si="23"/>
        <v>n/a</v>
      </c>
      <c r="E123" s="137" t="str">
        <f t="shared" si="23"/>
        <v>n/a</v>
      </c>
      <c r="F123" s="137" t="str">
        <f t="shared" si="23"/>
        <v>n/a</v>
      </c>
      <c r="G123" s="137" t="str">
        <f t="shared" si="23"/>
        <v>n/a</v>
      </c>
      <c r="H123" s="137" t="str">
        <f t="shared" si="23"/>
        <v>n/a</v>
      </c>
      <c r="I123" s="137" t="str">
        <f t="shared" si="23"/>
        <v>n/a</v>
      </c>
      <c r="J123" s="137" t="str">
        <f t="shared" si="23"/>
        <v>n/a</v>
      </c>
      <c r="K123" s="137" t="str">
        <f t="shared" si="23"/>
        <v>n/a</v>
      </c>
      <c r="L123" s="137" t="str">
        <f t="shared" si="23"/>
        <v>n/a</v>
      </c>
      <c r="M123" s="56" t="str">
        <f t="shared" si="23"/>
        <v>n/a</v>
      </c>
      <c r="N123" s="57" t="str">
        <f t="shared" si="23"/>
        <v>n/a</v>
      </c>
      <c r="O123" s="137" t="str">
        <f t="shared" si="24"/>
        <v>n/a</v>
      </c>
      <c r="P123" s="56" t="str">
        <f t="shared" si="24"/>
        <v>n/a</v>
      </c>
      <c r="Q123" s="57" t="str">
        <f t="shared" si="24"/>
        <v>n/a</v>
      </c>
      <c r="R123" s="137" t="str">
        <f t="shared" si="24"/>
        <v>n/a</v>
      </c>
      <c r="S123" s="56" t="str">
        <f t="shared" si="24"/>
        <v>n/a</v>
      </c>
      <c r="T123" s="57" t="str">
        <f t="shared" si="24"/>
        <v>n/a</v>
      </c>
      <c r="U123" s="137" t="str">
        <f t="shared" si="24"/>
        <v>n/a</v>
      </c>
      <c r="V123" s="56" t="str">
        <f t="shared" si="24"/>
        <v>n/a</v>
      </c>
      <c r="X123" s="83" t="e">
        <f>+SUMPRODUCT(('Verbal Log'!$C$5:$C$1004='Verbal Sub Area Stats'!$B123)*('Verbal Log'!$J$5:$J$1004='Verbal Sub Area Stats'!X$42)*('Verbal Log'!$E$5:$E$1004='Verbal Sub Area Stats'!$B$116)*'Verbal Log'!$H$5:$H$1004)/SUMPRODUCT(('Verbal Log'!$C$5:$C$1004='Verbal Sub Area Stats'!$B123)*('Verbal Log'!$J$5:$J$1004='Verbal Sub Area Stats'!X$42)*('Verbal Log'!$E$5:$E$1004='Verbal Sub Area Stats'!$B$116))</f>
        <v>#DIV/0!</v>
      </c>
      <c r="Y123" s="83" t="e">
        <f>+SUMPRODUCT(('Verbal Log'!$C$5:$C$1004='Verbal Sub Area Stats'!$B123)*('Verbal Log'!$J$5:$J$1004='Verbal Sub Area Stats'!Y$42)*('Verbal Log'!$E$5:$E$1004='Verbal Sub Area Stats'!$B$116)*'Verbal Log'!$H$5:$H$1004)/SUMPRODUCT(('Verbal Log'!$C$5:$C$1004='Verbal Sub Area Stats'!$B123)*('Verbal Log'!$J$5:$J$1004='Verbal Sub Area Stats'!Y$42)*('Verbal Log'!$E$5:$E$1004='Verbal Sub Area Stats'!$B$116))</f>
        <v>#DIV/0!</v>
      </c>
      <c r="Z123" s="83" t="e">
        <f>+SUMPRODUCT(('Verbal Log'!$C$5:$C$1004='Verbal Sub Area Stats'!$B123)*('Verbal Log'!$J$5:$J$1004='Verbal Sub Area Stats'!Z$42)*('Verbal Log'!$E$5:$E$1004='Verbal Sub Area Stats'!$B$116)*'Verbal Log'!$H$5:$H$1004)/SUMPRODUCT(('Verbal Log'!$C$5:$C$1004='Verbal Sub Area Stats'!$B123)*('Verbal Log'!$J$5:$J$1004='Verbal Sub Area Stats'!Z$42)*('Verbal Log'!$E$5:$E$1004='Verbal Sub Area Stats'!$B$116))</f>
        <v>#DIV/0!</v>
      </c>
      <c r="AA123" s="83" t="e">
        <f>+SUMPRODUCT(('Verbal Log'!$C$5:$C$1004='Verbal Sub Area Stats'!$B123)*('Verbal Log'!$J$5:$J$1004='Verbal Sub Area Stats'!AA$42)*('Verbal Log'!$E$5:$E$1004='Verbal Sub Area Stats'!$B$116)*'Verbal Log'!$H$5:$H$1004)/SUMPRODUCT(('Verbal Log'!$C$5:$C$1004='Verbal Sub Area Stats'!$B123)*('Verbal Log'!$J$5:$J$1004='Verbal Sub Area Stats'!AA$42)*('Verbal Log'!$E$5:$E$1004='Verbal Sub Area Stats'!$B$116))</f>
        <v>#DIV/0!</v>
      </c>
      <c r="AB123" s="83" t="e">
        <f>+SUMPRODUCT(('Verbal Log'!$C$5:$C$1004='Verbal Sub Area Stats'!$B123)*('Verbal Log'!$J$5:$J$1004='Verbal Sub Area Stats'!AB$42)*('Verbal Log'!$E$5:$E$1004='Verbal Sub Area Stats'!$B$116)*'Verbal Log'!$H$5:$H$1004)/SUMPRODUCT(('Verbal Log'!$C$5:$C$1004='Verbal Sub Area Stats'!$B123)*('Verbal Log'!$J$5:$J$1004='Verbal Sub Area Stats'!AB$42)*('Verbal Log'!$E$5:$E$1004='Verbal Sub Area Stats'!$B$116))</f>
        <v>#DIV/0!</v>
      </c>
      <c r="AC123" s="83" t="e">
        <f>+SUMPRODUCT(('Verbal Log'!$C$5:$C$1004='Verbal Sub Area Stats'!$B123)*('Verbal Log'!$J$5:$J$1004='Verbal Sub Area Stats'!AC$42)*('Verbal Log'!$E$5:$E$1004='Verbal Sub Area Stats'!$B$116)*'Verbal Log'!$H$5:$H$1004)/SUMPRODUCT(('Verbal Log'!$C$5:$C$1004='Verbal Sub Area Stats'!$B123)*('Verbal Log'!$J$5:$J$1004='Verbal Sub Area Stats'!AC$42)*('Verbal Log'!$E$5:$E$1004='Verbal Sub Area Stats'!$B$116))</f>
        <v>#DIV/0!</v>
      </c>
      <c r="AD123" s="83" t="e">
        <f>+SUMPRODUCT(('Verbal Log'!$C$5:$C$1004='Verbal Sub Area Stats'!$B123)*('Verbal Log'!$J$5:$J$1004='Verbal Sub Area Stats'!AD$42)*('Verbal Log'!$E$5:$E$1004='Verbal Sub Area Stats'!$B$116)*'Verbal Log'!$H$5:$H$1004)/SUMPRODUCT(('Verbal Log'!$C$5:$C$1004='Verbal Sub Area Stats'!$B123)*('Verbal Log'!$J$5:$J$1004='Verbal Sub Area Stats'!AD$42)*('Verbal Log'!$E$5:$E$1004='Verbal Sub Area Stats'!$B$116))</f>
        <v>#DIV/0!</v>
      </c>
      <c r="AE123" s="83" t="e">
        <f>+SUMPRODUCT(('Verbal Log'!$C$5:$C$1004='Verbal Sub Area Stats'!$B123)*('Verbal Log'!$J$5:$J$1004='Verbal Sub Area Stats'!AE$42)*('Verbal Log'!$E$5:$E$1004='Verbal Sub Area Stats'!$B$116)*'Verbal Log'!$H$5:$H$1004)/SUMPRODUCT(('Verbal Log'!$C$5:$C$1004='Verbal Sub Area Stats'!$B123)*('Verbal Log'!$J$5:$J$1004='Verbal Sub Area Stats'!AE$42)*('Verbal Log'!$E$5:$E$1004='Verbal Sub Area Stats'!$B$116))</f>
        <v>#DIV/0!</v>
      </c>
      <c r="AF123" s="83" t="e">
        <f>+SUMPRODUCT(('Verbal Log'!$C$5:$C$1004='Verbal Sub Area Stats'!$B123)*('Verbal Log'!$J$5:$J$1004='Verbal Sub Area Stats'!AF$42)*('Verbal Log'!$E$5:$E$1004='Verbal Sub Area Stats'!$B$116)*'Verbal Log'!$H$5:$H$1004)/SUMPRODUCT(('Verbal Log'!$C$5:$C$1004='Verbal Sub Area Stats'!$B123)*('Verbal Log'!$J$5:$J$1004='Verbal Sub Area Stats'!AF$42)*('Verbal Log'!$E$5:$E$1004='Verbal Sub Area Stats'!$B$116))</f>
        <v>#DIV/0!</v>
      </c>
      <c r="AG123" s="83" t="e">
        <f>+SUMPRODUCT(('Verbal Log'!$C$5:$C$1004='Verbal Sub Area Stats'!$B123)*('Verbal Log'!$J$5:$J$1004='Verbal Sub Area Stats'!AG$42)*('Verbal Log'!$E$5:$E$1004='Verbal Sub Area Stats'!$B$116)*'Verbal Log'!$H$5:$H$1004)/SUMPRODUCT(('Verbal Log'!$C$5:$C$1004='Verbal Sub Area Stats'!$B123)*('Verbal Log'!$J$5:$J$1004='Verbal Sub Area Stats'!AG$42)*('Verbal Log'!$E$5:$E$1004='Verbal Sub Area Stats'!$B$116))</f>
        <v>#DIV/0!</v>
      </c>
      <c r="AH123" s="83" t="e">
        <f>+SUMPRODUCT(('Verbal Log'!$C$5:$C$1004='Verbal Sub Area Stats'!$B123)*('Verbal Log'!$J$5:$J$1004='Verbal Sub Area Stats'!AH$42)*('Verbal Log'!$E$5:$E$1004='Verbal Sub Area Stats'!$B$116)*'Verbal Log'!$H$5:$H$1004)/SUMPRODUCT(('Verbal Log'!$C$5:$C$1004='Verbal Sub Area Stats'!$B123)*('Verbal Log'!$J$5:$J$1004='Verbal Sub Area Stats'!AH$42)*('Verbal Log'!$E$5:$E$1004='Verbal Sub Area Stats'!$B$116))</f>
        <v>#DIV/0!</v>
      </c>
      <c r="AI123" s="83" t="e">
        <f>+SUMPRODUCT(('Verbal Log'!$C$5:$C$1004='Verbal Sub Area Stats'!$B123)*('Verbal Log'!$J$5:$J$1004='Verbal Sub Area Stats'!AI$42)*('Verbal Log'!$E$5:$E$1004='Verbal Sub Area Stats'!$B$116)*'Verbal Log'!$H$5:$H$1004)/SUMPRODUCT(('Verbal Log'!$C$5:$C$1004='Verbal Sub Area Stats'!$B123)*('Verbal Log'!$J$5:$J$1004='Verbal Sub Area Stats'!AI$42)*('Verbal Log'!$E$5:$E$1004='Verbal Sub Area Stats'!$B$116))</f>
        <v>#DIV/0!</v>
      </c>
      <c r="AJ123" s="83" t="e">
        <f>+SUMPRODUCT(('Verbal Log'!$C$5:$C$1004='Verbal Sub Area Stats'!$B123)*('Verbal Log'!$J$5:$J$1004='Verbal Sub Area Stats'!AJ$42)*('Verbal Log'!$E$5:$E$1004='Verbal Sub Area Stats'!$B$116)*'Verbal Log'!$H$5:$H$1004)/SUMPRODUCT(('Verbal Log'!$C$5:$C$1004='Verbal Sub Area Stats'!$B123)*('Verbal Log'!$J$5:$J$1004='Verbal Sub Area Stats'!AJ$42)*('Verbal Log'!$E$5:$E$1004='Verbal Sub Area Stats'!$B$116))</f>
        <v>#DIV/0!</v>
      </c>
      <c r="AK123" s="83" t="e">
        <f>+SUMPRODUCT(('Verbal Log'!$C$5:$C$1004='Verbal Sub Area Stats'!$B123)*('Verbal Log'!$J$5:$J$1004='Verbal Sub Area Stats'!AK$42)*('Verbal Log'!$E$5:$E$1004='Verbal Sub Area Stats'!$B$116)*'Verbal Log'!$H$5:$H$1004)/SUMPRODUCT(('Verbal Log'!$C$5:$C$1004='Verbal Sub Area Stats'!$B123)*('Verbal Log'!$J$5:$J$1004='Verbal Sub Area Stats'!AK$42)*('Verbal Log'!$E$5:$E$1004='Verbal Sub Area Stats'!$B$116))</f>
        <v>#DIV/0!</v>
      </c>
      <c r="AL123" s="83" t="e">
        <f>+SUMPRODUCT(('Verbal Log'!$C$5:$C$1004='Verbal Sub Area Stats'!$B123)*('Verbal Log'!$J$5:$J$1004='Verbal Sub Area Stats'!AL$42)*('Verbal Log'!$E$5:$E$1004='Verbal Sub Area Stats'!$B$116)*'Verbal Log'!$H$5:$H$1004)/SUMPRODUCT(('Verbal Log'!$C$5:$C$1004='Verbal Sub Area Stats'!$B123)*('Verbal Log'!$J$5:$J$1004='Verbal Sub Area Stats'!AL$42)*('Verbal Log'!$E$5:$E$1004='Verbal Sub Area Stats'!$B$116))</f>
        <v>#DIV/0!</v>
      </c>
      <c r="AM123" s="83" t="e">
        <f>+SUMPRODUCT(('Verbal Log'!$C$5:$C$1004='Verbal Sub Area Stats'!$B123)*('Verbal Log'!$J$5:$J$1004='Verbal Sub Area Stats'!AM$42)*('Verbal Log'!$E$5:$E$1004='Verbal Sub Area Stats'!$B$116)*'Verbal Log'!$H$5:$H$1004)/SUMPRODUCT(('Verbal Log'!$C$5:$C$1004='Verbal Sub Area Stats'!$B123)*('Verbal Log'!$J$5:$J$1004='Verbal Sub Area Stats'!AM$42)*('Verbal Log'!$E$5:$E$1004='Verbal Sub Area Stats'!$B$116))</f>
        <v>#DIV/0!</v>
      </c>
      <c r="AN123" s="83" t="e">
        <f>+SUMPRODUCT(('Verbal Log'!$C$5:$C$1004='Verbal Sub Area Stats'!$B123)*('Verbal Log'!$J$5:$J$1004='Verbal Sub Area Stats'!AN$42)*('Verbal Log'!$E$5:$E$1004='Verbal Sub Area Stats'!$B$116)*'Verbal Log'!$H$5:$H$1004)/SUMPRODUCT(('Verbal Log'!$C$5:$C$1004='Verbal Sub Area Stats'!$B123)*('Verbal Log'!$J$5:$J$1004='Verbal Sub Area Stats'!AN$42)*('Verbal Log'!$E$5:$E$1004='Verbal Sub Area Stats'!$B$116))</f>
        <v>#DIV/0!</v>
      </c>
      <c r="AO123" s="83" t="e">
        <f>+SUMPRODUCT(('Verbal Log'!$C$5:$C$1004='Verbal Sub Area Stats'!$B123)*('Verbal Log'!$J$5:$J$1004='Verbal Sub Area Stats'!AO$42)*('Verbal Log'!$E$5:$E$1004='Verbal Sub Area Stats'!$B$116)*'Verbal Log'!$H$5:$H$1004)/SUMPRODUCT(('Verbal Log'!$C$5:$C$1004='Verbal Sub Area Stats'!$B123)*('Verbal Log'!$J$5:$J$1004='Verbal Sub Area Stats'!AO$42)*('Verbal Log'!$E$5:$E$1004='Verbal Sub Area Stats'!$B$116))</f>
        <v>#DIV/0!</v>
      </c>
      <c r="AP123" s="83" t="e">
        <f>+SUMPRODUCT(('Verbal Log'!$C$5:$C$1004='Verbal Sub Area Stats'!$B123)*('Verbal Log'!$E$5:$E$1004='Verbal Sub Area Stats'!$B$56)*'Verbal Log'!$H$5:$H$1004)/SUMPRODUCT(('Verbal Log'!$C$5:$C$1004='Verbal Sub Area Stats'!$B123)*('Verbal Log'!$E$5:$E$1004='Verbal Sub Area Stats'!$B$56))</f>
        <v>#DIV/0!</v>
      </c>
      <c r="AQ123" s="76"/>
      <c r="AR123" s="76"/>
      <c r="AS123" s="76"/>
      <c r="AT123" s="76"/>
      <c r="AU123" s="76"/>
      <c r="AV123" s="76"/>
      <c r="AW123" s="76"/>
      <c r="AX123" s="76"/>
      <c r="AY123" s="76"/>
      <c r="AZ123" s="76"/>
      <c r="BA123" s="76"/>
      <c r="BB123" s="76"/>
      <c r="BC123" s="76"/>
      <c r="BD123" s="76"/>
      <c r="BE123" s="76"/>
      <c r="BF123" s="76"/>
      <c r="BG123" s="76"/>
    </row>
    <row r="124" spans="2:59" ht="16" thickBot="1">
      <c r="B124" s="18" t="str">
        <f>+$B$49</f>
        <v>Kaplan Verbal</v>
      </c>
      <c r="D124" s="136" t="str">
        <f t="shared" si="23"/>
        <v>n/a</v>
      </c>
      <c r="E124" s="136" t="str">
        <f t="shared" si="23"/>
        <v>n/a</v>
      </c>
      <c r="F124" s="136" t="str">
        <f t="shared" si="23"/>
        <v>n/a</v>
      </c>
      <c r="G124" s="136" t="str">
        <f t="shared" si="23"/>
        <v>n/a</v>
      </c>
      <c r="H124" s="136" t="str">
        <f t="shared" si="23"/>
        <v>n/a</v>
      </c>
      <c r="I124" s="136" t="str">
        <f t="shared" si="23"/>
        <v>n/a</v>
      </c>
      <c r="J124" s="136" t="str">
        <f t="shared" si="23"/>
        <v>n/a</v>
      </c>
      <c r="K124" s="136" t="str">
        <f t="shared" si="23"/>
        <v>n/a</v>
      </c>
      <c r="L124" s="136" t="str">
        <f t="shared" si="23"/>
        <v>n/a</v>
      </c>
      <c r="M124" s="53" t="str">
        <f t="shared" si="23"/>
        <v>n/a</v>
      </c>
      <c r="N124" s="54" t="str">
        <f t="shared" si="23"/>
        <v>n/a</v>
      </c>
      <c r="O124" s="54" t="str">
        <f t="shared" si="24"/>
        <v>n/a</v>
      </c>
      <c r="P124" s="54" t="str">
        <f t="shared" si="24"/>
        <v>n/a</v>
      </c>
      <c r="Q124" s="54" t="str">
        <f t="shared" si="24"/>
        <v>n/a</v>
      </c>
      <c r="R124" s="54" t="str">
        <f t="shared" si="24"/>
        <v>n/a</v>
      </c>
      <c r="S124" s="54" t="str">
        <f t="shared" si="24"/>
        <v>n/a</v>
      </c>
      <c r="T124" s="54" t="str">
        <f t="shared" si="24"/>
        <v>n/a</v>
      </c>
      <c r="U124" s="54" t="str">
        <f t="shared" si="24"/>
        <v>n/a</v>
      </c>
      <c r="V124" s="54" t="str">
        <f t="shared" si="24"/>
        <v>n/a</v>
      </c>
      <c r="X124" s="83" t="e">
        <f>+SUMPRODUCT(('Verbal Log'!$C$5:$C$1004='Verbal Sub Area Stats'!$B124)*('Verbal Log'!$J$5:$J$1004='Verbal Sub Area Stats'!X$42)*('Verbal Log'!$E$5:$E$1004='Verbal Sub Area Stats'!$B$116)*'Verbal Log'!$H$5:$H$1004)/SUMPRODUCT(('Verbal Log'!$C$5:$C$1004='Verbal Sub Area Stats'!$B124)*('Verbal Log'!$J$5:$J$1004='Verbal Sub Area Stats'!X$42)*('Verbal Log'!$E$5:$E$1004='Verbal Sub Area Stats'!$B$116))</f>
        <v>#DIV/0!</v>
      </c>
      <c r="Y124" s="83" t="e">
        <f>+SUMPRODUCT(('Verbal Log'!$C$5:$C$1004='Verbal Sub Area Stats'!$B124)*('Verbal Log'!$J$5:$J$1004='Verbal Sub Area Stats'!Y$42)*('Verbal Log'!$E$5:$E$1004='Verbal Sub Area Stats'!$B$116)*'Verbal Log'!$H$5:$H$1004)/SUMPRODUCT(('Verbal Log'!$C$5:$C$1004='Verbal Sub Area Stats'!$B124)*('Verbal Log'!$J$5:$J$1004='Verbal Sub Area Stats'!Y$42)*('Verbal Log'!$E$5:$E$1004='Verbal Sub Area Stats'!$B$116))</f>
        <v>#DIV/0!</v>
      </c>
      <c r="Z124" s="83" t="e">
        <f>+SUMPRODUCT(('Verbal Log'!$C$5:$C$1004='Verbal Sub Area Stats'!$B124)*('Verbal Log'!$J$5:$J$1004='Verbal Sub Area Stats'!Z$42)*('Verbal Log'!$E$5:$E$1004='Verbal Sub Area Stats'!$B$116)*'Verbal Log'!$H$5:$H$1004)/SUMPRODUCT(('Verbal Log'!$C$5:$C$1004='Verbal Sub Area Stats'!$B124)*('Verbal Log'!$J$5:$J$1004='Verbal Sub Area Stats'!Z$42)*('Verbal Log'!$E$5:$E$1004='Verbal Sub Area Stats'!$B$116))</f>
        <v>#DIV/0!</v>
      </c>
      <c r="AA124" s="83" t="e">
        <f>+SUMPRODUCT(('Verbal Log'!$C$5:$C$1004='Verbal Sub Area Stats'!$B124)*('Verbal Log'!$J$5:$J$1004='Verbal Sub Area Stats'!AA$42)*('Verbal Log'!$E$5:$E$1004='Verbal Sub Area Stats'!$B$116)*'Verbal Log'!$H$5:$H$1004)/SUMPRODUCT(('Verbal Log'!$C$5:$C$1004='Verbal Sub Area Stats'!$B124)*('Verbal Log'!$J$5:$J$1004='Verbal Sub Area Stats'!AA$42)*('Verbal Log'!$E$5:$E$1004='Verbal Sub Area Stats'!$B$116))</f>
        <v>#DIV/0!</v>
      </c>
      <c r="AB124" s="83" t="e">
        <f>+SUMPRODUCT(('Verbal Log'!$C$5:$C$1004='Verbal Sub Area Stats'!$B124)*('Verbal Log'!$J$5:$J$1004='Verbal Sub Area Stats'!AB$42)*('Verbal Log'!$E$5:$E$1004='Verbal Sub Area Stats'!$B$116)*'Verbal Log'!$H$5:$H$1004)/SUMPRODUCT(('Verbal Log'!$C$5:$C$1004='Verbal Sub Area Stats'!$B124)*('Verbal Log'!$J$5:$J$1004='Verbal Sub Area Stats'!AB$42)*('Verbal Log'!$E$5:$E$1004='Verbal Sub Area Stats'!$B$116))</f>
        <v>#DIV/0!</v>
      </c>
      <c r="AC124" s="83" t="e">
        <f>+SUMPRODUCT(('Verbal Log'!$C$5:$C$1004='Verbal Sub Area Stats'!$B124)*('Verbal Log'!$J$5:$J$1004='Verbal Sub Area Stats'!AC$42)*('Verbal Log'!$E$5:$E$1004='Verbal Sub Area Stats'!$B$116)*'Verbal Log'!$H$5:$H$1004)/SUMPRODUCT(('Verbal Log'!$C$5:$C$1004='Verbal Sub Area Stats'!$B124)*('Verbal Log'!$J$5:$J$1004='Verbal Sub Area Stats'!AC$42)*('Verbal Log'!$E$5:$E$1004='Verbal Sub Area Stats'!$B$116))</f>
        <v>#DIV/0!</v>
      </c>
      <c r="AD124" s="83" t="e">
        <f>+SUMPRODUCT(('Verbal Log'!$C$5:$C$1004='Verbal Sub Area Stats'!$B124)*('Verbal Log'!$J$5:$J$1004='Verbal Sub Area Stats'!AD$42)*('Verbal Log'!$E$5:$E$1004='Verbal Sub Area Stats'!$B$116)*'Verbal Log'!$H$5:$H$1004)/SUMPRODUCT(('Verbal Log'!$C$5:$C$1004='Verbal Sub Area Stats'!$B124)*('Verbal Log'!$J$5:$J$1004='Verbal Sub Area Stats'!AD$42)*('Verbal Log'!$E$5:$E$1004='Verbal Sub Area Stats'!$B$116))</f>
        <v>#DIV/0!</v>
      </c>
      <c r="AE124" s="83" t="e">
        <f>+SUMPRODUCT(('Verbal Log'!$C$5:$C$1004='Verbal Sub Area Stats'!$B124)*('Verbal Log'!$J$5:$J$1004='Verbal Sub Area Stats'!AE$42)*('Verbal Log'!$E$5:$E$1004='Verbal Sub Area Stats'!$B$116)*'Verbal Log'!$H$5:$H$1004)/SUMPRODUCT(('Verbal Log'!$C$5:$C$1004='Verbal Sub Area Stats'!$B124)*('Verbal Log'!$J$5:$J$1004='Verbal Sub Area Stats'!AE$42)*('Verbal Log'!$E$5:$E$1004='Verbal Sub Area Stats'!$B$116))</f>
        <v>#DIV/0!</v>
      </c>
      <c r="AF124" s="83" t="e">
        <f>+SUMPRODUCT(('Verbal Log'!$C$5:$C$1004='Verbal Sub Area Stats'!$B124)*('Verbal Log'!$J$5:$J$1004='Verbal Sub Area Stats'!AF$42)*('Verbal Log'!$E$5:$E$1004='Verbal Sub Area Stats'!$B$116)*'Verbal Log'!$H$5:$H$1004)/SUMPRODUCT(('Verbal Log'!$C$5:$C$1004='Verbal Sub Area Stats'!$B124)*('Verbal Log'!$J$5:$J$1004='Verbal Sub Area Stats'!AF$42)*('Verbal Log'!$E$5:$E$1004='Verbal Sub Area Stats'!$B$116))</f>
        <v>#DIV/0!</v>
      </c>
      <c r="AG124" s="83" t="e">
        <f>+SUMPRODUCT(('Verbal Log'!$C$5:$C$1004='Verbal Sub Area Stats'!$B124)*('Verbal Log'!$J$5:$J$1004='Verbal Sub Area Stats'!AG$42)*('Verbal Log'!$E$5:$E$1004='Verbal Sub Area Stats'!$B$116)*'Verbal Log'!$H$5:$H$1004)/SUMPRODUCT(('Verbal Log'!$C$5:$C$1004='Verbal Sub Area Stats'!$B124)*('Verbal Log'!$J$5:$J$1004='Verbal Sub Area Stats'!AG$42)*('Verbal Log'!$E$5:$E$1004='Verbal Sub Area Stats'!$B$116))</f>
        <v>#DIV/0!</v>
      </c>
      <c r="AH124" s="83" t="e">
        <f>+SUMPRODUCT(('Verbal Log'!$C$5:$C$1004='Verbal Sub Area Stats'!$B124)*('Verbal Log'!$J$5:$J$1004='Verbal Sub Area Stats'!AH$42)*('Verbal Log'!$E$5:$E$1004='Verbal Sub Area Stats'!$B$116)*'Verbal Log'!$H$5:$H$1004)/SUMPRODUCT(('Verbal Log'!$C$5:$C$1004='Verbal Sub Area Stats'!$B124)*('Verbal Log'!$J$5:$J$1004='Verbal Sub Area Stats'!AH$42)*('Verbal Log'!$E$5:$E$1004='Verbal Sub Area Stats'!$B$116))</f>
        <v>#DIV/0!</v>
      </c>
      <c r="AI124" s="83" t="e">
        <f>+SUMPRODUCT(('Verbal Log'!$C$5:$C$1004='Verbal Sub Area Stats'!$B124)*('Verbal Log'!$J$5:$J$1004='Verbal Sub Area Stats'!AI$42)*('Verbal Log'!$E$5:$E$1004='Verbal Sub Area Stats'!$B$116)*'Verbal Log'!$H$5:$H$1004)/SUMPRODUCT(('Verbal Log'!$C$5:$C$1004='Verbal Sub Area Stats'!$B124)*('Verbal Log'!$J$5:$J$1004='Verbal Sub Area Stats'!AI$42)*('Verbal Log'!$E$5:$E$1004='Verbal Sub Area Stats'!$B$116))</f>
        <v>#DIV/0!</v>
      </c>
      <c r="AJ124" s="83" t="e">
        <f>+SUMPRODUCT(('Verbal Log'!$C$5:$C$1004='Verbal Sub Area Stats'!$B124)*('Verbal Log'!$J$5:$J$1004='Verbal Sub Area Stats'!AJ$42)*('Verbal Log'!$E$5:$E$1004='Verbal Sub Area Stats'!$B$116)*'Verbal Log'!$H$5:$H$1004)/SUMPRODUCT(('Verbal Log'!$C$5:$C$1004='Verbal Sub Area Stats'!$B124)*('Verbal Log'!$J$5:$J$1004='Verbal Sub Area Stats'!AJ$42)*('Verbal Log'!$E$5:$E$1004='Verbal Sub Area Stats'!$B$116))</f>
        <v>#DIV/0!</v>
      </c>
      <c r="AK124" s="83" t="e">
        <f>+SUMPRODUCT(('Verbal Log'!$C$5:$C$1004='Verbal Sub Area Stats'!$B124)*('Verbal Log'!$J$5:$J$1004='Verbal Sub Area Stats'!AK$42)*('Verbal Log'!$E$5:$E$1004='Verbal Sub Area Stats'!$B$116)*'Verbal Log'!$H$5:$H$1004)/SUMPRODUCT(('Verbal Log'!$C$5:$C$1004='Verbal Sub Area Stats'!$B124)*('Verbal Log'!$J$5:$J$1004='Verbal Sub Area Stats'!AK$42)*('Verbal Log'!$E$5:$E$1004='Verbal Sub Area Stats'!$B$116))</f>
        <v>#DIV/0!</v>
      </c>
      <c r="AL124" s="83" t="e">
        <f>+SUMPRODUCT(('Verbal Log'!$C$5:$C$1004='Verbal Sub Area Stats'!$B124)*('Verbal Log'!$J$5:$J$1004='Verbal Sub Area Stats'!AL$42)*('Verbal Log'!$E$5:$E$1004='Verbal Sub Area Stats'!$B$116)*'Verbal Log'!$H$5:$H$1004)/SUMPRODUCT(('Verbal Log'!$C$5:$C$1004='Verbal Sub Area Stats'!$B124)*('Verbal Log'!$J$5:$J$1004='Verbal Sub Area Stats'!AL$42)*('Verbal Log'!$E$5:$E$1004='Verbal Sub Area Stats'!$B$116))</f>
        <v>#DIV/0!</v>
      </c>
      <c r="AM124" s="83" t="e">
        <f>+SUMPRODUCT(('Verbal Log'!$C$5:$C$1004='Verbal Sub Area Stats'!$B124)*('Verbal Log'!$J$5:$J$1004='Verbal Sub Area Stats'!AM$42)*('Verbal Log'!$E$5:$E$1004='Verbal Sub Area Stats'!$B$116)*'Verbal Log'!$H$5:$H$1004)/SUMPRODUCT(('Verbal Log'!$C$5:$C$1004='Verbal Sub Area Stats'!$B124)*('Verbal Log'!$J$5:$J$1004='Verbal Sub Area Stats'!AM$42)*('Verbal Log'!$E$5:$E$1004='Verbal Sub Area Stats'!$B$116))</f>
        <v>#DIV/0!</v>
      </c>
      <c r="AN124" s="83" t="e">
        <f>+SUMPRODUCT(('Verbal Log'!$C$5:$C$1004='Verbal Sub Area Stats'!$B124)*('Verbal Log'!$J$5:$J$1004='Verbal Sub Area Stats'!AN$42)*('Verbal Log'!$E$5:$E$1004='Verbal Sub Area Stats'!$B$116)*'Verbal Log'!$H$5:$H$1004)/SUMPRODUCT(('Verbal Log'!$C$5:$C$1004='Verbal Sub Area Stats'!$B124)*('Verbal Log'!$J$5:$J$1004='Verbal Sub Area Stats'!AN$42)*('Verbal Log'!$E$5:$E$1004='Verbal Sub Area Stats'!$B$116))</f>
        <v>#DIV/0!</v>
      </c>
      <c r="AO124" s="83" t="e">
        <f>+SUMPRODUCT(('Verbal Log'!$C$5:$C$1004='Verbal Sub Area Stats'!$B124)*('Verbal Log'!$J$5:$J$1004='Verbal Sub Area Stats'!AO$42)*('Verbal Log'!$E$5:$E$1004='Verbal Sub Area Stats'!$B$116)*'Verbal Log'!$H$5:$H$1004)/SUMPRODUCT(('Verbal Log'!$C$5:$C$1004='Verbal Sub Area Stats'!$B124)*('Verbal Log'!$J$5:$J$1004='Verbal Sub Area Stats'!AO$42)*('Verbal Log'!$E$5:$E$1004='Verbal Sub Area Stats'!$B$116))</f>
        <v>#DIV/0!</v>
      </c>
      <c r="AP124" s="83" t="e">
        <f>+SUMPRODUCT(('Verbal Log'!$C$5:$C$1004='Verbal Sub Area Stats'!$B124)*('Verbal Log'!$E$5:$E$1004='Verbal Sub Area Stats'!$B$56)*'Verbal Log'!$H$5:$H$1004)/SUMPRODUCT(('Verbal Log'!$C$5:$C$1004='Verbal Sub Area Stats'!$B124)*('Verbal Log'!$E$5:$E$1004='Verbal Sub Area Stats'!$B$56))</f>
        <v>#DIV/0!</v>
      </c>
      <c r="AQ124" s="76"/>
      <c r="AR124" s="76"/>
      <c r="AS124" s="76"/>
      <c r="AT124" s="76"/>
      <c r="AU124" s="76"/>
      <c r="AV124" s="76"/>
      <c r="AW124" s="76"/>
      <c r="AX124" s="76"/>
      <c r="AY124" s="76"/>
      <c r="AZ124" s="76"/>
      <c r="BA124" s="76"/>
      <c r="BB124" s="76"/>
      <c r="BC124" s="76"/>
      <c r="BD124" s="76"/>
      <c r="BE124" s="76"/>
      <c r="BF124" s="76"/>
      <c r="BG124" s="76"/>
    </row>
    <row r="125" spans="2:59" ht="16" thickBot="1">
      <c r="B125" s="18" t="str">
        <f>+$B$50</f>
        <v>Kaplan 800</v>
      </c>
      <c r="D125" s="137" t="str">
        <f t="shared" si="23"/>
        <v>n/a</v>
      </c>
      <c r="E125" s="137" t="str">
        <f t="shared" si="23"/>
        <v>n/a</v>
      </c>
      <c r="F125" s="137" t="str">
        <f t="shared" si="23"/>
        <v>n/a</v>
      </c>
      <c r="G125" s="137" t="str">
        <f t="shared" si="23"/>
        <v>n/a</v>
      </c>
      <c r="H125" s="137" t="str">
        <f t="shared" si="23"/>
        <v>n/a</v>
      </c>
      <c r="I125" s="137" t="str">
        <f t="shared" si="23"/>
        <v>n/a</v>
      </c>
      <c r="J125" s="137" t="str">
        <f t="shared" si="23"/>
        <v>n/a</v>
      </c>
      <c r="K125" s="137" t="str">
        <f t="shared" si="23"/>
        <v>n/a</v>
      </c>
      <c r="L125" s="137" t="str">
        <f t="shared" si="23"/>
        <v>n/a</v>
      </c>
      <c r="M125" s="56" t="str">
        <f t="shared" si="23"/>
        <v>n/a</v>
      </c>
      <c r="N125" s="57" t="str">
        <f t="shared" si="23"/>
        <v>n/a</v>
      </c>
      <c r="O125" s="137" t="str">
        <f t="shared" si="24"/>
        <v>n/a</v>
      </c>
      <c r="P125" s="56" t="str">
        <f t="shared" si="24"/>
        <v>n/a</v>
      </c>
      <c r="Q125" s="57" t="str">
        <f t="shared" si="24"/>
        <v>n/a</v>
      </c>
      <c r="R125" s="137" t="str">
        <f t="shared" si="24"/>
        <v>n/a</v>
      </c>
      <c r="S125" s="56" t="str">
        <f t="shared" si="24"/>
        <v>n/a</v>
      </c>
      <c r="T125" s="57" t="str">
        <f t="shared" si="24"/>
        <v>n/a</v>
      </c>
      <c r="U125" s="137" t="str">
        <f t="shared" si="24"/>
        <v>n/a</v>
      </c>
      <c r="V125" s="56" t="str">
        <f t="shared" si="24"/>
        <v>n/a</v>
      </c>
      <c r="X125" s="83" t="e">
        <f>+SUMPRODUCT(('Verbal Log'!$C$5:$C$1004='Verbal Sub Area Stats'!$B125)*('Verbal Log'!$J$5:$J$1004='Verbal Sub Area Stats'!X$42)*('Verbal Log'!$E$5:$E$1004='Verbal Sub Area Stats'!$B$116)*'Verbal Log'!$H$5:$H$1004)/SUMPRODUCT(('Verbal Log'!$C$5:$C$1004='Verbal Sub Area Stats'!$B125)*('Verbal Log'!$J$5:$J$1004='Verbal Sub Area Stats'!X$42)*('Verbal Log'!$E$5:$E$1004='Verbal Sub Area Stats'!$B$116))</f>
        <v>#DIV/0!</v>
      </c>
      <c r="Y125" s="83" t="e">
        <f>+SUMPRODUCT(('Verbal Log'!$C$5:$C$1004='Verbal Sub Area Stats'!$B125)*('Verbal Log'!$J$5:$J$1004='Verbal Sub Area Stats'!Y$42)*('Verbal Log'!$E$5:$E$1004='Verbal Sub Area Stats'!$B$116)*'Verbal Log'!$H$5:$H$1004)/SUMPRODUCT(('Verbal Log'!$C$5:$C$1004='Verbal Sub Area Stats'!$B125)*('Verbal Log'!$J$5:$J$1004='Verbal Sub Area Stats'!Y$42)*('Verbal Log'!$E$5:$E$1004='Verbal Sub Area Stats'!$B$116))</f>
        <v>#DIV/0!</v>
      </c>
      <c r="Z125" s="83" t="e">
        <f>+SUMPRODUCT(('Verbal Log'!$C$5:$C$1004='Verbal Sub Area Stats'!$B125)*('Verbal Log'!$J$5:$J$1004='Verbal Sub Area Stats'!Z$42)*('Verbal Log'!$E$5:$E$1004='Verbal Sub Area Stats'!$B$116)*'Verbal Log'!$H$5:$H$1004)/SUMPRODUCT(('Verbal Log'!$C$5:$C$1004='Verbal Sub Area Stats'!$B125)*('Verbal Log'!$J$5:$J$1004='Verbal Sub Area Stats'!Z$42)*('Verbal Log'!$E$5:$E$1004='Verbal Sub Area Stats'!$B$116))</f>
        <v>#DIV/0!</v>
      </c>
      <c r="AA125" s="83" t="e">
        <f>+SUMPRODUCT(('Verbal Log'!$C$5:$C$1004='Verbal Sub Area Stats'!$B125)*('Verbal Log'!$J$5:$J$1004='Verbal Sub Area Stats'!AA$42)*('Verbal Log'!$E$5:$E$1004='Verbal Sub Area Stats'!$B$116)*'Verbal Log'!$H$5:$H$1004)/SUMPRODUCT(('Verbal Log'!$C$5:$C$1004='Verbal Sub Area Stats'!$B125)*('Verbal Log'!$J$5:$J$1004='Verbal Sub Area Stats'!AA$42)*('Verbal Log'!$E$5:$E$1004='Verbal Sub Area Stats'!$B$116))</f>
        <v>#DIV/0!</v>
      </c>
      <c r="AB125" s="83" t="e">
        <f>+SUMPRODUCT(('Verbal Log'!$C$5:$C$1004='Verbal Sub Area Stats'!$B125)*('Verbal Log'!$J$5:$J$1004='Verbal Sub Area Stats'!AB$42)*('Verbal Log'!$E$5:$E$1004='Verbal Sub Area Stats'!$B$116)*'Verbal Log'!$H$5:$H$1004)/SUMPRODUCT(('Verbal Log'!$C$5:$C$1004='Verbal Sub Area Stats'!$B125)*('Verbal Log'!$J$5:$J$1004='Verbal Sub Area Stats'!AB$42)*('Verbal Log'!$E$5:$E$1004='Verbal Sub Area Stats'!$B$116))</f>
        <v>#DIV/0!</v>
      </c>
      <c r="AC125" s="83" t="e">
        <f>+SUMPRODUCT(('Verbal Log'!$C$5:$C$1004='Verbal Sub Area Stats'!$B125)*('Verbal Log'!$J$5:$J$1004='Verbal Sub Area Stats'!AC$42)*('Verbal Log'!$E$5:$E$1004='Verbal Sub Area Stats'!$B$116)*'Verbal Log'!$H$5:$H$1004)/SUMPRODUCT(('Verbal Log'!$C$5:$C$1004='Verbal Sub Area Stats'!$B125)*('Verbal Log'!$J$5:$J$1004='Verbal Sub Area Stats'!AC$42)*('Verbal Log'!$E$5:$E$1004='Verbal Sub Area Stats'!$B$116))</f>
        <v>#DIV/0!</v>
      </c>
      <c r="AD125" s="83" t="e">
        <f>+SUMPRODUCT(('Verbal Log'!$C$5:$C$1004='Verbal Sub Area Stats'!$B125)*('Verbal Log'!$J$5:$J$1004='Verbal Sub Area Stats'!AD$42)*('Verbal Log'!$E$5:$E$1004='Verbal Sub Area Stats'!$B$116)*'Verbal Log'!$H$5:$H$1004)/SUMPRODUCT(('Verbal Log'!$C$5:$C$1004='Verbal Sub Area Stats'!$B125)*('Verbal Log'!$J$5:$J$1004='Verbal Sub Area Stats'!AD$42)*('Verbal Log'!$E$5:$E$1004='Verbal Sub Area Stats'!$B$116))</f>
        <v>#DIV/0!</v>
      </c>
      <c r="AE125" s="83" t="e">
        <f>+SUMPRODUCT(('Verbal Log'!$C$5:$C$1004='Verbal Sub Area Stats'!$B125)*('Verbal Log'!$J$5:$J$1004='Verbal Sub Area Stats'!AE$42)*('Verbal Log'!$E$5:$E$1004='Verbal Sub Area Stats'!$B$116)*'Verbal Log'!$H$5:$H$1004)/SUMPRODUCT(('Verbal Log'!$C$5:$C$1004='Verbal Sub Area Stats'!$B125)*('Verbal Log'!$J$5:$J$1004='Verbal Sub Area Stats'!AE$42)*('Verbal Log'!$E$5:$E$1004='Verbal Sub Area Stats'!$B$116))</f>
        <v>#DIV/0!</v>
      </c>
      <c r="AF125" s="83" t="e">
        <f>+SUMPRODUCT(('Verbal Log'!$C$5:$C$1004='Verbal Sub Area Stats'!$B125)*('Verbal Log'!$J$5:$J$1004='Verbal Sub Area Stats'!AF$42)*('Verbal Log'!$E$5:$E$1004='Verbal Sub Area Stats'!$B$116)*'Verbal Log'!$H$5:$H$1004)/SUMPRODUCT(('Verbal Log'!$C$5:$C$1004='Verbal Sub Area Stats'!$B125)*('Verbal Log'!$J$5:$J$1004='Verbal Sub Area Stats'!AF$42)*('Verbal Log'!$E$5:$E$1004='Verbal Sub Area Stats'!$B$116))</f>
        <v>#DIV/0!</v>
      </c>
      <c r="AG125" s="83" t="e">
        <f>+SUMPRODUCT(('Verbal Log'!$C$5:$C$1004='Verbal Sub Area Stats'!$B125)*('Verbal Log'!$J$5:$J$1004='Verbal Sub Area Stats'!AG$42)*('Verbal Log'!$E$5:$E$1004='Verbal Sub Area Stats'!$B$116)*'Verbal Log'!$H$5:$H$1004)/SUMPRODUCT(('Verbal Log'!$C$5:$C$1004='Verbal Sub Area Stats'!$B125)*('Verbal Log'!$J$5:$J$1004='Verbal Sub Area Stats'!AG$42)*('Verbal Log'!$E$5:$E$1004='Verbal Sub Area Stats'!$B$116))</f>
        <v>#DIV/0!</v>
      </c>
      <c r="AH125" s="83" t="e">
        <f>+SUMPRODUCT(('Verbal Log'!$C$5:$C$1004='Verbal Sub Area Stats'!$B125)*('Verbal Log'!$J$5:$J$1004='Verbal Sub Area Stats'!AH$42)*('Verbal Log'!$E$5:$E$1004='Verbal Sub Area Stats'!$B$116)*'Verbal Log'!$H$5:$H$1004)/SUMPRODUCT(('Verbal Log'!$C$5:$C$1004='Verbal Sub Area Stats'!$B125)*('Verbal Log'!$J$5:$J$1004='Verbal Sub Area Stats'!AH$42)*('Verbal Log'!$E$5:$E$1004='Verbal Sub Area Stats'!$B$116))</f>
        <v>#DIV/0!</v>
      </c>
      <c r="AI125" s="83" t="e">
        <f>+SUMPRODUCT(('Verbal Log'!$C$5:$C$1004='Verbal Sub Area Stats'!$B125)*('Verbal Log'!$J$5:$J$1004='Verbal Sub Area Stats'!AI$42)*('Verbal Log'!$E$5:$E$1004='Verbal Sub Area Stats'!$B$116)*'Verbal Log'!$H$5:$H$1004)/SUMPRODUCT(('Verbal Log'!$C$5:$C$1004='Verbal Sub Area Stats'!$B125)*('Verbal Log'!$J$5:$J$1004='Verbal Sub Area Stats'!AI$42)*('Verbal Log'!$E$5:$E$1004='Verbal Sub Area Stats'!$B$116))</f>
        <v>#DIV/0!</v>
      </c>
      <c r="AJ125" s="83" t="e">
        <f>+SUMPRODUCT(('Verbal Log'!$C$5:$C$1004='Verbal Sub Area Stats'!$B125)*('Verbal Log'!$J$5:$J$1004='Verbal Sub Area Stats'!AJ$42)*('Verbal Log'!$E$5:$E$1004='Verbal Sub Area Stats'!$B$116)*'Verbal Log'!$H$5:$H$1004)/SUMPRODUCT(('Verbal Log'!$C$5:$C$1004='Verbal Sub Area Stats'!$B125)*('Verbal Log'!$J$5:$J$1004='Verbal Sub Area Stats'!AJ$42)*('Verbal Log'!$E$5:$E$1004='Verbal Sub Area Stats'!$B$116))</f>
        <v>#DIV/0!</v>
      </c>
      <c r="AK125" s="83" t="e">
        <f>+SUMPRODUCT(('Verbal Log'!$C$5:$C$1004='Verbal Sub Area Stats'!$B125)*('Verbal Log'!$J$5:$J$1004='Verbal Sub Area Stats'!AK$42)*('Verbal Log'!$E$5:$E$1004='Verbal Sub Area Stats'!$B$116)*'Verbal Log'!$H$5:$H$1004)/SUMPRODUCT(('Verbal Log'!$C$5:$C$1004='Verbal Sub Area Stats'!$B125)*('Verbal Log'!$J$5:$J$1004='Verbal Sub Area Stats'!AK$42)*('Verbal Log'!$E$5:$E$1004='Verbal Sub Area Stats'!$B$116))</f>
        <v>#DIV/0!</v>
      </c>
      <c r="AL125" s="83" t="e">
        <f>+SUMPRODUCT(('Verbal Log'!$C$5:$C$1004='Verbal Sub Area Stats'!$B125)*('Verbal Log'!$J$5:$J$1004='Verbal Sub Area Stats'!AL$42)*('Verbal Log'!$E$5:$E$1004='Verbal Sub Area Stats'!$B$116)*'Verbal Log'!$H$5:$H$1004)/SUMPRODUCT(('Verbal Log'!$C$5:$C$1004='Verbal Sub Area Stats'!$B125)*('Verbal Log'!$J$5:$J$1004='Verbal Sub Area Stats'!AL$42)*('Verbal Log'!$E$5:$E$1004='Verbal Sub Area Stats'!$B$116))</f>
        <v>#DIV/0!</v>
      </c>
      <c r="AM125" s="83" t="e">
        <f>+SUMPRODUCT(('Verbal Log'!$C$5:$C$1004='Verbal Sub Area Stats'!$B125)*('Verbal Log'!$J$5:$J$1004='Verbal Sub Area Stats'!AM$42)*('Verbal Log'!$E$5:$E$1004='Verbal Sub Area Stats'!$B$116)*'Verbal Log'!$H$5:$H$1004)/SUMPRODUCT(('Verbal Log'!$C$5:$C$1004='Verbal Sub Area Stats'!$B125)*('Verbal Log'!$J$5:$J$1004='Verbal Sub Area Stats'!AM$42)*('Verbal Log'!$E$5:$E$1004='Verbal Sub Area Stats'!$B$116))</f>
        <v>#DIV/0!</v>
      </c>
      <c r="AN125" s="83" t="e">
        <f>+SUMPRODUCT(('Verbal Log'!$C$5:$C$1004='Verbal Sub Area Stats'!$B125)*('Verbal Log'!$J$5:$J$1004='Verbal Sub Area Stats'!AN$42)*('Verbal Log'!$E$5:$E$1004='Verbal Sub Area Stats'!$B$116)*'Verbal Log'!$H$5:$H$1004)/SUMPRODUCT(('Verbal Log'!$C$5:$C$1004='Verbal Sub Area Stats'!$B125)*('Verbal Log'!$J$5:$J$1004='Verbal Sub Area Stats'!AN$42)*('Verbal Log'!$E$5:$E$1004='Verbal Sub Area Stats'!$B$116))</f>
        <v>#DIV/0!</v>
      </c>
      <c r="AO125" s="83" t="e">
        <f>+SUMPRODUCT(('Verbal Log'!$C$5:$C$1004='Verbal Sub Area Stats'!$B125)*('Verbal Log'!$J$5:$J$1004='Verbal Sub Area Stats'!AO$42)*('Verbal Log'!$E$5:$E$1004='Verbal Sub Area Stats'!$B$116)*'Verbal Log'!$H$5:$H$1004)/SUMPRODUCT(('Verbal Log'!$C$5:$C$1004='Verbal Sub Area Stats'!$B125)*('Verbal Log'!$J$5:$J$1004='Verbal Sub Area Stats'!AO$42)*('Verbal Log'!$E$5:$E$1004='Verbal Sub Area Stats'!$B$116))</f>
        <v>#DIV/0!</v>
      </c>
      <c r="AP125" s="83" t="e">
        <f>+SUMPRODUCT(('Verbal Log'!$C$5:$C$1004='Verbal Sub Area Stats'!$B125)*('Verbal Log'!$E$5:$E$1004='Verbal Sub Area Stats'!$B$56)*'Verbal Log'!$H$5:$H$1004)/SUMPRODUCT(('Verbal Log'!$C$5:$C$1004='Verbal Sub Area Stats'!$B125)*('Verbal Log'!$E$5:$E$1004='Verbal Sub Area Stats'!$B$56))</f>
        <v>#DIV/0!</v>
      </c>
      <c r="AQ125" s="76"/>
      <c r="AR125" s="76"/>
      <c r="AS125" s="76"/>
      <c r="AT125" s="76"/>
      <c r="AU125" s="76"/>
      <c r="AV125" s="76"/>
      <c r="AW125" s="76"/>
      <c r="AX125" s="76"/>
      <c r="AY125" s="76"/>
      <c r="AZ125" s="76"/>
      <c r="BA125" s="76"/>
      <c r="BB125" s="76"/>
      <c r="BC125" s="76"/>
      <c r="BD125" s="76"/>
      <c r="BE125" s="76"/>
      <c r="BF125" s="76"/>
      <c r="BG125" s="76"/>
    </row>
    <row r="126" spans="2:59" ht="16" thickBot="1">
      <c r="B126" s="18" t="str">
        <f>+$B$51</f>
        <v>Princeton Review</v>
      </c>
      <c r="D126" s="136" t="str">
        <f t="shared" si="23"/>
        <v>n/a</v>
      </c>
      <c r="E126" s="136" t="str">
        <f t="shared" si="23"/>
        <v>n/a</v>
      </c>
      <c r="F126" s="136" t="str">
        <f t="shared" si="23"/>
        <v>n/a</v>
      </c>
      <c r="G126" s="136" t="str">
        <f t="shared" si="23"/>
        <v>n/a</v>
      </c>
      <c r="H126" s="136" t="str">
        <f t="shared" si="23"/>
        <v>n/a</v>
      </c>
      <c r="I126" s="136" t="str">
        <f t="shared" si="23"/>
        <v>n/a</v>
      </c>
      <c r="J126" s="136" t="str">
        <f t="shared" si="23"/>
        <v>n/a</v>
      </c>
      <c r="K126" s="136" t="str">
        <f t="shared" si="23"/>
        <v>n/a</v>
      </c>
      <c r="L126" s="136" t="str">
        <f t="shared" si="23"/>
        <v>n/a</v>
      </c>
      <c r="M126" s="53" t="str">
        <f t="shared" si="23"/>
        <v>n/a</v>
      </c>
      <c r="N126" s="54" t="str">
        <f t="shared" si="23"/>
        <v>n/a</v>
      </c>
      <c r="O126" s="54" t="str">
        <f t="shared" si="24"/>
        <v>n/a</v>
      </c>
      <c r="P126" s="54" t="str">
        <f t="shared" si="24"/>
        <v>n/a</v>
      </c>
      <c r="Q126" s="54" t="str">
        <f t="shared" si="24"/>
        <v>n/a</v>
      </c>
      <c r="R126" s="54" t="str">
        <f t="shared" si="24"/>
        <v>n/a</v>
      </c>
      <c r="S126" s="54" t="str">
        <f t="shared" si="24"/>
        <v>n/a</v>
      </c>
      <c r="T126" s="54" t="str">
        <f t="shared" si="24"/>
        <v>n/a</v>
      </c>
      <c r="U126" s="54" t="str">
        <f t="shared" si="24"/>
        <v>n/a</v>
      </c>
      <c r="V126" s="54" t="str">
        <f t="shared" si="24"/>
        <v>n/a</v>
      </c>
      <c r="X126" s="83" t="e">
        <f>+SUMPRODUCT(('Verbal Log'!$C$5:$C$1004='Verbal Sub Area Stats'!$B126)*('Verbal Log'!$J$5:$J$1004='Verbal Sub Area Stats'!X$42)*('Verbal Log'!$E$5:$E$1004='Verbal Sub Area Stats'!$B$116)*'Verbal Log'!$H$5:$H$1004)/SUMPRODUCT(('Verbal Log'!$C$5:$C$1004='Verbal Sub Area Stats'!$B126)*('Verbal Log'!$J$5:$J$1004='Verbal Sub Area Stats'!X$42)*('Verbal Log'!$E$5:$E$1004='Verbal Sub Area Stats'!$B$116))</f>
        <v>#DIV/0!</v>
      </c>
      <c r="Y126" s="83" t="e">
        <f>+SUMPRODUCT(('Verbal Log'!$C$5:$C$1004='Verbal Sub Area Stats'!$B126)*('Verbal Log'!$J$5:$J$1004='Verbal Sub Area Stats'!Y$42)*('Verbal Log'!$E$5:$E$1004='Verbal Sub Area Stats'!$B$116)*'Verbal Log'!$H$5:$H$1004)/SUMPRODUCT(('Verbal Log'!$C$5:$C$1004='Verbal Sub Area Stats'!$B126)*('Verbal Log'!$J$5:$J$1004='Verbal Sub Area Stats'!Y$42)*('Verbal Log'!$E$5:$E$1004='Verbal Sub Area Stats'!$B$116))</f>
        <v>#DIV/0!</v>
      </c>
      <c r="Z126" s="83" t="e">
        <f>+SUMPRODUCT(('Verbal Log'!$C$5:$C$1004='Verbal Sub Area Stats'!$B126)*('Verbal Log'!$J$5:$J$1004='Verbal Sub Area Stats'!Z$42)*('Verbal Log'!$E$5:$E$1004='Verbal Sub Area Stats'!$B$116)*'Verbal Log'!$H$5:$H$1004)/SUMPRODUCT(('Verbal Log'!$C$5:$C$1004='Verbal Sub Area Stats'!$B126)*('Verbal Log'!$J$5:$J$1004='Verbal Sub Area Stats'!Z$42)*('Verbal Log'!$E$5:$E$1004='Verbal Sub Area Stats'!$B$116))</f>
        <v>#DIV/0!</v>
      </c>
      <c r="AA126" s="83" t="e">
        <f>+SUMPRODUCT(('Verbal Log'!$C$5:$C$1004='Verbal Sub Area Stats'!$B126)*('Verbal Log'!$J$5:$J$1004='Verbal Sub Area Stats'!AA$42)*('Verbal Log'!$E$5:$E$1004='Verbal Sub Area Stats'!$B$116)*'Verbal Log'!$H$5:$H$1004)/SUMPRODUCT(('Verbal Log'!$C$5:$C$1004='Verbal Sub Area Stats'!$B126)*('Verbal Log'!$J$5:$J$1004='Verbal Sub Area Stats'!AA$42)*('Verbal Log'!$E$5:$E$1004='Verbal Sub Area Stats'!$B$116))</f>
        <v>#DIV/0!</v>
      </c>
      <c r="AB126" s="83" t="e">
        <f>+SUMPRODUCT(('Verbal Log'!$C$5:$C$1004='Verbal Sub Area Stats'!$B126)*('Verbal Log'!$J$5:$J$1004='Verbal Sub Area Stats'!AB$42)*('Verbal Log'!$E$5:$E$1004='Verbal Sub Area Stats'!$B$116)*'Verbal Log'!$H$5:$H$1004)/SUMPRODUCT(('Verbal Log'!$C$5:$C$1004='Verbal Sub Area Stats'!$B126)*('Verbal Log'!$J$5:$J$1004='Verbal Sub Area Stats'!AB$42)*('Verbal Log'!$E$5:$E$1004='Verbal Sub Area Stats'!$B$116))</f>
        <v>#DIV/0!</v>
      </c>
      <c r="AC126" s="83" t="e">
        <f>+SUMPRODUCT(('Verbal Log'!$C$5:$C$1004='Verbal Sub Area Stats'!$B126)*('Verbal Log'!$J$5:$J$1004='Verbal Sub Area Stats'!AC$42)*('Verbal Log'!$E$5:$E$1004='Verbal Sub Area Stats'!$B$116)*'Verbal Log'!$H$5:$H$1004)/SUMPRODUCT(('Verbal Log'!$C$5:$C$1004='Verbal Sub Area Stats'!$B126)*('Verbal Log'!$J$5:$J$1004='Verbal Sub Area Stats'!AC$42)*('Verbal Log'!$E$5:$E$1004='Verbal Sub Area Stats'!$B$116))</f>
        <v>#DIV/0!</v>
      </c>
      <c r="AD126" s="83" t="e">
        <f>+SUMPRODUCT(('Verbal Log'!$C$5:$C$1004='Verbal Sub Area Stats'!$B126)*('Verbal Log'!$J$5:$J$1004='Verbal Sub Area Stats'!AD$42)*('Verbal Log'!$E$5:$E$1004='Verbal Sub Area Stats'!$B$116)*'Verbal Log'!$H$5:$H$1004)/SUMPRODUCT(('Verbal Log'!$C$5:$C$1004='Verbal Sub Area Stats'!$B126)*('Verbal Log'!$J$5:$J$1004='Verbal Sub Area Stats'!AD$42)*('Verbal Log'!$E$5:$E$1004='Verbal Sub Area Stats'!$B$116))</f>
        <v>#DIV/0!</v>
      </c>
      <c r="AE126" s="83" t="e">
        <f>+SUMPRODUCT(('Verbal Log'!$C$5:$C$1004='Verbal Sub Area Stats'!$B126)*('Verbal Log'!$J$5:$J$1004='Verbal Sub Area Stats'!AE$42)*('Verbal Log'!$E$5:$E$1004='Verbal Sub Area Stats'!$B$116)*'Verbal Log'!$H$5:$H$1004)/SUMPRODUCT(('Verbal Log'!$C$5:$C$1004='Verbal Sub Area Stats'!$B126)*('Verbal Log'!$J$5:$J$1004='Verbal Sub Area Stats'!AE$42)*('Verbal Log'!$E$5:$E$1004='Verbal Sub Area Stats'!$B$116))</f>
        <v>#DIV/0!</v>
      </c>
      <c r="AF126" s="83" t="e">
        <f>+SUMPRODUCT(('Verbal Log'!$C$5:$C$1004='Verbal Sub Area Stats'!$B126)*('Verbal Log'!$J$5:$J$1004='Verbal Sub Area Stats'!AF$42)*('Verbal Log'!$E$5:$E$1004='Verbal Sub Area Stats'!$B$116)*'Verbal Log'!$H$5:$H$1004)/SUMPRODUCT(('Verbal Log'!$C$5:$C$1004='Verbal Sub Area Stats'!$B126)*('Verbal Log'!$J$5:$J$1004='Verbal Sub Area Stats'!AF$42)*('Verbal Log'!$E$5:$E$1004='Verbal Sub Area Stats'!$B$116))</f>
        <v>#DIV/0!</v>
      </c>
      <c r="AG126" s="83" t="e">
        <f>+SUMPRODUCT(('Verbal Log'!$C$5:$C$1004='Verbal Sub Area Stats'!$B126)*('Verbal Log'!$J$5:$J$1004='Verbal Sub Area Stats'!AG$42)*('Verbal Log'!$E$5:$E$1004='Verbal Sub Area Stats'!$B$116)*'Verbal Log'!$H$5:$H$1004)/SUMPRODUCT(('Verbal Log'!$C$5:$C$1004='Verbal Sub Area Stats'!$B126)*('Verbal Log'!$J$5:$J$1004='Verbal Sub Area Stats'!AG$42)*('Verbal Log'!$E$5:$E$1004='Verbal Sub Area Stats'!$B$116))</f>
        <v>#DIV/0!</v>
      </c>
      <c r="AH126" s="83" t="e">
        <f>+SUMPRODUCT(('Verbal Log'!$C$5:$C$1004='Verbal Sub Area Stats'!$B126)*('Verbal Log'!$J$5:$J$1004='Verbal Sub Area Stats'!AH$42)*('Verbal Log'!$E$5:$E$1004='Verbal Sub Area Stats'!$B$116)*'Verbal Log'!$H$5:$H$1004)/SUMPRODUCT(('Verbal Log'!$C$5:$C$1004='Verbal Sub Area Stats'!$B126)*('Verbal Log'!$J$5:$J$1004='Verbal Sub Area Stats'!AH$42)*('Verbal Log'!$E$5:$E$1004='Verbal Sub Area Stats'!$B$116))</f>
        <v>#DIV/0!</v>
      </c>
      <c r="AI126" s="83" t="e">
        <f>+SUMPRODUCT(('Verbal Log'!$C$5:$C$1004='Verbal Sub Area Stats'!$B126)*('Verbal Log'!$J$5:$J$1004='Verbal Sub Area Stats'!AI$42)*('Verbal Log'!$E$5:$E$1004='Verbal Sub Area Stats'!$B$116)*'Verbal Log'!$H$5:$H$1004)/SUMPRODUCT(('Verbal Log'!$C$5:$C$1004='Verbal Sub Area Stats'!$B126)*('Verbal Log'!$J$5:$J$1004='Verbal Sub Area Stats'!AI$42)*('Verbal Log'!$E$5:$E$1004='Verbal Sub Area Stats'!$B$116))</f>
        <v>#DIV/0!</v>
      </c>
      <c r="AJ126" s="83" t="e">
        <f>+SUMPRODUCT(('Verbal Log'!$C$5:$C$1004='Verbal Sub Area Stats'!$B126)*('Verbal Log'!$J$5:$J$1004='Verbal Sub Area Stats'!AJ$42)*('Verbal Log'!$E$5:$E$1004='Verbal Sub Area Stats'!$B$116)*'Verbal Log'!$H$5:$H$1004)/SUMPRODUCT(('Verbal Log'!$C$5:$C$1004='Verbal Sub Area Stats'!$B126)*('Verbal Log'!$J$5:$J$1004='Verbal Sub Area Stats'!AJ$42)*('Verbal Log'!$E$5:$E$1004='Verbal Sub Area Stats'!$B$116))</f>
        <v>#DIV/0!</v>
      </c>
      <c r="AK126" s="83" t="e">
        <f>+SUMPRODUCT(('Verbal Log'!$C$5:$C$1004='Verbal Sub Area Stats'!$B126)*('Verbal Log'!$J$5:$J$1004='Verbal Sub Area Stats'!AK$42)*('Verbal Log'!$E$5:$E$1004='Verbal Sub Area Stats'!$B$116)*'Verbal Log'!$H$5:$H$1004)/SUMPRODUCT(('Verbal Log'!$C$5:$C$1004='Verbal Sub Area Stats'!$B126)*('Verbal Log'!$J$5:$J$1004='Verbal Sub Area Stats'!AK$42)*('Verbal Log'!$E$5:$E$1004='Verbal Sub Area Stats'!$B$116))</f>
        <v>#DIV/0!</v>
      </c>
      <c r="AL126" s="83" t="e">
        <f>+SUMPRODUCT(('Verbal Log'!$C$5:$C$1004='Verbal Sub Area Stats'!$B126)*('Verbal Log'!$J$5:$J$1004='Verbal Sub Area Stats'!AL$42)*('Verbal Log'!$E$5:$E$1004='Verbal Sub Area Stats'!$B$116)*'Verbal Log'!$H$5:$H$1004)/SUMPRODUCT(('Verbal Log'!$C$5:$C$1004='Verbal Sub Area Stats'!$B126)*('Verbal Log'!$J$5:$J$1004='Verbal Sub Area Stats'!AL$42)*('Verbal Log'!$E$5:$E$1004='Verbal Sub Area Stats'!$B$116))</f>
        <v>#DIV/0!</v>
      </c>
      <c r="AM126" s="83" t="e">
        <f>+SUMPRODUCT(('Verbal Log'!$C$5:$C$1004='Verbal Sub Area Stats'!$B126)*('Verbal Log'!$J$5:$J$1004='Verbal Sub Area Stats'!AM$42)*('Verbal Log'!$E$5:$E$1004='Verbal Sub Area Stats'!$B$116)*'Verbal Log'!$H$5:$H$1004)/SUMPRODUCT(('Verbal Log'!$C$5:$C$1004='Verbal Sub Area Stats'!$B126)*('Verbal Log'!$J$5:$J$1004='Verbal Sub Area Stats'!AM$42)*('Verbal Log'!$E$5:$E$1004='Verbal Sub Area Stats'!$B$116))</f>
        <v>#DIV/0!</v>
      </c>
      <c r="AN126" s="83" t="e">
        <f>+SUMPRODUCT(('Verbal Log'!$C$5:$C$1004='Verbal Sub Area Stats'!$B126)*('Verbal Log'!$J$5:$J$1004='Verbal Sub Area Stats'!AN$42)*('Verbal Log'!$E$5:$E$1004='Verbal Sub Area Stats'!$B$116)*'Verbal Log'!$H$5:$H$1004)/SUMPRODUCT(('Verbal Log'!$C$5:$C$1004='Verbal Sub Area Stats'!$B126)*('Verbal Log'!$J$5:$J$1004='Verbal Sub Area Stats'!AN$42)*('Verbal Log'!$E$5:$E$1004='Verbal Sub Area Stats'!$B$116))</f>
        <v>#DIV/0!</v>
      </c>
      <c r="AO126" s="83" t="e">
        <f>+SUMPRODUCT(('Verbal Log'!$C$5:$C$1004='Verbal Sub Area Stats'!$B126)*('Verbal Log'!$J$5:$J$1004='Verbal Sub Area Stats'!AO$42)*('Verbal Log'!$E$5:$E$1004='Verbal Sub Area Stats'!$B$116)*'Verbal Log'!$H$5:$H$1004)/SUMPRODUCT(('Verbal Log'!$C$5:$C$1004='Verbal Sub Area Stats'!$B126)*('Verbal Log'!$J$5:$J$1004='Verbal Sub Area Stats'!AO$42)*('Verbal Log'!$E$5:$E$1004='Verbal Sub Area Stats'!$B$116))</f>
        <v>#DIV/0!</v>
      </c>
      <c r="AP126" s="83" t="e">
        <f>+SUMPRODUCT(('Verbal Log'!$C$5:$C$1004='Verbal Sub Area Stats'!$B126)*('Verbal Log'!$E$5:$E$1004='Verbal Sub Area Stats'!$B$56)*'Verbal Log'!$H$5:$H$1004)/SUMPRODUCT(('Verbal Log'!$C$5:$C$1004='Verbal Sub Area Stats'!$B126)*('Verbal Log'!$E$5:$E$1004='Verbal Sub Area Stats'!$B$56))</f>
        <v>#DIV/0!</v>
      </c>
      <c r="AQ126" s="76"/>
      <c r="AR126" s="76"/>
      <c r="AS126" s="76"/>
      <c r="AT126" s="76"/>
      <c r="AU126" s="76"/>
      <c r="AV126" s="76"/>
      <c r="AW126" s="76"/>
      <c r="AX126" s="76"/>
      <c r="AY126" s="76"/>
      <c r="AZ126" s="76"/>
      <c r="BA126" s="76"/>
      <c r="BB126" s="76"/>
      <c r="BC126" s="76"/>
      <c r="BD126" s="76"/>
      <c r="BE126" s="76"/>
      <c r="BF126" s="76"/>
      <c r="BG126" s="76"/>
    </row>
    <row r="127" spans="2:59" ht="16" thickBot="1">
      <c r="B127" s="18" t="str">
        <f>+$B$52</f>
        <v>PowerScore SC</v>
      </c>
      <c r="D127" s="137" t="str">
        <f t="shared" si="23"/>
        <v>n/a</v>
      </c>
      <c r="E127" s="137" t="str">
        <f t="shared" si="23"/>
        <v>n/a</v>
      </c>
      <c r="F127" s="137" t="str">
        <f t="shared" si="23"/>
        <v>n/a</v>
      </c>
      <c r="G127" s="137" t="str">
        <f t="shared" si="23"/>
        <v>n/a</v>
      </c>
      <c r="H127" s="137" t="str">
        <f t="shared" si="23"/>
        <v>n/a</v>
      </c>
      <c r="I127" s="137" t="str">
        <f t="shared" si="23"/>
        <v>n/a</v>
      </c>
      <c r="J127" s="137" t="str">
        <f t="shared" si="23"/>
        <v>n/a</v>
      </c>
      <c r="K127" s="137" t="str">
        <f t="shared" si="23"/>
        <v>n/a</v>
      </c>
      <c r="L127" s="137" t="str">
        <f t="shared" si="23"/>
        <v>n/a</v>
      </c>
      <c r="M127" s="56" t="str">
        <f t="shared" si="23"/>
        <v>n/a</v>
      </c>
      <c r="N127" s="57" t="str">
        <f t="shared" si="23"/>
        <v>n/a</v>
      </c>
      <c r="O127" s="137" t="str">
        <f t="shared" si="24"/>
        <v>n/a</v>
      </c>
      <c r="P127" s="56" t="str">
        <f t="shared" si="24"/>
        <v>n/a</v>
      </c>
      <c r="Q127" s="57" t="str">
        <f t="shared" si="24"/>
        <v>n/a</v>
      </c>
      <c r="R127" s="137" t="str">
        <f t="shared" si="24"/>
        <v>n/a</v>
      </c>
      <c r="S127" s="56" t="str">
        <f t="shared" si="24"/>
        <v>n/a</v>
      </c>
      <c r="T127" s="57" t="str">
        <f t="shared" si="24"/>
        <v>n/a</v>
      </c>
      <c r="U127" s="137" t="str">
        <f t="shared" si="24"/>
        <v>n/a</v>
      </c>
      <c r="V127" s="56" t="str">
        <f t="shared" si="24"/>
        <v>n/a</v>
      </c>
      <c r="X127" s="83" t="e">
        <f>+SUMPRODUCT(('Verbal Log'!$C$5:$C$1004='Verbal Sub Area Stats'!$B127)*('Verbal Log'!$J$5:$J$1004='Verbal Sub Area Stats'!X$42)*('Verbal Log'!$E$5:$E$1004='Verbal Sub Area Stats'!$B$116)*'Verbal Log'!$H$5:$H$1004)/SUMPRODUCT(('Verbal Log'!$C$5:$C$1004='Verbal Sub Area Stats'!$B127)*('Verbal Log'!$J$5:$J$1004='Verbal Sub Area Stats'!X$42)*('Verbal Log'!$E$5:$E$1004='Verbal Sub Area Stats'!$B$116))</f>
        <v>#DIV/0!</v>
      </c>
      <c r="Y127" s="83" t="e">
        <f>+SUMPRODUCT(('Verbal Log'!$C$5:$C$1004='Verbal Sub Area Stats'!$B127)*('Verbal Log'!$J$5:$J$1004='Verbal Sub Area Stats'!Y$42)*('Verbal Log'!$E$5:$E$1004='Verbal Sub Area Stats'!$B$116)*'Verbal Log'!$H$5:$H$1004)/SUMPRODUCT(('Verbal Log'!$C$5:$C$1004='Verbal Sub Area Stats'!$B127)*('Verbal Log'!$J$5:$J$1004='Verbal Sub Area Stats'!Y$42)*('Verbal Log'!$E$5:$E$1004='Verbal Sub Area Stats'!$B$116))</f>
        <v>#DIV/0!</v>
      </c>
      <c r="Z127" s="83" t="e">
        <f>+SUMPRODUCT(('Verbal Log'!$C$5:$C$1004='Verbal Sub Area Stats'!$B127)*('Verbal Log'!$J$5:$J$1004='Verbal Sub Area Stats'!Z$42)*('Verbal Log'!$E$5:$E$1004='Verbal Sub Area Stats'!$B$116)*'Verbal Log'!$H$5:$H$1004)/SUMPRODUCT(('Verbal Log'!$C$5:$C$1004='Verbal Sub Area Stats'!$B127)*('Verbal Log'!$J$5:$J$1004='Verbal Sub Area Stats'!Z$42)*('Verbal Log'!$E$5:$E$1004='Verbal Sub Area Stats'!$B$116))</f>
        <v>#DIV/0!</v>
      </c>
      <c r="AA127" s="83" t="e">
        <f>+SUMPRODUCT(('Verbal Log'!$C$5:$C$1004='Verbal Sub Area Stats'!$B127)*('Verbal Log'!$J$5:$J$1004='Verbal Sub Area Stats'!AA$42)*('Verbal Log'!$E$5:$E$1004='Verbal Sub Area Stats'!$B$116)*'Verbal Log'!$H$5:$H$1004)/SUMPRODUCT(('Verbal Log'!$C$5:$C$1004='Verbal Sub Area Stats'!$B127)*('Verbal Log'!$J$5:$J$1004='Verbal Sub Area Stats'!AA$42)*('Verbal Log'!$E$5:$E$1004='Verbal Sub Area Stats'!$B$116))</f>
        <v>#DIV/0!</v>
      </c>
      <c r="AB127" s="83" t="e">
        <f>+SUMPRODUCT(('Verbal Log'!$C$5:$C$1004='Verbal Sub Area Stats'!$B127)*('Verbal Log'!$J$5:$J$1004='Verbal Sub Area Stats'!AB$42)*('Verbal Log'!$E$5:$E$1004='Verbal Sub Area Stats'!$B$116)*'Verbal Log'!$H$5:$H$1004)/SUMPRODUCT(('Verbal Log'!$C$5:$C$1004='Verbal Sub Area Stats'!$B127)*('Verbal Log'!$J$5:$J$1004='Verbal Sub Area Stats'!AB$42)*('Verbal Log'!$E$5:$E$1004='Verbal Sub Area Stats'!$B$116))</f>
        <v>#DIV/0!</v>
      </c>
      <c r="AC127" s="83" t="e">
        <f>+SUMPRODUCT(('Verbal Log'!$C$5:$C$1004='Verbal Sub Area Stats'!$B127)*('Verbal Log'!$J$5:$J$1004='Verbal Sub Area Stats'!AC$42)*('Verbal Log'!$E$5:$E$1004='Verbal Sub Area Stats'!$B$116)*'Verbal Log'!$H$5:$H$1004)/SUMPRODUCT(('Verbal Log'!$C$5:$C$1004='Verbal Sub Area Stats'!$B127)*('Verbal Log'!$J$5:$J$1004='Verbal Sub Area Stats'!AC$42)*('Verbal Log'!$E$5:$E$1004='Verbal Sub Area Stats'!$B$116))</f>
        <v>#DIV/0!</v>
      </c>
      <c r="AD127" s="83" t="e">
        <f>+SUMPRODUCT(('Verbal Log'!$C$5:$C$1004='Verbal Sub Area Stats'!$B127)*('Verbal Log'!$J$5:$J$1004='Verbal Sub Area Stats'!AD$42)*('Verbal Log'!$E$5:$E$1004='Verbal Sub Area Stats'!$B$116)*'Verbal Log'!$H$5:$H$1004)/SUMPRODUCT(('Verbal Log'!$C$5:$C$1004='Verbal Sub Area Stats'!$B127)*('Verbal Log'!$J$5:$J$1004='Verbal Sub Area Stats'!AD$42)*('Verbal Log'!$E$5:$E$1004='Verbal Sub Area Stats'!$B$116))</f>
        <v>#DIV/0!</v>
      </c>
      <c r="AE127" s="83" t="e">
        <f>+SUMPRODUCT(('Verbal Log'!$C$5:$C$1004='Verbal Sub Area Stats'!$B127)*('Verbal Log'!$J$5:$J$1004='Verbal Sub Area Stats'!AE$42)*('Verbal Log'!$E$5:$E$1004='Verbal Sub Area Stats'!$B$116)*'Verbal Log'!$H$5:$H$1004)/SUMPRODUCT(('Verbal Log'!$C$5:$C$1004='Verbal Sub Area Stats'!$B127)*('Verbal Log'!$J$5:$J$1004='Verbal Sub Area Stats'!AE$42)*('Verbal Log'!$E$5:$E$1004='Verbal Sub Area Stats'!$B$116))</f>
        <v>#DIV/0!</v>
      </c>
      <c r="AF127" s="83" t="e">
        <f>+SUMPRODUCT(('Verbal Log'!$C$5:$C$1004='Verbal Sub Area Stats'!$B127)*('Verbal Log'!$J$5:$J$1004='Verbal Sub Area Stats'!AF$42)*('Verbal Log'!$E$5:$E$1004='Verbal Sub Area Stats'!$B$116)*'Verbal Log'!$H$5:$H$1004)/SUMPRODUCT(('Verbal Log'!$C$5:$C$1004='Verbal Sub Area Stats'!$B127)*('Verbal Log'!$J$5:$J$1004='Verbal Sub Area Stats'!AF$42)*('Verbal Log'!$E$5:$E$1004='Verbal Sub Area Stats'!$B$116))</f>
        <v>#DIV/0!</v>
      </c>
      <c r="AG127" s="83" t="e">
        <f>+SUMPRODUCT(('Verbal Log'!$C$5:$C$1004='Verbal Sub Area Stats'!$B127)*('Verbal Log'!$J$5:$J$1004='Verbal Sub Area Stats'!AG$42)*('Verbal Log'!$E$5:$E$1004='Verbal Sub Area Stats'!$B$116)*'Verbal Log'!$H$5:$H$1004)/SUMPRODUCT(('Verbal Log'!$C$5:$C$1004='Verbal Sub Area Stats'!$B127)*('Verbal Log'!$J$5:$J$1004='Verbal Sub Area Stats'!AG$42)*('Verbal Log'!$E$5:$E$1004='Verbal Sub Area Stats'!$B$116))</f>
        <v>#DIV/0!</v>
      </c>
      <c r="AH127" s="83" t="e">
        <f>+SUMPRODUCT(('Verbal Log'!$C$5:$C$1004='Verbal Sub Area Stats'!$B127)*('Verbal Log'!$J$5:$J$1004='Verbal Sub Area Stats'!AH$42)*('Verbal Log'!$E$5:$E$1004='Verbal Sub Area Stats'!$B$116)*'Verbal Log'!$H$5:$H$1004)/SUMPRODUCT(('Verbal Log'!$C$5:$C$1004='Verbal Sub Area Stats'!$B127)*('Verbal Log'!$J$5:$J$1004='Verbal Sub Area Stats'!AH$42)*('Verbal Log'!$E$5:$E$1004='Verbal Sub Area Stats'!$B$116))</f>
        <v>#DIV/0!</v>
      </c>
      <c r="AI127" s="83" t="e">
        <f>+SUMPRODUCT(('Verbal Log'!$C$5:$C$1004='Verbal Sub Area Stats'!$B127)*('Verbal Log'!$J$5:$J$1004='Verbal Sub Area Stats'!AI$42)*('Verbal Log'!$E$5:$E$1004='Verbal Sub Area Stats'!$B$116)*'Verbal Log'!$H$5:$H$1004)/SUMPRODUCT(('Verbal Log'!$C$5:$C$1004='Verbal Sub Area Stats'!$B127)*('Verbal Log'!$J$5:$J$1004='Verbal Sub Area Stats'!AI$42)*('Verbal Log'!$E$5:$E$1004='Verbal Sub Area Stats'!$B$116))</f>
        <v>#DIV/0!</v>
      </c>
      <c r="AJ127" s="83" t="e">
        <f>+SUMPRODUCT(('Verbal Log'!$C$5:$C$1004='Verbal Sub Area Stats'!$B127)*('Verbal Log'!$J$5:$J$1004='Verbal Sub Area Stats'!AJ$42)*('Verbal Log'!$E$5:$E$1004='Verbal Sub Area Stats'!$B$116)*'Verbal Log'!$H$5:$H$1004)/SUMPRODUCT(('Verbal Log'!$C$5:$C$1004='Verbal Sub Area Stats'!$B127)*('Verbal Log'!$J$5:$J$1004='Verbal Sub Area Stats'!AJ$42)*('Verbal Log'!$E$5:$E$1004='Verbal Sub Area Stats'!$B$116))</f>
        <v>#DIV/0!</v>
      </c>
      <c r="AK127" s="83" t="e">
        <f>+SUMPRODUCT(('Verbal Log'!$C$5:$C$1004='Verbal Sub Area Stats'!$B127)*('Verbal Log'!$J$5:$J$1004='Verbal Sub Area Stats'!AK$42)*('Verbal Log'!$E$5:$E$1004='Verbal Sub Area Stats'!$B$116)*'Verbal Log'!$H$5:$H$1004)/SUMPRODUCT(('Verbal Log'!$C$5:$C$1004='Verbal Sub Area Stats'!$B127)*('Verbal Log'!$J$5:$J$1004='Verbal Sub Area Stats'!AK$42)*('Verbal Log'!$E$5:$E$1004='Verbal Sub Area Stats'!$B$116))</f>
        <v>#DIV/0!</v>
      </c>
      <c r="AL127" s="83" t="e">
        <f>+SUMPRODUCT(('Verbal Log'!$C$5:$C$1004='Verbal Sub Area Stats'!$B127)*('Verbal Log'!$J$5:$J$1004='Verbal Sub Area Stats'!AL$42)*('Verbal Log'!$E$5:$E$1004='Verbal Sub Area Stats'!$B$116)*'Verbal Log'!$H$5:$H$1004)/SUMPRODUCT(('Verbal Log'!$C$5:$C$1004='Verbal Sub Area Stats'!$B127)*('Verbal Log'!$J$5:$J$1004='Verbal Sub Area Stats'!AL$42)*('Verbal Log'!$E$5:$E$1004='Verbal Sub Area Stats'!$B$116))</f>
        <v>#DIV/0!</v>
      </c>
      <c r="AM127" s="83" t="e">
        <f>+SUMPRODUCT(('Verbal Log'!$C$5:$C$1004='Verbal Sub Area Stats'!$B127)*('Verbal Log'!$J$5:$J$1004='Verbal Sub Area Stats'!AM$42)*('Verbal Log'!$E$5:$E$1004='Verbal Sub Area Stats'!$B$116)*'Verbal Log'!$H$5:$H$1004)/SUMPRODUCT(('Verbal Log'!$C$5:$C$1004='Verbal Sub Area Stats'!$B127)*('Verbal Log'!$J$5:$J$1004='Verbal Sub Area Stats'!AM$42)*('Verbal Log'!$E$5:$E$1004='Verbal Sub Area Stats'!$B$116))</f>
        <v>#DIV/0!</v>
      </c>
      <c r="AN127" s="83" t="e">
        <f>+SUMPRODUCT(('Verbal Log'!$C$5:$C$1004='Verbal Sub Area Stats'!$B127)*('Verbal Log'!$J$5:$J$1004='Verbal Sub Area Stats'!AN$42)*('Verbal Log'!$E$5:$E$1004='Verbal Sub Area Stats'!$B$116)*'Verbal Log'!$H$5:$H$1004)/SUMPRODUCT(('Verbal Log'!$C$5:$C$1004='Verbal Sub Area Stats'!$B127)*('Verbal Log'!$J$5:$J$1004='Verbal Sub Area Stats'!AN$42)*('Verbal Log'!$E$5:$E$1004='Verbal Sub Area Stats'!$B$116))</f>
        <v>#DIV/0!</v>
      </c>
      <c r="AO127" s="83" t="e">
        <f>+SUMPRODUCT(('Verbal Log'!$C$5:$C$1004='Verbal Sub Area Stats'!$B127)*('Verbal Log'!$J$5:$J$1004='Verbal Sub Area Stats'!AO$42)*('Verbal Log'!$E$5:$E$1004='Verbal Sub Area Stats'!$B$116)*'Verbal Log'!$H$5:$H$1004)/SUMPRODUCT(('Verbal Log'!$C$5:$C$1004='Verbal Sub Area Stats'!$B127)*('Verbal Log'!$J$5:$J$1004='Verbal Sub Area Stats'!AO$42)*('Verbal Log'!$E$5:$E$1004='Verbal Sub Area Stats'!$B$116))</f>
        <v>#DIV/0!</v>
      </c>
      <c r="AP127" s="83" t="e">
        <f>+SUMPRODUCT(('Verbal Log'!$C$5:$C$1004='Verbal Sub Area Stats'!$B127)*('Verbal Log'!$E$5:$E$1004='Verbal Sub Area Stats'!$B$56)*'Verbal Log'!$H$5:$H$1004)/SUMPRODUCT(('Verbal Log'!$C$5:$C$1004='Verbal Sub Area Stats'!$B127)*('Verbal Log'!$E$5:$E$1004='Verbal Sub Area Stats'!$B$56))</f>
        <v>#DIV/0!</v>
      </c>
      <c r="AQ127" s="76"/>
      <c r="AR127" s="76"/>
      <c r="AS127" s="76"/>
      <c r="AT127" s="76"/>
      <c r="AU127" s="76"/>
      <c r="AV127" s="76"/>
      <c r="AW127" s="76"/>
      <c r="AX127" s="76"/>
      <c r="AY127" s="76"/>
      <c r="AZ127" s="76"/>
      <c r="BA127" s="76"/>
      <c r="BB127" s="76"/>
      <c r="BC127" s="76"/>
      <c r="BD127" s="76"/>
      <c r="BE127" s="76"/>
      <c r="BF127" s="76"/>
      <c r="BG127" s="76"/>
    </row>
    <row r="128" spans="2:59">
      <c r="B128" s="18" t="str">
        <f>+$B$53</f>
        <v>ALL</v>
      </c>
      <c r="D128" s="49" t="str">
        <f t="shared" si="23"/>
        <v>n/a</v>
      </c>
      <c r="E128" s="49" t="str">
        <f t="shared" si="23"/>
        <v>n/a</v>
      </c>
      <c r="F128" s="49" t="str">
        <f t="shared" si="23"/>
        <v>n/a</v>
      </c>
      <c r="G128" s="49" t="str">
        <f t="shared" si="23"/>
        <v>n/a</v>
      </c>
      <c r="H128" s="49" t="str">
        <f t="shared" si="23"/>
        <v>n/a</v>
      </c>
      <c r="I128" s="49" t="str">
        <f t="shared" si="23"/>
        <v>n/a</v>
      </c>
      <c r="J128" s="49" t="str">
        <f t="shared" si="23"/>
        <v>n/a</v>
      </c>
      <c r="K128" s="49" t="str">
        <f t="shared" si="23"/>
        <v>n/a</v>
      </c>
      <c r="L128" s="49" t="str">
        <f t="shared" si="23"/>
        <v>n/a</v>
      </c>
      <c r="M128" s="50" t="str">
        <f t="shared" si="23"/>
        <v>n/a</v>
      </c>
      <c r="N128" s="51" t="str">
        <f t="shared" si="23"/>
        <v>n/a</v>
      </c>
      <c r="O128" s="51" t="str">
        <f t="shared" si="24"/>
        <v>n/a</v>
      </c>
      <c r="P128" s="51" t="str">
        <f t="shared" si="24"/>
        <v>n/a</v>
      </c>
      <c r="Q128" s="51" t="str">
        <f t="shared" si="24"/>
        <v>n/a</v>
      </c>
      <c r="R128" s="51" t="str">
        <f t="shared" si="24"/>
        <v>n/a</v>
      </c>
      <c r="S128" s="51" t="str">
        <f t="shared" si="24"/>
        <v>n/a</v>
      </c>
      <c r="T128" s="51" t="str">
        <f t="shared" si="24"/>
        <v>n/a</v>
      </c>
      <c r="U128" s="51" t="str">
        <f t="shared" si="24"/>
        <v>n/a</v>
      </c>
      <c r="V128" s="51">
        <f t="shared" si="24"/>
        <v>121.18</v>
      </c>
      <c r="X128" s="83" t="e">
        <f>+SUMPRODUCT(('Verbal Log'!$C$5:$C$1004='Verbal Sub Area Stats'!$B128)*('Verbal Log'!$J$5:$J$1004='Verbal Sub Area Stats'!X$42)*('Verbal Log'!$E$5:$E$1004='Verbal Sub Area Stats'!$B$116)*'Verbal Log'!$H$5:$H$1004)/SUMPRODUCT(('Verbal Log'!$C$5:$C$1004='Verbal Sub Area Stats'!$B128)*('Verbal Log'!$J$5:$J$1004='Verbal Sub Area Stats'!X$42)*('Verbal Log'!$E$5:$E$1004='Verbal Sub Area Stats'!$B$116))</f>
        <v>#DIV/0!</v>
      </c>
      <c r="Y128" s="83" t="e">
        <f>+SUMPRODUCT(('Verbal Log'!$C$5:$C$1004='Verbal Sub Area Stats'!$B128)*('Verbal Log'!$J$5:$J$1004='Verbal Sub Area Stats'!Y$42)*('Verbal Log'!$E$5:$E$1004='Verbal Sub Area Stats'!$B$116)*'Verbal Log'!$H$5:$H$1004)/SUMPRODUCT(('Verbal Log'!$C$5:$C$1004='Verbal Sub Area Stats'!$B128)*('Verbal Log'!$J$5:$J$1004='Verbal Sub Area Stats'!Y$42)*('Verbal Log'!$E$5:$E$1004='Verbal Sub Area Stats'!$B$116))</f>
        <v>#DIV/0!</v>
      </c>
      <c r="Z128" s="83" t="e">
        <f>+SUMPRODUCT(('Verbal Log'!$C$5:$C$1004='Verbal Sub Area Stats'!$B128)*('Verbal Log'!$J$5:$J$1004='Verbal Sub Area Stats'!Z$42)*('Verbal Log'!$E$5:$E$1004='Verbal Sub Area Stats'!$B$116)*'Verbal Log'!$H$5:$H$1004)/SUMPRODUCT(('Verbal Log'!$C$5:$C$1004='Verbal Sub Area Stats'!$B128)*('Verbal Log'!$J$5:$J$1004='Verbal Sub Area Stats'!Z$42)*('Verbal Log'!$E$5:$E$1004='Verbal Sub Area Stats'!$B$116))</f>
        <v>#DIV/0!</v>
      </c>
      <c r="AA128" s="83" t="e">
        <f>+SUMPRODUCT(('Verbal Log'!$C$5:$C$1004='Verbal Sub Area Stats'!$B128)*('Verbal Log'!$J$5:$J$1004='Verbal Sub Area Stats'!AA$42)*('Verbal Log'!$E$5:$E$1004='Verbal Sub Area Stats'!$B$116)*'Verbal Log'!$H$5:$H$1004)/SUMPRODUCT(('Verbal Log'!$C$5:$C$1004='Verbal Sub Area Stats'!$B128)*('Verbal Log'!$J$5:$J$1004='Verbal Sub Area Stats'!AA$42)*('Verbal Log'!$E$5:$E$1004='Verbal Sub Area Stats'!$B$116))</f>
        <v>#DIV/0!</v>
      </c>
      <c r="AB128" s="83" t="e">
        <f>+SUMPRODUCT(('Verbal Log'!$C$5:$C$1004='Verbal Sub Area Stats'!$B128)*('Verbal Log'!$J$5:$J$1004='Verbal Sub Area Stats'!AB$42)*('Verbal Log'!$E$5:$E$1004='Verbal Sub Area Stats'!$B$116)*'Verbal Log'!$H$5:$H$1004)/SUMPRODUCT(('Verbal Log'!$C$5:$C$1004='Verbal Sub Area Stats'!$B128)*('Verbal Log'!$J$5:$J$1004='Verbal Sub Area Stats'!AB$42)*('Verbal Log'!$E$5:$E$1004='Verbal Sub Area Stats'!$B$116))</f>
        <v>#DIV/0!</v>
      </c>
      <c r="AC128" s="83" t="e">
        <f>+SUMPRODUCT(('Verbal Log'!$C$5:$C$1004='Verbal Sub Area Stats'!$B128)*('Verbal Log'!$J$5:$J$1004='Verbal Sub Area Stats'!AC$42)*('Verbal Log'!$E$5:$E$1004='Verbal Sub Area Stats'!$B$116)*'Verbal Log'!$H$5:$H$1004)/SUMPRODUCT(('Verbal Log'!$C$5:$C$1004='Verbal Sub Area Stats'!$B128)*('Verbal Log'!$J$5:$J$1004='Verbal Sub Area Stats'!AC$42)*('Verbal Log'!$E$5:$E$1004='Verbal Sub Area Stats'!$B$116))</f>
        <v>#DIV/0!</v>
      </c>
      <c r="AD128" s="83" t="e">
        <f>+SUMPRODUCT(('Verbal Log'!$C$5:$C$1004='Verbal Sub Area Stats'!$B128)*('Verbal Log'!$J$5:$J$1004='Verbal Sub Area Stats'!AD$42)*('Verbal Log'!$E$5:$E$1004='Verbal Sub Area Stats'!$B$116)*'Verbal Log'!$H$5:$H$1004)/SUMPRODUCT(('Verbal Log'!$C$5:$C$1004='Verbal Sub Area Stats'!$B128)*('Verbal Log'!$J$5:$J$1004='Verbal Sub Area Stats'!AD$42)*('Verbal Log'!$E$5:$E$1004='Verbal Sub Area Stats'!$B$116))</f>
        <v>#DIV/0!</v>
      </c>
      <c r="AE128" s="83" t="e">
        <f>+SUMPRODUCT(('Verbal Log'!$C$5:$C$1004='Verbal Sub Area Stats'!$B128)*('Verbal Log'!$J$5:$J$1004='Verbal Sub Area Stats'!AE$42)*('Verbal Log'!$E$5:$E$1004='Verbal Sub Area Stats'!$B$116)*'Verbal Log'!$H$5:$H$1004)/SUMPRODUCT(('Verbal Log'!$C$5:$C$1004='Verbal Sub Area Stats'!$B128)*('Verbal Log'!$J$5:$J$1004='Verbal Sub Area Stats'!AE$42)*('Verbal Log'!$E$5:$E$1004='Verbal Sub Area Stats'!$B$116))</f>
        <v>#DIV/0!</v>
      </c>
      <c r="AF128" s="83" t="e">
        <f>+SUMPRODUCT(('Verbal Log'!$C$5:$C$1004='Verbal Sub Area Stats'!$B128)*('Verbal Log'!$J$5:$J$1004='Verbal Sub Area Stats'!AF$42)*('Verbal Log'!$E$5:$E$1004='Verbal Sub Area Stats'!$B$116)*'Verbal Log'!$H$5:$H$1004)/SUMPRODUCT(('Verbal Log'!$C$5:$C$1004='Verbal Sub Area Stats'!$B128)*('Verbal Log'!$J$5:$J$1004='Verbal Sub Area Stats'!AF$42)*('Verbal Log'!$E$5:$E$1004='Verbal Sub Area Stats'!$B$116))</f>
        <v>#DIV/0!</v>
      </c>
      <c r="AG128" s="83" t="e">
        <f>+SUMPRODUCT(('Verbal Log'!$C$5:$C$1004='Verbal Sub Area Stats'!$B128)*('Verbal Log'!$J$5:$J$1004='Verbal Sub Area Stats'!AG$42)*('Verbal Log'!$E$5:$E$1004='Verbal Sub Area Stats'!$B$116)*'Verbal Log'!$H$5:$H$1004)/SUMPRODUCT(('Verbal Log'!$C$5:$C$1004='Verbal Sub Area Stats'!$B128)*('Verbal Log'!$J$5:$J$1004='Verbal Sub Area Stats'!AG$42)*('Verbal Log'!$E$5:$E$1004='Verbal Sub Area Stats'!$B$116))</f>
        <v>#DIV/0!</v>
      </c>
      <c r="AH128" s="83" t="e">
        <f>+SUMPRODUCT(('Verbal Log'!$C$5:$C$1004='Verbal Sub Area Stats'!$B128)*('Verbal Log'!$J$5:$J$1004='Verbal Sub Area Stats'!AH$42)*('Verbal Log'!$E$5:$E$1004='Verbal Sub Area Stats'!$B$116)*'Verbal Log'!$H$5:$H$1004)/SUMPRODUCT(('Verbal Log'!$C$5:$C$1004='Verbal Sub Area Stats'!$B128)*('Verbal Log'!$J$5:$J$1004='Verbal Sub Area Stats'!AH$42)*('Verbal Log'!$E$5:$E$1004='Verbal Sub Area Stats'!$B$116))</f>
        <v>#DIV/0!</v>
      </c>
      <c r="AI128" s="83" t="e">
        <f>+SUMPRODUCT(('Verbal Log'!$C$5:$C$1004='Verbal Sub Area Stats'!$B128)*('Verbal Log'!$J$5:$J$1004='Verbal Sub Area Stats'!AI$42)*('Verbal Log'!$E$5:$E$1004='Verbal Sub Area Stats'!$B$116)*'Verbal Log'!$H$5:$H$1004)/SUMPRODUCT(('Verbal Log'!$C$5:$C$1004='Verbal Sub Area Stats'!$B128)*('Verbal Log'!$J$5:$J$1004='Verbal Sub Area Stats'!AI$42)*('Verbal Log'!$E$5:$E$1004='Verbal Sub Area Stats'!$B$116))</f>
        <v>#DIV/0!</v>
      </c>
      <c r="AJ128" s="83" t="e">
        <f>+SUMPRODUCT(('Verbal Log'!$C$5:$C$1004='Verbal Sub Area Stats'!$B128)*('Verbal Log'!$J$5:$J$1004='Verbal Sub Area Stats'!AJ$42)*('Verbal Log'!$E$5:$E$1004='Verbal Sub Area Stats'!$B$116)*'Verbal Log'!$H$5:$H$1004)/SUMPRODUCT(('Verbal Log'!$C$5:$C$1004='Verbal Sub Area Stats'!$B128)*('Verbal Log'!$J$5:$J$1004='Verbal Sub Area Stats'!AJ$42)*('Verbal Log'!$E$5:$E$1004='Verbal Sub Area Stats'!$B$116))</f>
        <v>#DIV/0!</v>
      </c>
      <c r="AK128" s="83" t="e">
        <f>+SUMPRODUCT(('Verbal Log'!$C$5:$C$1004='Verbal Sub Area Stats'!$B128)*('Verbal Log'!$J$5:$J$1004='Verbal Sub Area Stats'!AK$42)*('Verbal Log'!$E$5:$E$1004='Verbal Sub Area Stats'!$B$116)*'Verbal Log'!$H$5:$H$1004)/SUMPRODUCT(('Verbal Log'!$C$5:$C$1004='Verbal Sub Area Stats'!$B128)*('Verbal Log'!$J$5:$J$1004='Verbal Sub Area Stats'!AK$42)*('Verbal Log'!$E$5:$E$1004='Verbal Sub Area Stats'!$B$116))</f>
        <v>#DIV/0!</v>
      </c>
      <c r="AL128" s="83" t="e">
        <f>+SUMPRODUCT(('Verbal Log'!$C$5:$C$1004='Verbal Sub Area Stats'!$B128)*('Verbal Log'!$J$5:$J$1004='Verbal Sub Area Stats'!AL$42)*('Verbal Log'!$E$5:$E$1004='Verbal Sub Area Stats'!$B$116)*'Verbal Log'!$H$5:$H$1004)/SUMPRODUCT(('Verbal Log'!$C$5:$C$1004='Verbal Sub Area Stats'!$B128)*('Verbal Log'!$J$5:$J$1004='Verbal Sub Area Stats'!AL$42)*('Verbal Log'!$E$5:$E$1004='Verbal Sub Area Stats'!$B$116))</f>
        <v>#DIV/0!</v>
      </c>
      <c r="AM128" s="83" t="e">
        <f>+SUMPRODUCT(('Verbal Log'!$C$5:$C$1004='Verbal Sub Area Stats'!$B128)*('Verbal Log'!$J$5:$J$1004='Verbal Sub Area Stats'!AM$42)*('Verbal Log'!$E$5:$E$1004='Verbal Sub Area Stats'!$B$116)*'Verbal Log'!$H$5:$H$1004)/SUMPRODUCT(('Verbal Log'!$C$5:$C$1004='Verbal Sub Area Stats'!$B128)*('Verbal Log'!$J$5:$J$1004='Verbal Sub Area Stats'!AM$42)*('Verbal Log'!$E$5:$E$1004='Verbal Sub Area Stats'!$B$116))</f>
        <v>#DIV/0!</v>
      </c>
      <c r="AN128" s="83" t="e">
        <f>+SUMPRODUCT(('Verbal Log'!$C$5:$C$1004='Verbal Sub Area Stats'!$B128)*('Verbal Log'!$J$5:$J$1004='Verbal Sub Area Stats'!AN$42)*('Verbal Log'!$E$5:$E$1004='Verbal Sub Area Stats'!$B$116)*'Verbal Log'!$H$5:$H$1004)/SUMPRODUCT(('Verbal Log'!$C$5:$C$1004='Verbal Sub Area Stats'!$B128)*('Verbal Log'!$J$5:$J$1004='Verbal Sub Area Stats'!AN$42)*('Verbal Log'!$E$5:$E$1004='Verbal Sub Area Stats'!$B$116))</f>
        <v>#DIV/0!</v>
      </c>
      <c r="AO128" s="83" t="e">
        <f>+SUMPRODUCT(('Verbal Log'!$C$5:$C$1004='Verbal Sub Area Stats'!$B128)*('Verbal Log'!$J$5:$J$1004='Verbal Sub Area Stats'!AO$42)*('Verbal Log'!$E$5:$E$1004='Verbal Sub Area Stats'!$B$116)*'Verbal Log'!$H$5:$H$1004)/SUMPRODUCT(('Verbal Log'!$C$5:$C$1004='Verbal Sub Area Stats'!$B128)*('Verbal Log'!$J$5:$J$1004='Verbal Sub Area Stats'!AO$42)*('Verbal Log'!$E$5:$E$1004='Verbal Sub Area Stats'!$B$116))</f>
        <v>#DIV/0!</v>
      </c>
      <c r="AP128" s="83">
        <f>+SUMPRODUCT(('Verbal Log'!$E$5:$E$1004='Verbal Sub Area Stats'!$B$56)*'Verbal Log'!$H$5:$H$1004)/COUNTIF('Verbal Log'!$E$5:$E$1004,'Verbal Sub Area Stats'!$B$56)</f>
        <v>121.18</v>
      </c>
      <c r="AQ128" s="76"/>
      <c r="AR128" s="76"/>
      <c r="AS128" s="76"/>
      <c r="AT128" s="76"/>
      <c r="AU128" s="76"/>
      <c r="AV128" s="76"/>
      <c r="AW128" s="76"/>
      <c r="AX128" s="76"/>
      <c r="AY128" s="76"/>
      <c r="AZ128" s="76"/>
      <c r="BA128" s="76"/>
      <c r="BB128" s="76"/>
      <c r="BC128" s="76"/>
      <c r="BD128" s="76"/>
      <c r="BE128" s="76"/>
      <c r="BF128" s="76"/>
      <c r="BG128" s="76"/>
    </row>
    <row r="129" spans="2:59">
      <c r="B129" s="18"/>
      <c r="O129" s="76"/>
      <c r="X129" s="84"/>
      <c r="Y129" s="84"/>
      <c r="Z129" s="84"/>
      <c r="AA129" s="84"/>
      <c r="AB129" s="84"/>
      <c r="AC129" s="84"/>
      <c r="AD129" s="84"/>
      <c r="AE129" s="84"/>
      <c r="AF129" s="84"/>
      <c r="AG129" s="84"/>
      <c r="AH129" s="84"/>
      <c r="AI129" s="76"/>
      <c r="AJ129" s="76"/>
      <c r="AK129" s="76"/>
      <c r="AL129" s="76"/>
      <c r="AM129" s="76"/>
      <c r="AN129" s="76"/>
      <c r="AO129" s="76"/>
      <c r="AP129" s="76"/>
      <c r="AQ129" s="76"/>
      <c r="AR129" s="76"/>
      <c r="AS129" s="76"/>
      <c r="AT129" s="76"/>
      <c r="AU129" s="76"/>
      <c r="AV129" s="76"/>
      <c r="AW129" s="76"/>
      <c r="AX129" s="76"/>
      <c r="AY129" s="76"/>
      <c r="AZ129" s="76"/>
      <c r="BA129" s="76"/>
      <c r="BB129" s="76"/>
      <c r="BC129" s="76"/>
      <c r="BD129" s="76"/>
      <c r="BE129" s="76"/>
      <c r="BF129" s="76"/>
      <c r="BG129" s="76"/>
    </row>
    <row r="130" spans="2:59" ht="18">
      <c r="B130" s="10" t="s">
        <v>254</v>
      </c>
      <c r="O130" s="76"/>
      <c r="X130" s="84"/>
      <c r="Y130" s="84"/>
      <c r="Z130" s="84"/>
      <c r="AA130" s="84"/>
      <c r="AB130" s="84"/>
      <c r="AC130" s="84"/>
      <c r="AD130" s="84"/>
      <c r="AE130" s="84"/>
      <c r="AF130" s="84"/>
      <c r="AG130" s="84"/>
      <c r="AH130" s="84"/>
      <c r="AI130" s="76"/>
      <c r="AJ130" s="76"/>
      <c r="AK130" s="76"/>
      <c r="AL130" s="76"/>
      <c r="AM130" s="76"/>
      <c r="AN130" s="76"/>
      <c r="AO130" s="76"/>
      <c r="AP130" s="76"/>
      <c r="AQ130" s="76"/>
      <c r="AR130" s="76"/>
      <c r="AS130" s="76"/>
      <c r="AT130" s="76"/>
      <c r="AU130" s="76"/>
      <c r="AV130" s="76"/>
      <c r="AW130" s="76"/>
      <c r="AX130" s="76"/>
      <c r="AY130" s="76"/>
      <c r="AZ130" s="76"/>
      <c r="BA130" s="76"/>
      <c r="BB130" s="76"/>
      <c r="BC130" s="76"/>
      <c r="BD130" s="76"/>
      <c r="BE130" s="76"/>
      <c r="BF130" s="76"/>
      <c r="BG130" s="76"/>
    </row>
    <row r="131" spans="2:59">
      <c r="B131" s="24" t="str">
        <f>+B71</f>
        <v>SC</v>
      </c>
      <c r="D131" s="21">
        <v>3</v>
      </c>
      <c r="E131" s="21">
        <f t="shared" ref="E131:V131" si="25">+D131+1</f>
        <v>4</v>
      </c>
      <c r="F131" s="21">
        <f t="shared" si="25"/>
        <v>5</v>
      </c>
      <c r="G131" s="21">
        <f t="shared" si="25"/>
        <v>6</v>
      </c>
      <c r="H131" s="21">
        <f t="shared" si="25"/>
        <v>7</v>
      </c>
      <c r="I131" s="21">
        <f t="shared" si="25"/>
        <v>8</v>
      </c>
      <c r="J131" s="21">
        <f t="shared" si="25"/>
        <v>9</v>
      </c>
      <c r="K131" s="21">
        <f t="shared" si="25"/>
        <v>10</v>
      </c>
      <c r="L131" s="21">
        <f t="shared" si="25"/>
        <v>11</v>
      </c>
      <c r="M131" s="21">
        <f t="shared" si="25"/>
        <v>12</v>
      </c>
      <c r="N131" s="21">
        <f t="shared" si="25"/>
        <v>13</v>
      </c>
      <c r="O131" s="21">
        <f t="shared" si="25"/>
        <v>14</v>
      </c>
      <c r="P131" s="21">
        <f t="shared" si="25"/>
        <v>15</v>
      </c>
      <c r="Q131" s="21">
        <f t="shared" si="25"/>
        <v>16</v>
      </c>
      <c r="R131" s="21">
        <f t="shared" si="25"/>
        <v>17</v>
      </c>
      <c r="S131" s="21">
        <f t="shared" si="25"/>
        <v>18</v>
      </c>
      <c r="T131" s="21">
        <f t="shared" si="25"/>
        <v>19</v>
      </c>
      <c r="U131" s="21">
        <f t="shared" si="25"/>
        <v>20</v>
      </c>
      <c r="V131" s="21">
        <f t="shared" si="25"/>
        <v>21</v>
      </c>
      <c r="X131" s="85"/>
      <c r="Y131" s="85"/>
      <c r="Z131" s="85"/>
      <c r="AA131" s="85"/>
      <c r="AB131" s="85"/>
      <c r="AC131" s="85"/>
      <c r="AD131" s="85"/>
      <c r="AE131" s="85"/>
      <c r="AF131" s="85"/>
      <c r="AG131" s="85"/>
      <c r="AH131" s="85"/>
      <c r="AI131" s="76"/>
      <c r="AJ131" s="76"/>
      <c r="AK131" s="76"/>
      <c r="AL131" s="76"/>
      <c r="AM131" s="76"/>
      <c r="AN131" s="76"/>
      <c r="AO131" s="76"/>
      <c r="AP131" s="76"/>
      <c r="AQ131" s="76"/>
      <c r="AR131" s="76"/>
      <c r="AS131" s="76"/>
      <c r="AT131" s="76"/>
      <c r="AU131" s="76"/>
      <c r="AV131" s="76"/>
      <c r="AW131" s="76"/>
      <c r="AX131" s="76"/>
      <c r="AY131" s="76"/>
      <c r="AZ131" s="76"/>
      <c r="BA131" s="76"/>
      <c r="BB131" s="76"/>
      <c r="BC131" s="76"/>
      <c r="BD131" s="76"/>
      <c r="BE131" s="76"/>
      <c r="BF131" s="76"/>
      <c r="BG131" s="76"/>
    </row>
    <row r="132" spans="2:59" ht="15.75" customHeight="1" thickBot="1">
      <c r="D132" s="17" t="str">
        <f t="shared" ref="D132:V132" si="26">+X132</f>
        <v>Justify Conclusion</v>
      </c>
      <c r="E132" s="17" t="str">
        <f t="shared" si="26"/>
        <v>Flaw</v>
      </c>
      <c r="F132" s="17" t="str">
        <f t="shared" si="26"/>
        <v>Explain</v>
      </c>
      <c r="G132" s="17" t="str">
        <f t="shared" si="26"/>
        <v>Paraphrase</v>
      </c>
      <c r="H132" s="17" t="str">
        <f t="shared" si="26"/>
        <v>Evaluate</v>
      </c>
      <c r="I132" s="17" t="str">
        <f t="shared" si="26"/>
        <v>Structure</v>
      </c>
      <c r="J132" s="17" t="str">
        <f t="shared" si="26"/>
        <v>Roman Numeral Qs</v>
      </c>
      <c r="K132" s="17" t="str">
        <f t="shared" si="26"/>
        <v>Except Questions</v>
      </c>
      <c r="L132" s="17" t="str">
        <f t="shared" si="26"/>
        <v>Agreement</v>
      </c>
      <c r="M132" s="17" t="str">
        <f t="shared" si="26"/>
        <v>Correct Tense</v>
      </c>
      <c r="N132" s="17" t="str">
        <f t="shared" si="26"/>
        <v>Mood/Voice</v>
      </c>
      <c r="O132" s="17" t="str">
        <f t="shared" si="26"/>
        <v>Run-ons/Fragments</v>
      </c>
      <c r="P132" s="17" t="str">
        <f t="shared" si="26"/>
        <v>Quantity</v>
      </c>
      <c r="Q132" s="17" t="str">
        <f t="shared" si="26"/>
        <v>Connecting Words</v>
      </c>
      <c r="R132" s="17" t="str">
        <f t="shared" si="26"/>
        <v>Punctuation</v>
      </c>
      <c r="S132" s="17" t="str">
        <f t="shared" si="26"/>
        <v>Keeping Comparisons Parallel</v>
      </c>
      <c r="T132" s="17" t="str">
        <f t="shared" si="26"/>
        <v>Sentence Construction</v>
      </c>
      <c r="U132" s="17" t="str">
        <f t="shared" si="26"/>
        <v>Concision/Clarity/Correctness</v>
      </c>
      <c r="V132" s="17" t="str">
        <f t="shared" si="26"/>
        <v>SC Total</v>
      </c>
      <c r="X132" s="82" t="str">
        <f t="array" ref="X132:AO132">TRANSPOSE(VSubArea)</f>
        <v>Justify Conclusion</v>
      </c>
      <c r="Y132" s="82" t="str">
        <v>Flaw</v>
      </c>
      <c r="Z132" s="82" t="str">
        <v>Explain</v>
      </c>
      <c r="AA132" s="82" t="str">
        <v>Paraphrase</v>
      </c>
      <c r="AB132" s="82" t="str">
        <v>Evaluate</v>
      </c>
      <c r="AC132" s="82" t="str">
        <v>Structure</v>
      </c>
      <c r="AD132" s="82" t="str">
        <v>Roman Numeral Qs</v>
      </c>
      <c r="AE132" s="82" t="str">
        <v>Except Questions</v>
      </c>
      <c r="AF132" s="82" t="str">
        <v>Agreement</v>
      </c>
      <c r="AG132" s="82" t="str">
        <v>Correct Tense</v>
      </c>
      <c r="AH132" s="82" t="str">
        <v>Mood/Voice</v>
      </c>
      <c r="AI132" s="82" t="str">
        <v>Run-ons/Fragments</v>
      </c>
      <c r="AJ132" s="82" t="str">
        <v>Quantity</v>
      </c>
      <c r="AK132" s="82" t="str">
        <v>Connecting Words</v>
      </c>
      <c r="AL132" s="82" t="str">
        <v>Punctuation</v>
      </c>
      <c r="AM132" s="82" t="str">
        <v>Keeping Comparisons Parallel</v>
      </c>
      <c r="AN132" s="82" t="str">
        <v>Sentence Construction</v>
      </c>
      <c r="AO132" s="82" t="str">
        <v>Concision/Clarity/Correctness</v>
      </c>
      <c r="AP132" s="76" t="s">
        <v>573</v>
      </c>
      <c r="AQ132" s="76"/>
      <c r="AR132" s="76"/>
      <c r="AS132" s="76"/>
      <c r="AT132" s="76"/>
      <c r="AU132" s="76"/>
      <c r="AV132" s="76"/>
      <c r="AW132" s="76"/>
      <c r="AX132" s="76"/>
      <c r="AY132" s="76"/>
      <c r="AZ132" s="76"/>
      <c r="BA132" s="76"/>
      <c r="BB132" s="76"/>
      <c r="BC132" s="76"/>
      <c r="BD132" s="76"/>
      <c r="BE132" s="76"/>
      <c r="BF132" s="76"/>
      <c r="BG132" s="76"/>
    </row>
    <row r="133" spans="2:59" ht="16" thickBot="1">
      <c r="B133" s="18" t="str">
        <f>+$B$43</f>
        <v>Official Guide 12</v>
      </c>
      <c r="D133" s="136" t="str">
        <f t="shared" ref="D133:S143" si="27">+IF(ISERROR(X133),"n/a",X133)</f>
        <v>n/a</v>
      </c>
      <c r="E133" s="136" t="str">
        <f t="shared" si="27"/>
        <v>n/a</v>
      </c>
      <c r="F133" s="136" t="str">
        <f t="shared" si="27"/>
        <v>n/a</v>
      </c>
      <c r="G133" s="136" t="str">
        <f t="shared" si="27"/>
        <v>n/a</v>
      </c>
      <c r="H133" s="136" t="str">
        <f t="shared" si="27"/>
        <v>n/a</v>
      </c>
      <c r="I133" s="136">
        <f t="shared" si="27"/>
        <v>120</v>
      </c>
      <c r="J133" s="136" t="str">
        <f t="shared" si="27"/>
        <v>n/a</v>
      </c>
      <c r="K133" s="136" t="str">
        <f t="shared" si="27"/>
        <v>n/a</v>
      </c>
      <c r="L133" s="136">
        <f t="shared" si="27"/>
        <v>85.4375</v>
      </c>
      <c r="M133" s="53">
        <f t="shared" si="27"/>
        <v>65.400000000000006</v>
      </c>
      <c r="N133" s="54" t="str">
        <f t="shared" si="27"/>
        <v>n/a</v>
      </c>
      <c r="O133" s="53">
        <f t="shared" si="27"/>
        <v>68</v>
      </c>
      <c r="P133" s="54">
        <f t="shared" si="27"/>
        <v>116</v>
      </c>
      <c r="Q133" s="53">
        <f t="shared" si="27"/>
        <v>55</v>
      </c>
      <c r="R133" s="54" t="str">
        <f t="shared" si="27"/>
        <v>n/a</v>
      </c>
      <c r="S133" s="53">
        <f t="shared" si="27"/>
        <v>58.142857142857146</v>
      </c>
      <c r="T133" s="54">
        <f t="shared" ref="O133:V143" si="28">+IF(ISERROR(AN133),"n/a",AN133)</f>
        <v>67.400000000000006</v>
      </c>
      <c r="U133" s="53">
        <f t="shared" si="28"/>
        <v>78.387096774193552</v>
      </c>
      <c r="V133" s="54">
        <f t="shared" si="28"/>
        <v>74.686868686868692</v>
      </c>
      <c r="X133" s="83" t="e">
        <f>+SUMPRODUCT(('Verbal Log'!$C$5:$C$1004='Verbal Sub Area Stats'!$B133)*('Verbal Log'!$J$5:$J$1004='Verbal Sub Area Stats'!X$42)*('Verbal Log'!$E$5:$E$1004='Verbal Sub Area Stats'!$B$131)*'Verbal Log'!$H$5:$H$1004)/SUMPRODUCT(('Verbal Log'!$C$5:$C$1004='Verbal Sub Area Stats'!$B133)*('Verbal Log'!$J$5:$J$1004='Verbal Sub Area Stats'!X$42)*('Verbal Log'!$E$5:$E$1004='Verbal Sub Area Stats'!$B$131))</f>
        <v>#DIV/0!</v>
      </c>
      <c r="Y133" s="83" t="e">
        <f>+SUMPRODUCT(('Verbal Log'!$C$5:$C$1004='Verbal Sub Area Stats'!$B133)*('Verbal Log'!$J$5:$J$1004='Verbal Sub Area Stats'!Y$42)*('Verbal Log'!$E$5:$E$1004='Verbal Sub Area Stats'!$B$131)*'Verbal Log'!$H$5:$H$1004)/SUMPRODUCT(('Verbal Log'!$C$5:$C$1004='Verbal Sub Area Stats'!$B133)*('Verbal Log'!$J$5:$J$1004='Verbal Sub Area Stats'!Y$42)*('Verbal Log'!$E$5:$E$1004='Verbal Sub Area Stats'!$B$131))</f>
        <v>#DIV/0!</v>
      </c>
      <c r="Z133" s="83" t="e">
        <f>+SUMPRODUCT(('Verbal Log'!$C$5:$C$1004='Verbal Sub Area Stats'!$B133)*('Verbal Log'!$J$5:$J$1004='Verbal Sub Area Stats'!Z$42)*('Verbal Log'!$E$5:$E$1004='Verbal Sub Area Stats'!$B$131)*'Verbal Log'!$H$5:$H$1004)/SUMPRODUCT(('Verbal Log'!$C$5:$C$1004='Verbal Sub Area Stats'!$B133)*('Verbal Log'!$J$5:$J$1004='Verbal Sub Area Stats'!Z$42)*('Verbal Log'!$E$5:$E$1004='Verbal Sub Area Stats'!$B$131))</f>
        <v>#DIV/0!</v>
      </c>
      <c r="AA133" s="83" t="e">
        <f>+SUMPRODUCT(('Verbal Log'!$C$5:$C$1004='Verbal Sub Area Stats'!$B133)*('Verbal Log'!$J$5:$J$1004='Verbal Sub Area Stats'!AA$42)*('Verbal Log'!$E$5:$E$1004='Verbal Sub Area Stats'!$B$131)*'Verbal Log'!$H$5:$H$1004)/SUMPRODUCT(('Verbal Log'!$C$5:$C$1004='Verbal Sub Area Stats'!$B133)*('Verbal Log'!$J$5:$J$1004='Verbal Sub Area Stats'!AA$42)*('Verbal Log'!$E$5:$E$1004='Verbal Sub Area Stats'!$B$131))</f>
        <v>#DIV/0!</v>
      </c>
      <c r="AB133" s="83" t="e">
        <f>+SUMPRODUCT(('Verbal Log'!$C$5:$C$1004='Verbal Sub Area Stats'!$B133)*('Verbal Log'!$J$5:$J$1004='Verbal Sub Area Stats'!AB$42)*('Verbal Log'!$E$5:$E$1004='Verbal Sub Area Stats'!$B$131)*'Verbal Log'!$H$5:$H$1004)/SUMPRODUCT(('Verbal Log'!$C$5:$C$1004='Verbal Sub Area Stats'!$B133)*('Verbal Log'!$J$5:$J$1004='Verbal Sub Area Stats'!AB$42)*('Verbal Log'!$E$5:$E$1004='Verbal Sub Area Stats'!$B$131))</f>
        <v>#DIV/0!</v>
      </c>
      <c r="AC133" s="83">
        <f>+SUMPRODUCT(('Verbal Log'!$C$5:$C$1004='Verbal Sub Area Stats'!$B133)*('Verbal Log'!$J$5:$J$1004='Verbal Sub Area Stats'!AC$42)*('Verbal Log'!$E$5:$E$1004='Verbal Sub Area Stats'!$B$131)*'Verbal Log'!$H$5:$H$1004)/SUMPRODUCT(('Verbal Log'!$C$5:$C$1004='Verbal Sub Area Stats'!$B133)*('Verbal Log'!$J$5:$J$1004='Verbal Sub Area Stats'!AC$42)*('Verbal Log'!$E$5:$E$1004='Verbal Sub Area Stats'!$B$131))</f>
        <v>120</v>
      </c>
      <c r="AD133" s="83" t="e">
        <f>+SUMPRODUCT(('Verbal Log'!$C$5:$C$1004='Verbal Sub Area Stats'!$B133)*('Verbal Log'!$J$5:$J$1004='Verbal Sub Area Stats'!AD$42)*('Verbal Log'!$E$5:$E$1004='Verbal Sub Area Stats'!$B$131)*'Verbal Log'!$H$5:$H$1004)/SUMPRODUCT(('Verbal Log'!$C$5:$C$1004='Verbal Sub Area Stats'!$B133)*('Verbal Log'!$J$5:$J$1004='Verbal Sub Area Stats'!AD$42)*('Verbal Log'!$E$5:$E$1004='Verbal Sub Area Stats'!$B$131))</f>
        <v>#DIV/0!</v>
      </c>
      <c r="AE133" s="83" t="e">
        <f>+SUMPRODUCT(('Verbal Log'!$C$5:$C$1004='Verbal Sub Area Stats'!$B133)*('Verbal Log'!$J$5:$J$1004='Verbal Sub Area Stats'!AE$42)*('Verbal Log'!$E$5:$E$1004='Verbal Sub Area Stats'!$B$131)*'Verbal Log'!$H$5:$H$1004)/SUMPRODUCT(('Verbal Log'!$C$5:$C$1004='Verbal Sub Area Stats'!$B133)*('Verbal Log'!$J$5:$J$1004='Verbal Sub Area Stats'!AE$42)*('Verbal Log'!$E$5:$E$1004='Verbal Sub Area Stats'!$B$131))</f>
        <v>#DIV/0!</v>
      </c>
      <c r="AF133" s="83">
        <f>+SUMPRODUCT(('Verbal Log'!$C$5:$C$1004='Verbal Sub Area Stats'!$B133)*('Verbal Log'!$J$5:$J$1004='Verbal Sub Area Stats'!AF$42)*('Verbal Log'!$E$5:$E$1004='Verbal Sub Area Stats'!$B$131)*'Verbal Log'!$H$5:$H$1004)/SUMPRODUCT(('Verbal Log'!$C$5:$C$1004='Verbal Sub Area Stats'!$B133)*('Verbal Log'!$J$5:$J$1004='Verbal Sub Area Stats'!AF$42)*('Verbal Log'!$E$5:$E$1004='Verbal Sub Area Stats'!$B$131))</f>
        <v>85.4375</v>
      </c>
      <c r="AG133" s="83">
        <f>+SUMPRODUCT(('Verbal Log'!$C$5:$C$1004='Verbal Sub Area Stats'!$B133)*('Verbal Log'!$J$5:$J$1004='Verbal Sub Area Stats'!AG$42)*('Verbal Log'!$E$5:$E$1004='Verbal Sub Area Stats'!$B$131)*'Verbal Log'!$H$5:$H$1004)/SUMPRODUCT(('Verbal Log'!$C$5:$C$1004='Verbal Sub Area Stats'!$B133)*('Verbal Log'!$J$5:$J$1004='Verbal Sub Area Stats'!AG$42)*('Verbal Log'!$E$5:$E$1004='Verbal Sub Area Stats'!$B$131))</f>
        <v>65.400000000000006</v>
      </c>
      <c r="AH133" s="83" t="e">
        <f>+SUMPRODUCT(('Verbal Log'!$C$5:$C$1004='Verbal Sub Area Stats'!$B133)*('Verbal Log'!$J$5:$J$1004='Verbal Sub Area Stats'!AH$42)*('Verbal Log'!$E$5:$E$1004='Verbal Sub Area Stats'!$B$131)*'Verbal Log'!$H$5:$H$1004)/SUMPRODUCT(('Verbal Log'!$C$5:$C$1004='Verbal Sub Area Stats'!$B133)*('Verbal Log'!$J$5:$J$1004='Verbal Sub Area Stats'!AH$42)*('Verbal Log'!$E$5:$E$1004='Verbal Sub Area Stats'!$B$131))</f>
        <v>#DIV/0!</v>
      </c>
      <c r="AI133" s="83">
        <f>+SUMPRODUCT(('Verbal Log'!$C$5:$C$1004='Verbal Sub Area Stats'!$B133)*('Verbal Log'!$J$5:$J$1004='Verbal Sub Area Stats'!AI$42)*('Verbal Log'!$E$5:$E$1004='Verbal Sub Area Stats'!$B$131)*'Verbal Log'!$H$5:$H$1004)/SUMPRODUCT(('Verbal Log'!$C$5:$C$1004='Verbal Sub Area Stats'!$B133)*('Verbal Log'!$J$5:$J$1004='Verbal Sub Area Stats'!AI$42)*('Verbal Log'!$E$5:$E$1004='Verbal Sub Area Stats'!$B$131))</f>
        <v>68</v>
      </c>
      <c r="AJ133" s="83">
        <f>+SUMPRODUCT(('Verbal Log'!$C$5:$C$1004='Verbal Sub Area Stats'!$B133)*('Verbal Log'!$J$5:$J$1004='Verbal Sub Area Stats'!AJ$42)*('Verbal Log'!$E$5:$E$1004='Verbal Sub Area Stats'!$B$131)*'Verbal Log'!$H$5:$H$1004)/SUMPRODUCT(('Verbal Log'!$C$5:$C$1004='Verbal Sub Area Stats'!$B133)*('Verbal Log'!$J$5:$J$1004='Verbal Sub Area Stats'!AJ$42)*('Verbal Log'!$E$5:$E$1004='Verbal Sub Area Stats'!$B$131))</f>
        <v>116</v>
      </c>
      <c r="AK133" s="83">
        <f>+SUMPRODUCT(('Verbal Log'!$C$5:$C$1004='Verbal Sub Area Stats'!$B133)*('Verbal Log'!$J$5:$J$1004='Verbal Sub Area Stats'!AK$42)*('Verbal Log'!$E$5:$E$1004='Verbal Sub Area Stats'!$B$131)*'Verbal Log'!$H$5:$H$1004)/SUMPRODUCT(('Verbal Log'!$C$5:$C$1004='Verbal Sub Area Stats'!$B133)*('Verbal Log'!$J$5:$J$1004='Verbal Sub Area Stats'!AK$42)*('Verbal Log'!$E$5:$E$1004='Verbal Sub Area Stats'!$B$131))</f>
        <v>55</v>
      </c>
      <c r="AL133" s="83" t="e">
        <f>+SUMPRODUCT(('Verbal Log'!$C$5:$C$1004='Verbal Sub Area Stats'!$B133)*('Verbal Log'!$J$5:$J$1004='Verbal Sub Area Stats'!AL$42)*('Verbal Log'!$E$5:$E$1004='Verbal Sub Area Stats'!$B$131)*'Verbal Log'!$H$5:$H$1004)/SUMPRODUCT(('Verbal Log'!$C$5:$C$1004='Verbal Sub Area Stats'!$B133)*('Verbal Log'!$J$5:$J$1004='Verbal Sub Area Stats'!AL$42)*('Verbal Log'!$E$5:$E$1004='Verbal Sub Area Stats'!$B$131))</f>
        <v>#DIV/0!</v>
      </c>
      <c r="AM133" s="83">
        <f>+SUMPRODUCT(('Verbal Log'!$C$5:$C$1004='Verbal Sub Area Stats'!$B133)*('Verbal Log'!$J$5:$J$1004='Verbal Sub Area Stats'!AM$42)*('Verbal Log'!$E$5:$E$1004='Verbal Sub Area Stats'!$B$131)*'Verbal Log'!$H$5:$H$1004)/SUMPRODUCT(('Verbal Log'!$C$5:$C$1004='Verbal Sub Area Stats'!$B133)*('Verbal Log'!$J$5:$J$1004='Verbal Sub Area Stats'!AM$42)*('Verbal Log'!$E$5:$E$1004='Verbal Sub Area Stats'!$B$131))</f>
        <v>58.142857142857146</v>
      </c>
      <c r="AN133" s="83">
        <f>+SUMPRODUCT(('Verbal Log'!$C$5:$C$1004='Verbal Sub Area Stats'!$B133)*('Verbal Log'!$J$5:$J$1004='Verbal Sub Area Stats'!AN$42)*('Verbal Log'!$E$5:$E$1004='Verbal Sub Area Stats'!$B$131)*'Verbal Log'!$H$5:$H$1004)/SUMPRODUCT(('Verbal Log'!$C$5:$C$1004='Verbal Sub Area Stats'!$B133)*('Verbal Log'!$J$5:$J$1004='Verbal Sub Area Stats'!AN$42)*('Verbal Log'!$E$5:$E$1004='Verbal Sub Area Stats'!$B$131))</f>
        <v>67.400000000000006</v>
      </c>
      <c r="AO133" s="83">
        <f>+SUMPRODUCT(('Verbal Log'!$C$5:$C$1004='Verbal Sub Area Stats'!$B133)*('Verbal Log'!$J$5:$J$1004='Verbal Sub Area Stats'!AO$42)*('Verbal Log'!$E$5:$E$1004='Verbal Sub Area Stats'!$B$131)*'Verbal Log'!$H$5:$H$1004)/SUMPRODUCT(('Verbal Log'!$C$5:$C$1004='Verbal Sub Area Stats'!$B133)*('Verbal Log'!$J$5:$J$1004='Verbal Sub Area Stats'!AO$42)*('Verbal Log'!$E$5:$E$1004='Verbal Sub Area Stats'!$B$131))</f>
        <v>78.387096774193552</v>
      </c>
      <c r="AP133" s="83">
        <f>+SUMPRODUCT(('Verbal Log'!$C$5:$C$1004='Verbal Sub Area Stats'!$B133)*('Verbal Log'!$E$5:$E$1004='Verbal Sub Area Stats'!$B$71)*'Verbal Log'!$H$5:$H$1004)/SUMPRODUCT(('Verbal Log'!$C$5:$C$1004='Verbal Sub Area Stats'!$B133)*('Verbal Log'!$E$5:$E$1004='Verbal Sub Area Stats'!$B$71))</f>
        <v>74.686868686868692</v>
      </c>
      <c r="AQ133" s="76"/>
      <c r="AR133" s="76"/>
      <c r="AS133" s="76"/>
      <c r="AT133" s="76"/>
      <c r="AU133" s="76"/>
      <c r="AV133" s="76"/>
      <c r="AW133" s="76"/>
      <c r="AX133" s="76"/>
      <c r="AY133" s="76"/>
      <c r="AZ133" s="76"/>
      <c r="BA133" s="76"/>
      <c r="BB133" s="76"/>
      <c r="BC133" s="76"/>
      <c r="BD133" s="76"/>
      <c r="BE133" s="76"/>
      <c r="BF133" s="76"/>
      <c r="BG133" s="76"/>
    </row>
    <row r="134" spans="2:59" ht="16" thickBot="1">
      <c r="B134" s="18" t="str">
        <f>+$B$44</f>
        <v>Official Guide-V</v>
      </c>
      <c r="D134" s="137" t="str">
        <f t="shared" si="27"/>
        <v>n/a</v>
      </c>
      <c r="E134" s="137" t="str">
        <f t="shared" si="27"/>
        <v>n/a</v>
      </c>
      <c r="F134" s="137" t="str">
        <f t="shared" si="27"/>
        <v>n/a</v>
      </c>
      <c r="G134" s="137" t="str">
        <f t="shared" si="27"/>
        <v>n/a</v>
      </c>
      <c r="H134" s="137" t="str">
        <f t="shared" si="27"/>
        <v>n/a</v>
      </c>
      <c r="I134" s="137">
        <f t="shared" si="27"/>
        <v>125</v>
      </c>
      <c r="J134" s="137" t="str">
        <f t="shared" si="27"/>
        <v>n/a</v>
      </c>
      <c r="K134" s="137" t="str">
        <f t="shared" si="27"/>
        <v>n/a</v>
      </c>
      <c r="L134" s="137">
        <f t="shared" si="27"/>
        <v>68.307692307692307</v>
      </c>
      <c r="M134" s="56">
        <f t="shared" si="27"/>
        <v>75.2</v>
      </c>
      <c r="N134" s="57" t="str">
        <f t="shared" si="27"/>
        <v>n/a</v>
      </c>
      <c r="O134" s="56">
        <f t="shared" si="28"/>
        <v>85.5</v>
      </c>
      <c r="P134" s="57">
        <f t="shared" si="28"/>
        <v>57</v>
      </c>
      <c r="Q134" s="56" t="str">
        <f t="shared" si="28"/>
        <v>n/a</v>
      </c>
      <c r="R134" s="57" t="str">
        <f t="shared" si="28"/>
        <v>n/a</v>
      </c>
      <c r="S134" s="56">
        <f t="shared" si="28"/>
        <v>70.875</v>
      </c>
      <c r="T134" s="57">
        <f t="shared" si="28"/>
        <v>47</v>
      </c>
      <c r="U134" s="56">
        <f t="shared" si="28"/>
        <v>82.103448275862064</v>
      </c>
      <c r="V134" s="57">
        <f t="shared" si="28"/>
        <v>74.61333333333333</v>
      </c>
      <c r="X134" s="83" t="e">
        <f>+SUMPRODUCT(('Verbal Log'!$C$5:$C$1004='Verbal Sub Area Stats'!$B134)*('Verbal Log'!$J$5:$J$1004='Verbal Sub Area Stats'!X$42)*('Verbal Log'!$E$5:$E$1004='Verbal Sub Area Stats'!$B$131)*'Verbal Log'!$H$5:$H$1004)/SUMPRODUCT(('Verbal Log'!$C$5:$C$1004='Verbal Sub Area Stats'!$B134)*('Verbal Log'!$J$5:$J$1004='Verbal Sub Area Stats'!X$42)*('Verbal Log'!$E$5:$E$1004='Verbal Sub Area Stats'!$B$131))</f>
        <v>#DIV/0!</v>
      </c>
      <c r="Y134" s="83" t="e">
        <f>+SUMPRODUCT(('Verbal Log'!$C$5:$C$1004='Verbal Sub Area Stats'!$B134)*('Verbal Log'!$J$5:$J$1004='Verbal Sub Area Stats'!Y$42)*('Verbal Log'!$E$5:$E$1004='Verbal Sub Area Stats'!$B$131)*'Verbal Log'!$H$5:$H$1004)/SUMPRODUCT(('Verbal Log'!$C$5:$C$1004='Verbal Sub Area Stats'!$B134)*('Verbal Log'!$J$5:$J$1004='Verbal Sub Area Stats'!Y$42)*('Verbal Log'!$E$5:$E$1004='Verbal Sub Area Stats'!$B$131))</f>
        <v>#DIV/0!</v>
      </c>
      <c r="Z134" s="83" t="e">
        <f>+SUMPRODUCT(('Verbal Log'!$C$5:$C$1004='Verbal Sub Area Stats'!$B134)*('Verbal Log'!$J$5:$J$1004='Verbal Sub Area Stats'!Z$42)*('Verbal Log'!$E$5:$E$1004='Verbal Sub Area Stats'!$B$131)*'Verbal Log'!$H$5:$H$1004)/SUMPRODUCT(('Verbal Log'!$C$5:$C$1004='Verbal Sub Area Stats'!$B134)*('Verbal Log'!$J$5:$J$1004='Verbal Sub Area Stats'!Z$42)*('Verbal Log'!$E$5:$E$1004='Verbal Sub Area Stats'!$B$131))</f>
        <v>#DIV/0!</v>
      </c>
      <c r="AA134" s="83" t="e">
        <f>+SUMPRODUCT(('Verbal Log'!$C$5:$C$1004='Verbal Sub Area Stats'!$B134)*('Verbal Log'!$J$5:$J$1004='Verbal Sub Area Stats'!AA$42)*('Verbal Log'!$E$5:$E$1004='Verbal Sub Area Stats'!$B$131)*'Verbal Log'!$H$5:$H$1004)/SUMPRODUCT(('Verbal Log'!$C$5:$C$1004='Verbal Sub Area Stats'!$B134)*('Verbal Log'!$J$5:$J$1004='Verbal Sub Area Stats'!AA$42)*('Verbal Log'!$E$5:$E$1004='Verbal Sub Area Stats'!$B$131))</f>
        <v>#DIV/0!</v>
      </c>
      <c r="AB134" s="83" t="e">
        <f>+SUMPRODUCT(('Verbal Log'!$C$5:$C$1004='Verbal Sub Area Stats'!$B134)*('Verbal Log'!$J$5:$J$1004='Verbal Sub Area Stats'!AB$42)*('Verbal Log'!$E$5:$E$1004='Verbal Sub Area Stats'!$B$131)*'Verbal Log'!$H$5:$H$1004)/SUMPRODUCT(('Verbal Log'!$C$5:$C$1004='Verbal Sub Area Stats'!$B134)*('Verbal Log'!$J$5:$J$1004='Verbal Sub Area Stats'!AB$42)*('Verbal Log'!$E$5:$E$1004='Verbal Sub Area Stats'!$B$131))</f>
        <v>#DIV/0!</v>
      </c>
      <c r="AC134" s="83">
        <f>+SUMPRODUCT(('Verbal Log'!$C$5:$C$1004='Verbal Sub Area Stats'!$B134)*('Verbal Log'!$J$5:$J$1004='Verbal Sub Area Stats'!AC$42)*('Verbal Log'!$E$5:$E$1004='Verbal Sub Area Stats'!$B$131)*'Verbal Log'!$H$5:$H$1004)/SUMPRODUCT(('Verbal Log'!$C$5:$C$1004='Verbal Sub Area Stats'!$B134)*('Verbal Log'!$J$5:$J$1004='Verbal Sub Area Stats'!AC$42)*('Verbal Log'!$E$5:$E$1004='Verbal Sub Area Stats'!$B$131))</f>
        <v>125</v>
      </c>
      <c r="AD134" s="83" t="e">
        <f>+SUMPRODUCT(('Verbal Log'!$C$5:$C$1004='Verbal Sub Area Stats'!$B134)*('Verbal Log'!$J$5:$J$1004='Verbal Sub Area Stats'!AD$42)*('Verbal Log'!$E$5:$E$1004='Verbal Sub Area Stats'!$B$131)*'Verbal Log'!$H$5:$H$1004)/SUMPRODUCT(('Verbal Log'!$C$5:$C$1004='Verbal Sub Area Stats'!$B134)*('Verbal Log'!$J$5:$J$1004='Verbal Sub Area Stats'!AD$42)*('Verbal Log'!$E$5:$E$1004='Verbal Sub Area Stats'!$B$131))</f>
        <v>#DIV/0!</v>
      </c>
      <c r="AE134" s="83" t="e">
        <f>+SUMPRODUCT(('Verbal Log'!$C$5:$C$1004='Verbal Sub Area Stats'!$B134)*('Verbal Log'!$J$5:$J$1004='Verbal Sub Area Stats'!AE$42)*('Verbal Log'!$E$5:$E$1004='Verbal Sub Area Stats'!$B$131)*'Verbal Log'!$H$5:$H$1004)/SUMPRODUCT(('Verbal Log'!$C$5:$C$1004='Verbal Sub Area Stats'!$B134)*('Verbal Log'!$J$5:$J$1004='Verbal Sub Area Stats'!AE$42)*('Verbal Log'!$E$5:$E$1004='Verbal Sub Area Stats'!$B$131))</f>
        <v>#DIV/0!</v>
      </c>
      <c r="AF134" s="83">
        <f>+SUMPRODUCT(('Verbal Log'!$C$5:$C$1004='Verbal Sub Area Stats'!$B134)*('Verbal Log'!$J$5:$J$1004='Verbal Sub Area Stats'!AF$42)*('Verbal Log'!$E$5:$E$1004='Verbal Sub Area Stats'!$B$131)*'Verbal Log'!$H$5:$H$1004)/SUMPRODUCT(('Verbal Log'!$C$5:$C$1004='Verbal Sub Area Stats'!$B134)*('Verbal Log'!$J$5:$J$1004='Verbal Sub Area Stats'!AF$42)*('Verbal Log'!$E$5:$E$1004='Verbal Sub Area Stats'!$B$131))</f>
        <v>68.307692307692307</v>
      </c>
      <c r="AG134" s="83">
        <f>+SUMPRODUCT(('Verbal Log'!$C$5:$C$1004='Verbal Sub Area Stats'!$B134)*('Verbal Log'!$J$5:$J$1004='Verbal Sub Area Stats'!AG$42)*('Verbal Log'!$E$5:$E$1004='Verbal Sub Area Stats'!$B$131)*'Verbal Log'!$H$5:$H$1004)/SUMPRODUCT(('Verbal Log'!$C$5:$C$1004='Verbal Sub Area Stats'!$B134)*('Verbal Log'!$J$5:$J$1004='Verbal Sub Area Stats'!AG$42)*('Verbal Log'!$E$5:$E$1004='Verbal Sub Area Stats'!$B$131))</f>
        <v>75.2</v>
      </c>
      <c r="AH134" s="83" t="e">
        <f>+SUMPRODUCT(('Verbal Log'!$C$5:$C$1004='Verbal Sub Area Stats'!$B134)*('Verbal Log'!$J$5:$J$1004='Verbal Sub Area Stats'!AH$42)*('Verbal Log'!$E$5:$E$1004='Verbal Sub Area Stats'!$B$131)*'Verbal Log'!$H$5:$H$1004)/SUMPRODUCT(('Verbal Log'!$C$5:$C$1004='Verbal Sub Area Stats'!$B134)*('Verbal Log'!$J$5:$J$1004='Verbal Sub Area Stats'!AH$42)*('Verbal Log'!$E$5:$E$1004='Verbal Sub Area Stats'!$B$131))</f>
        <v>#DIV/0!</v>
      </c>
      <c r="AI134" s="83">
        <f>+SUMPRODUCT(('Verbal Log'!$C$5:$C$1004='Verbal Sub Area Stats'!$B134)*('Verbal Log'!$J$5:$J$1004='Verbal Sub Area Stats'!AI$42)*('Verbal Log'!$E$5:$E$1004='Verbal Sub Area Stats'!$B$131)*'Verbal Log'!$H$5:$H$1004)/SUMPRODUCT(('Verbal Log'!$C$5:$C$1004='Verbal Sub Area Stats'!$B134)*('Verbal Log'!$J$5:$J$1004='Verbal Sub Area Stats'!AI$42)*('Verbal Log'!$E$5:$E$1004='Verbal Sub Area Stats'!$B$131))</f>
        <v>85.5</v>
      </c>
      <c r="AJ134" s="83">
        <f>+SUMPRODUCT(('Verbal Log'!$C$5:$C$1004='Verbal Sub Area Stats'!$B134)*('Verbal Log'!$J$5:$J$1004='Verbal Sub Area Stats'!AJ$42)*('Verbal Log'!$E$5:$E$1004='Verbal Sub Area Stats'!$B$131)*'Verbal Log'!$H$5:$H$1004)/SUMPRODUCT(('Verbal Log'!$C$5:$C$1004='Verbal Sub Area Stats'!$B134)*('Verbal Log'!$J$5:$J$1004='Verbal Sub Area Stats'!AJ$42)*('Verbal Log'!$E$5:$E$1004='Verbal Sub Area Stats'!$B$131))</f>
        <v>57</v>
      </c>
      <c r="AK134" s="83" t="e">
        <f>+SUMPRODUCT(('Verbal Log'!$C$5:$C$1004='Verbal Sub Area Stats'!$B134)*('Verbal Log'!$J$5:$J$1004='Verbal Sub Area Stats'!AK$42)*('Verbal Log'!$E$5:$E$1004='Verbal Sub Area Stats'!$B$131)*'Verbal Log'!$H$5:$H$1004)/SUMPRODUCT(('Verbal Log'!$C$5:$C$1004='Verbal Sub Area Stats'!$B134)*('Verbal Log'!$J$5:$J$1004='Verbal Sub Area Stats'!AK$42)*('Verbal Log'!$E$5:$E$1004='Verbal Sub Area Stats'!$B$131))</f>
        <v>#DIV/0!</v>
      </c>
      <c r="AL134" s="83" t="e">
        <f>+SUMPRODUCT(('Verbal Log'!$C$5:$C$1004='Verbal Sub Area Stats'!$B134)*('Verbal Log'!$J$5:$J$1004='Verbal Sub Area Stats'!AL$42)*('Verbal Log'!$E$5:$E$1004='Verbal Sub Area Stats'!$B$131)*'Verbal Log'!$H$5:$H$1004)/SUMPRODUCT(('Verbal Log'!$C$5:$C$1004='Verbal Sub Area Stats'!$B134)*('Verbal Log'!$J$5:$J$1004='Verbal Sub Area Stats'!AL$42)*('Verbal Log'!$E$5:$E$1004='Verbal Sub Area Stats'!$B$131))</f>
        <v>#DIV/0!</v>
      </c>
      <c r="AM134" s="83">
        <f>+SUMPRODUCT(('Verbal Log'!$C$5:$C$1004='Verbal Sub Area Stats'!$B134)*('Verbal Log'!$J$5:$J$1004='Verbal Sub Area Stats'!AM$42)*('Verbal Log'!$E$5:$E$1004='Verbal Sub Area Stats'!$B$131)*'Verbal Log'!$H$5:$H$1004)/SUMPRODUCT(('Verbal Log'!$C$5:$C$1004='Verbal Sub Area Stats'!$B134)*('Verbal Log'!$J$5:$J$1004='Verbal Sub Area Stats'!AM$42)*('Verbal Log'!$E$5:$E$1004='Verbal Sub Area Stats'!$B$131))</f>
        <v>70.875</v>
      </c>
      <c r="AN134" s="83">
        <f>+SUMPRODUCT(('Verbal Log'!$C$5:$C$1004='Verbal Sub Area Stats'!$B134)*('Verbal Log'!$J$5:$J$1004='Verbal Sub Area Stats'!AN$42)*('Verbal Log'!$E$5:$E$1004='Verbal Sub Area Stats'!$B$131)*'Verbal Log'!$H$5:$H$1004)/SUMPRODUCT(('Verbal Log'!$C$5:$C$1004='Verbal Sub Area Stats'!$B134)*('Verbal Log'!$J$5:$J$1004='Verbal Sub Area Stats'!AN$42)*('Verbal Log'!$E$5:$E$1004='Verbal Sub Area Stats'!$B$131))</f>
        <v>47</v>
      </c>
      <c r="AO134" s="83">
        <f>+SUMPRODUCT(('Verbal Log'!$C$5:$C$1004='Verbal Sub Area Stats'!$B134)*('Verbal Log'!$J$5:$J$1004='Verbal Sub Area Stats'!AO$42)*('Verbal Log'!$E$5:$E$1004='Verbal Sub Area Stats'!$B$131)*'Verbal Log'!$H$5:$H$1004)/SUMPRODUCT(('Verbal Log'!$C$5:$C$1004='Verbal Sub Area Stats'!$B134)*('Verbal Log'!$J$5:$J$1004='Verbal Sub Area Stats'!AO$42)*('Verbal Log'!$E$5:$E$1004='Verbal Sub Area Stats'!$B$131))</f>
        <v>82.103448275862064</v>
      </c>
      <c r="AP134" s="83">
        <f>+SUMPRODUCT(('Verbal Log'!$C$5:$C$1004='Verbal Sub Area Stats'!$B134)*('Verbal Log'!$E$5:$E$1004='Verbal Sub Area Stats'!$B$71)*'Verbal Log'!$H$5:$H$1004)/SUMPRODUCT(('Verbal Log'!$C$5:$C$1004='Verbal Sub Area Stats'!$B134)*('Verbal Log'!$E$5:$E$1004='Verbal Sub Area Stats'!$B$71))</f>
        <v>74.61333333333333</v>
      </c>
      <c r="AQ134" s="76"/>
      <c r="AR134" s="76"/>
      <c r="AS134" s="76"/>
      <c r="AT134" s="76"/>
      <c r="AU134" s="76"/>
      <c r="AV134" s="76"/>
      <c r="AW134" s="76"/>
      <c r="AX134" s="76"/>
      <c r="AY134" s="76"/>
      <c r="AZ134" s="76"/>
      <c r="BA134" s="76"/>
      <c r="BB134" s="76"/>
      <c r="BC134" s="76"/>
      <c r="BD134" s="76"/>
      <c r="BE134" s="76"/>
      <c r="BF134" s="76"/>
      <c r="BG134" s="76"/>
    </row>
    <row r="135" spans="2:59" ht="16" thickBot="1">
      <c r="B135" s="18" t="str">
        <f>+$B$45</f>
        <v>Official Guide-Q</v>
      </c>
      <c r="D135" s="136" t="str">
        <f t="shared" si="27"/>
        <v>n/a</v>
      </c>
      <c r="E135" s="136" t="str">
        <f t="shared" si="27"/>
        <v>n/a</v>
      </c>
      <c r="F135" s="136" t="str">
        <f t="shared" si="27"/>
        <v>n/a</v>
      </c>
      <c r="G135" s="136" t="str">
        <f t="shared" si="27"/>
        <v>n/a</v>
      </c>
      <c r="H135" s="136" t="str">
        <f t="shared" si="27"/>
        <v>n/a</v>
      </c>
      <c r="I135" s="136" t="str">
        <f t="shared" si="27"/>
        <v>n/a</v>
      </c>
      <c r="J135" s="136" t="str">
        <f t="shared" si="27"/>
        <v>n/a</v>
      </c>
      <c r="K135" s="136" t="str">
        <f t="shared" si="27"/>
        <v>n/a</v>
      </c>
      <c r="L135" s="136" t="str">
        <f t="shared" si="27"/>
        <v>n/a</v>
      </c>
      <c r="M135" s="53" t="str">
        <f t="shared" si="27"/>
        <v>n/a</v>
      </c>
      <c r="N135" s="54" t="str">
        <f t="shared" si="27"/>
        <v>n/a</v>
      </c>
      <c r="O135" s="53" t="str">
        <f t="shared" si="28"/>
        <v>n/a</v>
      </c>
      <c r="P135" s="54" t="str">
        <f t="shared" si="28"/>
        <v>n/a</v>
      </c>
      <c r="Q135" s="53" t="str">
        <f t="shared" si="28"/>
        <v>n/a</v>
      </c>
      <c r="R135" s="54" t="str">
        <f t="shared" si="28"/>
        <v>n/a</v>
      </c>
      <c r="S135" s="53" t="str">
        <f t="shared" si="28"/>
        <v>n/a</v>
      </c>
      <c r="T135" s="54" t="str">
        <f t="shared" si="28"/>
        <v>n/a</v>
      </c>
      <c r="U135" s="53" t="str">
        <f t="shared" si="28"/>
        <v>n/a</v>
      </c>
      <c r="V135" s="54" t="str">
        <f t="shared" si="28"/>
        <v>n/a</v>
      </c>
      <c r="X135" s="83" t="e">
        <f>+SUMPRODUCT(('Verbal Log'!$C$5:$C$1004='Verbal Sub Area Stats'!$B135)*('Verbal Log'!$J$5:$J$1004='Verbal Sub Area Stats'!X$42)*('Verbal Log'!$E$5:$E$1004='Verbal Sub Area Stats'!$B$131)*'Verbal Log'!$H$5:$H$1004)/SUMPRODUCT(('Verbal Log'!$C$5:$C$1004='Verbal Sub Area Stats'!$B135)*('Verbal Log'!$J$5:$J$1004='Verbal Sub Area Stats'!X$42)*('Verbal Log'!$E$5:$E$1004='Verbal Sub Area Stats'!$B$131))</f>
        <v>#DIV/0!</v>
      </c>
      <c r="Y135" s="83" t="e">
        <f>+SUMPRODUCT(('Verbal Log'!$C$5:$C$1004='Verbal Sub Area Stats'!$B135)*('Verbal Log'!$J$5:$J$1004='Verbal Sub Area Stats'!Y$42)*('Verbal Log'!$E$5:$E$1004='Verbal Sub Area Stats'!$B$131)*'Verbal Log'!$H$5:$H$1004)/SUMPRODUCT(('Verbal Log'!$C$5:$C$1004='Verbal Sub Area Stats'!$B135)*('Verbal Log'!$J$5:$J$1004='Verbal Sub Area Stats'!Y$42)*('Verbal Log'!$E$5:$E$1004='Verbal Sub Area Stats'!$B$131))</f>
        <v>#DIV/0!</v>
      </c>
      <c r="Z135" s="83" t="e">
        <f>+SUMPRODUCT(('Verbal Log'!$C$5:$C$1004='Verbal Sub Area Stats'!$B135)*('Verbal Log'!$J$5:$J$1004='Verbal Sub Area Stats'!Z$42)*('Verbal Log'!$E$5:$E$1004='Verbal Sub Area Stats'!$B$131)*'Verbal Log'!$H$5:$H$1004)/SUMPRODUCT(('Verbal Log'!$C$5:$C$1004='Verbal Sub Area Stats'!$B135)*('Verbal Log'!$J$5:$J$1004='Verbal Sub Area Stats'!Z$42)*('Verbal Log'!$E$5:$E$1004='Verbal Sub Area Stats'!$B$131))</f>
        <v>#DIV/0!</v>
      </c>
      <c r="AA135" s="83" t="e">
        <f>+SUMPRODUCT(('Verbal Log'!$C$5:$C$1004='Verbal Sub Area Stats'!$B135)*('Verbal Log'!$J$5:$J$1004='Verbal Sub Area Stats'!AA$42)*('Verbal Log'!$E$5:$E$1004='Verbal Sub Area Stats'!$B$131)*'Verbal Log'!$H$5:$H$1004)/SUMPRODUCT(('Verbal Log'!$C$5:$C$1004='Verbal Sub Area Stats'!$B135)*('Verbal Log'!$J$5:$J$1004='Verbal Sub Area Stats'!AA$42)*('Verbal Log'!$E$5:$E$1004='Verbal Sub Area Stats'!$B$131))</f>
        <v>#DIV/0!</v>
      </c>
      <c r="AB135" s="83" t="e">
        <f>+SUMPRODUCT(('Verbal Log'!$C$5:$C$1004='Verbal Sub Area Stats'!$B135)*('Verbal Log'!$J$5:$J$1004='Verbal Sub Area Stats'!AB$42)*('Verbal Log'!$E$5:$E$1004='Verbal Sub Area Stats'!$B$131)*'Verbal Log'!$H$5:$H$1004)/SUMPRODUCT(('Verbal Log'!$C$5:$C$1004='Verbal Sub Area Stats'!$B135)*('Verbal Log'!$J$5:$J$1004='Verbal Sub Area Stats'!AB$42)*('Verbal Log'!$E$5:$E$1004='Verbal Sub Area Stats'!$B$131))</f>
        <v>#DIV/0!</v>
      </c>
      <c r="AC135" s="83" t="e">
        <f>+SUMPRODUCT(('Verbal Log'!$C$5:$C$1004='Verbal Sub Area Stats'!$B135)*('Verbal Log'!$J$5:$J$1004='Verbal Sub Area Stats'!AC$42)*('Verbal Log'!$E$5:$E$1004='Verbal Sub Area Stats'!$B$131)*'Verbal Log'!$H$5:$H$1004)/SUMPRODUCT(('Verbal Log'!$C$5:$C$1004='Verbal Sub Area Stats'!$B135)*('Verbal Log'!$J$5:$J$1004='Verbal Sub Area Stats'!AC$42)*('Verbal Log'!$E$5:$E$1004='Verbal Sub Area Stats'!$B$131))</f>
        <v>#DIV/0!</v>
      </c>
      <c r="AD135" s="83" t="e">
        <f>+SUMPRODUCT(('Verbal Log'!$C$5:$C$1004='Verbal Sub Area Stats'!$B135)*('Verbal Log'!$J$5:$J$1004='Verbal Sub Area Stats'!AD$42)*('Verbal Log'!$E$5:$E$1004='Verbal Sub Area Stats'!$B$131)*'Verbal Log'!$H$5:$H$1004)/SUMPRODUCT(('Verbal Log'!$C$5:$C$1004='Verbal Sub Area Stats'!$B135)*('Verbal Log'!$J$5:$J$1004='Verbal Sub Area Stats'!AD$42)*('Verbal Log'!$E$5:$E$1004='Verbal Sub Area Stats'!$B$131))</f>
        <v>#DIV/0!</v>
      </c>
      <c r="AE135" s="83" t="e">
        <f>+SUMPRODUCT(('Verbal Log'!$C$5:$C$1004='Verbal Sub Area Stats'!$B135)*('Verbal Log'!$J$5:$J$1004='Verbal Sub Area Stats'!AE$42)*('Verbal Log'!$E$5:$E$1004='Verbal Sub Area Stats'!$B$131)*'Verbal Log'!$H$5:$H$1004)/SUMPRODUCT(('Verbal Log'!$C$5:$C$1004='Verbal Sub Area Stats'!$B135)*('Verbal Log'!$J$5:$J$1004='Verbal Sub Area Stats'!AE$42)*('Verbal Log'!$E$5:$E$1004='Verbal Sub Area Stats'!$B$131))</f>
        <v>#DIV/0!</v>
      </c>
      <c r="AF135" s="83" t="e">
        <f>+SUMPRODUCT(('Verbal Log'!$C$5:$C$1004='Verbal Sub Area Stats'!$B135)*('Verbal Log'!$J$5:$J$1004='Verbal Sub Area Stats'!AF$42)*('Verbal Log'!$E$5:$E$1004='Verbal Sub Area Stats'!$B$131)*'Verbal Log'!$H$5:$H$1004)/SUMPRODUCT(('Verbal Log'!$C$5:$C$1004='Verbal Sub Area Stats'!$B135)*('Verbal Log'!$J$5:$J$1004='Verbal Sub Area Stats'!AF$42)*('Verbal Log'!$E$5:$E$1004='Verbal Sub Area Stats'!$B$131))</f>
        <v>#DIV/0!</v>
      </c>
      <c r="AG135" s="83" t="e">
        <f>+SUMPRODUCT(('Verbal Log'!$C$5:$C$1004='Verbal Sub Area Stats'!$B135)*('Verbal Log'!$J$5:$J$1004='Verbal Sub Area Stats'!AG$42)*('Verbal Log'!$E$5:$E$1004='Verbal Sub Area Stats'!$B$131)*'Verbal Log'!$H$5:$H$1004)/SUMPRODUCT(('Verbal Log'!$C$5:$C$1004='Verbal Sub Area Stats'!$B135)*('Verbal Log'!$J$5:$J$1004='Verbal Sub Area Stats'!AG$42)*('Verbal Log'!$E$5:$E$1004='Verbal Sub Area Stats'!$B$131))</f>
        <v>#DIV/0!</v>
      </c>
      <c r="AH135" s="83" t="e">
        <f>+SUMPRODUCT(('Verbal Log'!$C$5:$C$1004='Verbal Sub Area Stats'!$B135)*('Verbal Log'!$J$5:$J$1004='Verbal Sub Area Stats'!AH$42)*('Verbal Log'!$E$5:$E$1004='Verbal Sub Area Stats'!$B$131)*'Verbal Log'!$H$5:$H$1004)/SUMPRODUCT(('Verbal Log'!$C$5:$C$1004='Verbal Sub Area Stats'!$B135)*('Verbal Log'!$J$5:$J$1004='Verbal Sub Area Stats'!AH$42)*('Verbal Log'!$E$5:$E$1004='Verbal Sub Area Stats'!$B$131))</f>
        <v>#DIV/0!</v>
      </c>
      <c r="AI135" s="83" t="e">
        <f>+SUMPRODUCT(('Verbal Log'!$C$5:$C$1004='Verbal Sub Area Stats'!$B135)*('Verbal Log'!$J$5:$J$1004='Verbal Sub Area Stats'!AI$42)*('Verbal Log'!$E$5:$E$1004='Verbal Sub Area Stats'!$B$131)*'Verbal Log'!$H$5:$H$1004)/SUMPRODUCT(('Verbal Log'!$C$5:$C$1004='Verbal Sub Area Stats'!$B135)*('Verbal Log'!$J$5:$J$1004='Verbal Sub Area Stats'!AI$42)*('Verbal Log'!$E$5:$E$1004='Verbal Sub Area Stats'!$B$131))</f>
        <v>#DIV/0!</v>
      </c>
      <c r="AJ135" s="83" t="e">
        <f>+SUMPRODUCT(('Verbal Log'!$C$5:$C$1004='Verbal Sub Area Stats'!$B135)*('Verbal Log'!$J$5:$J$1004='Verbal Sub Area Stats'!AJ$42)*('Verbal Log'!$E$5:$E$1004='Verbal Sub Area Stats'!$B$131)*'Verbal Log'!$H$5:$H$1004)/SUMPRODUCT(('Verbal Log'!$C$5:$C$1004='Verbal Sub Area Stats'!$B135)*('Verbal Log'!$J$5:$J$1004='Verbal Sub Area Stats'!AJ$42)*('Verbal Log'!$E$5:$E$1004='Verbal Sub Area Stats'!$B$131))</f>
        <v>#DIV/0!</v>
      </c>
      <c r="AK135" s="83" t="e">
        <f>+SUMPRODUCT(('Verbal Log'!$C$5:$C$1004='Verbal Sub Area Stats'!$B135)*('Verbal Log'!$J$5:$J$1004='Verbal Sub Area Stats'!AK$42)*('Verbal Log'!$E$5:$E$1004='Verbal Sub Area Stats'!$B$131)*'Verbal Log'!$H$5:$H$1004)/SUMPRODUCT(('Verbal Log'!$C$5:$C$1004='Verbal Sub Area Stats'!$B135)*('Verbal Log'!$J$5:$J$1004='Verbal Sub Area Stats'!AK$42)*('Verbal Log'!$E$5:$E$1004='Verbal Sub Area Stats'!$B$131))</f>
        <v>#DIV/0!</v>
      </c>
      <c r="AL135" s="83" t="e">
        <f>+SUMPRODUCT(('Verbal Log'!$C$5:$C$1004='Verbal Sub Area Stats'!$B135)*('Verbal Log'!$J$5:$J$1004='Verbal Sub Area Stats'!AL$42)*('Verbal Log'!$E$5:$E$1004='Verbal Sub Area Stats'!$B$131)*'Verbal Log'!$H$5:$H$1004)/SUMPRODUCT(('Verbal Log'!$C$5:$C$1004='Verbal Sub Area Stats'!$B135)*('Verbal Log'!$J$5:$J$1004='Verbal Sub Area Stats'!AL$42)*('Verbal Log'!$E$5:$E$1004='Verbal Sub Area Stats'!$B$131))</f>
        <v>#DIV/0!</v>
      </c>
      <c r="AM135" s="83" t="e">
        <f>+SUMPRODUCT(('Verbal Log'!$C$5:$C$1004='Verbal Sub Area Stats'!$B135)*('Verbal Log'!$J$5:$J$1004='Verbal Sub Area Stats'!AM$42)*('Verbal Log'!$E$5:$E$1004='Verbal Sub Area Stats'!$B$131)*'Verbal Log'!$H$5:$H$1004)/SUMPRODUCT(('Verbal Log'!$C$5:$C$1004='Verbal Sub Area Stats'!$B135)*('Verbal Log'!$J$5:$J$1004='Verbal Sub Area Stats'!AM$42)*('Verbal Log'!$E$5:$E$1004='Verbal Sub Area Stats'!$B$131))</f>
        <v>#DIV/0!</v>
      </c>
      <c r="AN135" s="83" t="e">
        <f>+SUMPRODUCT(('Verbal Log'!$C$5:$C$1004='Verbal Sub Area Stats'!$B135)*('Verbal Log'!$J$5:$J$1004='Verbal Sub Area Stats'!AN$42)*('Verbal Log'!$E$5:$E$1004='Verbal Sub Area Stats'!$B$131)*'Verbal Log'!$H$5:$H$1004)/SUMPRODUCT(('Verbal Log'!$C$5:$C$1004='Verbal Sub Area Stats'!$B135)*('Verbal Log'!$J$5:$J$1004='Verbal Sub Area Stats'!AN$42)*('Verbal Log'!$E$5:$E$1004='Verbal Sub Area Stats'!$B$131))</f>
        <v>#DIV/0!</v>
      </c>
      <c r="AO135" s="83" t="e">
        <f>+SUMPRODUCT(('Verbal Log'!$C$5:$C$1004='Verbal Sub Area Stats'!$B135)*('Verbal Log'!$J$5:$J$1004='Verbal Sub Area Stats'!AO$42)*('Verbal Log'!$E$5:$E$1004='Verbal Sub Area Stats'!$B$131)*'Verbal Log'!$H$5:$H$1004)/SUMPRODUCT(('Verbal Log'!$C$5:$C$1004='Verbal Sub Area Stats'!$B135)*('Verbal Log'!$J$5:$J$1004='Verbal Sub Area Stats'!AO$42)*('Verbal Log'!$E$5:$E$1004='Verbal Sub Area Stats'!$B$131))</f>
        <v>#DIV/0!</v>
      </c>
      <c r="AP135" s="83" t="e">
        <f>+SUMPRODUCT(('Verbal Log'!$C$5:$C$1004='Verbal Sub Area Stats'!$B135)*('Verbal Log'!$E$5:$E$1004='Verbal Sub Area Stats'!$B$71)*'Verbal Log'!$H$5:$H$1004)/SUMPRODUCT(('Verbal Log'!$C$5:$C$1004='Verbal Sub Area Stats'!$B135)*('Verbal Log'!$E$5:$E$1004='Verbal Sub Area Stats'!$B$71))</f>
        <v>#DIV/0!</v>
      </c>
      <c r="AQ135" s="76"/>
      <c r="AR135" s="76"/>
      <c r="AS135" s="76"/>
      <c r="AT135" s="76"/>
      <c r="AU135" s="76"/>
      <c r="AV135" s="76"/>
      <c r="AW135" s="76"/>
      <c r="AX135" s="76"/>
      <c r="AY135" s="76"/>
      <c r="AZ135" s="76"/>
      <c r="BA135" s="76"/>
      <c r="BB135" s="76"/>
      <c r="BC135" s="76"/>
      <c r="BD135" s="76"/>
      <c r="BE135" s="76"/>
      <c r="BF135" s="76"/>
      <c r="BG135" s="76"/>
    </row>
    <row r="136" spans="2:59" ht="16" thickBot="1">
      <c r="B136" s="18" t="str">
        <f>+$B$46</f>
        <v>Kaplan Premier</v>
      </c>
      <c r="D136" s="137" t="str">
        <f t="shared" si="27"/>
        <v>n/a</v>
      </c>
      <c r="E136" s="137" t="str">
        <f t="shared" si="27"/>
        <v>n/a</v>
      </c>
      <c r="F136" s="137" t="str">
        <f t="shared" si="27"/>
        <v>n/a</v>
      </c>
      <c r="G136" s="137" t="str">
        <f t="shared" si="27"/>
        <v>n/a</v>
      </c>
      <c r="H136" s="137" t="str">
        <f t="shared" si="27"/>
        <v>n/a</v>
      </c>
      <c r="I136" s="137" t="str">
        <f t="shared" si="27"/>
        <v>n/a</v>
      </c>
      <c r="J136" s="137" t="str">
        <f t="shared" si="27"/>
        <v>n/a</v>
      </c>
      <c r="K136" s="137" t="str">
        <f t="shared" si="27"/>
        <v>n/a</v>
      </c>
      <c r="L136" s="137">
        <f t="shared" si="27"/>
        <v>59.8</v>
      </c>
      <c r="M136" s="56">
        <f t="shared" si="27"/>
        <v>77.25</v>
      </c>
      <c r="N136" s="57" t="str">
        <f t="shared" si="27"/>
        <v>n/a</v>
      </c>
      <c r="O136" s="56" t="str">
        <f t="shared" si="28"/>
        <v>n/a</v>
      </c>
      <c r="P136" s="57" t="str">
        <f t="shared" si="28"/>
        <v>n/a</v>
      </c>
      <c r="Q136" s="56">
        <f t="shared" si="28"/>
        <v>93</v>
      </c>
      <c r="R136" s="57" t="str">
        <f t="shared" si="28"/>
        <v>n/a</v>
      </c>
      <c r="S136" s="56">
        <f t="shared" si="28"/>
        <v>145</v>
      </c>
      <c r="T136" s="57" t="str">
        <f t="shared" si="28"/>
        <v>n/a</v>
      </c>
      <c r="U136" s="56">
        <f t="shared" si="28"/>
        <v>91.666666666666671</v>
      </c>
      <c r="V136" s="57">
        <f t="shared" si="28"/>
        <v>83.88</v>
      </c>
      <c r="X136" s="83" t="e">
        <f>+SUMPRODUCT(('Verbal Log'!$C$5:$C$1004='Verbal Sub Area Stats'!$B136)*('Verbal Log'!$J$5:$J$1004='Verbal Sub Area Stats'!X$42)*('Verbal Log'!$E$5:$E$1004='Verbal Sub Area Stats'!$B$131)*'Verbal Log'!$H$5:$H$1004)/SUMPRODUCT(('Verbal Log'!$C$5:$C$1004='Verbal Sub Area Stats'!$B136)*('Verbal Log'!$J$5:$J$1004='Verbal Sub Area Stats'!X$42)*('Verbal Log'!$E$5:$E$1004='Verbal Sub Area Stats'!$B$131))</f>
        <v>#DIV/0!</v>
      </c>
      <c r="Y136" s="83" t="e">
        <f>+SUMPRODUCT(('Verbal Log'!$C$5:$C$1004='Verbal Sub Area Stats'!$B136)*('Verbal Log'!$J$5:$J$1004='Verbal Sub Area Stats'!Y$42)*('Verbal Log'!$E$5:$E$1004='Verbal Sub Area Stats'!$B$131)*'Verbal Log'!$H$5:$H$1004)/SUMPRODUCT(('Verbal Log'!$C$5:$C$1004='Verbal Sub Area Stats'!$B136)*('Verbal Log'!$J$5:$J$1004='Verbal Sub Area Stats'!Y$42)*('Verbal Log'!$E$5:$E$1004='Verbal Sub Area Stats'!$B$131))</f>
        <v>#DIV/0!</v>
      </c>
      <c r="Z136" s="83" t="e">
        <f>+SUMPRODUCT(('Verbal Log'!$C$5:$C$1004='Verbal Sub Area Stats'!$B136)*('Verbal Log'!$J$5:$J$1004='Verbal Sub Area Stats'!Z$42)*('Verbal Log'!$E$5:$E$1004='Verbal Sub Area Stats'!$B$131)*'Verbal Log'!$H$5:$H$1004)/SUMPRODUCT(('Verbal Log'!$C$5:$C$1004='Verbal Sub Area Stats'!$B136)*('Verbal Log'!$J$5:$J$1004='Verbal Sub Area Stats'!Z$42)*('Verbal Log'!$E$5:$E$1004='Verbal Sub Area Stats'!$B$131))</f>
        <v>#DIV/0!</v>
      </c>
      <c r="AA136" s="83" t="e">
        <f>+SUMPRODUCT(('Verbal Log'!$C$5:$C$1004='Verbal Sub Area Stats'!$B136)*('Verbal Log'!$J$5:$J$1004='Verbal Sub Area Stats'!AA$42)*('Verbal Log'!$E$5:$E$1004='Verbal Sub Area Stats'!$B$131)*'Verbal Log'!$H$5:$H$1004)/SUMPRODUCT(('Verbal Log'!$C$5:$C$1004='Verbal Sub Area Stats'!$B136)*('Verbal Log'!$J$5:$J$1004='Verbal Sub Area Stats'!AA$42)*('Verbal Log'!$E$5:$E$1004='Verbal Sub Area Stats'!$B$131))</f>
        <v>#DIV/0!</v>
      </c>
      <c r="AB136" s="83" t="e">
        <f>+SUMPRODUCT(('Verbal Log'!$C$5:$C$1004='Verbal Sub Area Stats'!$B136)*('Verbal Log'!$J$5:$J$1004='Verbal Sub Area Stats'!AB$42)*('Verbal Log'!$E$5:$E$1004='Verbal Sub Area Stats'!$B$131)*'Verbal Log'!$H$5:$H$1004)/SUMPRODUCT(('Verbal Log'!$C$5:$C$1004='Verbal Sub Area Stats'!$B136)*('Verbal Log'!$J$5:$J$1004='Verbal Sub Area Stats'!AB$42)*('Verbal Log'!$E$5:$E$1004='Verbal Sub Area Stats'!$B$131))</f>
        <v>#DIV/0!</v>
      </c>
      <c r="AC136" s="83" t="e">
        <f>+SUMPRODUCT(('Verbal Log'!$C$5:$C$1004='Verbal Sub Area Stats'!$B136)*('Verbal Log'!$J$5:$J$1004='Verbal Sub Area Stats'!AC$42)*('Verbal Log'!$E$5:$E$1004='Verbal Sub Area Stats'!$B$131)*'Verbal Log'!$H$5:$H$1004)/SUMPRODUCT(('Verbal Log'!$C$5:$C$1004='Verbal Sub Area Stats'!$B136)*('Verbal Log'!$J$5:$J$1004='Verbal Sub Area Stats'!AC$42)*('Verbal Log'!$E$5:$E$1004='Verbal Sub Area Stats'!$B$131))</f>
        <v>#DIV/0!</v>
      </c>
      <c r="AD136" s="83" t="e">
        <f>+SUMPRODUCT(('Verbal Log'!$C$5:$C$1004='Verbal Sub Area Stats'!$B136)*('Verbal Log'!$J$5:$J$1004='Verbal Sub Area Stats'!AD$42)*('Verbal Log'!$E$5:$E$1004='Verbal Sub Area Stats'!$B$131)*'Verbal Log'!$H$5:$H$1004)/SUMPRODUCT(('Verbal Log'!$C$5:$C$1004='Verbal Sub Area Stats'!$B136)*('Verbal Log'!$J$5:$J$1004='Verbal Sub Area Stats'!AD$42)*('Verbal Log'!$E$5:$E$1004='Verbal Sub Area Stats'!$B$131))</f>
        <v>#DIV/0!</v>
      </c>
      <c r="AE136" s="83" t="e">
        <f>+SUMPRODUCT(('Verbal Log'!$C$5:$C$1004='Verbal Sub Area Stats'!$B136)*('Verbal Log'!$J$5:$J$1004='Verbal Sub Area Stats'!AE$42)*('Verbal Log'!$E$5:$E$1004='Verbal Sub Area Stats'!$B$131)*'Verbal Log'!$H$5:$H$1004)/SUMPRODUCT(('Verbal Log'!$C$5:$C$1004='Verbal Sub Area Stats'!$B136)*('Verbal Log'!$J$5:$J$1004='Verbal Sub Area Stats'!AE$42)*('Verbal Log'!$E$5:$E$1004='Verbal Sub Area Stats'!$B$131))</f>
        <v>#DIV/0!</v>
      </c>
      <c r="AF136" s="83">
        <f>+SUMPRODUCT(('Verbal Log'!$C$5:$C$1004='Verbal Sub Area Stats'!$B136)*('Verbal Log'!$J$5:$J$1004='Verbal Sub Area Stats'!AF$42)*('Verbal Log'!$E$5:$E$1004='Verbal Sub Area Stats'!$B$131)*'Verbal Log'!$H$5:$H$1004)/SUMPRODUCT(('Verbal Log'!$C$5:$C$1004='Verbal Sub Area Stats'!$B136)*('Verbal Log'!$J$5:$J$1004='Verbal Sub Area Stats'!AF$42)*('Verbal Log'!$E$5:$E$1004='Verbal Sub Area Stats'!$B$131))</f>
        <v>59.8</v>
      </c>
      <c r="AG136" s="83">
        <f>+SUMPRODUCT(('Verbal Log'!$C$5:$C$1004='Verbal Sub Area Stats'!$B136)*('Verbal Log'!$J$5:$J$1004='Verbal Sub Area Stats'!AG$42)*('Verbal Log'!$E$5:$E$1004='Verbal Sub Area Stats'!$B$131)*'Verbal Log'!$H$5:$H$1004)/SUMPRODUCT(('Verbal Log'!$C$5:$C$1004='Verbal Sub Area Stats'!$B136)*('Verbal Log'!$J$5:$J$1004='Verbal Sub Area Stats'!AG$42)*('Verbal Log'!$E$5:$E$1004='Verbal Sub Area Stats'!$B$131))</f>
        <v>77.25</v>
      </c>
      <c r="AH136" s="83" t="e">
        <f>+SUMPRODUCT(('Verbal Log'!$C$5:$C$1004='Verbal Sub Area Stats'!$B136)*('Verbal Log'!$J$5:$J$1004='Verbal Sub Area Stats'!AH$42)*('Verbal Log'!$E$5:$E$1004='Verbal Sub Area Stats'!$B$131)*'Verbal Log'!$H$5:$H$1004)/SUMPRODUCT(('Verbal Log'!$C$5:$C$1004='Verbal Sub Area Stats'!$B136)*('Verbal Log'!$J$5:$J$1004='Verbal Sub Area Stats'!AH$42)*('Verbal Log'!$E$5:$E$1004='Verbal Sub Area Stats'!$B$131))</f>
        <v>#DIV/0!</v>
      </c>
      <c r="AI136" s="83" t="e">
        <f>+SUMPRODUCT(('Verbal Log'!$C$5:$C$1004='Verbal Sub Area Stats'!$B136)*('Verbal Log'!$J$5:$J$1004='Verbal Sub Area Stats'!AI$42)*('Verbal Log'!$E$5:$E$1004='Verbal Sub Area Stats'!$B$131)*'Verbal Log'!$H$5:$H$1004)/SUMPRODUCT(('Verbal Log'!$C$5:$C$1004='Verbal Sub Area Stats'!$B136)*('Verbal Log'!$J$5:$J$1004='Verbal Sub Area Stats'!AI$42)*('Verbal Log'!$E$5:$E$1004='Verbal Sub Area Stats'!$B$131))</f>
        <v>#DIV/0!</v>
      </c>
      <c r="AJ136" s="83" t="e">
        <f>+SUMPRODUCT(('Verbal Log'!$C$5:$C$1004='Verbal Sub Area Stats'!$B136)*('Verbal Log'!$J$5:$J$1004='Verbal Sub Area Stats'!AJ$42)*('Verbal Log'!$E$5:$E$1004='Verbal Sub Area Stats'!$B$131)*'Verbal Log'!$H$5:$H$1004)/SUMPRODUCT(('Verbal Log'!$C$5:$C$1004='Verbal Sub Area Stats'!$B136)*('Verbal Log'!$J$5:$J$1004='Verbal Sub Area Stats'!AJ$42)*('Verbal Log'!$E$5:$E$1004='Verbal Sub Area Stats'!$B$131))</f>
        <v>#DIV/0!</v>
      </c>
      <c r="AK136" s="83">
        <f>+SUMPRODUCT(('Verbal Log'!$C$5:$C$1004='Verbal Sub Area Stats'!$B136)*('Verbal Log'!$J$5:$J$1004='Verbal Sub Area Stats'!AK$42)*('Verbal Log'!$E$5:$E$1004='Verbal Sub Area Stats'!$B$131)*'Verbal Log'!$H$5:$H$1004)/SUMPRODUCT(('Verbal Log'!$C$5:$C$1004='Verbal Sub Area Stats'!$B136)*('Verbal Log'!$J$5:$J$1004='Verbal Sub Area Stats'!AK$42)*('Verbal Log'!$E$5:$E$1004='Verbal Sub Area Stats'!$B$131))</f>
        <v>93</v>
      </c>
      <c r="AL136" s="83" t="e">
        <f>+SUMPRODUCT(('Verbal Log'!$C$5:$C$1004='Verbal Sub Area Stats'!$B136)*('Verbal Log'!$J$5:$J$1004='Verbal Sub Area Stats'!AL$42)*('Verbal Log'!$E$5:$E$1004='Verbal Sub Area Stats'!$B$131)*'Verbal Log'!$H$5:$H$1004)/SUMPRODUCT(('Verbal Log'!$C$5:$C$1004='Verbal Sub Area Stats'!$B136)*('Verbal Log'!$J$5:$J$1004='Verbal Sub Area Stats'!AL$42)*('Verbal Log'!$E$5:$E$1004='Verbal Sub Area Stats'!$B$131))</f>
        <v>#DIV/0!</v>
      </c>
      <c r="AM136" s="83">
        <f>+SUMPRODUCT(('Verbal Log'!$C$5:$C$1004='Verbal Sub Area Stats'!$B136)*('Verbal Log'!$J$5:$J$1004='Verbal Sub Area Stats'!AM$42)*('Verbal Log'!$E$5:$E$1004='Verbal Sub Area Stats'!$B$131)*'Verbal Log'!$H$5:$H$1004)/SUMPRODUCT(('Verbal Log'!$C$5:$C$1004='Verbal Sub Area Stats'!$B136)*('Verbal Log'!$J$5:$J$1004='Verbal Sub Area Stats'!AM$42)*('Verbal Log'!$E$5:$E$1004='Verbal Sub Area Stats'!$B$131))</f>
        <v>145</v>
      </c>
      <c r="AN136" s="83" t="e">
        <f>+SUMPRODUCT(('Verbal Log'!$C$5:$C$1004='Verbal Sub Area Stats'!$B136)*('Verbal Log'!$J$5:$J$1004='Verbal Sub Area Stats'!AN$42)*('Verbal Log'!$E$5:$E$1004='Verbal Sub Area Stats'!$B$131)*'Verbal Log'!$H$5:$H$1004)/SUMPRODUCT(('Verbal Log'!$C$5:$C$1004='Verbal Sub Area Stats'!$B136)*('Verbal Log'!$J$5:$J$1004='Verbal Sub Area Stats'!AN$42)*('Verbal Log'!$E$5:$E$1004='Verbal Sub Area Stats'!$B$131))</f>
        <v>#DIV/0!</v>
      </c>
      <c r="AO136" s="83">
        <f>+SUMPRODUCT(('Verbal Log'!$C$5:$C$1004='Verbal Sub Area Stats'!$B136)*('Verbal Log'!$J$5:$J$1004='Verbal Sub Area Stats'!AO$42)*('Verbal Log'!$E$5:$E$1004='Verbal Sub Area Stats'!$B$131)*'Verbal Log'!$H$5:$H$1004)/SUMPRODUCT(('Verbal Log'!$C$5:$C$1004='Verbal Sub Area Stats'!$B136)*('Verbal Log'!$J$5:$J$1004='Verbal Sub Area Stats'!AO$42)*('Verbal Log'!$E$5:$E$1004='Verbal Sub Area Stats'!$B$131))</f>
        <v>91.666666666666671</v>
      </c>
      <c r="AP136" s="83">
        <f>+SUMPRODUCT(('Verbal Log'!$C$5:$C$1004='Verbal Sub Area Stats'!$B136)*('Verbal Log'!$E$5:$E$1004='Verbal Sub Area Stats'!$B$71)*'Verbal Log'!$H$5:$H$1004)/SUMPRODUCT(('Verbal Log'!$C$5:$C$1004='Verbal Sub Area Stats'!$B136)*('Verbal Log'!$E$5:$E$1004='Verbal Sub Area Stats'!$B$71))</f>
        <v>83.88</v>
      </c>
      <c r="AQ136" s="76"/>
      <c r="AR136" s="76"/>
      <c r="AS136" s="76"/>
      <c r="AT136" s="76"/>
      <c r="AU136" s="76"/>
      <c r="AV136" s="76"/>
      <c r="AW136" s="76"/>
      <c r="AX136" s="76"/>
      <c r="AY136" s="76"/>
      <c r="AZ136" s="76"/>
      <c r="BA136" s="76"/>
      <c r="BB136" s="76"/>
      <c r="BC136" s="76"/>
      <c r="BD136" s="76"/>
      <c r="BE136" s="76"/>
      <c r="BF136" s="76"/>
      <c r="BG136" s="76"/>
    </row>
    <row r="137" spans="2:59" ht="16" thickBot="1">
      <c r="B137" s="18" t="str">
        <f>+$B$47</f>
        <v>MGMAT</v>
      </c>
      <c r="D137" s="136" t="str">
        <f t="shared" si="27"/>
        <v>n/a</v>
      </c>
      <c r="E137" s="136" t="str">
        <f t="shared" si="27"/>
        <v>n/a</v>
      </c>
      <c r="F137" s="136" t="str">
        <f t="shared" si="27"/>
        <v>n/a</v>
      </c>
      <c r="G137" s="136" t="str">
        <f t="shared" si="27"/>
        <v>n/a</v>
      </c>
      <c r="H137" s="136" t="str">
        <f t="shared" si="27"/>
        <v>n/a</v>
      </c>
      <c r="I137" s="136" t="str">
        <f t="shared" si="27"/>
        <v>n/a</v>
      </c>
      <c r="J137" s="136" t="str">
        <f t="shared" si="27"/>
        <v>n/a</v>
      </c>
      <c r="K137" s="136" t="str">
        <f t="shared" si="27"/>
        <v>n/a</v>
      </c>
      <c r="L137" s="136" t="str">
        <f t="shared" si="27"/>
        <v>n/a</v>
      </c>
      <c r="M137" s="53" t="str">
        <f t="shared" si="27"/>
        <v>n/a</v>
      </c>
      <c r="N137" s="54" t="str">
        <f t="shared" si="27"/>
        <v>n/a</v>
      </c>
      <c r="O137" s="53" t="str">
        <f t="shared" si="28"/>
        <v>n/a</v>
      </c>
      <c r="P137" s="54" t="str">
        <f t="shared" si="28"/>
        <v>n/a</v>
      </c>
      <c r="Q137" s="53" t="str">
        <f t="shared" si="28"/>
        <v>n/a</v>
      </c>
      <c r="R137" s="54" t="str">
        <f t="shared" si="28"/>
        <v>n/a</v>
      </c>
      <c r="S137" s="53" t="str">
        <f t="shared" si="28"/>
        <v>n/a</v>
      </c>
      <c r="T137" s="54" t="str">
        <f t="shared" si="28"/>
        <v>n/a</v>
      </c>
      <c r="U137" s="53" t="str">
        <f t="shared" si="28"/>
        <v>n/a</v>
      </c>
      <c r="V137" s="54" t="str">
        <f t="shared" si="28"/>
        <v>n/a</v>
      </c>
      <c r="X137" s="83" t="e">
        <f>+SUMPRODUCT(('Verbal Log'!$C$5:$C$1004='Verbal Sub Area Stats'!$B137)*('Verbal Log'!$J$5:$J$1004='Verbal Sub Area Stats'!X$42)*('Verbal Log'!$E$5:$E$1004='Verbal Sub Area Stats'!$B$131)*'Verbal Log'!$H$5:$H$1004)/SUMPRODUCT(('Verbal Log'!$C$5:$C$1004='Verbal Sub Area Stats'!$B137)*('Verbal Log'!$J$5:$J$1004='Verbal Sub Area Stats'!X$42)*('Verbal Log'!$E$5:$E$1004='Verbal Sub Area Stats'!$B$131))</f>
        <v>#DIV/0!</v>
      </c>
      <c r="Y137" s="83" t="e">
        <f>+SUMPRODUCT(('Verbal Log'!$C$5:$C$1004='Verbal Sub Area Stats'!$B137)*('Verbal Log'!$J$5:$J$1004='Verbal Sub Area Stats'!Y$42)*('Verbal Log'!$E$5:$E$1004='Verbal Sub Area Stats'!$B$131)*'Verbal Log'!$H$5:$H$1004)/SUMPRODUCT(('Verbal Log'!$C$5:$C$1004='Verbal Sub Area Stats'!$B137)*('Verbal Log'!$J$5:$J$1004='Verbal Sub Area Stats'!Y$42)*('Verbal Log'!$E$5:$E$1004='Verbal Sub Area Stats'!$B$131))</f>
        <v>#DIV/0!</v>
      </c>
      <c r="Z137" s="83" t="e">
        <f>+SUMPRODUCT(('Verbal Log'!$C$5:$C$1004='Verbal Sub Area Stats'!$B137)*('Verbal Log'!$J$5:$J$1004='Verbal Sub Area Stats'!Z$42)*('Verbal Log'!$E$5:$E$1004='Verbal Sub Area Stats'!$B$131)*'Verbal Log'!$H$5:$H$1004)/SUMPRODUCT(('Verbal Log'!$C$5:$C$1004='Verbal Sub Area Stats'!$B137)*('Verbal Log'!$J$5:$J$1004='Verbal Sub Area Stats'!Z$42)*('Verbal Log'!$E$5:$E$1004='Verbal Sub Area Stats'!$B$131))</f>
        <v>#DIV/0!</v>
      </c>
      <c r="AA137" s="83" t="e">
        <f>+SUMPRODUCT(('Verbal Log'!$C$5:$C$1004='Verbal Sub Area Stats'!$B137)*('Verbal Log'!$J$5:$J$1004='Verbal Sub Area Stats'!AA$42)*('Verbal Log'!$E$5:$E$1004='Verbal Sub Area Stats'!$B$131)*'Verbal Log'!$H$5:$H$1004)/SUMPRODUCT(('Verbal Log'!$C$5:$C$1004='Verbal Sub Area Stats'!$B137)*('Verbal Log'!$J$5:$J$1004='Verbal Sub Area Stats'!AA$42)*('Verbal Log'!$E$5:$E$1004='Verbal Sub Area Stats'!$B$131))</f>
        <v>#DIV/0!</v>
      </c>
      <c r="AB137" s="83" t="e">
        <f>+SUMPRODUCT(('Verbal Log'!$C$5:$C$1004='Verbal Sub Area Stats'!$B137)*('Verbal Log'!$J$5:$J$1004='Verbal Sub Area Stats'!AB$42)*('Verbal Log'!$E$5:$E$1004='Verbal Sub Area Stats'!$B$131)*'Verbal Log'!$H$5:$H$1004)/SUMPRODUCT(('Verbal Log'!$C$5:$C$1004='Verbal Sub Area Stats'!$B137)*('Verbal Log'!$J$5:$J$1004='Verbal Sub Area Stats'!AB$42)*('Verbal Log'!$E$5:$E$1004='Verbal Sub Area Stats'!$B$131))</f>
        <v>#DIV/0!</v>
      </c>
      <c r="AC137" s="83" t="e">
        <f>+SUMPRODUCT(('Verbal Log'!$C$5:$C$1004='Verbal Sub Area Stats'!$B137)*('Verbal Log'!$J$5:$J$1004='Verbal Sub Area Stats'!AC$42)*('Verbal Log'!$E$5:$E$1004='Verbal Sub Area Stats'!$B$131)*'Verbal Log'!$H$5:$H$1004)/SUMPRODUCT(('Verbal Log'!$C$5:$C$1004='Verbal Sub Area Stats'!$B137)*('Verbal Log'!$J$5:$J$1004='Verbal Sub Area Stats'!AC$42)*('Verbal Log'!$E$5:$E$1004='Verbal Sub Area Stats'!$B$131))</f>
        <v>#DIV/0!</v>
      </c>
      <c r="AD137" s="83" t="e">
        <f>+SUMPRODUCT(('Verbal Log'!$C$5:$C$1004='Verbal Sub Area Stats'!$B137)*('Verbal Log'!$J$5:$J$1004='Verbal Sub Area Stats'!AD$42)*('Verbal Log'!$E$5:$E$1004='Verbal Sub Area Stats'!$B$131)*'Verbal Log'!$H$5:$H$1004)/SUMPRODUCT(('Verbal Log'!$C$5:$C$1004='Verbal Sub Area Stats'!$B137)*('Verbal Log'!$J$5:$J$1004='Verbal Sub Area Stats'!AD$42)*('Verbal Log'!$E$5:$E$1004='Verbal Sub Area Stats'!$B$131))</f>
        <v>#DIV/0!</v>
      </c>
      <c r="AE137" s="83" t="e">
        <f>+SUMPRODUCT(('Verbal Log'!$C$5:$C$1004='Verbal Sub Area Stats'!$B137)*('Verbal Log'!$J$5:$J$1004='Verbal Sub Area Stats'!AE$42)*('Verbal Log'!$E$5:$E$1004='Verbal Sub Area Stats'!$B$131)*'Verbal Log'!$H$5:$H$1004)/SUMPRODUCT(('Verbal Log'!$C$5:$C$1004='Verbal Sub Area Stats'!$B137)*('Verbal Log'!$J$5:$J$1004='Verbal Sub Area Stats'!AE$42)*('Verbal Log'!$E$5:$E$1004='Verbal Sub Area Stats'!$B$131))</f>
        <v>#DIV/0!</v>
      </c>
      <c r="AF137" s="83" t="e">
        <f>+SUMPRODUCT(('Verbal Log'!$C$5:$C$1004='Verbal Sub Area Stats'!$B137)*('Verbal Log'!$J$5:$J$1004='Verbal Sub Area Stats'!AF$42)*('Verbal Log'!$E$5:$E$1004='Verbal Sub Area Stats'!$B$131)*'Verbal Log'!$H$5:$H$1004)/SUMPRODUCT(('Verbal Log'!$C$5:$C$1004='Verbal Sub Area Stats'!$B137)*('Verbal Log'!$J$5:$J$1004='Verbal Sub Area Stats'!AF$42)*('Verbal Log'!$E$5:$E$1004='Verbal Sub Area Stats'!$B$131))</f>
        <v>#DIV/0!</v>
      </c>
      <c r="AG137" s="83" t="e">
        <f>+SUMPRODUCT(('Verbal Log'!$C$5:$C$1004='Verbal Sub Area Stats'!$B137)*('Verbal Log'!$J$5:$J$1004='Verbal Sub Area Stats'!AG$42)*('Verbal Log'!$E$5:$E$1004='Verbal Sub Area Stats'!$B$131)*'Verbal Log'!$H$5:$H$1004)/SUMPRODUCT(('Verbal Log'!$C$5:$C$1004='Verbal Sub Area Stats'!$B137)*('Verbal Log'!$J$5:$J$1004='Verbal Sub Area Stats'!AG$42)*('Verbal Log'!$E$5:$E$1004='Verbal Sub Area Stats'!$B$131))</f>
        <v>#DIV/0!</v>
      </c>
      <c r="AH137" s="83" t="e">
        <f>+SUMPRODUCT(('Verbal Log'!$C$5:$C$1004='Verbal Sub Area Stats'!$B137)*('Verbal Log'!$J$5:$J$1004='Verbal Sub Area Stats'!AH$42)*('Verbal Log'!$E$5:$E$1004='Verbal Sub Area Stats'!$B$131)*'Verbal Log'!$H$5:$H$1004)/SUMPRODUCT(('Verbal Log'!$C$5:$C$1004='Verbal Sub Area Stats'!$B137)*('Verbal Log'!$J$5:$J$1004='Verbal Sub Area Stats'!AH$42)*('Verbal Log'!$E$5:$E$1004='Verbal Sub Area Stats'!$B$131))</f>
        <v>#DIV/0!</v>
      </c>
      <c r="AI137" s="83" t="e">
        <f>+SUMPRODUCT(('Verbal Log'!$C$5:$C$1004='Verbal Sub Area Stats'!$B137)*('Verbal Log'!$J$5:$J$1004='Verbal Sub Area Stats'!AI$42)*('Verbal Log'!$E$5:$E$1004='Verbal Sub Area Stats'!$B$131)*'Verbal Log'!$H$5:$H$1004)/SUMPRODUCT(('Verbal Log'!$C$5:$C$1004='Verbal Sub Area Stats'!$B137)*('Verbal Log'!$J$5:$J$1004='Verbal Sub Area Stats'!AI$42)*('Verbal Log'!$E$5:$E$1004='Verbal Sub Area Stats'!$B$131))</f>
        <v>#DIV/0!</v>
      </c>
      <c r="AJ137" s="83" t="e">
        <f>+SUMPRODUCT(('Verbal Log'!$C$5:$C$1004='Verbal Sub Area Stats'!$B137)*('Verbal Log'!$J$5:$J$1004='Verbal Sub Area Stats'!AJ$42)*('Verbal Log'!$E$5:$E$1004='Verbal Sub Area Stats'!$B$131)*'Verbal Log'!$H$5:$H$1004)/SUMPRODUCT(('Verbal Log'!$C$5:$C$1004='Verbal Sub Area Stats'!$B137)*('Verbal Log'!$J$5:$J$1004='Verbal Sub Area Stats'!AJ$42)*('Verbal Log'!$E$5:$E$1004='Verbal Sub Area Stats'!$B$131))</f>
        <v>#DIV/0!</v>
      </c>
      <c r="AK137" s="83" t="e">
        <f>+SUMPRODUCT(('Verbal Log'!$C$5:$C$1004='Verbal Sub Area Stats'!$B137)*('Verbal Log'!$J$5:$J$1004='Verbal Sub Area Stats'!AK$42)*('Verbal Log'!$E$5:$E$1004='Verbal Sub Area Stats'!$B$131)*'Verbal Log'!$H$5:$H$1004)/SUMPRODUCT(('Verbal Log'!$C$5:$C$1004='Verbal Sub Area Stats'!$B137)*('Verbal Log'!$J$5:$J$1004='Verbal Sub Area Stats'!AK$42)*('Verbal Log'!$E$5:$E$1004='Verbal Sub Area Stats'!$B$131))</f>
        <v>#DIV/0!</v>
      </c>
      <c r="AL137" s="83" t="e">
        <f>+SUMPRODUCT(('Verbal Log'!$C$5:$C$1004='Verbal Sub Area Stats'!$B137)*('Verbal Log'!$J$5:$J$1004='Verbal Sub Area Stats'!AL$42)*('Verbal Log'!$E$5:$E$1004='Verbal Sub Area Stats'!$B$131)*'Verbal Log'!$H$5:$H$1004)/SUMPRODUCT(('Verbal Log'!$C$5:$C$1004='Verbal Sub Area Stats'!$B137)*('Verbal Log'!$J$5:$J$1004='Verbal Sub Area Stats'!AL$42)*('Verbal Log'!$E$5:$E$1004='Verbal Sub Area Stats'!$B$131))</f>
        <v>#DIV/0!</v>
      </c>
      <c r="AM137" s="83" t="e">
        <f>+SUMPRODUCT(('Verbal Log'!$C$5:$C$1004='Verbal Sub Area Stats'!$B137)*('Verbal Log'!$J$5:$J$1004='Verbal Sub Area Stats'!AM$42)*('Verbal Log'!$E$5:$E$1004='Verbal Sub Area Stats'!$B$131)*'Verbal Log'!$H$5:$H$1004)/SUMPRODUCT(('Verbal Log'!$C$5:$C$1004='Verbal Sub Area Stats'!$B137)*('Verbal Log'!$J$5:$J$1004='Verbal Sub Area Stats'!AM$42)*('Verbal Log'!$E$5:$E$1004='Verbal Sub Area Stats'!$B$131))</f>
        <v>#DIV/0!</v>
      </c>
      <c r="AN137" s="83" t="e">
        <f>+SUMPRODUCT(('Verbal Log'!$C$5:$C$1004='Verbal Sub Area Stats'!$B137)*('Verbal Log'!$J$5:$J$1004='Verbal Sub Area Stats'!AN$42)*('Verbal Log'!$E$5:$E$1004='Verbal Sub Area Stats'!$B$131)*'Verbal Log'!$H$5:$H$1004)/SUMPRODUCT(('Verbal Log'!$C$5:$C$1004='Verbal Sub Area Stats'!$B137)*('Verbal Log'!$J$5:$J$1004='Verbal Sub Area Stats'!AN$42)*('Verbal Log'!$E$5:$E$1004='Verbal Sub Area Stats'!$B$131))</f>
        <v>#DIV/0!</v>
      </c>
      <c r="AO137" s="83" t="e">
        <f>+SUMPRODUCT(('Verbal Log'!$C$5:$C$1004='Verbal Sub Area Stats'!$B137)*('Verbal Log'!$J$5:$J$1004='Verbal Sub Area Stats'!AO$42)*('Verbal Log'!$E$5:$E$1004='Verbal Sub Area Stats'!$B$131)*'Verbal Log'!$H$5:$H$1004)/SUMPRODUCT(('Verbal Log'!$C$5:$C$1004='Verbal Sub Area Stats'!$B137)*('Verbal Log'!$J$5:$J$1004='Verbal Sub Area Stats'!AO$42)*('Verbal Log'!$E$5:$E$1004='Verbal Sub Area Stats'!$B$131))</f>
        <v>#DIV/0!</v>
      </c>
      <c r="AP137" s="83" t="e">
        <f>+SUMPRODUCT(('Verbal Log'!$C$5:$C$1004='Verbal Sub Area Stats'!$B137)*('Verbal Log'!$E$5:$E$1004='Verbal Sub Area Stats'!$B$71)*'Verbal Log'!$H$5:$H$1004)/SUMPRODUCT(('Verbal Log'!$C$5:$C$1004='Verbal Sub Area Stats'!$B137)*('Verbal Log'!$E$5:$E$1004='Verbal Sub Area Stats'!$B$71))</f>
        <v>#DIV/0!</v>
      </c>
      <c r="AQ137" s="76"/>
      <c r="AR137" s="76"/>
      <c r="AS137" s="76"/>
      <c r="AT137" s="76"/>
      <c r="AU137" s="76"/>
      <c r="AV137" s="76"/>
      <c r="AW137" s="76"/>
      <c r="AX137" s="76"/>
      <c r="AY137" s="76"/>
      <c r="AZ137" s="76"/>
      <c r="BA137" s="76"/>
      <c r="BB137" s="76"/>
      <c r="BC137" s="76"/>
      <c r="BD137" s="76"/>
      <c r="BE137" s="76"/>
      <c r="BF137" s="76"/>
      <c r="BG137" s="76"/>
    </row>
    <row r="138" spans="2:59" ht="16" thickBot="1">
      <c r="B138" s="18" t="str">
        <f>+$B$48</f>
        <v>NOVA</v>
      </c>
      <c r="D138" s="137" t="str">
        <f t="shared" si="27"/>
        <v>n/a</v>
      </c>
      <c r="E138" s="137" t="str">
        <f t="shared" si="27"/>
        <v>n/a</v>
      </c>
      <c r="F138" s="137" t="str">
        <f t="shared" si="27"/>
        <v>n/a</v>
      </c>
      <c r="G138" s="137" t="str">
        <f t="shared" si="27"/>
        <v>n/a</v>
      </c>
      <c r="H138" s="137" t="str">
        <f t="shared" si="27"/>
        <v>n/a</v>
      </c>
      <c r="I138" s="137" t="str">
        <f t="shared" si="27"/>
        <v>n/a</v>
      </c>
      <c r="J138" s="137" t="str">
        <f t="shared" si="27"/>
        <v>n/a</v>
      </c>
      <c r="K138" s="137" t="str">
        <f t="shared" si="27"/>
        <v>n/a</v>
      </c>
      <c r="L138" s="137" t="str">
        <f t="shared" si="27"/>
        <v>n/a</v>
      </c>
      <c r="M138" s="56" t="str">
        <f t="shared" si="27"/>
        <v>n/a</v>
      </c>
      <c r="N138" s="57" t="str">
        <f t="shared" si="27"/>
        <v>n/a</v>
      </c>
      <c r="O138" s="56" t="str">
        <f t="shared" si="28"/>
        <v>n/a</v>
      </c>
      <c r="P138" s="57" t="str">
        <f t="shared" si="28"/>
        <v>n/a</v>
      </c>
      <c r="Q138" s="56" t="str">
        <f t="shared" si="28"/>
        <v>n/a</v>
      </c>
      <c r="R138" s="57" t="str">
        <f t="shared" si="28"/>
        <v>n/a</v>
      </c>
      <c r="S138" s="56" t="str">
        <f t="shared" si="28"/>
        <v>n/a</v>
      </c>
      <c r="T138" s="57" t="str">
        <f t="shared" si="28"/>
        <v>n/a</v>
      </c>
      <c r="U138" s="56" t="str">
        <f t="shared" si="28"/>
        <v>n/a</v>
      </c>
      <c r="V138" s="57" t="str">
        <f t="shared" si="28"/>
        <v>n/a</v>
      </c>
      <c r="X138" s="83" t="e">
        <f>+SUMPRODUCT(('Verbal Log'!$C$5:$C$1004='Verbal Sub Area Stats'!$B138)*('Verbal Log'!$J$5:$J$1004='Verbal Sub Area Stats'!X$42)*('Verbal Log'!$E$5:$E$1004='Verbal Sub Area Stats'!$B$131)*'Verbal Log'!$H$5:$H$1004)/SUMPRODUCT(('Verbal Log'!$C$5:$C$1004='Verbal Sub Area Stats'!$B138)*('Verbal Log'!$J$5:$J$1004='Verbal Sub Area Stats'!X$42)*('Verbal Log'!$E$5:$E$1004='Verbal Sub Area Stats'!$B$131))</f>
        <v>#DIV/0!</v>
      </c>
      <c r="Y138" s="83" t="e">
        <f>+SUMPRODUCT(('Verbal Log'!$C$5:$C$1004='Verbal Sub Area Stats'!$B138)*('Verbal Log'!$J$5:$J$1004='Verbal Sub Area Stats'!Y$42)*('Verbal Log'!$E$5:$E$1004='Verbal Sub Area Stats'!$B$131)*'Verbal Log'!$H$5:$H$1004)/SUMPRODUCT(('Verbal Log'!$C$5:$C$1004='Verbal Sub Area Stats'!$B138)*('Verbal Log'!$J$5:$J$1004='Verbal Sub Area Stats'!Y$42)*('Verbal Log'!$E$5:$E$1004='Verbal Sub Area Stats'!$B$131))</f>
        <v>#DIV/0!</v>
      </c>
      <c r="Z138" s="83" t="e">
        <f>+SUMPRODUCT(('Verbal Log'!$C$5:$C$1004='Verbal Sub Area Stats'!$B138)*('Verbal Log'!$J$5:$J$1004='Verbal Sub Area Stats'!Z$42)*('Verbal Log'!$E$5:$E$1004='Verbal Sub Area Stats'!$B$131)*'Verbal Log'!$H$5:$H$1004)/SUMPRODUCT(('Verbal Log'!$C$5:$C$1004='Verbal Sub Area Stats'!$B138)*('Verbal Log'!$J$5:$J$1004='Verbal Sub Area Stats'!Z$42)*('Verbal Log'!$E$5:$E$1004='Verbal Sub Area Stats'!$B$131))</f>
        <v>#DIV/0!</v>
      </c>
      <c r="AA138" s="83" t="e">
        <f>+SUMPRODUCT(('Verbal Log'!$C$5:$C$1004='Verbal Sub Area Stats'!$B138)*('Verbal Log'!$J$5:$J$1004='Verbal Sub Area Stats'!AA$42)*('Verbal Log'!$E$5:$E$1004='Verbal Sub Area Stats'!$B$131)*'Verbal Log'!$H$5:$H$1004)/SUMPRODUCT(('Verbal Log'!$C$5:$C$1004='Verbal Sub Area Stats'!$B138)*('Verbal Log'!$J$5:$J$1004='Verbal Sub Area Stats'!AA$42)*('Verbal Log'!$E$5:$E$1004='Verbal Sub Area Stats'!$B$131))</f>
        <v>#DIV/0!</v>
      </c>
      <c r="AB138" s="83" t="e">
        <f>+SUMPRODUCT(('Verbal Log'!$C$5:$C$1004='Verbal Sub Area Stats'!$B138)*('Verbal Log'!$J$5:$J$1004='Verbal Sub Area Stats'!AB$42)*('Verbal Log'!$E$5:$E$1004='Verbal Sub Area Stats'!$B$131)*'Verbal Log'!$H$5:$H$1004)/SUMPRODUCT(('Verbal Log'!$C$5:$C$1004='Verbal Sub Area Stats'!$B138)*('Verbal Log'!$J$5:$J$1004='Verbal Sub Area Stats'!AB$42)*('Verbal Log'!$E$5:$E$1004='Verbal Sub Area Stats'!$B$131))</f>
        <v>#DIV/0!</v>
      </c>
      <c r="AC138" s="83" t="e">
        <f>+SUMPRODUCT(('Verbal Log'!$C$5:$C$1004='Verbal Sub Area Stats'!$B138)*('Verbal Log'!$J$5:$J$1004='Verbal Sub Area Stats'!AC$42)*('Verbal Log'!$E$5:$E$1004='Verbal Sub Area Stats'!$B$131)*'Verbal Log'!$H$5:$H$1004)/SUMPRODUCT(('Verbal Log'!$C$5:$C$1004='Verbal Sub Area Stats'!$B138)*('Verbal Log'!$J$5:$J$1004='Verbal Sub Area Stats'!AC$42)*('Verbal Log'!$E$5:$E$1004='Verbal Sub Area Stats'!$B$131))</f>
        <v>#DIV/0!</v>
      </c>
      <c r="AD138" s="83" t="e">
        <f>+SUMPRODUCT(('Verbal Log'!$C$5:$C$1004='Verbal Sub Area Stats'!$B138)*('Verbal Log'!$J$5:$J$1004='Verbal Sub Area Stats'!AD$42)*('Verbal Log'!$E$5:$E$1004='Verbal Sub Area Stats'!$B$131)*'Verbal Log'!$H$5:$H$1004)/SUMPRODUCT(('Verbal Log'!$C$5:$C$1004='Verbal Sub Area Stats'!$B138)*('Verbal Log'!$J$5:$J$1004='Verbal Sub Area Stats'!AD$42)*('Verbal Log'!$E$5:$E$1004='Verbal Sub Area Stats'!$B$131))</f>
        <v>#DIV/0!</v>
      </c>
      <c r="AE138" s="83" t="e">
        <f>+SUMPRODUCT(('Verbal Log'!$C$5:$C$1004='Verbal Sub Area Stats'!$B138)*('Verbal Log'!$J$5:$J$1004='Verbal Sub Area Stats'!AE$42)*('Verbal Log'!$E$5:$E$1004='Verbal Sub Area Stats'!$B$131)*'Verbal Log'!$H$5:$H$1004)/SUMPRODUCT(('Verbal Log'!$C$5:$C$1004='Verbal Sub Area Stats'!$B138)*('Verbal Log'!$J$5:$J$1004='Verbal Sub Area Stats'!AE$42)*('Verbal Log'!$E$5:$E$1004='Verbal Sub Area Stats'!$B$131))</f>
        <v>#DIV/0!</v>
      </c>
      <c r="AF138" s="83" t="e">
        <f>+SUMPRODUCT(('Verbal Log'!$C$5:$C$1004='Verbal Sub Area Stats'!$B138)*('Verbal Log'!$J$5:$J$1004='Verbal Sub Area Stats'!AF$42)*('Verbal Log'!$E$5:$E$1004='Verbal Sub Area Stats'!$B$131)*'Verbal Log'!$H$5:$H$1004)/SUMPRODUCT(('Verbal Log'!$C$5:$C$1004='Verbal Sub Area Stats'!$B138)*('Verbal Log'!$J$5:$J$1004='Verbal Sub Area Stats'!AF$42)*('Verbal Log'!$E$5:$E$1004='Verbal Sub Area Stats'!$B$131))</f>
        <v>#DIV/0!</v>
      </c>
      <c r="AG138" s="83" t="e">
        <f>+SUMPRODUCT(('Verbal Log'!$C$5:$C$1004='Verbal Sub Area Stats'!$B138)*('Verbal Log'!$J$5:$J$1004='Verbal Sub Area Stats'!AG$42)*('Verbal Log'!$E$5:$E$1004='Verbal Sub Area Stats'!$B$131)*'Verbal Log'!$H$5:$H$1004)/SUMPRODUCT(('Verbal Log'!$C$5:$C$1004='Verbal Sub Area Stats'!$B138)*('Verbal Log'!$J$5:$J$1004='Verbal Sub Area Stats'!AG$42)*('Verbal Log'!$E$5:$E$1004='Verbal Sub Area Stats'!$B$131))</f>
        <v>#DIV/0!</v>
      </c>
      <c r="AH138" s="83" t="e">
        <f>+SUMPRODUCT(('Verbal Log'!$C$5:$C$1004='Verbal Sub Area Stats'!$B138)*('Verbal Log'!$J$5:$J$1004='Verbal Sub Area Stats'!AH$42)*('Verbal Log'!$E$5:$E$1004='Verbal Sub Area Stats'!$B$131)*'Verbal Log'!$H$5:$H$1004)/SUMPRODUCT(('Verbal Log'!$C$5:$C$1004='Verbal Sub Area Stats'!$B138)*('Verbal Log'!$J$5:$J$1004='Verbal Sub Area Stats'!AH$42)*('Verbal Log'!$E$5:$E$1004='Verbal Sub Area Stats'!$B$131))</f>
        <v>#DIV/0!</v>
      </c>
      <c r="AI138" s="83" t="e">
        <f>+SUMPRODUCT(('Verbal Log'!$C$5:$C$1004='Verbal Sub Area Stats'!$B138)*('Verbal Log'!$J$5:$J$1004='Verbal Sub Area Stats'!AI$42)*('Verbal Log'!$E$5:$E$1004='Verbal Sub Area Stats'!$B$131)*'Verbal Log'!$H$5:$H$1004)/SUMPRODUCT(('Verbal Log'!$C$5:$C$1004='Verbal Sub Area Stats'!$B138)*('Verbal Log'!$J$5:$J$1004='Verbal Sub Area Stats'!AI$42)*('Verbal Log'!$E$5:$E$1004='Verbal Sub Area Stats'!$B$131))</f>
        <v>#DIV/0!</v>
      </c>
      <c r="AJ138" s="83" t="e">
        <f>+SUMPRODUCT(('Verbal Log'!$C$5:$C$1004='Verbal Sub Area Stats'!$B138)*('Verbal Log'!$J$5:$J$1004='Verbal Sub Area Stats'!AJ$42)*('Verbal Log'!$E$5:$E$1004='Verbal Sub Area Stats'!$B$131)*'Verbal Log'!$H$5:$H$1004)/SUMPRODUCT(('Verbal Log'!$C$5:$C$1004='Verbal Sub Area Stats'!$B138)*('Verbal Log'!$J$5:$J$1004='Verbal Sub Area Stats'!AJ$42)*('Verbal Log'!$E$5:$E$1004='Verbal Sub Area Stats'!$B$131))</f>
        <v>#DIV/0!</v>
      </c>
      <c r="AK138" s="83" t="e">
        <f>+SUMPRODUCT(('Verbal Log'!$C$5:$C$1004='Verbal Sub Area Stats'!$B138)*('Verbal Log'!$J$5:$J$1004='Verbal Sub Area Stats'!AK$42)*('Verbal Log'!$E$5:$E$1004='Verbal Sub Area Stats'!$B$131)*'Verbal Log'!$H$5:$H$1004)/SUMPRODUCT(('Verbal Log'!$C$5:$C$1004='Verbal Sub Area Stats'!$B138)*('Verbal Log'!$J$5:$J$1004='Verbal Sub Area Stats'!AK$42)*('Verbal Log'!$E$5:$E$1004='Verbal Sub Area Stats'!$B$131))</f>
        <v>#DIV/0!</v>
      </c>
      <c r="AL138" s="83" t="e">
        <f>+SUMPRODUCT(('Verbal Log'!$C$5:$C$1004='Verbal Sub Area Stats'!$B138)*('Verbal Log'!$J$5:$J$1004='Verbal Sub Area Stats'!AL$42)*('Verbal Log'!$E$5:$E$1004='Verbal Sub Area Stats'!$B$131)*'Verbal Log'!$H$5:$H$1004)/SUMPRODUCT(('Verbal Log'!$C$5:$C$1004='Verbal Sub Area Stats'!$B138)*('Verbal Log'!$J$5:$J$1004='Verbal Sub Area Stats'!AL$42)*('Verbal Log'!$E$5:$E$1004='Verbal Sub Area Stats'!$B$131))</f>
        <v>#DIV/0!</v>
      </c>
      <c r="AM138" s="83" t="e">
        <f>+SUMPRODUCT(('Verbal Log'!$C$5:$C$1004='Verbal Sub Area Stats'!$B138)*('Verbal Log'!$J$5:$J$1004='Verbal Sub Area Stats'!AM$42)*('Verbal Log'!$E$5:$E$1004='Verbal Sub Area Stats'!$B$131)*'Verbal Log'!$H$5:$H$1004)/SUMPRODUCT(('Verbal Log'!$C$5:$C$1004='Verbal Sub Area Stats'!$B138)*('Verbal Log'!$J$5:$J$1004='Verbal Sub Area Stats'!AM$42)*('Verbal Log'!$E$5:$E$1004='Verbal Sub Area Stats'!$B$131))</f>
        <v>#DIV/0!</v>
      </c>
      <c r="AN138" s="83" t="e">
        <f>+SUMPRODUCT(('Verbal Log'!$C$5:$C$1004='Verbal Sub Area Stats'!$B138)*('Verbal Log'!$J$5:$J$1004='Verbal Sub Area Stats'!AN$42)*('Verbal Log'!$E$5:$E$1004='Verbal Sub Area Stats'!$B$131)*'Verbal Log'!$H$5:$H$1004)/SUMPRODUCT(('Verbal Log'!$C$5:$C$1004='Verbal Sub Area Stats'!$B138)*('Verbal Log'!$J$5:$J$1004='Verbal Sub Area Stats'!AN$42)*('Verbal Log'!$E$5:$E$1004='Verbal Sub Area Stats'!$B$131))</f>
        <v>#DIV/0!</v>
      </c>
      <c r="AO138" s="83" t="e">
        <f>+SUMPRODUCT(('Verbal Log'!$C$5:$C$1004='Verbal Sub Area Stats'!$B138)*('Verbal Log'!$J$5:$J$1004='Verbal Sub Area Stats'!AO$42)*('Verbal Log'!$E$5:$E$1004='Verbal Sub Area Stats'!$B$131)*'Verbal Log'!$H$5:$H$1004)/SUMPRODUCT(('Verbal Log'!$C$5:$C$1004='Verbal Sub Area Stats'!$B138)*('Verbal Log'!$J$5:$J$1004='Verbal Sub Area Stats'!AO$42)*('Verbal Log'!$E$5:$E$1004='Verbal Sub Area Stats'!$B$131))</f>
        <v>#DIV/0!</v>
      </c>
      <c r="AP138" s="83" t="e">
        <f>+SUMPRODUCT(('Verbal Log'!$C$5:$C$1004='Verbal Sub Area Stats'!$B138)*('Verbal Log'!$E$5:$E$1004='Verbal Sub Area Stats'!$B$71)*'Verbal Log'!$H$5:$H$1004)/SUMPRODUCT(('Verbal Log'!$C$5:$C$1004='Verbal Sub Area Stats'!$B138)*('Verbal Log'!$E$5:$E$1004='Verbal Sub Area Stats'!$B$71))</f>
        <v>#DIV/0!</v>
      </c>
      <c r="AQ138" s="76"/>
      <c r="AR138" s="76"/>
      <c r="AS138" s="76"/>
      <c r="AT138" s="76"/>
      <c r="AU138" s="76"/>
      <c r="AV138" s="76"/>
      <c r="AW138" s="76"/>
      <c r="AX138" s="76"/>
      <c r="AY138" s="76"/>
      <c r="AZ138" s="76"/>
      <c r="BA138" s="76"/>
      <c r="BB138" s="76"/>
      <c r="BC138" s="76"/>
      <c r="BD138" s="76"/>
      <c r="BE138" s="76"/>
      <c r="BF138" s="76"/>
      <c r="BG138" s="76"/>
    </row>
    <row r="139" spans="2:59" ht="16" thickBot="1">
      <c r="B139" s="18" t="str">
        <f>+$B$49</f>
        <v>Kaplan Verbal</v>
      </c>
      <c r="D139" s="136" t="str">
        <f t="shared" si="27"/>
        <v>n/a</v>
      </c>
      <c r="E139" s="136" t="str">
        <f t="shared" si="27"/>
        <v>n/a</v>
      </c>
      <c r="F139" s="136" t="str">
        <f t="shared" si="27"/>
        <v>n/a</v>
      </c>
      <c r="G139" s="136" t="str">
        <f t="shared" si="27"/>
        <v>n/a</v>
      </c>
      <c r="H139" s="136" t="str">
        <f t="shared" si="27"/>
        <v>n/a</v>
      </c>
      <c r="I139" s="136" t="str">
        <f t="shared" si="27"/>
        <v>n/a</v>
      </c>
      <c r="J139" s="136" t="str">
        <f t="shared" si="27"/>
        <v>n/a</v>
      </c>
      <c r="K139" s="136" t="str">
        <f t="shared" si="27"/>
        <v>n/a</v>
      </c>
      <c r="L139" s="136" t="str">
        <f t="shared" si="27"/>
        <v>n/a</v>
      </c>
      <c r="M139" s="53" t="str">
        <f t="shared" si="27"/>
        <v>n/a</v>
      </c>
      <c r="N139" s="54" t="str">
        <f t="shared" si="27"/>
        <v>n/a</v>
      </c>
      <c r="O139" s="53" t="str">
        <f t="shared" si="28"/>
        <v>n/a</v>
      </c>
      <c r="P139" s="54" t="str">
        <f t="shared" si="28"/>
        <v>n/a</v>
      </c>
      <c r="Q139" s="53" t="str">
        <f t="shared" si="28"/>
        <v>n/a</v>
      </c>
      <c r="R139" s="54" t="str">
        <f t="shared" si="28"/>
        <v>n/a</v>
      </c>
      <c r="S139" s="53" t="str">
        <f t="shared" si="28"/>
        <v>n/a</v>
      </c>
      <c r="T139" s="54" t="str">
        <f t="shared" si="28"/>
        <v>n/a</v>
      </c>
      <c r="U139" s="53" t="str">
        <f t="shared" si="28"/>
        <v>n/a</v>
      </c>
      <c r="V139" s="54" t="str">
        <f t="shared" si="28"/>
        <v>n/a</v>
      </c>
      <c r="X139" s="83" t="e">
        <f>+SUMPRODUCT(('Verbal Log'!$C$5:$C$1004='Verbal Sub Area Stats'!$B139)*('Verbal Log'!$J$5:$J$1004='Verbal Sub Area Stats'!X$42)*('Verbal Log'!$E$5:$E$1004='Verbal Sub Area Stats'!$B$131)*'Verbal Log'!$H$5:$H$1004)/SUMPRODUCT(('Verbal Log'!$C$5:$C$1004='Verbal Sub Area Stats'!$B139)*('Verbal Log'!$J$5:$J$1004='Verbal Sub Area Stats'!X$42)*('Verbal Log'!$E$5:$E$1004='Verbal Sub Area Stats'!$B$131))</f>
        <v>#DIV/0!</v>
      </c>
      <c r="Y139" s="83" t="e">
        <f>+SUMPRODUCT(('Verbal Log'!$C$5:$C$1004='Verbal Sub Area Stats'!$B139)*('Verbal Log'!$J$5:$J$1004='Verbal Sub Area Stats'!Y$42)*('Verbal Log'!$E$5:$E$1004='Verbal Sub Area Stats'!$B$131)*'Verbal Log'!$H$5:$H$1004)/SUMPRODUCT(('Verbal Log'!$C$5:$C$1004='Verbal Sub Area Stats'!$B139)*('Verbal Log'!$J$5:$J$1004='Verbal Sub Area Stats'!Y$42)*('Verbal Log'!$E$5:$E$1004='Verbal Sub Area Stats'!$B$131))</f>
        <v>#DIV/0!</v>
      </c>
      <c r="Z139" s="83" t="e">
        <f>+SUMPRODUCT(('Verbal Log'!$C$5:$C$1004='Verbal Sub Area Stats'!$B139)*('Verbal Log'!$J$5:$J$1004='Verbal Sub Area Stats'!Z$42)*('Verbal Log'!$E$5:$E$1004='Verbal Sub Area Stats'!$B$131)*'Verbal Log'!$H$5:$H$1004)/SUMPRODUCT(('Verbal Log'!$C$5:$C$1004='Verbal Sub Area Stats'!$B139)*('Verbal Log'!$J$5:$J$1004='Verbal Sub Area Stats'!Z$42)*('Verbal Log'!$E$5:$E$1004='Verbal Sub Area Stats'!$B$131))</f>
        <v>#DIV/0!</v>
      </c>
      <c r="AA139" s="83" t="e">
        <f>+SUMPRODUCT(('Verbal Log'!$C$5:$C$1004='Verbal Sub Area Stats'!$B139)*('Verbal Log'!$J$5:$J$1004='Verbal Sub Area Stats'!AA$42)*('Verbal Log'!$E$5:$E$1004='Verbal Sub Area Stats'!$B$131)*'Verbal Log'!$H$5:$H$1004)/SUMPRODUCT(('Verbal Log'!$C$5:$C$1004='Verbal Sub Area Stats'!$B139)*('Verbal Log'!$J$5:$J$1004='Verbal Sub Area Stats'!AA$42)*('Verbal Log'!$E$5:$E$1004='Verbal Sub Area Stats'!$B$131))</f>
        <v>#DIV/0!</v>
      </c>
      <c r="AB139" s="83" t="e">
        <f>+SUMPRODUCT(('Verbal Log'!$C$5:$C$1004='Verbal Sub Area Stats'!$B139)*('Verbal Log'!$J$5:$J$1004='Verbal Sub Area Stats'!AB$42)*('Verbal Log'!$E$5:$E$1004='Verbal Sub Area Stats'!$B$131)*'Verbal Log'!$H$5:$H$1004)/SUMPRODUCT(('Verbal Log'!$C$5:$C$1004='Verbal Sub Area Stats'!$B139)*('Verbal Log'!$J$5:$J$1004='Verbal Sub Area Stats'!AB$42)*('Verbal Log'!$E$5:$E$1004='Verbal Sub Area Stats'!$B$131))</f>
        <v>#DIV/0!</v>
      </c>
      <c r="AC139" s="83" t="e">
        <f>+SUMPRODUCT(('Verbal Log'!$C$5:$C$1004='Verbal Sub Area Stats'!$B139)*('Verbal Log'!$J$5:$J$1004='Verbal Sub Area Stats'!AC$42)*('Verbal Log'!$E$5:$E$1004='Verbal Sub Area Stats'!$B$131)*'Verbal Log'!$H$5:$H$1004)/SUMPRODUCT(('Verbal Log'!$C$5:$C$1004='Verbal Sub Area Stats'!$B139)*('Verbal Log'!$J$5:$J$1004='Verbal Sub Area Stats'!AC$42)*('Verbal Log'!$E$5:$E$1004='Verbal Sub Area Stats'!$B$131))</f>
        <v>#DIV/0!</v>
      </c>
      <c r="AD139" s="83" t="e">
        <f>+SUMPRODUCT(('Verbal Log'!$C$5:$C$1004='Verbal Sub Area Stats'!$B139)*('Verbal Log'!$J$5:$J$1004='Verbal Sub Area Stats'!AD$42)*('Verbal Log'!$E$5:$E$1004='Verbal Sub Area Stats'!$B$131)*'Verbal Log'!$H$5:$H$1004)/SUMPRODUCT(('Verbal Log'!$C$5:$C$1004='Verbal Sub Area Stats'!$B139)*('Verbal Log'!$J$5:$J$1004='Verbal Sub Area Stats'!AD$42)*('Verbal Log'!$E$5:$E$1004='Verbal Sub Area Stats'!$B$131))</f>
        <v>#DIV/0!</v>
      </c>
      <c r="AE139" s="83" t="e">
        <f>+SUMPRODUCT(('Verbal Log'!$C$5:$C$1004='Verbal Sub Area Stats'!$B139)*('Verbal Log'!$J$5:$J$1004='Verbal Sub Area Stats'!AE$42)*('Verbal Log'!$E$5:$E$1004='Verbal Sub Area Stats'!$B$131)*'Verbal Log'!$H$5:$H$1004)/SUMPRODUCT(('Verbal Log'!$C$5:$C$1004='Verbal Sub Area Stats'!$B139)*('Verbal Log'!$J$5:$J$1004='Verbal Sub Area Stats'!AE$42)*('Verbal Log'!$E$5:$E$1004='Verbal Sub Area Stats'!$B$131))</f>
        <v>#DIV/0!</v>
      </c>
      <c r="AF139" s="83" t="e">
        <f>+SUMPRODUCT(('Verbal Log'!$C$5:$C$1004='Verbal Sub Area Stats'!$B139)*('Verbal Log'!$J$5:$J$1004='Verbal Sub Area Stats'!AF$42)*('Verbal Log'!$E$5:$E$1004='Verbal Sub Area Stats'!$B$131)*'Verbal Log'!$H$5:$H$1004)/SUMPRODUCT(('Verbal Log'!$C$5:$C$1004='Verbal Sub Area Stats'!$B139)*('Verbal Log'!$J$5:$J$1004='Verbal Sub Area Stats'!AF$42)*('Verbal Log'!$E$5:$E$1004='Verbal Sub Area Stats'!$B$131))</f>
        <v>#DIV/0!</v>
      </c>
      <c r="AG139" s="83" t="e">
        <f>+SUMPRODUCT(('Verbal Log'!$C$5:$C$1004='Verbal Sub Area Stats'!$B139)*('Verbal Log'!$J$5:$J$1004='Verbal Sub Area Stats'!AG$42)*('Verbal Log'!$E$5:$E$1004='Verbal Sub Area Stats'!$B$131)*'Verbal Log'!$H$5:$H$1004)/SUMPRODUCT(('Verbal Log'!$C$5:$C$1004='Verbal Sub Area Stats'!$B139)*('Verbal Log'!$J$5:$J$1004='Verbal Sub Area Stats'!AG$42)*('Verbal Log'!$E$5:$E$1004='Verbal Sub Area Stats'!$B$131))</f>
        <v>#DIV/0!</v>
      </c>
      <c r="AH139" s="83" t="e">
        <f>+SUMPRODUCT(('Verbal Log'!$C$5:$C$1004='Verbal Sub Area Stats'!$B139)*('Verbal Log'!$J$5:$J$1004='Verbal Sub Area Stats'!AH$42)*('Verbal Log'!$E$5:$E$1004='Verbal Sub Area Stats'!$B$131)*'Verbal Log'!$H$5:$H$1004)/SUMPRODUCT(('Verbal Log'!$C$5:$C$1004='Verbal Sub Area Stats'!$B139)*('Verbal Log'!$J$5:$J$1004='Verbal Sub Area Stats'!AH$42)*('Verbal Log'!$E$5:$E$1004='Verbal Sub Area Stats'!$B$131))</f>
        <v>#DIV/0!</v>
      </c>
      <c r="AI139" s="83" t="e">
        <f>+SUMPRODUCT(('Verbal Log'!$C$5:$C$1004='Verbal Sub Area Stats'!$B139)*('Verbal Log'!$J$5:$J$1004='Verbal Sub Area Stats'!AI$42)*('Verbal Log'!$E$5:$E$1004='Verbal Sub Area Stats'!$B$131)*'Verbal Log'!$H$5:$H$1004)/SUMPRODUCT(('Verbal Log'!$C$5:$C$1004='Verbal Sub Area Stats'!$B139)*('Verbal Log'!$J$5:$J$1004='Verbal Sub Area Stats'!AI$42)*('Verbal Log'!$E$5:$E$1004='Verbal Sub Area Stats'!$B$131))</f>
        <v>#DIV/0!</v>
      </c>
      <c r="AJ139" s="83" t="e">
        <f>+SUMPRODUCT(('Verbal Log'!$C$5:$C$1004='Verbal Sub Area Stats'!$B139)*('Verbal Log'!$J$5:$J$1004='Verbal Sub Area Stats'!AJ$42)*('Verbal Log'!$E$5:$E$1004='Verbal Sub Area Stats'!$B$131)*'Verbal Log'!$H$5:$H$1004)/SUMPRODUCT(('Verbal Log'!$C$5:$C$1004='Verbal Sub Area Stats'!$B139)*('Verbal Log'!$J$5:$J$1004='Verbal Sub Area Stats'!AJ$42)*('Verbal Log'!$E$5:$E$1004='Verbal Sub Area Stats'!$B$131))</f>
        <v>#DIV/0!</v>
      </c>
      <c r="AK139" s="83" t="e">
        <f>+SUMPRODUCT(('Verbal Log'!$C$5:$C$1004='Verbal Sub Area Stats'!$B139)*('Verbal Log'!$J$5:$J$1004='Verbal Sub Area Stats'!AK$42)*('Verbal Log'!$E$5:$E$1004='Verbal Sub Area Stats'!$B$131)*'Verbal Log'!$H$5:$H$1004)/SUMPRODUCT(('Verbal Log'!$C$5:$C$1004='Verbal Sub Area Stats'!$B139)*('Verbal Log'!$J$5:$J$1004='Verbal Sub Area Stats'!AK$42)*('Verbal Log'!$E$5:$E$1004='Verbal Sub Area Stats'!$B$131))</f>
        <v>#DIV/0!</v>
      </c>
      <c r="AL139" s="83" t="e">
        <f>+SUMPRODUCT(('Verbal Log'!$C$5:$C$1004='Verbal Sub Area Stats'!$B139)*('Verbal Log'!$J$5:$J$1004='Verbal Sub Area Stats'!AL$42)*('Verbal Log'!$E$5:$E$1004='Verbal Sub Area Stats'!$B$131)*'Verbal Log'!$H$5:$H$1004)/SUMPRODUCT(('Verbal Log'!$C$5:$C$1004='Verbal Sub Area Stats'!$B139)*('Verbal Log'!$J$5:$J$1004='Verbal Sub Area Stats'!AL$42)*('Verbal Log'!$E$5:$E$1004='Verbal Sub Area Stats'!$B$131))</f>
        <v>#DIV/0!</v>
      </c>
      <c r="AM139" s="83" t="e">
        <f>+SUMPRODUCT(('Verbal Log'!$C$5:$C$1004='Verbal Sub Area Stats'!$B139)*('Verbal Log'!$J$5:$J$1004='Verbal Sub Area Stats'!AM$42)*('Verbal Log'!$E$5:$E$1004='Verbal Sub Area Stats'!$B$131)*'Verbal Log'!$H$5:$H$1004)/SUMPRODUCT(('Verbal Log'!$C$5:$C$1004='Verbal Sub Area Stats'!$B139)*('Verbal Log'!$J$5:$J$1004='Verbal Sub Area Stats'!AM$42)*('Verbal Log'!$E$5:$E$1004='Verbal Sub Area Stats'!$B$131))</f>
        <v>#DIV/0!</v>
      </c>
      <c r="AN139" s="83" t="e">
        <f>+SUMPRODUCT(('Verbal Log'!$C$5:$C$1004='Verbal Sub Area Stats'!$B139)*('Verbal Log'!$J$5:$J$1004='Verbal Sub Area Stats'!AN$42)*('Verbal Log'!$E$5:$E$1004='Verbal Sub Area Stats'!$B$131)*'Verbal Log'!$H$5:$H$1004)/SUMPRODUCT(('Verbal Log'!$C$5:$C$1004='Verbal Sub Area Stats'!$B139)*('Verbal Log'!$J$5:$J$1004='Verbal Sub Area Stats'!AN$42)*('Verbal Log'!$E$5:$E$1004='Verbal Sub Area Stats'!$B$131))</f>
        <v>#DIV/0!</v>
      </c>
      <c r="AO139" s="83" t="e">
        <f>+SUMPRODUCT(('Verbal Log'!$C$5:$C$1004='Verbal Sub Area Stats'!$B139)*('Verbal Log'!$J$5:$J$1004='Verbal Sub Area Stats'!AO$42)*('Verbal Log'!$E$5:$E$1004='Verbal Sub Area Stats'!$B$131)*'Verbal Log'!$H$5:$H$1004)/SUMPRODUCT(('Verbal Log'!$C$5:$C$1004='Verbal Sub Area Stats'!$B139)*('Verbal Log'!$J$5:$J$1004='Verbal Sub Area Stats'!AO$42)*('Verbal Log'!$E$5:$E$1004='Verbal Sub Area Stats'!$B$131))</f>
        <v>#DIV/0!</v>
      </c>
      <c r="AP139" s="83" t="e">
        <f>+SUMPRODUCT(('Verbal Log'!$C$5:$C$1004='Verbal Sub Area Stats'!$B139)*('Verbal Log'!$E$5:$E$1004='Verbal Sub Area Stats'!$B$71)*'Verbal Log'!$H$5:$H$1004)/SUMPRODUCT(('Verbal Log'!$C$5:$C$1004='Verbal Sub Area Stats'!$B139)*('Verbal Log'!$E$5:$E$1004='Verbal Sub Area Stats'!$B$71))</f>
        <v>#DIV/0!</v>
      </c>
      <c r="AQ139" s="76"/>
      <c r="AR139" s="76"/>
      <c r="AS139" s="76"/>
      <c r="AT139" s="76"/>
      <c r="AU139" s="76"/>
      <c r="AV139" s="76"/>
      <c r="AW139" s="76"/>
      <c r="AX139" s="76"/>
      <c r="AY139" s="76"/>
      <c r="AZ139" s="76"/>
      <c r="BA139" s="76"/>
      <c r="BB139" s="76"/>
      <c r="BC139" s="76"/>
      <c r="BD139" s="76"/>
      <c r="BE139" s="76"/>
      <c r="BF139" s="76"/>
      <c r="BG139" s="76"/>
    </row>
    <row r="140" spans="2:59" ht="16" thickBot="1">
      <c r="B140" s="18" t="str">
        <f>+$B$50</f>
        <v>Kaplan 800</v>
      </c>
      <c r="D140" s="137" t="str">
        <f t="shared" si="27"/>
        <v>n/a</v>
      </c>
      <c r="E140" s="137" t="str">
        <f t="shared" si="27"/>
        <v>n/a</v>
      </c>
      <c r="F140" s="137" t="str">
        <f t="shared" si="27"/>
        <v>n/a</v>
      </c>
      <c r="G140" s="137" t="str">
        <f t="shared" si="27"/>
        <v>n/a</v>
      </c>
      <c r="H140" s="137" t="str">
        <f t="shared" si="27"/>
        <v>n/a</v>
      </c>
      <c r="I140" s="137" t="str">
        <f t="shared" si="27"/>
        <v>n/a</v>
      </c>
      <c r="J140" s="137" t="str">
        <f t="shared" si="27"/>
        <v>n/a</v>
      </c>
      <c r="K140" s="137" t="str">
        <f t="shared" si="27"/>
        <v>n/a</v>
      </c>
      <c r="L140" s="137" t="str">
        <f t="shared" si="27"/>
        <v>n/a</v>
      </c>
      <c r="M140" s="56" t="str">
        <f t="shared" si="27"/>
        <v>n/a</v>
      </c>
      <c r="N140" s="57" t="str">
        <f t="shared" si="27"/>
        <v>n/a</v>
      </c>
      <c r="O140" s="56" t="str">
        <f t="shared" si="28"/>
        <v>n/a</v>
      </c>
      <c r="P140" s="57" t="str">
        <f t="shared" si="28"/>
        <v>n/a</v>
      </c>
      <c r="Q140" s="56" t="str">
        <f t="shared" si="28"/>
        <v>n/a</v>
      </c>
      <c r="R140" s="57" t="str">
        <f t="shared" si="28"/>
        <v>n/a</v>
      </c>
      <c r="S140" s="56" t="str">
        <f t="shared" si="28"/>
        <v>n/a</v>
      </c>
      <c r="T140" s="57" t="str">
        <f t="shared" si="28"/>
        <v>n/a</v>
      </c>
      <c r="U140" s="56" t="str">
        <f t="shared" si="28"/>
        <v>n/a</v>
      </c>
      <c r="V140" s="57" t="str">
        <f t="shared" si="28"/>
        <v>n/a</v>
      </c>
      <c r="X140" s="83" t="e">
        <f>+SUMPRODUCT(('Verbal Log'!$C$5:$C$1004='Verbal Sub Area Stats'!$B140)*('Verbal Log'!$J$5:$J$1004='Verbal Sub Area Stats'!X$42)*('Verbal Log'!$E$5:$E$1004='Verbal Sub Area Stats'!$B$131)*'Verbal Log'!$H$5:$H$1004)/SUMPRODUCT(('Verbal Log'!$C$5:$C$1004='Verbal Sub Area Stats'!$B140)*('Verbal Log'!$J$5:$J$1004='Verbal Sub Area Stats'!X$42)*('Verbal Log'!$E$5:$E$1004='Verbal Sub Area Stats'!$B$131))</f>
        <v>#DIV/0!</v>
      </c>
      <c r="Y140" s="83" t="e">
        <f>+SUMPRODUCT(('Verbal Log'!$C$5:$C$1004='Verbal Sub Area Stats'!$B140)*('Verbal Log'!$J$5:$J$1004='Verbal Sub Area Stats'!Y$42)*('Verbal Log'!$E$5:$E$1004='Verbal Sub Area Stats'!$B$131)*'Verbal Log'!$H$5:$H$1004)/SUMPRODUCT(('Verbal Log'!$C$5:$C$1004='Verbal Sub Area Stats'!$B140)*('Verbal Log'!$J$5:$J$1004='Verbal Sub Area Stats'!Y$42)*('Verbal Log'!$E$5:$E$1004='Verbal Sub Area Stats'!$B$131))</f>
        <v>#DIV/0!</v>
      </c>
      <c r="Z140" s="83" t="e">
        <f>+SUMPRODUCT(('Verbal Log'!$C$5:$C$1004='Verbal Sub Area Stats'!$B140)*('Verbal Log'!$J$5:$J$1004='Verbal Sub Area Stats'!Z$42)*('Verbal Log'!$E$5:$E$1004='Verbal Sub Area Stats'!$B$131)*'Verbal Log'!$H$5:$H$1004)/SUMPRODUCT(('Verbal Log'!$C$5:$C$1004='Verbal Sub Area Stats'!$B140)*('Verbal Log'!$J$5:$J$1004='Verbal Sub Area Stats'!Z$42)*('Verbal Log'!$E$5:$E$1004='Verbal Sub Area Stats'!$B$131))</f>
        <v>#DIV/0!</v>
      </c>
      <c r="AA140" s="83" t="e">
        <f>+SUMPRODUCT(('Verbal Log'!$C$5:$C$1004='Verbal Sub Area Stats'!$B140)*('Verbal Log'!$J$5:$J$1004='Verbal Sub Area Stats'!AA$42)*('Verbal Log'!$E$5:$E$1004='Verbal Sub Area Stats'!$B$131)*'Verbal Log'!$H$5:$H$1004)/SUMPRODUCT(('Verbal Log'!$C$5:$C$1004='Verbal Sub Area Stats'!$B140)*('Verbal Log'!$J$5:$J$1004='Verbal Sub Area Stats'!AA$42)*('Verbal Log'!$E$5:$E$1004='Verbal Sub Area Stats'!$B$131))</f>
        <v>#DIV/0!</v>
      </c>
      <c r="AB140" s="83" t="e">
        <f>+SUMPRODUCT(('Verbal Log'!$C$5:$C$1004='Verbal Sub Area Stats'!$B140)*('Verbal Log'!$J$5:$J$1004='Verbal Sub Area Stats'!AB$42)*('Verbal Log'!$E$5:$E$1004='Verbal Sub Area Stats'!$B$131)*'Verbal Log'!$H$5:$H$1004)/SUMPRODUCT(('Verbal Log'!$C$5:$C$1004='Verbal Sub Area Stats'!$B140)*('Verbal Log'!$J$5:$J$1004='Verbal Sub Area Stats'!AB$42)*('Verbal Log'!$E$5:$E$1004='Verbal Sub Area Stats'!$B$131))</f>
        <v>#DIV/0!</v>
      </c>
      <c r="AC140" s="83" t="e">
        <f>+SUMPRODUCT(('Verbal Log'!$C$5:$C$1004='Verbal Sub Area Stats'!$B140)*('Verbal Log'!$J$5:$J$1004='Verbal Sub Area Stats'!AC$42)*('Verbal Log'!$E$5:$E$1004='Verbal Sub Area Stats'!$B$131)*'Verbal Log'!$H$5:$H$1004)/SUMPRODUCT(('Verbal Log'!$C$5:$C$1004='Verbal Sub Area Stats'!$B140)*('Verbal Log'!$J$5:$J$1004='Verbal Sub Area Stats'!AC$42)*('Verbal Log'!$E$5:$E$1004='Verbal Sub Area Stats'!$B$131))</f>
        <v>#DIV/0!</v>
      </c>
      <c r="AD140" s="83" t="e">
        <f>+SUMPRODUCT(('Verbal Log'!$C$5:$C$1004='Verbal Sub Area Stats'!$B140)*('Verbal Log'!$J$5:$J$1004='Verbal Sub Area Stats'!AD$42)*('Verbal Log'!$E$5:$E$1004='Verbal Sub Area Stats'!$B$131)*'Verbal Log'!$H$5:$H$1004)/SUMPRODUCT(('Verbal Log'!$C$5:$C$1004='Verbal Sub Area Stats'!$B140)*('Verbal Log'!$J$5:$J$1004='Verbal Sub Area Stats'!AD$42)*('Verbal Log'!$E$5:$E$1004='Verbal Sub Area Stats'!$B$131))</f>
        <v>#DIV/0!</v>
      </c>
      <c r="AE140" s="83" t="e">
        <f>+SUMPRODUCT(('Verbal Log'!$C$5:$C$1004='Verbal Sub Area Stats'!$B140)*('Verbal Log'!$J$5:$J$1004='Verbal Sub Area Stats'!AE$42)*('Verbal Log'!$E$5:$E$1004='Verbal Sub Area Stats'!$B$131)*'Verbal Log'!$H$5:$H$1004)/SUMPRODUCT(('Verbal Log'!$C$5:$C$1004='Verbal Sub Area Stats'!$B140)*('Verbal Log'!$J$5:$J$1004='Verbal Sub Area Stats'!AE$42)*('Verbal Log'!$E$5:$E$1004='Verbal Sub Area Stats'!$B$131))</f>
        <v>#DIV/0!</v>
      </c>
      <c r="AF140" s="83" t="e">
        <f>+SUMPRODUCT(('Verbal Log'!$C$5:$C$1004='Verbal Sub Area Stats'!$B140)*('Verbal Log'!$J$5:$J$1004='Verbal Sub Area Stats'!AF$42)*('Verbal Log'!$E$5:$E$1004='Verbal Sub Area Stats'!$B$131)*'Verbal Log'!$H$5:$H$1004)/SUMPRODUCT(('Verbal Log'!$C$5:$C$1004='Verbal Sub Area Stats'!$B140)*('Verbal Log'!$J$5:$J$1004='Verbal Sub Area Stats'!AF$42)*('Verbal Log'!$E$5:$E$1004='Verbal Sub Area Stats'!$B$131))</f>
        <v>#DIV/0!</v>
      </c>
      <c r="AG140" s="83" t="e">
        <f>+SUMPRODUCT(('Verbal Log'!$C$5:$C$1004='Verbal Sub Area Stats'!$B140)*('Verbal Log'!$J$5:$J$1004='Verbal Sub Area Stats'!AG$42)*('Verbal Log'!$E$5:$E$1004='Verbal Sub Area Stats'!$B$131)*'Verbal Log'!$H$5:$H$1004)/SUMPRODUCT(('Verbal Log'!$C$5:$C$1004='Verbal Sub Area Stats'!$B140)*('Verbal Log'!$J$5:$J$1004='Verbal Sub Area Stats'!AG$42)*('Verbal Log'!$E$5:$E$1004='Verbal Sub Area Stats'!$B$131))</f>
        <v>#DIV/0!</v>
      </c>
      <c r="AH140" s="83" t="e">
        <f>+SUMPRODUCT(('Verbal Log'!$C$5:$C$1004='Verbal Sub Area Stats'!$B140)*('Verbal Log'!$J$5:$J$1004='Verbal Sub Area Stats'!AH$42)*('Verbal Log'!$E$5:$E$1004='Verbal Sub Area Stats'!$B$131)*'Verbal Log'!$H$5:$H$1004)/SUMPRODUCT(('Verbal Log'!$C$5:$C$1004='Verbal Sub Area Stats'!$B140)*('Verbal Log'!$J$5:$J$1004='Verbal Sub Area Stats'!AH$42)*('Verbal Log'!$E$5:$E$1004='Verbal Sub Area Stats'!$B$131))</f>
        <v>#DIV/0!</v>
      </c>
      <c r="AI140" s="83" t="e">
        <f>+SUMPRODUCT(('Verbal Log'!$C$5:$C$1004='Verbal Sub Area Stats'!$B140)*('Verbal Log'!$J$5:$J$1004='Verbal Sub Area Stats'!AI$42)*('Verbal Log'!$E$5:$E$1004='Verbal Sub Area Stats'!$B$131)*'Verbal Log'!$H$5:$H$1004)/SUMPRODUCT(('Verbal Log'!$C$5:$C$1004='Verbal Sub Area Stats'!$B140)*('Verbal Log'!$J$5:$J$1004='Verbal Sub Area Stats'!AI$42)*('Verbal Log'!$E$5:$E$1004='Verbal Sub Area Stats'!$B$131))</f>
        <v>#DIV/0!</v>
      </c>
      <c r="AJ140" s="83" t="e">
        <f>+SUMPRODUCT(('Verbal Log'!$C$5:$C$1004='Verbal Sub Area Stats'!$B140)*('Verbal Log'!$J$5:$J$1004='Verbal Sub Area Stats'!AJ$42)*('Verbal Log'!$E$5:$E$1004='Verbal Sub Area Stats'!$B$131)*'Verbal Log'!$H$5:$H$1004)/SUMPRODUCT(('Verbal Log'!$C$5:$C$1004='Verbal Sub Area Stats'!$B140)*('Verbal Log'!$J$5:$J$1004='Verbal Sub Area Stats'!AJ$42)*('Verbal Log'!$E$5:$E$1004='Verbal Sub Area Stats'!$B$131))</f>
        <v>#DIV/0!</v>
      </c>
      <c r="AK140" s="83" t="e">
        <f>+SUMPRODUCT(('Verbal Log'!$C$5:$C$1004='Verbal Sub Area Stats'!$B140)*('Verbal Log'!$J$5:$J$1004='Verbal Sub Area Stats'!AK$42)*('Verbal Log'!$E$5:$E$1004='Verbal Sub Area Stats'!$B$131)*'Verbal Log'!$H$5:$H$1004)/SUMPRODUCT(('Verbal Log'!$C$5:$C$1004='Verbal Sub Area Stats'!$B140)*('Verbal Log'!$J$5:$J$1004='Verbal Sub Area Stats'!AK$42)*('Verbal Log'!$E$5:$E$1004='Verbal Sub Area Stats'!$B$131))</f>
        <v>#DIV/0!</v>
      </c>
      <c r="AL140" s="83" t="e">
        <f>+SUMPRODUCT(('Verbal Log'!$C$5:$C$1004='Verbal Sub Area Stats'!$B140)*('Verbal Log'!$J$5:$J$1004='Verbal Sub Area Stats'!AL$42)*('Verbal Log'!$E$5:$E$1004='Verbal Sub Area Stats'!$B$131)*'Verbal Log'!$H$5:$H$1004)/SUMPRODUCT(('Verbal Log'!$C$5:$C$1004='Verbal Sub Area Stats'!$B140)*('Verbal Log'!$J$5:$J$1004='Verbal Sub Area Stats'!AL$42)*('Verbal Log'!$E$5:$E$1004='Verbal Sub Area Stats'!$B$131))</f>
        <v>#DIV/0!</v>
      </c>
      <c r="AM140" s="83" t="e">
        <f>+SUMPRODUCT(('Verbal Log'!$C$5:$C$1004='Verbal Sub Area Stats'!$B140)*('Verbal Log'!$J$5:$J$1004='Verbal Sub Area Stats'!AM$42)*('Verbal Log'!$E$5:$E$1004='Verbal Sub Area Stats'!$B$131)*'Verbal Log'!$H$5:$H$1004)/SUMPRODUCT(('Verbal Log'!$C$5:$C$1004='Verbal Sub Area Stats'!$B140)*('Verbal Log'!$J$5:$J$1004='Verbal Sub Area Stats'!AM$42)*('Verbal Log'!$E$5:$E$1004='Verbal Sub Area Stats'!$B$131))</f>
        <v>#DIV/0!</v>
      </c>
      <c r="AN140" s="83" t="e">
        <f>+SUMPRODUCT(('Verbal Log'!$C$5:$C$1004='Verbal Sub Area Stats'!$B140)*('Verbal Log'!$J$5:$J$1004='Verbal Sub Area Stats'!AN$42)*('Verbal Log'!$E$5:$E$1004='Verbal Sub Area Stats'!$B$131)*'Verbal Log'!$H$5:$H$1004)/SUMPRODUCT(('Verbal Log'!$C$5:$C$1004='Verbal Sub Area Stats'!$B140)*('Verbal Log'!$J$5:$J$1004='Verbal Sub Area Stats'!AN$42)*('Verbal Log'!$E$5:$E$1004='Verbal Sub Area Stats'!$B$131))</f>
        <v>#DIV/0!</v>
      </c>
      <c r="AO140" s="83" t="e">
        <f>+SUMPRODUCT(('Verbal Log'!$C$5:$C$1004='Verbal Sub Area Stats'!$B140)*('Verbal Log'!$J$5:$J$1004='Verbal Sub Area Stats'!AO$42)*('Verbal Log'!$E$5:$E$1004='Verbal Sub Area Stats'!$B$131)*'Verbal Log'!$H$5:$H$1004)/SUMPRODUCT(('Verbal Log'!$C$5:$C$1004='Verbal Sub Area Stats'!$B140)*('Verbal Log'!$J$5:$J$1004='Verbal Sub Area Stats'!AO$42)*('Verbal Log'!$E$5:$E$1004='Verbal Sub Area Stats'!$B$131))</f>
        <v>#DIV/0!</v>
      </c>
      <c r="AP140" s="83" t="e">
        <f>+SUMPRODUCT(('Verbal Log'!$C$5:$C$1004='Verbal Sub Area Stats'!$B140)*('Verbal Log'!$E$5:$E$1004='Verbal Sub Area Stats'!$B$71)*'Verbal Log'!$H$5:$H$1004)/SUMPRODUCT(('Verbal Log'!$C$5:$C$1004='Verbal Sub Area Stats'!$B140)*('Verbal Log'!$E$5:$E$1004='Verbal Sub Area Stats'!$B$71))</f>
        <v>#DIV/0!</v>
      </c>
      <c r="AQ140" s="76"/>
      <c r="AR140" s="76"/>
      <c r="AS140" s="76"/>
      <c r="AT140" s="76"/>
      <c r="AU140" s="76"/>
      <c r="AV140" s="76"/>
      <c r="AW140" s="76"/>
      <c r="AX140" s="76"/>
      <c r="AY140" s="76"/>
      <c r="AZ140" s="76"/>
      <c r="BA140" s="76"/>
      <c r="BB140" s="76"/>
      <c r="BC140" s="76"/>
      <c r="BD140" s="76"/>
      <c r="BE140" s="76"/>
      <c r="BF140" s="76"/>
      <c r="BG140" s="76"/>
    </row>
    <row r="141" spans="2:59" ht="16" thickBot="1">
      <c r="B141" s="18" t="str">
        <f>+$B$51</f>
        <v>Princeton Review</v>
      </c>
      <c r="D141" s="136" t="str">
        <f t="shared" si="27"/>
        <v>n/a</v>
      </c>
      <c r="E141" s="136" t="str">
        <f t="shared" si="27"/>
        <v>n/a</v>
      </c>
      <c r="F141" s="136" t="str">
        <f t="shared" si="27"/>
        <v>n/a</v>
      </c>
      <c r="G141" s="136" t="str">
        <f t="shared" si="27"/>
        <v>n/a</v>
      </c>
      <c r="H141" s="136" t="str">
        <f t="shared" si="27"/>
        <v>n/a</v>
      </c>
      <c r="I141" s="136" t="str">
        <f t="shared" si="27"/>
        <v>n/a</v>
      </c>
      <c r="J141" s="136" t="str">
        <f t="shared" si="27"/>
        <v>n/a</v>
      </c>
      <c r="K141" s="136" t="str">
        <f t="shared" si="27"/>
        <v>n/a</v>
      </c>
      <c r="L141" s="136" t="str">
        <f t="shared" si="27"/>
        <v>n/a</v>
      </c>
      <c r="M141" s="53" t="str">
        <f t="shared" si="27"/>
        <v>n/a</v>
      </c>
      <c r="N141" s="54" t="str">
        <f t="shared" si="27"/>
        <v>n/a</v>
      </c>
      <c r="O141" s="53" t="str">
        <f t="shared" si="28"/>
        <v>n/a</v>
      </c>
      <c r="P141" s="54" t="str">
        <f t="shared" si="28"/>
        <v>n/a</v>
      </c>
      <c r="Q141" s="53" t="str">
        <f t="shared" si="28"/>
        <v>n/a</v>
      </c>
      <c r="R141" s="54" t="str">
        <f t="shared" si="28"/>
        <v>n/a</v>
      </c>
      <c r="S141" s="53" t="str">
        <f t="shared" si="28"/>
        <v>n/a</v>
      </c>
      <c r="T141" s="54" t="str">
        <f t="shared" si="28"/>
        <v>n/a</v>
      </c>
      <c r="U141" s="53" t="str">
        <f t="shared" si="28"/>
        <v>n/a</v>
      </c>
      <c r="V141" s="54" t="str">
        <f t="shared" si="28"/>
        <v>n/a</v>
      </c>
      <c r="X141" s="83" t="e">
        <f>+SUMPRODUCT(('Verbal Log'!$C$5:$C$1004='Verbal Sub Area Stats'!$B141)*('Verbal Log'!$J$5:$J$1004='Verbal Sub Area Stats'!X$42)*('Verbal Log'!$E$5:$E$1004='Verbal Sub Area Stats'!$B$131)*'Verbal Log'!$H$5:$H$1004)/SUMPRODUCT(('Verbal Log'!$C$5:$C$1004='Verbal Sub Area Stats'!$B141)*('Verbal Log'!$J$5:$J$1004='Verbal Sub Area Stats'!X$42)*('Verbal Log'!$E$5:$E$1004='Verbal Sub Area Stats'!$B$131))</f>
        <v>#DIV/0!</v>
      </c>
      <c r="Y141" s="83" t="e">
        <f>+SUMPRODUCT(('Verbal Log'!$C$5:$C$1004='Verbal Sub Area Stats'!$B141)*('Verbal Log'!$J$5:$J$1004='Verbal Sub Area Stats'!Y$42)*('Verbal Log'!$E$5:$E$1004='Verbal Sub Area Stats'!$B$131)*'Verbal Log'!$H$5:$H$1004)/SUMPRODUCT(('Verbal Log'!$C$5:$C$1004='Verbal Sub Area Stats'!$B141)*('Verbal Log'!$J$5:$J$1004='Verbal Sub Area Stats'!Y$42)*('Verbal Log'!$E$5:$E$1004='Verbal Sub Area Stats'!$B$131))</f>
        <v>#DIV/0!</v>
      </c>
      <c r="Z141" s="83" t="e">
        <f>+SUMPRODUCT(('Verbal Log'!$C$5:$C$1004='Verbal Sub Area Stats'!$B141)*('Verbal Log'!$J$5:$J$1004='Verbal Sub Area Stats'!Z$42)*('Verbal Log'!$E$5:$E$1004='Verbal Sub Area Stats'!$B$131)*'Verbal Log'!$H$5:$H$1004)/SUMPRODUCT(('Verbal Log'!$C$5:$C$1004='Verbal Sub Area Stats'!$B141)*('Verbal Log'!$J$5:$J$1004='Verbal Sub Area Stats'!Z$42)*('Verbal Log'!$E$5:$E$1004='Verbal Sub Area Stats'!$B$131))</f>
        <v>#DIV/0!</v>
      </c>
      <c r="AA141" s="83" t="e">
        <f>+SUMPRODUCT(('Verbal Log'!$C$5:$C$1004='Verbal Sub Area Stats'!$B141)*('Verbal Log'!$J$5:$J$1004='Verbal Sub Area Stats'!AA$42)*('Verbal Log'!$E$5:$E$1004='Verbal Sub Area Stats'!$B$131)*'Verbal Log'!$H$5:$H$1004)/SUMPRODUCT(('Verbal Log'!$C$5:$C$1004='Verbal Sub Area Stats'!$B141)*('Verbal Log'!$J$5:$J$1004='Verbal Sub Area Stats'!AA$42)*('Verbal Log'!$E$5:$E$1004='Verbal Sub Area Stats'!$B$131))</f>
        <v>#DIV/0!</v>
      </c>
      <c r="AB141" s="83" t="e">
        <f>+SUMPRODUCT(('Verbal Log'!$C$5:$C$1004='Verbal Sub Area Stats'!$B141)*('Verbal Log'!$J$5:$J$1004='Verbal Sub Area Stats'!AB$42)*('Verbal Log'!$E$5:$E$1004='Verbal Sub Area Stats'!$B$131)*'Verbal Log'!$H$5:$H$1004)/SUMPRODUCT(('Verbal Log'!$C$5:$C$1004='Verbal Sub Area Stats'!$B141)*('Verbal Log'!$J$5:$J$1004='Verbal Sub Area Stats'!AB$42)*('Verbal Log'!$E$5:$E$1004='Verbal Sub Area Stats'!$B$131))</f>
        <v>#DIV/0!</v>
      </c>
      <c r="AC141" s="83" t="e">
        <f>+SUMPRODUCT(('Verbal Log'!$C$5:$C$1004='Verbal Sub Area Stats'!$B141)*('Verbal Log'!$J$5:$J$1004='Verbal Sub Area Stats'!AC$42)*('Verbal Log'!$E$5:$E$1004='Verbal Sub Area Stats'!$B$131)*'Verbal Log'!$H$5:$H$1004)/SUMPRODUCT(('Verbal Log'!$C$5:$C$1004='Verbal Sub Area Stats'!$B141)*('Verbal Log'!$J$5:$J$1004='Verbal Sub Area Stats'!AC$42)*('Verbal Log'!$E$5:$E$1004='Verbal Sub Area Stats'!$B$131))</f>
        <v>#DIV/0!</v>
      </c>
      <c r="AD141" s="83" t="e">
        <f>+SUMPRODUCT(('Verbal Log'!$C$5:$C$1004='Verbal Sub Area Stats'!$B141)*('Verbal Log'!$J$5:$J$1004='Verbal Sub Area Stats'!AD$42)*('Verbal Log'!$E$5:$E$1004='Verbal Sub Area Stats'!$B$131)*'Verbal Log'!$H$5:$H$1004)/SUMPRODUCT(('Verbal Log'!$C$5:$C$1004='Verbal Sub Area Stats'!$B141)*('Verbal Log'!$J$5:$J$1004='Verbal Sub Area Stats'!AD$42)*('Verbal Log'!$E$5:$E$1004='Verbal Sub Area Stats'!$B$131))</f>
        <v>#DIV/0!</v>
      </c>
      <c r="AE141" s="83" t="e">
        <f>+SUMPRODUCT(('Verbal Log'!$C$5:$C$1004='Verbal Sub Area Stats'!$B141)*('Verbal Log'!$J$5:$J$1004='Verbal Sub Area Stats'!AE$42)*('Verbal Log'!$E$5:$E$1004='Verbal Sub Area Stats'!$B$131)*'Verbal Log'!$H$5:$H$1004)/SUMPRODUCT(('Verbal Log'!$C$5:$C$1004='Verbal Sub Area Stats'!$B141)*('Verbal Log'!$J$5:$J$1004='Verbal Sub Area Stats'!AE$42)*('Verbal Log'!$E$5:$E$1004='Verbal Sub Area Stats'!$B$131))</f>
        <v>#DIV/0!</v>
      </c>
      <c r="AF141" s="83" t="e">
        <f>+SUMPRODUCT(('Verbal Log'!$C$5:$C$1004='Verbal Sub Area Stats'!$B141)*('Verbal Log'!$J$5:$J$1004='Verbal Sub Area Stats'!AF$42)*('Verbal Log'!$E$5:$E$1004='Verbal Sub Area Stats'!$B$131)*'Verbal Log'!$H$5:$H$1004)/SUMPRODUCT(('Verbal Log'!$C$5:$C$1004='Verbal Sub Area Stats'!$B141)*('Verbal Log'!$J$5:$J$1004='Verbal Sub Area Stats'!AF$42)*('Verbal Log'!$E$5:$E$1004='Verbal Sub Area Stats'!$B$131))</f>
        <v>#DIV/0!</v>
      </c>
      <c r="AG141" s="83" t="e">
        <f>+SUMPRODUCT(('Verbal Log'!$C$5:$C$1004='Verbal Sub Area Stats'!$B141)*('Verbal Log'!$J$5:$J$1004='Verbal Sub Area Stats'!AG$42)*('Verbal Log'!$E$5:$E$1004='Verbal Sub Area Stats'!$B$131)*'Verbal Log'!$H$5:$H$1004)/SUMPRODUCT(('Verbal Log'!$C$5:$C$1004='Verbal Sub Area Stats'!$B141)*('Verbal Log'!$J$5:$J$1004='Verbal Sub Area Stats'!AG$42)*('Verbal Log'!$E$5:$E$1004='Verbal Sub Area Stats'!$B$131))</f>
        <v>#DIV/0!</v>
      </c>
      <c r="AH141" s="83" t="e">
        <f>+SUMPRODUCT(('Verbal Log'!$C$5:$C$1004='Verbal Sub Area Stats'!$B141)*('Verbal Log'!$J$5:$J$1004='Verbal Sub Area Stats'!AH$42)*('Verbal Log'!$E$5:$E$1004='Verbal Sub Area Stats'!$B$131)*'Verbal Log'!$H$5:$H$1004)/SUMPRODUCT(('Verbal Log'!$C$5:$C$1004='Verbal Sub Area Stats'!$B141)*('Verbal Log'!$J$5:$J$1004='Verbal Sub Area Stats'!AH$42)*('Verbal Log'!$E$5:$E$1004='Verbal Sub Area Stats'!$B$131))</f>
        <v>#DIV/0!</v>
      </c>
      <c r="AI141" s="83" t="e">
        <f>+SUMPRODUCT(('Verbal Log'!$C$5:$C$1004='Verbal Sub Area Stats'!$B141)*('Verbal Log'!$J$5:$J$1004='Verbal Sub Area Stats'!AI$42)*('Verbal Log'!$E$5:$E$1004='Verbal Sub Area Stats'!$B$131)*'Verbal Log'!$H$5:$H$1004)/SUMPRODUCT(('Verbal Log'!$C$5:$C$1004='Verbal Sub Area Stats'!$B141)*('Verbal Log'!$J$5:$J$1004='Verbal Sub Area Stats'!AI$42)*('Verbal Log'!$E$5:$E$1004='Verbal Sub Area Stats'!$B$131))</f>
        <v>#DIV/0!</v>
      </c>
      <c r="AJ141" s="83" t="e">
        <f>+SUMPRODUCT(('Verbal Log'!$C$5:$C$1004='Verbal Sub Area Stats'!$B141)*('Verbal Log'!$J$5:$J$1004='Verbal Sub Area Stats'!AJ$42)*('Verbal Log'!$E$5:$E$1004='Verbal Sub Area Stats'!$B$131)*'Verbal Log'!$H$5:$H$1004)/SUMPRODUCT(('Verbal Log'!$C$5:$C$1004='Verbal Sub Area Stats'!$B141)*('Verbal Log'!$J$5:$J$1004='Verbal Sub Area Stats'!AJ$42)*('Verbal Log'!$E$5:$E$1004='Verbal Sub Area Stats'!$B$131))</f>
        <v>#DIV/0!</v>
      </c>
      <c r="AK141" s="83" t="e">
        <f>+SUMPRODUCT(('Verbal Log'!$C$5:$C$1004='Verbal Sub Area Stats'!$B141)*('Verbal Log'!$J$5:$J$1004='Verbal Sub Area Stats'!AK$42)*('Verbal Log'!$E$5:$E$1004='Verbal Sub Area Stats'!$B$131)*'Verbal Log'!$H$5:$H$1004)/SUMPRODUCT(('Verbal Log'!$C$5:$C$1004='Verbal Sub Area Stats'!$B141)*('Verbal Log'!$J$5:$J$1004='Verbal Sub Area Stats'!AK$42)*('Verbal Log'!$E$5:$E$1004='Verbal Sub Area Stats'!$B$131))</f>
        <v>#DIV/0!</v>
      </c>
      <c r="AL141" s="83" t="e">
        <f>+SUMPRODUCT(('Verbal Log'!$C$5:$C$1004='Verbal Sub Area Stats'!$B141)*('Verbal Log'!$J$5:$J$1004='Verbal Sub Area Stats'!AL$42)*('Verbal Log'!$E$5:$E$1004='Verbal Sub Area Stats'!$B$131)*'Verbal Log'!$H$5:$H$1004)/SUMPRODUCT(('Verbal Log'!$C$5:$C$1004='Verbal Sub Area Stats'!$B141)*('Verbal Log'!$J$5:$J$1004='Verbal Sub Area Stats'!AL$42)*('Verbal Log'!$E$5:$E$1004='Verbal Sub Area Stats'!$B$131))</f>
        <v>#DIV/0!</v>
      </c>
      <c r="AM141" s="83" t="e">
        <f>+SUMPRODUCT(('Verbal Log'!$C$5:$C$1004='Verbal Sub Area Stats'!$B141)*('Verbal Log'!$J$5:$J$1004='Verbal Sub Area Stats'!AM$42)*('Verbal Log'!$E$5:$E$1004='Verbal Sub Area Stats'!$B$131)*'Verbal Log'!$H$5:$H$1004)/SUMPRODUCT(('Verbal Log'!$C$5:$C$1004='Verbal Sub Area Stats'!$B141)*('Verbal Log'!$J$5:$J$1004='Verbal Sub Area Stats'!AM$42)*('Verbal Log'!$E$5:$E$1004='Verbal Sub Area Stats'!$B$131))</f>
        <v>#DIV/0!</v>
      </c>
      <c r="AN141" s="83" t="e">
        <f>+SUMPRODUCT(('Verbal Log'!$C$5:$C$1004='Verbal Sub Area Stats'!$B141)*('Verbal Log'!$J$5:$J$1004='Verbal Sub Area Stats'!AN$42)*('Verbal Log'!$E$5:$E$1004='Verbal Sub Area Stats'!$B$131)*'Verbal Log'!$H$5:$H$1004)/SUMPRODUCT(('Verbal Log'!$C$5:$C$1004='Verbal Sub Area Stats'!$B141)*('Verbal Log'!$J$5:$J$1004='Verbal Sub Area Stats'!AN$42)*('Verbal Log'!$E$5:$E$1004='Verbal Sub Area Stats'!$B$131))</f>
        <v>#DIV/0!</v>
      </c>
      <c r="AO141" s="83" t="e">
        <f>+SUMPRODUCT(('Verbal Log'!$C$5:$C$1004='Verbal Sub Area Stats'!$B141)*('Verbal Log'!$J$5:$J$1004='Verbal Sub Area Stats'!AO$42)*('Verbal Log'!$E$5:$E$1004='Verbal Sub Area Stats'!$B$131)*'Verbal Log'!$H$5:$H$1004)/SUMPRODUCT(('Verbal Log'!$C$5:$C$1004='Verbal Sub Area Stats'!$B141)*('Verbal Log'!$J$5:$J$1004='Verbal Sub Area Stats'!AO$42)*('Verbal Log'!$E$5:$E$1004='Verbal Sub Area Stats'!$B$131))</f>
        <v>#DIV/0!</v>
      </c>
      <c r="AP141" s="83" t="e">
        <f>+SUMPRODUCT(('Verbal Log'!$C$5:$C$1004='Verbal Sub Area Stats'!$B141)*('Verbal Log'!$E$5:$E$1004='Verbal Sub Area Stats'!$B$71)*'Verbal Log'!$H$5:$H$1004)/SUMPRODUCT(('Verbal Log'!$C$5:$C$1004='Verbal Sub Area Stats'!$B141)*('Verbal Log'!$E$5:$E$1004='Verbal Sub Area Stats'!$B$71))</f>
        <v>#DIV/0!</v>
      </c>
      <c r="AQ141" s="76"/>
      <c r="AR141" s="76"/>
      <c r="AS141" s="76"/>
      <c r="AT141" s="76"/>
      <c r="AU141" s="76"/>
      <c r="AV141" s="76"/>
      <c r="AW141" s="76"/>
      <c r="AX141" s="76"/>
      <c r="AY141" s="76"/>
      <c r="AZ141" s="76"/>
      <c r="BA141" s="76"/>
      <c r="BB141" s="76"/>
      <c r="BC141" s="76"/>
      <c r="BD141" s="76"/>
      <c r="BE141" s="76"/>
      <c r="BF141" s="76"/>
      <c r="BG141" s="76"/>
    </row>
    <row r="142" spans="2:59" ht="16" thickBot="1">
      <c r="B142" s="18" t="str">
        <f>+$B$52</f>
        <v>PowerScore SC</v>
      </c>
      <c r="D142" s="137" t="str">
        <f t="shared" si="27"/>
        <v>n/a</v>
      </c>
      <c r="E142" s="137" t="str">
        <f t="shared" si="27"/>
        <v>n/a</v>
      </c>
      <c r="F142" s="137" t="str">
        <f t="shared" si="27"/>
        <v>n/a</v>
      </c>
      <c r="G142" s="137" t="str">
        <f t="shared" si="27"/>
        <v>n/a</v>
      </c>
      <c r="H142" s="137" t="str">
        <f t="shared" si="27"/>
        <v>n/a</v>
      </c>
      <c r="I142" s="137" t="str">
        <f t="shared" si="27"/>
        <v>n/a</v>
      </c>
      <c r="J142" s="137" t="str">
        <f t="shared" si="27"/>
        <v>n/a</v>
      </c>
      <c r="K142" s="137" t="str">
        <f t="shared" si="27"/>
        <v>n/a</v>
      </c>
      <c r="L142" s="137" t="str">
        <f t="shared" si="27"/>
        <v>n/a</v>
      </c>
      <c r="M142" s="56" t="str">
        <f t="shared" si="27"/>
        <v>n/a</v>
      </c>
      <c r="N142" s="57" t="str">
        <f t="shared" si="27"/>
        <v>n/a</v>
      </c>
      <c r="O142" s="56" t="str">
        <f t="shared" si="28"/>
        <v>n/a</v>
      </c>
      <c r="P142" s="57" t="str">
        <f t="shared" si="28"/>
        <v>n/a</v>
      </c>
      <c r="Q142" s="56" t="str">
        <f t="shared" si="28"/>
        <v>n/a</v>
      </c>
      <c r="R142" s="57" t="str">
        <f t="shared" si="28"/>
        <v>n/a</v>
      </c>
      <c r="S142" s="56" t="str">
        <f t="shared" si="28"/>
        <v>n/a</v>
      </c>
      <c r="T142" s="57" t="str">
        <f t="shared" si="28"/>
        <v>n/a</v>
      </c>
      <c r="U142" s="56" t="str">
        <f t="shared" si="28"/>
        <v>n/a</v>
      </c>
      <c r="V142" s="57" t="str">
        <f t="shared" si="28"/>
        <v>n/a</v>
      </c>
      <c r="X142" s="83" t="e">
        <f>+SUMPRODUCT(('Verbal Log'!$C$5:$C$1004='Verbal Sub Area Stats'!$B142)*('Verbal Log'!$J$5:$J$1004='Verbal Sub Area Stats'!X$42)*('Verbal Log'!$E$5:$E$1004='Verbal Sub Area Stats'!$B$131)*'Verbal Log'!$H$5:$H$1004)/SUMPRODUCT(('Verbal Log'!$C$5:$C$1004='Verbal Sub Area Stats'!$B142)*('Verbal Log'!$J$5:$J$1004='Verbal Sub Area Stats'!X$42)*('Verbal Log'!$E$5:$E$1004='Verbal Sub Area Stats'!$B$131))</f>
        <v>#DIV/0!</v>
      </c>
      <c r="Y142" s="83" t="e">
        <f>+SUMPRODUCT(('Verbal Log'!$C$5:$C$1004='Verbal Sub Area Stats'!$B142)*('Verbal Log'!$J$5:$J$1004='Verbal Sub Area Stats'!Y$42)*('Verbal Log'!$E$5:$E$1004='Verbal Sub Area Stats'!$B$131)*'Verbal Log'!$H$5:$H$1004)/SUMPRODUCT(('Verbal Log'!$C$5:$C$1004='Verbal Sub Area Stats'!$B142)*('Verbal Log'!$J$5:$J$1004='Verbal Sub Area Stats'!Y$42)*('Verbal Log'!$E$5:$E$1004='Verbal Sub Area Stats'!$B$131))</f>
        <v>#DIV/0!</v>
      </c>
      <c r="Z142" s="83" t="e">
        <f>+SUMPRODUCT(('Verbal Log'!$C$5:$C$1004='Verbal Sub Area Stats'!$B142)*('Verbal Log'!$J$5:$J$1004='Verbal Sub Area Stats'!Z$42)*('Verbal Log'!$E$5:$E$1004='Verbal Sub Area Stats'!$B$131)*'Verbal Log'!$H$5:$H$1004)/SUMPRODUCT(('Verbal Log'!$C$5:$C$1004='Verbal Sub Area Stats'!$B142)*('Verbal Log'!$J$5:$J$1004='Verbal Sub Area Stats'!Z$42)*('Verbal Log'!$E$5:$E$1004='Verbal Sub Area Stats'!$B$131))</f>
        <v>#DIV/0!</v>
      </c>
      <c r="AA142" s="83" t="e">
        <f>+SUMPRODUCT(('Verbal Log'!$C$5:$C$1004='Verbal Sub Area Stats'!$B142)*('Verbal Log'!$J$5:$J$1004='Verbal Sub Area Stats'!AA$42)*('Verbal Log'!$E$5:$E$1004='Verbal Sub Area Stats'!$B$131)*'Verbal Log'!$H$5:$H$1004)/SUMPRODUCT(('Verbal Log'!$C$5:$C$1004='Verbal Sub Area Stats'!$B142)*('Verbal Log'!$J$5:$J$1004='Verbal Sub Area Stats'!AA$42)*('Verbal Log'!$E$5:$E$1004='Verbal Sub Area Stats'!$B$131))</f>
        <v>#DIV/0!</v>
      </c>
      <c r="AB142" s="83" t="e">
        <f>+SUMPRODUCT(('Verbal Log'!$C$5:$C$1004='Verbal Sub Area Stats'!$B142)*('Verbal Log'!$J$5:$J$1004='Verbal Sub Area Stats'!AB$42)*('Verbal Log'!$E$5:$E$1004='Verbal Sub Area Stats'!$B$131)*'Verbal Log'!$H$5:$H$1004)/SUMPRODUCT(('Verbal Log'!$C$5:$C$1004='Verbal Sub Area Stats'!$B142)*('Verbal Log'!$J$5:$J$1004='Verbal Sub Area Stats'!AB$42)*('Verbal Log'!$E$5:$E$1004='Verbal Sub Area Stats'!$B$131))</f>
        <v>#DIV/0!</v>
      </c>
      <c r="AC142" s="83" t="e">
        <f>+SUMPRODUCT(('Verbal Log'!$C$5:$C$1004='Verbal Sub Area Stats'!$B142)*('Verbal Log'!$J$5:$J$1004='Verbal Sub Area Stats'!AC$42)*('Verbal Log'!$E$5:$E$1004='Verbal Sub Area Stats'!$B$131)*'Verbal Log'!$H$5:$H$1004)/SUMPRODUCT(('Verbal Log'!$C$5:$C$1004='Verbal Sub Area Stats'!$B142)*('Verbal Log'!$J$5:$J$1004='Verbal Sub Area Stats'!AC$42)*('Verbal Log'!$E$5:$E$1004='Verbal Sub Area Stats'!$B$131))</f>
        <v>#DIV/0!</v>
      </c>
      <c r="AD142" s="83" t="e">
        <f>+SUMPRODUCT(('Verbal Log'!$C$5:$C$1004='Verbal Sub Area Stats'!$B142)*('Verbal Log'!$J$5:$J$1004='Verbal Sub Area Stats'!AD$42)*('Verbal Log'!$E$5:$E$1004='Verbal Sub Area Stats'!$B$131)*'Verbal Log'!$H$5:$H$1004)/SUMPRODUCT(('Verbal Log'!$C$5:$C$1004='Verbal Sub Area Stats'!$B142)*('Verbal Log'!$J$5:$J$1004='Verbal Sub Area Stats'!AD$42)*('Verbal Log'!$E$5:$E$1004='Verbal Sub Area Stats'!$B$131))</f>
        <v>#DIV/0!</v>
      </c>
      <c r="AE142" s="83" t="e">
        <f>+SUMPRODUCT(('Verbal Log'!$C$5:$C$1004='Verbal Sub Area Stats'!$B142)*('Verbal Log'!$J$5:$J$1004='Verbal Sub Area Stats'!AE$42)*('Verbal Log'!$E$5:$E$1004='Verbal Sub Area Stats'!$B$131)*'Verbal Log'!$H$5:$H$1004)/SUMPRODUCT(('Verbal Log'!$C$5:$C$1004='Verbal Sub Area Stats'!$B142)*('Verbal Log'!$J$5:$J$1004='Verbal Sub Area Stats'!AE$42)*('Verbal Log'!$E$5:$E$1004='Verbal Sub Area Stats'!$B$131))</f>
        <v>#DIV/0!</v>
      </c>
      <c r="AF142" s="83" t="e">
        <f>+SUMPRODUCT(('Verbal Log'!$C$5:$C$1004='Verbal Sub Area Stats'!$B142)*('Verbal Log'!$J$5:$J$1004='Verbal Sub Area Stats'!AF$42)*('Verbal Log'!$E$5:$E$1004='Verbal Sub Area Stats'!$B$131)*'Verbal Log'!$H$5:$H$1004)/SUMPRODUCT(('Verbal Log'!$C$5:$C$1004='Verbal Sub Area Stats'!$B142)*('Verbal Log'!$J$5:$J$1004='Verbal Sub Area Stats'!AF$42)*('Verbal Log'!$E$5:$E$1004='Verbal Sub Area Stats'!$B$131))</f>
        <v>#DIV/0!</v>
      </c>
      <c r="AG142" s="83" t="e">
        <f>+SUMPRODUCT(('Verbal Log'!$C$5:$C$1004='Verbal Sub Area Stats'!$B142)*('Verbal Log'!$J$5:$J$1004='Verbal Sub Area Stats'!AG$42)*('Verbal Log'!$E$5:$E$1004='Verbal Sub Area Stats'!$B$131)*'Verbal Log'!$H$5:$H$1004)/SUMPRODUCT(('Verbal Log'!$C$5:$C$1004='Verbal Sub Area Stats'!$B142)*('Verbal Log'!$J$5:$J$1004='Verbal Sub Area Stats'!AG$42)*('Verbal Log'!$E$5:$E$1004='Verbal Sub Area Stats'!$B$131))</f>
        <v>#DIV/0!</v>
      </c>
      <c r="AH142" s="83" t="e">
        <f>+SUMPRODUCT(('Verbal Log'!$C$5:$C$1004='Verbal Sub Area Stats'!$B142)*('Verbal Log'!$J$5:$J$1004='Verbal Sub Area Stats'!AH$42)*('Verbal Log'!$E$5:$E$1004='Verbal Sub Area Stats'!$B$131)*'Verbal Log'!$H$5:$H$1004)/SUMPRODUCT(('Verbal Log'!$C$5:$C$1004='Verbal Sub Area Stats'!$B142)*('Verbal Log'!$J$5:$J$1004='Verbal Sub Area Stats'!AH$42)*('Verbal Log'!$E$5:$E$1004='Verbal Sub Area Stats'!$B$131))</f>
        <v>#DIV/0!</v>
      </c>
      <c r="AI142" s="83" t="e">
        <f>+SUMPRODUCT(('Verbal Log'!$C$5:$C$1004='Verbal Sub Area Stats'!$B142)*('Verbal Log'!$J$5:$J$1004='Verbal Sub Area Stats'!AI$42)*('Verbal Log'!$E$5:$E$1004='Verbal Sub Area Stats'!$B$131)*'Verbal Log'!$H$5:$H$1004)/SUMPRODUCT(('Verbal Log'!$C$5:$C$1004='Verbal Sub Area Stats'!$B142)*('Verbal Log'!$J$5:$J$1004='Verbal Sub Area Stats'!AI$42)*('Verbal Log'!$E$5:$E$1004='Verbal Sub Area Stats'!$B$131))</f>
        <v>#DIV/0!</v>
      </c>
      <c r="AJ142" s="83" t="e">
        <f>+SUMPRODUCT(('Verbal Log'!$C$5:$C$1004='Verbal Sub Area Stats'!$B142)*('Verbal Log'!$J$5:$J$1004='Verbal Sub Area Stats'!AJ$42)*('Verbal Log'!$E$5:$E$1004='Verbal Sub Area Stats'!$B$131)*'Verbal Log'!$H$5:$H$1004)/SUMPRODUCT(('Verbal Log'!$C$5:$C$1004='Verbal Sub Area Stats'!$B142)*('Verbal Log'!$J$5:$J$1004='Verbal Sub Area Stats'!AJ$42)*('Verbal Log'!$E$5:$E$1004='Verbal Sub Area Stats'!$B$131))</f>
        <v>#DIV/0!</v>
      </c>
      <c r="AK142" s="83" t="e">
        <f>+SUMPRODUCT(('Verbal Log'!$C$5:$C$1004='Verbal Sub Area Stats'!$B142)*('Verbal Log'!$J$5:$J$1004='Verbal Sub Area Stats'!AK$42)*('Verbal Log'!$E$5:$E$1004='Verbal Sub Area Stats'!$B$131)*'Verbal Log'!$H$5:$H$1004)/SUMPRODUCT(('Verbal Log'!$C$5:$C$1004='Verbal Sub Area Stats'!$B142)*('Verbal Log'!$J$5:$J$1004='Verbal Sub Area Stats'!AK$42)*('Verbal Log'!$E$5:$E$1004='Verbal Sub Area Stats'!$B$131))</f>
        <v>#DIV/0!</v>
      </c>
      <c r="AL142" s="83" t="e">
        <f>+SUMPRODUCT(('Verbal Log'!$C$5:$C$1004='Verbal Sub Area Stats'!$B142)*('Verbal Log'!$J$5:$J$1004='Verbal Sub Area Stats'!AL$42)*('Verbal Log'!$E$5:$E$1004='Verbal Sub Area Stats'!$B$131)*'Verbal Log'!$H$5:$H$1004)/SUMPRODUCT(('Verbal Log'!$C$5:$C$1004='Verbal Sub Area Stats'!$B142)*('Verbal Log'!$J$5:$J$1004='Verbal Sub Area Stats'!AL$42)*('Verbal Log'!$E$5:$E$1004='Verbal Sub Area Stats'!$B$131))</f>
        <v>#DIV/0!</v>
      </c>
      <c r="AM142" s="83" t="e">
        <f>+SUMPRODUCT(('Verbal Log'!$C$5:$C$1004='Verbal Sub Area Stats'!$B142)*('Verbal Log'!$J$5:$J$1004='Verbal Sub Area Stats'!AM$42)*('Verbal Log'!$E$5:$E$1004='Verbal Sub Area Stats'!$B$131)*'Verbal Log'!$H$5:$H$1004)/SUMPRODUCT(('Verbal Log'!$C$5:$C$1004='Verbal Sub Area Stats'!$B142)*('Verbal Log'!$J$5:$J$1004='Verbal Sub Area Stats'!AM$42)*('Verbal Log'!$E$5:$E$1004='Verbal Sub Area Stats'!$B$131))</f>
        <v>#DIV/0!</v>
      </c>
      <c r="AN142" s="83" t="e">
        <f>+SUMPRODUCT(('Verbal Log'!$C$5:$C$1004='Verbal Sub Area Stats'!$B142)*('Verbal Log'!$J$5:$J$1004='Verbal Sub Area Stats'!AN$42)*('Verbal Log'!$E$5:$E$1004='Verbal Sub Area Stats'!$B$131)*'Verbal Log'!$H$5:$H$1004)/SUMPRODUCT(('Verbal Log'!$C$5:$C$1004='Verbal Sub Area Stats'!$B142)*('Verbal Log'!$J$5:$J$1004='Verbal Sub Area Stats'!AN$42)*('Verbal Log'!$E$5:$E$1004='Verbal Sub Area Stats'!$B$131))</f>
        <v>#DIV/0!</v>
      </c>
      <c r="AO142" s="83" t="e">
        <f>+SUMPRODUCT(('Verbal Log'!$C$5:$C$1004='Verbal Sub Area Stats'!$B142)*('Verbal Log'!$J$5:$J$1004='Verbal Sub Area Stats'!AO$42)*('Verbal Log'!$E$5:$E$1004='Verbal Sub Area Stats'!$B$131)*'Verbal Log'!$H$5:$H$1004)/SUMPRODUCT(('Verbal Log'!$C$5:$C$1004='Verbal Sub Area Stats'!$B142)*('Verbal Log'!$J$5:$J$1004='Verbal Sub Area Stats'!AO$42)*('Verbal Log'!$E$5:$E$1004='Verbal Sub Area Stats'!$B$131))</f>
        <v>#DIV/0!</v>
      </c>
      <c r="AP142" s="83" t="e">
        <f>+SUMPRODUCT(('Verbal Log'!$C$5:$C$1004='Verbal Sub Area Stats'!$B142)*('Verbal Log'!$E$5:$E$1004='Verbal Sub Area Stats'!$B$71)*'Verbal Log'!$H$5:$H$1004)/SUMPRODUCT(('Verbal Log'!$C$5:$C$1004='Verbal Sub Area Stats'!$B142)*('Verbal Log'!$E$5:$E$1004='Verbal Sub Area Stats'!$B$71))</f>
        <v>#DIV/0!</v>
      </c>
      <c r="AQ142" s="76"/>
      <c r="AR142" s="76"/>
      <c r="AS142" s="76"/>
      <c r="AT142" s="76"/>
      <c r="AU142" s="76"/>
      <c r="AV142" s="76"/>
      <c r="AW142" s="76"/>
      <c r="AX142" s="76"/>
      <c r="AY142" s="76"/>
      <c r="AZ142" s="76"/>
      <c r="BA142" s="76"/>
      <c r="BB142" s="76"/>
      <c r="BC142" s="76"/>
      <c r="BD142" s="76"/>
      <c r="BE142" s="76"/>
      <c r="BF142" s="76"/>
      <c r="BG142" s="76"/>
    </row>
    <row r="143" spans="2:59">
      <c r="B143" s="18" t="str">
        <f>+$B$53</f>
        <v>ALL</v>
      </c>
      <c r="D143" s="49" t="str">
        <f t="shared" si="27"/>
        <v>n/a</v>
      </c>
      <c r="E143" s="49" t="str">
        <f t="shared" si="27"/>
        <v>n/a</v>
      </c>
      <c r="F143" s="49" t="str">
        <f t="shared" si="27"/>
        <v>n/a</v>
      </c>
      <c r="G143" s="49" t="str">
        <f t="shared" si="27"/>
        <v>n/a</v>
      </c>
      <c r="H143" s="49" t="str">
        <f t="shared" si="27"/>
        <v>n/a</v>
      </c>
      <c r="I143" s="49">
        <f t="shared" si="27"/>
        <v>120</v>
      </c>
      <c r="J143" s="49" t="str">
        <f t="shared" si="27"/>
        <v>n/a</v>
      </c>
      <c r="K143" s="49" t="str">
        <f t="shared" si="27"/>
        <v>n/a</v>
      </c>
      <c r="L143" s="49">
        <f t="shared" si="27"/>
        <v>85.4375</v>
      </c>
      <c r="M143" s="50">
        <f t="shared" si="27"/>
        <v>65.400000000000006</v>
      </c>
      <c r="N143" s="51" t="str">
        <f t="shared" si="27"/>
        <v>n/a</v>
      </c>
      <c r="O143" s="50">
        <f t="shared" si="28"/>
        <v>68</v>
      </c>
      <c r="P143" s="51">
        <f t="shared" si="28"/>
        <v>116</v>
      </c>
      <c r="Q143" s="50">
        <f t="shared" si="28"/>
        <v>55</v>
      </c>
      <c r="R143" s="51" t="str">
        <f t="shared" si="28"/>
        <v>n/a</v>
      </c>
      <c r="S143" s="50">
        <f t="shared" si="28"/>
        <v>58.142857142857146</v>
      </c>
      <c r="T143" s="51">
        <f t="shared" si="28"/>
        <v>67.400000000000006</v>
      </c>
      <c r="U143" s="50">
        <f t="shared" si="28"/>
        <v>78.387096774193552</v>
      </c>
      <c r="V143" s="51">
        <f t="shared" si="28"/>
        <v>76.714285714285708</v>
      </c>
      <c r="X143" s="83" t="e">
        <f>+SUMPRODUCT(('Verbal Log'!$C$5:$C$1004='Verbal Sub Area Stats'!$B133)*('Verbal Log'!$J$5:$J$1004='Verbal Sub Area Stats'!X$42)*('Verbal Log'!$E$5:$E$1004='Verbal Sub Area Stats'!$B$131)*'Verbal Log'!$H$5:$H$1004)/SUMPRODUCT(('Verbal Log'!$C$5:$C$1004='Verbal Sub Area Stats'!$B133)*('Verbal Log'!$J$5:$J$1004='Verbal Sub Area Stats'!X$42)*('Verbal Log'!$E$5:$E$1004='Verbal Sub Area Stats'!$B$131))</f>
        <v>#DIV/0!</v>
      </c>
      <c r="Y143" s="83" t="e">
        <f>+SUMPRODUCT(('Verbal Log'!$C$5:$C$1004='Verbal Sub Area Stats'!$B133)*('Verbal Log'!$J$5:$J$1004='Verbal Sub Area Stats'!Y$42)*('Verbal Log'!$E$5:$E$1004='Verbal Sub Area Stats'!$B$131)*'Verbal Log'!$H$5:$H$1004)/SUMPRODUCT(('Verbal Log'!$C$5:$C$1004='Verbal Sub Area Stats'!$B133)*('Verbal Log'!$J$5:$J$1004='Verbal Sub Area Stats'!Y$42)*('Verbal Log'!$E$5:$E$1004='Verbal Sub Area Stats'!$B$131))</f>
        <v>#DIV/0!</v>
      </c>
      <c r="Z143" s="83" t="e">
        <f>+SUMPRODUCT(('Verbal Log'!$C$5:$C$1004='Verbal Sub Area Stats'!$B133)*('Verbal Log'!$J$5:$J$1004='Verbal Sub Area Stats'!Z$42)*('Verbal Log'!$E$5:$E$1004='Verbal Sub Area Stats'!$B$131)*'Verbal Log'!$H$5:$H$1004)/SUMPRODUCT(('Verbal Log'!$C$5:$C$1004='Verbal Sub Area Stats'!$B133)*('Verbal Log'!$J$5:$J$1004='Verbal Sub Area Stats'!Z$42)*('Verbal Log'!$E$5:$E$1004='Verbal Sub Area Stats'!$B$131))</f>
        <v>#DIV/0!</v>
      </c>
      <c r="AA143" s="83" t="e">
        <f>+SUMPRODUCT(('Verbal Log'!$C$5:$C$1004='Verbal Sub Area Stats'!$B133)*('Verbal Log'!$J$5:$J$1004='Verbal Sub Area Stats'!AA$42)*('Verbal Log'!$E$5:$E$1004='Verbal Sub Area Stats'!$B$131)*'Verbal Log'!$H$5:$H$1004)/SUMPRODUCT(('Verbal Log'!$C$5:$C$1004='Verbal Sub Area Stats'!$B133)*('Verbal Log'!$J$5:$J$1004='Verbal Sub Area Stats'!AA$42)*('Verbal Log'!$E$5:$E$1004='Verbal Sub Area Stats'!$B$131))</f>
        <v>#DIV/0!</v>
      </c>
      <c r="AB143" s="83" t="e">
        <f>+SUMPRODUCT(('Verbal Log'!$C$5:$C$1004='Verbal Sub Area Stats'!$B133)*('Verbal Log'!$J$5:$J$1004='Verbal Sub Area Stats'!AB$42)*('Verbal Log'!$E$5:$E$1004='Verbal Sub Area Stats'!$B$131)*'Verbal Log'!$H$5:$H$1004)/SUMPRODUCT(('Verbal Log'!$C$5:$C$1004='Verbal Sub Area Stats'!$B133)*('Verbal Log'!$J$5:$J$1004='Verbal Sub Area Stats'!AB$42)*('Verbal Log'!$E$5:$E$1004='Verbal Sub Area Stats'!$B$131))</f>
        <v>#DIV/0!</v>
      </c>
      <c r="AC143" s="83">
        <f>+SUMPRODUCT(('Verbal Log'!$C$5:$C$1004='Verbal Sub Area Stats'!$B133)*('Verbal Log'!$J$5:$J$1004='Verbal Sub Area Stats'!AC$42)*('Verbal Log'!$E$5:$E$1004='Verbal Sub Area Stats'!$B$131)*'Verbal Log'!$H$5:$H$1004)/SUMPRODUCT(('Verbal Log'!$C$5:$C$1004='Verbal Sub Area Stats'!$B133)*('Verbal Log'!$J$5:$J$1004='Verbal Sub Area Stats'!AC$42)*('Verbal Log'!$E$5:$E$1004='Verbal Sub Area Stats'!$B$131))</f>
        <v>120</v>
      </c>
      <c r="AD143" s="83" t="e">
        <f>+SUMPRODUCT(('Verbal Log'!$C$5:$C$1004='Verbal Sub Area Stats'!$B133)*('Verbal Log'!$J$5:$J$1004='Verbal Sub Area Stats'!AD$42)*('Verbal Log'!$E$5:$E$1004='Verbal Sub Area Stats'!$B$131)*'Verbal Log'!$H$5:$H$1004)/SUMPRODUCT(('Verbal Log'!$C$5:$C$1004='Verbal Sub Area Stats'!$B133)*('Verbal Log'!$J$5:$J$1004='Verbal Sub Area Stats'!AD$42)*('Verbal Log'!$E$5:$E$1004='Verbal Sub Area Stats'!$B$131))</f>
        <v>#DIV/0!</v>
      </c>
      <c r="AE143" s="83" t="e">
        <f>+SUMPRODUCT(('Verbal Log'!$C$5:$C$1004='Verbal Sub Area Stats'!$B133)*('Verbal Log'!$J$5:$J$1004='Verbal Sub Area Stats'!AE$42)*('Verbal Log'!$E$5:$E$1004='Verbal Sub Area Stats'!$B$131)*'Verbal Log'!$H$5:$H$1004)/SUMPRODUCT(('Verbal Log'!$C$5:$C$1004='Verbal Sub Area Stats'!$B133)*('Verbal Log'!$J$5:$J$1004='Verbal Sub Area Stats'!AE$42)*('Verbal Log'!$E$5:$E$1004='Verbal Sub Area Stats'!$B$131))</f>
        <v>#DIV/0!</v>
      </c>
      <c r="AF143" s="83">
        <f>+SUMPRODUCT(('Verbal Log'!$C$5:$C$1004='Verbal Sub Area Stats'!$B133)*('Verbal Log'!$J$5:$J$1004='Verbal Sub Area Stats'!AF$42)*('Verbal Log'!$E$5:$E$1004='Verbal Sub Area Stats'!$B$131)*'Verbal Log'!$H$5:$H$1004)/SUMPRODUCT(('Verbal Log'!$C$5:$C$1004='Verbal Sub Area Stats'!$B133)*('Verbal Log'!$J$5:$J$1004='Verbal Sub Area Stats'!AF$42)*('Verbal Log'!$E$5:$E$1004='Verbal Sub Area Stats'!$B$131))</f>
        <v>85.4375</v>
      </c>
      <c r="AG143" s="83">
        <f>+SUMPRODUCT(('Verbal Log'!$C$5:$C$1004='Verbal Sub Area Stats'!$B133)*('Verbal Log'!$J$5:$J$1004='Verbal Sub Area Stats'!AG$42)*('Verbal Log'!$E$5:$E$1004='Verbal Sub Area Stats'!$B$131)*'Verbal Log'!$H$5:$H$1004)/SUMPRODUCT(('Verbal Log'!$C$5:$C$1004='Verbal Sub Area Stats'!$B133)*('Verbal Log'!$J$5:$J$1004='Verbal Sub Area Stats'!AG$42)*('Verbal Log'!$E$5:$E$1004='Verbal Sub Area Stats'!$B$131))</f>
        <v>65.400000000000006</v>
      </c>
      <c r="AH143" s="83" t="e">
        <f>+SUMPRODUCT(('Verbal Log'!$C$5:$C$1004='Verbal Sub Area Stats'!$B133)*('Verbal Log'!$J$5:$J$1004='Verbal Sub Area Stats'!AH$42)*('Verbal Log'!$E$5:$E$1004='Verbal Sub Area Stats'!$B$131)*'Verbal Log'!$H$5:$H$1004)/SUMPRODUCT(('Verbal Log'!$C$5:$C$1004='Verbal Sub Area Stats'!$B133)*('Verbal Log'!$J$5:$J$1004='Verbal Sub Area Stats'!AH$42)*('Verbal Log'!$E$5:$E$1004='Verbal Sub Area Stats'!$B$131))</f>
        <v>#DIV/0!</v>
      </c>
      <c r="AI143" s="83">
        <f>+SUMPRODUCT(('Verbal Log'!$C$5:$C$1004='Verbal Sub Area Stats'!$B133)*('Verbal Log'!$J$5:$J$1004='Verbal Sub Area Stats'!AI$42)*('Verbal Log'!$E$5:$E$1004='Verbal Sub Area Stats'!$B$131)*'Verbal Log'!$H$5:$H$1004)/SUMPRODUCT(('Verbal Log'!$C$5:$C$1004='Verbal Sub Area Stats'!$B133)*('Verbal Log'!$J$5:$J$1004='Verbal Sub Area Stats'!AI$42)*('Verbal Log'!$E$5:$E$1004='Verbal Sub Area Stats'!$B$131))</f>
        <v>68</v>
      </c>
      <c r="AJ143" s="83">
        <f>+SUMPRODUCT(('Verbal Log'!$C$5:$C$1004='Verbal Sub Area Stats'!$B133)*('Verbal Log'!$J$5:$J$1004='Verbal Sub Area Stats'!AJ$42)*('Verbal Log'!$E$5:$E$1004='Verbal Sub Area Stats'!$B$131)*'Verbal Log'!$H$5:$H$1004)/SUMPRODUCT(('Verbal Log'!$C$5:$C$1004='Verbal Sub Area Stats'!$B133)*('Verbal Log'!$J$5:$J$1004='Verbal Sub Area Stats'!AJ$42)*('Verbal Log'!$E$5:$E$1004='Verbal Sub Area Stats'!$B$131))</f>
        <v>116</v>
      </c>
      <c r="AK143" s="83">
        <f>+SUMPRODUCT(('Verbal Log'!$C$5:$C$1004='Verbal Sub Area Stats'!$B133)*('Verbal Log'!$J$5:$J$1004='Verbal Sub Area Stats'!AK$42)*('Verbal Log'!$E$5:$E$1004='Verbal Sub Area Stats'!$B$131)*'Verbal Log'!$H$5:$H$1004)/SUMPRODUCT(('Verbal Log'!$C$5:$C$1004='Verbal Sub Area Stats'!$B133)*('Verbal Log'!$J$5:$J$1004='Verbal Sub Area Stats'!AK$42)*('Verbal Log'!$E$5:$E$1004='Verbal Sub Area Stats'!$B$131))</f>
        <v>55</v>
      </c>
      <c r="AL143" s="83" t="e">
        <f>+SUMPRODUCT(('Verbal Log'!$C$5:$C$1004='Verbal Sub Area Stats'!$B133)*('Verbal Log'!$J$5:$J$1004='Verbal Sub Area Stats'!AL$42)*('Verbal Log'!$E$5:$E$1004='Verbal Sub Area Stats'!$B$131)*'Verbal Log'!$H$5:$H$1004)/SUMPRODUCT(('Verbal Log'!$C$5:$C$1004='Verbal Sub Area Stats'!$B133)*('Verbal Log'!$J$5:$J$1004='Verbal Sub Area Stats'!AL$42)*('Verbal Log'!$E$5:$E$1004='Verbal Sub Area Stats'!$B$131))</f>
        <v>#DIV/0!</v>
      </c>
      <c r="AM143" s="83">
        <f>+SUMPRODUCT(('Verbal Log'!$C$5:$C$1004='Verbal Sub Area Stats'!$B133)*('Verbal Log'!$J$5:$J$1004='Verbal Sub Area Stats'!AM$42)*('Verbal Log'!$E$5:$E$1004='Verbal Sub Area Stats'!$B$131)*'Verbal Log'!$H$5:$H$1004)/SUMPRODUCT(('Verbal Log'!$C$5:$C$1004='Verbal Sub Area Stats'!$B133)*('Verbal Log'!$J$5:$J$1004='Verbal Sub Area Stats'!AM$42)*('Verbal Log'!$E$5:$E$1004='Verbal Sub Area Stats'!$B$131))</f>
        <v>58.142857142857146</v>
      </c>
      <c r="AN143" s="83">
        <f>+SUMPRODUCT(('Verbal Log'!$C$5:$C$1004='Verbal Sub Area Stats'!$B133)*('Verbal Log'!$J$5:$J$1004='Verbal Sub Area Stats'!AN$42)*('Verbal Log'!$E$5:$E$1004='Verbal Sub Area Stats'!$B$131)*'Verbal Log'!$H$5:$H$1004)/SUMPRODUCT(('Verbal Log'!$C$5:$C$1004='Verbal Sub Area Stats'!$B133)*('Verbal Log'!$J$5:$J$1004='Verbal Sub Area Stats'!AN$42)*('Verbal Log'!$E$5:$E$1004='Verbal Sub Area Stats'!$B$131))</f>
        <v>67.400000000000006</v>
      </c>
      <c r="AO143" s="83">
        <f>+SUMPRODUCT(('Verbal Log'!$C$5:$C$1004='Verbal Sub Area Stats'!$B133)*('Verbal Log'!$J$5:$J$1004='Verbal Sub Area Stats'!AO$42)*('Verbal Log'!$E$5:$E$1004='Verbal Sub Area Stats'!$B$131)*'Verbal Log'!$H$5:$H$1004)/SUMPRODUCT(('Verbal Log'!$C$5:$C$1004='Verbal Sub Area Stats'!$B133)*('Verbal Log'!$J$5:$J$1004='Verbal Sub Area Stats'!AO$42)*('Verbal Log'!$E$5:$E$1004='Verbal Sub Area Stats'!$B$131))</f>
        <v>78.387096774193552</v>
      </c>
      <c r="AP143" s="83">
        <f>+SUMPRODUCT(('Verbal Log'!$E$5:$E$1004='Verbal Sub Area Stats'!$B$71)*'Verbal Log'!$H$5:$H$1004)/COUNTIF('Verbal Log'!$E$5:$E$1004,'Verbal Sub Area Stats'!$B$71)</f>
        <v>76.714285714285708</v>
      </c>
      <c r="AQ143" s="76"/>
      <c r="AR143" s="76"/>
      <c r="AS143" s="76"/>
      <c r="AT143" s="76"/>
      <c r="AU143" s="76"/>
      <c r="AV143" s="76"/>
      <c r="AW143" s="76"/>
      <c r="AX143" s="76"/>
      <c r="AY143" s="76"/>
      <c r="AZ143" s="76"/>
      <c r="BA143" s="76"/>
      <c r="BB143" s="76"/>
      <c r="BC143" s="76"/>
      <c r="BD143" s="76"/>
      <c r="BE143" s="76"/>
      <c r="BF143" s="76"/>
      <c r="BG143" s="76"/>
    </row>
    <row r="144" spans="2:59">
      <c r="B144" s="18"/>
      <c r="D144" s="18"/>
      <c r="E144" s="18"/>
      <c r="F144" s="18"/>
      <c r="G144" s="18"/>
      <c r="H144" s="18"/>
      <c r="I144" s="18"/>
      <c r="J144" s="18"/>
      <c r="K144" s="18"/>
      <c r="L144" s="18"/>
      <c r="M144" s="18"/>
      <c r="N144" s="18"/>
      <c r="O144" s="76"/>
      <c r="X144" s="84"/>
      <c r="Y144" s="84"/>
      <c r="Z144" s="84"/>
      <c r="AA144" s="84"/>
      <c r="AB144" s="84"/>
      <c r="AC144" s="84"/>
      <c r="AD144" s="84"/>
      <c r="AE144" s="84"/>
      <c r="AF144" s="84"/>
      <c r="AG144" s="84"/>
      <c r="AH144" s="84"/>
      <c r="AI144" s="76"/>
      <c r="AJ144" s="76"/>
      <c r="AK144" s="76"/>
      <c r="AL144" s="76"/>
      <c r="AM144" s="76"/>
      <c r="AN144" s="76"/>
      <c r="AO144" s="76"/>
      <c r="AP144" s="76"/>
      <c r="AQ144" s="76"/>
      <c r="AR144" s="76"/>
      <c r="AS144" s="76"/>
      <c r="AT144" s="76"/>
      <c r="AU144" s="76"/>
      <c r="AV144" s="76"/>
      <c r="AW144" s="76"/>
      <c r="AX144" s="76"/>
      <c r="AY144" s="76"/>
      <c r="AZ144" s="76"/>
      <c r="BA144" s="76"/>
      <c r="BB144" s="76"/>
      <c r="BC144" s="76"/>
      <c r="BD144" s="76"/>
      <c r="BE144" s="76"/>
      <c r="BF144" s="76"/>
      <c r="BG144" s="76"/>
    </row>
    <row r="145" spans="2:59" ht="18">
      <c r="B145" s="10" t="s">
        <v>571</v>
      </c>
      <c r="O145" s="76"/>
      <c r="X145" s="85"/>
      <c r="Y145" s="85"/>
      <c r="Z145" s="85"/>
      <c r="AA145" s="85"/>
      <c r="AB145" s="85"/>
      <c r="AC145" s="85"/>
      <c r="AD145" s="85"/>
      <c r="AE145" s="85"/>
      <c r="AF145" s="85"/>
      <c r="AG145" s="85"/>
      <c r="AH145" s="85"/>
      <c r="AI145" s="76"/>
      <c r="AJ145" s="76"/>
      <c r="AK145" s="76"/>
      <c r="AL145" s="76"/>
      <c r="AM145" s="76"/>
      <c r="AN145" s="76"/>
      <c r="AO145" s="76"/>
      <c r="AP145" s="76"/>
      <c r="AQ145" s="76"/>
      <c r="AR145" s="76"/>
      <c r="AS145" s="76"/>
      <c r="AT145" s="76"/>
      <c r="AU145" s="76"/>
      <c r="AV145" s="76"/>
      <c r="AW145" s="76"/>
      <c r="AX145" s="76"/>
      <c r="AY145" s="76"/>
      <c r="AZ145" s="76"/>
      <c r="BA145" s="76"/>
      <c r="BB145" s="76"/>
      <c r="BC145" s="76"/>
      <c r="BD145" s="76"/>
      <c r="BE145" s="76"/>
      <c r="BF145" s="76"/>
      <c r="BG145" s="76"/>
    </row>
    <row r="146" spans="2:59">
      <c r="B146" s="18"/>
      <c r="O146" s="76"/>
      <c r="X146" s="85"/>
      <c r="Y146" s="85"/>
      <c r="Z146" s="85"/>
      <c r="AA146" s="85"/>
      <c r="AB146" s="85"/>
      <c r="AC146" s="85"/>
      <c r="AD146" s="85"/>
      <c r="AE146" s="85"/>
      <c r="AF146" s="85"/>
      <c r="AG146" s="85"/>
      <c r="AH146" s="85"/>
      <c r="AI146" s="76"/>
      <c r="AJ146" s="76"/>
      <c r="AK146" s="76"/>
      <c r="AL146" s="76"/>
      <c r="AM146" s="76"/>
      <c r="AN146" s="76"/>
      <c r="AO146" s="76"/>
      <c r="AP146" s="76"/>
      <c r="AQ146" s="76"/>
      <c r="AR146" s="76"/>
      <c r="AS146" s="76"/>
      <c r="AT146" s="76"/>
      <c r="AU146" s="76"/>
      <c r="AV146" s="76"/>
      <c r="AW146" s="76"/>
      <c r="AX146" s="76"/>
      <c r="AY146" s="76"/>
      <c r="AZ146" s="76"/>
      <c r="BA146" s="76"/>
      <c r="BB146" s="76"/>
      <c r="BC146" s="76"/>
      <c r="BD146" s="76"/>
      <c r="BE146" s="76"/>
      <c r="BF146" s="76"/>
      <c r="BG146" s="76"/>
    </row>
    <row r="147" spans="2:59" ht="15.75" customHeight="1" thickBot="1">
      <c r="D147" s="17" t="str">
        <f t="shared" ref="D147:V147" si="29">+X147</f>
        <v>Justify Conclusion</v>
      </c>
      <c r="E147" s="17" t="str">
        <f t="shared" si="29"/>
        <v>Flaw</v>
      </c>
      <c r="F147" s="17" t="str">
        <f t="shared" si="29"/>
        <v>Explain</v>
      </c>
      <c r="G147" s="17" t="str">
        <f t="shared" si="29"/>
        <v>Paraphrase</v>
      </c>
      <c r="H147" s="17" t="str">
        <f t="shared" si="29"/>
        <v>Evaluate</v>
      </c>
      <c r="I147" s="17" t="str">
        <f t="shared" si="29"/>
        <v>Structure</v>
      </c>
      <c r="J147" s="17" t="str">
        <f t="shared" si="29"/>
        <v>Roman Numeral Qs</v>
      </c>
      <c r="K147" s="17" t="str">
        <f t="shared" si="29"/>
        <v>Except Questions</v>
      </c>
      <c r="L147" s="17" t="str">
        <f t="shared" si="29"/>
        <v>Agreement</v>
      </c>
      <c r="M147" s="17" t="str">
        <f t="shared" si="29"/>
        <v>Correct Tense</v>
      </c>
      <c r="N147" s="17" t="str">
        <f t="shared" si="29"/>
        <v>Mood/Voice</v>
      </c>
      <c r="O147" s="17" t="str">
        <f t="shared" si="29"/>
        <v>Run-ons/Fragments</v>
      </c>
      <c r="P147" s="17" t="str">
        <f t="shared" si="29"/>
        <v>Quantity</v>
      </c>
      <c r="Q147" s="17" t="str">
        <f t="shared" si="29"/>
        <v>Connecting Words</v>
      </c>
      <c r="R147" s="17" t="str">
        <f t="shared" si="29"/>
        <v>Punctuation</v>
      </c>
      <c r="S147" s="17" t="str">
        <f t="shared" si="29"/>
        <v>Keeping Comparisons Parallel</v>
      </c>
      <c r="T147" s="17" t="str">
        <f t="shared" si="29"/>
        <v>Sentence Construction</v>
      </c>
      <c r="U147" s="17" t="str">
        <f t="shared" si="29"/>
        <v>Concision/Clarity/Correctness</v>
      </c>
      <c r="V147" s="17" t="str">
        <f t="shared" si="29"/>
        <v>All Verbal Total</v>
      </c>
      <c r="X147" s="82" t="str">
        <f t="array" ref="X147:AO147">TRANSPOSE(VSubArea)</f>
        <v>Justify Conclusion</v>
      </c>
      <c r="Y147" s="82" t="str">
        <v>Flaw</v>
      </c>
      <c r="Z147" s="82" t="str">
        <v>Explain</v>
      </c>
      <c r="AA147" s="82" t="str">
        <v>Paraphrase</v>
      </c>
      <c r="AB147" s="82" t="str">
        <v>Evaluate</v>
      </c>
      <c r="AC147" s="82" t="str">
        <v>Structure</v>
      </c>
      <c r="AD147" s="82" t="str">
        <v>Roman Numeral Qs</v>
      </c>
      <c r="AE147" s="82" t="str">
        <v>Except Questions</v>
      </c>
      <c r="AF147" s="82" t="str">
        <v>Agreement</v>
      </c>
      <c r="AG147" s="82" t="str">
        <v>Correct Tense</v>
      </c>
      <c r="AH147" s="82" t="str">
        <v>Mood/Voice</v>
      </c>
      <c r="AI147" s="82" t="str">
        <v>Run-ons/Fragments</v>
      </c>
      <c r="AJ147" s="82" t="str">
        <v>Quantity</v>
      </c>
      <c r="AK147" s="82" t="str">
        <v>Connecting Words</v>
      </c>
      <c r="AL147" s="82" t="str">
        <v>Punctuation</v>
      </c>
      <c r="AM147" s="82" t="str">
        <v>Keeping Comparisons Parallel</v>
      </c>
      <c r="AN147" s="82" t="str">
        <v>Sentence Construction</v>
      </c>
      <c r="AO147" s="82" t="str">
        <v>Concision/Clarity/Correctness</v>
      </c>
      <c r="AP147" s="76" t="s">
        <v>572</v>
      </c>
      <c r="AQ147" s="76"/>
      <c r="AR147" s="76"/>
      <c r="AS147" s="76"/>
      <c r="AT147" s="76"/>
      <c r="AU147" s="76"/>
      <c r="AV147" s="76"/>
      <c r="AW147" s="76"/>
      <c r="AX147" s="76"/>
      <c r="AY147" s="76"/>
      <c r="AZ147" s="76"/>
      <c r="BA147" s="76"/>
      <c r="BB147" s="76"/>
      <c r="BC147" s="76"/>
      <c r="BD147" s="76"/>
      <c r="BE147" s="76"/>
      <c r="BF147" s="76"/>
      <c r="BG147" s="76"/>
    </row>
    <row r="148" spans="2:59" ht="16" thickBot="1">
      <c r="B148" s="18" t="str">
        <f>+$B$43</f>
        <v>Official Guide 12</v>
      </c>
      <c r="D148" s="136" t="str">
        <f t="shared" ref="D148:S158" si="30">+IF(ISERROR(X148),"n/a",X148)</f>
        <v>n/a</v>
      </c>
      <c r="E148" s="136" t="str">
        <f t="shared" si="30"/>
        <v>n/a</v>
      </c>
      <c r="F148" s="136" t="str">
        <f t="shared" si="30"/>
        <v>n/a</v>
      </c>
      <c r="G148" s="136" t="str">
        <f t="shared" si="30"/>
        <v>n/a</v>
      </c>
      <c r="H148" s="136" t="str">
        <f t="shared" si="30"/>
        <v>n/a</v>
      </c>
      <c r="I148" s="136">
        <f t="shared" si="30"/>
        <v>120</v>
      </c>
      <c r="J148" s="136" t="str">
        <f t="shared" si="30"/>
        <v>n/a</v>
      </c>
      <c r="K148" s="136" t="str">
        <f t="shared" si="30"/>
        <v>n/a</v>
      </c>
      <c r="L148" s="136">
        <f t="shared" si="30"/>
        <v>85.4375</v>
      </c>
      <c r="M148" s="53">
        <f t="shared" si="30"/>
        <v>65.400000000000006</v>
      </c>
      <c r="N148" s="54" t="str">
        <f t="shared" si="30"/>
        <v>n/a</v>
      </c>
      <c r="O148" s="53">
        <f t="shared" si="30"/>
        <v>68</v>
      </c>
      <c r="P148" s="54">
        <f t="shared" si="30"/>
        <v>116</v>
      </c>
      <c r="Q148" s="53">
        <f t="shared" si="30"/>
        <v>55</v>
      </c>
      <c r="R148" s="54" t="str">
        <f t="shared" si="30"/>
        <v>n/a</v>
      </c>
      <c r="S148" s="53">
        <f t="shared" si="30"/>
        <v>58.142857142857146</v>
      </c>
      <c r="T148" s="54">
        <f t="shared" ref="O148:V158" si="31">+IF(ISERROR(AN148),"n/a",AN148)</f>
        <v>67.400000000000006</v>
      </c>
      <c r="U148" s="53">
        <f t="shared" si="31"/>
        <v>78.387096774193552</v>
      </c>
      <c r="V148" s="54">
        <f t="shared" si="31"/>
        <v>74.686868686868692</v>
      </c>
      <c r="X148" s="83" t="e">
        <f>+SUMPRODUCT(('Verbal Log'!$C$5:$C$1004='Verbal Sub Area Stats'!$B148)*('Verbal Log'!$J$5:$J$1004='Verbal Sub Area Stats'!X$42)*'Verbal Log'!$H$5:$H$1004)/SUMPRODUCT(('Verbal Log'!$C$5:$C$1004='Verbal Sub Area Stats'!$B148)*('Verbal Log'!$J$5:$J$1004='Verbal Sub Area Stats'!X$42))</f>
        <v>#DIV/0!</v>
      </c>
      <c r="Y148" s="83" t="e">
        <f>+SUMPRODUCT(('Verbal Log'!$C$5:$C$1004='Verbal Sub Area Stats'!$B148)*('Verbal Log'!$J$5:$J$1004='Verbal Sub Area Stats'!Y$42)*'Verbal Log'!$H$5:$H$1004)/SUMPRODUCT(('Verbal Log'!$C$5:$C$1004='Verbal Sub Area Stats'!$B148)*('Verbal Log'!$J$5:$J$1004='Verbal Sub Area Stats'!Y$42))</f>
        <v>#DIV/0!</v>
      </c>
      <c r="Z148" s="83" t="e">
        <f>+SUMPRODUCT(('Verbal Log'!$C$5:$C$1004='Verbal Sub Area Stats'!$B148)*('Verbal Log'!$J$5:$J$1004='Verbal Sub Area Stats'!Z$42)*'Verbal Log'!$H$5:$H$1004)/SUMPRODUCT(('Verbal Log'!$C$5:$C$1004='Verbal Sub Area Stats'!$B148)*('Verbal Log'!$J$5:$J$1004='Verbal Sub Area Stats'!Z$42))</f>
        <v>#DIV/0!</v>
      </c>
      <c r="AA148" s="83" t="e">
        <f>+SUMPRODUCT(('Verbal Log'!$C$5:$C$1004='Verbal Sub Area Stats'!$B148)*('Verbal Log'!$J$5:$J$1004='Verbal Sub Area Stats'!AA$42)*'Verbal Log'!$H$5:$H$1004)/SUMPRODUCT(('Verbal Log'!$C$5:$C$1004='Verbal Sub Area Stats'!$B148)*('Verbal Log'!$J$5:$J$1004='Verbal Sub Area Stats'!AA$42))</f>
        <v>#DIV/0!</v>
      </c>
      <c r="AB148" s="83" t="e">
        <f>+SUMPRODUCT(('Verbal Log'!$C$5:$C$1004='Verbal Sub Area Stats'!$B148)*('Verbal Log'!$J$5:$J$1004='Verbal Sub Area Stats'!AB$42)*'Verbal Log'!$H$5:$H$1004)/SUMPRODUCT(('Verbal Log'!$C$5:$C$1004='Verbal Sub Area Stats'!$B148)*('Verbal Log'!$J$5:$J$1004='Verbal Sub Area Stats'!AB$42))</f>
        <v>#DIV/0!</v>
      </c>
      <c r="AC148" s="83">
        <f>+SUMPRODUCT(('Verbal Log'!$C$5:$C$1004='Verbal Sub Area Stats'!$B148)*('Verbal Log'!$J$5:$J$1004='Verbal Sub Area Stats'!AC$42)*'Verbal Log'!$H$5:$H$1004)/SUMPRODUCT(('Verbal Log'!$C$5:$C$1004='Verbal Sub Area Stats'!$B148)*('Verbal Log'!$J$5:$J$1004='Verbal Sub Area Stats'!AC$42))</f>
        <v>120</v>
      </c>
      <c r="AD148" s="83" t="e">
        <f>+SUMPRODUCT(('Verbal Log'!$C$5:$C$1004='Verbal Sub Area Stats'!$B148)*('Verbal Log'!$J$5:$J$1004='Verbal Sub Area Stats'!AD$42)*'Verbal Log'!$H$5:$H$1004)/SUMPRODUCT(('Verbal Log'!$C$5:$C$1004='Verbal Sub Area Stats'!$B148)*('Verbal Log'!$J$5:$J$1004='Verbal Sub Area Stats'!AD$42))</f>
        <v>#DIV/0!</v>
      </c>
      <c r="AE148" s="83" t="e">
        <f>+SUMPRODUCT(('Verbal Log'!$C$5:$C$1004='Verbal Sub Area Stats'!$B148)*('Verbal Log'!$J$5:$J$1004='Verbal Sub Area Stats'!AE$42)*'Verbal Log'!$H$5:$H$1004)/SUMPRODUCT(('Verbal Log'!$C$5:$C$1004='Verbal Sub Area Stats'!$B148)*('Verbal Log'!$J$5:$J$1004='Verbal Sub Area Stats'!AE$42))</f>
        <v>#DIV/0!</v>
      </c>
      <c r="AF148" s="83">
        <f>+SUMPRODUCT(('Verbal Log'!$C$5:$C$1004='Verbal Sub Area Stats'!$B148)*('Verbal Log'!$J$5:$J$1004='Verbal Sub Area Stats'!AF$42)*'Verbal Log'!$H$5:$H$1004)/SUMPRODUCT(('Verbal Log'!$C$5:$C$1004='Verbal Sub Area Stats'!$B148)*('Verbal Log'!$J$5:$J$1004='Verbal Sub Area Stats'!AF$42))</f>
        <v>85.4375</v>
      </c>
      <c r="AG148" s="83">
        <f>+SUMPRODUCT(('Verbal Log'!$C$5:$C$1004='Verbal Sub Area Stats'!$B148)*('Verbal Log'!$J$5:$J$1004='Verbal Sub Area Stats'!AG$42)*'Verbal Log'!$H$5:$H$1004)/SUMPRODUCT(('Verbal Log'!$C$5:$C$1004='Verbal Sub Area Stats'!$B148)*('Verbal Log'!$J$5:$J$1004='Verbal Sub Area Stats'!AG$42))</f>
        <v>65.400000000000006</v>
      </c>
      <c r="AH148" s="83" t="e">
        <f>+SUMPRODUCT(('Verbal Log'!$C$5:$C$1004='Verbal Sub Area Stats'!$B148)*('Verbal Log'!$J$5:$J$1004='Verbal Sub Area Stats'!AH$42)*'Verbal Log'!$H$5:$H$1004)/SUMPRODUCT(('Verbal Log'!$C$5:$C$1004='Verbal Sub Area Stats'!$B148)*('Verbal Log'!$J$5:$J$1004='Verbal Sub Area Stats'!AH$42))</f>
        <v>#DIV/0!</v>
      </c>
      <c r="AI148" s="83">
        <f>+SUMPRODUCT(('Verbal Log'!$C$5:$C$1004='Verbal Sub Area Stats'!$B148)*('Verbal Log'!$J$5:$J$1004='Verbal Sub Area Stats'!AI$42)*'Verbal Log'!$H$5:$H$1004)/SUMPRODUCT(('Verbal Log'!$C$5:$C$1004='Verbal Sub Area Stats'!$B148)*('Verbal Log'!$J$5:$J$1004='Verbal Sub Area Stats'!AI$42))</f>
        <v>68</v>
      </c>
      <c r="AJ148" s="83">
        <f>+SUMPRODUCT(('Verbal Log'!$C$5:$C$1004='Verbal Sub Area Stats'!$B148)*('Verbal Log'!$J$5:$J$1004='Verbal Sub Area Stats'!AJ$42)*'Verbal Log'!$H$5:$H$1004)/SUMPRODUCT(('Verbal Log'!$C$5:$C$1004='Verbal Sub Area Stats'!$B148)*('Verbal Log'!$J$5:$J$1004='Verbal Sub Area Stats'!AJ$42))</f>
        <v>116</v>
      </c>
      <c r="AK148" s="83">
        <f>+SUMPRODUCT(('Verbal Log'!$C$5:$C$1004='Verbal Sub Area Stats'!$B148)*('Verbal Log'!$J$5:$J$1004='Verbal Sub Area Stats'!AK$42)*'Verbal Log'!$H$5:$H$1004)/SUMPRODUCT(('Verbal Log'!$C$5:$C$1004='Verbal Sub Area Stats'!$B148)*('Verbal Log'!$J$5:$J$1004='Verbal Sub Area Stats'!AK$42))</f>
        <v>55</v>
      </c>
      <c r="AL148" s="83" t="e">
        <f>+SUMPRODUCT(('Verbal Log'!$C$5:$C$1004='Verbal Sub Area Stats'!$B148)*('Verbal Log'!$J$5:$J$1004='Verbal Sub Area Stats'!AL$42)*'Verbal Log'!$H$5:$H$1004)/SUMPRODUCT(('Verbal Log'!$C$5:$C$1004='Verbal Sub Area Stats'!$B148)*('Verbal Log'!$J$5:$J$1004='Verbal Sub Area Stats'!AL$42))</f>
        <v>#DIV/0!</v>
      </c>
      <c r="AM148" s="83">
        <f>+SUMPRODUCT(('Verbal Log'!$C$5:$C$1004='Verbal Sub Area Stats'!$B148)*('Verbal Log'!$J$5:$J$1004='Verbal Sub Area Stats'!AM$42)*'Verbal Log'!$H$5:$H$1004)/SUMPRODUCT(('Verbal Log'!$C$5:$C$1004='Verbal Sub Area Stats'!$B148)*('Verbal Log'!$J$5:$J$1004='Verbal Sub Area Stats'!AM$42))</f>
        <v>58.142857142857146</v>
      </c>
      <c r="AN148" s="83">
        <f>+SUMPRODUCT(('Verbal Log'!$C$5:$C$1004='Verbal Sub Area Stats'!$B148)*('Verbal Log'!$J$5:$J$1004='Verbal Sub Area Stats'!AN$42)*'Verbal Log'!$H$5:$H$1004)/SUMPRODUCT(('Verbal Log'!$C$5:$C$1004='Verbal Sub Area Stats'!$B148)*('Verbal Log'!$J$5:$J$1004='Verbal Sub Area Stats'!AN$42))</f>
        <v>67.400000000000006</v>
      </c>
      <c r="AO148" s="83">
        <f>+SUMPRODUCT(('Verbal Log'!$C$5:$C$1004='Verbal Sub Area Stats'!$B148)*('Verbal Log'!$J$5:$J$1004='Verbal Sub Area Stats'!AO$42)*'Verbal Log'!$H$5:$H$1004)/SUMPRODUCT(('Verbal Log'!$C$5:$C$1004='Verbal Sub Area Stats'!$B148)*('Verbal Log'!$J$5:$J$1004='Verbal Sub Area Stats'!AO$42))</f>
        <v>78.387096774193552</v>
      </c>
      <c r="AP148" s="84">
        <f>+SUMPRODUCT(('Verbal Log'!$C$5:$C$1004='Verbal Sub Area Stats'!$B148)*'Verbal Log'!$H$5:$H$1004)/COUNTIF('Verbal Log'!$C$5:$C$1004,'Verbal Sub Area Stats'!$B148)</f>
        <v>74.686868686868692</v>
      </c>
      <c r="AQ148" s="76"/>
      <c r="AR148" s="76"/>
      <c r="AS148" s="76"/>
      <c r="AT148" s="76"/>
      <c r="AU148" s="76"/>
      <c r="AV148" s="76"/>
      <c r="AW148" s="76"/>
      <c r="AX148" s="76"/>
      <c r="AY148" s="76"/>
      <c r="AZ148" s="76"/>
      <c r="BA148" s="76"/>
      <c r="BB148" s="76"/>
      <c r="BC148" s="76"/>
      <c r="BD148" s="76"/>
      <c r="BE148" s="76"/>
      <c r="BF148" s="76"/>
      <c r="BG148" s="76"/>
    </row>
    <row r="149" spans="2:59" ht="16" thickBot="1">
      <c r="B149" s="18" t="str">
        <f>+$B$44</f>
        <v>Official Guide-V</v>
      </c>
      <c r="D149" s="137" t="str">
        <f t="shared" si="30"/>
        <v>n/a</v>
      </c>
      <c r="E149" s="137" t="str">
        <f t="shared" si="30"/>
        <v>n/a</v>
      </c>
      <c r="F149" s="137" t="str">
        <f t="shared" si="30"/>
        <v>n/a</v>
      </c>
      <c r="G149" s="137" t="str">
        <f t="shared" si="30"/>
        <v>n/a</v>
      </c>
      <c r="H149" s="137" t="str">
        <f t="shared" si="30"/>
        <v>n/a</v>
      </c>
      <c r="I149" s="137">
        <f t="shared" si="30"/>
        <v>125</v>
      </c>
      <c r="J149" s="137" t="str">
        <f t="shared" si="30"/>
        <v>n/a</v>
      </c>
      <c r="K149" s="137" t="str">
        <f t="shared" si="30"/>
        <v>n/a</v>
      </c>
      <c r="L149" s="137">
        <f t="shared" si="30"/>
        <v>68.307692307692307</v>
      </c>
      <c r="M149" s="56">
        <f t="shared" si="30"/>
        <v>75.2</v>
      </c>
      <c r="N149" s="57" t="str">
        <f t="shared" si="30"/>
        <v>n/a</v>
      </c>
      <c r="O149" s="56">
        <f t="shared" si="31"/>
        <v>85.5</v>
      </c>
      <c r="P149" s="57">
        <f t="shared" si="31"/>
        <v>57</v>
      </c>
      <c r="Q149" s="56" t="str">
        <f t="shared" si="31"/>
        <v>n/a</v>
      </c>
      <c r="R149" s="57" t="str">
        <f t="shared" si="31"/>
        <v>n/a</v>
      </c>
      <c r="S149" s="56">
        <f t="shared" si="31"/>
        <v>70.875</v>
      </c>
      <c r="T149" s="57">
        <f t="shared" si="31"/>
        <v>47</v>
      </c>
      <c r="U149" s="56">
        <f t="shared" si="31"/>
        <v>82.103448275862064</v>
      </c>
      <c r="V149" s="57">
        <f t="shared" si="31"/>
        <v>74.61333333333333</v>
      </c>
      <c r="X149" s="83" t="e">
        <f>+SUMPRODUCT(('Verbal Log'!$C$5:$C$1004='Verbal Sub Area Stats'!$B149)*('Verbal Log'!$J$5:$J$1004='Verbal Sub Area Stats'!X$42)*'Verbal Log'!$H$5:$H$1004)/SUMPRODUCT(('Verbal Log'!$C$5:$C$1004='Verbal Sub Area Stats'!$B149)*('Verbal Log'!$J$5:$J$1004='Verbal Sub Area Stats'!X$42))</f>
        <v>#DIV/0!</v>
      </c>
      <c r="Y149" s="83" t="e">
        <f>+SUMPRODUCT(('Verbal Log'!$C$5:$C$1004='Verbal Sub Area Stats'!$B149)*('Verbal Log'!$J$5:$J$1004='Verbal Sub Area Stats'!Y$42)*'Verbal Log'!$H$5:$H$1004)/SUMPRODUCT(('Verbal Log'!$C$5:$C$1004='Verbal Sub Area Stats'!$B149)*('Verbal Log'!$J$5:$J$1004='Verbal Sub Area Stats'!Y$42))</f>
        <v>#DIV/0!</v>
      </c>
      <c r="Z149" s="83" t="e">
        <f>+SUMPRODUCT(('Verbal Log'!$C$5:$C$1004='Verbal Sub Area Stats'!$B149)*('Verbal Log'!$J$5:$J$1004='Verbal Sub Area Stats'!Z$42)*'Verbal Log'!$H$5:$H$1004)/SUMPRODUCT(('Verbal Log'!$C$5:$C$1004='Verbal Sub Area Stats'!$B149)*('Verbal Log'!$J$5:$J$1004='Verbal Sub Area Stats'!Z$42))</f>
        <v>#DIV/0!</v>
      </c>
      <c r="AA149" s="83" t="e">
        <f>+SUMPRODUCT(('Verbal Log'!$C$5:$C$1004='Verbal Sub Area Stats'!$B149)*('Verbal Log'!$J$5:$J$1004='Verbal Sub Area Stats'!AA$42)*'Verbal Log'!$H$5:$H$1004)/SUMPRODUCT(('Verbal Log'!$C$5:$C$1004='Verbal Sub Area Stats'!$B149)*('Verbal Log'!$J$5:$J$1004='Verbal Sub Area Stats'!AA$42))</f>
        <v>#DIV/0!</v>
      </c>
      <c r="AB149" s="83" t="e">
        <f>+SUMPRODUCT(('Verbal Log'!$C$5:$C$1004='Verbal Sub Area Stats'!$B149)*('Verbal Log'!$J$5:$J$1004='Verbal Sub Area Stats'!AB$42)*'Verbal Log'!$H$5:$H$1004)/SUMPRODUCT(('Verbal Log'!$C$5:$C$1004='Verbal Sub Area Stats'!$B149)*('Verbal Log'!$J$5:$J$1004='Verbal Sub Area Stats'!AB$42))</f>
        <v>#DIV/0!</v>
      </c>
      <c r="AC149" s="83">
        <f>+SUMPRODUCT(('Verbal Log'!$C$5:$C$1004='Verbal Sub Area Stats'!$B149)*('Verbal Log'!$J$5:$J$1004='Verbal Sub Area Stats'!AC$42)*'Verbal Log'!$H$5:$H$1004)/SUMPRODUCT(('Verbal Log'!$C$5:$C$1004='Verbal Sub Area Stats'!$B149)*('Verbal Log'!$J$5:$J$1004='Verbal Sub Area Stats'!AC$42))</f>
        <v>125</v>
      </c>
      <c r="AD149" s="83" t="e">
        <f>+SUMPRODUCT(('Verbal Log'!$C$5:$C$1004='Verbal Sub Area Stats'!$B149)*('Verbal Log'!$J$5:$J$1004='Verbal Sub Area Stats'!AD$42)*'Verbal Log'!$H$5:$H$1004)/SUMPRODUCT(('Verbal Log'!$C$5:$C$1004='Verbal Sub Area Stats'!$B149)*('Verbal Log'!$J$5:$J$1004='Verbal Sub Area Stats'!AD$42))</f>
        <v>#DIV/0!</v>
      </c>
      <c r="AE149" s="83" t="e">
        <f>+SUMPRODUCT(('Verbal Log'!$C$5:$C$1004='Verbal Sub Area Stats'!$B149)*('Verbal Log'!$J$5:$J$1004='Verbal Sub Area Stats'!AE$42)*'Verbal Log'!$H$5:$H$1004)/SUMPRODUCT(('Verbal Log'!$C$5:$C$1004='Verbal Sub Area Stats'!$B149)*('Verbal Log'!$J$5:$J$1004='Verbal Sub Area Stats'!AE$42))</f>
        <v>#DIV/0!</v>
      </c>
      <c r="AF149" s="83">
        <f>+SUMPRODUCT(('Verbal Log'!$C$5:$C$1004='Verbal Sub Area Stats'!$B149)*('Verbal Log'!$J$5:$J$1004='Verbal Sub Area Stats'!AF$42)*'Verbal Log'!$H$5:$H$1004)/SUMPRODUCT(('Verbal Log'!$C$5:$C$1004='Verbal Sub Area Stats'!$B149)*('Verbal Log'!$J$5:$J$1004='Verbal Sub Area Stats'!AF$42))</f>
        <v>68.307692307692307</v>
      </c>
      <c r="AG149" s="83">
        <f>+SUMPRODUCT(('Verbal Log'!$C$5:$C$1004='Verbal Sub Area Stats'!$B149)*('Verbal Log'!$J$5:$J$1004='Verbal Sub Area Stats'!AG$42)*'Verbal Log'!$H$5:$H$1004)/SUMPRODUCT(('Verbal Log'!$C$5:$C$1004='Verbal Sub Area Stats'!$B149)*('Verbal Log'!$J$5:$J$1004='Verbal Sub Area Stats'!AG$42))</f>
        <v>75.2</v>
      </c>
      <c r="AH149" s="83" t="e">
        <f>+SUMPRODUCT(('Verbal Log'!$C$5:$C$1004='Verbal Sub Area Stats'!$B149)*('Verbal Log'!$J$5:$J$1004='Verbal Sub Area Stats'!AH$42)*'Verbal Log'!$H$5:$H$1004)/SUMPRODUCT(('Verbal Log'!$C$5:$C$1004='Verbal Sub Area Stats'!$B149)*('Verbal Log'!$J$5:$J$1004='Verbal Sub Area Stats'!AH$42))</f>
        <v>#DIV/0!</v>
      </c>
      <c r="AI149" s="83">
        <f>+SUMPRODUCT(('Verbal Log'!$C$5:$C$1004='Verbal Sub Area Stats'!$B149)*('Verbal Log'!$J$5:$J$1004='Verbal Sub Area Stats'!AI$42)*'Verbal Log'!$H$5:$H$1004)/SUMPRODUCT(('Verbal Log'!$C$5:$C$1004='Verbal Sub Area Stats'!$B149)*('Verbal Log'!$J$5:$J$1004='Verbal Sub Area Stats'!AI$42))</f>
        <v>85.5</v>
      </c>
      <c r="AJ149" s="83">
        <f>+SUMPRODUCT(('Verbal Log'!$C$5:$C$1004='Verbal Sub Area Stats'!$B149)*('Verbal Log'!$J$5:$J$1004='Verbal Sub Area Stats'!AJ$42)*'Verbal Log'!$H$5:$H$1004)/SUMPRODUCT(('Verbal Log'!$C$5:$C$1004='Verbal Sub Area Stats'!$B149)*('Verbal Log'!$J$5:$J$1004='Verbal Sub Area Stats'!AJ$42))</f>
        <v>57</v>
      </c>
      <c r="AK149" s="83" t="e">
        <f>+SUMPRODUCT(('Verbal Log'!$C$5:$C$1004='Verbal Sub Area Stats'!$B149)*('Verbal Log'!$J$5:$J$1004='Verbal Sub Area Stats'!AK$42)*'Verbal Log'!$H$5:$H$1004)/SUMPRODUCT(('Verbal Log'!$C$5:$C$1004='Verbal Sub Area Stats'!$B149)*('Verbal Log'!$J$5:$J$1004='Verbal Sub Area Stats'!AK$42))</f>
        <v>#DIV/0!</v>
      </c>
      <c r="AL149" s="83" t="e">
        <f>+SUMPRODUCT(('Verbal Log'!$C$5:$C$1004='Verbal Sub Area Stats'!$B149)*('Verbal Log'!$J$5:$J$1004='Verbal Sub Area Stats'!AL$42)*'Verbal Log'!$H$5:$H$1004)/SUMPRODUCT(('Verbal Log'!$C$5:$C$1004='Verbal Sub Area Stats'!$B149)*('Verbal Log'!$J$5:$J$1004='Verbal Sub Area Stats'!AL$42))</f>
        <v>#DIV/0!</v>
      </c>
      <c r="AM149" s="83">
        <f>+SUMPRODUCT(('Verbal Log'!$C$5:$C$1004='Verbal Sub Area Stats'!$B149)*('Verbal Log'!$J$5:$J$1004='Verbal Sub Area Stats'!AM$42)*'Verbal Log'!$H$5:$H$1004)/SUMPRODUCT(('Verbal Log'!$C$5:$C$1004='Verbal Sub Area Stats'!$B149)*('Verbal Log'!$J$5:$J$1004='Verbal Sub Area Stats'!AM$42))</f>
        <v>70.875</v>
      </c>
      <c r="AN149" s="83">
        <f>+SUMPRODUCT(('Verbal Log'!$C$5:$C$1004='Verbal Sub Area Stats'!$B149)*('Verbal Log'!$J$5:$J$1004='Verbal Sub Area Stats'!AN$42)*'Verbal Log'!$H$5:$H$1004)/SUMPRODUCT(('Verbal Log'!$C$5:$C$1004='Verbal Sub Area Stats'!$B149)*('Verbal Log'!$J$5:$J$1004='Verbal Sub Area Stats'!AN$42))</f>
        <v>47</v>
      </c>
      <c r="AO149" s="83">
        <f>+SUMPRODUCT(('Verbal Log'!$C$5:$C$1004='Verbal Sub Area Stats'!$B149)*('Verbal Log'!$J$5:$J$1004='Verbal Sub Area Stats'!AO$42)*'Verbal Log'!$H$5:$H$1004)/SUMPRODUCT(('Verbal Log'!$C$5:$C$1004='Verbal Sub Area Stats'!$B149)*('Verbal Log'!$J$5:$J$1004='Verbal Sub Area Stats'!AO$42))</f>
        <v>82.103448275862064</v>
      </c>
      <c r="AP149" s="84">
        <f>+SUMPRODUCT(('Verbal Log'!$C$5:$C$1004='Verbal Sub Area Stats'!$B149)*'Verbal Log'!$H$5:$H$1004)/COUNTIF('Verbal Log'!$C$5:$C$1004,'Verbal Sub Area Stats'!$B149)</f>
        <v>74.61333333333333</v>
      </c>
      <c r="AQ149" s="76"/>
      <c r="AR149" s="76"/>
      <c r="AS149" s="76"/>
      <c r="AT149" s="76"/>
      <c r="AU149" s="76"/>
      <c r="AV149" s="76"/>
      <c r="AW149" s="76"/>
      <c r="AX149" s="76"/>
      <c r="AY149" s="76"/>
      <c r="AZ149" s="76"/>
      <c r="BA149" s="76"/>
      <c r="BB149" s="76"/>
      <c r="BC149" s="76"/>
      <c r="BD149" s="76"/>
      <c r="BE149" s="76"/>
      <c r="BF149" s="76"/>
      <c r="BG149" s="76"/>
    </row>
    <row r="150" spans="2:59" ht="16" thickBot="1">
      <c r="B150" s="18" t="str">
        <f>+$B$45</f>
        <v>Official Guide-Q</v>
      </c>
      <c r="D150" s="136" t="str">
        <f t="shared" si="30"/>
        <v>n/a</v>
      </c>
      <c r="E150" s="136" t="str">
        <f t="shared" si="30"/>
        <v>n/a</v>
      </c>
      <c r="F150" s="136" t="str">
        <f t="shared" si="30"/>
        <v>n/a</v>
      </c>
      <c r="G150" s="136" t="str">
        <f t="shared" si="30"/>
        <v>n/a</v>
      </c>
      <c r="H150" s="136" t="str">
        <f t="shared" si="30"/>
        <v>n/a</v>
      </c>
      <c r="I150" s="136" t="str">
        <f t="shared" si="30"/>
        <v>n/a</v>
      </c>
      <c r="J150" s="136" t="str">
        <f t="shared" si="30"/>
        <v>n/a</v>
      </c>
      <c r="K150" s="136" t="str">
        <f t="shared" si="30"/>
        <v>n/a</v>
      </c>
      <c r="L150" s="136" t="str">
        <f t="shared" si="30"/>
        <v>n/a</v>
      </c>
      <c r="M150" s="53" t="str">
        <f t="shared" si="30"/>
        <v>n/a</v>
      </c>
      <c r="N150" s="54" t="str">
        <f t="shared" si="30"/>
        <v>n/a</v>
      </c>
      <c r="O150" s="53" t="str">
        <f t="shared" si="31"/>
        <v>n/a</v>
      </c>
      <c r="P150" s="54" t="str">
        <f t="shared" si="31"/>
        <v>n/a</v>
      </c>
      <c r="Q150" s="53" t="str">
        <f t="shared" si="31"/>
        <v>n/a</v>
      </c>
      <c r="R150" s="54" t="str">
        <f t="shared" si="31"/>
        <v>n/a</v>
      </c>
      <c r="S150" s="53" t="str">
        <f t="shared" si="31"/>
        <v>n/a</v>
      </c>
      <c r="T150" s="54" t="str">
        <f t="shared" si="31"/>
        <v>n/a</v>
      </c>
      <c r="U150" s="53" t="str">
        <f t="shared" si="31"/>
        <v>n/a</v>
      </c>
      <c r="V150" s="54" t="str">
        <f t="shared" si="31"/>
        <v>n/a</v>
      </c>
      <c r="X150" s="83" t="e">
        <f>+SUMPRODUCT(('Verbal Log'!$C$5:$C$1004='Verbal Sub Area Stats'!$B150)*('Verbal Log'!$J$5:$J$1004='Verbal Sub Area Stats'!X$42)*'Verbal Log'!$H$5:$H$1004)/SUMPRODUCT(('Verbal Log'!$C$5:$C$1004='Verbal Sub Area Stats'!$B150)*('Verbal Log'!$J$5:$J$1004='Verbal Sub Area Stats'!X$42))</f>
        <v>#DIV/0!</v>
      </c>
      <c r="Y150" s="83" t="e">
        <f>+SUMPRODUCT(('Verbal Log'!$C$5:$C$1004='Verbal Sub Area Stats'!$B150)*('Verbal Log'!$J$5:$J$1004='Verbal Sub Area Stats'!Y$42)*'Verbal Log'!$H$5:$H$1004)/SUMPRODUCT(('Verbal Log'!$C$5:$C$1004='Verbal Sub Area Stats'!$B150)*('Verbal Log'!$J$5:$J$1004='Verbal Sub Area Stats'!Y$42))</f>
        <v>#DIV/0!</v>
      </c>
      <c r="Z150" s="83" t="e">
        <f>+SUMPRODUCT(('Verbal Log'!$C$5:$C$1004='Verbal Sub Area Stats'!$B150)*('Verbal Log'!$J$5:$J$1004='Verbal Sub Area Stats'!Z$42)*'Verbal Log'!$H$5:$H$1004)/SUMPRODUCT(('Verbal Log'!$C$5:$C$1004='Verbal Sub Area Stats'!$B150)*('Verbal Log'!$J$5:$J$1004='Verbal Sub Area Stats'!Z$42))</f>
        <v>#DIV/0!</v>
      </c>
      <c r="AA150" s="83" t="e">
        <f>+SUMPRODUCT(('Verbal Log'!$C$5:$C$1004='Verbal Sub Area Stats'!$B150)*('Verbal Log'!$J$5:$J$1004='Verbal Sub Area Stats'!AA$42)*'Verbal Log'!$H$5:$H$1004)/SUMPRODUCT(('Verbal Log'!$C$5:$C$1004='Verbal Sub Area Stats'!$B150)*('Verbal Log'!$J$5:$J$1004='Verbal Sub Area Stats'!AA$42))</f>
        <v>#DIV/0!</v>
      </c>
      <c r="AB150" s="83" t="e">
        <f>+SUMPRODUCT(('Verbal Log'!$C$5:$C$1004='Verbal Sub Area Stats'!$B150)*('Verbal Log'!$J$5:$J$1004='Verbal Sub Area Stats'!AB$42)*'Verbal Log'!$H$5:$H$1004)/SUMPRODUCT(('Verbal Log'!$C$5:$C$1004='Verbal Sub Area Stats'!$B150)*('Verbal Log'!$J$5:$J$1004='Verbal Sub Area Stats'!AB$42))</f>
        <v>#DIV/0!</v>
      </c>
      <c r="AC150" s="83" t="e">
        <f>+SUMPRODUCT(('Verbal Log'!$C$5:$C$1004='Verbal Sub Area Stats'!$B150)*('Verbal Log'!$J$5:$J$1004='Verbal Sub Area Stats'!AC$42)*'Verbal Log'!$H$5:$H$1004)/SUMPRODUCT(('Verbal Log'!$C$5:$C$1004='Verbal Sub Area Stats'!$B150)*('Verbal Log'!$J$5:$J$1004='Verbal Sub Area Stats'!AC$42))</f>
        <v>#DIV/0!</v>
      </c>
      <c r="AD150" s="83" t="e">
        <f>+SUMPRODUCT(('Verbal Log'!$C$5:$C$1004='Verbal Sub Area Stats'!$B150)*('Verbal Log'!$J$5:$J$1004='Verbal Sub Area Stats'!AD$42)*'Verbal Log'!$H$5:$H$1004)/SUMPRODUCT(('Verbal Log'!$C$5:$C$1004='Verbal Sub Area Stats'!$B150)*('Verbal Log'!$J$5:$J$1004='Verbal Sub Area Stats'!AD$42))</f>
        <v>#DIV/0!</v>
      </c>
      <c r="AE150" s="83" t="e">
        <f>+SUMPRODUCT(('Verbal Log'!$C$5:$C$1004='Verbal Sub Area Stats'!$B150)*('Verbal Log'!$J$5:$J$1004='Verbal Sub Area Stats'!AE$42)*'Verbal Log'!$H$5:$H$1004)/SUMPRODUCT(('Verbal Log'!$C$5:$C$1004='Verbal Sub Area Stats'!$B150)*('Verbal Log'!$J$5:$J$1004='Verbal Sub Area Stats'!AE$42))</f>
        <v>#DIV/0!</v>
      </c>
      <c r="AF150" s="83" t="e">
        <f>+SUMPRODUCT(('Verbal Log'!$C$5:$C$1004='Verbal Sub Area Stats'!$B150)*('Verbal Log'!$J$5:$J$1004='Verbal Sub Area Stats'!AF$42)*'Verbal Log'!$H$5:$H$1004)/SUMPRODUCT(('Verbal Log'!$C$5:$C$1004='Verbal Sub Area Stats'!$B150)*('Verbal Log'!$J$5:$J$1004='Verbal Sub Area Stats'!AF$42))</f>
        <v>#DIV/0!</v>
      </c>
      <c r="AG150" s="83" t="e">
        <f>+SUMPRODUCT(('Verbal Log'!$C$5:$C$1004='Verbal Sub Area Stats'!$B150)*('Verbal Log'!$J$5:$J$1004='Verbal Sub Area Stats'!AG$42)*'Verbal Log'!$H$5:$H$1004)/SUMPRODUCT(('Verbal Log'!$C$5:$C$1004='Verbal Sub Area Stats'!$B150)*('Verbal Log'!$J$5:$J$1004='Verbal Sub Area Stats'!AG$42))</f>
        <v>#DIV/0!</v>
      </c>
      <c r="AH150" s="83" t="e">
        <f>+SUMPRODUCT(('Verbal Log'!$C$5:$C$1004='Verbal Sub Area Stats'!$B150)*('Verbal Log'!$J$5:$J$1004='Verbal Sub Area Stats'!AH$42)*'Verbal Log'!$H$5:$H$1004)/SUMPRODUCT(('Verbal Log'!$C$5:$C$1004='Verbal Sub Area Stats'!$B150)*('Verbal Log'!$J$5:$J$1004='Verbal Sub Area Stats'!AH$42))</f>
        <v>#DIV/0!</v>
      </c>
      <c r="AI150" s="83" t="e">
        <f>+SUMPRODUCT(('Verbal Log'!$C$5:$C$1004='Verbal Sub Area Stats'!$B150)*('Verbal Log'!$J$5:$J$1004='Verbal Sub Area Stats'!AI$42)*'Verbal Log'!$H$5:$H$1004)/SUMPRODUCT(('Verbal Log'!$C$5:$C$1004='Verbal Sub Area Stats'!$B150)*('Verbal Log'!$J$5:$J$1004='Verbal Sub Area Stats'!AI$42))</f>
        <v>#DIV/0!</v>
      </c>
      <c r="AJ150" s="83" t="e">
        <f>+SUMPRODUCT(('Verbal Log'!$C$5:$C$1004='Verbal Sub Area Stats'!$B150)*('Verbal Log'!$J$5:$J$1004='Verbal Sub Area Stats'!AJ$42)*'Verbal Log'!$H$5:$H$1004)/SUMPRODUCT(('Verbal Log'!$C$5:$C$1004='Verbal Sub Area Stats'!$B150)*('Verbal Log'!$J$5:$J$1004='Verbal Sub Area Stats'!AJ$42))</f>
        <v>#DIV/0!</v>
      </c>
      <c r="AK150" s="83" t="e">
        <f>+SUMPRODUCT(('Verbal Log'!$C$5:$C$1004='Verbal Sub Area Stats'!$B150)*('Verbal Log'!$J$5:$J$1004='Verbal Sub Area Stats'!AK$42)*'Verbal Log'!$H$5:$H$1004)/SUMPRODUCT(('Verbal Log'!$C$5:$C$1004='Verbal Sub Area Stats'!$B150)*('Verbal Log'!$J$5:$J$1004='Verbal Sub Area Stats'!AK$42))</f>
        <v>#DIV/0!</v>
      </c>
      <c r="AL150" s="83" t="e">
        <f>+SUMPRODUCT(('Verbal Log'!$C$5:$C$1004='Verbal Sub Area Stats'!$B150)*('Verbal Log'!$J$5:$J$1004='Verbal Sub Area Stats'!AL$42)*'Verbal Log'!$H$5:$H$1004)/SUMPRODUCT(('Verbal Log'!$C$5:$C$1004='Verbal Sub Area Stats'!$B150)*('Verbal Log'!$J$5:$J$1004='Verbal Sub Area Stats'!AL$42))</f>
        <v>#DIV/0!</v>
      </c>
      <c r="AM150" s="83" t="e">
        <f>+SUMPRODUCT(('Verbal Log'!$C$5:$C$1004='Verbal Sub Area Stats'!$B150)*('Verbal Log'!$J$5:$J$1004='Verbal Sub Area Stats'!AM$42)*'Verbal Log'!$H$5:$H$1004)/SUMPRODUCT(('Verbal Log'!$C$5:$C$1004='Verbal Sub Area Stats'!$B150)*('Verbal Log'!$J$5:$J$1004='Verbal Sub Area Stats'!AM$42))</f>
        <v>#DIV/0!</v>
      </c>
      <c r="AN150" s="83" t="e">
        <f>+SUMPRODUCT(('Verbal Log'!$C$5:$C$1004='Verbal Sub Area Stats'!$B150)*('Verbal Log'!$J$5:$J$1004='Verbal Sub Area Stats'!AN$42)*'Verbal Log'!$H$5:$H$1004)/SUMPRODUCT(('Verbal Log'!$C$5:$C$1004='Verbal Sub Area Stats'!$B150)*('Verbal Log'!$J$5:$J$1004='Verbal Sub Area Stats'!AN$42))</f>
        <v>#DIV/0!</v>
      </c>
      <c r="AO150" s="83" t="e">
        <f>+SUMPRODUCT(('Verbal Log'!$C$5:$C$1004='Verbal Sub Area Stats'!$B150)*('Verbal Log'!$J$5:$J$1004='Verbal Sub Area Stats'!AO$42)*'Verbal Log'!$H$5:$H$1004)/SUMPRODUCT(('Verbal Log'!$C$5:$C$1004='Verbal Sub Area Stats'!$B150)*('Verbal Log'!$J$5:$J$1004='Verbal Sub Area Stats'!AO$42))</f>
        <v>#DIV/0!</v>
      </c>
      <c r="AP150" s="84" t="e">
        <f>+SUMPRODUCT(('Verbal Log'!$C$5:$C$1004='Verbal Sub Area Stats'!$B150)*'Verbal Log'!$H$5:$H$1004)/COUNTIF('Verbal Log'!$C$5:$C$1004,'Verbal Sub Area Stats'!$B150)</f>
        <v>#DIV/0!</v>
      </c>
      <c r="AQ150" s="76"/>
      <c r="AR150" s="76"/>
      <c r="AS150" s="76"/>
      <c r="AT150" s="76"/>
      <c r="AU150" s="76"/>
      <c r="AV150" s="76"/>
      <c r="AW150" s="76"/>
      <c r="AX150" s="76"/>
      <c r="AY150" s="76"/>
      <c r="AZ150" s="76"/>
      <c r="BA150" s="76"/>
      <c r="BB150" s="76"/>
      <c r="BC150" s="76"/>
      <c r="BD150" s="76"/>
      <c r="BE150" s="76"/>
      <c r="BF150" s="76"/>
      <c r="BG150" s="76"/>
    </row>
    <row r="151" spans="2:59" ht="16" thickBot="1">
      <c r="B151" s="18" t="str">
        <f>+$B$46</f>
        <v>Kaplan Premier</v>
      </c>
      <c r="D151" s="137" t="str">
        <f t="shared" si="30"/>
        <v>n/a</v>
      </c>
      <c r="E151" s="137">
        <f t="shared" si="30"/>
        <v>53</v>
      </c>
      <c r="F151" s="137">
        <f t="shared" si="30"/>
        <v>105.5</v>
      </c>
      <c r="G151" s="137">
        <f t="shared" si="30"/>
        <v>193</v>
      </c>
      <c r="H151" s="137">
        <f t="shared" si="30"/>
        <v>201</v>
      </c>
      <c r="I151" s="137" t="str">
        <f t="shared" si="30"/>
        <v>n/a</v>
      </c>
      <c r="J151" s="137">
        <f t="shared" si="30"/>
        <v>77.5</v>
      </c>
      <c r="K151" s="137">
        <f t="shared" si="30"/>
        <v>133.33333333333334</v>
      </c>
      <c r="L151" s="137">
        <f t="shared" si="30"/>
        <v>59.8</v>
      </c>
      <c r="M151" s="56">
        <f t="shared" si="30"/>
        <v>77.25</v>
      </c>
      <c r="N151" s="57" t="str">
        <f t="shared" si="30"/>
        <v>n/a</v>
      </c>
      <c r="O151" s="56" t="str">
        <f t="shared" si="31"/>
        <v>n/a</v>
      </c>
      <c r="P151" s="57" t="str">
        <f t="shared" si="31"/>
        <v>n/a</v>
      </c>
      <c r="Q151" s="56">
        <f t="shared" si="31"/>
        <v>93</v>
      </c>
      <c r="R151" s="57" t="str">
        <f t="shared" si="31"/>
        <v>n/a</v>
      </c>
      <c r="S151" s="56">
        <f t="shared" si="31"/>
        <v>145</v>
      </c>
      <c r="T151" s="57" t="str">
        <f t="shared" si="31"/>
        <v>n/a</v>
      </c>
      <c r="U151" s="56">
        <f t="shared" si="31"/>
        <v>91.666666666666671</v>
      </c>
      <c r="V151" s="57">
        <f t="shared" si="31"/>
        <v>101.72666666666667</v>
      </c>
      <c r="X151" s="83" t="e">
        <f>+SUMPRODUCT(('Verbal Log'!$C$5:$C$1004='Verbal Sub Area Stats'!$B151)*('Verbal Log'!$J$5:$J$1004='Verbal Sub Area Stats'!X$42)*'Verbal Log'!$H$5:$H$1004)/SUMPRODUCT(('Verbal Log'!$C$5:$C$1004='Verbal Sub Area Stats'!$B151)*('Verbal Log'!$J$5:$J$1004='Verbal Sub Area Stats'!X$42))</f>
        <v>#DIV/0!</v>
      </c>
      <c r="Y151" s="83">
        <f>+SUMPRODUCT(('Verbal Log'!$C$5:$C$1004='Verbal Sub Area Stats'!$B151)*('Verbal Log'!$J$5:$J$1004='Verbal Sub Area Stats'!Y$42)*'Verbal Log'!$H$5:$H$1004)/SUMPRODUCT(('Verbal Log'!$C$5:$C$1004='Verbal Sub Area Stats'!$B151)*('Verbal Log'!$J$5:$J$1004='Verbal Sub Area Stats'!Y$42))</f>
        <v>53</v>
      </c>
      <c r="Z151" s="83">
        <f>+SUMPRODUCT(('Verbal Log'!$C$5:$C$1004='Verbal Sub Area Stats'!$B151)*('Verbal Log'!$J$5:$J$1004='Verbal Sub Area Stats'!Z$42)*'Verbal Log'!$H$5:$H$1004)/SUMPRODUCT(('Verbal Log'!$C$5:$C$1004='Verbal Sub Area Stats'!$B151)*('Verbal Log'!$J$5:$J$1004='Verbal Sub Area Stats'!Z$42))</f>
        <v>105.5</v>
      </c>
      <c r="AA151" s="83">
        <f>+SUMPRODUCT(('Verbal Log'!$C$5:$C$1004='Verbal Sub Area Stats'!$B151)*('Verbal Log'!$J$5:$J$1004='Verbal Sub Area Stats'!AA$42)*'Verbal Log'!$H$5:$H$1004)/SUMPRODUCT(('Verbal Log'!$C$5:$C$1004='Verbal Sub Area Stats'!$B151)*('Verbal Log'!$J$5:$J$1004='Verbal Sub Area Stats'!AA$42))</f>
        <v>193</v>
      </c>
      <c r="AB151" s="83">
        <f>+SUMPRODUCT(('Verbal Log'!$C$5:$C$1004='Verbal Sub Area Stats'!$B151)*('Verbal Log'!$J$5:$J$1004='Verbal Sub Area Stats'!AB$42)*'Verbal Log'!$H$5:$H$1004)/SUMPRODUCT(('Verbal Log'!$C$5:$C$1004='Verbal Sub Area Stats'!$B151)*('Verbal Log'!$J$5:$J$1004='Verbal Sub Area Stats'!AB$42))</f>
        <v>201</v>
      </c>
      <c r="AC151" s="83" t="e">
        <f>+SUMPRODUCT(('Verbal Log'!$C$5:$C$1004='Verbal Sub Area Stats'!$B151)*('Verbal Log'!$J$5:$J$1004='Verbal Sub Area Stats'!AC$42)*'Verbal Log'!$H$5:$H$1004)/SUMPRODUCT(('Verbal Log'!$C$5:$C$1004='Verbal Sub Area Stats'!$B151)*('Verbal Log'!$J$5:$J$1004='Verbal Sub Area Stats'!AC$42))</f>
        <v>#DIV/0!</v>
      </c>
      <c r="AD151" s="83">
        <f>+SUMPRODUCT(('Verbal Log'!$C$5:$C$1004='Verbal Sub Area Stats'!$B151)*('Verbal Log'!$J$5:$J$1004='Verbal Sub Area Stats'!AD$42)*'Verbal Log'!$H$5:$H$1004)/SUMPRODUCT(('Verbal Log'!$C$5:$C$1004='Verbal Sub Area Stats'!$B151)*('Verbal Log'!$J$5:$J$1004='Verbal Sub Area Stats'!AD$42))</f>
        <v>77.5</v>
      </c>
      <c r="AE151" s="83">
        <f>+SUMPRODUCT(('Verbal Log'!$C$5:$C$1004='Verbal Sub Area Stats'!$B151)*('Verbal Log'!$J$5:$J$1004='Verbal Sub Area Stats'!AE$42)*'Verbal Log'!$H$5:$H$1004)/SUMPRODUCT(('Verbal Log'!$C$5:$C$1004='Verbal Sub Area Stats'!$B151)*('Verbal Log'!$J$5:$J$1004='Verbal Sub Area Stats'!AE$42))</f>
        <v>133.33333333333334</v>
      </c>
      <c r="AF151" s="83">
        <f>+SUMPRODUCT(('Verbal Log'!$C$5:$C$1004='Verbal Sub Area Stats'!$B151)*('Verbal Log'!$J$5:$J$1004='Verbal Sub Area Stats'!AF$42)*'Verbal Log'!$H$5:$H$1004)/SUMPRODUCT(('Verbal Log'!$C$5:$C$1004='Verbal Sub Area Stats'!$B151)*('Verbal Log'!$J$5:$J$1004='Verbal Sub Area Stats'!AF$42))</f>
        <v>59.8</v>
      </c>
      <c r="AG151" s="83">
        <f>+SUMPRODUCT(('Verbal Log'!$C$5:$C$1004='Verbal Sub Area Stats'!$B151)*('Verbal Log'!$J$5:$J$1004='Verbal Sub Area Stats'!AG$42)*'Verbal Log'!$H$5:$H$1004)/SUMPRODUCT(('Verbal Log'!$C$5:$C$1004='Verbal Sub Area Stats'!$B151)*('Verbal Log'!$J$5:$J$1004='Verbal Sub Area Stats'!AG$42))</f>
        <v>77.25</v>
      </c>
      <c r="AH151" s="83" t="e">
        <f>+SUMPRODUCT(('Verbal Log'!$C$5:$C$1004='Verbal Sub Area Stats'!$B151)*('Verbal Log'!$J$5:$J$1004='Verbal Sub Area Stats'!AH$42)*'Verbal Log'!$H$5:$H$1004)/SUMPRODUCT(('Verbal Log'!$C$5:$C$1004='Verbal Sub Area Stats'!$B151)*('Verbal Log'!$J$5:$J$1004='Verbal Sub Area Stats'!AH$42))</f>
        <v>#DIV/0!</v>
      </c>
      <c r="AI151" s="83" t="e">
        <f>+SUMPRODUCT(('Verbal Log'!$C$5:$C$1004='Verbal Sub Area Stats'!$B151)*('Verbal Log'!$J$5:$J$1004='Verbal Sub Area Stats'!AI$42)*'Verbal Log'!$H$5:$H$1004)/SUMPRODUCT(('Verbal Log'!$C$5:$C$1004='Verbal Sub Area Stats'!$B151)*('Verbal Log'!$J$5:$J$1004='Verbal Sub Area Stats'!AI$42))</f>
        <v>#DIV/0!</v>
      </c>
      <c r="AJ151" s="83" t="e">
        <f>+SUMPRODUCT(('Verbal Log'!$C$5:$C$1004='Verbal Sub Area Stats'!$B151)*('Verbal Log'!$J$5:$J$1004='Verbal Sub Area Stats'!AJ$42)*'Verbal Log'!$H$5:$H$1004)/SUMPRODUCT(('Verbal Log'!$C$5:$C$1004='Verbal Sub Area Stats'!$B151)*('Verbal Log'!$J$5:$J$1004='Verbal Sub Area Stats'!AJ$42))</f>
        <v>#DIV/0!</v>
      </c>
      <c r="AK151" s="83">
        <f>+SUMPRODUCT(('Verbal Log'!$C$5:$C$1004='Verbal Sub Area Stats'!$B151)*('Verbal Log'!$J$5:$J$1004='Verbal Sub Area Stats'!AK$42)*'Verbal Log'!$H$5:$H$1004)/SUMPRODUCT(('Verbal Log'!$C$5:$C$1004='Verbal Sub Area Stats'!$B151)*('Verbal Log'!$J$5:$J$1004='Verbal Sub Area Stats'!AK$42))</f>
        <v>93</v>
      </c>
      <c r="AL151" s="83" t="e">
        <f>+SUMPRODUCT(('Verbal Log'!$C$5:$C$1004='Verbal Sub Area Stats'!$B151)*('Verbal Log'!$J$5:$J$1004='Verbal Sub Area Stats'!AL$42)*'Verbal Log'!$H$5:$H$1004)/SUMPRODUCT(('Verbal Log'!$C$5:$C$1004='Verbal Sub Area Stats'!$B151)*('Verbal Log'!$J$5:$J$1004='Verbal Sub Area Stats'!AL$42))</f>
        <v>#DIV/0!</v>
      </c>
      <c r="AM151" s="83">
        <f>+SUMPRODUCT(('Verbal Log'!$C$5:$C$1004='Verbal Sub Area Stats'!$B151)*('Verbal Log'!$J$5:$J$1004='Verbal Sub Area Stats'!AM$42)*'Verbal Log'!$H$5:$H$1004)/SUMPRODUCT(('Verbal Log'!$C$5:$C$1004='Verbal Sub Area Stats'!$B151)*('Verbal Log'!$J$5:$J$1004='Verbal Sub Area Stats'!AM$42))</f>
        <v>145</v>
      </c>
      <c r="AN151" s="83" t="e">
        <f>+SUMPRODUCT(('Verbal Log'!$C$5:$C$1004='Verbal Sub Area Stats'!$B151)*('Verbal Log'!$J$5:$J$1004='Verbal Sub Area Stats'!AN$42)*'Verbal Log'!$H$5:$H$1004)/SUMPRODUCT(('Verbal Log'!$C$5:$C$1004='Verbal Sub Area Stats'!$B151)*('Verbal Log'!$J$5:$J$1004='Verbal Sub Area Stats'!AN$42))</f>
        <v>#DIV/0!</v>
      </c>
      <c r="AO151" s="83">
        <f>+SUMPRODUCT(('Verbal Log'!$C$5:$C$1004='Verbal Sub Area Stats'!$B151)*('Verbal Log'!$J$5:$J$1004='Verbal Sub Area Stats'!AO$42)*'Verbal Log'!$H$5:$H$1004)/SUMPRODUCT(('Verbal Log'!$C$5:$C$1004='Verbal Sub Area Stats'!$B151)*('Verbal Log'!$J$5:$J$1004='Verbal Sub Area Stats'!AO$42))</f>
        <v>91.666666666666671</v>
      </c>
      <c r="AP151" s="84">
        <f>+SUMPRODUCT(('Verbal Log'!$C$5:$C$1004='Verbal Sub Area Stats'!$B151)*'Verbal Log'!$H$5:$H$1004)/COUNTIF('Verbal Log'!$C$5:$C$1004,'Verbal Sub Area Stats'!$B151)</f>
        <v>101.72666666666667</v>
      </c>
      <c r="AQ151" s="76"/>
      <c r="AR151" s="76"/>
      <c r="AS151" s="76"/>
      <c r="AT151" s="76"/>
      <c r="AU151" s="76"/>
      <c r="AV151" s="76"/>
      <c r="AW151" s="76"/>
      <c r="AX151" s="76"/>
      <c r="AY151" s="76"/>
      <c r="AZ151" s="76"/>
      <c r="BA151" s="76"/>
      <c r="BB151" s="76"/>
      <c r="BC151" s="76"/>
      <c r="BD151" s="76"/>
      <c r="BE151" s="76"/>
      <c r="BF151" s="76"/>
      <c r="BG151" s="76"/>
    </row>
    <row r="152" spans="2:59" ht="16" thickBot="1">
      <c r="B152" s="18" t="str">
        <f>+$B$47</f>
        <v>MGMAT</v>
      </c>
      <c r="D152" s="136" t="str">
        <f t="shared" si="30"/>
        <v>n/a</v>
      </c>
      <c r="E152" s="136" t="str">
        <f t="shared" si="30"/>
        <v>n/a</v>
      </c>
      <c r="F152" s="136" t="str">
        <f t="shared" si="30"/>
        <v>n/a</v>
      </c>
      <c r="G152" s="136" t="str">
        <f t="shared" si="30"/>
        <v>n/a</v>
      </c>
      <c r="H152" s="136" t="str">
        <f t="shared" si="30"/>
        <v>n/a</v>
      </c>
      <c r="I152" s="136" t="str">
        <f t="shared" si="30"/>
        <v>n/a</v>
      </c>
      <c r="J152" s="136" t="str">
        <f t="shared" si="30"/>
        <v>n/a</v>
      </c>
      <c r="K152" s="136" t="str">
        <f t="shared" si="30"/>
        <v>n/a</v>
      </c>
      <c r="L152" s="136" t="str">
        <f t="shared" si="30"/>
        <v>n/a</v>
      </c>
      <c r="M152" s="53" t="str">
        <f t="shared" si="30"/>
        <v>n/a</v>
      </c>
      <c r="N152" s="54" t="str">
        <f t="shared" si="30"/>
        <v>n/a</v>
      </c>
      <c r="O152" s="53" t="str">
        <f t="shared" si="31"/>
        <v>n/a</v>
      </c>
      <c r="P152" s="54" t="str">
        <f t="shared" si="31"/>
        <v>n/a</v>
      </c>
      <c r="Q152" s="53" t="str">
        <f t="shared" si="31"/>
        <v>n/a</v>
      </c>
      <c r="R152" s="54" t="str">
        <f t="shared" si="31"/>
        <v>n/a</v>
      </c>
      <c r="S152" s="53" t="str">
        <f t="shared" si="31"/>
        <v>n/a</v>
      </c>
      <c r="T152" s="54" t="str">
        <f t="shared" si="31"/>
        <v>n/a</v>
      </c>
      <c r="U152" s="53" t="str">
        <f t="shared" si="31"/>
        <v>n/a</v>
      </c>
      <c r="V152" s="54" t="str">
        <f t="shared" si="31"/>
        <v>n/a</v>
      </c>
      <c r="X152" s="83" t="e">
        <f>+SUMPRODUCT(('Verbal Log'!$C$5:$C$1004='Verbal Sub Area Stats'!$B152)*('Verbal Log'!$J$5:$J$1004='Verbal Sub Area Stats'!X$42)*'Verbal Log'!$H$5:$H$1004)/SUMPRODUCT(('Verbal Log'!$C$5:$C$1004='Verbal Sub Area Stats'!$B152)*('Verbal Log'!$J$5:$J$1004='Verbal Sub Area Stats'!X$42))</f>
        <v>#DIV/0!</v>
      </c>
      <c r="Y152" s="83" t="e">
        <f>+SUMPRODUCT(('Verbal Log'!$C$5:$C$1004='Verbal Sub Area Stats'!$B152)*('Verbal Log'!$J$5:$J$1004='Verbal Sub Area Stats'!Y$42)*'Verbal Log'!$H$5:$H$1004)/SUMPRODUCT(('Verbal Log'!$C$5:$C$1004='Verbal Sub Area Stats'!$B152)*('Verbal Log'!$J$5:$J$1004='Verbal Sub Area Stats'!Y$42))</f>
        <v>#DIV/0!</v>
      </c>
      <c r="Z152" s="83" t="e">
        <f>+SUMPRODUCT(('Verbal Log'!$C$5:$C$1004='Verbal Sub Area Stats'!$B152)*('Verbal Log'!$J$5:$J$1004='Verbal Sub Area Stats'!Z$42)*'Verbal Log'!$H$5:$H$1004)/SUMPRODUCT(('Verbal Log'!$C$5:$C$1004='Verbal Sub Area Stats'!$B152)*('Verbal Log'!$J$5:$J$1004='Verbal Sub Area Stats'!Z$42))</f>
        <v>#DIV/0!</v>
      </c>
      <c r="AA152" s="83" t="e">
        <f>+SUMPRODUCT(('Verbal Log'!$C$5:$C$1004='Verbal Sub Area Stats'!$B152)*('Verbal Log'!$J$5:$J$1004='Verbal Sub Area Stats'!AA$42)*'Verbal Log'!$H$5:$H$1004)/SUMPRODUCT(('Verbal Log'!$C$5:$C$1004='Verbal Sub Area Stats'!$B152)*('Verbal Log'!$J$5:$J$1004='Verbal Sub Area Stats'!AA$42))</f>
        <v>#DIV/0!</v>
      </c>
      <c r="AB152" s="83" t="e">
        <f>+SUMPRODUCT(('Verbal Log'!$C$5:$C$1004='Verbal Sub Area Stats'!$B152)*('Verbal Log'!$J$5:$J$1004='Verbal Sub Area Stats'!AB$42)*'Verbal Log'!$H$5:$H$1004)/SUMPRODUCT(('Verbal Log'!$C$5:$C$1004='Verbal Sub Area Stats'!$B152)*('Verbal Log'!$J$5:$J$1004='Verbal Sub Area Stats'!AB$42))</f>
        <v>#DIV/0!</v>
      </c>
      <c r="AC152" s="83" t="e">
        <f>+SUMPRODUCT(('Verbal Log'!$C$5:$C$1004='Verbal Sub Area Stats'!$B152)*('Verbal Log'!$J$5:$J$1004='Verbal Sub Area Stats'!AC$42)*'Verbal Log'!$H$5:$H$1004)/SUMPRODUCT(('Verbal Log'!$C$5:$C$1004='Verbal Sub Area Stats'!$B152)*('Verbal Log'!$J$5:$J$1004='Verbal Sub Area Stats'!AC$42))</f>
        <v>#DIV/0!</v>
      </c>
      <c r="AD152" s="83" t="e">
        <f>+SUMPRODUCT(('Verbal Log'!$C$5:$C$1004='Verbal Sub Area Stats'!$B152)*('Verbal Log'!$J$5:$J$1004='Verbal Sub Area Stats'!AD$42)*'Verbal Log'!$H$5:$H$1004)/SUMPRODUCT(('Verbal Log'!$C$5:$C$1004='Verbal Sub Area Stats'!$B152)*('Verbal Log'!$J$5:$J$1004='Verbal Sub Area Stats'!AD$42))</f>
        <v>#DIV/0!</v>
      </c>
      <c r="AE152" s="83" t="e">
        <f>+SUMPRODUCT(('Verbal Log'!$C$5:$C$1004='Verbal Sub Area Stats'!$B152)*('Verbal Log'!$J$5:$J$1004='Verbal Sub Area Stats'!AE$42)*'Verbal Log'!$H$5:$H$1004)/SUMPRODUCT(('Verbal Log'!$C$5:$C$1004='Verbal Sub Area Stats'!$B152)*('Verbal Log'!$J$5:$J$1004='Verbal Sub Area Stats'!AE$42))</f>
        <v>#DIV/0!</v>
      </c>
      <c r="AF152" s="83" t="e">
        <f>+SUMPRODUCT(('Verbal Log'!$C$5:$C$1004='Verbal Sub Area Stats'!$B152)*('Verbal Log'!$J$5:$J$1004='Verbal Sub Area Stats'!AF$42)*'Verbal Log'!$H$5:$H$1004)/SUMPRODUCT(('Verbal Log'!$C$5:$C$1004='Verbal Sub Area Stats'!$B152)*('Verbal Log'!$J$5:$J$1004='Verbal Sub Area Stats'!AF$42))</f>
        <v>#DIV/0!</v>
      </c>
      <c r="AG152" s="83" t="e">
        <f>+SUMPRODUCT(('Verbal Log'!$C$5:$C$1004='Verbal Sub Area Stats'!$B152)*('Verbal Log'!$J$5:$J$1004='Verbal Sub Area Stats'!AG$42)*'Verbal Log'!$H$5:$H$1004)/SUMPRODUCT(('Verbal Log'!$C$5:$C$1004='Verbal Sub Area Stats'!$B152)*('Verbal Log'!$J$5:$J$1004='Verbal Sub Area Stats'!AG$42))</f>
        <v>#DIV/0!</v>
      </c>
      <c r="AH152" s="83" t="e">
        <f>+SUMPRODUCT(('Verbal Log'!$C$5:$C$1004='Verbal Sub Area Stats'!$B152)*('Verbal Log'!$J$5:$J$1004='Verbal Sub Area Stats'!AH$42)*'Verbal Log'!$H$5:$H$1004)/SUMPRODUCT(('Verbal Log'!$C$5:$C$1004='Verbal Sub Area Stats'!$B152)*('Verbal Log'!$J$5:$J$1004='Verbal Sub Area Stats'!AH$42))</f>
        <v>#DIV/0!</v>
      </c>
      <c r="AI152" s="83" t="e">
        <f>+SUMPRODUCT(('Verbal Log'!$C$5:$C$1004='Verbal Sub Area Stats'!$B152)*('Verbal Log'!$J$5:$J$1004='Verbal Sub Area Stats'!AI$42)*'Verbal Log'!$H$5:$H$1004)/SUMPRODUCT(('Verbal Log'!$C$5:$C$1004='Verbal Sub Area Stats'!$B152)*('Verbal Log'!$J$5:$J$1004='Verbal Sub Area Stats'!AI$42))</f>
        <v>#DIV/0!</v>
      </c>
      <c r="AJ152" s="83" t="e">
        <f>+SUMPRODUCT(('Verbal Log'!$C$5:$C$1004='Verbal Sub Area Stats'!$B152)*('Verbal Log'!$J$5:$J$1004='Verbal Sub Area Stats'!AJ$42)*'Verbal Log'!$H$5:$H$1004)/SUMPRODUCT(('Verbal Log'!$C$5:$C$1004='Verbal Sub Area Stats'!$B152)*('Verbal Log'!$J$5:$J$1004='Verbal Sub Area Stats'!AJ$42))</f>
        <v>#DIV/0!</v>
      </c>
      <c r="AK152" s="83" t="e">
        <f>+SUMPRODUCT(('Verbal Log'!$C$5:$C$1004='Verbal Sub Area Stats'!$B152)*('Verbal Log'!$J$5:$J$1004='Verbal Sub Area Stats'!AK$42)*'Verbal Log'!$H$5:$H$1004)/SUMPRODUCT(('Verbal Log'!$C$5:$C$1004='Verbal Sub Area Stats'!$B152)*('Verbal Log'!$J$5:$J$1004='Verbal Sub Area Stats'!AK$42))</f>
        <v>#DIV/0!</v>
      </c>
      <c r="AL152" s="83" t="e">
        <f>+SUMPRODUCT(('Verbal Log'!$C$5:$C$1004='Verbal Sub Area Stats'!$B152)*('Verbal Log'!$J$5:$J$1004='Verbal Sub Area Stats'!AL$42)*'Verbal Log'!$H$5:$H$1004)/SUMPRODUCT(('Verbal Log'!$C$5:$C$1004='Verbal Sub Area Stats'!$B152)*('Verbal Log'!$J$5:$J$1004='Verbal Sub Area Stats'!AL$42))</f>
        <v>#DIV/0!</v>
      </c>
      <c r="AM152" s="83" t="e">
        <f>+SUMPRODUCT(('Verbal Log'!$C$5:$C$1004='Verbal Sub Area Stats'!$B152)*('Verbal Log'!$J$5:$J$1004='Verbal Sub Area Stats'!AM$42)*'Verbal Log'!$H$5:$H$1004)/SUMPRODUCT(('Verbal Log'!$C$5:$C$1004='Verbal Sub Area Stats'!$B152)*('Verbal Log'!$J$5:$J$1004='Verbal Sub Area Stats'!AM$42))</f>
        <v>#DIV/0!</v>
      </c>
      <c r="AN152" s="83" t="e">
        <f>+SUMPRODUCT(('Verbal Log'!$C$5:$C$1004='Verbal Sub Area Stats'!$B152)*('Verbal Log'!$J$5:$J$1004='Verbal Sub Area Stats'!AN$42)*'Verbal Log'!$H$5:$H$1004)/SUMPRODUCT(('Verbal Log'!$C$5:$C$1004='Verbal Sub Area Stats'!$B152)*('Verbal Log'!$J$5:$J$1004='Verbal Sub Area Stats'!AN$42))</f>
        <v>#DIV/0!</v>
      </c>
      <c r="AO152" s="83" t="e">
        <f>+SUMPRODUCT(('Verbal Log'!$C$5:$C$1004='Verbal Sub Area Stats'!$B152)*('Verbal Log'!$J$5:$J$1004='Verbal Sub Area Stats'!AO$42)*'Verbal Log'!$H$5:$H$1004)/SUMPRODUCT(('Verbal Log'!$C$5:$C$1004='Verbal Sub Area Stats'!$B152)*('Verbal Log'!$J$5:$J$1004='Verbal Sub Area Stats'!AO$42))</f>
        <v>#DIV/0!</v>
      </c>
      <c r="AP152" s="84" t="e">
        <f>+SUMPRODUCT(('Verbal Log'!$C$5:$C$1004='Verbal Sub Area Stats'!$B152)*'Verbal Log'!$H$5:$H$1004)/COUNTIF('Verbal Log'!$C$5:$C$1004,'Verbal Sub Area Stats'!$B152)</f>
        <v>#DIV/0!</v>
      </c>
      <c r="AQ152" s="76"/>
      <c r="AR152" s="76"/>
      <c r="AS152" s="76"/>
      <c r="AT152" s="76"/>
      <c r="AU152" s="76"/>
      <c r="AV152" s="76"/>
      <c r="AW152" s="76"/>
      <c r="AX152" s="76"/>
      <c r="AY152" s="76"/>
      <c r="AZ152" s="76"/>
      <c r="BA152" s="76"/>
      <c r="BB152" s="76"/>
      <c r="BC152" s="76"/>
      <c r="BD152" s="76"/>
      <c r="BE152" s="76"/>
      <c r="BF152" s="76"/>
      <c r="BG152" s="76"/>
    </row>
    <row r="153" spans="2:59" ht="16" thickBot="1">
      <c r="B153" s="18" t="str">
        <f>+$B$48</f>
        <v>NOVA</v>
      </c>
      <c r="D153" s="137" t="str">
        <f t="shared" si="30"/>
        <v>n/a</v>
      </c>
      <c r="E153" s="137" t="str">
        <f t="shared" si="30"/>
        <v>n/a</v>
      </c>
      <c r="F153" s="137" t="str">
        <f t="shared" si="30"/>
        <v>n/a</v>
      </c>
      <c r="G153" s="137" t="str">
        <f t="shared" si="30"/>
        <v>n/a</v>
      </c>
      <c r="H153" s="137" t="str">
        <f t="shared" si="30"/>
        <v>n/a</v>
      </c>
      <c r="I153" s="137" t="str">
        <f t="shared" si="30"/>
        <v>n/a</v>
      </c>
      <c r="J153" s="137" t="str">
        <f t="shared" si="30"/>
        <v>n/a</v>
      </c>
      <c r="K153" s="137" t="str">
        <f t="shared" si="30"/>
        <v>n/a</v>
      </c>
      <c r="L153" s="137" t="str">
        <f t="shared" si="30"/>
        <v>n/a</v>
      </c>
      <c r="M153" s="56" t="str">
        <f t="shared" si="30"/>
        <v>n/a</v>
      </c>
      <c r="N153" s="57" t="str">
        <f t="shared" si="30"/>
        <v>n/a</v>
      </c>
      <c r="O153" s="56" t="str">
        <f t="shared" si="31"/>
        <v>n/a</v>
      </c>
      <c r="P153" s="57" t="str">
        <f t="shared" si="31"/>
        <v>n/a</v>
      </c>
      <c r="Q153" s="56" t="str">
        <f t="shared" si="31"/>
        <v>n/a</v>
      </c>
      <c r="R153" s="57" t="str">
        <f t="shared" si="31"/>
        <v>n/a</v>
      </c>
      <c r="S153" s="56" t="str">
        <f t="shared" si="31"/>
        <v>n/a</v>
      </c>
      <c r="T153" s="57" t="str">
        <f t="shared" si="31"/>
        <v>n/a</v>
      </c>
      <c r="U153" s="56" t="str">
        <f t="shared" si="31"/>
        <v>n/a</v>
      </c>
      <c r="V153" s="57" t="str">
        <f t="shared" si="31"/>
        <v>n/a</v>
      </c>
      <c r="X153" s="83" t="e">
        <f>+SUMPRODUCT(('Verbal Log'!$C$5:$C$1004='Verbal Sub Area Stats'!$B153)*('Verbal Log'!$J$5:$J$1004='Verbal Sub Area Stats'!X$42)*'Verbal Log'!$H$5:$H$1004)/SUMPRODUCT(('Verbal Log'!$C$5:$C$1004='Verbal Sub Area Stats'!$B153)*('Verbal Log'!$J$5:$J$1004='Verbal Sub Area Stats'!X$42))</f>
        <v>#DIV/0!</v>
      </c>
      <c r="Y153" s="83" t="e">
        <f>+SUMPRODUCT(('Verbal Log'!$C$5:$C$1004='Verbal Sub Area Stats'!$B153)*('Verbal Log'!$J$5:$J$1004='Verbal Sub Area Stats'!Y$42)*'Verbal Log'!$H$5:$H$1004)/SUMPRODUCT(('Verbal Log'!$C$5:$C$1004='Verbal Sub Area Stats'!$B153)*('Verbal Log'!$J$5:$J$1004='Verbal Sub Area Stats'!Y$42))</f>
        <v>#DIV/0!</v>
      </c>
      <c r="Z153" s="83" t="e">
        <f>+SUMPRODUCT(('Verbal Log'!$C$5:$C$1004='Verbal Sub Area Stats'!$B153)*('Verbal Log'!$J$5:$J$1004='Verbal Sub Area Stats'!Z$42)*'Verbal Log'!$H$5:$H$1004)/SUMPRODUCT(('Verbal Log'!$C$5:$C$1004='Verbal Sub Area Stats'!$B153)*('Verbal Log'!$J$5:$J$1004='Verbal Sub Area Stats'!Z$42))</f>
        <v>#DIV/0!</v>
      </c>
      <c r="AA153" s="83" t="e">
        <f>+SUMPRODUCT(('Verbal Log'!$C$5:$C$1004='Verbal Sub Area Stats'!$B153)*('Verbal Log'!$J$5:$J$1004='Verbal Sub Area Stats'!AA$42)*'Verbal Log'!$H$5:$H$1004)/SUMPRODUCT(('Verbal Log'!$C$5:$C$1004='Verbal Sub Area Stats'!$B153)*('Verbal Log'!$J$5:$J$1004='Verbal Sub Area Stats'!AA$42))</f>
        <v>#DIV/0!</v>
      </c>
      <c r="AB153" s="83" t="e">
        <f>+SUMPRODUCT(('Verbal Log'!$C$5:$C$1004='Verbal Sub Area Stats'!$B153)*('Verbal Log'!$J$5:$J$1004='Verbal Sub Area Stats'!AB$42)*'Verbal Log'!$H$5:$H$1004)/SUMPRODUCT(('Verbal Log'!$C$5:$C$1004='Verbal Sub Area Stats'!$B153)*('Verbal Log'!$J$5:$J$1004='Verbal Sub Area Stats'!AB$42))</f>
        <v>#DIV/0!</v>
      </c>
      <c r="AC153" s="83" t="e">
        <f>+SUMPRODUCT(('Verbal Log'!$C$5:$C$1004='Verbal Sub Area Stats'!$B153)*('Verbal Log'!$J$5:$J$1004='Verbal Sub Area Stats'!AC$42)*'Verbal Log'!$H$5:$H$1004)/SUMPRODUCT(('Verbal Log'!$C$5:$C$1004='Verbal Sub Area Stats'!$B153)*('Verbal Log'!$J$5:$J$1004='Verbal Sub Area Stats'!AC$42))</f>
        <v>#DIV/0!</v>
      </c>
      <c r="AD153" s="83" t="e">
        <f>+SUMPRODUCT(('Verbal Log'!$C$5:$C$1004='Verbal Sub Area Stats'!$B153)*('Verbal Log'!$J$5:$J$1004='Verbal Sub Area Stats'!AD$42)*'Verbal Log'!$H$5:$H$1004)/SUMPRODUCT(('Verbal Log'!$C$5:$C$1004='Verbal Sub Area Stats'!$B153)*('Verbal Log'!$J$5:$J$1004='Verbal Sub Area Stats'!AD$42))</f>
        <v>#DIV/0!</v>
      </c>
      <c r="AE153" s="83" t="e">
        <f>+SUMPRODUCT(('Verbal Log'!$C$5:$C$1004='Verbal Sub Area Stats'!$B153)*('Verbal Log'!$J$5:$J$1004='Verbal Sub Area Stats'!AE$42)*'Verbal Log'!$H$5:$H$1004)/SUMPRODUCT(('Verbal Log'!$C$5:$C$1004='Verbal Sub Area Stats'!$B153)*('Verbal Log'!$J$5:$J$1004='Verbal Sub Area Stats'!AE$42))</f>
        <v>#DIV/0!</v>
      </c>
      <c r="AF153" s="83" t="e">
        <f>+SUMPRODUCT(('Verbal Log'!$C$5:$C$1004='Verbal Sub Area Stats'!$B153)*('Verbal Log'!$J$5:$J$1004='Verbal Sub Area Stats'!AF$42)*'Verbal Log'!$H$5:$H$1004)/SUMPRODUCT(('Verbal Log'!$C$5:$C$1004='Verbal Sub Area Stats'!$B153)*('Verbal Log'!$J$5:$J$1004='Verbal Sub Area Stats'!AF$42))</f>
        <v>#DIV/0!</v>
      </c>
      <c r="AG153" s="83" t="e">
        <f>+SUMPRODUCT(('Verbal Log'!$C$5:$C$1004='Verbal Sub Area Stats'!$B153)*('Verbal Log'!$J$5:$J$1004='Verbal Sub Area Stats'!AG$42)*'Verbal Log'!$H$5:$H$1004)/SUMPRODUCT(('Verbal Log'!$C$5:$C$1004='Verbal Sub Area Stats'!$B153)*('Verbal Log'!$J$5:$J$1004='Verbal Sub Area Stats'!AG$42))</f>
        <v>#DIV/0!</v>
      </c>
      <c r="AH153" s="83" t="e">
        <f>+SUMPRODUCT(('Verbal Log'!$C$5:$C$1004='Verbal Sub Area Stats'!$B153)*('Verbal Log'!$J$5:$J$1004='Verbal Sub Area Stats'!AH$42)*'Verbal Log'!$H$5:$H$1004)/SUMPRODUCT(('Verbal Log'!$C$5:$C$1004='Verbal Sub Area Stats'!$B153)*('Verbal Log'!$J$5:$J$1004='Verbal Sub Area Stats'!AH$42))</f>
        <v>#DIV/0!</v>
      </c>
      <c r="AI153" s="83" t="e">
        <f>+SUMPRODUCT(('Verbal Log'!$C$5:$C$1004='Verbal Sub Area Stats'!$B153)*('Verbal Log'!$J$5:$J$1004='Verbal Sub Area Stats'!AI$42)*'Verbal Log'!$H$5:$H$1004)/SUMPRODUCT(('Verbal Log'!$C$5:$C$1004='Verbal Sub Area Stats'!$B153)*('Verbal Log'!$J$5:$J$1004='Verbal Sub Area Stats'!AI$42))</f>
        <v>#DIV/0!</v>
      </c>
      <c r="AJ153" s="83" t="e">
        <f>+SUMPRODUCT(('Verbal Log'!$C$5:$C$1004='Verbal Sub Area Stats'!$B153)*('Verbal Log'!$J$5:$J$1004='Verbal Sub Area Stats'!AJ$42)*'Verbal Log'!$H$5:$H$1004)/SUMPRODUCT(('Verbal Log'!$C$5:$C$1004='Verbal Sub Area Stats'!$B153)*('Verbal Log'!$J$5:$J$1004='Verbal Sub Area Stats'!AJ$42))</f>
        <v>#DIV/0!</v>
      </c>
      <c r="AK153" s="83" t="e">
        <f>+SUMPRODUCT(('Verbal Log'!$C$5:$C$1004='Verbal Sub Area Stats'!$B153)*('Verbal Log'!$J$5:$J$1004='Verbal Sub Area Stats'!AK$42)*'Verbal Log'!$H$5:$H$1004)/SUMPRODUCT(('Verbal Log'!$C$5:$C$1004='Verbal Sub Area Stats'!$B153)*('Verbal Log'!$J$5:$J$1004='Verbal Sub Area Stats'!AK$42))</f>
        <v>#DIV/0!</v>
      </c>
      <c r="AL153" s="83" t="e">
        <f>+SUMPRODUCT(('Verbal Log'!$C$5:$C$1004='Verbal Sub Area Stats'!$B153)*('Verbal Log'!$J$5:$J$1004='Verbal Sub Area Stats'!AL$42)*'Verbal Log'!$H$5:$H$1004)/SUMPRODUCT(('Verbal Log'!$C$5:$C$1004='Verbal Sub Area Stats'!$B153)*('Verbal Log'!$J$5:$J$1004='Verbal Sub Area Stats'!AL$42))</f>
        <v>#DIV/0!</v>
      </c>
      <c r="AM153" s="83" t="e">
        <f>+SUMPRODUCT(('Verbal Log'!$C$5:$C$1004='Verbal Sub Area Stats'!$B153)*('Verbal Log'!$J$5:$J$1004='Verbal Sub Area Stats'!AM$42)*'Verbal Log'!$H$5:$H$1004)/SUMPRODUCT(('Verbal Log'!$C$5:$C$1004='Verbal Sub Area Stats'!$B153)*('Verbal Log'!$J$5:$J$1004='Verbal Sub Area Stats'!AM$42))</f>
        <v>#DIV/0!</v>
      </c>
      <c r="AN153" s="83" t="e">
        <f>+SUMPRODUCT(('Verbal Log'!$C$5:$C$1004='Verbal Sub Area Stats'!$B153)*('Verbal Log'!$J$5:$J$1004='Verbal Sub Area Stats'!AN$42)*'Verbal Log'!$H$5:$H$1004)/SUMPRODUCT(('Verbal Log'!$C$5:$C$1004='Verbal Sub Area Stats'!$B153)*('Verbal Log'!$J$5:$J$1004='Verbal Sub Area Stats'!AN$42))</f>
        <v>#DIV/0!</v>
      </c>
      <c r="AO153" s="83" t="e">
        <f>+SUMPRODUCT(('Verbal Log'!$C$5:$C$1004='Verbal Sub Area Stats'!$B153)*('Verbal Log'!$J$5:$J$1004='Verbal Sub Area Stats'!AO$42)*'Verbal Log'!$H$5:$H$1004)/SUMPRODUCT(('Verbal Log'!$C$5:$C$1004='Verbal Sub Area Stats'!$B153)*('Verbal Log'!$J$5:$J$1004='Verbal Sub Area Stats'!AO$42))</f>
        <v>#DIV/0!</v>
      </c>
      <c r="AP153" s="84" t="e">
        <f>+SUMPRODUCT(('Verbal Log'!$C$5:$C$1004='Verbal Sub Area Stats'!$B153)*'Verbal Log'!$H$5:$H$1004)/COUNTIF('Verbal Log'!$C$5:$C$1004,'Verbal Sub Area Stats'!$B153)</f>
        <v>#DIV/0!</v>
      </c>
      <c r="AQ153" s="76"/>
      <c r="AR153" s="76"/>
      <c r="AS153" s="76"/>
      <c r="AT153" s="76"/>
      <c r="AU153" s="76"/>
      <c r="AV153" s="76"/>
      <c r="AW153" s="76"/>
      <c r="AX153" s="76"/>
      <c r="AY153" s="76"/>
      <c r="AZ153" s="76"/>
      <c r="BA153" s="76"/>
      <c r="BB153" s="76"/>
      <c r="BC153" s="76"/>
      <c r="BD153" s="76"/>
      <c r="BE153" s="76"/>
      <c r="BF153" s="76"/>
      <c r="BG153" s="76"/>
    </row>
    <row r="154" spans="2:59" ht="16" thickBot="1">
      <c r="B154" s="18" t="str">
        <f>+$B$49</f>
        <v>Kaplan Verbal</v>
      </c>
      <c r="D154" s="136" t="str">
        <f t="shared" si="30"/>
        <v>n/a</v>
      </c>
      <c r="E154" s="136" t="str">
        <f t="shared" si="30"/>
        <v>n/a</v>
      </c>
      <c r="F154" s="136" t="str">
        <f t="shared" si="30"/>
        <v>n/a</v>
      </c>
      <c r="G154" s="136" t="str">
        <f t="shared" si="30"/>
        <v>n/a</v>
      </c>
      <c r="H154" s="136" t="str">
        <f t="shared" si="30"/>
        <v>n/a</v>
      </c>
      <c r="I154" s="136" t="str">
        <f t="shared" si="30"/>
        <v>n/a</v>
      </c>
      <c r="J154" s="136" t="str">
        <f t="shared" si="30"/>
        <v>n/a</v>
      </c>
      <c r="K154" s="136" t="str">
        <f t="shared" si="30"/>
        <v>n/a</v>
      </c>
      <c r="L154" s="136" t="str">
        <f t="shared" si="30"/>
        <v>n/a</v>
      </c>
      <c r="M154" s="53" t="str">
        <f t="shared" si="30"/>
        <v>n/a</v>
      </c>
      <c r="N154" s="54" t="str">
        <f t="shared" si="30"/>
        <v>n/a</v>
      </c>
      <c r="O154" s="53" t="str">
        <f t="shared" si="31"/>
        <v>n/a</v>
      </c>
      <c r="P154" s="54" t="str">
        <f t="shared" si="31"/>
        <v>n/a</v>
      </c>
      <c r="Q154" s="53" t="str">
        <f t="shared" si="31"/>
        <v>n/a</v>
      </c>
      <c r="R154" s="54" t="str">
        <f t="shared" si="31"/>
        <v>n/a</v>
      </c>
      <c r="S154" s="53" t="str">
        <f t="shared" si="31"/>
        <v>n/a</v>
      </c>
      <c r="T154" s="54" t="str">
        <f t="shared" si="31"/>
        <v>n/a</v>
      </c>
      <c r="U154" s="53" t="str">
        <f t="shared" si="31"/>
        <v>n/a</v>
      </c>
      <c r="V154" s="54" t="str">
        <f t="shared" si="31"/>
        <v>n/a</v>
      </c>
      <c r="X154" s="83" t="e">
        <f>+SUMPRODUCT(('Verbal Log'!$C$5:$C$1004='Verbal Sub Area Stats'!$B154)*('Verbal Log'!$J$5:$J$1004='Verbal Sub Area Stats'!X$42)*'Verbal Log'!$H$5:$H$1004)/SUMPRODUCT(('Verbal Log'!$C$5:$C$1004='Verbal Sub Area Stats'!$B154)*('Verbal Log'!$J$5:$J$1004='Verbal Sub Area Stats'!X$42))</f>
        <v>#DIV/0!</v>
      </c>
      <c r="Y154" s="83" t="e">
        <f>+SUMPRODUCT(('Verbal Log'!$C$5:$C$1004='Verbal Sub Area Stats'!$B154)*('Verbal Log'!$J$5:$J$1004='Verbal Sub Area Stats'!Y$42)*'Verbal Log'!$H$5:$H$1004)/SUMPRODUCT(('Verbal Log'!$C$5:$C$1004='Verbal Sub Area Stats'!$B154)*('Verbal Log'!$J$5:$J$1004='Verbal Sub Area Stats'!Y$42))</f>
        <v>#DIV/0!</v>
      </c>
      <c r="Z154" s="83" t="e">
        <f>+SUMPRODUCT(('Verbal Log'!$C$5:$C$1004='Verbal Sub Area Stats'!$B154)*('Verbal Log'!$J$5:$J$1004='Verbal Sub Area Stats'!Z$42)*'Verbal Log'!$H$5:$H$1004)/SUMPRODUCT(('Verbal Log'!$C$5:$C$1004='Verbal Sub Area Stats'!$B154)*('Verbal Log'!$J$5:$J$1004='Verbal Sub Area Stats'!Z$42))</f>
        <v>#DIV/0!</v>
      </c>
      <c r="AA154" s="83" t="e">
        <f>+SUMPRODUCT(('Verbal Log'!$C$5:$C$1004='Verbal Sub Area Stats'!$B154)*('Verbal Log'!$J$5:$J$1004='Verbal Sub Area Stats'!AA$42)*'Verbal Log'!$H$5:$H$1004)/SUMPRODUCT(('Verbal Log'!$C$5:$C$1004='Verbal Sub Area Stats'!$B154)*('Verbal Log'!$J$5:$J$1004='Verbal Sub Area Stats'!AA$42))</f>
        <v>#DIV/0!</v>
      </c>
      <c r="AB154" s="83" t="e">
        <f>+SUMPRODUCT(('Verbal Log'!$C$5:$C$1004='Verbal Sub Area Stats'!$B154)*('Verbal Log'!$J$5:$J$1004='Verbal Sub Area Stats'!AB$42)*'Verbal Log'!$H$5:$H$1004)/SUMPRODUCT(('Verbal Log'!$C$5:$C$1004='Verbal Sub Area Stats'!$B154)*('Verbal Log'!$J$5:$J$1004='Verbal Sub Area Stats'!AB$42))</f>
        <v>#DIV/0!</v>
      </c>
      <c r="AC154" s="83" t="e">
        <f>+SUMPRODUCT(('Verbal Log'!$C$5:$C$1004='Verbal Sub Area Stats'!$B154)*('Verbal Log'!$J$5:$J$1004='Verbal Sub Area Stats'!AC$42)*'Verbal Log'!$H$5:$H$1004)/SUMPRODUCT(('Verbal Log'!$C$5:$C$1004='Verbal Sub Area Stats'!$B154)*('Verbal Log'!$J$5:$J$1004='Verbal Sub Area Stats'!AC$42))</f>
        <v>#DIV/0!</v>
      </c>
      <c r="AD154" s="83" t="e">
        <f>+SUMPRODUCT(('Verbal Log'!$C$5:$C$1004='Verbal Sub Area Stats'!$B154)*('Verbal Log'!$J$5:$J$1004='Verbal Sub Area Stats'!AD$42)*'Verbal Log'!$H$5:$H$1004)/SUMPRODUCT(('Verbal Log'!$C$5:$C$1004='Verbal Sub Area Stats'!$B154)*('Verbal Log'!$J$5:$J$1004='Verbal Sub Area Stats'!AD$42))</f>
        <v>#DIV/0!</v>
      </c>
      <c r="AE154" s="83" t="e">
        <f>+SUMPRODUCT(('Verbal Log'!$C$5:$C$1004='Verbal Sub Area Stats'!$B154)*('Verbal Log'!$J$5:$J$1004='Verbal Sub Area Stats'!AE$42)*'Verbal Log'!$H$5:$H$1004)/SUMPRODUCT(('Verbal Log'!$C$5:$C$1004='Verbal Sub Area Stats'!$B154)*('Verbal Log'!$J$5:$J$1004='Verbal Sub Area Stats'!AE$42))</f>
        <v>#DIV/0!</v>
      </c>
      <c r="AF154" s="83" t="e">
        <f>+SUMPRODUCT(('Verbal Log'!$C$5:$C$1004='Verbal Sub Area Stats'!$B154)*('Verbal Log'!$J$5:$J$1004='Verbal Sub Area Stats'!AF$42)*'Verbal Log'!$H$5:$H$1004)/SUMPRODUCT(('Verbal Log'!$C$5:$C$1004='Verbal Sub Area Stats'!$B154)*('Verbal Log'!$J$5:$J$1004='Verbal Sub Area Stats'!AF$42))</f>
        <v>#DIV/0!</v>
      </c>
      <c r="AG154" s="83" t="e">
        <f>+SUMPRODUCT(('Verbal Log'!$C$5:$C$1004='Verbal Sub Area Stats'!$B154)*('Verbal Log'!$J$5:$J$1004='Verbal Sub Area Stats'!AG$42)*'Verbal Log'!$H$5:$H$1004)/SUMPRODUCT(('Verbal Log'!$C$5:$C$1004='Verbal Sub Area Stats'!$B154)*('Verbal Log'!$J$5:$J$1004='Verbal Sub Area Stats'!AG$42))</f>
        <v>#DIV/0!</v>
      </c>
      <c r="AH154" s="83" t="e">
        <f>+SUMPRODUCT(('Verbal Log'!$C$5:$C$1004='Verbal Sub Area Stats'!$B154)*('Verbal Log'!$J$5:$J$1004='Verbal Sub Area Stats'!AH$42)*'Verbal Log'!$H$5:$H$1004)/SUMPRODUCT(('Verbal Log'!$C$5:$C$1004='Verbal Sub Area Stats'!$B154)*('Verbal Log'!$J$5:$J$1004='Verbal Sub Area Stats'!AH$42))</f>
        <v>#DIV/0!</v>
      </c>
      <c r="AI154" s="83" t="e">
        <f>+SUMPRODUCT(('Verbal Log'!$C$5:$C$1004='Verbal Sub Area Stats'!$B154)*('Verbal Log'!$J$5:$J$1004='Verbal Sub Area Stats'!AI$42)*'Verbal Log'!$H$5:$H$1004)/SUMPRODUCT(('Verbal Log'!$C$5:$C$1004='Verbal Sub Area Stats'!$B154)*('Verbal Log'!$J$5:$J$1004='Verbal Sub Area Stats'!AI$42))</f>
        <v>#DIV/0!</v>
      </c>
      <c r="AJ154" s="83" t="e">
        <f>+SUMPRODUCT(('Verbal Log'!$C$5:$C$1004='Verbal Sub Area Stats'!$B154)*('Verbal Log'!$J$5:$J$1004='Verbal Sub Area Stats'!AJ$42)*'Verbal Log'!$H$5:$H$1004)/SUMPRODUCT(('Verbal Log'!$C$5:$C$1004='Verbal Sub Area Stats'!$B154)*('Verbal Log'!$J$5:$J$1004='Verbal Sub Area Stats'!AJ$42))</f>
        <v>#DIV/0!</v>
      </c>
      <c r="AK154" s="83" t="e">
        <f>+SUMPRODUCT(('Verbal Log'!$C$5:$C$1004='Verbal Sub Area Stats'!$B154)*('Verbal Log'!$J$5:$J$1004='Verbal Sub Area Stats'!AK$42)*'Verbal Log'!$H$5:$H$1004)/SUMPRODUCT(('Verbal Log'!$C$5:$C$1004='Verbal Sub Area Stats'!$B154)*('Verbal Log'!$J$5:$J$1004='Verbal Sub Area Stats'!AK$42))</f>
        <v>#DIV/0!</v>
      </c>
      <c r="AL154" s="83" t="e">
        <f>+SUMPRODUCT(('Verbal Log'!$C$5:$C$1004='Verbal Sub Area Stats'!$B154)*('Verbal Log'!$J$5:$J$1004='Verbal Sub Area Stats'!AL$42)*'Verbal Log'!$H$5:$H$1004)/SUMPRODUCT(('Verbal Log'!$C$5:$C$1004='Verbal Sub Area Stats'!$B154)*('Verbal Log'!$J$5:$J$1004='Verbal Sub Area Stats'!AL$42))</f>
        <v>#DIV/0!</v>
      </c>
      <c r="AM154" s="83" t="e">
        <f>+SUMPRODUCT(('Verbal Log'!$C$5:$C$1004='Verbal Sub Area Stats'!$B154)*('Verbal Log'!$J$5:$J$1004='Verbal Sub Area Stats'!AM$42)*'Verbal Log'!$H$5:$H$1004)/SUMPRODUCT(('Verbal Log'!$C$5:$C$1004='Verbal Sub Area Stats'!$B154)*('Verbal Log'!$J$5:$J$1004='Verbal Sub Area Stats'!AM$42))</f>
        <v>#DIV/0!</v>
      </c>
      <c r="AN154" s="83" t="e">
        <f>+SUMPRODUCT(('Verbal Log'!$C$5:$C$1004='Verbal Sub Area Stats'!$B154)*('Verbal Log'!$J$5:$J$1004='Verbal Sub Area Stats'!AN$42)*'Verbal Log'!$H$5:$H$1004)/SUMPRODUCT(('Verbal Log'!$C$5:$C$1004='Verbal Sub Area Stats'!$B154)*('Verbal Log'!$J$5:$J$1004='Verbal Sub Area Stats'!AN$42))</f>
        <v>#DIV/0!</v>
      </c>
      <c r="AO154" s="83" t="e">
        <f>+SUMPRODUCT(('Verbal Log'!$C$5:$C$1004='Verbal Sub Area Stats'!$B154)*('Verbal Log'!$J$5:$J$1004='Verbal Sub Area Stats'!AO$42)*'Verbal Log'!$H$5:$H$1004)/SUMPRODUCT(('Verbal Log'!$C$5:$C$1004='Verbal Sub Area Stats'!$B154)*('Verbal Log'!$J$5:$J$1004='Verbal Sub Area Stats'!AO$42))</f>
        <v>#DIV/0!</v>
      </c>
      <c r="AP154" s="84" t="e">
        <f>+SUMPRODUCT(('Verbal Log'!$C$5:$C$1004='Verbal Sub Area Stats'!$B154)*'Verbal Log'!$H$5:$H$1004)/COUNTIF('Verbal Log'!$C$5:$C$1004,'Verbal Sub Area Stats'!$B154)</f>
        <v>#DIV/0!</v>
      </c>
      <c r="AQ154" s="76"/>
      <c r="AR154" s="76"/>
      <c r="AS154" s="76"/>
      <c r="AT154" s="76"/>
      <c r="AU154" s="76"/>
      <c r="AV154" s="76"/>
      <c r="AW154" s="76"/>
      <c r="AX154" s="76"/>
      <c r="AY154" s="76"/>
      <c r="AZ154" s="76"/>
      <c r="BA154" s="76"/>
      <c r="BB154" s="76"/>
      <c r="BC154" s="76"/>
      <c r="BD154" s="76"/>
      <c r="BE154" s="76"/>
      <c r="BF154" s="76"/>
      <c r="BG154" s="76"/>
    </row>
    <row r="155" spans="2:59" ht="16" thickBot="1">
      <c r="B155" s="18" t="str">
        <f>+$B$50</f>
        <v>Kaplan 800</v>
      </c>
      <c r="D155" s="137" t="str">
        <f t="shared" si="30"/>
        <v>n/a</v>
      </c>
      <c r="E155" s="137" t="str">
        <f t="shared" si="30"/>
        <v>n/a</v>
      </c>
      <c r="F155" s="137" t="str">
        <f t="shared" si="30"/>
        <v>n/a</v>
      </c>
      <c r="G155" s="137" t="str">
        <f t="shared" si="30"/>
        <v>n/a</v>
      </c>
      <c r="H155" s="137" t="str">
        <f t="shared" si="30"/>
        <v>n/a</v>
      </c>
      <c r="I155" s="137" t="str">
        <f t="shared" si="30"/>
        <v>n/a</v>
      </c>
      <c r="J155" s="137" t="str">
        <f t="shared" si="30"/>
        <v>n/a</v>
      </c>
      <c r="K155" s="137" t="str">
        <f t="shared" si="30"/>
        <v>n/a</v>
      </c>
      <c r="L155" s="137" t="str">
        <f t="shared" si="30"/>
        <v>n/a</v>
      </c>
      <c r="M155" s="56" t="str">
        <f t="shared" si="30"/>
        <v>n/a</v>
      </c>
      <c r="N155" s="57" t="str">
        <f t="shared" si="30"/>
        <v>n/a</v>
      </c>
      <c r="O155" s="56" t="str">
        <f t="shared" si="31"/>
        <v>n/a</v>
      </c>
      <c r="P155" s="57" t="str">
        <f t="shared" si="31"/>
        <v>n/a</v>
      </c>
      <c r="Q155" s="56" t="str">
        <f t="shared" si="31"/>
        <v>n/a</v>
      </c>
      <c r="R155" s="57" t="str">
        <f t="shared" si="31"/>
        <v>n/a</v>
      </c>
      <c r="S155" s="56" t="str">
        <f t="shared" si="31"/>
        <v>n/a</v>
      </c>
      <c r="T155" s="57" t="str">
        <f t="shared" si="31"/>
        <v>n/a</v>
      </c>
      <c r="U155" s="56" t="str">
        <f t="shared" si="31"/>
        <v>n/a</v>
      </c>
      <c r="V155" s="57" t="str">
        <f t="shared" si="31"/>
        <v>n/a</v>
      </c>
      <c r="X155" s="83" t="e">
        <f>+SUMPRODUCT(('Verbal Log'!$C$5:$C$1004='Verbal Sub Area Stats'!$B155)*('Verbal Log'!$J$5:$J$1004='Verbal Sub Area Stats'!X$42)*'Verbal Log'!$H$5:$H$1004)/SUMPRODUCT(('Verbal Log'!$C$5:$C$1004='Verbal Sub Area Stats'!$B155)*('Verbal Log'!$J$5:$J$1004='Verbal Sub Area Stats'!X$42))</f>
        <v>#DIV/0!</v>
      </c>
      <c r="Y155" s="83" t="e">
        <f>+SUMPRODUCT(('Verbal Log'!$C$5:$C$1004='Verbal Sub Area Stats'!$B155)*('Verbal Log'!$J$5:$J$1004='Verbal Sub Area Stats'!Y$42)*'Verbal Log'!$H$5:$H$1004)/SUMPRODUCT(('Verbal Log'!$C$5:$C$1004='Verbal Sub Area Stats'!$B155)*('Verbal Log'!$J$5:$J$1004='Verbal Sub Area Stats'!Y$42))</f>
        <v>#DIV/0!</v>
      </c>
      <c r="Z155" s="83" t="e">
        <f>+SUMPRODUCT(('Verbal Log'!$C$5:$C$1004='Verbal Sub Area Stats'!$B155)*('Verbal Log'!$J$5:$J$1004='Verbal Sub Area Stats'!Z$42)*'Verbal Log'!$H$5:$H$1004)/SUMPRODUCT(('Verbal Log'!$C$5:$C$1004='Verbal Sub Area Stats'!$B155)*('Verbal Log'!$J$5:$J$1004='Verbal Sub Area Stats'!Z$42))</f>
        <v>#DIV/0!</v>
      </c>
      <c r="AA155" s="83" t="e">
        <f>+SUMPRODUCT(('Verbal Log'!$C$5:$C$1004='Verbal Sub Area Stats'!$B155)*('Verbal Log'!$J$5:$J$1004='Verbal Sub Area Stats'!AA$42)*'Verbal Log'!$H$5:$H$1004)/SUMPRODUCT(('Verbal Log'!$C$5:$C$1004='Verbal Sub Area Stats'!$B155)*('Verbal Log'!$J$5:$J$1004='Verbal Sub Area Stats'!AA$42))</f>
        <v>#DIV/0!</v>
      </c>
      <c r="AB155" s="83" t="e">
        <f>+SUMPRODUCT(('Verbal Log'!$C$5:$C$1004='Verbal Sub Area Stats'!$B155)*('Verbal Log'!$J$5:$J$1004='Verbal Sub Area Stats'!AB$42)*'Verbal Log'!$H$5:$H$1004)/SUMPRODUCT(('Verbal Log'!$C$5:$C$1004='Verbal Sub Area Stats'!$B155)*('Verbal Log'!$J$5:$J$1004='Verbal Sub Area Stats'!AB$42))</f>
        <v>#DIV/0!</v>
      </c>
      <c r="AC155" s="83" t="e">
        <f>+SUMPRODUCT(('Verbal Log'!$C$5:$C$1004='Verbal Sub Area Stats'!$B155)*('Verbal Log'!$J$5:$J$1004='Verbal Sub Area Stats'!AC$42)*'Verbal Log'!$H$5:$H$1004)/SUMPRODUCT(('Verbal Log'!$C$5:$C$1004='Verbal Sub Area Stats'!$B155)*('Verbal Log'!$J$5:$J$1004='Verbal Sub Area Stats'!AC$42))</f>
        <v>#DIV/0!</v>
      </c>
      <c r="AD155" s="83" t="e">
        <f>+SUMPRODUCT(('Verbal Log'!$C$5:$C$1004='Verbal Sub Area Stats'!$B155)*('Verbal Log'!$J$5:$J$1004='Verbal Sub Area Stats'!AD$42)*'Verbal Log'!$H$5:$H$1004)/SUMPRODUCT(('Verbal Log'!$C$5:$C$1004='Verbal Sub Area Stats'!$B155)*('Verbal Log'!$J$5:$J$1004='Verbal Sub Area Stats'!AD$42))</f>
        <v>#DIV/0!</v>
      </c>
      <c r="AE155" s="83" t="e">
        <f>+SUMPRODUCT(('Verbal Log'!$C$5:$C$1004='Verbal Sub Area Stats'!$B155)*('Verbal Log'!$J$5:$J$1004='Verbal Sub Area Stats'!AE$42)*'Verbal Log'!$H$5:$H$1004)/SUMPRODUCT(('Verbal Log'!$C$5:$C$1004='Verbal Sub Area Stats'!$B155)*('Verbal Log'!$J$5:$J$1004='Verbal Sub Area Stats'!AE$42))</f>
        <v>#DIV/0!</v>
      </c>
      <c r="AF155" s="83" t="e">
        <f>+SUMPRODUCT(('Verbal Log'!$C$5:$C$1004='Verbal Sub Area Stats'!$B155)*('Verbal Log'!$J$5:$J$1004='Verbal Sub Area Stats'!AF$42)*'Verbal Log'!$H$5:$H$1004)/SUMPRODUCT(('Verbal Log'!$C$5:$C$1004='Verbal Sub Area Stats'!$B155)*('Verbal Log'!$J$5:$J$1004='Verbal Sub Area Stats'!AF$42))</f>
        <v>#DIV/0!</v>
      </c>
      <c r="AG155" s="83" t="e">
        <f>+SUMPRODUCT(('Verbal Log'!$C$5:$C$1004='Verbal Sub Area Stats'!$B155)*('Verbal Log'!$J$5:$J$1004='Verbal Sub Area Stats'!AG$42)*'Verbal Log'!$H$5:$H$1004)/SUMPRODUCT(('Verbal Log'!$C$5:$C$1004='Verbal Sub Area Stats'!$B155)*('Verbal Log'!$J$5:$J$1004='Verbal Sub Area Stats'!AG$42))</f>
        <v>#DIV/0!</v>
      </c>
      <c r="AH155" s="83" t="e">
        <f>+SUMPRODUCT(('Verbal Log'!$C$5:$C$1004='Verbal Sub Area Stats'!$B155)*('Verbal Log'!$J$5:$J$1004='Verbal Sub Area Stats'!AH$42)*'Verbal Log'!$H$5:$H$1004)/SUMPRODUCT(('Verbal Log'!$C$5:$C$1004='Verbal Sub Area Stats'!$B155)*('Verbal Log'!$J$5:$J$1004='Verbal Sub Area Stats'!AH$42))</f>
        <v>#DIV/0!</v>
      </c>
      <c r="AI155" s="83" t="e">
        <f>+SUMPRODUCT(('Verbal Log'!$C$5:$C$1004='Verbal Sub Area Stats'!$B155)*('Verbal Log'!$J$5:$J$1004='Verbal Sub Area Stats'!AI$42)*'Verbal Log'!$H$5:$H$1004)/SUMPRODUCT(('Verbal Log'!$C$5:$C$1004='Verbal Sub Area Stats'!$B155)*('Verbal Log'!$J$5:$J$1004='Verbal Sub Area Stats'!AI$42))</f>
        <v>#DIV/0!</v>
      </c>
      <c r="AJ155" s="83" t="e">
        <f>+SUMPRODUCT(('Verbal Log'!$C$5:$C$1004='Verbal Sub Area Stats'!$B155)*('Verbal Log'!$J$5:$J$1004='Verbal Sub Area Stats'!AJ$42)*'Verbal Log'!$H$5:$H$1004)/SUMPRODUCT(('Verbal Log'!$C$5:$C$1004='Verbal Sub Area Stats'!$B155)*('Verbal Log'!$J$5:$J$1004='Verbal Sub Area Stats'!AJ$42))</f>
        <v>#DIV/0!</v>
      </c>
      <c r="AK155" s="83" t="e">
        <f>+SUMPRODUCT(('Verbal Log'!$C$5:$C$1004='Verbal Sub Area Stats'!$B155)*('Verbal Log'!$J$5:$J$1004='Verbal Sub Area Stats'!AK$42)*'Verbal Log'!$H$5:$H$1004)/SUMPRODUCT(('Verbal Log'!$C$5:$C$1004='Verbal Sub Area Stats'!$B155)*('Verbal Log'!$J$5:$J$1004='Verbal Sub Area Stats'!AK$42))</f>
        <v>#DIV/0!</v>
      </c>
      <c r="AL155" s="83" t="e">
        <f>+SUMPRODUCT(('Verbal Log'!$C$5:$C$1004='Verbal Sub Area Stats'!$B155)*('Verbal Log'!$J$5:$J$1004='Verbal Sub Area Stats'!AL$42)*'Verbal Log'!$H$5:$H$1004)/SUMPRODUCT(('Verbal Log'!$C$5:$C$1004='Verbal Sub Area Stats'!$B155)*('Verbal Log'!$J$5:$J$1004='Verbal Sub Area Stats'!AL$42))</f>
        <v>#DIV/0!</v>
      </c>
      <c r="AM155" s="83" t="e">
        <f>+SUMPRODUCT(('Verbal Log'!$C$5:$C$1004='Verbal Sub Area Stats'!$B155)*('Verbal Log'!$J$5:$J$1004='Verbal Sub Area Stats'!AM$42)*'Verbal Log'!$H$5:$H$1004)/SUMPRODUCT(('Verbal Log'!$C$5:$C$1004='Verbal Sub Area Stats'!$B155)*('Verbal Log'!$J$5:$J$1004='Verbal Sub Area Stats'!AM$42))</f>
        <v>#DIV/0!</v>
      </c>
      <c r="AN155" s="83" t="e">
        <f>+SUMPRODUCT(('Verbal Log'!$C$5:$C$1004='Verbal Sub Area Stats'!$B155)*('Verbal Log'!$J$5:$J$1004='Verbal Sub Area Stats'!AN$42)*'Verbal Log'!$H$5:$H$1004)/SUMPRODUCT(('Verbal Log'!$C$5:$C$1004='Verbal Sub Area Stats'!$B155)*('Verbal Log'!$J$5:$J$1004='Verbal Sub Area Stats'!AN$42))</f>
        <v>#DIV/0!</v>
      </c>
      <c r="AO155" s="83" t="e">
        <f>+SUMPRODUCT(('Verbal Log'!$C$5:$C$1004='Verbal Sub Area Stats'!$B155)*('Verbal Log'!$J$5:$J$1004='Verbal Sub Area Stats'!AO$42)*'Verbal Log'!$H$5:$H$1004)/SUMPRODUCT(('Verbal Log'!$C$5:$C$1004='Verbal Sub Area Stats'!$B155)*('Verbal Log'!$J$5:$J$1004='Verbal Sub Area Stats'!AO$42))</f>
        <v>#DIV/0!</v>
      </c>
      <c r="AP155" s="84" t="e">
        <f>+SUMPRODUCT(('Verbal Log'!$C$5:$C$1004='Verbal Sub Area Stats'!$B155)*'Verbal Log'!$H$5:$H$1004)/COUNTIF('Verbal Log'!$C$5:$C$1004,'Verbal Sub Area Stats'!$B155)</f>
        <v>#DIV/0!</v>
      </c>
      <c r="AQ155" s="76"/>
      <c r="AR155" s="76"/>
      <c r="AS155" s="76"/>
      <c r="AT155" s="76"/>
      <c r="AU155" s="76"/>
      <c r="AV155" s="76"/>
      <c r="AW155" s="76"/>
      <c r="AX155" s="76"/>
      <c r="AY155" s="76"/>
      <c r="AZ155" s="76"/>
      <c r="BA155" s="76"/>
      <c r="BB155" s="76"/>
      <c r="BC155" s="76"/>
      <c r="BD155" s="76"/>
      <c r="BE155" s="76"/>
      <c r="BF155" s="76"/>
      <c r="BG155" s="76"/>
    </row>
    <row r="156" spans="2:59" ht="16" thickBot="1">
      <c r="B156" s="18" t="str">
        <f>+$B$51</f>
        <v>Princeton Review</v>
      </c>
      <c r="D156" s="136" t="str">
        <f t="shared" si="30"/>
        <v>n/a</v>
      </c>
      <c r="E156" s="136" t="str">
        <f t="shared" si="30"/>
        <v>n/a</v>
      </c>
      <c r="F156" s="136" t="str">
        <f t="shared" si="30"/>
        <v>n/a</v>
      </c>
      <c r="G156" s="136" t="str">
        <f t="shared" si="30"/>
        <v>n/a</v>
      </c>
      <c r="H156" s="136" t="str">
        <f t="shared" si="30"/>
        <v>n/a</v>
      </c>
      <c r="I156" s="136" t="str">
        <f t="shared" si="30"/>
        <v>n/a</v>
      </c>
      <c r="J156" s="136" t="str">
        <f t="shared" si="30"/>
        <v>n/a</v>
      </c>
      <c r="K156" s="136" t="str">
        <f t="shared" si="30"/>
        <v>n/a</v>
      </c>
      <c r="L156" s="136" t="str">
        <f t="shared" si="30"/>
        <v>n/a</v>
      </c>
      <c r="M156" s="53" t="str">
        <f t="shared" si="30"/>
        <v>n/a</v>
      </c>
      <c r="N156" s="54" t="str">
        <f t="shared" si="30"/>
        <v>n/a</v>
      </c>
      <c r="O156" s="53" t="str">
        <f t="shared" si="31"/>
        <v>n/a</v>
      </c>
      <c r="P156" s="54" t="str">
        <f t="shared" si="31"/>
        <v>n/a</v>
      </c>
      <c r="Q156" s="53" t="str">
        <f t="shared" si="31"/>
        <v>n/a</v>
      </c>
      <c r="R156" s="54" t="str">
        <f t="shared" si="31"/>
        <v>n/a</v>
      </c>
      <c r="S156" s="53" t="str">
        <f t="shared" si="31"/>
        <v>n/a</v>
      </c>
      <c r="T156" s="54" t="str">
        <f t="shared" si="31"/>
        <v>n/a</v>
      </c>
      <c r="U156" s="53" t="str">
        <f t="shared" si="31"/>
        <v>n/a</v>
      </c>
      <c r="V156" s="54" t="str">
        <f t="shared" si="31"/>
        <v>n/a</v>
      </c>
      <c r="X156" s="83" t="e">
        <f>+SUMPRODUCT(('Verbal Log'!$C$5:$C$1004='Verbal Sub Area Stats'!$B156)*('Verbal Log'!$J$5:$J$1004='Verbal Sub Area Stats'!X$42)*'Verbal Log'!$H$5:$H$1004)/SUMPRODUCT(('Verbal Log'!$C$5:$C$1004='Verbal Sub Area Stats'!$B156)*('Verbal Log'!$J$5:$J$1004='Verbal Sub Area Stats'!X$42))</f>
        <v>#DIV/0!</v>
      </c>
      <c r="Y156" s="83" t="e">
        <f>+SUMPRODUCT(('Verbal Log'!$C$5:$C$1004='Verbal Sub Area Stats'!$B156)*('Verbal Log'!$J$5:$J$1004='Verbal Sub Area Stats'!Y$42)*'Verbal Log'!$H$5:$H$1004)/SUMPRODUCT(('Verbal Log'!$C$5:$C$1004='Verbal Sub Area Stats'!$B156)*('Verbal Log'!$J$5:$J$1004='Verbal Sub Area Stats'!Y$42))</f>
        <v>#DIV/0!</v>
      </c>
      <c r="Z156" s="83" t="e">
        <f>+SUMPRODUCT(('Verbal Log'!$C$5:$C$1004='Verbal Sub Area Stats'!$B156)*('Verbal Log'!$J$5:$J$1004='Verbal Sub Area Stats'!Z$42)*'Verbal Log'!$H$5:$H$1004)/SUMPRODUCT(('Verbal Log'!$C$5:$C$1004='Verbal Sub Area Stats'!$B156)*('Verbal Log'!$J$5:$J$1004='Verbal Sub Area Stats'!Z$42))</f>
        <v>#DIV/0!</v>
      </c>
      <c r="AA156" s="83" t="e">
        <f>+SUMPRODUCT(('Verbal Log'!$C$5:$C$1004='Verbal Sub Area Stats'!$B156)*('Verbal Log'!$J$5:$J$1004='Verbal Sub Area Stats'!AA$42)*'Verbal Log'!$H$5:$H$1004)/SUMPRODUCT(('Verbal Log'!$C$5:$C$1004='Verbal Sub Area Stats'!$B156)*('Verbal Log'!$J$5:$J$1004='Verbal Sub Area Stats'!AA$42))</f>
        <v>#DIV/0!</v>
      </c>
      <c r="AB156" s="83" t="e">
        <f>+SUMPRODUCT(('Verbal Log'!$C$5:$C$1004='Verbal Sub Area Stats'!$B156)*('Verbal Log'!$J$5:$J$1004='Verbal Sub Area Stats'!AB$42)*'Verbal Log'!$H$5:$H$1004)/SUMPRODUCT(('Verbal Log'!$C$5:$C$1004='Verbal Sub Area Stats'!$B156)*('Verbal Log'!$J$5:$J$1004='Verbal Sub Area Stats'!AB$42))</f>
        <v>#DIV/0!</v>
      </c>
      <c r="AC156" s="83" t="e">
        <f>+SUMPRODUCT(('Verbal Log'!$C$5:$C$1004='Verbal Sub Area Stats'!$B156)*('Verbal Log'!$J$5:$J$1004='Verbal Sub Area Stats'!AC$42)*'Verbal Log'!$H$5:$H$1004)/SUMPRODUCT(('Verbal Log'!$C$5:$C$1004='Verbal Sub Area Stats'!$B156)*('Verbal Log'!$J$5:$J$1004='Verbal Sub Area Stats'!AC$42))</f>
        <v>#DIV/0!</v>
      </c>
      <c r="AD156" s="83" t="e">
        <f>+SUMPRODUCT(('Verbal Log'!$C$5:$C$1004='Verbal Sub Area Stats'!$B156)*('Verbal Log'!$J$5:$J$1004='Verbal Sub Area Stats'!AD$42)*'Verbal Log'!$H$5:$H$1004)/SUMPRODUCT(('Verbal Log'!$C$5:$C$1004='Verbal Sub Area Stats'!$B156)*('Verbal Log'!$J$5:$J$1004='Verbal Sub Area Stats'!AD$42))</f>
        <v>#DIV/0!</v>
      </c>
      <c r="AE156" s="83" t="e">
        <f>+SUMPRODUCT(('Verbal Log'!$C$5:$C$1004='Verbal Sub Area Stats'!$B156)*('Verbal Log'!$J$5:$J$1004='Verbal Sub Area Stats'!AE$42)*'Verbal Log'!$H$5:$H$1004)/SUMPRODUCT(('Verbal Log'!$C$5:$C$1004='Verbal Sub Area Stats'!$B156)*('Verbal Log'!$J$5:$J$1004='Verbal Sub Area Stats'!AE$42))</f>
        <v>#DIV/0!</v>
      </c>
      <c r="AF156" s="83" t="e">
        <f>+SUMPRODUCT(('Verbal Log'!$C$5:$C$1004='Verbal Sub Area Stats'!$B156)*('Verbal Log'!$J$5:$J$1004='Verbal Sub Area Stats'!AF$42)*'Verbal Log'!$H$5:$H$1004)/SUMPRODUCT(('Verbal Log'!$C$5:$C$1004='Verbal Sub Area Stats'!$B156)*('Verbal Log'!$J$5:$J$1004='Verbal Sub Area Stats'!AF$42))</f>
        <v>#DIV/0!</v>
      </c>
      <c r="AG156" s="83" t="e">
        <f>+SUMPRODUCT(('Verbal Log'!$C$5:$C$1004='Verbal Sub Area Stats'!$B156)*('Verbal Log'!$J$5:$J$1004='Verbal Sub Area Stats'!AG$42)*'Verbal Log'!$H$5:$H$1004)/SUMPRODUCT(('Verbal Log'!$C$5:$C$1004='Verbal Sub Area Stats'!$B156)*('Verbal Log'!$J$5:$J$1004='Verbal Sub Area Stats'!AG$42))</f>
        <v>#DIV/0!</v>
      </c>
      <c r="AH156" s="83" t="e">
        <f>+SUMPRODUCT(('Verbal Log'!$C$5:$C$1004='Verbal Sub Area Stats'!$B156)*('Verbal Log'!$J$5:$J$1004='Verbal Sub Area Stats'!AH$42)*'Verbal Log'!$H$5:$H$1004)/SUMPRODUCT(('Verbal Log'!$C$5:$C$1004='Verbal Sub Area Stats'!$B156)*('Verbal Log'!$J$5:$J$1004='Verbal Sub Area Stats'!AH$42))</f>
        <v>#DIV/0!</v>
      </c>
      <c r="AI156" s="83" t="e">
        <f>+SUMPRODUCT(('Verbal Log'!$C$5:$C$1004='Verbal Sub Area Stats'!$B156)*('Verbal Log'!$J$5:$J$1004='Verbal Sub Area Stats'!AI$42)*'Verbal Log'!$H$5:$H$1004)/SUMPRODUCT(('Verbal Log'!$C$5:$C$1004='Verbal Sub Area Stats'!$B156)*('Verbal Log'!$J$5:$J$1004='Verbal Sub Area Stats'!AI$42))</f>
        <v>#DIV/0!</v>
      </c>
      <c r="AJ156" s="83" t="e">
        <f>+SUMPRODUCT(('Verbal Log'!$C$5:$C$1004='Verbal Sub Area Stats'!$B156)*('Verbal Log'!$J$5:$J$1004='Verbal Sub Area Stats'!AJ$42)*'Verbal Log'!$H$5:$H$1004)/SUMPRODUCT(('Verbal Log'!$C$5:$C$1004='Verbal Sub Area Stats'!$B156)*('Verbal Log'!$J$5:$J$1004='Verbal Sub Area Stats'!AJ$42))</f>
        <v>#DIV/0!</v>
      </c>
      <c r="AK156" s="83" t="e">
        <f>+SUMPRODUCT(('Verbal Log'!$C$5:$C$1004='Verbal Sub Area Stats'!$B156)*('Verbal Log'!$J$5:$J$1004='Verbal Sub Area Stats'!AK$42)*'Verbal Log'!$H$5:$H$1004)/SUMPRODUCT(('Verbal Log'!$C$5:$C$1004='Verbal Sub Area Stats'!$B156)*('Verbal Log'!$J$5:$J$1004='Verbal Sub Area Stats'!AK$42))</f>
        <v>#DIV/0!</v>
      </c>
      <c r="AL156" s="83" t="e">
        <f>+SUMPRODUCT(('Verbal Log'!$C$5:$C$1004='Verbal Sub Area Stats'!$B156)*('Verbal Log'!$J$5:$J$1004='Verbal Sub Area Stats'!AL$42)*'Verbal Log'!$H$5:$H$1004)/SUMPRODUCT(('Verbal Log'!$C$5:$C$1004='Verbal Sub Area Stats'!$B156)*('Verbal Log'!$J$5:$J$1004='Verbal Sub Area Stats'!AL$42))</f>
        <v>#DIV/0!</v>
      </c>
      <c r="AM156" s="83" t="e">
        <f>+SUMPRODUCT(('Verbal Log'!$C$5:$C$1004='Verbal Sub Area Stats'!$B156)*('Verbal Log'!$J$5:$J$1004='Verbal Sub Area Stats'!AM$42)*'Verbal Log'!$H$5:$H$1004)/SUMPRODUCT(('Verbal Log'!$C$5:$C$1004='Verbal Sub Area Stats'!$B156)*('Verbal Log'!$J$5:$J$1004='Verbal Sub Area Stats'!AM$42))</f>
        <v>#DIV/0!</v>
      </c>
      <c r="AN156" s="83" t="e">
        <f>+SUMPRODUCT(('Verbal Log'!$C$5:$C$1004='Verbal Sub Area Stats'!$B156)*('Verbal Log'!$J$5:$J$1004='Verbal Sub Area Stats'!AN$42)*'Verbal Log'!$H$5:$H$1004)/SUMPRODUCT(('Verbal Log'!$C$5:$C$1004='Verbal Sub Area Stats'!$B156)*('Verbal Log'!$J$5:$J$1004='Verbal Sub Area Stats'!AN$42))</f>
        <v>#DIV/0!</v>
      </c>
      <c r="AO156" s="83" t="e">
        <f>+SUMPRODUCT(('Verbal Log'!$C$5:$C$1004='Verbal Sub Area Stats'!$B156)*('Verbal Log'!$J$5:$J$1004='Verbal Sub Area Stats'!AO$42)*'Verbal Log'!$H$5:$H$1004)/SUMPRODUCT(('Verbal Log'!$C$5:$C$1004='Verbal Sub Area Stats'!$B156)*('Verbal Log'!$J$5:$J$1004='Verbal Sub Area Stats'!AO$42))</f>
        <v>#DIV/0!</v>
      </c>
      <c r="AP156" s="84" t="e">
        <f>+SUMPRODUCT(('Verbal Log'!$C$5:$C$1004='Verbal Sub Area Stats'!$B156)*'Verbal Log'!$H$5:$H$1004)/COUNTIF('Verbal Log'!$C$5:$C$1004,'Verbal Sub Area Stats'!$B156)</f>
        <v>#DIV/0!</v>
      </c>
      <c r="AQ156" s="76"/>
      <c r="AR156" s="76"/>
      <c r="AS156" s="76"/>
      <c r="AT156" s="76"/>
      <c r="AU156" s="76"/>
      <c r="AV156" s="76"/>
      <c r="AW156" s="76"/>
      <c r="AX156" s="76"/>
      <c r="AY156" s="76"/>
      <c r="AZ156" s="76"/>
      <c r="BA156" s="76"/>
      <c r="BB156" s="76"/>
      <c r="BC156" s="76"/>
      <c r="BD156" s="76"/>
      <c r="BE156" s="76"/>
      <c r="BF156" s="76"/>
      <c r="BG156" s="76"/>
    </row>
    <row r="157" spans="2:59" ht="16" thickBot="1">
      <c r="B157" s="18" t="str">
        <f>+$B$52</f>
        <v>PowerScore SC</v>
      </c>
      <c r="D157" s="137" t="str">
        <f t="shared" si="30"/>
        <v>n/a</v>
      </c>
      <c r="E157" s="137" t="str">
        <f t="shared" si="30"/>
        <v>n/a</v>
      </c>
      <c r="F157" s="137" t="str">
        <f t="shared" si="30"/>
        <v>n/a</v>
      </c>
      <c r="G157" s="137" t="str">
        <f t="shared" si="30"/>
        <v>n/a</v>
      </c>
      <c r="H157" s="137" t="str">
        <f t="shared" si="30"/>
        <v>n/a</v>
      </c>
      <c r="I157" s="137" t="str">
        <f t="shared" si="30"/>
        <v>n/a</v>
      </c>
      <c r="J157" s="137" t="str">
        <f t="shared" si="30"/>
        <v>n/a</v>
      </c>
      <c r="K157" s="137" t="str">
        <f t="shared" si="30"/>
        <v>n/a</v>
      </c>
      <c r="L157" s="137" t="str">
        <f t="shared" si="30"/>
        <v>n/a</v>
      </c>
      <c r="M157" s="56" t="str">
        <f t="shared" si="30"/>
        <v>n/a</v>
      </c>
      <c r="N157" s="57" t="str">
        <f t="shared" si="30"/>
        <v>n/a</v>
      </c>
      <c r="O157" s="56" t="str">
        <f t="shared" si="31"/>
        <v>n/a</v>
      </c>
      <c r="P157" s="57" t="str">
        <f t="shared" si="31"/>
        <v>n/a</v>
      </c>
      <c r="Q157" s="56" t="str">
        <f t="shared" si="31"/>
        <v>n/a</v>
      </c>
      <c r="R157" s="57" t="str">
        <f t="shared" si="31"/>
        <v>n/a</v>
      </c>
      <c r="S157" s="56" t="str">
        <f t="shared" si="31"/>
        <v>n/a</v>
      </c>
      <c r="T157" s="57" t="str">
        <f t="shared" si="31"/>
        <v>n/a</v>
      </c>
      <c r="U157" s="56" t="str">
        <f t="shared" si="31"/>
        <v>n/a</v>
      </c>
      <c r="V157" s="57" t="str">
        <f t="shared" si="31"/>
        <v>n/a</v>
      </c>
      <c r="X157" s="83" t="e">
        <f>+SUMPRODUCT(('Verbal Log'!$C$5:$C$1004='Verbal Sub Area Stats'!$B157)*('Verbal Log'!$J$5:$J$1004='Verbal Sub Area Stats'!X$42)*'Verbal Log'!$H$5:$H$1004)/SUMPRODUCT(('Verbal Log'!$C$5:$C$1004='Verbal Sub Area Stats'!$B157)*('Verbal Log'!$J$5:$J$1004='Verbal Sub Area Stats'!X$42))</f>
        <v>#DIV/0!</v>
      </c>
      <c r="Y157" s="83" t="e">
        <f>+SUMPRODUCT(('Verbal Log'!$C$5:$C$1004='Verbal Sub Area Stats'!$B157)*('Verbal Log'!$J$5:$J$1004='Verbal Sub Area Stats'!Y$42)*'Verbal Log'!$H$5:$H$1004)/SUMPRODUCT(('Verbal Log'!$C$5:$C$1004='Verbal Sub Area Stats'!$B157)*('Verbal Log'!$J$5:$J$1004='Verbal Sub Area Stats'!Y$42))</f>
        <v>#DIV/0!</v>
      </c>
      <c r="Z157" s="83" t="e">
        <f>+SUMPRODUCT(('Verbal Log'!$C$5:$C$1004='Verbal Sub Area Stats'!$B157)*('Verbal Log'!$J$5:$J$1004='Verbal Sub Area Stats'!Z$42)*'Verbal Log'!$H$5:$H$1004)/SUMPRODUCT(('Verbal Log'!$C$5:$C$1004='Verbal Sub Area Stats'!$B157)*('Verbal Log'!$J$5:$J$1004='Verbal Sub Area Stats'!Z$42))</f>
        <v>#DIV/0!</v>
      </c>
      <c r="AA157" s="83" t="e">
        <f>+SUMPRODUCT(('Verbal Log'!$C$5:$C$1004='Verbal Sub Area Stats'!$B157)*('Verbal Log'!$J$5:$J$1004='Verbal Sub Area Stats'!AA$42)*'Verbal Log'!$H$5:$H$1004)/SUMPRODUCT(('Verbal Log'!$C$5:$C$1004='Verbal Sub Area Stats'!$B157)*('Verbal Log'!$J$5:$J$1004='Verbal Sub Area Stats'!AA$42))</f>
        <v>#DIV/0!</v>
      </c>
      <c r="AB157" s="83" t="e">
        <f>+SUMPRODUCT(('Verbal Log'!$C$5:$C$1004='Verbal Sub Area Stats'!$B157)*('Verbal Log'!$J$5:$J$1004='Verbal Sub Area Stats'!AB$42)*'Verbal Log'!$H$5:$H$1004)/SUMPRODUCT(('Verbal Log'!$C$5:$C$1004='Verbal Sub Area Stats'!$B157)*('Verbal Log'!$J$5:$J$1004='Verbal Sub Area Stats'!AB$42))</f>
        <v>#DIV/0!</v>
      </c>
      <c r="AC157" s="83" t="e">
        <f>+SUMPRODUCT(('Verbal Log'!$C$5:$C$1004='Verbal Sub Area Stats'!$B157)*('Verbal Log'!$J$5:$J$1004='Verbal Sub Area Stats'!AC$42)*'Verbal Log'!$H$5:$H$1004)/SUMPRODUCT(('Verbal Log'!$C$5:$C$1004='Verbal Sub Area Stats'!$B157)*('Verbal Log'!$J$5:$J$1004='Verbal Sub Area Stats'!AC$42))</f>
        <v>#DIV/0!</v>
      </c>
      <c r="AD157" s="83" t="e">
        <f>+SUMPRODUCT(('Verbal Log'!$C$5:$C$1004='Verbal Sub Area Stats'!$B157)*('Verbal Log'!$J$5:$J$1004='Verbal Sub Area Stats'!AD$42)*'Verbal Log'!$H$5:$H$1004)/SUMPRODUCT(('Verbal Log'!$C$5:$C$1004='Verbal Sub Area Stats'!$B157)*('Verbal Log'!$J$5:$J$1004='Verbal Sub Area Stats'!AD$42))</f>
        <v>#DIV/0!</v>
      </c>
      <c r="AE157" s="83" t="e">
        <f>+SUMPRODUCT(('Verbal Log'!$C$5:$C$1004='Verbal Sub Area Stats'!$B157)*('Verbal Log'!$J$5:$J$1004='Verbal Sub Area Stats'!AE$42)*'Verbal Log'!$H$5:$H$1004)/SUMPRODUCT(('Verbal Log'!$C$5:$C$1004='Verbal Sub Area Stats'!$B157)*('Verbal Log'!$J$5:$J$1004='Verbal Sub Area Stats'!AE$42))</f>
        <v>#DIV/0!</v>
      </c>
      <c r="AF157" s="83" t="e">
        <f>+SUMPRODUCT(('Verbal Log'!$C$5:$C$1004='Verbal Sub Area Stats'!$B157)*('Verbal Log'!$J$5:$J$1004='Verbal Sub Area Stats'!AF$42)*'Verbal Log'!$H$5:$H$1004)/SUMPRODUCT(('Verbal Log'!$C$5:$C$1004='Verbal Sub Area Stats'!$B157)*('Verbal Log'!$J$5:$J$1004='Verbal Sub Area Stats'!AF$42))</f>
        <v>#DIV/0!</v>
      </c>
      <c r="AG157" s="83" t="e">
        <f>+SUMPRODUCT(('Verbal Log'!$C$5:$C$1004='Verbal Sub Area Stats'!$B157)*('Verbal Log'!$J$5:$J$1004='Verbal Sub Area Stats'!AG$42)*'Verbal Log'!$H$5:$H$1004)/SUMPRODUCT(('Verbal Log'!$C$5:$C$1004='Verbal Sub Area Stats'!$B157)*('Verbal Log'!$J$5:$J$1004='Verbal Sub Area Stats'!AG$42))</f>
        <v>#DIV/0!</v>
      </c>
      <c r="AH157" s="83" t="e">
        <f>+SUMPRODUCT(('Verbal Log'!$C$5:$C$1004='Verbal Sub Area Stats'!$B157)*('Verbal Log'!$J$5:$J$1004='Verbal Sub Area Stats'!AH$42)*'Verbal Log'!$H$5:$H$1004)/SUMPRODUCT(('Verbal Log'!$C$5:$C$1004='Verbal Sub Area Stats'!$B157)*('Verbal Log'!$J$5:$J$1004='Verbal Sub Area Stats'!AH$42))</f>
        <v>#DIV/0!</v>
      </c>
      <c r="AI157" s="83" t="e">
        <f>+SUMPRODUCT(('Verbal Log'!$C$5:$C$1004='Verbal Sub Area Stats'!$B157)*('Verbal Log'!$J$5:$J$1004='Verbal Sub Area Stats'!AI$42)*'Verbal Log'!$H$5:$H$1004)/SUMPRODUCT(('Verbal Log'!$C$5:$C$1004='Verbal Sub Area Stats'!$B157)*('Verbal Log'!$J$5:$J$1004='Verbal Sub Area Stats'!AI$42))</f>
        <v>#DIV/0!</v>
      </c>
      <c r="AJ157" s="83" t="e">
        <f>+SUMPRODUCT(('Verbal Log'!$C$5:$C$1004='Verbal Sub Area Stats'!$B157)*('Verbal Log'!$J$5:$J$1004='Verbal Sub Area Stats'!AJ$42)*'Verbal Log'!$H$5:$H$1004)/SUMPRODUCT(('Verbal Log'!$C$5:$C$1004='Verbal Sub Area Stats'!$B157)*('Verbal Log'!$J$5:$J$1004='Verbal Sub Area Stats'!AJ$42))</f>
        <v>#DIV/0!</v>
      </c>
      <c r="AK157" s="83" t="e">
        <f>+SUMPRODUCT(('Verbal Log'!$C$5:$C$1004='Verbal Sub Area Stats'!$B157)*('Verbal Log'!$J$5:$J$1004='Verbal Sub Area Stats'!AK$42)*'Verbal Log'!$H$5:$H$1004)/SUMPRODUCT(('Verbal Log'!$C$5:$C$1004='Verbal Sub Area Stats'!$B157)*('Verbal Log'!$J$5:$J$1004='Verbal Sub Area Stats'!AK$42))</f>
        <v>#DIV/0!</v>
      </c>
      <c r="AL157" s="83" t="e">
        <f>+SUMPRODUCT(('Verbal Log'!$C$5:$C$1004='Verbal Sub Area Stats'!$B157)*('Verbal Log'!$J$5:$J$1004='Verbal Sub Area Stats'!AL$42)*'Verbal Log'!$H$5:$H$1004)/SUMPRODUCT(('Verbal Log'!$C$5:$C$1004='Verbal Sub Area Stats'!$B157)*('Verbal Log'!$J$5:$J$1004='Verbal Sub Area Stats'!AL$42))</f>
        <v>#DIV/0!</v>
      </c>
      <c r="AM157" s="83" t="e">
        <f>+SUMPRODUCT(('Verbal Log'!$C$5:$C$1004='Verbal Sub Area Stats'!$B157)*('Verbal Log'!$J$5:$J$1004='Verbal Sub Area Stats'!AM$42)*'Verbal Log'!$H$5:$H$1004)/SUMPRODUCT(('Verbal Log'!$C$5:$C$1004='Verbal Sub Area Stats'!$B157)*('Verbal Log'!$J$5:$J$1004='Verbal Sub Area Stats'!AM$42))</f>
        <v>#DIV/0!</v>
      </c>
      <c r="AN157" s="83" t="e">
        <f>+SUMPRODUCT(('Verbal Log'!$C$5:$C$1004='Verbal Sub Area Stats'!$B157)*('Verbal Log'!$J$5:$J$1004='Verbal Sub Area Stats'!AN$42)*'Verbal Log'!$H$5:$H$1004)/SUMPRODUCT(('Verbal Log'!$C$5:$C$1004='Verbal Sub Area Stats'!$B157)*('Verbal Log'!$J$5:$J$1004='Verbal Sub Area Stats'!AN$42))</f>
        <v>#DIV/0!</v>
      </c>
      <c r="AO157" s="83" t="e">
        <f>+SUMPRODUCT(('Verbal Log'!$C$5:$C$1004='Verbal Sub Area Stats'!$B157)*('Verbal Log'!$J$5:$J$1004='Verbal Sub Area Stats'!AO$42)*'Verbal Log'!$H$5:$H$1004)/SUMPRODUCT(('Verbal Log'!$C$5:$C$1004='Verbal Sub Area Stats'!$B157)*('Verbal Log'!$J$5:$J$1004='Verbal Sub Area Stats'!AO$42))</f>
        <v>#DIV/0!</v>
      </c>
      <c r="AP157" s="84" t="e">
        <f>+SUMPRODUCT(('Verbal Log'!$C$5:$C$1004='Verbal Sub Area Stats'!$B157)*'Verbal Log'!$H$5:$H$1004)/COUNTIF('Verbal Log'!$C$5:$C$1004,'Verbal Sub Area Stats'!$B157)</f>
        <v>#DIV/0!</v>
      </c>
      <c r="AQ157" s="76"/>
      <c r="AR157" s="76"/>
      <c r="AS157" s="76"/>
      <c r="AT157" s="76"/>
      <c r="AU157" s="76"/>
      <c r="AV157" s="76"/>
      <c r="AW157" s="76"/>
      <c r="AX157" s="76"/>
      <c r="AY157" s="76"/>
      <c r="AZ157" s="76"/>
      <c r="BA157" s="76"/>
      <c r="BB157" s="76"/>
      <c r="BC157" s="76"/>
      <c r="BD157" s="76"/>
      <c r="BE157" s="76"/>
      <c r="BF157" s="76"/>
      <c r="BG157" s="76"/>
    </row>
    <row r="158" spans="2:59">
      <c r="B158" s="18" t="str">
        <f>+$B$53</f>
        <v>ALL</v>
      </c>
      <c r="D158" s="49" t="str">
        <f t="shared" si="30"/>
        <v>n/a</v>
      </c>
      <c r="E158" s="49">
        <f t="shared" si="30"/>
        <v>53</v>
      </c>
      <c r="F158" s="49">
        <f t="shared" si="30"/>
        <v>105.5</v>
      </c>
      <c r="G158" s="49">
        <f t="shared" si="30"/>
        <v>193</v>
      </c>
      <c r="H158" s="49">
        <f t="shared" si="30"/>
        <v>201</v>
      </c>
      <c r="I158" s="49">
        <f t="shared" si="30"/>
        <v>122.5</v>
      </c>
      <c r="J158" s="49">
        <f t="shared" si="30"/>
        <v>77.5</v>
      </c>
      <c r="K158" s="49">
        <f t="shared" si="30"/>
        <v>133.33333333333334</v>
      </c>
      <c r="L158" s="49">
        <f t="shared" si="30"/>
        <v>75.117647058823536</v>
      </c>
      <c r="M158" s="50">
        <f t="shared" si="30"/>
        <v>71.652173913043484</v>
      </c>
      <c r="N158" s="51" t="str">
        <f t="shared" si="30"/>
        <v>n/a</v>
      </c>
      <c r="O158" s="50">
        <f t="shared" si="31"/>
        <v>79.666666666666671</v>
      </c>
      <c r="P158" s="51">
        <f t="shared" si="31"/>
        <v>76.666666666666671</v>
      </c>
      <c r="Q158" s="50">
        <f t="shared" si="31"/>
        <v>74</v>
      </c>
      <c r="R158" s="51" t="str">
        <f t="shared" si="31"/>
        <v>n/a</v>
      </c>
      <c r="S158" s="50">
        <f t="shared" si="31"/>
        <v>69.9375</v>
      </c>
      <c r="T158" s="51">
        <f t="shared" si="31"/>
        <v>64</v>
      </c>
      <c r="U158" s="50">
        <f t="shared" si="31"/>
        <v>81.227272727272734</v>
      </c>
      <c r="V158" s="51">
        <f t="shared" si="31"/>
        <v>87.188271604938265</v>
      </c>
      <c r="X158" s="84" t="e">
        <f>+SUMPRODUCT(('Verbal Log'!$J$5:$J$1004='Verbal Sub Area Stats'!X$42)*'Verbal Log'!$H$5:$H$1004)/COUNTIF('Verbal Log'!$J$5:$J$1004,'Verbal Sub Area Stats'!X$42)</f>
        <v>#DIV/0!</v>
      </c>
      <c r="Y158" s="84">
        <f>+SUMPRODUCT(('Verbal Log'!$J$5:$J$1004='Verbal Sub Area Stats'!Y$42)*'Verbal Log'!$H$5:$H$1004)/COUNTIF('Verbal Log'!$J$5:$J$1004,'Verbal Sub Area Stats'!Y$42)</f>
        <v>53</v>
      </c>
      <c r="Z158" s="84">
        <f>+SUMPRODUCT(('Verbal Log'!$J$5:$J$1004='Verbal Sub Area Stats'!Z$42)*'Verbal Log'!$H$5:$H$1004)/COUNTIF('Verbal Log'!$J$5:$J$1004,'Verbal Sub Area Stats'!Z$42)</f>
        <v>105.5</v>
      </c>
      <c r="AA158" s="84">
        <f>+SUMPRODUCT(('Verbal Log'!$J$5:$J$1004='Verbal Sub Area Stats'!AA$42)*'Verbal Log'!$H$5:$H$1004)/COUNTIF('Verbal Log'!$J$5:$J$1004,'Verbal Sub Area Stats'!AA$42)</f>
        <v>193</v>
      </c>
      <c r="AB158" s="84">
        <f>+SUMPRODUCT(('Verbal Log'!$J$5:$J$1004='Verbal Sub Area Stats'!AB$42)*'Verbal Log'!$H$5:$H$1004)/COUNTIF('Verbal Log'!$J$5:$J$1004,'Verbal Sub Area Stats'!AB$42)</f>
        <v>201</v>
      </c>
      <c r="AC158" s="84">
        <f>+SUMPRODUCT(('Verbal Log'!$J$5:$J$1004='Verbal Sub Area Stats'!AC$42)*'Verbal Log'!$H$5:$H$1004)/COUNTIF('Verbal Log'!$J$5:$J$1004,'Verbal Sub Area Stats'!AC$42)</f>
        <v>122.5</v>
      </c>
      <c r="AD158" s="84">
        <f>+SUMPRODUCT(('Verbal Log'!$J$5:$J$1004='Verbal Sub Area Stats'!AD$42)*'Verbal Log'!$H$5:$H$1004)/COUNTIF('Verbal Log'!$J$5:$J$1004,'Verbal Sub Area Stats'!AD$42)</f>
        <v>77.5</v>
      </c>
      <c r="AE158" s="84">
        <f>+SUMPRODUCT(('Verbal Log'!$J$5:$J$1004='Verbal Sub Area Stats'!AE$42)*'Verbal Log'!$H$5:$H$1004)/COUNTIF('Verbal Log'!$J$5:$J$1004,'Verbal Sub Area Stats'!AE$42)</f>
        <v>133.33333333333334</v>
      </c>
      <c r="AF158" s="84">
        <f>+SUMPRODUCT(('Verbal Log'!$J$5:$J$1004='Verbal Sub Area Stats'!AF$42)*'Verbal Log'!$H$5:$H$1004)/COUNTIF('Verbal Log'!$J$5:$J$1004,'Verbal Sub Area Stats'!AF$42)</f>
        <v>75.117647058823536</v>
      </c>
      <c r="AG158" s="84">
        <f>+SUMPRODUCT(('Verbal Log'!$J$5:$J$1004='Verbal Sub Area Stats'!AG$42)*'Verbal Log'!$H$5:$H$1004)/COUNTIF('Verbal Log'!$J$5:$J$1004,'Verbal Sub Area Stats'!AG$42)</f>
        <v>71.652173913043484</v>
      </c>
      <c r="AH158" s="84" t="e">
        <f>+SUMPRODUCT(('Verbal Log'!$J$5:$J$1004='Verbal Sub Area Stats'!AH$42)*'Verbal Log'!$H$5:$H$1004)/COUNTIF('Verbal Log'!$J$5:$J$1004,'Verbal Sub Area Stats'!AH$42)</f>
        <v>#DIV/0!</v>
      </c>
      <c r="AI158" s="84">
        <f>+SUMPRODUCT(('Verbal Log'!$J$5:$J$1004='Verbal Sub Area Stats'!AI$42)*'Verbal Log'!$H$5:$H$1004)/COUNTIF('Verbal Log'!$J$5:$J$1004,'Verbal Sub Area Stats'!AI$42)</f>
        <v>79.666666666666671</v>
      </c>
      <c r="AJ158" s="84">
        <f>+SUMPRODUCT(('Verbal Log'!$J$5:$J$1004='Verbal Sub Area Stats'!AJ$42)*'Verbal Log'!$H$5:$H$1004)/COUNTIF('Verbal Log'!$J$5:$J$1004,'Verbal Sub Area Stats'!AJ$42)</f>
        <v>76.666666666666671</v>
      </c>
      <c r="AK158" s="84">
        <f>+SUMPRODUCT(('Verbal Log'!$J$5:$J$1004='Verbal Sub Area Stats'!AK$42)*'Verbal Log'!$H$5:$H$1004)/COUNTIF('Verbal Log'!$J$5:$J$1004,'Verbal Sub Area Stats'!AK$42)</f>
        <v>74</v>
      </c>
      <c r="AL158" s="84" t="e">
        <f>+SUMPRODUCT(('Verbal Log'!$J$5:$J$1004='Verbal Sub Area Stats'!AL$42)*'Verbal Log'!$H$5:$H$1004)/COUNTIF('Verbal Log'!$J$5:$J$1004,'Verbal Sub Area Stats'!AL$42)</f>
        <v>#DIV/0!</v>
      </c>
      <c r="AM158" s="84">
        <f>+SUMPRODUCT(('Verbal Log'!$J$5:$J$1004='Verbal Sub Area Stats'!AM$42)*'Verbal Log'!$H$5:$H$1004)/COUNTIF('Verbal Log'!$J$5:$J$1004,'Verbal Sub Area Stats'!AM$42)</f>
        <v>69.9375</v>
      </c>
      <c r="AN158" s="84">
        <f>+SUMPRODUCT(('Verbal Log'!$J$5:$J$1004='Verbal Sub Area Stats'!AN$42)*'Verbal Log'!$H$5:$H$1004)/COUNTIF('Verbal Log'!$J$5:$J$1004,'Verbal Sub Area Stats'!AN$42)</f>
        <v>64</v>
      </c>
      <c r="AO158" s="84">
        <f>+SUMPRODUCT(('Verbal Log'!$J$5:$J$1004='Verbal Sub Area Stats'!AO$42)*'Verbal Log'!$H$5:$H$1004)/COUNTIF('Verbal Log'!$J$5:$J$1004,'Verbal Sub Area Stats'!AO$42)</f>
        <v>81.227272727272734</v>
      </c>
      <c r="AP158" s="84">
        <f>+SUM('Verbal Log'!H5:H1004)/COUNTA('Verbal Log'!$F$5:$F$1004)</f>
        <v>87.188271604938265</v>
      </c>
      <c r="AQ158" s="76"/>
      <c r="AR158" s="76"/>
      <c r="AS158" s="76"/>
      <c r="AT158" s="76"/>
      <c r="AU158" s="76"/>
      <c r="AV158" s="76"/>
      <c r="AW158" s="76"/>
      <c r="AX158" s="76"/>
      <c r="AY158" s="76"/>
      <c r="AZ158" s="76"/>
      <c r="BA158" s="76"/>
      <c r="BB158" s="76"/>
      <c r="BC158" s="76"/>
      <c r="BD158" s="76"/>
      <c r="BE158" s="76"/>
      <c r="BF158" s="76"/>
      <c r="BG158" s="76"/>
    </row>
  </sheetData>
  <sheetCalcPr fullCalcOnLoad="1"/>
  <mergeCells count="7">
    <mergeCell ref="N13:O13"/>
    <mergeCell ref="Q13:R13"/>
    <mergeCell ref="I36:J36"/>
    <mergeCell ref="B1:I1"/>
    <mergeCell ref="B2:C2"/>
    <mergeCell ref="B4:C4"/>
    <mergeCell ref="F7:G7"/>
  </mergeCells>
  <phoneticPr fontId="23" type="noConversion"/>
  <conditionalFormatting sqref="I37:I39">
    <cfRule type="expression" dxfId="26" priority="1" stopIfTrue="1">
      <formula>$U37=3</formula>
    </cfRule>
    <cfRule type="expression" dxfId="25" priority="2" stopIfTrue="1">
      <formula>$U37=2</formula>
    </cfRule>
    <cfRule type="expression" dxfId="24" priority="3" stopIfTrue="1">
      <formula>$U37=1</formula>
    </cfRule>
  </conditionalFormatting>
  <dataValidations count="2">
    <dataValidation type="list" allowBlank="1" showInputMessage="1" showErrorMessage="1" sqref="E4">
      <formula1>$B$43:$B$53</formula1>
    </dataValidation>
    <dataValidation type="list" allowBlank="1" showInputMessage="1" showErrorMessage="1" sqref="D4">
      <formula1>db!$D$5:$D$22</formula1>
    </dataValidation>
  </dataValidations>
  <pageMargins left="0.7" right="0.7" top="0.75" bottom="0.75" header="0.3" footer="0.3"/>
  <drawing r:id="rId1"/>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codeName="Sheet7" enableFormatConditionsCalculation="0"/>
  <dimension ref="B1:I99"/>
  <sheetViews>
    <sheetView showGridLines="0" tabSelected="1" topLeftCell="A33" workbookViewId="0">
      <selection activeCell="G48" sqref="G48"/>
    </sheetView>
  </sheetViews>
  <sheetFormatPr baseColWidth="10" defaultColWidth="16.75" defaultRowHeight="15"/>
  <cols>
    <col min="1" max="1" width="3.75" style="120" customWidth="1"/>
    <col min="2" max="16384" width="16.75" style="120"/>
  </cols>
  <sheetData>
    <row r="1" spans="2:9" s="117" customFormat="1" ht="80.25" customHeight="1">
      <c r="B1" s="165" t="s">
        <v>456</v>
      </c>
      <c r="C1" s="165"/>
      <c r="D1" s="165"/>
      <c r="E1" s="165"/>
      <c r="F1" s="165"/>
      <c r="G1" s="165"/>
      <c r="H1" s="165"/>
      <c r="I1" s="165"/>
    </row>
    <row r="2" spans="2:9" s="118" customFormat="1" ht="21.75" customHeight="1">
      <c r="B2" s="174" t="s">
        <v>319</v>
      </c>
      <c r="C2" s="174"/>
    </row>
    <row r="3" spans="2:9" s="119" customFormat="1"/>
    <row r="4" spans="2:9" ht="60" customHeight="1" thickBot="1">
      <c r="B4" s="171">
        <v>40588</v>
      </c>
      <c r="C4" s="172"/>
      <c r="D4" s="172"/>
      <c r="E4" s="172"/>
      <c r="F4" s="172"/>
      <c r="G4" s="172"/>
      <c r="H4" s="173"/>
    </row>
    <row r="5" spans="2:9" ht="17" thickBot="1">
      <c r="B5" s="17" t="s">
        <v>435</v>
      </c>
      <c r="C5" s="17" t="s">
        <v>436</v>
      </c>
      <c r="D5" s="17" t="s">
        <v>437</v>
      </c>
      <c r="E5" s="17" t="s">
        <v>591</v>
      </c>
      <c r="F5" s="17" t="s">
        <v>439</v>
      </c>
      <c r="G5" s="17" t="s">
        <v>440</v>
      </c>
      <c r="H5" s="17" t="s">
        <v>450</v>
      </c>
    </row>
    <row r="6" spans="2:9" ht="16.5" customHeight="1" thickBot="1">
      <c r="B6" s="121"/>
      <c r="C6" s="121"/>
      <c r="D6" s="121">
        <v>1</v>
      </c>
      <c r="E6" s="121">
        <f>+D6+1</f>
        <v>2</v>
      </c>
      <c r="F6" s="121">
        <f>+E6+1</f>
        <v>3</v>
      </c>
      <c r="G6" s="121">
        <f>+F6+1</f>
        <v>4</v>
      </c>
      <c r="H6" s="121">
        <f>+G6+1</f>
        <v>5</v>
      </c>
    </row>
    <row r="7" spans="2:9" ht="60" customHeight="1" thickBot="1">
      <c r="B7" s="68"/>
      <c r="C7" s="68"/>
      <c r="D7" s="122" t="s">
        <v>371</v>
      </c>
      <c r="E7" s="122" t="s">
        <v>371</v>
      </c>
      <c r="F7" s="122" t="s">
        <v>371</v>
      </c>
      <c r="G7" s="122" t="s">
        <v>371</v>
      </c>
      <c r="H7" s="122" t="s">
        <v>371</v>
      </c>
    </row>
    <row r="8" spans="2:9" ht="16.5" customHeight="1" thickBot="1">
      <c r="B8" s="121">
        <f>H6+1</f>
        <v>6</v>
      </c>
      <c r="C8" s="121">
        <f t="shared" ref="C8:H8" si="0">B8+1</f>
        <v>7</v>
      </c>
      <c r="D8" s="121">
        <f t="shared" si="0"/>
        <v>8</v>
      </c>
      <c r="E8" s="121">
        <f t="shared" si="0"/>
        <v>9</v>
      </c>
      <c r="F8" s="121">
        <f t="shared" si="0"/>
        <v>10</v>
      </c>
      <c r="G8" s="121">
        <f t="shared" si="0"/>
        <v>11</v>
      </c>
      <c r="H8" s="121">
        <f t="shared" si="0"/>
        <v>12</v>
      </c>
    </row>
    <row r="9" spans="2:9" ht="60" customHeight="1" thickBot="1">
      <c r="B9" s="122" t="s">
        <v>250</v>
      </c>
      <c r="C9" s="122" t="s">
        <v>371</v>
      </c>
      <c r="D9" s="122" t="s">
        <v>371</v>
      </c>
      <c r="E9" s="122" t="s">
        <v>371</v>
      </c>
      <c r="F9" s="122" t="s">
        <v>371</v>
      </c>
      <c r="G9" s="122" t="s">
        <v>371</v>
      </c>
      <c r="H9" s="122" t="s">
        <v>371</v>
      </c>
    </row>
    <row r="10" spans="2:9" ht="16.5" customHeight="1" thickBot="1">
      <c r="B10" s="121">
        <f>H8+1</f>
        <v>13</v>
      </c>
      <c r="C10" s="121">
        <f t="shared" ref="C10:H10" si="1">B10+1</f>
        <v>14</v>
      </c>
      <c r="D10" s="121">
        <f t="shared" si="1"/>
        <v>15</v>
      </c>
      <c r="E10" s="121">
        <f t="shared" si="1"/>
        <v>16</v>
      </c>
      <c r="F10" s="121">
        <f t="shared" si="1"/>
        <v>17</v>
      </c>
      <c r="G10" s="121">
        <f t="shared" si="1"/>
        <v>18</v>
      </c>
      <c r="H10" s="121">
        <f t="shared" si="1"/>
        <v>19</v>
      </c>
    </row>
    <row r="11" spans="2:9" ht="60" customHeight="1" thickBot="1">
      <c r="B11" s="164" t="s">
        <v>372</v>
      </c>
      <c r="C11" s="164" t="s">
        <v>358</v>
      </c>
      <c r="D11" s="164" t="s">
        <v>359</v>
      </c>
      <c r="E11" s="164" t="s">
        <v>360</v>
      </c>
      <c r="F11" s="164" t="s">
        <v>361</v>
      </c>
      <c r="G11" s="164" t="s">
        <v>362</v>
      </c>
      <c r="H11" s="164" t="s">
        <v>363</v>
      </c>
    </row>
    <row r="12" spans="2:9" ht="16.5" customHeight="1" thickBot="1">
      <c r="B12" s="121">
        <f>H10+1</f>
        <v>20</v>
      </c>
      <c r="C12" s="121">
        <f t="shared" ref="C12:H12" si="2">B12+1</f>
        <v>21</v>
      </c>
      <c r="D12" s="121">
        <f t="shared" si="2"/>
        <v>22</v>
      </c>
      <c r="E12" s="121">
        <f t="shared" si="2"/>
        <v>23</v>
      </c>
      <c r="F12" s="121">
        <f t="shared" si="2"/>
        <v>24</v>
      </c>
      <c r="G12" s="121">
        <f t="shared" si="2"/>
        <v>25</v>
      </c>
      <c r="H12" s="121">
        <f t="shared" si="2"/>
        <v>26</v>
      </c>
    </row>
    <row r="13" spans="2:9" ht="60" customHeight="1" thickBot="1">
      <c r="B13" s="164" t="s">
        <v>364</v>
      </c>
      <c r="C13" s="164" t="s">
        <v>730</v>
      </c>
      <c r="D13" s="164" t="s">
        <v>731</v>
      </c>
      <c r="E13" s="164" t="s">
        <v>732</v>
      </c>
      <c r="F13" s="68"/>
      <c r="G13" s="68"/>
      <c r="H13" s="68"/>
    </row>
    <row r="14" spans="2:9" ht="16.5" customHeight="1" thickBot="1">
      <c r="B14" s="121">
        <f>H12+1</f>
        <v>27</v>
      </c>
      <c r="C14" s="121">
        <f>B14+1</f>
        <v>28</v>
      </c>
      <c r="D14" s="121"/>
      <c r="E14" s="121"/>
      <c r="F14" s="121"/>
      <c r="G14" s="121"/>
      <c r="H14" s="121"/>
    </row>
    <row r="15" spans="2:9" ht="60" customHeight="1" thickBot="1">
      <c r="B15" s="68"/>
      <c r="C15" s="68"/>
      <c r="D15" s="68"/>
      <c r="E15" s="68"/>
      <c r="F15" s="68"/>
      <c r="G15" s="68"/>
      <c r="H15" s="68"/>
    </row>
    <row r="16" spans="2:9">
      <c r="B16" s="123"/>
      <c r="C16" s="123"/>
      <c r="D16" s="123"/>
      <c r="E16" s="123"/>
      <c r="F16" s="123"/>
      <c r="G16" s="123"/>
      <c r="H16" s="123"/>
    </row>
    <row r="17" spans="2:8">
      <c r="B17" s="123"/>
      <c r="C17" s="123"/>
      <c r="D17" s="123"/>
      <c r="E17" s="123"/>
      <c r="F17" s="123"/>
      <c r="G17" s="123"/>
      <c r="H17" s="123"/>
    </row>
    <row r="18" spans="2:8" ht="60" customHeight="1" thickBot="1">
      <c r="B18" s="171">
        <f>+EOMONTH($B$4,1)</f>
        <v>40633</v>
      </c>
      <c r="C18" s="172"/>
      <c r="D18" s="172"/>
      <c r="E18" s="172"/>
      <c r="F18" s="172"/>
      <c r="G18" s="172"/>
      <c r="H18" s="173"/>
    </row>
    <row r="19" spans="2:8" ht="17" thickBot="1">
      <c r="B19" s="17" t="s">
        <v>435</v>
      </c>
      <c r="C19" s="17" t="s">
        <v>436</v>
      </c>
      <c r="D19" s="17" t="s">
        <v>437</v>
      </c>
      <c r="E19" s="17" t="s">
        <v>591</v>
      </c>
      <c r="F19" s="17" t="s">
        <v>439</v>
      </c>
      <c r="G19" s="17" t="s">
        <v>440</v>
      </c>
      <c r="H19" s="17" t="s">
        <v>450</v>
      </c>
    </row>
    <row r="20" spans="2:8" ht="16" thickBot="1">
      <c r="B20" s="124"/>
      <c r="C20" s="124"/>
      <c r="D20" s="124">
        <v>1</v>
      </c>
      <c r="E20" s="124">
        <f>D20+1</f>
        <v>2</v>
      </c>
      <c r="F20" s="124">
        <f>E20+1</f>
        <v>3</v>
      </c>
      <c r="G20" s="124">
        <f>F20+1</f>
        <v>4</v>
      </c>
      <c r="H20" s="124">
        <f>G20+1</f>
        <v>5</v>
      </c>
    </row>
    <row r="21" spans="2:8" ht="60" customHeight="1" thickBot="1">
      <c r="B21" s="68"/>
      <c r="C21" s="68"/>
      <c r="D21" s="122" t="s">
        <v>249</v>
      </c>
      <c r="E21" s="122" t="s">
        <v>249</v>
      </c>
      <c r="F21" s="122" t="s">
        <v>249</v>
      </c>
      <c r="G21" s="122" t="s">
        <v>249</v>
      </c>
      <c r="H21" s="122" t="s">
        <v>249</v>
      </c>
    </row>
    <row r="22" spans="2:8" ht="16" thickBot="1">
      <c r="B22" s="121">
        <f>H20+1</f>
        <v>6</v>
      </c>
      <c r="C22" s="121">
        <f t="shared" ref="C22:H22" si="3">B22+1</f>
        <v>7</v>
      </c>
      <c r="D22" s="121">
        <f t="shared" si="3"/>
        <v>8</v>
      </c>
      <c r="E22" s="121">
        <f t="shared" si="3"/>
        <v>9</v>
      </c>
      <c r="F22" s="121">
        <f t="shared" si="3"/>
        <v>10</v>
      </c>
      <c r="G22" s="121">
        <f t="shared" si="3"/>
        <v>11</v>
      </c>
      <c r="H22" s="121">
        <f t="shared" si="3"/>
        <v>12</v>
      </c>
    </row>
    <row r="23" spans="2:8" ht="60" customHeight="1" thickBot="1">
      <c r="B23" s="122" t="s">
        <v>249</v>
      </c>
      <c r="C23" s="122" t="s">
        <v>249</v>
      </c>
      <c r="D23" s="122" t="s">
        <v>249</v>
      </c>
      <c r="E23" s="122" t="s">
        <v>249</v>
      </c>
      <c r="F23" s="122" t="s">
        <v>249</v>
      </c>
      <c r="G23" s="122" t="s">
        <v>249</v>
      </c>
      <c r="H23" s="122" t="s">
        <v>249</v>
      </c>
    </row>
    <row r="24" spans="2:8" ht="16" thickBot="1">
      <c r="B24" s="121">
        <f>H22+1</f>
        <v>13</v>
      </c>
      <c r="C24" s="121">
        <f t="shared" ref="C24:H24" si="4">B24+1</f>
        <v>14</v>
      </c>
      <c r="D24" s="121">
        <f t="shared" si="4"/>
        <v>15</v>
      </c>
      <c r="E24" s="121">
        <f t="shared" si="4"/>
        <v>16</v>
      </c>
      <c r="F24" s="121">
        <f t="shared" si="4"/>
        <v>17</v>
      </c>
      <c r="G24" s="121">
        <f t="shared" si="4"/>
        <v>18</v>
      </c>
      <c r="H24" s="121">
        <f t="shared" si="4"/>
        <v>19</v>
      </c>
    </row>
    <row r="25" spans="2:8" ht="60" customHeight="1" thickBot="1">
      <c r="B25" s="122" t="s">
        <v>371</v>
      </c>
      <c r="C25" s="122" t="s">
        <v>371</v>
      </c>
      <c r="D25" s="122" t="s">
        <v>371</v>
      </c>
      <c r="E25" s="122" t="s">
        <v>371</v>
      </c>
      <c r="F25" s="122" t="s">
        <v>371</v>
      </c>
      <c r="G25" s="122" t="s">
        <v>371</v>
      </c>
      <c r="H25" s="122" t="s">
        <v>371</v>
      </c>
    </row>
    <row r="26" spans="2:8" ht="16" thickBot="1">
      <c r="B26" s="121">
        <f>H24+1</f>
        <v>20</v>
      </c>
      <c r="C26" s="121">
        <f t="shared" ref="C26:H26" si="5">B26+1</f>
        <v>21</v>
      </c>
      <c r="D26" s="121">
        <f t="shared" si="5"/>
        <v>22</v>
      </c>
      <c r="E26" s="121">
        <f t="shared" si="5"/>
        <v>23</v>
      </c>
      <c r="F26" s="121">
        <f t="shared" si="5"/>
        <v>24</v>
      </c>
      <c r="G26" s="121">
        <f t="shared" si="5"/>
        <v>25</v>
      </c>
      <c r="H26" s="121">
        <f t="shared" si="5"/>
        <v>26</v>
      </c>
    </row>
    <row r="27" spans="2:8" ht="60" customHeight="1" thickBot="1">
      <c r="B27" s="122" t="s">
        <v>371</v>
      </c>
      <c r="C27" s="122" t="s">
        <v>371</v>
      </c>
      <c r="D27" s="122" t="s">
        <v>371</v>
      </c>
      <c r="E27" s="122" t="s">
        <v>371</v>
      </c>
      <c r="F27" s="122" t="s">
        <v>371</v>
      </c>
      <c r="G27" s="122" t="s">
        <v>371</v>
      </c>
      <c r="H27" s="122" t="s">
        <v>371</v>
      </c>
    </row>
    <row r="28" spans="2:8" ht="16" thickBot="1">
      <c r="B28" s="121">
        <f>H26+1</f>
        <v>27</v>
      </c>
      <c r="C28" s="121">
        <f>B28+1</f>
        <v>28</v>
      </c>
      <c r="D28" s="121">
        <f>C28+1</f>
        <v>29</v>
      </c>
      <c r="E28" s="121">
        <f>D28+1</f>
        <v>30</v>
      </c>
      <c r="F28" s="121">
        <f>E28+1</f>
        <v>31</v>
      </c>
      <c r="G28" s="121"/>
      <c r="H28" s="121"/>
    </row>
    <row r="29" spans="2:8" ht="60" customHeight="1" thickBot="1">
      <c r="B29" s="122" t="s">
        <v>371</v>
      </c>
      <c r="C29" s="122" t="s">
        <v>371</v>
      </c>
      <c r="D29" s="122" t="s">
        <v>371</v>
      </c>
      <c r="E29" s="122" t="s">
        <v>371</v>
      </c>
      <c r="F29" s="122" t="s">
        <v>371</v>
      </c>
      <c r="G29" s="68"/>
      <c r="H29" s="68"/>
    </row>
    <row r="30" spans="2:8">
      <c r="B30" s="123"/>
      <c r="C30" s="123"/>
      <c r="D30" s="123"/>
      <c r="E30" s="123"/>
      <c r="F30" s="123"/>
      <c r="G30" s="123"/>
      <c r="H30" s="123"/>
    </row>
    <row r="31" spans="2:8">
      <c r="B31" s="123"/>
      <c r="C31" s="123"/>
      <c r="D31" s="123"/>
      <c r="E31" s="123"/>
      <c r="F31" s="123"/>
      <c r="G31" s="123"/>
      <c r="H31" s="123"/>
    </row>
    <row r="32" spans="2:8" ht="60" customHeight="1" thickBot="1">
      <c r="B32" s="171">
        <f>+EOMONTH($B$4,2)</f>
        <v>40663</v>
      </c>
      <c r="C32" s="172"/>
      <c r="D32" s="172"/>
      <c r="E32" s="172"/>
      <c r="F32" s="172"/>
      <c r="G32" s="172"/>
      <c r="H32" s="173"/>
    </row>
    <row r="33" spans="2:8" ht="17" thickBot="1">
      <c r="B33" s="17" t="s">
        <v>435</v>
      </c>
      <c r="C33" s="17" t="s">
        <v>436</v>
      </c>
      <c r="D33" s="17" t="s">
        <v>437</v>
      </c>
      <c r="E33" s="17" t="s">
        <v>591</v>
      </c>
      <c r="F33" s="17" t="s">
        <v>439</v>
      </c>
      <c r="G33" s="17" t="s">
        <v>440</v>
      </c>
      <c r="H33" s="17" t="s">
        <v>450</v>
      </c>
    </row>
    <row r="34" spans="2:8" ht="16" thickBot="1">
      <c r="B34" s="121"/>
      <c r="C34" s="121"/>
      <c r="D34" s="121"/>
      <c r="E34" s="121"/>
      <c r="F34" s="121"/>
      <c r="G34" s="121">
        <f>+F34+1</f>
        <v>1</v>
      </c>
      <c r="H34" s="121">
        <f>+G34+1</f>
        <v>2</v>
      </c>
    </row>
    <row r="35" spans="2:8" ht="60" customHeight="1" thickBot="1">
      <c r="B35" s="68"/>
      <c r="C35" s="68"/>
      <c r="D35" s="68"/>
      <c r="E35" s="68"/>
      <c r="F35" s="68"/>
      <c r="G35" s="122" t="s">
        <v>371</v>
      </c>
      <c r="H35" s="122" t="s">
        <v>371</v>
      </c>
    </row>
    <row r="36" spans="2:8" ht="16" thickBot="1">
      <c r="B36" s="121">
        <f>H34+1</f>
        <v>3</v>
      </c>
      <c r="C36" s="121">
        <f t="shared" ref="C36:H36" si="6">B36+1</f>
        <v>4</v>
      </c>
      <c r="D36" s="121">
        <f t="shared" si="6"/>
        <v>5</v>
      </c>
      <c r="E36" s="121">
        <f t="shared" si="6"/>
        <v>6</v>
      </c>
      <c r="F36" s="121">
        <f t="shared" si="6"/>
        <v>7</v>
      </c>
      <c r="G36" s="121">
        <f t="shared" si="6"/>
        <v>8</v>
      </c>
      <c r="H36" s="121">
        <f t="shared" si="6"/>
        <v>9</v>
      </c>
    </row>
    <row r="37" spans="2:8" ht="60" customHeight="1" thickBot="1">
      <c r="B37" s="122" t="s">
        <v>371</v>
      </c>
      <c r="C37" s="122" t="s">
        <v>371</v>
      </c>
      <c r="D37" s="132" t="s">
        <v>657</v>
      </c>
      <c r="E37" s="132" t="s">
        <v>657</v>
      </c>
      <c r="F37" s="132" t="s">
        <v>657</v>
      </c>
      <c r="G37" s="132" t="s">
        <v>708</v>
      </c>
      <c r="H37" s="132" t="s">
        <v>658</v>
      </c>
    </row>
    <row r="38" spans="2:8" ht="16" thickBot="1">
      <c r="B38" s="121">
        <f>H36+1</f>
        <v>10</v>
      </c>
      <c r="C38" s="121">
        <f t="shared" ref="C38:H38" si="7">B38+1</f>
        <v>11</v>
      </c>
      <c r="D38" s="121">
        <f t="shared" si="7"/>
        <v>12</v>
      </c>
      <c r="E38" s="121">
        <f t="shared" si="7"/>
        <v>13</v>
      </c>
      <c r="F38" s="121">
        <f t="shared" si="7"/>
        <v>14</v>
      </c>
      <c r="G38" s="121">
        <f t="shared" si="7"/>
        <v>15</v>
      </c>
      <c r="H38" s="121">
        <f t="shared" si="7"/>
        <v>16</v>
      </c>
    </row>
    <row r="39" spans="2:8" ht="60" customHeight="1" thickBot="1">
      <c r="B39" s="132" t="s">
        <v>659</v>
      </c>
      <c r="C39" s="135"/>
      <c r="D39" s="135" t="s">
        <v>689</v>
      </c>
      <c r="E39" s="135" t="s">
        <v>702</v>
      </c>
      <c r="F39" s="69"/>
      <c r="G39" s="157" t="s">
        <v>749</v>
      </c>
      <c r="H39" s="158" t="s">
        <v>748</v>
      </c>
    </row>
    <row r="40" spans="2:8" ht="16" thickBot="1">
      <c r="B40" s="121">
        <f>H38+1</f>
        <v>17</v>
      </c>
      <c r="C40" s="121">
        <f t="shared" ref="C40:H40" si="8">B40+1</f>
        <v>18</v>
      </c>
      <c r="D40" s="121">
        <f t="shared" si="8"/>
        <v>19</v>
      </c>
      <c r="E40" s="121">
        <f t="shared" si="8"/>
        <v>20</v>
      </c>
      <c r="F40" s="121">
        <f t="shared" si="8"/>
        <v>21</v>
      </c>
      <c r="G40" s="121">
        <f t="shared" si="8"/>
        <v>22</v>
      </c>
      <c r="H40" s="121">
        <f t="shared" si="8"/>
        <v>23</v>
      </c>
    </row>
    <row r="41" spans="2:8" ht="60" customHeight="1" thickBot="1">
      <c r="B41" s="69"/>
      <c r="C41" s="135" t="s">
        <v>742</v>
      </c>
      <c r="D41" s="135" t="s">
        <v>70</v>
      </c>
      <c r="E41" s="135" t="s">
        <v>58</v>
      </c>
      <c r="F41" s="161" t="s">
        <v>7</v>
      </c>
      <c r="G41" s="135" t="s">
        <v>692</v>
      </c>
      <c r="H41" s="162" t="s">
        <v>741</v>
      </c>
    </row>
    <row r="42" spans="2:8" ht="16" thickBot="1">
      <c r="B42" s="121">
        <f>H40+1</f>
        <v>24</v>
      </c>
      <c r="C42" s="121">
        <f t="shared" ref="C42:H42" si="9">B42+1</f>
        <v>25</v>
      </c>
      <c r="D42" s="121">
        <f t="shared" si="9"/>
        <v>26</v>
      </c>
      <c r="E42" s="121">
        <f t="shared" si="9"/>
        <v>27</v>
      </c>
      <c r="F42" s="121">
        <f t="shared" si="9"/>
        <v>28</v>
      </c>
      <c r="G42" s="121">
        <f>F42+1</f>
        <v>29</v>
      </c>
      <c r="H42" s="121">
        <f t="shared" si="9"/>
        <v>30</v>
      </c>
    </row>
    <row r="43" spans="2:8" ht="60" customHeight="1" thickBot="1">
      <c r="B43" s="69"/>
      <c r="C43" s="69"/>
      <c r="D43" s="69"/>
      <c r="E43" s="69" t="s">
        <v>722</v>
      </c>
      <c r="F43" s="69" t="s">
        <v>728</v>
      </c>
      <c r="G43" s="69" t="s">
        <v>729</v>
      </c>
      <c r="H43" s="69" t="s">
        <v>738</v>
      </c>
    </row>
    <row r="44" spans="2:8">
      <c r="B44" s="123"/>
      <c r="C44" s="123"/>
      <c r="D44" s="123"/>
      <c r="E44" s="123"/>
      <c r="F44" s="123"/>
      <c r="G44" s="123"/>
      <c r="H44" s="123"/>
    </row>
    <row r="45" spans="2:8" ht="60" customHeight="1" thickBot="1">
      <c r="B45" s="171">
        <f>+EOMONTH($B$4,3)</f>
        <v>40694</v>
      </c>
      <c r="C45" s="172"/>
      <c r="D45" s="172"/>
      <c r="E45" s="172"/>
      <c r="F45" s="172"/>
      <c r="G45" s="172"/>
      <c r="H45" s="173"/>
    </row>
    <row r="46" spans="2:8" ht="17" thickBot="1">
      <c r="B46" s="17" t="s">
        <v>435</v>
      </c>
      <c r="C46" s="17" t="s">
        <v>436</v>
      </c>
      <c r="D46" s="17" t="s">
        <v>437</v>
      </c>
      <c r="E46" s="17" t="s">
        <v>591</v>
      </c>
      <c r="F46" s="17" t="s">
        <v>439</v>
      </c>
      <c r="G46" s="17" t="s">
        <v>440</v>
      </c>
      <c r="H46" s="17" t="s">
        <v>450</v>
      </c>
    </row>
    <row r="47" spans="2:8" ht="16" thickBot="1">
      <c r="B47" s="121">
        <v>1</v>
      </c>
      <c r="C47" s="121">
        <f t="shared" ref="C47:H47" si="10">B47+1</f>
        <v>2</v>
      </c>
      <c r="D47" s="121">
        <f t="shared" si="10"/>
        <v>3</v>
      </c>
      <c r="E47" s="121">
        <f t="shared" si="10"/>
        <v>4</v>
      </c>
      <c r="F47" s="121">
        <f t="shared" si="10"/>
        <v>5</v>
      </c>
      <c r="G47" s="121">
        <f t="shared" si="10"/>
        <v>6</v>
      </c>
      <c r="H47" s="121">
        <f t="shared" si="10"/>
        <v>7</v>
      </c>
    </row>
    <row r="48" spans="2:8" ht="60" customHeight="1" thickBot="1">
      <c r="B48" s="125" t="s">
        <v>284</v>
      </c>
      <c r="C48" s="125" t="s">
        <v>214</v>
      </c>
      <c r="D48" s="160" t="s">
        <v>59</v>
      </c>
      <c r="E48" s="126" t="s">
        <v>215</v>
      </c>
      <c r="F48" s="126" t="s">
        <v>216</v>
      </c>
      <c r="G48" s="126" t="s">
        <v>217</v>
      </c>
      <c r="H48" s="131" t="s">
        <v>710</v>
      </c>
    </row>
    <row r="49" spans="2:8" ht="16" thickBot="1">
      <c r="B49" s="121">
        <f>H47+1</f>
        <v>8</v>
      </c>
      <c r="C49" s="121">
        <f t="shared" ref="C49:H49" si="11">B49+1</f>
        <v>9</v>
      </c>
      <c r="D49" s="121">
        <f t="shared" si="11"/>
        <v>10</v>
      </c>
      <c r="E49" s="121">
        <f t="shared" si="11"/>
        <v>11</v>
      </c>
      <c r="F49" s="121">
        <f t="shared" si="11"/>
        <v>12</v>
      </c>
      <c r="G49" s="121">
        <f t="shared" si="11"/>
        <v>13</v>
      </c>
      <c r="H49" s="121">
        <f t="shared" si="11"/>
        <v>14</v>
      </c>
    </row>
    <row r="50" spans="2:8" ht="60" customHeight="1" thickBot="1">
      <c r="B50" s="127" t="s">
        <v>222</v>
      </c>
      <c r="C50" s="127" t="s">
        <v>218</v>
      </c>
      <c r="D50" s="127" t="s">
        <v>219</v>
      </c>
      <c r="E50" s="127" t="s">
        <v>221</v>
      </c>
      <c r="F50" s="127" t="s">
        <v>220</v>
      </c>
      <c r="G50" s="68" t="s">
        <v>223</v>
      </c>
      <c r="H50" s="126" t="s">
        <v>224</v>
      </c>
    </row>
    <row r="51" spans="2:8" ht="16" thickBot="1">
      <c r="B51" s="121">
        <f>H49+1</f>
        <v>15</v>
      </c>
      <c r="C51" s="121">
        <f t="shared" ref="C51:H51" si="12">B51+1</f>
        <v>16</v>
      </c>
      <c r="D51" s="121">
        <f t="shared" si="12"/>
        <v>17</v>
      </c>
      <c r="E51" s="121">
        <f t="shared" si="12"/>
        <v>18</v>
      </c>
      <c r="F51" s="121">
        <f t="shared" si="12"/>
        <v>19</v>
      </c>
      <c r="G51" s="121">
        <f t="shared" si="12"/>
        <v>20</v>
      </c>
      <c r="H51" s="121">
        <f t="shared" si="12"/>
        <v>21</v>
      </c>
    </row>
    <row r="52" spans="2:8" ht="60" customHeight="1" thickBot="1">
      <c r="B52" s="126" t="s">
        <v>225</v>
      </c>
      <c r="C52" s="126" t="s">
        <v>226</v>
      </c>
      <c r="D52" s="127" t="s">
        <v>227</v>
      </c>
      <c r="E52" s="131" t="s">
        <v>239</v>
      </c>
      <c r="F52" s="131" t="s">
        <v>239</v>
      </c>
      <c r="G52" s="131" t="s">
        <v>239</v>
      </c>
      <c r="H52" s="127" t="s">
        <v>228</v>
      </c>
    </row>
    <row r="53" spans="2:8" ht="16" thickBot="1">
      <c r="B53" s="121">
        <f>H51+1</f>
        <v>22</v>
      </c>
      <c r="C53" s="121">
        <f t="shared" ref="C53:H53" si="13">B53+1</f>
        <v>23</v>
      </c>
      <c r="D53" s="121">
        <f t="shared" si="13"/>
        <v>24</v>
      </c>
      <c r="E53" s="121">
        <f t="shared" si="13"/>
        <v>25</v>
      </c>
      <c r="F53" s="121">
        <f t="shared" si="13"/>
        <v>26</v>
      </c>
      <c r="G53" s="121">
        <f t="shared" si="13"/>
        <v>27</v>
      </c>
      <c r="H53" s="121">
        <f t="shared" si="13"/>
        <v>28</v>
      </c>
    </row>
    <row r="54" spans="2:8" ht="60" customHeight="1" thickBot="1">
      <c r="B54" s="127" t="s">
        <v>265</v>
      </c>
      <c r="C54" s="127" t="s">
        <v>266</v>
      </c>
      <c r="D54" s="127" t="s">
        <v>267</v>
      </c>
      <c r="E54" s="68" t="s">
        <v>268</v>
      </c>
      <c r="F54" s="126" t="s">
        <v>269</v>
      </c>
      <c r="G54" s="126" t="s">
        <v>205</v>
      </c>
      <c r="H54" s="126" t="s">
        <v>206</v>
      </c>
    </row>
    <row r="55" spans="2:8" ht="16" thickBot="1">
      <c r="B55" s="121">
        <f>H53+1</f>
        <v>29</v>
      </c>
      <c r="C55" s="121">
        <f>B55+1</f>
        <v>30</v>
      </c>
      <c r="D55" s="121">
        <f>C55+1</f>
        <v>31</v>
      </c>
      <c r="E55" s="121"/>
      <c r="F55" s="121"/>
      <c r="G55" s="121"/>
      <c r="H55" s="121"/>
    </row>
    <row r="56" spans="2:8" ht="60" customHeight="1" thickBot="1">
      <c r="B56" s="127" t="s">
        <v>209</v>
      </c>
      <c r="C56" s="127" t="s">
        <v>210</v>
      </c>
      <c r="D56" s="127" t="s">
        <v>207</v>
      </c>
      <c r="E56" s="130"/>
      <c r="F56" s="130"/>
      <c r="G56" s="127"/>
      <c r="H56" s="127"/>
    </row>
    <row r="57" spans="2:8">
      <c r="B57" s="123"/>
      <c r="C57" s="123"/>
      <c r="D57" s="123"/>
      <c r="E57" s="123"/>
      <c r="F57" s="123"/>
      <c r="G57" s="123"/>
      <c r="H57" s="123"/>
    </row>
    <row r="58" spans="2:8" ht="55" customHeight="1" thickBot="1">
      <c r="B58" s="171">
        <f>+EOMONTH($B$4,4)</f>
        <v>40724</v>
      </c>
      <c r="C58" s="172"/>
      <c r="D58" s="172"/>
      <c r="E58" s="172"/>
      <c r="F58" s="172"/>
      <c r="G58" s="172"/>
      <c r="H58" s="173"/>
    </row>
    <row r="59" spans="2:8" ht="17" thickBot="1">
      <c r="B59" s="17" t="s">
        <v>435</v>
      </c>
      <c r="C59" s="17" t="s">
        <v>436</v>
      </c>
      <c r="D59" s="17" t="s">
        <v>437</v>
      </c>
      <c r="E59" s="17" t="s">
        <v>591</v>
      </c>
      <c r="F59" s="17" t="s">
        <v>439</v>
      </c>
      <c r="G59" s="17" t="s">
        <v>440</v>
      </c>
      <c r="H59" s="17" t="s">
        <v>450</v>
      </c>
    </row>
    <row r="60" spans="2:8" ht="16" thickBot="1">
      <c r="B60" s="121"/>
      <c r="C60" s="121"/>
      <c r="D60" s="121"/>
      <c r="E60" s="121">
        <f>D60+1</f>
        <v>1</v>
      </c>
      <c r="F60" s="121">
        <f>E60+1</f>
        <v>2</v>
      </c>
      <c r="G60" s="121">
        <f>F60+1</f>
        <v>3</v>
      </c>
      <c r="H60" s="121">
        <f>G60+1</f>
        <v>4</v>
      </c>
    </row>
    <row r="61" spans="2:8" ht="60" customHeight="1" thickBot="1">
      <c r="B61" s="127"/>
      <c r="C61" s="68"/>
      <c r="D61" s="68"/>
      <c r="E61" s="127" t="s">
        <v>208</v>
      </c>
      <c r="F61" s="127" t="s">
        <v>211</v>
      </c>
      <c r="G61" s="68" t="s">
        <v>713</v>
      </c>
      <c r="H61" s="128" t="s">
        <v>201</v>
      </c>
    </row>
    <row r="62" spans="2:8" ht="16" thickBot="1">
      <c r="B62" s="121">
        <f>H60+1</f>
        <v>5</v>
      </c>
      <c r="C62" s="121">
        <f t="shared" ref="C62:H62" si="14">B62+1</f>
        <v>6</v>
      </c>
      <c r="D62" s="121">
        <f t="shared" si="14"/>
        <v>7</v>
      </c>
      <c r="E62" s="121">
        <f t="shared" si="14"/>
        <v>8</v>
      </c>
      <c r="F62" s="121">
        <f t="shared" si="14"/>
        <v>9</v>
      </c>
      <c r="G62" s="121">
        <f t="shared" si="14"/>
        <v>10</v>
      </c>
      <c r="H62" s="121">
        <f t="shared" si="14"/>
        <v>11</v>
      </c>
    </row>
    <row r="63" spans="2:8" ht="60" customHeight="1" thickBot="1">
      <c r="B63" s="128" t="s">
        <v>200</v>
      </c>
      <c r="C63" s="129" t="s">
        <v>202</v>
      </c>
      <c r="D63" s="129" t="s">
        <v>203</v>
      </c>
      <c r="E63" s="129" t="s">
        <v>335</v>
      </c>
      <c r="F63" s="128" t="s">
        <v>336</v>
      </c>
      <c r="G63" s="130" t="s">
        <v>197</v>
      </c>
      <c r="H63" s="130" t="s">
        <v>198</v>
      </c>
    </row>
    <row r="64" spans="2:8" ht="16" thickBot="1">
      <c r="B64" s="121">
        <f>H62+1</f>
        <v>12</v>
      </c>
      <c r="C64" s="121">
        <f t="shared" ref="C64:H64" si="15">B64+1</f>
        <v>13</v>
      </c>
      <c r="D64" s="121">
        <f t="shared" si="15"/>
        <v>14</v>
      </c>
      <c r="E64" s="121">
        <f t="shared" si="15"/>
        <v>15</v>
      </c>
      <c r="F64" s="121">
        <f t="shared" si="15"/>
        <v>16</v>
      </c>
      <c r="G64" s="121">
        <f t="shared" si="15"/>
        <v>17</v>
      </c>
      <c r="H64" s="121">
        <f t="shared" si="15"/>
        <v>18</v>
      </c>
    </row>
    <row r="65" spans="2:8" ht="60" customHeight="1" thickBot="1">
      <c r="B65" s="127" t="s">
        <v>337</v>
      </c>
      <c r="C65" s="127" t="s">
        <v>246</v>
      </c>
      <c r="D65" s="127" t="s">
        <v>247</v>
      </c>
      <c r="E65" s="127" t="s">
        <v>188</v>
      </c>
      <c r="F65" s="128" t="s">
        <v>189</v>
      </c>
      <c r="G65" s="128" t="s">
        <v>190</v>
      </c>
      <c r="H65" s="129" t="s">
        <v>191</v>
      </c>
    </row>
    <row r="66" spans="2:8" ht="16" thickBot="1">
      <c r="B66" s="121">
        <f>H64+1</f>
        <v>19</v>
      </c>
      <c r="C66" s="121">
        <f t="shared" ref="C66:H66" si="16">B66+1</f>
        <v>20</v>
      </c>
      <c r="D66" s="121">
        <f t="shared" si="16"/>
        <v>21</v>
      </c>
      <c r="E66" s="121">
        <f t="shared" si="16"/>
        <v>22</v>
      </c>
      <c r="F66" s="121">
        <f t="shared" si="16"/>
        <v>23</v>
      </c>
      <c r="G66" s="121">
        <f t="shared" si="16"/>
        <v>24</v>
      </c>
      <c r="H66" s="121">
        <f t="shared" si="16"/>
        <v>25</v>
      </c>
    </row>
    <row r="67" spans="2:8" ht="60" customHeight="1" thickBot="1">
      <c r="B67" s="129" t="s">
        <v>192</v>
      </c>
      <c r="C67" s="129" t="s">
        <v>193</v>
      </c>
      <c r="D67" s="128" t="s">
        <v>194</v>
      </c>
      <c r="E67" s="130" t="s">
        <v>195</v>
      </c>
      <c r="F67" s="130" t="s">
        <v>196</v>
      </c>
      <c r="G67" s="163" t="s">
        <v>714</v>
      </c>
      <c r="H67" s="68" t="s">
        <v>179</v>
      </c>
    </row>
    <row r="68" spans="2:8" ht="16" thickBot="1">
      <c r="B68" s="121">
        <f>H66+1</f>
        <v>26</v>
      </c>
      <c r="C68" s="121">
        <f>B68+1</f>
        <v>27</v>
      </c>
      <c r="D68" s="121">
        <f>C68+1</f>
        <v>28</v>
      </c>
      <c r="E68" s="121">
        <f>D68+1</f>
        <v>29</v>
      </c>
      <c r="F68" s="121">
        <f>E68+1</f>
        <v>30</v>
      </c>
      <c r="G68" s="121"/>
      <c r="H68" s="121"/>
    </row>
    <row r="69" spans="2:8" ht="60" customHeight="1" thickBot="1">
      <c r="B69" s="127" t="s">
        <v>199</v>
      </c>
      <c r="C69" s="127" t="s">
        <v>300</v>
      </c>
      <c r="D69" s="127" t="s">
        <v>299</v>
      </c>
      <c r="E69" s="128" t="s">
        <v>301</v>
      </c>
      <c r="F69" s="128" t="s">
        <v>232</v>
      </c>
      <c r="G69" s="68"/>
      <c r="H69" s="68"/>
    </row>
    <row r="71" spans="2:8" ht="55" customHeight="1" thickBot="1">
      <c r="B71" s="171">
        <f>+EOMONTH($B$4,5)</f>
        <v>40755</v>
      </c>
      <c r="C71" s="172"/>
      <c r="D71" s="172"/>
      <c r="E71" s="172"/>
      <c r="F71" s="172"/>
      <c r="G71" s="172"/>
      <c r="H71" s="173"/>
    </row>
    <row r="72" spans="2:8" ht="17" thickBot="1">
      <c r="B72" s="17" t="s">
        <v>435</v>
      </c>
      <c r="C72" s="17" t="s">
        <v>436</v>
      </c>
      <c r="D72" s="17" t="s">
        <v>437</v>
      </c>
      <c r="E72" s="17" t="s">
        <v>591</v>
      </c>
      <c r="F72" s="17" t="s">
        <v>439</v>
      </c>
      <c r="G72" s="17" t="s">
        <v>440</v>
      </c>
      <c r="H72" s="17" t="s">
        <v>450</v>
      </c>
    </row>
    <row r="73" spans="2:8" ht="16" thickBot="1">
      <c r="B73" s="121"/>
      <c r="C73" s="121"/>
      <c r="D73" s="121"/>
      <c r="E73" s="121"/>
      <c r="F73" s="121"/>
      <c r="G73" s="121">
        <f>F73+1</f>
        <v>1</v>
      </c>
      <c r="H73" s="121">
        <f>G73+1</f>
        <v>2</v>
      </c>
    </row>
    <row r="74" spans="2:8" ht="60" customHeight="1" thickBot="1">
      <c r="B74" s="68"/>
      <c r="C74" s="68"/>
      <c r="D74" s="68"/>
      <c r="E74" s="68"/>
      <c r="F74" s="68"/>
      <c r="G74" s="129" t="s">
        <v>233</v>
      </c>
      <c r="H74" s="129" t="s">
        <v>234</v>
      </c>
    </row>
    <row r="75" spans="2:8" ht="16" thickBot="1">
      <c r="B75" s="121">
        <f>H73+1</f>
        <v>3</v>
      </c>
      <c r="C75" s="121">
        <f t="shared" ref="C75:H75" si="17">B75+1</f>
        <v>4</v>
      </c>
      <c r="D75" s="121">
        <f t="shared" si="17"/>
        <v>5</v>
      </c>
      <c r="E75" s="121">
        <f t="shared" si="17"/>
        <v>6</v>
      </c>
      <c r="F75" s="121">
        <f t="shared" si="17"/>
        <v>7</v>
      </c>
      <c r="G75" s="121">
        <f t="shared" si="17"/>
        <v>8</v>
      </c>
      <c r="H75" s="121">
        <f t="shared" si="17"/>
        <v>9</v>
      </c>
    </row>
    <row r="76" spans="2:8" ht="60" customHeight="1" thickBot="1">
      <c r="B76" s="129" t="s">
        <v>235</v>
      </c>
      <c r="C76" s="128" t="s">
        <v>240</v>
      </c>
      <c r="D76" s="130" t="s">
        <v>241</v>
      </c>
      <c r="E76" s="130" t="s">
        <v>242</v>
      </c>
      <c r="F76" s="129" t="s">
        <v>169</v>
      </c>
      <c r="G76" s="129" t="s">
        <v>263</v>
      </c>
      <c r="H76" s="129" t="s">
        <v>264</v>
      </c>
    </row>
    <row r="77" spans="2:8" ht="16" thickBot="1">
      <c r="B77" s="121">
        <f>H75+1</f>
        <v>10</v>
      </c>
      <c r="C77" s="121">
        <f t="shared" ref="C77:H77" si="18">B77+1</f>
        <v>11</v>
      </c>
      <c r="D77" s="121">
        <f t="shared" si="18"/>
        <v>12</v>
      </c>
      <c r="E77" s="121">
        <f t="shared" si="18"/>
        <v>13</v>
      </c>
      <c r="F77" s="121">
        <f t="shared" si="18"/>
        <v>14</v>
      </c>
      <c r="G77" s="121">
        <f t="shared" si="18"/>
        <v>15</v>
      </c>
      <c r="H77" s="121">
        <f t="shared" si="18"/>
        <v>16</v>
      </c>
    </row>
    <row r="78" spans="2:8" ht="60" customHeight="1" thickBot="1">
      <c r="B78" s="68" t="s">
        <v>744</v>
      </c>
      <c r="C78" s="68" t="s">
        <v>180</v>
      </c>
      <c r="D78" s="68" t="s">
        <v>181</v>
      </c>
      <c r="E78" s="68" t="s">
        <v>182</v>
      </c>
      <c r="F78" s="68" t="s">
        <v>183</v>
      </c>
      <c r="G78" s="68" t="s">
        <v>184</v>
      </c>
      <c r="H78" s="68" t="s">
        <v>185</v>
      </c>
    </row>
    <row r="79" spans="2:8" ht="16" thickBot="1">
      <c r="B79" s="121">
        <f>H77+1</f>
        <v>17</v>
      </c>
      <c r="C79" s="121">
        <f t="shared" ref="C79:H79" si="19">B79+1</f>
        <v>18</v>
      </c>
      <c r="D79" s="121">
        <f t="shared" si="19"/>
        <v>19</v>
      </c>
      <c r="E79" s="121">
        <f t="shared" si="19"/>
        <v>20</v>
      </c>
      <c r="F79" s="121">
        <f t="shared" si="19"/>
        <v>21</v>
      </c>
      <c r="G79" s="121">
        <f t="shared" si="19"/>
        <v>22</v>
      </c>
      <c r="H79" s="121">
        <f t="shared" si="19"/>
        <v>23</v>
      </c>
    </row>
    <row r="80" spans="2:8" ht="60" customHeight="1" thickBot="1">
      <c r="B80" s="68" t="s">
        <v>245</v>
      </c>
      <c r="C80" s="68" t="s">
        <v>213</v>
      </c>
      <c r="D80" s="68" t="s">
        <v>119</v>
      </c>
      <c r="E80" s="68" t="s">
        <v>120</v>
      </c>
      <c r="F80" s="68" t="s">
        <v>121</v>
      </c>
      <c r="G80" s="68" t="s">
        <v>124</v>
      </c>
      <c r="H80" s="68" t="s">
        <v>123</v>
      </c>
    </row>
    <row r="81" spans="2:8" ht="16" thickBot="1">
      <c r="B81" s="121">
        <f>H79+1</f>
        <v>24</v>
      </c>
      <c r="C81" s="121">
        <f t="shared" ref="C81:H81" si="20">B81+1</f>
        <v>25</v>
      </c>
      <c r="D81" s="121">
        <f t="shared" si="20"/>
        <v>26</v>
      </c>
      <c r="E81" s="121">
        <f t="shared" si="20"/>
        <v>27</v>
      </c>
      <c r="F81" s="121">
        <f t="shared" si="20"/>
        <v>28</v>
      </c>
      <c r="G81" s="121">
        <f t="shared" si="20"/>
        <v>29</v>
      </c>
      <c r="H81" s="121">
        <f t="shared" si="20"/>
        <v>30</v>
      </c>
    </row>
    <row r="82" spans="2:8" ht="60" customHeight="1" thickBot="1">
      <c r="B82" s="68" t="s">
        <v>125</v>
      </c>
      <c r="C82" s="68" t="s">
        <v>743</v>
      </c>
      <c r="D82" s="68" t="s">
        <v>122</v>
      </c>
      <c r="E82" s="68" t="s">
        <v>709</v>
      </c>
      <c r="F82" s="68" t="s">
        <v>119</v>
      </c>
      <c r="G82" s="68" t="s">
        <v>667</v>
      </c>
      <c r="H82" s="68" t="s">
        <v>126</v>
      </c>
    </row>
    <row r="83" spans="2:8" ht="16" thickBot="1">
      <c r="B83" s="121">
        <f>H81+1</f>
        <v>31</v>
      </c>
      <c r="C83" s="121"/>
      <c r="D83" s="121"/>
      <c r="E83" s="121"/>
      <c r="F83" s="121"/>
      <c r="G83" s="121"/>
      <c r="H83" s="121"/>
    </row>
    <row r="84" spans="2:8" ht="60" customHeight="1" thickBot="1">
      <c r="B84" s="68"/>
      <c r="C84" s="68"/>
      <c r="D84" s="68"/>
      <c r="E84" s="68"/>
      <c r="F84" s="68"/>
      <c r="G84" s="68"/>
      <c r="H84" s="68"/>
    </row>
    <row r="86" spans="2:8" ht="60" customHeight="1" thickBot="1">
      <c r="B86" s="171">
        <f>+EOMONTH($B$4,6)</f>
        <v>40786</v>
      </c>
      <c r="C86" s="172"/>
      <c r="D86" s="172"/>
      <c r="E86" s="172"/>
      <c r="F86" s="172"/>
      <c r="G86" s="172"/>
      <c r="H86" s="173"/>
    </row>
    <row r="87" spans="2:8" ht="17" thickBot="1">
      <c r="B87" s="17" t="s">
        <v>435</v>
      </c>
      <c r="C87" s="17" t="s">
        <v>436</v>
      </c>
      <c r="D87" s="17" t="s">
        <v>437</v>
      </c>
      <c r="E87" s="17" t="s">
        <v>591</v>
      </c>
      <c r="F87" s="17" t="s">
        <v>439</v>
      </c>
      <c r="G87" s="17" t="s">
        <v>440</v>
      </c>
      <c r="H87" s="17" t="s">
        <v>450</v>
      </c>
    </row>
    <row r="88" spans="2:8" ht="16" thickBot="1">
      <c r="B88" s="121"/>
      <c r="C88" s="121">
        <f t="shared" ref="C88:H88" si="21">B88+1</f>
        <v>1</v>
      </c>
      <c r="D88" s="121">
        <f t="shared" si="21"/>
        <v>2</v>
      </c>
      <c r="E88" s="121">
        <f t="shared" si="21"/>
        <v>3</v>
      </c>
      <c r="F88" s="121">
        <f t="shared" si="21"/>
        <v>4</v>
      </c>
      <c r="G88" s="121">
        <f t="shared" si="21"/>
        <v>5</v>
      </c>
      <c r="H88" s="121">
        <f t="shared" si="21"/>
        <v>6</v>
      </c>
    </row>
    <row r="89" spans="2:8" ht="60" customHeight="1" thickBot="1">
      <c r="B89" s="68"/>
      <c r="C89" s="68" t="s">
        <v>127</v>
      </c>
      <c r="D89" s="68" t="s">
        <v>128</v>
      </c>
      <c r="E89" s="68" t="s">
        <v>129</v>
      </c>
      <c r="F89" s="138" t="s">
        <v>701</v>
      </c>
      <c r="G89" s="68"/>
      <c r="H89" s="159" t="s">
        <v>712</v>
      </c>
    </row>
    <row r="90" spans="2:8" ht="16" thickBot="1">
      <c r="B90" s="121">
        <f>H88+1</f>
        <v>7</v>
      </c>
      <c r="C90" s="121">
        <f t="shared" ref="C90:H90" si="22">B90+1</f>
        <v>8</v>
      </c>
      <c r="D90" s="121">
        <f t="shared" si="22"/>
        <v>9</v>
      </c>
      <c r="E90" s="121">
        <f t="shared" si="22"/>
        <v>10</v>
      </c>
      <c r="F90" s="121">
        <f t="shared" si="22"/>
        <v>11</v>
      </c>
      <c r="G90" s="121">
        <f t="shared" si="22"/>
        <v>12</v>
      </c>
      <c r="H90" s="121">
        <f t="shared" si="22"/>
        <v>13</v>
      </c>
    </row>
    <row r="91" spans="2:8" ht="60" customHeight="1" thickBot="1">
      <c r="B91" s="68"/>
      <c r="C91" s="68"/>
      <c r="D91" s="68"/>
      <c r="E91" s="68"/>
      <c r="F91" s="138"/>
      <c r="G91" s="159" t="s">
        <v>711</v>
      </c>
      <c r="H91" s="68"/>
    </row>
    <row r="92" spans="2:8" ht="16" thickBot="1">
      <c r="B92" s="121">
        <f>H90+1</f>
        <v>14</v>
      </c>
      <c r="C92" s="121">
        <f t="shared" ref="C92:H92" si="23">B92+1</f>
        <v>15</v>
      </c>
      <c r="D92" s="121">
        <f t="shared" si="23"/>
        <v>16</v>
      </c>
      <c r="E92" s="121">
        <f t="shared" si="23"/>
        <v>17</v>
      </c>
      <c r="F92" s="121">
        <f t="shared" si="23"/>
        <v>18</v>
      </c>
      <c r="G92" s="121">
        <f t="shared" si="23"/>
        <v>19</v>
      </c>
      <c r="H92" s="121">
        <f t="shared" si="23"/>
        <v>20</v>
      </c>
    </row>
    <row r="93" spans="2:8" ht="60" customHeight="1" thickBot="1">
      <c r="B93" s="68"/>
      <c r="C93" s="68"/>
      <c r="D93" s="68"/>
      <c r="E93" s="68"/>
      <c r="F93" s="68"/>
      <c r="G93" s="68"/>
      <c r="H93" s="68"/>
    </row>
    <row r="94" spans="2:8" ht="16" thickBot="1">
      <c r="B94" s="121">
        <f>H92+1</f>
        <v>21</v>
      </c>
      <c r="C94" s="121">
        <f t="shared" ref="C94:H94" si="24">B94+1</f>
        <v>22</v>
      </c>
      <c r="D94" s="121">
        <f t="shared" si="24"/>
        <v>23</v>
      </c>
      <c r="E94" s="121">
        <f t="shared" si="24"/>
        <v>24</v>
      </c>
      <c r="F94" s="121">
        <f t="shared" si="24"/>
        <v>25</v>
      </c>
      <c r="G94" s="121">
        <f t="shared" si="24"/>
        <v>26</v>
      </c>
      <c r="H94" s="121">
        <f t="shared" si="24"/>
        <v>27</v>
      </c>
    </row>
    <row r="95" spans="2:8" ht="60" customHeight="1" thickBot="1">
      <c r="B95" s="68"/>
      <c r="C95" s="68"/>
      <c r="D95" s="68"/>
      <c r="E95" s="68"/>
      <c r="F95" s="68"/>
      <c r="G95" s="68"/>
      <c r="H95" s="68"/>
    </row>
    <row r="96" spans="2:8" ht="16" thickBot="1">
      <c r="B96" s="121">
        <f>H94+1</f>
        <v>28</v>
      </c>
      <c r="C96" s="121">
        <f>B96+1</f>
        <v>29</v>
      </c>
      <c r="D96" s="121">
        <f>C96+1</f>
        <v>30</v>
      </c>
      <c r="E96" s="121">
        <f>D96+1</f>
        <v>31</v>
      </c>
      <c r="F96" s="121"/>
      <c r="G96" s="121"/>
      <c r="H96" s="121"/>
    </row>
    <row r="97" spans="2:8" ht="60" customHeight="1" thickBot="1">
      <c r="B97" s="68"/>
      <c r="C97" s="68"/>
      <c r="D97" s="68"/>
      <c r="E97" s="68"/>
      <c r="F97" s="68"/>
      <c r="G97" s="68"/>
      <c r="H97" s="68"/>
    </row>
    <row r="98" spans="2:8" ht="16" thickBot="1">
      <c r="B98" s="121"/>
      <c r="C98" s="121"/>
      <c r="D98" s="121"/>
      <c r="E98" s="121"/>
      <c r="F98" s="121"/>
      <c r="G98" s="121"/>
      <c r="H98" s="121"/>
    </row>
    <row r="99" spans="2:8" ht="60" customHeight="1" thickBot="1">
      <c r="B99" s="68"/>
      <c r="C99" s="68"/>
      <c r="D99" s="68"/>
      <c r="E99" s="68"/>
      <c r="F99" s="68"/>
      <c r="G99" s="68"/>
      <c r="H99" s="68"/>
    </row>
  </sheetData>
  <mergeCells count="9">
    <mergeCell ref="B71:H71"/>
    <mergeCell ref="B86:H86"/>
    <mergeCell ref="B58:H58"/>
    <mergeCell ref="B32:H32"/>
    <mergeCell ref="B1:I1"/>
    <mergeCell ref="B2:C2"/>
    <mergeCell ref="B4:H4"/>
    <mergeCell ref="B18:H18"/>
    <mergeCell ref="B45:H45"/>
  </mergeCells>
  <phoneticPr fontId="13" type="noConversion"/>
  <conditionalFormatting sqref="B21:H21 B23:H23 B41:H41 B48:H48 G29:H29 B35:F35 B39:H39 H52 B65:C65 B54:D54 B56:C56 G56:H56 B69:C69 B6:H15 F50 B52:D52 D37:H37 F54:H54 H50 B50:C50 B43:H43">
    <cfRule type="expression" dxfId="23" priority="22">
      <formula>$U6=3</formula>
    </cfRule>
    <cfRule type="expression" dxfId="22" priority="23">
      <formula>$U6=2</formula>
    </cfRule>
    <cfRule type="expression" dxfId="21" priority="24">
      <formula>$U6=1</formula>
    </cfRule>
  </conditionalFormatting>
  <conditionalFormatting sqref="B22:H22 B24:H24 B26:H26 B28:H28 B20:H20">
    <cfRule type="expression" dxfId="20" priority="19">
      <formula>$U20=3</formula>
    </cfRule>
    <cfRule type="expression" dxfId="19" priority="20">
      <formula>$U20=2</formula>
    </cfRule>
    <cfRule type="expression" dxfId="18" priority="21">
      <formula>$U20=1</formula>
    </cfRule>
  </conditionalFormatting>
  <conditionalFormatting sqref="B34:H34 B36:H36 B38:H38 B40:H40 B42:H42">
    <cfRule type="expression" dxfId="17" priority="16">
      <formula>$U34=3</formula>
    </cfRule>
    <cfRule type="expression" dxfId="16" priority="17">
      <formula>$U34=2</formula>
    </cfRule>
    <cfRule type="expression" dxfId="15" priority="18">
      <formula>$U34=1</formula>
    </cfRule>
  </conditionalFormatting>
  <conditionalFormatting sqref="B22:H22 B24:H24 B26:H26 B28:H28 B20:H20">
    <cfRule type="expression" dxfId="14" priority="13">
      <formula>$U20=3</formula>
    </cfRule>
    <cfRule type="expression" dxfId="13" priority="14">
      <formula>$U20=2</formula>
    </cfRule>
    <cfRule type="expression" dxfId="12" priority="15">
      <formula>$U20=1</formula>
    </cfRule>
  </conditionalFormatting>
  <conditionalFormatting sqref="B63:H63 E50 E54 E52:G52 B67:F67 G74:H74 B76:H76 G61:H61 E69:F69 F65:H65 E56:F56 G50">
    <cfRule type="expression" dxfId="11" priority="10">
      <formula>$U50=3</formula>
    </cfRule>
    <cfRule type="expression" dxfId="10" priority="11">
      <formula>$U50=2</formula>
    </cfRule>
    <cfRule type="expression" dxfId="9" priority="12">
      <formula>$U50=1</formula>
    </cfRule>
  </conditionalFormatting>
  <conditionalFormatting sqref="B49:H49 B51:H51 B53:H53 B55:H55 B47:H47">
    <cfRule type="expression" dxfId="8" priority="7">
      <formula>$U47=3</formula>
    </cfRule>
    <cfRule type="expression" dxfId="7" priority="8">
      <formula>$U47=2</formula>
    </cfRule>
    <cfRule type="expression" dxfId="6" priority="9">
      <formula>$U47=1</formula>
    </cfRule>
  </conditionalFormatting>
  <conditionalFormatting sqref="B99:H99 C61:D61 B97:H97 B95:H95 B80:H80 B82:H82 B89:H89 B74:F74 G67:H67 G69:H69 B84:H84 B78:H78 B91:H91 B93:H93">
    <cfRule type="expression" dxfId="5" priority="4">
      <formula>$U61=3</formula>
    </cfRule>
    <cfRule type="expression" dxfId="4" priority="5">
      <formula>$U61=2</formula>
    </cfRule>
    <cfRule type="expression" dxfId="3" priority="6">
      <formula>$U61=1</formula>
    </cfRule>
  </conditionalFormatting>
  <conditionalFormatting sqref="B62:H62 B64:H64 B66:H66 B60:H60 B68:H68 B75:H75 B77:H77 B79:H79 B73:H73 B81:H81 B83:H83 B90:H90 B92:H92 B94:H94 B98:H98 B96:H96 B88:H88">
    <cfRule type="expression" dxfId="2" priority="1">
      <formula>$U60=3</formula>
    </cfRule>
    <cfRule type="expression" dxfId="1" priority="2">
      <formula>$U60=2</formula>
    </cfRule>
    <cfRule type="expression" dxfId="0" priority="3">
      <formula>$U60=1</formula>
    </cfRule>
  </conditionalFormatting>
  <pageMargins left="0.7" right="0.7" top="0.75" bottom="0.75" header="0.3" footer="0.3"/>
  <drawing r:id="rId1"/>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codeName="Sheet5" enableFormatConditionsCalculation="0"/>
  <dimension ref="B1:L606"/>
  <sheetViews>
    <sheetView showGridLines="0" workbookViewId="0">
      <pane ySplit="2" topLeftCell="A3" activePane="bottomLeft" state="frozen"/>
      <selection pane="bottomLeft" activeCell="I10" sqref="I10"/>
    </sheetView>
  </sheetViews>
  <sheetFormatPr baseColWidth="10" defaultColWidth="8.625" defaultRowHeight="15"/>
  <cols>
    <col min="1" max="1" width="3.75" style="1" customWidth="1"/>
    <col min="2" max="2" width="11.875" style="1" customWidth="1"/>
    <col min="3" max="3" width="18.625" style="1" customWidth="1"/>
    <col min="4" max="5" width="20.75" style="1" customWidth="1"/>
    <col min="6" max="6" width="17.75" style="1" customWidth="1"/>
    <col min="7" max="7" width="27.25" style="1" customWidth="1"/>
    <col min="8" max="8" width="20.125" style="1" customWidth="1"/>
    <col min="9" max="9" width="22.875" style="1" customWidth="1"/>
    <col min="10" max="10" width="27.75" style="1" customWidth="1"/>
    <col min="11" max="11" width="13" style="1" customWidth="1"/>
    <col min="12" max="16384" width="8.625" style="1"/>
  </cols>
  <sheetData>
    <row r="1" spans="2:12" s="2" customFormat="1" ht="80.25" customHeight="1">
      <c r="B1" s="165" t="s">
        <v>609</v>
      </c>
      <c r="C1" s="165"/>
      <c r="D1" s="165"/>
      <c r="E1" s="165"/>
      <c r="F1" s="165"/>
      <c r="G1" s="165"/>
      <c r="H1" s="165"/>
      <c r="I1" s="165"/>
    </row>
    <row r="2" spans="2:12" s="3" customFormat="1" ht="21.75" customHeight="1">
      <c r="B2" s="166" t="s">
        <v>410</v>
      </c>
      <c r="C2" s="166"/>
    </row>
    <row r="3" spans="2:12" ht="16" thickBot="1"/>
    <row r="4" spans="2:12" ht="32.25" customHeight="1" thickBot="1">
      <c r="B4" s="13" t="s">
        <v>411</v>
      </c>
      <c r="C4" s="13" t="s">
        <v>412</v>
      </c>
      <c r="D4" s="13" t="s">
        <v>413</v>
      </c>
      <c r="E4" s="16" t="s">
        <v>417</v>
      </c>
      <c r="F4" s="16" t="s">
        <v>599</v>
      </c>
      <c r="G4" s="13" t="s">
        <v>414</v>
      </c>
      <c r="H4" s="13" t="s">
        <v>415</v>
      </c>
      <c r="I4" s="13" t="s">
        <v>490</v>
      </c>
      <c r="J4" s="13" t="s">
        <v>343</v>
      </c>
      <c r="K4" s="11"/>
      <c r="L4" s="6"/>
    </row>
    <row r="5" spans="2:12" ht="16" thickBot="1">
      <c r="B5" s="7" t="s">
        <v>522</v>
      </c>
      <c r="C5" s="7" t="s">
        <v>525</v>
      </c>
      <c r="D5" s="7" t="s">
        <v>555</v>
      </c>
      <c r="E5" s="7" t="s">
        <v>309</v>
      </c>
      <c r="F5" s="7" t="s">
        <v>551</v>
      </c>
      <c r="G5" s="14" t="s">
        <v>534</v>
      </c>
      <c r="H5" s="14" t="s">
        <v>429</v>
      </c>
      <c r="I5" s="14" t="s">
        <v>508</v>
      </c>
      <c r="J5" s="14" t="s">
        <v>344</v>
      </c>
      <c r="K5" s="12"/>
      <c r="L5" s="6"/>
    </row>
    <row r="6" spans="2:12" ht="16" thickBot="1">
      <c r="B6" s="7" t="s">
        <v>527</v>
      </c>
      <c r="C6" s="7" t="s">
        <v>528</v>
      </c>
      <c r="D6" s="7" t="s">
        <v>347</v>
      </c>
      <c r="E6" s="7" t="s">
        <v>310</v>
      </c>
      <c r="F6" s="7" t="s">
        <v>536</v>
      </c>
      <c r="G6" s="14" t="s">
        <v>524</v>
      </c>
      <c r="H6" s="14" t="s">
        <v>641</v>
      </c>
      <c r="I6" s="14" t="s">
        <v>509</v>
      </c>
      <c r="J6" s="14" t="s">
        <v>341</v>
      </c>
      <c r="K6" s="12"/>
      <c r="L6" s="6"/>
    </row>
    <row r="7" spans="2:12" ht="16" thickBot="1">
      <c r="B7" s="7" t="s">
        <v>531</v>
      </c>
      <c r="C7" s="7" t="s">
        <v>537</v>
      </c>
      <c r="D7" s="7" t="s">
        <v>351</v>
      </c>
      <c r="E7" s="7" t="s">
        <v>666</v>
      </c>
      <c r="F7" s="7" t="s">
        <v>552</v>
      </c>
      <c r="G7" s="14" t="s">
        <v>529</v>
      </c>
      <c r="H7" s="14" t="s">
        <v>142</v>
      </c>
      <c r="I7" s="14" t="s">
        <v>580</v>
      </c>
      <c r="J7" s="14" t="s">
        <v>342</v>
      </c>
      <c r="K7" s="12"/>
      <c r="L7" s="6"/>
    </row>
    <row r="8" spans="2:12" ht="16" thickBot="1">
      <c r="B8" s="7" t="s">
        <v>532</v>
      </c>
      <c r="C8" s="7" t="s">
        <v>538</v>
      </c>
      <c r="D8" s="7" t="s">
        <v>500</v>
      </c>
      <c r="E8" s="23"/>
      <c r="F8" s="7" t="s">
        <v>553</v>
      </c>
      <c r="G8" s="14" t="s">
        <v>506</v>
      </c>
      <c r="H8" s="14" t="s">
        <v>431</v>
      </c>
      <c r="I8" s="14" t="s">
        <v>501</v>
      </c>
      <c r="J8" s="14" t="s">
        <v>275</v>
      </c>
      <c r="K8" s="12"/>
      <c r="L8" s="6"/>
    </row>
    <row r="9" spans="2:12" ht="16" thickBot="1">
      <c r="B9" s="7" t="s">
        <v>523</v>
      </c>
      <c r="C9" s="7" t="s">
        <v>541</v>
      </c>
      <c r="D9" s="7" t="s">
        <v>526</v>
      </c>
      <c r="E9" s="23"/>
      <c r="F9" s="23"/>
      <c r="G9" s="14" t="s">
        <v>578</v>
      </c>
      <c r="H9" s="14" t="s">
        <v>143</v>
      </c>
      <c r="I9" s="14" t="s">
        <v>582</v>
      </c>
      <c r="J9" s="14" t="s">
        <v>276</v>
      </c>
      <c r="K9" s="12"/>
      <c r="L9" s="6"/>
    </row>
    <row r="10" spans="2:12" ht="16" thickBot="1">
      <c r="B10" s="23"/>
      <c r="C10" s="23"/>
      <c r="D10" s="7" t="s">
        <v>350</v>
      </c>
      <c r="E10" s="23"/>
      <c r="F10" s="23"/>
      <c r="G10" s="14" t="s">
        <v>507</v>
      </c>
      <c r="H10" s="14" t="s">
        <v>539</v>
      </c>
      <c r="I10" s="14" t="s">
        <v>510</v>
      </c>
      <c r="J10" s="14" t="s">
        <v>277</v>
      </c>
      <c r="K10" s="12"/>
      <c r="L10" s="6"/>
    </row>
    <row r="11" spans="2:12" ht="16" thickBot="1">
      <c r="B11" s="23"/>
      <c r="C11" s="23"/>
      <c r="D11" s="7" t="s">
        <v>498</v>
      </c>
      <c r="E11" s="23"/>
      <c r="F11" s="23"/>
      <c r="G11" s="67" t="s">
        <v>586</v>
      </c>
      <c r="H11" s="14" t="s">
        <v>540</v>
      </c>
      <c r="I11" s="14" t="s">
        <v>627</v>
      </c>
      <c r="J11" s="14" t="s">
        <v>279</v>
      </c>
      <c r="K11" s="12"/>
      <c r="L11" s="6"/>
    </row>
    <row r="12" spans="2:12" ht="16" thickBot="1">
      <c r="B12" s="23"/>
      <c r="C12" s="23"/>
      <c r="D12" s="7" t="s">
        <v>348</v>
      </c>
      <c r="E12" s="23"/>
      <c r="F12" s="23"/>
      <c r="G12" s="67" t="s">
        <v>577</v>
      </c>
      <c r="H12" s="14" t="s">
        <v>643</v>
      </c>
      <c r="I12" s="14" t="s">
        <v>502</v>
      </c>
      <c r="J12" s="14" t="s">
        <v>278</v>
      </c>
      <c r="K12" s="12"/>
      <c r="L12" s="6"/>
    </row>
    <row r="13" spans="2:12" ht="16" thickBot="1">
      <c r="B13" s="23"/>
      <c r="C13" s="23"/>
      <c r="D13" s="7" t="s">
        <v>349</v>
      </c>
      <c r="E13" s="23"/>
      <c r="F13" s="23"/>
      <c r="G13" s="14" t="s">
        <v>588</v>
      </c>
      <c r="H13" s="14" t="s">
        <v>562</v>
      </c>
      <c r="I13" s="67" t="s">
        <v>628</v>
      </c>
      <c r="J13" s="14" t="s">
        <v>281</v>
      </c>
      <c r="K13" s="12"/>
      <c r="L13" s="6"/>
    </row>
    <row r="14" spans="2:12" ht="16" thickBot="1">
      <c r="B14" s="23"/>
      <c r="C14" s="23"/>
      <c r="D14" s="7" t="s">
        <v>499</v>
      </c>
      <c r="E14" s="23"/>
      <c r="F14" s="23"/>
      <c r="G14" s="14" t="s">
        <v>584</v>
      </c>
      <c r="H14" s="14" t="s">
        <v>293</v>
      </c>
      <c r="I14" s="14" t="s">
        <v>503</v>
      </c>
      <c r="J14" s="14" t="s">
        <v>282</v>
      </c>
      <c r="K14" s="12"/>
      <c r="L14" s="6"/>
    </row>
    <row r="15" spans="2:12" ht="16" thickBot="1">
      <c r="B15" s="23"/>
      <c r="C15" s="23"/>
      <c r="D15" s="23"/>
      <c r="E15" s="23"/>
      <c r="F15" s="23"/>
      <c r="G15" s="22"/>
      <c r="H15" s="14" t="s">
        <v>292</v>
      </c>
      <c r="I15" s="14" t="s">
        <v>629</v>
      </c>
      <c r="J15" s="14" t="s">
        <v>100</v>
      </c>
      <c r="K15" s="12"/>
      <c r="L15" s="6"/>
    </row>
    <row r="16" spans="2:12" ht="16" thickBot="1">
      <c r="B16" s="23"/>
      <c r="C16" s="23"/>
      <c r="D16" s="23"/>
      <c r="E16" s="23"/>
      <c r="F16" s="23"/>
      <c r="G16" s="22"/>
      <c r="H16" s="14" t="s">
        <v>644</v>
      </c>
      <c r="I16" s="14" t="s">
        <v>630</v>
      </c>
      <c r="J16" s="14" t="s">
        <v>102</v>
      </c>
      <c r="K16" s="12"/>
      <c r="L16" s="6"/>
    </row>
    <row r="17" spans="2:12" ht="16" thickBot="1">
      <c r="B17" s="23"/>
      <c r="C17" s="23"/>
      <c r="D17" s="23"/>
      <c r="E17" s="23"/>
      <c r="F17" s="23"/>
      <c r="G17" s="22"/>
      <c r="H17" s="14" t="s">
        <v>563</v>
      </c>
      <c r="I17" s="14" t="s">
        <v>489</v>
      </c>
      <c r="J17" s="14" t="s">
        <v>283</v>
      </c>
      <c r="K17" s="12"/>
      <c r="L17" s="6"/>
    </row>
    <row r="18" spans="2:12" ht="16" thickBot="1">
      <c r="B18" s="23"/>
      <c r="C18" s="23"/>
      <c r="D18" s="23"/>
      <c r="E18" s="23"/>
      <c r="F18" s="23"/>
      <c r="G18" s="22"/>
      <c r="H18" s="14" t="s">
        <v>645</v>
      </c>
      <c r="I18" s="14" t="s">
        <v>504</v>
      </c>
      <c r="J18" s="14" t="s">
        <v>367</v>
      </c>
      <c r="K18" s="12"/>
      <c r="L18" s="6"/>
    </row>
    <row r="19" spans="2:12" ht="16" thickBot="1">
      <c r="B19" s="23"/>
      <c r="C19" s="23"/>
      <c r="D19" s="23"/>
      <c r="E19" s="23"/>
      <c r="F19" s="23"/>
      <c r="G19" s="22"/>
      <c r="H19" s="14" t="s">
        <v>646</v>
      </c>
      <c r="I19" s="67" t="s">
        <v>339</v>
      </c>
      <c r="J19" s="14" t="s">
        <v>368</v>
      </c>
      <c r="K19" s="12"/>
      <c r="L19" s="6"/>
    </row>
    <row r="20" spans="2:12" ht="16" thickBot="1">
      <c r="B20" s="23"/>
      <c r="C20" s="23"/>
      <c r="D20" s="23"/>
      <c r="E20" s="23"/>
      <c r="F20" s="23"/>
      <c r="G20" s="22"/>
      <c r="H20" s="14" t="s">
        <v>280</v>
      </c>
      <c r="I20" s="67" t="s">
        <v>505</v>
      </c>
      <c r="J20" s="14" t="s">
        <v>384</v>
      </c>
      <c r="K20" s="12"/>
      <c r="L20" s="6"/>
    </row>
    <row r="21" spans="2:12" ht="16" thickBot="1">
      <c r="B21" s="23"/>
      <c r="C21" s="23"/>
      <c r="D21" s="23"/>
      <c r="E21" s="23"/>
      <c r="F21" s="23"/>
      <c r="G21" s="22"/>
      <c r="H21" s="14" t="s">
        <v>542</v>
      </c>
      <c r="I21" s="67" t="s">
        <v>346</v>
      </c>
      <c r="J21" s="14" t="s">
        <v>104</v>
      </c>
      <c r="K21" s="12"/>
      <c r="L21" s="6"/>
    </row>
    <row r="22" spans="2:12" ht="16" thickBot="1">
      <c r="B22" s="23"/>
      <c r="C22" s="23"/>
      <c r="D22" s="23"/>
      <c r="E22" s="23"/>
      <c r="F22" s="23"/>
      <c r="G22" s="22"/>
      <c r="H22" s="14" t="s">
        <v>383</v>
      </c>
      <c r="I22" s="14" t="s">
        <v>340</v>
      </c>
      <c r="J22" s="14" t="s">
        <v>370</v>
      </c>
      <c r="K22" s="12"/>
      <c r="L22" s="6"/>
    </row>
    <row r="23" spans="2:12">
      <c r="B23" s="12"/>
      <c r="C23" s="12"/>
      <c r="D23" s="12"/>
      <c r="E23" s="12"/>
      <c r="F23" s="12"/>
      <c r="G23" s="12"/>
      <c r="H23" s="12"/>
      <c r="I23" s="12"/>
      <c r="J23" s="12"/>
      <c r="K23" s="12"/>
      <c r="L23" s="6"/>
    </row>
    <row r="24" spans="2:12" ht="19" thickBot="1">
      <c r="B24" s="10" t="s">
        <v>467</v>
      </c>
      <c r="C24" s="12"/>
      <c r="D24" s="12"/>
      <c r="E24" s="12"/>
      <c r="F24" s="12"/>
      <c r="G24" s="12"/>
      <c r="H24" s="12"/>
      <c r="I24" s="12"/>
      <c r="J24" s="12"/>
      <c r="K24" s="12"/>
      <c r="L24" s="6"/>
    </row>
    <row r="25" spans="2:12" ht="32.25" customHeight="1" thickBot="1">
      <c r="B25" s="13" t="s">
        <v>412</v>
      </c>
      <c r="C25" s="13" t="s">
        <v>461</v>
      </c>
      <c r="E25" s="13" t="s">
        <v>468</v>
      </c>
      <c r="F25" s="13" t="s">
        <v>469</v>
      </c>
      <c r="G25" s="12"/>
      <c r="H25" s="12"/>
      <c r="I25" s="12"/>
      <c r="J25" s="12"/>
      <c r="K25" s="12"/>
      <c r="L25" s="6"/>
    </row>
    <row r="26" spans="2:12" ht="16" thickBot="1">
      <c r="B26" s="26" t="s">
        <v>525</v>
      </c>
      <c r="C26" s="26">
        <v>120</v>
      </c>
      <c r="E26" s="26" t="s">
        <v>660</v>
      </c>
      <c r="F26" s="26">
        <v>550</v>
      </c>
      <c r="G26" s="12"/>
      <c r="H26" s="12"/>
      <c r="I26" s="12"/>
      <c r="J26" s="12"/>
      <c r="K26" s="12"/>
      <c r="L26" s="6"/>
    </row>
    <row r="27" spans="2:12" ht="16" thickBot="1">
      <c r="B27" s="28" t="s">
        <v>528</v>
      </c>
      <c r="C27" s="28">
        <v>120</v>
      </c>
      <c r="E27" s="71" t="s">
        <v>661</v>
      </c>
      <c r="F27" s="28">
        <v>650</v>
      </c>
      <c r="G27" s="12"/>
      <c r="H27" s="12"/>
      <c r="I27" s="12"/>
      <c r="J27" s="12"/>
      <c r="K27" s="12"/>
      <c r="L27" s="6"/>
    </row>
    <row r="28" spans="2:12" ht="16" thickBot="1">
      <c r="B28" s="26" t="s">
        <v>537</v>
      </c>
      <c r="C28" s="26">
        <v>85</v>
      </c>
      <c r="E28" s="26" t="s">
        <v>672</v>
      </c>
      <c r="F28" s="26"/>
      <c r="G28" s="12"/>
      <c r="H28" s="12"/>
      <c r="I28" s="12"/>
      <c r="J28" s="12"/>
      <c r="K28" s="12"/>
      <c r="L28" s="6"/>
    </row>
    <row r="29" spans="2:12" ht="16" thickBot="1">
      <c r="B29" s="28" t="s">
        <v>538</v>
      </c>
      <c r="C29" s="28">
        <v>100</v>
      </c>
      <c r="E29" s="71" t="s">
        <v>673</v>
      </c>
      <c r="F29" s="28"/>
      <c r="G29" s="12"/>
      <c r="H29" s="12"/>
      <c r="I29" s="12"/>
      <c r="J29" s="12"/>
      <c r="K29" s="12"/>
      <c r="L29" s="6"/>
    </row>
    <row r="30" spans="2:12" ht="16" thickBot="1">
      <c r="B30" s="26" t="s">
        <v>541</v>
      </c>
      <c r="C30" s="26">
        <v>60</v>
      </c>
      <c r="E30" s="26" t="s">
        <v>674</v>
      </c>
      <c r="F30" s="26"/>
      <c r="G30" s="12"/>
      <c r="H30" s="12"/>
      <c r="I30" s="12"/>
      <c r="J30" s="12"/>
      <c r="K30" s="12"/>
      <c r="L30" s="6"/>
    </row>
    <row r="31" spans="2:12" ht="16" thickBot="1">
      <c r="B31" s="71" t="s">
        <v>512</v>
      </c>
      <c r="C31" s="71">
        <v>252</v>
      </c>
      <c r="D31" s="12"/>
      <c r="E31" s="71" t="s">
        <v>675</v>
      </c>
      <c r="F31" s="28"/>
      <c r="G31" s="12"/>
      <c r="H31" s="12"/>
      <c r="I31" s="12"/>
      <c r="J31" s="12"/>
      <c r="K31" s="12"/>
      <c r="L31" s="6"/>
    </row>
    <row r="32" spans="2:12" ht="16" thickBot="1">
      <c r="B32" s="12"/>
      <c r="C32" s="12"/>
      <c r="D32" s="12"/>
      <c r="E32" s="26" t="s">
        <v>676</v>
      </c>
      <c r="F32" s="26"/>
      <c r="G32" s="12"/>
      <c r="H32" s="12"/>
      <c r="I32" s="12"/>
      <c r="J32" s="12"/>
      <c r="K32" s="12"/>
      <c r="L32" s="6"/>
    </row>
    <row r="33" spans="2:12" ht="16" thickBot="1">
      <c r="B33" s="12"/>
      <c r="C33" s="12"/>
      <c r="D33" s="12"/>
      <c r="E33" s="71" t="s">
        <v>670</v>
      </c>
      <c r="F33" s="28"/>
      <c r="G33" s="12"/>
      <c r="H33" s="12"/>
      <c r="I33" s="12"/>
      <c r="J33" s="12"/>
      <c r="K33" s="12"/>
      <c r="L33" s="6"/>
    </row>
    <row r="34" spans="2:12" ht="16" thickBot="1">
      <c r="B34" s="12"/>
      <c r="C34" s="12"/>
      <c r="D34" s="12"/>
      <c r="E34" s="26" t="s">
        <v>470</v>
      </c>
      <c r="F34" s="26"/>
      <c r="G34" s="12"/>
      <c r="H34" s="12"/>
      <c r="I34" s="12"/>
      <c r="J34" s="12"/>
      <c r="K34" s="12"/>
      <c r="L34" s="6"/>
    </row>
    <row r="35" spans="2:12" ht="16" thickBot="1">
      <c r="B35" s="12"/>
      <c r="C35" s="12"/>
      <c r="D35" s="12"/>
      <c r="E35" s="71" t="s">
        <v>662</v>
      </c>
      <c r="F35" s="28"/>
      <c r="G35" s="12"/>
      <c r="H35" s="12"/>
      <c r="I35" s="12"/>
      <c r="J35" s="12"/>
      <c r="K35" s="12"/>
      <c r="L35" s="6"/>
    </row>
    <row r="36" spans="2:12" ht="16" thickBot="1">
      <c r="B36" s="12"/>
      <c r="C36" s="12"/>
      <c r="D36" s="12"/>
      <c r="E36" s="26" t="s">
        <v>471</v>
      </c>
      <c r="F36" s="26"/>
      <c r="G36" s="12"/>
      <c r="H36" s="12"/>
      <c r="I36" s="12"/>
      <c r="J36" s="12"/>
      <c r="K36" s="12"/>
      <c r="L36" s="6"/>
    </row>
    <row r="37" spans="2:12" ht="16" thickBot="1">
      <c r="B37" s="12"/>
      <c r="C37" s="12"/>
      <c r="D37" s="12"/>
      <c r="E37" s="71" t="s">
        <v>663</v>
      </c>
      <c r="F37" s="28"/>
      <c r="G37" s="12"/>
      <c r="H37" s="12"/>
      <c r="I37" s="12"/>
      <c r="J37" s="12"/>
      <c r="K37" s="12"/>
      <c r="L37" s="6"/>
    </row>
    <row r="38" spans="2:12" ht="16" thickBot="1">
      <c r="B38" s="12"/>
      <c r="C38" s="12"/>
      <c r="D38" s="12"/>
      <c r="E38" s="26" t="s">
        <v>472</v>
      </c>
      <c r="F38" s="26"/>
      <c r="G38" s="12"/>
      <c r="H38" s="12"/>
      <c r="I38" s="12"/>
      <c r="J38" s="12"/>
      <c r="K38" s="12"/>
      <c r="L38" s="6"/>
    </row>
    <row r="39" spans="2:12" ht="16" thickBot="1">
      <c r="B39" s="12"/>
      <c r="C39" s="12"/>
      <c r="D39" s="12"/>
      <c r="E39" s="28" t="s">
        <v>668</v>
      </c>
      <c r="F39" s="28"/>
      <c r="G39" s="12"/>
      <c r="H39" s="12"/>
      <c r="I39" s="12"/>
      <c r="J39" s="12"/>
      <c r="K39" s="12"/>
      <c r="L39" s="6"/>
    </row>
    <row r="40" spans="2:12" ht="16" thickBot="1">
      <c r="B40" s="12"/>
      <c r="C40" s="12"/>
      <c r="D40" s="12"/>
      <c r="E40" s="26" t="s">
        <v>473</v>
      </c>
      <c r="F40" s="26"/>
      <c r="G40" s="12"/>
      <c r="H40" s="12"/>
      <c r="I40" s="12"/>
      <c r="J40" s="12"/>
      <c r="K40" s="12"/>
      <c r="L40" s="6"/>
    </row>
    <row r="41" spans="2:12" ht="16" thickBot="1">
      <c r="B41" s="12"/>
      <c r="C41" s="12"/>
      <c r="D41" s="12"/>
      <c r="E41" s="28" t="s">
        <v>669</v>
      </c>
      <c r="F41" s="28"/>
      <c r="G41" s="12"/>
      <c r="H41" s="12"/>
      <c r="I41" s="12"/>
      <c r="J41" s="12"/>
      <c r="K41" s="12"/>
      <c r="L41" s="6"/>
    </row>
    <row r="42" spans="2:12" ht="16" thickBot="1">
      <c r="B42" s="12"/>
      <c r="C42" s="12"/>
      <c r="D42" s="12"/>
      <c r="E42" s="26" t="s">
        <v>474</v>
      </c>
      <c r="F42" s="26"/>
      <c r="G42" s="12"/>
      <c r="H42" s="12"/>
      <c r="I42" s="12"/>
      <c r="J42" s="12"/>
      <c r="K42" s="12"/>
      <c r="L42" s="6"/>
    </row>
    <row r="43" spans="2:12" ht="16" thickBot="1">
      <c r="B43" s="12"/>
      <c r="C43" s="12"/>
      <c r="D43" s="12"/>
      <c r="E43" s="28" t="s">
        <v>671</v>
      </c>
      <c r="F43" s="28"/>
      <c r="G43" s="12"/>
      <c r="H43" s="12"/>
      <c r="I43" s="12"/>
      <c r="J43" s="12"/>
      <c r="K43" s="12"/>
      <c r="L43" s="6"/>
    </row>
    <row r="44" spans="2:12" ht="16" thickBot="1">
      <c r="B44" s="12"/>
      <c r="C44" s="12"/>
      <c r="D44" s="12"/>
      <c r="E44" s="26" t="s">
        <v>677</v>
      </c>
      <c r="F44" s="26"/>
      <c r="G44" s="12"/>
      <c r="H44" s="12"/>
      <c r="I44" s="12"/>
      <c r="J44" s="12"/>
      <c r="K44" s="12"/>
      <c r="L44" s="6"/>
    </row>
    <row r="45" spans="2:12" ht="16" thickBot="1">
      <c r="B45" s="12"/>
      <c r="C45" s="12"/>
      <c r="D45" s="12"/>
      <c r="E45" s="28" t="s">
        <v>434</v>
      </c>
      <c r="F45" s="28"/>
      <c r="G45" s="12"/>
      <c r="H45" s="12"/>
      <c r="I45" s="12"/>
      <c r="J45" s="12"/>
      <c r="K45" s="12"/>
      <c r="L45" s="6"/>
    </row>
    <row r="46" spans="2:12">
      <c r="B46" s="12"/>
      <c r="C46" s="12"/>
      <c r="D46" s="12"/>
      <c r="E46" s="12"/>
      <c r="F46" s="12"/>
      <c r="G46" s="12"/>
      <c r="H46" s="12"/>
      <c r="I46" s="12"/>
      <c r="J46" s="12"/>
      <c r="K46" s="12"/>
      <c r="L46" s="6"/>
    </row>
    <row r="47" spans="2:12">
      <c r="B47" s="12"/>
      <c r="C47" s="12"/>
      <c r="D47" s="12"/>
      <c r="E47" s="12"/>
      <c r="F47" s="12"/>
      <c r="G47" s="12"/>
      <c r="H47" s="12"/>
      <c r="I47" s="12"/>
      <c r="J47" s="12"/>
      <c r="K47" s="12"/>
      <c r="L47" s="6"/>
    </row>
    <row r="48" spans="2:12">
      <c r="B48" s="12"/>
      <c r="C48" s="12"/>
      <c r="D48" s="12"/>
      <c r="E48" s="12"/>
      <c r="F48" s="12"/>
      <c r="G48" s="12"/>
      <c r="H48" s="12"/>
      <c r="I48" s="12"/>
      <c r="J48" s="12"/>
      <c r="K48" s="12"/>
      <c r="L48" s="6"/>
    </row>
    <row r="49" spans="2:12">
      <c r="B49" s="12"/>
      <c r="C49" s="12"/>
      <c r="D49" s="12"/>
      <c r="E49" s="12"/>
      <c r="F49" s="12"/>
      <c r="G49" s="12"/>
      <c r="H49" s="12"/>
      <c r="I49" s="12"/>
      <c r="J49" s="12"/>
      <c r="K49" s="12"/>
      <c r="L49" s="6"/>
    </row>
    <row r="50" spans="2:12">
      <c r="B50" s="12"/>
      <c r="C50" s="12"/>
      <c r="D50" s="12"/>
      <c r="E50" s="12"/>
      <c r="F50" s="12"/>
      <c r="G50" s="12"/>
      <c r="H50" s="12"/>
      <c r="I50" s="12"/>
      <c r="J50" s="12"/>
      <c r="K50" s="12"/>
      <c r="L50" s="6"/>
    </row>
    <row r="51" spans="2:12">
      <c r="B51" s="12"/>
      <c r="C51" s="12"/>
      <c r="D51" s="12"/>
      <c r="E51" s="12"/>
      <c r="F51" s="12"/>
      <c r="G51" s="12"/>
      <c r="H51" s="12"/>
      <c r="I51" s="12"/>
      <c r="J51" s="12"/>
      <c r="K51" s="12"/>
      <c r="L51" s="6"/>
    </row>
    <row r="52" spans="2:12">
      <c r="B52" s="12"/>
      <c r="C52" s="12"/>
      <c r="D52" s="12"/>
      <c r="E52" s="12"/>
      <c r="F52" s="12"/>
      <c r="G52" s="12"/>
      <c r="H52" s="12"/>
      <c r="I52" s="12"/>
      <c r="J52" s="12"/>
      <c r="K52" s="12"/>
      <c r="L52" s="6"/>
    </row>
    <row r="53" spans="2:12">
      <c r="B53" s="12"/>
      <c r="C53" s="12"/>
      <c r="D53" s="12"/>
      <c r="E53" s="12"/>
      <c r="F53" s="12"/>
      <c r="G53" s="12"/>
      <c r="H53" s="12"/>
      <c r="I53" s="12"/>
      <c r="J53" s="12"/>
      <c r="K53" s="12"/>
      <c r="L53" s="6"/>
    </row>
    <row r="54" spans="2:12">
      <c r="B54" s="12"/>
      <c r="C54" s="12"/>
      <c r="D54" s="12"/>
      <c r="E54" s="12"/>
      <c r="F54" s="12"/>
      <c r="G54" s="12"/>
      <c r="H54" s="12"/>
      <c r="I54" s="12"/>
      <c r="J54" s="12"/>
      <c r="K54" s="12"/>
      <c r="L54" s="6"/>
    </row>
    <row r="55" spans="2:12">
      <c r="B55" s="12"/>
      <c r="C55" s="12"/>
      <c r="D55" s="12"/>
      <c r="E55" s="12"/>
      <c r="F55" s="12"/>
      <c r="G55" s="12"/>
      <c r="H55" s="12"/>
      <c r="I55" s="12"/>
      <c r="J55" s="12"/>
      <c r="K55" s="12"/>
      <c r="L55" s="6"/>
    </row>
    <row r="56" spans="2:12">
      <c r="B56" s="12"/>
      <c r="C56" s="12"/>
      <c r="D56" s="12"/>
      <c r="E56" s="12"/>
      <c r="F56" s="12"/>
      <c r="G56" s="12"/>
      <c r="H56" s="12"/>
      <c r="I56" s="12"/>
      <c r="J56" s="12"/>
      <c r="K56" s="12"/>
      <c r="L56" s="6"/>
    </row>
    <row r="57" spans="2:12">
      <c r="B57" s="12"/>
      <c r="C57" s="12"/>
      <c r="D57" s="12"/>
      <c r="E57" s="12"/>
      <c r="F57" s="12"/>
      <c r="G57" s="12"/>
      <c r="H57" s="12"/>
      <c r="I57" s="12"/>
      <c r="J57" s="12"/>
      <c r="K57" s="12"/>
      <c r="L57" s="6"/>
    </row>
    <row r="58" spans="2:12">
      <c r="B58" s="12"/>
      <c r="C58" s="12"/>
      <c r="D58" s="12"/>
      <c r="E58" s="12"/>
      <c r="F58" s="12"/>
      <c r="G58" s="12"/>
      <c r="H58" s="12"/>
      <c r="I58" s="12"/>
      <c r="J58" s="12"/>
      <c r="K58" s="12"/>
      <c r="L58" s="6"/>
    </row>
    <row r="59" spans="2:12">
      <c r="B59" s="12"/>
      <c r="C59" s="12"/>
      <c r="D59" s="12"/>
      <c r="E59" s="12"/>
      <c r="F59" s="12"/>
      <c r="G59" s="12"/>
      <c r="H59" s="12"/>
      <c r="I59" s="12"/>
      <c r="J59" s="12"/>
      <c r="K59" s="12"/>
      <c r="L59" s="6"/>
    </row>
    <row r="60" spans="2:12">
      <c r="B60" s="12"/>
      <c r="C60" s="12"/>
      <c r="D60" s="12"/>
      <c r="E60" s="12"/>
      <c r="F60" s="12"/>
      <c r="G60" s="12"/>
      <c r="H60" s="12"/>
      <c r="I60" s="12"/>
      <c r="J60" s="12"/>
      <c r="K60" s="12"/>
      <c r="L60" s="6"/>
    </row>
    <row r="61" spans="2:12">
      <c r="B61" s="12"/>
      <c r="C61" s="12"/>
      <c r="D61" s="12"/>
      <c r="E61" s="12"/>
      <c r="F61" s="12"/>
      <c r="G61" s="12"/>
      <c r="H61" s="12"/>
      <c r="I61" s="12"/>
      <c r="J61" s="12"/>
      <c r="K61" s="12"/>
      <c r="L61" s="6"/>
    </row>
    <row r="62" spans="2:12">
      <c r="B62" s="12"/>
      <c r="C62" s="12"/>
      <c r="D62" s="12"/>
      <c r="E62" s="12"/>
      <c r="F62" s="12"/>
      <c r="G62" s="12"/>
      <c r="H62" s="12"/>
      <c r="I62" s="12"/>
      <c r="J62" s="12"/>
      <c r="K62" s="12"/>
      <c r="L62" s="6"/>
    </row>
    <row r="63" spans="2:12">
      <c r="B63" s="12"/>
      <c r="C63" s="12"/>
      <c r="D63" s="12"/>
      <c r="E63" s="12"/>
      <c r="F63" s="12"/>
      <c r="G63" s="12"/>
      <c r="H63" s="12"/>
      <c r="I63" s="12"/>
      <c r="J63" s="12"/>
      <c r="K63" s="12"/>
      <c r="L63" s="6"/>
    </row>
    <row r="64" spans="2:12">
      <c r="B64" s="12"/>
      <c r="C64" s="12"/>
      <c r="D64" s="12"/>
      <c r="E64" s="12"/>
      <c r="F64" s="12"/>
      <c r="G64" s="12"/>
      <c r="H64" s="12"/>
      <c r="I64" s="12"/>
      <c r="J64" s="12"/>
      <c r="K64" s="12"/>
      <c r="L64" s="6"/>
    </row>
    <row r="65" spans="2:12">
      <c r="B65" s="12"/>
      <c r="C65" s="12"/>
      <c r="D65" s="12"/>
      <c r="E65" s="12"/>
      <c r="F65" s="12"/>
      <c r="G65" s="12"/>
      <c r="H65" s="12"/>
      <c r="I65" s="12"/>
      <c r="J65" s="12"/>
      <c r="K65" s="12"/>
      <c r="L65" s="6"/>
    </row>
    <row r="66" spans="2:12">
      <c r="B66" s="12"/>
      <c r="C66" s="12"/>
      <c r="D66" s="12"/>
      <c r="E66" s="12"/>
      <c r="F66" s="12"/>
      <c r="G66" s="12"/>
      <c r="H66" s="12"/>
      <c r="I66" s="12"/>
      <c r="J66" s="12"/>
      <c r="K66" s="12"/>
      <c r="L66" s="6"/>
    </row>
    <row r="67" spans="2:12">
      <c r="B67" s="12"/>
      <c r="C67" s="12"/>
      <c r="D67" s="12"/>
      <c r="E67" s="12"/>
      <c r="F67" s="12"/>
      <c r="G67" s="12"/>
      <c r="H67" s="12"/>
      <c r="I67" s="12"/>
      <c r="J67" s="12"/>
      <c r="K67" s="12"/>
      <c r="L67" s="6"/>
    </row>
    <row r="68" spans="2:12">
      <c r="B68" s="12"/>
      <c r="C68" s="12"/>
      <c r="D68" s="12"/>
      <c r="E68" s="12"/>
      <c r="F68" s="12"/>
      <c r="G68" s="12"/>
      <c r="H68" s="12"/>
      <c r="I68" s="12"/>
      <c r="J68" s="12"/>
      <c r="K68" s="12"/>
      <c r="L68" s="6"/>
    </row>
    <row r="69" spans="2:12">
      <c r="B69" s="12"/>
      <c r="C69" s="12"/>
      <c r="D69" s="12"/>
      <c r="E69" s="12"/>
      <c r="F69" s="12"/>
      <c r="G69" s="12"/>
      <c r="H69" s="12"/>
      <c r="I69" s="12"/>
      <c r="J69" s="12"/>
      <c r="K69" s="12"/>
      <c r="L69" s="6"/>
    </row>
    <row r="70" spans="2:12">
      <c r="B70" s="12"/>
      <c r="C70" s="12"/>
      <c r="D70" s="12"/>
      <c r="E70" s="12"/>
      <c r="F70" s="12"/>
      <c r="G70" s="12"/>
      <c r="H70" s="12"/>
      <c r="I70" s="12"/>
      <c r="J70" s="12"/>
      <c r="K70" s="12"/>
      <c r="L70" s="6"/>
    </row>
    <row r="71" spans="2:12">
      <c r="B71" s="12"/>
      <c r="C71" s="12"/>
      <c r="D71" s="12"/>
      <c r="E71" s="12"/>
      <c r="F71" s="12"/>
      <c r="G71" s="12"/>
      <c r="H71" s="12"/>
      <c r="I71" s="12"/>
      <c r="J71" s="12"/>
      <c r="K71" s="12"/>
      <c r="L71" s="6"/>
    </row>
    <row r="72" spans="2:12">
      <c r="B72" s="12"/>
      <c r="C72" s="12"/>
      <c r="D72" s="12"/>
      <c r="E72" s="12"/>
      <c r="F72" s="12"/>
      <c r="G72" s="12"/>
      <c r="H72" s="12"/>
      <c r="I72" s="12"/>
      <c r="J72" s="12"/>
      <c r="K72" s="12"/>
      <c r="L72" s="6"/>
    </row>
    <row r="73" spans="2:12">
      <c r="B73" s="12"/>
      <c r="C73" s="12"/>
      <c r="D73" s="12"/>
      <c r="E73" s="12"/>
      <c r="F73" s="12"/>
      <c r="G73" s="12"/>
      <c r="H73" s="12"/>
      <c r="I73" s="12"/>
      <c r="J73" s="12"/>
      <c r="K73" s="12"/>
      <c r="L73" s="6"/>
    </row>
    <row r="74" spans="2:12">
      <c r="B74" s="12"/>
      <c r="C74" s="12"/>
      <c r="D74" s="12"/>
      <c r="E74" s="12"/>
      <c r="F74" s="12"/>
      <c r="G74" s="12"/>
      <c r="H74" s="12"/>
      <c r="I74" s="12"/>
      <c r="J74" s="12"/>
      <c r="K74" s="12"/>
      <c r="L74" s="6"/>
    </row>
    <row r="75" spans="2:12">
      <c r="B75" s="12"/>
      <c r="C75" s="12"/>
      <c r="D75" s="12"/>
      <c r="E75" s="12"/>
      <c r="F75" s="12"/>
      <c r="G75" s="12"/>
      <c r="H75" s="12"/>
      <c r="I75" s="12"/>
      <c r="J75" s="12"/>
      <c r="K75" s="12"/>
      <c r="L75" s="6"/>
    </row>
    <row r="76" spans="2:12">
      <c r="B76" s="12"/>
      <c r="C76" s="12"/>
      <c r="D76" s="12"/>
      <c r="E76" s="12"/>
      <c r="F76" s="12"/>
      <c r="G76" s="12"/>
      <c r="H76" s="12"/>
      <c r="I76" s="12"/>
      <c r="J76" s="12"/>
      <c r="K76" s="12"/>
      <c r="L76" s="6"/>
    </row>
    <row r="77" spans="2:12">
      <c r="B77" s="12"/>
      <c r="C77" s="12"/>
      <c r="D77" s="12"/>
      <c r="E77" s="12"/>
      <c r="F77" s="12"/>
      <c r="G77" s="12"/>
      <c r="H77" s="12"/>
      <c r="I77" s="12"/>
      <c r="J77" s="12"/>
      <c r="K77" s="12"/>
      <c r="L77" s="6"/>
    </row>
    <row r="78" spans="2:12">
      <c r="B78" s="12"/>
      <c r="C78" s="12"/>
      <c r="D78" s="12"/>
      <c r="E78" s="12"/>
      <c r="F78" s="12"/>
      <c r="G78" s="12"/>
      <c r="H78" s="12"/>
      <c r="I78" s="12"/>
      <c r="J78" s="12"/>
      <c r="K78" s="12"/>
      <c r="L78" s="6"/>
    </row>
    <row r="79" spans="2:12">
      <c r="B79" s="12"/>
      <c r="C79" s="12"/>
      <c r="D79" s="12"/>
      <c r="E79" s="12"/>
      <c r="F79" s="12"/>
      <c r="G79" s="12"/>
      <c r="H79" s="12"/>
      <c r="I79" s="12"/>
      <c r="J79" s="12"/>
      <c r="K79" s="12"/>
      <c r="L79" s="6"/>
    </row>
    <row r="80" spans="2:12">
      <c r="B80" s="12"/>
      <c r="C80" s="12"/>
      <c r="D80" s="12"/>
      <c r="E80" s="12"/>
      <c r="F80" s="12"/>
      <c r="G80" s="12"/>
      <c r="H80" s="12"/>
      <c r="I80" s="12"/>
      <c r="J80" s="12"/>
      <c r="K80" s="12"/>
      <c r="L80" s="6"/>
    </row>
    <row r="81" spans="2:12">
      <c r="B81" s="12"/>
      <c r="C81" s="12"/>
      <c r="D81" s="12"/>
      <c r="E81" s="12"/>
      <c r="F81" s="12"/>
      <c r="G81" s="12"/>
      <c r="H81" s="12"/>
      <c r="I81" s="12"/>
      <c r="J81" s="12"/>
      <c r="K81" s="12"/>
      <c r="L81" s="6"/>
    </row>
    <row r="82" spans="2:12">
      <c r="B82" s="12"/>
      <c r="C82" s="12"/>
      <c r="D82" s="12"/>
      <c r="E82" s="12"/>
      <c r="F82" s="12"/>
      <c r="G82" s="12"/>
      <c r="H82" s="12"/>
      <c r="I82" s="12"/>
      <c r="J82" s="12"/>
      <c r="K82" s="12"/>
      <c r="L82" s="6"/>
    </row>
    <row r="83" spans="2:12">
      <c r="B83" s="12"/>
      <c r="C83" s="12"/>
      <c r="D83" s="12"/>
      <c r="E83" s="12"/>
      <c r="F83" s="12"/>
      <c r="G83" s="12"/>
      <c r="H83" s="12"/>
      <c r="I83" s="12"/>
      <c r="J83" s="12"/>
      <c r="K83" s="12"/>
      <c r="L83" s="6"/>
    </row>
    <row r="84" spans="2:12">
      <c r="B84" s="12"/>
      <c r="C84" s="12"/>
      <c r="D84" s="12"/>
      <c r="E84" s="12"/>
      <c r="F84" s="12"/>
      <c r="G84" s="12"/>
      <c r="H84" s="12"/>
      <c r="I84" s="12"/>
      <c r="J84" s="12"/>
      <c r="K84" s="12"/>
      <c r="L84" s="6"/>
    </row>
    <row r="85" spans="2:12">
      <c r="B85" s="12"/>
      <c r="C85" s="12"/>
      <c r="D85" s="12"/>
      <c r="E85" s="12"/>
      <c r="F85" s="12"/>
      <c r="G85" s="12"/>
      <c r="H85" s="12"/>
      <c r="I85" s="12"/>
      <c r="J85" s="12"/>
      <c r="K85" s="12"/>
      <c r="L85" s="6"/>
    </row>
    <row r="86" spans="2:12">
      <c r="B86" s="12"/>
      <c r="C86" s="12"/>
      <c r="D86" s="12"/>
      <c r="E86" s="12"/>
      <c r="F86" s="12"/>
      <c r="G86" s="12"/>
      <c r="H86" s="12"/>
      <c r="I86" s="12"/>
      <c r="J86" s="12"/>
      <c r="K86" s="12"/>
      <c r="L86" s="6"/>
    </row>
    <row r="87" spans="2:12">
      <c r="B87" s="12"/>
      <c r="C87" s="12"/>
      <c r="D87" s="12"/>
      <c r="E87" s="12"/>
      <c r="F87" s="12"/>
      <c r="G87" s="12"/>
      <c r="H87" s="12"/>
      <c r="I87" s="12"/>
      <c r="J87" s="12"/>
      <c r="K87" s="12"/>
      <c r="L87" s="6"/>
    </row>
    <row r="88" spans="2:12">
      <c r="B88" s="12"/>
      <c r="C88" s="12"/>
      <c r="D88" s="12"/>
      <c r="E88" s="12"/>
      <c r="F88" s="12"/>
      <c r="G88" s="12"/>
      <c r="H88" s="12"/>
      <c r="I88" s="12"/>
      <c r="J88" s="12"/>
      <c r="K88" s="12"/>
      <c r="L88" s="6"/>
    </row>
    <row r="89" spans="2:12">
      <c r="B89" s="12"/>
      <c r="C89" s="12"/>
      <c r="D89" s="12"/>
      <c r="E89" s="12"/>
      <c r="F89" s="12"/>
      <c r="G89" s="12"/>
      <c r="H89" s="12"/>
      <c r="I89" s="12"/>
      <c r="J89" s="12"/>
      <c r="K89" s="12"/>
      <c r="L89" s="6"/>
    </row>
    <row r="90" spans="2:12">
      <c r="B90" s="12"/>
      <c r="C90" s="12"/>
      <c r="D90" s="12"/>
      <c r="E90" s="12"/>
      <c r="F90" s="12"/>
      <c r="G90" s="12"/>
      <c r="H90" s="12"/>
      <c r="I90" s="12"/>
      <c r="J90" s="12"/>
      <c r="K90" s="12"/>
      <c r="L90" s="6"/>
    </row>
    <row r="91" spans="2:12">
      <c r="B91" s="12"/>
      <c r="C91" s="12"/>
      <c r="D91" s="12"/>
      <c r="E91" s="12"/>
      <c r="F91" s="12"/>
      <c r="G91" s="12"/>
      <c r="H91" s="12"/>
      <c r="I91" s="12"/>
      <c r="J91" s="12"/>
      <c r="K91" s="12"/>
      <c r="L91" s="6"/>
    </row>
    <row r="92" spans="2:12">
      <c r="B92" s="12"/>
      <c r="C92" s="12"/>
      <c r="D92" s="12"/>
      <c r="E92" s="12"/>
      <c r="F92" s="12"/>
      <c r="G92" s="12"/>
      <c r="H92" s="12"/>
      <c r="I92" s="12"/>
      <c r="J92" s="12"/>
      <c r="K92" s="12"/>
      <c r="L92" s="6"/>
    </row>
    <row r="93" spans="2:12">
      <c r="B93" s="12"/>
      <c r="C93" s="12"/>
      <c r="D93" s="12"/>
      <c r="E93" s="12"/>
      <c r="F93" s="12"/>
      <c r="G93" s="12"/>
      <c r="H93" s="12"/>
      <c r="I93" s="12"/>
      <c r="J93" s="12"/>
      <c r="K93" s="12"/>
      <c r="L93" s="6"/>
    </row>
    <row r="94" spans="2:12">
      <c r="B94" s="12"/>
      <c r="C94" s="12"/>
      <c r="D94" s="12"/>
      <c r="E94" s="12"/>
      <c r="F94" s="12"/>
      <c r="G94" s="12"/>
      <c r="H94" s="12"/>
      <c r="I94" s="12"/>
      <c r="J94" s="12"/>
      <c r="K94" s="12"/>
      <c r="L94" s="6"/>
    </row>
    <row r="95" spans="2:12">
      <c r="B95" s="12"/>
      <c r="C95" s="12"/>
      <c r="D95" s="12"/>
      <c r="E95" s="12"/>
      <c r="F95" s="12"/>
      <c r="G95" s="12"/>
      <c r="H95" s="12"/>
      <c r="I95" s="12"/>
      <c r="J95" s="12"/>
      <c r="K95" s="12"/>
      <c r="L95" s="6"/>
    </row>
    <row r="96" spans="2:12">
      <c r="B96" s="12"/>
      <c r="C96" s="12"/>
      <c r="D96" s="12"/>
      <c r="E96" s="12"/>
      <c r="F96" s="12"/>
      <c r="G96" s="12"/>
      <c r="H96" s="12"/>
      <c r="I96" s="12"/>
      <c r="J96" s="12"/>
      <c r="K96" s="12"/>
      <c r="L96" s="6"/>
    </row>
    <row r="97" spans="2:12">
      <c r="B97" s="12"/>
      <c r="C97" s="12"/>
      <c r="D97" s="12"/>
      <c r="E97" s="12"/>
      <c r="F97" s="12"/>
      <c r="G97" s="12"/>
      <c r="H97" s="12"/>
      <c r="I97" s="12"/>
      <c r="J97" s="12"/>
      <c r="K97" s="12"/>
      <c r="L97" s="6"/>
    </row>
    <row r="98" spans="2:12">
      <c r="B98" s="12"/>
      <c r="C98" s="12"/>
      <c r="D98" s="12"/>
      <c r="E98" s="12"/>
      <c r="F98" s="12"/>
      <c r="G98" s="12"/>
      <c r="H98" s="12"/>
      <c r="I98" s="12"/>
      <c r="J98" s="12"/>
      <c r="K98" s="12"/>
      <c r="L98" s="6"/>
    </row>
    <row r="99" spans="2:12">
      <c r="B99" s="12"/>
      <c r="C99" s="12"/>
      <c r="D99" s="12"/>
      <c r="E99" s="12"/>
      <c r="F99" s="12"/>
      <c r="G99" s="12"/>
      <c r="H99" s="12"/>
      <c r="I99" s="12"/>
      <c r="J99" s="12"/>
      <c r="K99" s="12"/>
      <c r="L99" s="6"/>
    </row>
    <row r="100" spans="2:12">
      <c r="B100" s="12"/>
      <c r="C100" s="12"/>
      <c r="D100" s="12"/>
      <c r="E100" s="12"/>
      <c r="F100" s="12"/>
      <c r="G100" s="12"/>
      <c r="H100" s="12"/>
      <c r="I100" s="12"/>
      <c r="J100" s="12"/>
      <c r="K100" s="12"/>
      <c r="L100" s="6"/>
    </row>
    <row r="101" spans="2:12">
      <c r="B101" s="12"/>
      <c r="C101" s="12"/>
      <c r="D101" s="12"/>
      <c r="E101" s="12"/>
      <c r="F101" s="12"/>
      <c r="G101" s="12"/>
      <c r="H101" s="12"/>
      <c r="I101" s="12"/>
      <c r="J101" s="12"/>
      <c r="K101" s="12"/>
      <c r="L101" s="6"/>
    </row>
    <row r="102" spans="2:12">
      <c r="B102" s="12"/>
      <c r="C102" s="12"/>
      <c r="D102" s="12"/>
      <c r="E102" s="12"/>
      <c r="F102" s="12"/>
      <c r="G102" s="12"/>
      <c r="H102" s="12"/>
      <c r="I102" s="12"/>
      <c r="J102" s="12"/>
      <c r="K102" s="12"/>
      <c r="L102" s="6"/>
    </row>
    <row r="103" spans="2:12">
      <c r="B103" s="12"/>
      <c r="C103" s="12"/>
      <c r="D103" s="12"/>
      <c r="E103" s="12"/>
      <c r="F103" s="12"/>
      <c r="G103" s="12"/>
      <c r="H103" s="12"/>
      <c r="I103" s="12"/>
      <c r="J103" s="12"/>
      <c r="K103" s="12"/>
      <c r="L103" s="6"/>
    </row>
    <row r="104" spans="2:12">
      <c r="B104" s="12"/>
      <c r="C104" s="12"/>
      <c r="D104" s="12"/>
      <c r="E104" s="12"/>
      <c r="F104" s="12"/>
      <c r="G104" s="12"/>
      <c r="H104" s="12"/>
      <c r="I104" s="12"/>
      <c r="J104" s="12"/>
      <c r="K104" s="12"/>
      <c r="L104" s="6"/>
    </row>
    <row r="105" spans="2:12">
      <c r="B105" s="12"/>
      <c r="C105" s="12"/>
      <c r="D105" s="12"/>
      <c r="E105" s="12"/>
      <c r="F105" s="12"/>
      <c r="G105" s="12"/>
      <c r="H105" s="12"/>
      <c r="I105" s="12"/>
      <c r="J105" s="12"/>
      <c r="K105" s="12"/>
      <c r="L105" s="6"/>
    </row>
    <row r="106" spans="2:12">
      <c r="B106" s="12"/>
      <c r="C106" s="12"/>
      <c r="D106" s="12"/>
      <c r="E106" s="12"/>
      <c r="F106" s="12"/>
      <c r="G106" s="12"/>
      <c r="H106" s="12"/>
      <c r="I106" s="12"/>
      <c r="J106" s="12"/>
      <c r="K106" s="12"/>
      <c r="L106" s="6"/>
    </row>
    <row r="107" spans="2:12">
      <c r="B107" s="12"/>
      <c r="C107" s="12"/>
      <c r="D107" s="12"/>
      <c r="E107" s="12"/>
      <c r="F107" s="12"/>
      <c r="G107" s="12"/>
      <c r="H107" s="12"/>
      <c r="I107" s="12"/>
      <c r="J107" s="12"/>
      <c r="K107" s="12"/>
      <c r="L107" s="6"/>
    </row>
    <row r="108" spans="2:12">
      <c r="B108" s="12"/>
      <c r="C108" s="12"/>
      <c r="D108" s="12"/>
      <c r="E108" s="12"/>
      <c r="F108" s="12"/>
      <c r="G108" s="12"/>
      <c r="H108" s="12"/>
      <c r="I108" s="12"/>
      <c r="J108" s="12"/>
      <c r="K108" s="12"/>
      <c r="L108" s="6"/>
    </row>
    <row r="109" spans="2:12">
      <c r="B109" s="12"/>
      <c r="C109" s="12"/>
      <c r="D109" s="12"/>
      <c r="E109" s="12"/>
      <c r="F109" s="12"/>
      <c r="G109" s="12"/>
      <c r="H109" s="12"/>
      <c r="I109" s="12"/>
      <c r="J109" s="12"/>
      <c r="K109" s="12"/>
      <c r="L109" s="6"/>
    </row>
    <row r="110" spans="2:12">
      <c r="B110" s="12"/>
      <c r="C110" s="12"/>
      <c r="D110" s="12"/>
      <c r="E110" s="12"/>
      <c r="F110" s="12"/>
      <c r="G110" s="12"/>
      <c r="H110" s="12"/>
      <c r="I110" s="12"/>
      <c r="J110" s="12"/>
      <c r="K110" s="12"/>
      <c r="L110" s="6"/>
    </row>
    <row r="111" spans="2:12">
      <c r="B111" s="12"/>
      <c r="C111" s="12"/>
      <c r="D111" s="12"/>
      <c r="E111" s="12"/>
      <c r="F111" s="12"/>
      <c r="G111" s="12"/>
      <c r="H111" s="12"/>
      <c r="I111" s="12"/>
      <c r="J111" s="12"/>
      <c r="K111" s="12"/>
      <c r="L111" s="6"/>
    </row>
    <row r="112" spans="2:12">
      <c r="B112" s="12"/>
      <c r="C112" s="12"/>
      <c r="D112" s="12"/>
      <c r="E112" s="12"/>
      <c r="F112" s="12"/>
      <c r="G112" s="12"/>
      <c r="H112" s="12"/>
      <c r="I112" s="12"/>
      <c r="J112" s="12"/>
      <c r="K112" s="12"/>
      <c r="L112" s="6"/>
    </row>
    <row r="113" spans="2:12">
      <c r="B113" s="12"/>
      <c r="C113" s="12"/>
      <c r="D113" s="12"/>
      <c r="E113" s="12"/>
      <c r="F113" s="12"/>
      <c r="G113" s="12"/>
      <c r="H113" s="12"/>
      <c r="I113" s="12"/>
      <c r="J113" s="12"/>
      <c r="K113" s="12"/>
      <c r="L113" s="6"/>
    </row>
    <row r="114" spans="2:12">
      <c r="B114" s="12"/>
      <c r="C114" s="12"/>
      <c r="D114" s="12"/>
      <c r="E114" s="12"/>
      <c r="F114" s="12"/>
      <c r="G114" s="12"/>
      <c r="H114" s="12"/>
      <c r="I114" s="12"/>
      <c r="J114" s="12"/>
      <c r="K114" s="12"/>
      <c r="L114" s="6"/>
    </row>
    <row r="115" spans="2:12">
      <c r="B115" s="12"/>
      <c r="C115" s="12"/>
      <c r="D115" s="12"/>
      <c r="E115" s="12"/>
      <c r="F115" s="12"/>
      <c r="G115" s="12"/>
      <c r="H115" s="12"/>
      <c r="I115" s="12"/>
      <c r="J115" s="12"/>
      <c r="K115" s="12"/>
      <c r="L115" s="6"/>
    </row>
    <row r="116" spans="2:12">
      <c r="B116" s="12"/>
      <c r="C116" s="12"/>
      <c r="D116" s="12"/>
      <c r="E116" s="12"/>
      <c r="F116" s="12"/>
      <c r="G116" s="12"/>
      <c r="H116" s="12"/>
      <c r="I116" s="12"/>
      <c r="J116" s="12"/>
      <c r="K116" s="12"/>
      <c r="L116" s="6"/>
    </row>
    <row r="117" spans="2:12">
      <c r="B117" s="12"/>
      <c r="C117" s="12"/>
      <c r="D117" s="12"/>
      <c r="E117" s="12"/>
      <c r="F117" s="12"/>
      <c r="G117" s="12"/>
      <c r="H117" s="12"/>
      <c r="I117" s="12"/>
      <c r="J117" s="12"/>
      <c r="K117" s="12"/>
      <c r="L117" s="6"/>
    </row>
    <row r="118" spans="2:12">
      <c r="B118" s="12"/>
      <c r="C118" s="12"/>
      <c r="D118" s="12"/>
      <c r="E118" s="12"/>
      <c r="F118" s="12"/>
      <c r="G118" s="12"/>
      <c r="H118" s="12"/>
      <c r="I118" s="12"/>
      <c r="J118" s="12"/>
      <c r="K118" s="12"/>
      <c r="L118" s="6"/>
    </row>
    <row r="119" spans="2:12">
      <c r="B119" s="12"/>
      <c r="C119" s="12"/>
      <c r="D119" s="12"/>
      <c r="E119" s="12"/>
      <c r="F119" s="12"/>
      <c r="G119" s="12"/>
      <c r="H119" s="12"/>
      <c r="I119" s="12"/>
      <c r="J119" s="12"/>
      <c r="K119" s="12"/>
      <c r="L119" s="6"/>
    </row>
    <row r="120" spans="2:12">
      <c r="B120" s="12"/>
      <c r="C120" s="12"/>
      <c r="D120" s="12"/>
      <c r="E120" s="12"/>
      <c r="F120" s="12"/>
      <c r="G120" s="12"/>
      <c r="H120" s="12"/>
      <c r="I120" s="12"/>
      <c r="J120" s="12"/>
      <c r="K120" s="12"/>
      <c r="L120" s="6"/>
    </row>
    <row r="121" spans="2:12">
      <c r="B121" s="12"/>
      <c r="C121" s="12"/>
      <c r="D121" s="12"/>
      <c r="E121" s="12"/>
      <c r="F121" s="12"/>
      <c r="G121" s="12"/>
      <c r="H121" s="12"/>
      <c r="I121" s="12"/>
      <c r="J121" s="12"/>
      <c r="K121" s="12"/>
      <c r="L121" s="6"/>
    </row>
    <row r="122" spans="2:12">
      <c r="B122" s="12"/>
      <c r="C122" s="12"/>
      <c r="D122" s="12"/>
      <c r="E122" s="12"/>
      <c r="F122" s="12"/>
      <c r="G122" s="12"/>
      <c r="H122" s="12"/>
      <c r="I122" s="12"/>
      <c r="J122" s="12"/>
      <c r="K122" s="12"/>
      <c r="L122" s="6"/>
    </row>
    <row r="123" spans="2:12">
      <c r="B123" s="12"/>
      <c r="C123" s="12"/>
      <c r="D123" s="12"/>
      <c r="E123" s="12"/>
      <c r="F123" s="12"/>
      <c r="G123" s="12"/>
      <c r="H123" s="12"/>
      <c r="I123" s="12"/>
      <c r="J123" s="12"/>
      <c r="K123" s="12"/>
      <c r="L123" s="6"/>
    </row>
    <row r="124" spans="2:12">
      <c r="B124" s="12"/>
      <c r="C124" s="12"/>
      <c r="D124" s="12"/>
      <c r="E124" s="12"/>
      <c r="F124" s="12"/>
      <c r="G124" s="12"/>
      <c r="H124" s="12"/>
      <c r="I124" s="12"/>
      <c r="J124" s="12"/>
      <c r="K124" s="12"/>
      <c r="L124" s="6"/>
    </row>
    <row r="125" spans="2:12">
      <c r="B125" s="12"/>
      <c r="C125" s="12"/>
      <c r="D125" s="12"/>
      <c r="E125" s="12"/>
      <c r="F125" s="12"/>
      <c r="G125" s="12"/>
      <c r="H125" s="12"/>
      <c r="I125" s="12"/>
      <c r="J125" s="12"/>
      <c r="K125" s="12"/>
      <c r="L125" s="6"/>
    </row>
    <row r="126" spans="2:12">
      <c r="B126" s="12"/>
      <c r="C126" s="12"/>
      <c r="D126" s="12"/>
      <c r="E126" s="12"/>
      <c r="F126" s="12"/>
      <c r="G126" s="12"/>
      <c r="H126" s="12"/>
      <c r="I126" s="12"/>
      <c r="J126" s="12"/>
      <c r="K126" s="12"/>
      <c r="L126" s="6"/>
    </row>
    <row r="127" spans="2:12">
      <c r="B127" s="12"/>
      <c r="C127" s="12"/>
      <c r="D127" s="12"/>
      <c r="E127" s="12"/>
      <c r="F127" s="12"/>
      <c r="G127" s="12"/>
      <c r="H127" s="12"/>
      <c r="I127" s="12"/>
      <c r="J127" s="12"/>
      <c r="K127" s="12"/>
      <c r="L127" s="6"/>
    </row>
    <row r="128" spans="2:12">
      <c r="B128" s="12"/>
      <c r="C128" s="12"/>
      <c r="D128" s="12"/>
      <c r="E128" s="12"/>
      <c r="F128" s="12"/>
      <c r="G128" s="12"/>
      <c r="H128" s="12"/>
      <c r="I128" s="12"/>
      <c r="J128" s="12"/>
      <c r="K128" s="12"/>
      <c r="L128" s="6"/>
    </row>
    <row r="129" spans="2:12">
      <c r="B129" s="12"/>
      <c r="C129" s="12"/>
      <c r="D129" s="12"/>
      <c r="E129" s="12"/>
      <c r="F129" s="12"/>
      <c r="G129" s="12"/>
      <c r="H129" s="12"/>
      <c r="I129" s="12"/>
      <c r="J129" s="12"/>
      <c r="K129" s="12"/>
      <c r="L129" s="6"/>
    </row>
    <row r="130" spans="2:12">
      <c r="B130" s="12"/>
      <c r="C130" s="12"/>
      <c r="D130" s="12"/>
      <c r="E130" s="12"/>
      <c r="F130" s="12"/>
      <c r="G130" s="12"/>
      <c r="H130" s="12"/>
      <c r="I130" s="12"/>
      <c r="J130" s="12"/>
      <c r="K130" s="12"/>
      <c r="L130" s="6"/>
    </row>
    <row r="131" spans="2:12">
      <c r="B131" s="12"/>
      <c r="C131" s="12"/>
      <c r="D131" s="12"/>
      <c r="E131" s="12"/>
      <c r="F131" s="12"/>
      <c r="G131" s="12"/>
      <c r="H131" s="12"/>
      <c r="I131" s="12"/>
      <c r="J131" s="12"/>
      <c r="K131" s="12"/>
      <c r="L131" s="6"/>
    </row>
    <row r="132" spans="2:12">
      <c r="B132" s="12"/>
      <c r="C132" s="12"/>
      <c r="D132" s="12"/>
      <c r="E132" s="12"/>
      <c r="F132" s="12"/>
      <c r="G132" s="12"/>
      <c r="H132" s="12"/>
      <c r="I132" s="12"/>
      <c r="J132" s="12"/>
      <c r="K132" s="12"/>
      <c r="L132" s="6"/>
    </row>
    <row r="133" spans="2:12">
      <c r="B133" s="12"/>
      <c r="C133" s="12"/>
      <c r="D133" s="12"/>
      <c r="E133" s="12"/>
      <c r="F133" s="12"/>
      <c r="G133" s="12"/>
      <c r="H133" s="12"/>
      <c r="I133" s="12"/>
      <c r="J133" s="12"/>
      <c r="K133" s="12"/>
      <c r="L133" s="6"/>
    </row>
    <row r="134" spans="2:12">
      <c r="B134" s="12"/>
      <c r="C134" s="12"/>
      <c r="D134" s="12"/>
      <c r="E134" s="12"/>
      <c r="F134" s="12"/>
      <c r="G134" s="12"/>
      <c r="H134" s="12"/>
      <c r="I134" s="12"/>
      <c r="J134" s="12"/>
      <c r="K134" s="12"/>
      <c r="L134" s="6"/>
    </row>
    <row r="135" spans="2:12">
      <c r="B135" s="12"/>
      <c r="C135" s="12"/>
      <c r="D135" s="12"/>
      <c r="E135" s="12"/>
      <c r="F135" s="12"/>
      <c r="G135" s="12"/>
      <c r="H135" s="12"/>
      <c r="I135" s="12"/>
      <c r="J135" s="12"/>
      <c r="K135" s="12"/>
      <c r="L135" s="6"/>
    </row>
    <row r="136" spans="2:12">
      <c r="B136" s="12"/>
      <c r="C136" s="12"/>
      <c r="D136" s="12"/>
      <c r="E136" s="12"/>
      <c r="F136" s="12"/>
      <c r="G136" s="12"/>
      <c r="H136" s="12"/>
      <c r="I136" s="12"/>
      <c r="J136" s="12"/>
      <c r="K136" s="12"/>
      <c r="L136" s="6"/>
    </row>
    <row r="137" spans="2:12">
      <c r="B137" s="12"/>
      <c r="C137" s="12"/>
      <c r="D137" s="12"/>
      <c r="E137" s="12"/>
      <c r="F137" s="12"/>
      <c r="G137" s="12"/>
      <c r="H137" s="12"/>
      <c r="I137" s="12"/>
      <c r="J137" s="12"/>
      <c r="K137" s="12"/>
      <c r="L137" s="6"/>
    </row>
    <row r="138" spans="2:12">
      <c r="B138" s="12"/>
      <c r="C138" s="12"/>
      <c r="D138" s="12"/>
      <c r="E138" s="12"/>
      <c r="F138" s="12"/>
      <c r="G138" s="12"/>
      <c r="H138" s="12"/>
      <c r="I138" s="12"/>
      <c r="J138" s="12"/>
      <c r="K138" s="12"/>
      <c r="L138" s="6"/>
    </row>
    <row r="139" spans="2:12">
      <c r="B139" s="12"/>
      <c r="C139" s="12"/>
      <c r="D139" s="12"/>
      <c r="E139" s="12"/>
      <c r="F139" s="12"/>
      <c r="G139" s="12"/>
      <c r="H139" s="12"/>
      <c r="I139" s="12"/>
      <c r="J139" s="12"/>
      <c r="K139" s="12"/>
      <c r="L139" s="6"/>
    </row>
    <row r="140" spans="2:12">
      <c r="B140" s="12"/>
      <c r="C140" s="12"/>
      <c r="D140" s="12"/>
      <c r="E140" s="12"/>
      <c r="F140" s="12"/>
      <c r="G140" s="12"/>
      <c r="H140" s="12"/>
      <c r="I140" s="12"/>
      <c r="J140" s="12"/>
      <c r="K140" s="12"/>
      <c r="L140" s="6"/>
    </row>
    <row r="141" spans="2:12">
      <c r="B141" s="12"/>
      <c r="C141" s="12"/>
      <c r="D141" s="12"/>
      <c r="E141" s="12"/>
      <c r="F141" s="12"/>
      <c r="G141" s="12"/>
      <c r="H141" s="12"/>
      <c r="I141" s="12"/>
      <c r="J141" s="12"/>
      <c r="K141" s="12"/>
      <c r="L141" s="6"/>
    </row>
    <row r="142" spans="2:12">
      <c r="B142" s="12"/>
      <c r="C142" s="12"/>
      <c r="D142" s="12"/>
      <c r="E142" s="12"/>
      <c r="F142" s="12"/>
      <c r="G142" s="12"/>
      <c r="H142" s="12"/>
      <c r="I142" s="12"/>
      <c r="J142" s="12"/>
      <c r="K142" s="12"/>
      <c r="L142" s="6"/>
    </row>
    <row r="143" spans="2:12">
      <c r="B143" s="12"/>
      <c r="C143" s="12"/>
      <c r="D143" s="12"/>
      <c r="E143" s="12"/>
      <c r="F143" s="12"/>
      <c r="G143" s="12"/>
      <c r="H143" s="12"/>
      <c r="I143" s="12"/>
      <c r="J143" s="12"/>
      <c r="K143" s="12"/>
      <c r="L143" s="6"/>
    </row>
    <row r="144" spans="2:12">
      <c r="B144" s="12"/>
      <c r="C144" s="12"/>
      <c r="D144" s="12"/>
      <c r="E144" s="12"/>
      <c r="F144" s="12"/>
      <c r="G144" s="12"/>
      <c r="H144" s="12"/>
      <c r="I144" s="12"/>
      <c r="J144" s="12"/>
      <c r="K144" s="12"/>
      <c r="L144" s="6"/>
    </row>
    <row r="145" spans="2:12">
      <c r="B145" s="12"/>
      <c r="C145" s="12"/>
      <c r="D145" s="12"/>
      <c r="E145" s="12"/>
      <c r="F145" s="12"/>
      <c r="G145" s="12"/>
      <c r="H145" s="12"/>
      <c r="I145" s="12"/>
      <c r="J145" s="12"/>
      <c r="K145" s="12"/>
      <c r="L145" s="6"/>
    </row>
    <row r="146" spans="2:12">
      <c r="B146" s="12"/>
      <c r="C146" s="12"/>
      <c r="D146" s="12"/>
      <c r="E146" s="12"/>
      <c r="F146" s="12"/>
      <c r="G146" s="12"/>
      <c r="H146" s="12"/>
      <c r="I146" s="12"/>
      <c r="J146" s="12"/>
      <c r="K146" s="12"/>
      <c r="L146" s="6"/>
    </row>
    <row r="147" spans="2:12">
      <c r="B147" s="12"/>
      <c r="C147" s="12"/>
      <c r="D147" s="12"/>
      <c r="E147" s="12"/>
      <c r="F147" s="12"/>
      <c r="G147" s="12"/>
      <c r="H147" s="12"/>
      <c r="I147" s="12"/>
      <c r="J147" s="12"/>
      <c r="K147" s="12"/>
      <c r="L147" s="6"/>
    </row>
    <row r="148" spans="2:12">
      <c r="B148" s="12"/>
      <c r="C148" s="12"/>
      <c r="D148" s="12"/>
      <c r="E148" s="12"/>
      <c r="F148" s="12"/>
      <c r="G148" s="12"/>
      <c r="H148" s="12"/>
      <c r="I148" s="12"/>
      <c r="J148" s="12"/>
      <c r="K148" s="12"/>
      <c r="L148" s="6"/>
    </row>
    <row r="149" spans="2:12">
      <c r="B149" s="12"/>
      <c r="C149" s="12"/>
      <c r="D149" s="12"/>
      <c r="E149" s="12"/>
      <c r="F149" s="12"/>
      <c r="G149" s="12"/>
      <c r="H149" s="12"/>
      <c r="I149" s="12"/>
      <c r="J149" s="12"/>
      <c r="K149" s="12"/>
      <c r="L149" s="6"/>
    </row>
    <row r="150" spans="2:12">
      <c r="B150" s="12"/>
      <c r="C150" s="12"/>
      <c r="D150" s="12"/>
      <c r="E150" s="12"/>
      <c r="F150" s="12"/>
      <c r="G150" s="12"/>
      <c r="H150" s="12"/>
      <c r="I150" s="12"/>
      <c r="J150" s="12"/>
      <c r="K150" s="12"/>
      <c r="L150" s="6"/>
    </row>
    <row r="151" spans="2:12">
      <c r="B151" s="12"/>
      <c r="C151" s="12"/>
      <c r="D151" s="12"/>
      <c r="E151" s="12"/>
      <c r="F151" s="12"/>
      <c r="G151" s="12"/>
      <c r="H151" s="12"/>
      <c r="I151" s="12"/>
      <c r="J151" s="12"/>
      <c r="K151" s="12"/>
      <c r="L151" s="6"/>
    </row>
    <row r="152" spans="2:12">
      <c r="B152" s="12"/>
      <c r="C152" s="12"/>
      <c r="D152" s="12"/>
      <c r="E152" s="12"/>
      <c r="F152" s="12"/>
      <c r="G152" s="12"/>
      <c r="H152" s="12"/>
      <c r="I152" s="12"/>
      <c r="J152" s="12"/>
      <c r="K152" s="12"/>
      <c r="L152" s="6"/>
    </row>
    <row r="153" spans="2:12">
      <c r="B153" s="12"/>
      <c r="C153" s="12"/>
      <c r="D153" s="12"/>
      <c r="E153" s="12"/>
      <c r="F153" s="12"/>
      <c r="G153" s="12"/>
      <c r="H153" s="12"/>
      <c r="I153" s="12"/>
      <c r="J153" s="12"/>
      <c r="K153" s="12"/>
      <c r="L153" s="6"/>
    </row>
    <row r="154" spans="2:12">
      <c r="B154" s="12"/>
      <c r="C154" s="12"/>
      <c r="D154" s="12"/>
      <c r="E154" s="12"/>
      <c r="F154" s="12"/>
      <c r="G154" s="12"/>
      <c r="H154" s="12"/>
      <c r="I154" s="12"/>
      <c r="J154" s="12"/>
      <c r="K154" s="12"/>
      <c r="L154" s="6"/>
    </row>
    <row r="155" spans="2:12">
      <c r="B155" s="12"/>
      <c r="C155" s="12"/>
      <c r="D155" s="12"/>
      <c r="E155" s="12"/>
      <c r="F155" s="12"/>
      <c r="G155" s="12"/>
      <c r="H155" s="12"/>
      <c r="I155" s="12"/>
      <c r="J155" s="12"/>
      <c r="K155" s="12"/>
      <c r="L155" s="6"/>
    </row>
    <row r="156" spans="2:12">
      <c r="B156" s="12"/>
      <c r="C156" s="12"/>
      <c r="D156" s="12"/>
      <c r="E156" s="12"/>
      <c r="F156" s="12"/>
      <c r="G156" s="12"/>
      <c r="H156" s="12"/>
      <c r="I156" s="12"/>
      <c r="J156" s="12"/>
      <c r="K156" s="12"/>
      <c r="L156" s="6"/>
    </row>
    <row r="157" spans="2:12">
      <c r="B157" s="12"/>
      <c r="C157" s="12"/>
      <c r="D157" s="12"/>
      <c r="E157" s="12"/>
      <c r="F157" s="12"/>
      <c r="G157" s="12"/>
      <c r="H157" s="12"/>
      <c r="I157" s="12"/>
      <c r="J157" s="12"/>
      <c r="K157" s="12"/>
      <c r="L157" s="6"/>
    </row>
    <row r="158" spans="2:12">
      <c r="B158" s="12"/>
      <c r="C158" s="12"/>
      <c r="D158" s="12"/>
      <c r="E158" s="12"/>
      <c r="F158" s="12"/>
      <c r="G158" s="12"/>
      <c r="H158" s="12"/>
      <c r="I158" s="12"/>
      <c r="J158" s="12"/>
      <c r="K158" s="12"/>
      <c r="L158" s="6"/>
    </row>
    <row r="159" spans="2:12">
      <c r="B159" s="12"/>
      <c r="C159" s="12"/>
      <c r="D159" s="12"/>
      <c r="E159" s="12"/>
      <c r="F159" s="12"/>
      <c r="G159" s="12"/>
      <c r="H159" s="12"/>
      <c r="I159" s="12"/>
      <c r="J159" s="12"/>
      <c r="K159" s="12"/>
      <c r="L159" s="6"/>
    </row>
    <row r="160" spans="2:12">
      <c r="B160" s="12"/>
      <c r="C160" s="12"/>
      <c r="D160" s="12"/>
      <c r="E160" s="12"/>
      <c r="F160" s="12"/>
      <c r="G160" s="12"/>
      <c r="H160" s="12"/>
      <c r="I160" s="12"/>
      <c r="J160" s="12"/>
      <c r="K160" s="12"/>
      <c r="L160" s="6"/>
    </row>
    <row r="161" spans="2:12">
      <c r="B161" s="12"/>
      <c r="C161" s="12"/>
      <c r="D161" s="12"/>
      <c r="E161" s="12"/>
      <c r="F161" s="12"/>
      <c r="G161" s="12"/>
      <c r="H161" s="12"/>
      <c r="I161" s="12"/>
      <c r="J161" s="12"/>
      <c r="K161" s="12"/>
      <c r="L161" s="6"/>
    </row>
    <row r="162" spans="2:12">
      <c r="B162" s="12"/>
      <c r="C162" s="12"/>
      <c r="D162" s="12"/>
      <c r="E162" s="12"/>
      <c r="F162" s="12"/>
      <c r="G162" s="12"/>
      <c r="H162" s="12"/>
      <c r="I162" s="12"/>
      <c r="J162" s="12"/>
      <c r="K162" s="12"/>
      <c r="L162" s="6"/>
    </row>
    <row r="163" spans="2:12">
      <c r="B163" s="12"/>
      <c r="C163" s="12"/>
      <c r="D163" s="12"/>
      <c r="E163" s="12"/>
      <c r="F163" s="12"/>
      <c r="G163" s="12"/>
      <c r="H163" s="12"/>
      <c r="I163" s="12"/>
      <c r="J163" s="12"/>
      <c r="K163" s="12"/>
      <c r="L163" s="6"/>
    </row>
    <row r="164" spans="2:12">
      <c r="B164" s="12"/>
      <c r="C164" s="12"/>
      <c r="D164" s="12"/>
      <c r="E164" s="12"/>
      <c r="F164" s="12"/>
      <c r="G164" s="12"/>
      <c r="H164" s="12"/>
      <c r="I164" s="12"/>
      <c r="J164" s="12"/>
      <c r="K164" s="12"/>
      <c r="L164" s="6"/>
    </row>
    <row r="165" spans="2:12">
      <c r="B165" s="12"/>
      <c r="C165" s="12"/>
      <c r="D165" s="12"/>
      <c r="E165" s="12"/>
      <c r="F165" s="12"/>
      <c r="G165" s="12"/>
      <c r="H165" s="12"/>
      <c r="I165" s="12"/>
      <c r="J165" s="12"/>
      <c r="K165" s="12"/>
      <c r="L165" s="6"/>
    </row>
    <row r="166" spans="2:12">
      <c r="B166" s="12"/>
      <c r="C166" s="12"/>
      <c r="D166" s="12"/>
      <c r="E166" s="12"/>
      <c r="F166" s="12"/>
      <c r="G166" s="12"/>
      <c r="H166" s="12"/>
      <c r="I166" s="12"/>
      <c r="J166" s="12"/>
      <c r="K166" s="12"/>
      <c r="L166" s="6"/>
    </row>
    <row r="167" spans="2:12">
      <c r="B167" s="12"/>
      <c r="C167" s="12"/>
      <c r="D167" s="12"/>
      <c r="E167" s="12"/>
      <c r="F167" s="12"/>
      <c r="G167" s="12"/>
      <c r="H167" s="12"/>
      <c r="I167" s="12"/>
      <c r="J167" s="12"/>
      <c r="K167" s="12"/>
      <c r="L167" s="6"/>
    </row>
    <row r="168" spans="2:12">
      <c r="B168" s="12"/>
      <c r="C168" s="12"/>
      <c r="D168" s="12"/>
      <c r="E168" s="12"/>
      <c r="F168" s="12"/>
      <c r="G168" s="12"/>
      <c r="H168" s="12"/>
      <c r="I168" s="12"/>
      <c r="J168" s="12"/>
      <c r="K168" s="12"/>
      <c r="L168" s="6"/>
    </row>
    <row r="169" spans="2:12">
      <c r="B169" s="12"/>
      <c r="C169" s="12"/>
      <c r="D169" s="12"/>
      <c r="E169" s="12"/>
      <c r="F169" s="12"/>
      <c r="G169" s="12"/>
      <c r="H169" s="12"/>
      <c r="I169" s="12"/>
      <c r="J169" s="12"/>
      <c r="K169" s="12"/>
      <c r="L169" s="6"/>
    </row>
    <row r="170" spans="2:12">
      <c r="B170" s="12"/>
      <c r="C170" s="12"/>
      <c r="D170" s="12"/>
      <c r="E170" s="12"/>
      <c r="F170" s="12"/>
      <c r="G170" s="12"/>
      <c r="H170" s="12"/>
      <c r="I170" s="12"/>
      <c r="J170" s="12"/>
      <c r="K170" s="12"/>
      <c r="L170" s="6"/>
    </row>
    <row r="171" spans="2:12">
      <c r="B171" s="12"/>
      <c r="C171" s="12"/>
      <c r="D171" s="12"/>
      <c r="E171" s="12"/>
      <c r="F171" s="12"/>
      <c r="G171" s="12"/>
      <c r="H171" s="12"/>
      <c r="I171" s="12"/>
      <c r="J171" s="12"/>
      <c r="K171" s="12"/>
      <c r="L171" s="6"/>
    </row>
    <row r="172" spans="2:12">
      <c r="B172" s="12"/>
      <c r="C172" s="12"/>
      <c r="D172" s="12"/>
      <c r="E172" s="12"/>
      <c r="F172" s="12"/>
      <c r="G172" s="12"/>
      <c r="H172" s="12"/>
      <c r="I172" s="12"/>
      <c r="J172" s="12"/>
      <c r="K172" s="12"/>
      <c r="L172" s="6"/>
    </row>
    <row r="173" spans="2:12">
      <c r="B173" s="12"/>
      <c r="C173" s="12"/>
      <c r="D173" s="12"/>
      <c r="E173" s="12"/>
      <c r="F173" s="12"/>
      <c r="G173" s="12"/>
      <c r="H173" s="12"/>
      <c r="I173" s="12"/>
      <c r="J173" s="12"/>
      <c r="K173" s="12"/>
      <c r="L173" s="6"/>
    </row>
    <row r="174" spans="2:12">
      <c r="B174" s="12"/>
      <c r="C174" s="12"/>
      <c r="D174" s="12"/>
      <c r="E174" s="12"/>
      <c r="F174" s="12"/>
      <c r="G174" s="12"/>
      <c r="H174" s="12"/>
      <c r="I174" s="12"/>
      <c r="J174" s="12"/>
      <c r="K174" s="12"/>
      <c r="L174" s="6"/>
    </row>
    <row r="175" spans="2:12">
      <c r="B175" s="12"/>
      <c r="C175" s="12"/>
      <c r="D175" s="12"/>
      <c r="E175" s="12"/>
      <c r="F175" s="12"/>
      <c r="G175" s="12"/>
      <c r="H175" s="12"/>
      <c r="I175" s="12"/>
      <c r="J175" s="12"/>
      <c r="K175" s="12"/>
      <c r="L175" s="6"/>
    </row>
    <row r="176" spans="2:12">
      <c r="B176" s="12"/>
      <c r="C176" s="12"/>
      <c r="D176" s="12"/>
      <c r="E176" s="12"/>
      <c r="F176" s="12"/>
      <c r="G176" s="12"/>
      <c r="H176" s="12"/>
      <c r="I176" s="12"/>
      <c r="J176" s="12"/>
      <c r="K176" s="12"/>
      <c r="L176" s="6"/>
    </row>
    <row r="177" spans="2:12">
      <c r="B177" s="12"/>
      <c r="C177" s="12"/>
      <c r="D177" s="12"/>
      <c r="E177" s="12"/>
      <c r="F177" s="12"/>
      <c r="G177" s="12"/>
      <c r="H177" s="12"/>
      <c r="I177" s="12"/>
      <c r="J177" s="12"/>
      <c r="K177" s="12"/>
      <c r="L177" s="6"/>
    </row>
    <row r="178" spans="2:12">
      <c r="B178" s="12"/>
      <c r="C178" s="12"/>
      <c r="D178" s="12"/>
      <c r="E178" s="12"/>
      <c r="F178" s="12"/>
      <c r="G178" s="12"/>
      <c r="H178" s="12"/>
      <c r="I178" s="12"/>
      <c r="J178" s="12"/>
      <c r="K178" s="12"/>
      <c r="L178" s="6"/>
    </row>
    <row r="179" spans="2:12">
      <c r="B179" s="12"/>
      <c r="C179" s="12"/>
      <c r="D179" s="12"/>
      <c r="E179" s="12"/>
      <c r="F179" s="12"/>
      <c r="G179" s="12"/>
      <c r="H179" s="12"/>
      <c r="I179" s="12"/>
      <c r="J179" s="12"/>
      <c r="K179" s="12"/>
      <c r="L179" s="6"/>
    </row>
    <row r="180" spans="2:12">
      <c r="B180" s="12"/>
      <c r="C180" s="12"/>
      <c r="D180" s="12"/>
      <c r="E180" s="12"/>
      <c r="F180" s="12"/>
      <c r="G180" s="12"/>
      <c r="H180" s="12"/>
      <c r="I180" s="12"/>
      <c r="J180" s="12"/>
      <c r="K180" s="12"/>
      <c r="L180" s="6"/>
    </row>
    <row r="181" spans="2:12">
      <c r="B181" s="12"/>
      <c r="C181" s="12"/>
      <c r="D181" s="12"/>
      <c r="E181" s="12"/>
      <c r="F181" s="12"/>
      <c r="G181" s="12"/>
      <c r="H181" s="12"/>
      <c r="I181" s="12"/>
      <c r="J181" s="12"/>
      <c r="K181" s="12"/>
      <c r="L181" s="6"/>
    </row>
    <row r="182" spans="2:12">
      <c r="B182" s="12"/>
      <c r="C182" s="12"/>
      <c r="D182" s="12"/>
      <c r="E182" s="12"/>
      <c r="F182" s="12"/>
      <c r="G182" s="12"/>
      <c r="H182" s="12"/>
      <c r="I182" s="12"/>
      <c r="J182" s="12"/>
      <c r="K182" s="12"/>
      <c r="L182" s="6"/>
    </row>
    <row r="183" spans="2:12">
      <c r="B183" s="12"/>
      <c r="C183" s="12"/>
      <c r="D183" s="12"/>
      <c r="E183" s="12"/>
      <c r="F183" s="12"/>
      <c r="G183" s="12"/>
      <c r="H183" s="12"/>
      <c r="I183" s="12"/>
      <c r="J183" s="12"/>
      <c r="K183" s="12"/>
      <c r="L183" s="6"/>
    </row>
    <row r="184" spans="2:12">
      <c r="B184" s="12"/>
      <c r="C184" s="12"/>
      <c r="D184" s="12"/>
      <c r="E184" s="12"/>
      <c r="F184" s="12"/>
      <c r="G184" s="12"/>
      <c r="H184" s="12"/>
      <c r="I184" s="12"/>
      <c r="J184" s="12"/>
      <c r="K184" s="12"/>
      <c r="L184" s="6"/>
    </row>
    <row r="185" spans="2:12">
      <c r="B185" s="12"/>
      <c r="C185" s="12"/>
      <c r="D185" s="12"/>
      <c r="E185" s="12"/>
      <c r="F185" s="12"/>
      <c r="G185" s="12"/>
      <c r="H185" s="12"/>
      <c r="I185" s="12"/>
      <c r="J185" s="12"/>
      <c r="K185" s="12"/>
      <c r="L185" s="6"/>
    </row>
    <row r="186" spans="2:12">
      <c r="B186" s="12"/>
      <c r="C186" s="12"/>
      <c r="D186" s="12"/>
      <c r="E186" s="12"/>
      <c r="F186" s="12"/>
      <c r="G186" s="12"/>
      <c r="H186" s="12"/>
      <c r="I186" s="12"/>
      <c r="J186" s="12"/>
      <c r="K186" s="12"/>
      <c r="L186" s="6"/>
    </row>
    <row r="187" spans="2:12">
      <c r="B187" s="12"/>
      <c r="C187" s="12"/>
      <c r="D187" s="12"/>
      <c r="E187" s="12"/>
      <c r="F187" s="12"/>
      <c r="G187" s="12"/>
      <c r="H187" s="12"/>
      <c r="I187" s="12"/>
      <c r="J187" s="12"/>
      <c r="K187" s="12"/>
      <c r="L187" s="6"/>
    </row>
    <row r="188" spans="2:12">
      <c r="B188" s="12"/>
      <c r="C188" s="12"/>
      <c r="D188" s="12"/>
      <c r="E188" s="12"/>
      <c r="F188" s="12"/>
      <c r="G188" s="12"/>
      <c r="H188" s="12"/>
      <c r="I188" s="12"/>
      <c r="J188" s="12"/>
      <c r="K188" s="12"/>
      <c r="L188" s="6"/>
    </row>
    <row r="189" spans="2:12">
      <c r="B189" s="12"/>
      <c r="C189" s="12"/>
      <c r="D189" s="12"/>
      <c r="E189" s="12"/>
      <c r="F189" s="12"/>
      <c r="G189" s="12"/>
      <c r="H189" s="12"/>
      <c r="I189" s="12"/>
      <c r="J189" s="12"/>
      <c r="K189" s="12"/>
      <c r="L189" s="6"/>
    </row>
    <row r="190" spans="2:12">
      <c r="B190" s="12"/>
      <c r="C190" s="12"/>
      <c r="D190" s="12"/>
      <c r="E190" s="12"/>
      <c r="F190" s="12"/>
      <c r="G190" s="12"/>
      <c r="H190" s="12"/>
      <c r="I190" s="12"/>
      <c r="J190" s="12"/>
      <c r="K190" s="12"/>
      <c r="L190" s="6"/>
    </row>
    <row r="191" spans="2:12">
      <c r="B191" s="12"/>
      <c r="C191" s="12"/>
      <c r="D191" s="12"/>
      <c r="E191" s="12"/>
      <c r="F191" s="12"/>
      <c r="G191" s="12"/>
      <c r="H191" s="12"/>
      <c r="I191" s="12"/>
      <c r="J191" s="12"/>
      <c r="K191" s="12"/>
      <c r="L191" s="6"/>
    </row>
    <row r="192" spans="2:12">
      <c r="B192" s="12"/>
      <c r="C192" s="12"/>
      <c r="D192" s="12"/>
      <c r="E192" s="12"/>
      <c r="F192" s="12"/>
      <c r="G192" s="12"/>
      <c r="H192" s="12"/>
      <c r="I192" s="12"/>
      <c r="J192" s="12"/>
      <c r="K192" s="12"/>
      <c r="L192" s="6"/>
    </row>
    <row r="193" spans="2:12">
      <c r="B193" s="12"/>
      <c r="C193" s="12"/>
      <c r="D193" s="12"/>
      <c r="E193" s="12"/>
      <c r="F193" s="12"/>
      <c r="G193" s="12"/>
      <c r="H193" s="12"/>
      <c r="I193" s="12"/>
      <c r="J193" s="12"/>
      <c r="K193" s="12"/>
      <c r="L193" s="6"/>
    </row>
    <row r="194" spans="2:12">
      <c r="B194" s="12"/>
      <c r="C194" s="12"/>
      <c r="D194" s="12"/>
      <c r="E194" s="12"/>
      <c r="F194" s="12"/>
      <c r="G194" s="12"/>
      <c r="H194" s="12"/>
      <c r="I194" s="12"/>
      <c r="J194" s="12"/>
      <c r="K194" s="12"/>
      <c r="L194" s="6"/>
    </row>
    <row r="195" spans="2:12">
      <c r="B195" s="12"/>
      <c r="C195" s="12"/>
      <c r="D195" s="12"/>
      <c r="E195" s="12"/>
      <c r="F195" s="12"/>
      <c r="G195" s="12"/>
      <c r="H195" s="12"/>
      <c r="I195" s="12"/>
      <c r="J195" s="12"/>
      <c r="K195" s="12"/>
      <c r="L195" s="6"/>
    </row>
    <row r="196" spans="2:12">
      <c r="B196" s="12"/>
      <c r="C196" s="12"/>
      <c r="D196" s="12"/>
      <c r="E196" s="12"/>
      <c r="F196" s="12"/>
      <c r="G196" s="12"/>
      <c r="H196" s="12"/>
      <c r="I196" s="12"/>
      <c r="J196" s="12"/>
      <c r="K196" s="12"/>
      <c r="L196" s="6"/>
    </row>
    <row r="197" spans="2:12">
      <c r="B197" s="12"/>
      <c r="C197" s="12"/>
      <c r="D197" s="12"/>
      <c r="E197" s="12"/>
      <c r="F197" s="12"/>
      <c r="G197" s="12"/>
      <c r="H197" s="12"/>
      <c r="I197" s="12"/>
      <c r="J197" s="12"/>
      <c r="K197" s="12"/>
      <c r="L197" s="6"/>
    </row>
    <row r="198" spans="2:12">
      <c r="B198" s="12"/>
      <c r="C198" s="12"/>
      <c r="D198" s="12"/>
      <c r="E198" s="12"/>
      <c r="F198" s="12"/>
      <c r="G198" s="12"/>
      <c r="H198" s="12"/>
      <c r="I198" s="12"/>
      <c r="J198" s="12"/>
      <c r="K198" s="12"/>
      <c r="L198" s="6"/>
    </row>
    <row r="199" spans="2:12">
      <c r="B199" s="12"/>
      <c r="C199" s="12"/>
      <c r="D199" s="12"/>
      <c r="E199" s="12"/>
      <c r="F199" s="12"/>
      <c r="G199" s="12"/>
      <c r="H199" s="12"/>
      <c r="I199" s="12"/>
      <c r="J199" s="12"/>
      <c r="K199" s="12"/>
      <c r="L199" s="6"/>
    </row>
    <row r="200" spans="2:12">
      <c r="B200" s="12"/>
      <c r="C200" s="12"/>
      <c r="D200" s="12"/>
      <c r="E200" s="12"/>
      <c r="F200" s="12"/>
      <c r="G200" s="12"/>
      <c r="H200" s="12"/>
      <c r="I200" s="12"/>
      <c r="J200" s="12"/>
      <c r="K200" s="12"/>
      <c r="L200" s="6"/>
    </row>
    <row r="201" spans="2:12">
      <c r="B201" s="12"/>
      <c r="C201" s="12"/>
      <c r="D201" s="12"/>
      <c r="E201" s="12"/>
      <c r="F201" s="12"/>
      <c r="G201" s="12"/>
      <c r="H201" s="12"/>
      <c r="I201" s="12"/>
      <c r="J201" s="12"/>
      <c r="K201" s="12"/>
      <c r="L201" s="6"/>
    </row>
    <row r="202" spans="2:12">
      <c r="B202" s="12"/>
      <c r="C202" s="12"/>
      <c r="D202" s="12"/>
      <c r="E202" s="12"/>
      <c r="F202" s="12"/>
      <c r="G202" s="12"/>
      <c r="H202" s="12"/>
      <c r="I202" s="12"/>
      <c r="J202" s="12"/>
      <c r="K202" s="12"/>
      <c r="L202" s="6"/>
    </row>
    <row r="203" spans="2:12">
      <c r="B203" s="12"/>
      <c r="C203" s="12"/>
      <c r="D203" s="12"/>
      <c r="E203" s="12"/>
      <c r="F203" s="12"/>
      <c r="G203" s="12"/>
      <c r="H203" s="12"/>
      <c r="I203" s="12"/>
      <c r="J203" s="12"/>
      <c r="K203" s="12"/>
      <c r="L203" s="6"/>
    </row>
    <row r="204" spans="2:12">
      <c r="B204" s="12"/>
      <c r="C204" s="12"/>
      <c r="D204" s="12"/>
      <c r="E204" s="12"/>
      <c r="F204" s="12"/>
      <c r="G204" s="12"/>
      <c r="H204" s="12"/>
      <c r="I204" s="12"/>
      <c r="J204" s="12"/>
      <c r="K204" s="12"/>
      <c r="L204" s="6"/>
    </row>
    <row r="205" spans="2:12">
      <c r="B205" s="12"/>
      <c r="C205" s="12"/>
      <c r="D205" s="12"/>
      <c r="E205" s="12"/>
      <c r="F205" s="12"/>
      <c r="G205" s="12"/>
      <c r="H205" s="12"/>
      <c r="I205" s="12"/>
      <c r="J205" s="12"/>
      <c r="K205" s="12"/>
      <c r="L205" s="6"/>
    </row>
    <row r="206" spans="2:12">
      <c r="B206" s="12"/>
      <c r="C206" s="12"/>
      <c r="D206" s="12"/>
      <c r="E206" s="12"/>
      <c r="F206" s="12"/>
      <c r="G206" s="12"/>
      <c r="H206" s="12"/>
      <c r="I206" s="12"/>
      <c r="J206" s="12"/>
      <c r="K206" s="12"/>
      <c r="L206" s="6"/>
    </row>
    <row r="207" spans="2:12">
      <c r="B207" s="12"/>
      <c r="C207" s="12"/>
      <c r="D207" s="12"/>
      <c r="E207" s="12"/>
      <c r="F207" s="12"/>
      <c r="G207" s="12"/>
      <c r="H207" s="12"/>
      <c r="I207" s="12"/>
      <c r="J207" s="12"/>
      <c r="K207" s="12"/>
      <c r="L207" s="6"/>
    </row>
    <row r="208" spans="2:12">
      <c r="B208" s="12"/>
      <c r="C208" s="12"/>
      <c r="D208" s="12"/>
      <c r="E208" s="12"/>
      <c r="F208" s="12"/>
      <c r="G208" s="12"/>
      <c r="H208" s="12"/>
      <c r="I208" s="12"/>
      <c r="J208" s="12"/>
      <c r="K208" s="12"/>
      <c r="L208" s="6"/>
    </row>
    <row r="209" spans="2:12">
      <c r="B209" s="12"/>
      <c r="C209" s="12"/>
      <c r="D209" s="12"/>
      <c r="E209" s="12"/>
      <c r="F209" s="12"/>
      <c r="G209" s="12"/>
      <c r="H209" s="12"/>
      <c r="I209" s="12"/>
      <c r="J209" s="12"/>
      <c r="K209" s="12"/>
      <c r="L209" s="6"/>
    </row>
    <row r="210" spans="2:12">
      <c r="B210" s="12"/>
      <c r="C210" s="12"/>
      <c r="D210" s="12"/>
      <c r="E210" s="12"/>
      <c r="F210" s="12"/>
      <c r="G210" s="12"/>
      <c r="H210" s="12"/>
      <c r="I210" s="12"/>
      <c r="J210" s="12"/>
      <c r="K210" s="12"/>
      <c r="L210" s="6"/>
    </row>
    <row r="211" spans="2:12">
      <c r="B211" s="12"/>
      <c r="C211" s="12"/>
      <c r="D211" s="12"/>
      <c r="E211" s="12"/>
      <c r="F211" s="12"/>
      <c r="G211" s="12"/>
      <c r="H211" s="12"/>
      <c r="I211" s="12"/>
      <c r="J211" s="12"/>
      <c r="K211" s="12"/>
      <c r="L211" s="6"/>
    </row>
    <row r="212" spans="2:12">
      <c r="B212" s="12"/>
      <c r="C212" s="12"/>
      <c r="D212" s="12"/>
      <c r="E212" s="12"/>
      <c r="F212" s="12"/>
      <c r="G212" s="12"/>
      <c r="H212" s="12"/>
      <c r="I212" s="12"/>
      <c r="J212" s="12"/>
      <c r="K212" s="12"/>
      <c r="L212" s="6"/>
    </row>
    <row r="213" spans="2:12">
      <c r="B213" s="12"/>
      <c r="C213" s="12"/>
      <c r="D213" s="12"/>
      <c r="E213" s="12"/>
      <c r="F213" s="12"/>
      <c r="G213" s="12"/>
      <c r="H213" s="12"/>
      <c r="I213" s="12"/>
      <c r="J213" s="12"/>
      <c r="K213" s="12"/>
      <c r="L213" s="6"/>
    </row>
    <row r="214" spans="2:12">
      <c r="B214" s="12"/>
      <c r="C214" s="12"/>
      <c r="D214" s="12"/>
      <c r="E214" s="12"/>
      <c r="F214" s="12"/>
      <c r="G214" s="12"/>
      <c r="H214" s="12"/>
      <c r="I214" s="12"/>
      <c r="J214" s="12"/>
      <c r="K214" s="12"/>
      <c r="L214" s="6"/>
    </row>
    <row r="215" spans="2:12">
      <c r="B215" s="12"/>
      <c r="C215" s="12"/>
      <c r="D215" s="12"/>
      <c r="E215" s="12"/>
      <c r="F215" s="12"/>
      <c r="G215" s="12"/>
      <c r="H215" s="12"/>
      <c r="I215" s="12"/>
      <c r="J215" s="12"/>
      <c r="K215" s="12"/>
      <c r="L215" s="6"/>
    </row>
    <row r="216" spans="2:12">
      <c r="B216" s="12"/>
      <c r="C216" s="12"/>
      <c r="D216" s="12"/>
      <c r="E216" s="12"/>
      <c r="F216" s="12"/>
      <c r="G216" s="12"/>
      <c r="H216" s="12"/>
      <c r="I216" s="12"/>
      <c r="J216" s="12"/>
      <c r="K216" s="12"/>
      <c r="L216" s="6"/>
    </row>
    <row r="217" spans="2:12">
      <c r="B217" s="12"/>
      <c r="C217" s="12"/>
      <c r="D217" s="12"/>
      <c r="E217" s="12"/>
      <c r="F217" s="12"/>
      <c r="G217" s="12"/>
      <c r="H217" s="12"/>
      <c r="I217" s="12"/>
      <c r="J217" s="12"/>
      <c r="K217" s="12"/>
      <c r="L217" s="6"/>
    </row>
    <row r="218" spans="2:12">
      <c r="B218" s="12"/>
      <c r="C218" s="12"/>
      <c r="D218" s="12"/>
      <c r="E218" s="12"/>
      <c r="F218" s="12"/>
      <c r="G218" s="12"/>
      <c r="H218" s="12"/>
      <c r="I218" s="12"/>
      <c r="J218" s="12"/>
      <c r="K218" s="12"/>
      <c r="L218" s="6"/>
    </row>
    <row r="219" spans="2:12">
      <c r="B219" s="12"/>
      <c r="C219" s="12"/>
      <c r="D219" s="12"/>
      <c r="E219" s="12"/>
      <c r="F219" s="12"/>
      <c r="G219" s="12"/>
      <c r="H219" s="12"/>
      <c r="I219" s="12"/>
      <c r="J219" s="12"/>
      <c r="K219" s="12"/>
      <c r="L219" s="6"/>
    </row>
    <row r="220" spans="2:12">
      <c r="B220" s="12"/>
      <c r="C220" s="12"/>
      <c r="D220" s="12"/>
      <c r="E220" s="12"/>
      <c r="F220" s="12"/>
      <c r="G220" s="12"/>
      <c r="H220" s="12"/>
      <c r="I220" s="12"/>
      <c r="J220" s="12"/>
      <c r="K220" s="12"/>
      <c r="L220" s="6"/>
    </row>
    <row r="221" spans="2:12">
      <c r="B221" s="12"/>
      <c r="C221" s="12"/>
      <c r="D221" s="12"/>
      <c r="E221" s="12"/>
      <c r="F221" s="12"/>
      <c r="G221" s="12"/>
      <c r="H221" s="12"/>
      <c r="I221" s="12"/>
      <c r="J221" s="12"/>
      <c r="K221" s="12"/>
      <c r="L221" s="6"/>
    </row>
    <row r="222" spans="2:12">
      <c r="B222" s="12"/>
      <c r="C222" s="12"/>
      <c r="D222" s="12"/>
      <c r="E222" s="12"/>
      <c r="F222" s="12"/>
      <c r="G222" s="12"/>
      <c r="H222" s="12"/>
      <c r="I222" s="12"/>
      <c r="J222" s="12"/>
      <c r="K222" s="12"/>
      <c r="L222" s="6"/>
    </row>
    <row r="223" spans="2:12">
      <c r="B223" s="12"/>
      <c r="C223" s="12"/>
      <c r="D223" s="12"/>
      <c r="E223" s="12"/>
      <c r="F223" s="12"/>
      <c r="G223" s="12"/>
      <c r="H223" s="12"/>
      <c r="I223" s="12"/>
      <c r="J223" s="12"/>
      <c r="K223" s="12"/>
      <c r="L223" s="6"/>
    </row>
    <row r="224" spans="2:12">
      <c r="B224" s="12"/>
      <c r="C224" s="12"/>
      <c r="D224" s="12"/>
      <c r="E224" s="12"/>
      <c r="F224" s="12"/>
      <c r="G224" s="12"/>
      <c r="H224" s="12"/>
      <c r="I224" s="12"/>
      <c r="J224" s="12"/>
      <c r="K224" s="12"/>
      <c r="L224" s="6"/>
    </row>
    <row r="225" spans="2:12">
      <c r="B225" s="12"/>
      <c r="C225" s="12"/>
      <c r="D225" s="12"/>
      <c r="E225" s="12"/>
      <c r="F225" s="12"/>
      <c r="G225" s="12"/>
      <c r="H225" s="12"/>
      <c r="I225" s="12"/>
      <c r="J225" s="12"/>
      <c r="K225" s="12"/>
      <c r="L225" s="6"/>
    </row>
    <row r="226" spans="2:12">
      <c r="B226" s="12"/>
      <c r="C226" s="12"/>
      <c r="D226" s="12"/>
      <c r="E226" s="12"/>
      <c r="F226" s="12"/>
      <c r="G226" s="12"/>
      <c r="H226" s="12"/>
      <c r="I226" s="12"/>
      <c r="J226" s="12"/>
      <c r="K226" s="12"/>
      <c r="L226" s="6"/>
    </row>
    <row r="227" spans="2:12">
      <c r="B227" s="12"/>
      <c r="C227" s="12"/>
      <c r="D227" s="12"/>
      <c r="E227" s="12"/>
      <c r="F227" s="12"/>
      <c r="G227" s="12"/>
      <c r="H227" s="12"/>
      <c r="I227" s="12"/>
      <c r="J227" s="12"/>
      <c r="K227" s="12"/>
      <c r="L227" s="6"/>
    </row>
    <row r="228" spans="2:12">
      <c r="B228" s="12"/>
      <c r="C228" s="12"/>
      <c r="D228" s="12"/>
      <c r="E228" s="12"/>
      <c r="F228" s="12"/>
      <c r="G228" s="12"/>
      <c r="H228" s="12"/>
      <c r="I228" s="12"/>
      <c r="J228" s="12"/>
      <c r="K228" s="12"/>
      <c r="L228" s="6"/>
    </row>
    <row r="229" spans="2:12">
      <c r="B229" s="12"/>
      <c r="C229" s="12"/>
      <c r="D229" s="12"/>
      <c r="E229" s="12"/>
      <c r="F229" s="12"/>
      <c r="G229" s="12"/>
      <c r="H229" s="12"/>
      <c r="I229" s="12"/>
      <c r="J229" s="12"/>
      <c r="K229" s="12"/>
      <c r="L229" s="6"/>
    </row>
    <row r="230" spans="2:12">
      <c r="B230" s="12"/>
      <c r="C230" s="12"/>
      <c r="D230" s="12"/>
      <c r="E230" s="12"/>
      <c r="F230" s="12"/>
      <c r="G230" s="12"/>
      <c r="H230" s="12"/>
      <c r="I230" s="12"/>
      <c r="J230" s="12"/>
      <c r="K230" s="12"/>
      <c r="L230" s="6"/>
    </row>
    <row r="231" spans="2:12">
      <c r="B231" s="12"/>
      <c r="C231" s="12"/>
      <c r="D231" s="12"/>
      <c r="E231" s="12"/>
      <c r="F231" s="12"/>
      <c r="G231" s="12"/>
      <c r="H231" s="12"/>
      <c r="I231" s="12"/>
      <c r="J231" s="12"/>
      <c r="K231" s="12"/>
      <c r="L231" s="6"/>
    </row>
    <row r="232" spans="2:12">
      <c r="B232" s="12"/>
      <c r="C232" s="12"/>
      <c r="D232" s="12"/>
      <c r="E232" s="12"/>
      <c r="F232" s="12"/>
      <c r="G232" s="12"/>
      <c r="H232" s="12"/>
      <c r="I232" s="12"/>
      <c r="J232" s="12"/>
      <c r="K232" s="12"/>
      <c r="L232" s="6"/>
    </row>
    <row r="233" spans="2:12">
      <c r="B233" s="12"/>
      <c r="C233" s="12"/>
      <c r="D233" s="12"/>
      <c r="E233" s="12"/>
      <c r="F233" s="12"/>
      <c r="G233" s="12"/>
      <c r="H233" s="12"/>
      <c r="I233" s="12"/>
      <c r="J233" s="12"/>
      <c r="K233" s="12"/>
      <c r="L233" s="6"/>
    </row>
    <row r="234" spans="2:12">
      <c r="B234" s="12"/>
      <c r="C234" s="12"/>
      <c r="D234" s="12"/>
      <c r="E234" s="12"/>
      <c r="F234" s="12"/>
      <c r="G234" s="12"/>
      <c r="H234" s="12"/>
      <c r="I234" s="12"/>
      <c r="J234" s="12"/>
      <c r="K234" s="12"/>
      <c r="L234" s="6"/>
    </row>
    <row r="235" spans="2:12">
      <c r="B235" s="12"/>
      <c r="C235" s="12"/>
      <c r="D235" s="12"/>
      <c r="E235" s="12"/>
      <c r="F235" s="12"/>
      <c r="G235" s="12"/>
      <c r="H235" s="12"/>
      <c r="I235" s="12"/>
      <c r="J235" s="12"/>
      <c r="K235" s="12"/>
      <c r="L235" s="6"/>
    </row>
    <row r="236" spans="2:12">
      <c r="B236" s="12"/>
      <c r="C236" s="12"/>
      <c r="D236" s="12"/>
      <c r="E236" s="12"/>
      <c r="F236" s="12"/>
      <c r="G236" s="12"/>
      <c r="H236" s="12"/>
      <c r="I236" s="12"/>
      <c r="J236" s="12"/>
      <c r="K236" s="12"/>
      <c r="L236" s="6"/>
    </row>
    <row r="237" spans="2:12">
      <c r="B237" s="12"/>
      <c r="C237" s="12"/>
      <c r="D237" s="12"/>
      <c r="E237" s="12"/>
      <c r="F237" s="12"/>
      <c r="G237" s="12"/>
      <c r="H237" s="12"/>
      <c r="I237" s="12"/>
      <c r="J237" s="12"/>
      <c r="K237" s="12"/>
      <c r="L237" s="6"/>
    </row>
    <row r="238" spans="2:12">
      <c r="B238" s="12"/>
      <c r="C238" s="12"/>
      <c r="D238" s="12"/>
      <c r="E238" s="12"/>
      <c r="F238" s="12"/>
      <c r="G238" s="12"/>
      <c r="H238" s="12"/>
      <c r="I238" s="12"/>
      <c r="J238" s="12"/>
      <c r="K238" s="12"/>
      <c r="L238" s="6"/>
    </row>
    <row r="239" spans="2:12">
      <c r="B239" s="12"/>
      <c r="C239" s="12"/>
      <c r="D239" s="12"/>
      <c r="E239" s="12"/>
      <c r="F239" s="12"/>
      <c r="G239" s="12"/>
      <c r="H239" s="12"/>
      <c r="I239" s="12"/>
      <c r="J239" s="12"/>
      <c r="K239" s="12"/>
      <c r="L239" s="6"/>
    </row>
    <row r="240" spans="2:12">
      <c r="B240" s="12"/>
      <c r="C240" s="12"/>
      <c r="D240" s="12"/>
      <c r="E240" s="12"/>
      <c r="F240" s="12"/>
      <c r="G240" s="12"/>
      <c r="H240" s="12"/>
      <c r="I240" s="12"/>
      <c r="J240" s="12"/>
      <c r="K240" s="12"/>
      <c r="L240" s="6"/>
    </row>
    <row r="241" spans="2:12">
      <c r="B241" s="12"/>
      <c r="C241" s="12"/>
      <c r="D241" s="12"/>
      <c r="E241" s="12"/>
      <c r="F241" s="12"/>
      <c r="G241" s="12"/>
      <c r="H241" s="12"/>
      <c r="I241" s="12"/>
      <c r="J241" s="12"/>
      <c r="K241" s="12"/>
      <c r="L241" s="6"/>
    </row>
    <row r="242" spans="2:12">
      <c r="B242" s="12"/>
      <c r="C242" s="12"/>
      <c r="D242" s="12"/>
      <c r="E242" s="12"/>
      <c r="F242" s="12"/>
      <c r="G242" s="12"/>
      <c r="H242" s="12"/>
      <c r="I242" s="12"/>
      <c r="J242" s="12"/>
      <c r="K242" s="12"/>
      <c r="L242" s="6"/>
    </row>
    <row r="243" spans="2:12">
      <c r="B243" s="12"/>
      <c r="C243" s="12"/>
      <c r="D243" s="12"/>
      <c r="E243" s="12"/>
      <c r="F243" s="12"/>
      <c r="G243" s="12"/>
      <c r="H243" s="12"/>
      <c r="I243" s="12"/>
      <c r="J243" s="12"/>
      <c r="K243" s="12"/>
      <c r="L243" s="6"/>
    </row>
    <row r="244" spans="2:12">
      <c r="B244" s="12"/>
      <c r="C244" s="12"/>
      <c r="D244" s="12"/>
      <c r="E244" s="12"/>
      <c r="F244" s="12"/>
      <c r="G244" s="12"/>
      <c r="H244" s="12"/>
      <c r="I244" s="12"/>
      <c r="J244" s="12"/>
      <c r="K244" s="12"/>
      <c r="L244" s="6"/>
    </row>
    <row r="245" spans="2:12">
      <c r="B245" s="12"/>
      <c r="C245" s="12"/>
      <c r="D245" s="12"/>
      <c r="E245" s="12"/>
      <c r="F245" s="12"/>
      <c r="G245" s="12"/>
      <c r="H245" s="12"/>
      <c r="I245" s="12"/>
      <c r="J245" s="12"/>
      <c r="K245" s="12"/>
      <c r="L245" s="6"/>
    </row>
    <row r="246" spans="2:12">
      <c r="B246" s="12"/>
      <c r="C246" s="12"/>
      <c r="D246" s="12"/>
      <c r="E246" s="12"/>
      <c r="F246" s="12"/>
      <c r="G246" s="12"/>
      <c r="H246" s="12"/>
      <c r="I246" s="12"/>
      <c r="J246" s="12"/>
      <c r="K246" s="12"/>
      <c r="L246" s="6"/>
    </row>
    <row r="247" spans="2:12">
      <c r="B247" s="12"/>
      <c r="C247" s="12"/>
      <c r="D247" s="12"/>
      <c r="E247" s="12"/>
      <c r="F247" s="12"/>
      <c r="G247" s="12"/>
      <c r="H247" s="12"/>
      <c r="I247" s="12"/>
      <c r="J247" s="12"/>
      <c r="K247" s="12"/>
      <c r="L247" s="6"/>
    </row>
    <row r="248" spans="2:12">
      <c r="B248" s="12"/>
      <c r="C248" s="12"/>
      <c r="D248" s="12"/>
      <c r="E248" s="12"/>
      <c r="F248" s="12"/>
      <c r="G248" s="12"/>
      <c r="H248" s="12"/>
      <c r="I248" s="12"/>
      <c r="J248" s="12"/>
      <c r="K248" s="12"/>
      <c r="L248" s="6"/>
    </row>
    <row r="249" spans="2:12">
      <c r="B249" s="12"/>
      <c r="C249" s="12"/>
      <c r="D249" s="12"/>
      <c r="E249" s="12"/>
      <c r="F249" s="12"/>
      <c r="G249" s="12"/>
      <c r="H249" s="12"/>
      <c r="I249" s="12"/>
      <c r="J249" s="12"/>
      <c r="K249" s="12"/>
      <c r="L249" s="6"/>
    </row>
    <row r="250" spans="2:12">
      <c r="B250" s="12"/>
      <c r="C250" s="12"/>
      <c r="D250" s="12"/>
      <c r="E250" s="12"/>
      <c r="F250" s="12"/>
      <c r="G250" s="12"/>
      <c r="H250" s="12"/>
      <c r="I250" s="12"/>
      <c r="J250" s="12"/>
      <c r="K250" s="12"/>
      <c r="L250" s="6"/>
    </row>
    <row r="251" spans="2:12">
      <c r="B251" s="12"/>
      <c r="C251" s="12"/>
      <c r="D251" s="12"/>
      <c r="E251" s="12"/>
      <c r="F251" s="12"/>
      <c r="G251" s="12"/>
      <c r="H251" s="12"/>
      <c r="I251" s="12"/>
      <c r="J251" s="12"/>
      <c r="K251" s="12"/>
      <c r="L251" s="6"/>
    </row>
    <row r="252" spans="2:12">
      <c r="B252" s="12"/>
      <c r="C252" s="12"/>
      <c r="D252" s="12"/>
      <c r="E252" s="12"/>
      <c r="F252" s="12"/>
      <c r="G252" s="12"/>
      <c r="H252" s="12"/>
      <c r="I252" s="12"/>
      <c r="J252" s="12"/>
      <c r="K252" s="12"/>
      <c r="L252" s="6"/>
    </row>
    <row r="253" spans="2:12">
      <c r="B253" s="12"/>
      <c r="C253" s="12"/>
      <c r="D253" s="12"/>
      <c r="E253" s="12"/>
      <c r="F253" s="12"/>
      <c r="G253" s="12"/>
      <c r="H253" s="12"/>
      <c r="I253" s="12"/>
      <c r="J253" s="12"/>
      <c r="K253" s="12"/>
      <c r="L253" s="6"/>
    </row>
    <row r="254" spans="2:12">
      <c r="B254" s="12"/>
      <c r="C254" s="12"/>
      <c r="D254" s="12"/>
      <c r="E254" s="12"/>
      <c r="F254" s="12"/>
      <c r="G254" s="12"/>
      <c r="H254" s="12"/>
      <c r="I254" s="12"/>
      <c r="J254" s="12"/>
      <c r="K254" s="12"/>
      <c r="L254" s="6"/>
    </row>
    <row r="255" spans="2:12">
      <c r="B255" s="12"/>
      <c r="C255" s="12"/>
      <c r="D255" s="12"/>
      <c r="E255" s="12"/>
      <c r="F255" s="12"/>
      <c r="G255" s="12"/>
      <c r="H255" s="12"/>
      <c r="I255" s="12"/>
      <c r="J255" s="12"/>
      <c r="K255" s="12"/>
      <c r="L255" s="6"/>
    </row>
    <row r="256" spans="2:12">
      <c r="B256" s="12"/>
      <c r="C256" s="12"/>
      <c r="D256" s="12"/>
      <c r="E256" s="12"/>
      <c r="F256" s="12"/>
      <c r="G256" s="12"/>
      <c r="H256" s="12"/>
      <c r="I256" s="12"/>
      <c r="J256" s="12"/>
      <c r="K256" s="12"/>
      <c r="L256" s="6"/>
    </row>
    <row r="257" spans="2:12">
      <c r="B257" s="12"/>
      <c r="C257" s="12"/>
      <c r="D257" s="12"/>
      <c r="E257" s="12"/>
      <c r="F257" s="12"/>
      <c r="G257" s="12"/>
      <c r="H257" s="12"/>
      <c r="I257" s="12"/>
      <c r="J257" s="12"/>
      <c r="K257" s="12"/>
      <c r="L257" s="6"/>
    </row>
    <row r="258" spans="2:12">
      <c r="B258" s="12"/>
      <c r="C258" s="12"/>
      <c r="D258" s="12"/>
      <c r="E258" s="12"/>
      <c r="F258" s="12"/>
      <c r="G258" s="12"/>
      <c r="H258" s="12"/>
      <c r="I258" s="12"/>
      <c r="J258" s="12"/>
      <c r="K258" s="12"/>
      <c r="L258" s="6"/>
    </row>
    <row r="259" spans="2:12">
      <c r="B259" s="12"/>
      <c r="C259" s="12"/>
      <c r="D259" s="12"/>
      <c r="E259" s="12"/>
      <c r="F259" s="12"/>
      <c r="G259" s="12"/>
      <c r="H259" s="12"/>
      <c r="I259" s="12"/>
      <c r="J259" s="12"/>
      <c r="K259" s="12"/>
      <c r="L259" s="6"/>
    </row>
    <row r="260" spans="2:12">
      <c r="B260" s="12"/>
      <c r="C260" s="12"/>
      <c r="D260" s="12"/>
      <c r="E260" s="12"/>
      <c r="F260" s="12"/>
      <c r="G260" s="12"/>
      <c r="H260" s="12"/>
      <c r="I260" s="12"/>
      <c r="J260" s="12"/>
      <c r="K260" s="12"/>
      <c r="L260" s="6"/>
    </row>
    <row r="261" spans="2:12">
      <c r="B261" s="12"/>
      <c r="C261" s="12"/>
      <c r="D261" s="12"/>
      <c r="E261" s="12"/>
      <c r="F261" s="12"/>
      <c r="G261" s="12"/>
      <c r="H261" s="12"/>
      <c r="I261" s="12"/>
      <c r="J261" s="12"/>
      <c r="K261" s="12"/>
      <c r="L261" s="6"/>
    </row>
    <row r="262" spans="2:12">
      <c r="B262" s="12"/>
      <c r="C262" s="12"/>
      <c r="D262" s="12"/>
      <c r="E262" s="12"/>
      <c r="F262" s="12"/>
      <c r="G262" s="12"/>
      <c r="H262" s="12"/>
      <c r="I262" s="12"/>
      <c r="J262" s="12"/>
      <c r="K262" s="12"/>
      <c r="L262" s="6"/>
    </row>
    <row r="263" spans="2:12">
      <c r="B263" s="12"/>
      <c r="C263" s="12"/>
      <c r="D263" s="12"/>
      <c r="E263" s="12"/>
      <c r="F263" s="12"/>
      <c r="G263" s="12"/>
      <c r="H263" s="12"/>
      <c r="I263" s="12"/>
      <c r="J263" s="12"/>
      <c r="K263" s="12"/>
      <c r="L263" s="6"/>
    </row>
    <row r="264" spans="2:12">
      <c r="B264" s="12"/>
      <c r="C264" s="12"/>
      <c r="D264" s="12"/>
      <c r="E264" s="12"/>
      <c r="F264" s="12"/>
      <c r="G264" s="12"/>
      <c r="H264" s="12"/>
      <c r="I264" s="12"/>
      <c r="J264" s="12"/>
      <c r="K264" s="12"/>
      <c r="L264" s="6"/>
    </row>
    <row r="265" spans="2:12">
      <c r="B265" s="12"/>
      <c r="C265" s="12"/>
      <c r="D265" s="12"/>
      <c r="E265" s="12"/>
      <c r="F265" s="12"/>
      <c r="G265" s="12"/>
      <c r="H265" s="12"/>
      <c r="I265" s="12"/>
      <c r="J265" s="12"/>
      <c r="K265" s="12"/>
      <c r="L265" s="6"/>
    </row>
    <row r="266" spans="2:12">
      <c r="B266" s="12"/>
      <c r="C266" s="12"/>
      <c r="D266" s="12"/>
      <c r="E266" s="12"/>
      <c r="F266" s="12"/>
      <c r="G266" s="12"/>
      <c r="H266" s="12"/>
      <c r="I266" s="12"/>
      <c r="J266" s="12"/>
      <c r="K266" s="12"/>
      <c r="L266" s="6"/>
    </row>
    <row r="267" spans="2:12">
      <c r="B267" s="12"/>
      <c r="C267" s="12"/>
      <c r="D267" s="12"/>
      <c r="E267" s="12"/>
      <c r="F267" s="12"/>
      <c r="G267" s="12"/>
      <c r="H267" s="12"/>
      <c r="I267" s="12"/>
      <c r="J267" s="12"/>
      <c r="K267" s="12"/>
      <c r="L267" s="6"/>
    </row>
    <row r="268" spans="2:12">
      <c r="B268" s="12"/>
      <c r="C268" s="12"/>
      <c r="D268" s="12"/>
      <c r="E268" s="12"/>
      <c r="F268" s="12"/>
      <c r="G268" s="12"/>
      <c r="H268" s="12"/>
      <c r="I268" s="12"/>
      <c r="J268" s="12"/>
      <c r="K268" s="12"/>
      <c r="L268" s="6"/>
    </row>
    <row r="269" spans="2:12">
      <c r="B269" s="12"/>
      <c r="C269" s="12"/>
      <c r="D269" s="12"/>
      <c r="E269" s="12"/>
      <c r="F269" s="12"/>
      <c r="G269" s="12"/>
      <c r="H269" s="12"/>
      <c r="I269" s="12"/>
      <c r="J269" s="12"/>
      <c r="K269" s="12"/>
      <c r="L269" s="6"/>
    </row>
    <row r="270" spans="2:12">
      <c r="B270" s="12"/>
      <c r="C270" s="12"/>
      <c r="D270" s="12"/>
      <c r="E270" s="12"/>
      <c r="F270" s="12"/>
      <c r="G270" s="12"/>
      <c r="H270" s="12"/>
      <c r="I270" s="12"/>
      <c r="J270" s="12"/>
      <c r="K270" s="12"/>
      <c r="L270" s="6"/>
    </row>
    <row r="271" spans="2:12">
      <c r="B271" s="12"/>
      <c r="C271" s="12"/>
      <c r="D271" s="12"/>
      <c r="E271" s="12"/>
      <c r="F271" s="12"/>
      <c r="G271" s="12"/>
      <c r="H271" s="12"/>
      <c r="I271" s="12"/>
      <c r="J271" s="12"/>
      <c r="K271" s="12"/>
      <c r="L271" s="6"/>
    </row>
    <row r="272" spans="2:12">
      <c r="B272" s="12"/>
      <c r="C272" s="12"/>
      <c r="D272" s="12"/>
      <c r="E272" s="12"/>
      <c r="F272" s="12"/>
      <c r="G272" s="12"/>
      <c r="H272" s="12"/>
      <c r="I272" s="12"/>
      <c r="J272" s="12"/>
      <c r="K272" s="12"/>
      <c r="L272" s="6"/>
    </row>
    <row r="273" spans="2:12">
      <c r="B273" s="12"/>
      <c r="C273" s="12"/>
      <c r="D273" s="12"/>
      <c r="E273" s="12"/>
      <c r="F273" s="12"/>
      <c r="G273" s="12"/>
      <c r="H273" s="12"/>
      <c r="I273" s="12"/>
      <c r="J273" s="12"/>
      <c r="K273" s="12"/>
      <c r="L273" s="6"/>
    </row>
    <row r="274" spans="2:12">
      <c r="B274" s="12"/>
      <c r="C274" s="12"/>
      <c r="D274" s="12"/>
      <c r="E274" s="12"/>
      <c r="F274" s="12"/>
      <c r="G274" s="12"/>
      <c r="H274" s="12"/>
      <c r="I274" s="12"/>
      <c r="J274" s="12"/>
      <c r="K274" s="12"/>
      <c r="L274" s="6"/>
    </row>
    <row r="275" spans="2:12">
      <c r="B275" s="12"/>
      <c r="C275" s="12"/>
      <c r="D275" s="12"/>
      <c r="E275" s="12"/>
      <c r="F275" s="12"/>
      <c r="G275" s="12"/>
      <c r="H275" s="12"/>
      <c r="I275" s="12"/>
      <c r="J275" s="12"/>
      <c r="K275" s="12"/>
      <c r="L275" s="6"/>
    </row>
    <row r="276" spans="2:12">
      <c r="B276" s="12"/>
      <c r="C276" s="12"/>
      <c r="D276" s="12"/>
      <c r="E276" s="12"/>
      <c r="F276" s="12"/>
      <c r="G276" s="12"/>
      <c r="H276" s="12"/>
      <c r="I276" s="12"/>
      <c r="J276" s="12"/>
      <c r="K276" s="12"/>
      <c r="L276" s="6"/>
    </row>
    <row r="277" spans="2:12">
      <c r="B277" s="12"/>
      <c r="C277" s="12"/>
      <c r="D277" s="12"/>
      <c r="E277" s="12"/>
      <c r="F277" s="12"/>
      <c r="G277" s="12"/>
      <c r="H277" s="12"/>
      <c r="I277" s="12"/>
      <c r="J277" s="12"/>
      <c r="K277" s="12"/>
      <c r="L277" s="6"/>
    </row>
    <row r="278" spans="2:12">
      <c r="B278" s="12"/>
      <c r="C278" s="12"/>
      <c r="D278" s="12"/>
      <c r="E278" s="12"/>
      <c r="F278" s="12"/>
      <c r="G278" s="12"/>
      <c r="H278" s="12"/>
      <c r="I278" s="12"/>
      <c r="J278" s="12"/>
      <c r="K278" s="12"/>
      <c r="L278" s="6"/>
    </row>
    <row r="279" spans="2:12">
      <c r="B279" s="12"/>
      <c r="C279" s="12"/>
      <c r="D279" s="12"/>
      <c r="E279" s="12"/>
      <c r="F279" s="12"/>
      <c r="G279" s="12"/>
      <c r="H279" s="12"/>
      <c r="I279" s="12"/>
      <c r="J279" s="12"/>
      <c r="K279" s="12"/>
      <c r="L279" s="6"/>
    </row>
    <row r="280" spans="2:12">
      <c r="B280" s="12"/>
      <c r="C280" s="12"/>
      <c r="D280" s="12"/>
      <c r="E280" s="12"/>
      <c r="F280" s="12"/>
      <c r="G280" s="12"/>
      <c r="H280" s="12"/>
      <c r="I280" s="12"/>
      <c r="J280" s="12"/>
      <c r="K280" s="12"/>
      <c r="L280" s="6"/>
    </row>
    <row r="281" spans="2:12">
      <c r="B281" s="12"/>
      <c r="C281" s="12"/>
      <c r="D281" s="12"/>
      <c r="E281" s="12"/>
      <c r="F281" s="12"/>
      <c r="G281" s="12"/>
      <c r="H281" s="12"/>
      <c r="I281" s="12"/>
      <c r="J281" s="12"/>
      <c r="K281" s="12"/>
      <c r="L281" s="6"/>
    </row>
    <row r="282" spans="2:12">
      <c r="B282" s="12"/>
      <c r="C282" s="12"/>
      <c r="D282" s="12"/>
      <c r="E282" s="12"/>
      <c r="F282" s="12"/>
      <c r="G282" s="12"/>
      <c r="H282" s="12"/>
      <c r="I282" s="12"/>
      <c r="J282" s="12"/>
      <c r="K282" s="12"/>
      <c r="L282" s="6"/>
    </row>
    <row r="283" spans="2:12">
      <c r="B283" s="12"/>
      <c r="C283" s="12"/>
      <c r="D283" s="12"/>
      <c r="E283" s="12"/>
      <c r="F283" s="12"/>
      <c r="G283" s="12"/>
      <c r="H283" s="12"/>
      <c r="I283" s="12"/>
      <c r="J283" s="12"/>
      <c r="K283" s="12"/>
      <c r="L283" s="6"/>
    </row>
    <row r="284" spans="2:12">
      <c r="B284" s="12"/>
      <c r="C284" s="12"/>
      <c r="D284" s="12"/>
      <c r="E284" s="12"/>
      <c r="F284" s="12"/>
      <c r="G284" s="12"/>
      <c r="H284" s="12"/>
      <c r="I284" s="12"/>
      <c r="J284" s="12"/>
      <c r="K284" s="12"/>
      <c r="L284" s="6"/>
    </row>
    <row r="285" spans="2:12">
      <c r="B285" s="12"/>
      <c r="C285" s="12"/>
      <c r="D285" s="12"/>
      <c r="E285" s="12"/>
      <c r="F285" s="12"/>
      <c r="G285" s="12"/>
      <c r="H285" s="12"/>
      <c r="I285" s="12"/>
      <c r="J285" s="12"/>
      <c r="K285" s="12"/>
      <c r="L285" s="6"/>
    </row>
    <row r="286" spans="2:12">
      <c r="B286" s="12"/>
      <c r="C286" s="12"/>
      <c r="D286" s="12"/>
      <c r="E286" s="12"/>
      <c r="F286" s="12"/>
      <c r="G286" s="12"/>
      <c r="H286" s="12"/>
      <c r="I286" s="12"/>
      <c r="J286" s="12"/>
      <c r="K286" s="12"/>
      <c r="L286" s="6"/>
    </row>
    <row r="287" spans="2:12">
      <c r="B287" s="12"/>
      <c r="C287" s="12"/>
      <c r="D287" s="12"/>
      <c r="E287" s="12"/>
      <c r="F287" s="12"/>
      <c r="G287" s="12"/>
      <c r="H287" s="12"/>
      <c r="I287" s="12"/>
      <c r="J287" s="12"/>
      <c r="K287" s="12"/>
      <c r="L287" s="6"/>
    </row>
    <row r="288" spans="2:12">
      <c r="B288" s="12"/>
      <c r="C288" s="12"/>
      <c r="D288" s="12"/>
      <c r="E288" s="12"/>
      <c r="F288" s="12"/>
      <c r="G288" s="12"/>
      <c r="H288" s="12"/>
      <c r="I288" s="12"/>
      <c r="J288" s="12"/>
      <c r="K288" s="12"/>
      <c r="L288" s="6"/>
    </row>
    <row r="289" spans="2:12">
      <c r="B289" s="12"/>
      <c r="C289" s="12"/>
      <c r="D289" s="12"/>
      <c r="E289" s="12"/>
      <c r="F289" s="12"/>
      <c r="G289" s="12"/>
      <c r="H289" s="12"/>
      <c r="I289" s="12"/>
      <c r="J289" s="12"/>
      <c r="K289" s="12"/>
      <c r="L289" s="6"/>
    </row>
    <row r="290" spans="2:12">
      <c r="B290" s="12"/>
      <c r="C290" s="12"/>
      <c r="D290" s="12"/>
      <c r="E290" s="12"/>
      <c r="F290" s="12"/>
      <c r="G290" s="12"/>
      <c r="H290" s="12"/>
      <c r="I290" s="12"/>
      <c r="J290" s="12"/>
      <c r="K290" s="12"/>
      <c r="L290" s="6"/>
    </row>
    <row r="291" spans="2:12">
      <c r="B291" s="12"/>
      <c r="C291" s="12"/>
      <c r="D291" s="12"/>
      <c r="E291" s="12"/>
      <c r="F291" s="12"/>
      <c r="G291" s="12"/>
      <c r="H291" s="12"/>
      <c r="I291" s="12"/>
      <c r="J291" s="12"/>
      <c r="K291" s="12"/>
      <c r="L291" s="6"/>
    </row>
    <row r="292" spans="2:12">
      <c r="B292" s="12"/>
      <c r="C292" s="12"/>
      <c r="D292" s="12"/>
      <c r="E292" s="12"/>
      <c r="F292" s="12"/>
      <c r="G292" s="12"/>
      <c r="H292" s="12"/>
      <c r="I292" s="12"/>
      <c r="J292" s="12"/>
      <c r="K292" s="12"/>
      <c r="L292" s="6"/>
    </row>
    <row r="293" spans="2:12">
      <c r="B293" s="12"/>
      <c r="C293" s="12"/>
      <c r="D293" s="12"/>
      <c r="E293" s="12"/>
      <c r="F293" s="12"/>
      <c r="G293" s="12"/>
      <c r="H293" s="12"/>
      <c r="I293" s="12"/>
      <c r="J293" s="12"/>
      <c r="K293" s="12"/>
      <c r="L293" s="6"/>
    </row>
    <row r="294" spans="2:12">
      <c r="B294" s="12"/>
      <c r="C294" s="12"/>
      <c r="D294" s="12"/>
      <c r="E294" s="12"/>
      <c r="F294" s="12"/>
      <c r="G294" s="12"/>
      <c r="H294" s="12"/>
      <c r="I294" s="12"/>
      <c r="J294" s="12"/>
      <c r="K294" s="12"/>
      <c r="L294" s="6"/>
    </row>
    <row r="295" spans="2:12">
      <c r="B295" s="12"/>
      <c r="C295" s="12"/>
      <c r="D295" s="12"/>
      <c r="E295" s="12"/>
      <c r="F295" s="12"/>
      <c r="G295" s="12"/>
      <c r="H295" s="12"/>
      <c r="I295" s="12"/>
      <c r="J295" s="12"/>
      <c r="K295" s="12"/>
      <c r="L295" s="6"/>
    </row>
    <row r="296" spans="2:12">
      <c r="B296" s="12"/>
      <c r="C296" s="12"/>
      <c r="D296" s="12"/>
      <c r="E296" s="12"/>
      <c r="F296" s="12"/>
      <c r="G296" s="12"/>
      <c r="H296" s="12"/>
      <c r="I296" s="12"/>
      <c r="J296" s="12"/>
      <c r="K296" s="12"/>
      <c r="L296" s="6"/>
    </row>
    <row r="297" spans="2:12">
      <c r="B297" s="12"/>
      <c r="C297" s="12"/>
      <c r="D297" s="12"/>
      <c r="E297" s="12"/>
      <c r="F297" s="12"/>
      <c r="G297" s="12"/>
      <c r="H297" s="12"/>
      <c r="I297" s="12"/>
      <c r="J297" s="12"/>
      <c r="K297" s="12"/>
      <c r="L297" s="6"/>
    </row>
    <row r="298" spans="2:12">
      <c r="B298" s="12"/>
      <c r="C298" s="12"/>
      <c r="D298" s="12"/>
      <c r="E298" s="12"/>
      <c r="F298" s="12"/>
      <c r="G298" s="12"/>
      <c r="H298" s="12"/>
      <c r="I298" s="12"/>
      <c r="J298" s="12"/>
      <c r="K298" s="12"/>
      <c r="L298" s="6"/>
    </row>
    <row r="299" spans="2:12">
      <c r="B299" s="12"/>
      <c r="C299" s="12"/>
      <c r="D299" s="12"/>
      <c r="E299" s="12"/>
      <c r="F299" s="12"/>
      <c r="G299" s="12"/>
      <c r="H299" s="12"/>
      <c r="I299" s="12"/>
      <c r="J299" s="12"/>
      <c r="K299" s="12"/>
      <c r="L299" s="6"/>
    </row>
    <row r="300" spans="2:12">
      <c r="B300" s="12"/>
      <c r="C300" s="12"/>
      <c r="D300" s="12"/>
      <c r="E300" s="12"/>
      <c r="F300" s="12"/>
      <c r="G300" s="12"/>
      <c r="H300" s="12"/>
      <c r="I300" s="12"/>
      <c r="J300" s="12"/>
      <c r="K300" s="12"/>
      <c r="L300" s="6"/>
    </row>
    <row r="301" spans="2:12">
      <c r="B301" s="12"/>
      <c r="C301" s="12"/>
      <c r="D301" s="12"/>
      <c r="E301" s="12"/>
      <c r="F301" s="12"/>
      <c r="G301" s="12"/>
      <c r="H301" s="12"/>
      <c r="I301" s="12"/>
      <c r="J301" s="12"/>
      <c r="K301" s="12"/>
      <c r="L301" s="6"/>
    </row>
    <row r="302" spans="2:12">
      <c r="B302" s="12"/>
      <c r="C302" s="12"/>
      <c r="D302" s="12"/>
      <c r="E302" s="12"/>
      <c r="F302" s="12"/>
      <c r="G302" s="12"/>
      <c r="H302" s="12"/>
      <c r="I302" s="12"/>
      <c r="J302" s="12"/>
      <c r="K302" s="12"/>
      <c r="L302" s="6"/>
    </row>
    <row r="303" spans="2:12">
      <c r="B303" s="12"/>
      <c r="C303" s="12"/>
      <c r="D303" s="12"/>
      <c r="E303" s="12"/>
      <c r="F303" s="12"/>
      <c r="G303" s="12"/>
      <c r="H303" s="12"/>
      <c r="I303" s="12"/>
      <c r="J303" s="12"/>
      <c r="K303" s="12"/>
      <c r="L303" s="6"/>
    </row>
    <row r="304" spans="2:12">
      <c r="B304" s="12"/>
      <c r="C304" s="12"/>
      <c r="D304" s="12"/>
      <c r="E304" s="12"/>
      <c r="F304" s="12"/>
      <c r="G304" s="12"/>
      <c r="H304" s="12"/>
      <c r="I304" s="12"/>
      <c r="J304" s="12"/>
      <c r="K304" s="12"/>
      <c r="L304" s="6"/>
    </row>
    <row r="305" spans="2:12">
      <c r="B305" s="12"/>
      <c r="C305" s="12"/>
      <c r="D305" s="12"/>
      <c r="E305" s="12"/>
      <c r="F305" s="12"/>
      <c r="G305" s="12"/>
      <c r="H305" s="12"/>
      <c r="I305" s="12"/>
      <c r="J305" s="12"/>
      <c r="K305" s="12"/>
      <c r="L305" s="6"/>
    </row>
    <row r="306" spans="2:12">
      <c r="B306" s="12"/>
      <c r="C306" s="12"/>
      <c r="D306" s="12"/>
      <c r="E306" s="12"/>
      <c r="F306" s="12"/>
      <c r="G306" s="12"/>
      <c r="H306" s="12"/>
      <c r="I306" s="12"/>
      <c r="J306" s="12"/>
      <c r="K306" s="12"/>
      <c r="L306" s="6"/>
    </row>
    <row r="307" spans="2:12">
      <c r="B307" s="12"/>
      <c r="C307" s="12"/>
      <c r="D307" s="12"/>
      <c r="E307" s="12"/>
      <c r="F307" s="12"/>
      <c r="G307" s="12"/>
      <c r="H307" s="12"/>
      <c r="I307" s="12"/>
      <c r="J307" s="12"/>
      <c r="K307" s="12"/>
      <c r="L307" s="6"/>
    </row>
    <row r="308" spans="2:12">
      <c r="B308" s="12"/>
      <c r="C308" s="12"/>
      <c r="D308" s="12"/>
      <c r="E308" s="12"/>
      <c r="F308" s="12"/>
      <c r="G308" s="12"/>
      <c r="H308" s="12"/>
      <c r="I308" s="12"/>
      <c r="J308" s="12"/>
      <c r="K308" s="12"/>
      <c r="L308" s="6"/>
    </row>
    <row r="309" spans="2:12">
      <c r="B309" s="12"/>
      <c r="C309" s="12"/>
      <c r="D309" s="12"/>
      <c r="E309" s="12"/>
      <c r="F309" s="12"/>
      <c r="G309" s="12"/>
      <c r="H309" s="12"/>
      <c r="I309" s="12"/>
      <c r="J309" s="12"/>
      <c r="K309" s="12"/>
      <c r="L309" s="6"/>
    </row>
    <row r="310" spans="2:12">
      <c r="B310" s="12"/>
      <c r="C310" s="12"/>
      <c r="D310" s="12"/>
      <c r="E310" s="12"/>
      <c r="F310" s="12"/>
      <c r="G310" s="12"/>
      <c r="H310" s="12"/>
      <c r="I310" s="12"/>
      <c r="J310" s="12"/>
      <c r="K310" s="12"/>
      <c r="L310" s="6"/>
    </row>
    <row r="311" spans="2:12">
      <c r="B311" s="12"/>
      <c r="C311" s="12"/>
      <c r="D311" s="12"/>
      <c r="E311" s="12"/>
      <c r="F311" s="12"/>
      <c r="G311" s="12"/>
      <c r="H311" s="12"/>
      <c r="I311" s="12"/>
      <c r="J311" s="12"/>
      <c r="K311" s="12"/>
      <c r="L311" s="6"/>
    </row>
    <row r="312" spans="2:12">
      <c r="B312" s="12"/>
      <c r="C312" s="12"/>
      <c r="D312" s="12"/>
      <c r="E312" s="12"/>
      <c r="F312" s="12"/>
      <c r="G312" s="12"/>
      <c r="H312" s="12"/>
      <c r="I312" s="12"/>
      <c r="J312" s="12"/>
      <c r="K312" s="12"/>
      <c r="L312" s="6"/>
    </row>
    <row r="313" spans="2:12">
      <c r="B313" s="12"/>
      <c r="C313" s="12"/>
      <c r="D313" s="12"/>
      <c r="E313" s="12"/>
      <c r="F313" s="12"/>
      <c r="G313" s="12"/>
      <c r="H313" s="12"/>
      <c r="I313" s="12"/>
      <c r="J313" s="12"/>
      <c r="K313" s="12"/>
      <c r="L313" s="6"/>
    </row>
    <row r="314" spans="2:12">
      <c r="B314" s="12"/>
      <c r="C314" s="12"/>
      <c r="D314" s="12"/>
      <c r="E314" s="12"/>
      <c r="F314" s="12"/>
      <c r="G314" s="12"/>
      <c r="H314" s="12"/>
      <c r="I314" s="12"/>
      <c r="J314" s="12"/>
      <c r="K314" s="12"/>
      <c r="L314" s="6"/>
    </row>
    <row r="315" spans="2:12">
      <c r="B315" s="12"/>
      <c r="C315" s="12"/>
      <c r="D315" s="12"/>
      <c r="E315" s="12"/>
      <c r="F315" s="12"/>
      <c r="G315" s="12"/>
      <c r="H315" s="12"/>
      <c r="I315" s="12"/>
      <c r="J315" s="12"/>
      <c r="K315" s="12"/>
      <c r="L315" s="6"/>
    </row>
    <row r="316" spans="2:12">
      <c r="B316" s="12"/>
      <c r="C316" s="12"/>
      <c r="D316" s="12"/>
      <c r="E316" s="12"/>
      <c r="F316" s="12"/>
      <c r="G316" s="12"/>
      <c r="H316" s="12"/>
      <c r="I316" s="12"/>
      <c r="J316" s="12"/>
      <c r="K316" s="12"/>
      <c r="L316" s="6"/>
    </row>
    <row r="317" spans="2:12">
      <c r="B317" s="12"/>
      <c r="C317" s="12"/>
      <c r="D317" s="12"/>
      <c r="E317" s="12"/>
      <c r="F317" s="12"/>
      <c r="G317" s="12"/>
      <c r="H317" s="12"/>
      <c r="I317" s="12"/>
      <c r="J317" s="12"/>
      <c r="K317" s="12"/>
      <c r="L317" s="6"/>
    </row>
    <row r="318" spans="2:12">
      <c r="B318" s="12"/>
      <c r="C318" s="12"/>
      <c r="D318" s="12"/>
      <c r="E318" s="12"/>
      <c r="F318" s="12"/>
      <c r="G318" s="12"/>
      <c r="H318" s="12"/>
      <c r="I318" s="12"/>
      <c r="J318" s="12"/>
      <c r="K318" s="12"/>
      <c r="L318" s="6"/>
    </row>
    <row r="319" spans="2:12">
      <c r="B319" s="12"/>
      <c r="C319" s="12"/>
      <c r="D319" s="12"/>
      <c r="E319" s="12"/>
      <c r="F319" s="12"/>
      <c r="G319" s="12"/>
      <c r="H319" s="12"/>
      <c r="I319" s="12"/>
      <c r="J319" s="12"/>
      <c r="K319" s="12"/>
      <c r="L319" s="6"/>
    </row>
    <row r="320" spans="2:12">
      <c r="B320" s="12"/>
      <c r="C320" s="12"/>
      <c r="D320" s="12"/>
      <c r="E320" s="12"/>
      <c r="F320" s="12"/>
      <c r="G320" s="12"/>
      <c r="H320" s="12"/>
      <c r="I320" s="12"/>
      <c r="J320" s="12"/>
      <c r="K320" s="12"/>
      <c r="L320" s="6"/>
    </row>
    <row r="321" spans="2:12">
      <c r="B321" s="12"/>
      <c r="C321" s="12"/>
      <c r="D321" s="12"/>
      <c r="E321" s="12"/>
      <c r="F321" s="12"/>
      <c r="G321" s="12"/>
      <c r="H321" s="12"/>
      <c r="I321" s="12"/>
      <c r="J321" s="12"/>
      <c r="K321" s="12"/>
      <c r="L321" s="6"/>
    </row>
    <row r="322" spans="2:12">
      <c r="B322" s="12"/>
      <c r="C322" s="12"/>
      <c r="D322" s="12"/>
      <c r="E322" s="12"/>
      <c r="F322" s="12"/>
      <c r="G322" s="12"/>
      <c r="H322" s="12"/>
      <c r="I322" s="12"/>
      <c r="J322" s="12"/>
      <c r="K322" s="12"/>
      <c r="L322" s="6"/>
    </row>
    <row r="323" spans="2:12">
      <c r="B323" s="12"/>
      <c r="C323" s="12"/>
      <c r="D323" s="12"/>
      <c r="E323" s="12"/>
      <c r="F323" s="12"/>
      <c r="G323" s="12"/>
      <c r="H323" s="12"/>
      <c r="I323" s="12"/>
      <c r="J323" s="12"/>
      <c r="K323" s="12"/>
      <c r="L323" s="6"/>
    </row>
    <row r="324" spans="2:12">
      <c r="B324" s="12"/>
      <c r="C324" s="12"/>
      <c r="D324" s="12"/>
      <c r="E324" s="12"/>
      <c r="F324" s="12"/>
      <c r="G324" s="12"/>
      <c r="H324" s="12"/>
      <c r="I324" s="12"/>
      <c r="J324" s="12"/>
      <c r="K324" s="12"/>
      <c r="L324" s="6"/>
    </row>
    <row r="325" spans="2:12">
      <c r="B325" s="12"/>
      <c r="C325" s="12"/>
      <c r="D325" s="12"/>
      <c r="E325" s="12"/>
      <c r="F325" s="12"/>
      <c r="G325" s="12"/>
      <c r="H325" s="12"/>
      <c r="I325" s="12"/>
      <c r="J325" s="12"/>
      <c r="K325" s="12"/>
      <c r="L325" s="6"/>
    </row>
    <row r="326" spans="2:12">
      <c r="B326" s="12"/>
      <c r="C326" s="12"/>
      <c r="D326" s="12"/>
      <c r="E326" s="12"/>
      <c r="F326" s="12"/>
      <c r="G326" s="12"/>
      <c r="H326" s="12"/>
      <c r="I326" s="12"/>
      <c r="J326" s="12"/>
      <c r="K326" s="12"/>
      <c r="L326" s="6"/>
    </row>
    <row r="327" spans="2:12">
      <c r="B327" s="12"/>
      <c r="C327" s="12"/>
      <c r="D327" s="12"/>
      <c r="E327" s="12"/>
      <c r="F327" s="12"/>
      <c r="G327" s="12"/>
      <c r="H327" s="12"/>
      <c r="I327" s="12"/>
      <c r="J327" s="12"/>
      <c r="K327" s="12"/>
      <c r="L327" s="6"/>
    </row>
    <row r="328" spans="2:12">
      <c r="B328" s="12"/>
      <c r="C328" s="12"/>
      <c r="D328" s="12"/>
      <c r="E328" s="12"/>
      <c r="F328" s="12"/>
      <c r="G328" s="12"/>
      <c r="H328" s="12"/>
      <c r="I328" s="12"/>
      <c r="J328" s="12"/>
      <c r="K328" s="12"/>
      <c r="L328" s="6"/>
    </row>
    <row r="329" spans="2:12">
      <c r="B329" s="12"/>
      <c r="C329" s="12"/>
      <c r="D329" s="12"/>
      <c r="E329" s="12"/>
      <c r="F329" s="12"/>
      <c r="G329" s="12"/>
      <c r="H329" s="12"/>
      <c r="I329" s="12"/>
      <c r="J329" s="12"/>
      <c r="K329" s="12"/>
      <c r="L329" s="6"/>
    </row>
    <row r="330" spans="2:12">
      <c r="B330" s="12"/>
      <c r="C330" s="12"/>
      <c r="D330" s="12"/>
      <c r="E330" s="12"/>
      <c r="F330" s="12"/>
      <c r="G330" s="12"/>
      <c r="H330" s="12"/>
      <c r="I330" s="12"/>
      <c r="J330" s="12"/>
      <c r="K330" s="12"/>
      <c r="L330" s="6"/>
    </row>
    <row r="331" spans="2:12">
      <c r="B331" s="12"/>
      <c r="C331" s="12"/>
      <c r="D331" s="12"/>
      <c r="E331" s="12"/>
      <c r="F331" s="12"/>
      <c r="G331" s="12"/>
      <c r="H331" s="12"/>
      <c r="I331" s="12"/>
      <c r="J331" s="12"/>
      <c r="K331" s="12"/>
      <c r="L331" s="6"/>
    </row>
    <row r="332" spans="2:12">
      <c r="B332" s="12"/>
      <c r="C332" s="12"/>
      <c r="D332" s="12"/>
      <c r="E332" s="12"/>
      <c r="F332" s="12"/>
      <c r="G332" s="12"/>
      <c r="H332" s="12"/>
      <c r="I332" s="12"/>
      <c r="J332" s="12"/>
      <c r="K332" s="12"/>
      <c r="L332" s="6"/>
    </row>
    <row r="333" spans="2:12">
      <c r="B333" s="12"/>
      <c r="C333" s="12"/>
      <c r="D333" s="12"/>
      <c r="E333" s="12"/>
      <c r="F333" s="12"/>
      <c r="G333" s="12"/>
      <c r="H333" s="12"/>
      <c r="I333" s="12"/>
      <c r="J333" s="12"/>
      <c r="K333" s="12"/>
      <c r="L333" s="6"/>
    </row>
    <row r="334" spans="2:12">
      <c r="B334" s="12"/>
      <c r="C334" s="12"/>
      <c r="D334" s="12"/>
      <c r="E334" s="12"/>
      <c r="F334" s="12"/>
      <c r="G334" s="12"/>
      <c r="H334" s="12"/>
      <c r="I334" s="12"/>
      <c r="J334" s="12"/>
      <c r="K334" s="12"/>
      <c r="L334" s="6"/>
    </row>
    <row r="335" spans="2:12">
      <c r="B335" s="12"/>
      <c r="C335" s="12"/>
      <c r="D335" s="12"/>
      <c r="E335" s="12"/>
      <c r="F335" s="12"/>
      <c r="G335" s="12"/>
      <c r="H335" s="12"/>
      <c r="I335" s="12"/>
      <c r="J335" s="12"/>
      <c r="K335" s="12"/>
      <c r="L335" s="6"/>
    </row>
    <row r="336" spans="2:12">
      <c r="B336" s="12"/>
      <c r="C336" s="12"/>
      <c r="D336" s="12"/>
      <c r="E336" s="12"/>
      <c r="F336" s="12"/>
      <c r="G336" s="12"/>
      <c r="H336" s="12"/>
      <c r="I336" s="12"/>
      <c r="J336" s="12"/>
      <c r="K336" s="12"/>
      <c r="L336" s="6"/>
    </row>
    <row r="337" spans="2:12">
      <c r="B337" s="12"/>
      <c r="C337" s="12"/>
      <c r="D337" s="12"/>
      <c r="E337" s="12"/>
      <c r="F337" s="12"/>
      <c r="G337" s="12"/>
      <c r="H337" s="12"/>
      <c r="I337" s="12"/>
      <c r="J337" s="12"/>
      <c r="K337" s="12"/>
      <c r="L337" s="6"/>
    </row>
    <row r="338" spans="2:12">
      <c r="B338" s="12"/>
      <c r="C338" s="12"/>
      <c r="D338" s="12"/>
      <c r="E338" s="12"/>
      <c r="F338" s="12"/>
      <c r="G338" s="12"/>
      <c r="H338" s="12"/>
      <c r="I338" s="12"/>
      <c r="J338" s="12"/>
      <c r="K338" s="12"/>
      <c r="L338" s="6"/>
    </row>
    <row r="339" spans="2:12">
      <c r="B339" s="12"/>
      <c r="C339" s="12"/>
      <c r="D339" s="12"/>
      <c r="E339" s="12"/>
      <c r="F339" s="12"/>
      <c r="G339" s="12"/>
      <c r="H339" s="12"/>
      <c r="I339" s="12"/>
      <c r="J339" s="12"/>
      <c r="K339" s="12"/>
      <c r="L339" s="6"/>
    </row>
    <row r="340" spans="2:12">
      <c r="B340" s="12"/>
      <c r="C340" s="12"/>
      <c r="D340" s="12"/>
      <c r="E340" s="12"/>
      <c r="F340" s="12"/>
      <c r="G340" s="12"/>
      <c r="H340" s="12"/>
      <c r="I340" s="12"/>
      <c r="J340" s="12"/>
      <c r="K340" s="12"/>
      <c r="L340" s="6"/>
    </row>
    <row r="341" spans="2:12">
      <c r="B341" s="12"/>
      <c r="C341" s="12"/>
      <c r="D341" s="12"/>
      <c r="E341" s="12"/>
      <c r="F341" s="12"/>
      <c r="G341" s="12"/>
      <c r="H341" s="12"/>
      <c r="I341" s="12"/>
      <c r="J341" s="12"/>
      <c r="K341" s="12"/>
      <c r="L341" s="6"/>
    </row>
    <row r="342" spans="2:12">
      <c r="B342" s="12"/>
      <c r="C342" s="12"/>
      <c r="D342" s="12"/>
      <c r="E342" s="12"/>
      <c r="F342" s="12"/>
      <c r="G342" s="12"/>
      <c r="H342" s="12"/>
      <c r="I342" s="12"/>
      <c r="J342" s="12"/>
      <c r="K342" s="12"/>
      <c r="L342" s="6"/>
    </row>
    <row r="343" spans="2:12">
      <c r="B343" s="12"/>
      <c r="C343" s="12"/>
      <c r="D343" s="12"/>
      <c r="E343" s="12"/>
      <c r="F343" s="12"/>
      <c r="G343" s="12"/>
      <c r="H343" s="12"/>
      <c r="I343" s="12"/>
      <c r="J343" s="12"/>
      <c r="K343" s="12"/>
      <c r="L343" s="6"/>
    </row>
    <row r="344" spans="2:12">
      <c r="B344" s="12"/>
      <c r="C344" s="12"/>
      <c r="D344" s="12"/>
      <c r="E344" s="12"/>
      <c r="F344" s="12"/>
      <c r="G344" s="12"/>
      <c r="H344" s="12"/>
      <c r="I344" s="12"/>
      <c r="J344" s="12"/>
      <c r="K344" s="12"/>
      <c r="L344" s="6"/>
    </row>
    <row r="345" spans="2:12">
      <c r="B345" s="12"/>
      <c r="C345" s="12"/>
      <c r="D345" s="12"/>
      <c r="E345" s="12"/>
      <c r="F345" s="12"/>
      <c r="G345" s="12"/>
      <c r="H345" s="12"/>
      <c r="I345" s="12"/>
      <c r="J345" s="12"/>
      <c r="K345" s="12"/>
      <c r="L345" s="6"/>
    </row>
    <row r="346" spans="2:12">
      <c r="B346" s="12"/>
      <c r="C346" s="12"/>
      <c r="D346" s="12"/>
      <c r="E346" s="12"/>
      <c r="F346" s="12"/>
      <c r="G346" s="12"/>
      <c r="H346" s="12"/>
      <c r="I346" s="12"/>
      <c r="J346" s="12"/>
      <c r="K346" s="12"/>
      <c r="L346" s="6"/>
    </row>
    <row r="347" spans="2:12">
      <c r="B347" s="12"/>
      <c r="C347" s="12"/>
      <c r="D347" s="12"/>
      <c r="E347" s="12"/>
      <c r="F347" s="12"/>
      <c r="G347" s="12"/>
      <c r="H347" s="12"/>
      <c r="I347" s="12"/>
      <c r="J347" s="12"/>
      <c r="K347" s="12"/>
      <c r="L347" s="6"/>
    </row>
    <row r="348" spans="2:12">
      <c r="B348" s="12"/>
      <c r="C348" s="12"/>
      <c r="D348" s="12"/>
      <c r="E348" s="12"/>
      <c r="F348" s="12"/>
      <c r="G348" s="12"/>
      <c r="H348" s="12"/>
      <c r="I348" s="12"/>
      <c r="J348" s="12"/>
      <c r="K348" s="12"/>
      <c r="L348" s="6"/>
    </row>
    <row r="349" spans="2:12">
      <c r="B349" s="12"/>
      <c r="C349" s="12"/>
      <c r="D349" s="12"/>
      <c r="E349" s="12"/>
      <c r="F349" s="12"/>
      <c r="G349" s="12"/>
      <c r="H349" s="12"/>
      <c r="I349" s="12"/>
      <c r="J349" s="12"/>
      <c r="K349" s="12"/>
      <c r="L349" s="6"/>
    </row>
    <row r="350" spans="2:12">
      <c r="B350" s="12"/>
      <c r="C350" s="12"/>
      <c r="D350" s="12"/>
      <c r="E350" s="12"/>
      <c r="F350" s="12"/>
      <c r="G350" s="12"/>
      <c r="H350" s="12"/>
      <c r="I350" s="12"/>
      <c r="J350" s="12"/>
      <c r="K350" s="12"/>
      <c r="L350" s="6"/>
    </row>
    <row r="351" spans="2:12">
      <c r="B351" s="12"/>
      <c r="C351" s="12"/>
      <c r="D351" s="12"/>
      <c r="E351" s="12"/>
      <c r="F351" s="12"/>
      <c r="G351" s="12"/>
      <c r="H351" s="12"/>
      <c r="I351" s="12"/>
      <c r="J351" s="12"/>
      <c r="K351" s="12"/>
      <c r="L351" s="6"/>
    </row>
    <row r="352" spans="2:12">
      <c r="B352" s="12"/>
      <c r="C352" s="12"/>
      <c r="D352" s="12"/>
      <c r="E352" s="12"/>
      <c r="F352" s="12"/>
      <c r="G352" s="12"/>
      <c r="H352" s="12"/>
      <c r="I352" s="12"/>
      <c r="J352" s="12"/>
      <c r="K352" s="12"/>
      <c r="L352" s="6"/>
    </row>
    <row r="353" spans="2:12">
      <c r="B353" s="12"/>
      <c r="C353" s="12"/>
      <c r="D353" s="12"/>
      <c r="E353" s="12"/>
      <c r="F353" s="12"/>
      <c r="G353" s="12"/>
      <c r="H353" s="12"/>
      <c r="I353" s="12"/>
      <c r="J353" s="12"/>
      <c r="K353" s="12"/>
      <c r="L353" s="6"/>
    </row>
    <row r="354" spans="2:12">
      <c r="B354" s="12"/>
      <c r="C354" s="12"/>
      <c r="D354" s="12"/>
      <c r="E354" s="12"/>
      <c r="F354" s="12"/>
      <c r="G354" s="12"/>
      <c r="H354" s="12"/>
      <c r="I354" s="12"/>
      <c r="J354" s="12"/>
      <c r="K354" s="12"/>
      <c r="L354" s="6"/>
    </row>
    <row r="355" spans="2:12">
      <c r="B355" s="12"/>
      <c r="C355" s="12"/>
      <c r="D355" s="12"/>
      <c r="E355" s="12"/>
      <c r="F355" s="12"/>
      <c r="G355" s="12"/>
      <c r="H355" s="12"/>
      <c r="I355" s="12"/>
      <c r="J355" s="12"/>
      <c r="K355" s="12"/>
      <c r="L355" s="6"/>
    </row>
    <row r="356" spans="2:12">
      <c r="B356" s="12"/>
      <c r="C356" s="12"/>
      <c r="D356" s="12"/>
      <c r="E356" s="12"/>
      <c r="F356" s="12"/>
      <c r="G356" s="12"/>
      <c r="H356" s="12"/>
      <c r="I356" s="12"/>
      <c r="J356" s="12"/>
      <c r="K356" s="12"/>
      <c r="L356" s="6"/>
    </row>
    <row r="357" spans="2:12">
      <c r="B357" s="12"/>
      <c r="C357" s="12"/>
      <c r="D357" s="12"/>
      <c r="E357" s="12"/>
      <c r="F357" s="12"/>
      <c r="G357" s="12"/>
      <c r="H357" s="12"/>
      <c r="I357" s="12"/>
      <c r="J357" s="12"/>
      <c r="K357" s="12"/>
      <c r="L357" s="6"/>
    </row>
    <row r="358" spans="2:12">
      <c r="B358" s="12"/>
      <c r="C358" s="12"/>
      <c r="D358" s="12"/>
      <c r="E358" s="12"/>
      <c r="F358" s="12"/>
      <c r="G358" s="12"/>
      <c r="H358" s="12"/>
      <c r="I358" s="12"/>
      <c r="J358" s="12"/>
      <c r="K358" s="12"/>
      <c r="L358" s="6"/>
    </row>
    <row r="359" spans="2:12">
      <c r="B359" s="12"/>
      <c r="C359" s="12"/>
      <c r="D359" s="12"/>
      <c r="E359" s="12"/>
      <c r="F359" s="12"/>
      <c r="G359" s="12"/>
      <c r="H359" s="12"/>
      <c r="I359" s="12"/>
      <c r="J359" s="12"/>
      <c r="K359" s="12"/>
      <c r="L359" s="6"/>
    </row>
    <row r="360" spans="2:12">
      <c r="B360" s="12"/>
      <c r="C360" s="12"/>
      <c r="D360" s="12"/>
      <c r="E360" s="12"/>
      <c r="F360" s="12"/>
      <c r="G360" s="12"/>
      <c r="H360" s="12"/>
      <c r="I360" s="12"/>
      <c r="J360" s="12"/>
      <c r="K360" s="12"/>
      <c r="L360" s="6"/>
    </row>
    <row r="361" spans="2:12">
      <c r="B361" s="12"/>
      <c r="C361" s="12"/>
      <c r="D361" s="12"/>
      <c r="E361" s="12"/>
      <c r="F361" s="12"/>
      <c r="G361" s="12"/>
      <c r="H361" s="12"/>
      <c r="I361" s="12"/>
      <c r="J361" s="12"/>
      <c r="K361" s="12"/>
      <c r="L361" s="6"/>
    </row>
    <row r="362" spans="2:12">
      <c r="B362" s="12"/>
      <c r="C362" s="12"/>
      <c r="D362" s="12"/>
      <c r="E362" s="12"/>
      <c r="F362" s="12"/>
      <c r="G362" s="12"/>
      <c r="H362" s="12"/>
      <c r="I362" s="12"/>
      <c r="J362" s="12"/>
      <c r="K362" s="12"/>
      <c r="L362" s="6"/>
    </row>
    <row r="363" spans="2:12">
      <c r="B363" s="12"/>
      <c r="C363" s="12"/>
      <c r="D363" s="12"/>
      <c r="E363" s="12"/>
      <c r="F363" s="12"/>
      <c r="G363" s="12"/>
      <c r="H363" s="12"/>
      <c r="I363" s="12"/>
      <c r="J363" s="12"/>
      <c r="K363" s="12"/>
      <c r="L363" s="6"/>
    </row>
    <row r="364" spans="2:12">
      <c r="B364" s="12"/>
      <c r="C364" s="12"/>
      <c r="D364" s="12"/>
      <c r="E364" s="12"/>
      <c r="F364" s="12"/>
      <c r="G364" s="12"/>
      <c r="H364" s="12"/>
      <c r="I364" s="12"/>
      <c r="J364" s="12"/>
      <c r="K364" s="12"/>
      <c r="L364" s="6"/>
    </row>
    <row r="365" spans="2:12">
      <c r="B365" s="12"/>
      <c r="C365" s="12"/>
      <c r="D365" s="12"/>
      <c r="E365" s="12"/>
      <c r="F365" s="12"/>
      <c r="G365" s="12"/>
      <c r="H365" s="12"/>
      <c r="I365" s="12"/>
      <c r="J365" s="12"/>
      <c r="K365" s="12"/>
      <c r="L365" s="6"/>
    </row>
    <row r="366" spans="2:12">
      <c r="B366" s="12"/>
      <c r="C366" s="12"/>
      <c r="D366" s="12"/>
      <c r="E366" s="12"/>
      <c r="F366" s="12"/>
      <c r="G366" s="12"/>
      <c r="H366" s="12"/>
      <c r="I366" s="12"/>
      <c r="J366" s="12"/>
      <c r="K366" s="12"/>
      <c r="L366" s="6"/>
    </row>
    <row r="367" spans="2:12">
      <c r="B367" s="12"/>
      <c r="C367" s="12"/>
      <c r="D367" s="12"/>
      <c r="E367" s="12"/>
      <c r="F367" s="12"/>
      <c r="G367" s="12"/>
      <c r="H367" s="12"/>
      <c r="I367" s="12"/>
      <c r="J367" s="12"/>
      <c r="K367" s="12"/>
      <c r="L367" s="6"/>
    </row>
    <row r="368" spans="2:12">
      <c r="B368" s="12"/>
      <c r="C368" s="12"/>
      <c r="D368" s="12"/>
      <c r="E368" s="12"/>
      <c r="F368" s="12"/>
      <c r="G368" s="12"/>
      <c r="H368" s="12"/>
      <c r="I368" s="12"/>
      <c r="J368" s="12"/>
      <c r="K368" s="12"/>
      <c r="L368" s="6"/>
    </row>
    <row r="369" spans="2:12">
      <c r="B369" s="12"/>
      <c r="C369" s="12"/>
      <c r="D369" s="12"/>
      <c r="E369" s="12"/>
      <c r="F369" s="12"/>
      <c r="G369" s="12"/>
      <c r="H369" s="12"/>
      <c r="I369" s="12"/>
      <c r="J369" s="12"/>
      <c r="K369" s="12"/>
      <c r="L369" s="6"/>
    </row>
    <row r="370" spans="2:12">
      <c r="B370" s="12"/>
      <c r="C370" s="12"/>
      <c r="D370" s="12"/>
      <c r="E370" s="12"/>
      <c r="F370" s="12"/>
      <c r="G370" s="12"/>
      <c r="H370" s="12"/>
      <c r="I370" s="12"/>
      <c r="J370" s="12"/>
      <c r="K370" s="12"/>
      <c r="L370" s="6"/>
    </row>
    <row r="371" spans="2:12">
      <c r="B371" s="12"/>
      <c r="C371" s="12"/>
      <c r="D371" s="12"/>
      <c r="E371" s="12"/>
      <c r="F371" s="12"/>
      <c r="G371" s="12"/>
      <c r="H371" s="12"/>
      <c r="I371" s="12"/>
      <c r="J371" s="12"/>
      <c r="K371" s="12"/>
      <c r="L371" s="6"/>
    </row>
    <row r="372" spans="2:12">
      <c r="B372" s="12"/>
      <c r="C372" s="12"/>
      <c r="D372" s="12"/>
      <c r="E372" s="12"/>
      <c r="F372" s="12"/>
      <c r="G372" s="12"/>
      <c r="H372" s="12"/>
      <c r="I372" s="12"/>
      <c r="J372" s="12"/>
      <c r="K372" s="12"/>
      <c r="L372" s="6"/>
    </row>
    <row r="373" spans="2:12">
      <c r="B373" s="12"/>
      <c r="C373" s="12"/>
      <c r="D373" s="12"/>
      <c r="E373" s="12"/>
      <c r="F373" s="12"/>
      <c r="G373" s="12"/>
      <c r="H373" s="12"/>
      <c r="I373" s="12"/>
      <c r="J373" s="12"/>
      <c r="K373" s="12"/>
      <c r="L373" s="6"/>
    </row>
    <row r="374" spans="2:12">
      <c r="B374" s="12"/>
      <c r="C374" s="12"/>
      <c r="D374" s="12"/>
      <c r="E374" s="12"/>
      <c r="F374" s="12"/>
      <c r="G374" s="12"/>
      <c r="H374" s="12"/>
      <c r="I374" s="12"/>
      <c r="J374" s="12"/>
      <c r="K374" s="12"/>
      <c r="L374" s="6"/>
    </row>
    <row r="375" spans="2:12">
      <c r="B375" s="12"/>
      <c r="C375" s="12"/>
      <c r="D375" s="12"/>
      <c r="E375" s="12"/>
      <c r="F375" s="12"/>
      <c r="G375" s="12"/>
      <c r="H375" s="12"/>
      <c r="I375" s="12"/>
      <c r="J375" s="12"/>
      <c r="K375" s="12"/>
      <c r="L375" s="6"/>
    </row>
    <row r="376" spans="2:12">
      <c r="B376" s="12"/>
      <c r="C376" s="12"/>
      <c r="D376" s="12"/>
      <c r="E376" s="12"/>
      <c r="F376" s="12"/>
      <c r="G376" s="12"/>
      <c r="H376" s="12"/>
      <c r="I376" s="12"/>
      <c r="J376" s="12"/>
      <c r="K376" s="12"/>
      <c r="L376" s="6"/>
    </row>
    <row r="377" spans="2:12">
      <c r="B377" s="12"/>
      <c r="C377" s="12"/>
      <c r="D377" s="12"/>
      <c r="E377" s="12"/>
      <c r="F377" s="12"/>
      <c r="G377" s="12"/>
      <c r="H377" s="12"/>
      <c r="I377" s="12"/>
      <c r="J377" s="12"/>
      <c r="K377" s="12"/>
      <c r="L377" s="6"/>
    </row>
    <row r="378" spans="2:12">
      <c r="B378" s="12"/>
      <c r="C378" s="12"/>
      <c r="D378" s="12"/>
      <c r="E378" s="12"/>
      <c r="F378" s="12"/>
      <c r="G378" s="12"/>
      <c r="H378" s="12"/>
      <c r="I378" s="12"/>
      <c r="J378" s="12"/>
      <c r="K378" s="12"/>
      <c r="L378" s="6"/>
    </row>
    <row r="379" spans="2:12">
      <c r="B379" s="12"/>
      <c r="C379" s="12"/>
      <c r="D379" s="12"/>
      <c r="E379" s="12"/>
      <c r="F379" s="12"/>
      <c r="G379" s="12"/>
      <c r="H379" s="12"/>
      <c r="I379" s="12"/>
      <c r="J379" s="12"/>
      <c r="K379" s="12"/>
      <c r="L379" s="6"/>
    </row>
    <row r="380" spans="2:12">
      <c r="B380" s="12"/>
      <c r="C380" s="12"/>
      <c r="D380" s="12"/>
      <c r="E380" s="12"/>
      <c r="F380" s="12"/>
      <c r="G380" s="12"/>
      <c r="H380" s="12"/>
      <c r="I380" s="12"/>
      <c r="J380" s="12"/>
      <c r="K380" s="12"/>
      <c r="L380" s="6"/>
    </row>
    <row r="381" spans="2:12">
      <c r="B381" s="12"/>
      <c r="C381" s="12"/>
      <c r="D381" s="12"/>
      <c r="E381" s="12"/>
      <c r="F381" s="12"/>
      <c r="G381" s="12"/>
      <c r="H381" s="12"/>
      <c r="I381" s="12"/>
      <c r="J381" s="12"/>
      <c r="K381" s="12"/>
      <c r="L381" s="6"/>
    </row>
    <row r="382" spans="2:12">
      <c r="B382" s="12"/>
      <c r="C382" s="12"/>
      <c r="D382" s="12"/>
      <c r="E382" s="12"/>
      <c r="F382" s="12"/>
      <c r="G382" s="12"/>
      <c r="H382" s="12"/>
      <c r="I382" s="12"/>
      <c r="J382" s="12"/>
      <c r="K382" s="12"/>
      <c r="L382" s="6"/>
    </row>
    <row r="383" spans="2:12">
      <c r="B383" s="12"/>
      <c r="C383" s="12"/>
      <c r="D383" s="12"/>
      <c r="E383" s="12"/>
      <c r="F383" s="12"/>
      <c r="G383" s="12"/>
      <c r="H383" s="12"/>
      <c r="I383" s="12"/>
      <c r="J383" s="12"/>
      <c r="K383" s="12"/>
      <c r="L383" s="6"/>
    </row>
    <row r="384" spans="2:12">
      <c r="B384" s="12"/>
      <c r="C384" s="12"/>
      <c r="D384" s="12"/>
      <c r="E384" s="12"/>
      <c r="F384" s="12"/>
      <c r="G384" s="12"/>
      <c r="H384" s="12"/>
      <c r="I384" s="12"/>
      <c r="J384" s="12"/>
      <c r="K384" s="12"/>
      <c r="L384" s="6"/>
    </row>
    <row r="385" spans="2:12">
      <c r="B385" s="12"/>
      <c r="C385" s="12"/>
      <c r="D385" s="12"/>
      <c r="E385" s="12"/>
      <c r="F385" s="12"/>
      <c r="G385" s="12"/>
      <c r="H385" s="12"/>
      <c r="I385" s="12"/>
      <c r="J385" s="12"/>
      <c r="K385" s="12"/>
      <c r="L385" s="6"/>
    </row>
    <row r="386" spans="2:12">
      <c r="B386" s="12"/>
      <c r="C386" s="12"/>
      <c r="D386" s="12"/>
      <c r="E386" s="12"/>
      <c r="F386" s="12"/>
      <c r="G386" s="12"/>
      <c r="H386" s="12"/>
      <c r="I386" s="12"/>
      <c r="J386" s="12"/>
      <c r="K386" s="12"/>
      <c r="L386" s="6"/>
    </row>
    <row r="387" spans="2:12">
      <c r="B387" s="12"/>
      <c r="C387" s="12"/>
      <c r="D387" s="12"/>
      <c r="E387" s="12"/>
      <c r="F387" s="12"/>
      <c r="G387" s="12"/>
      <c r="H387" s="12"/>
      <c r="I387" s="12"/>
      <c r="J387" s="12"/>
      <c r="K387" s="12"/>
      <c r="L387" s="6"/>
    </row>
    <row r="388" spans="2:12">
      <c r="B388" s="12"/>
      <c r="C388" s="12"/>
      <c r="D388" s="12"/>
      <c r="E388" s="12"/>
      <c r="F388" s="12"/>
      <c r="G388" s="12"/>
      <c r="H388" s="12"/>
      <c r="I388" s="12"/>
      <c r="J388" s="12"/>
      <c r="K388" s="12"/>
      <c r="L388" s="6"/>
    </row>
    <row r="389" spans="2:12">
      <c r="B389" s="12"/>
      <c r="C389" s="12"/>
      <c r="D389" s="12"/>
      <c r="E389" s="12"/>
      <c r="F389" s="12"/>
      <c r="G389" s="12"/>
      <c r="H389" s="12"/>
      <c r="I389" s="12"/>
      <c r="J389" s="12"/>
      <c r="K389" s="12"/>
      <c r="L389" s="6"/>
    </row>
    <row r="390" spans="2:12">
      <c r="B390" s="12"/>
      <c r="C390" s="12"/>
      <c r="D390" s="12"/>
      <c r="E390" s="12"/>
      <c r="F390" s="12"/>
      <c r="G390" s="12"/>
      <c r="H390" s="12"/>
      <c r="I390" s="12"/>
      <c r="J390" s="12"/>
      <c r="K390" s="12"/>
      <c r="L390" s="6"/>
    </row>
    <row r="391" spans="2:12">
      <c r="B391" s="12"/>
      <c r="C391" s="12"/>
      <c r="D391" s="12"/>
      <c r="E391" s="12"/>
      <c r="F391" s="12"/>
      <c r="G391" s="12"/>
      <c r="H391" s="12"/>
      <c r="I391" s="12"/>
      <c r="J391" s="12"/>
      <c r="K391" s="12"/>
      <c r="L391" s="6"/>
    </row>
    <row r="392" spans="2:12">
      <c r="B392" s="12"/>
      <c r="C392" s="12"/>
      <c r="D392" s="12"/>
      <c r="E392" s="12"/>
      <c r="F392" s="12"/>
      <c r="G392" s="12"/>
      <c r="H392" s="12"/>
      <c r="I392" s="12"/>
      <c r="J392" s="12"/>
      <c r="K392" s="12"/>
      <c r="L392" s="6"/>
    </row>
    <row r="393" spans="2:12">
      <c r="B393" s="12"/>
      <c r="C393" s="12"/>
      <c r="D393" s="12"/>
      <c r="E393" s="12"/>
      <c r="F393" s="12"/>
      <c r="G393" s="12"/>
      <c r="H393" s="12"/>
      <c r="I393" s="12"/>
      <c r="J393" s="12"/>
      <c r="K393" s="12"/>
      <c r="L393" s="6"/>
    </row>
    <row r="394" spans="2:12">
      <c r="B394" s="12"/>
      <c r="C394" s="12"/>
      <c r="D394" s="12"/>
      <c r="E394" s="12"/>
      <c r="F394" s="12"/>
      <c r="G394" s="12"/>
      <c r="H394" s="12"/>
      <c r="I394" s="12"/>
      <c r="J394" s="12"/>
      <c r="K394" s="12"/>
      <c r="L394" s="6"/>
    </row>
    <row r="395" spans="2:12">
      <c r="B395" s="12"/>
      <c r="C395" s="12"/>
      <c r="D395" s="12"/>
      <c r="E395" s="12"/>
      <c r="F395" s="12"/>
      <c r="G395" s="12"/>
      <c r="H395" s="12"/>
      <c r="I395" s="12"/>
      <c r="J395" s="12"/>
      <c r="K395" s="12"/>
      <c r="L395" s="6"/>
    </row>
    <row r="396" spans="2:12">
      <c r="B396" s="12"/>
      <c r="C396" s="12"/>
      <c r="D396" s="12"/>
      <c r="E396" s="12"/>
      <c r="F396" s="12"/>
      <c r="G396" s="12"/>
      <c r="H396" s="12"/>
      <c r="I396" s="12"/>
      <c r="J396" s="12"/>
      <c r="K396" s="12"/>
      <c r="L396" s="6"/>
    </row>
    <row r="397" spans="2:12">
      <c r="B397" s="12"/>
      <c r="C397" s="12"/>
      <c r="D397" s="12"/>
      <c r="E397" s="12"/>
      <c r="F397" s="12"/>
      <c r="G397" s="12"/>
      <c r="H397" s="12"/>
      <c r="I397" s="12"/>
      <c r="J397" s="12"/>
      <c r="K397" s="12"/>
      <c r="L397" s="6"/>
    </row>
    <row r="398" spans="2:12">
      <c r="B398" s="12"/>
      <c r="C398" s="12"/>
      <c r="D398" s="12"/>
      <c r="E398" s="12"/>
      <c r="F398" s="12"/>
      <c r="G398" s="12"/>
      <c r="H398" s="12"/>
      <c r="I398" s="12"/>
      <c r="J398" s="12"/>
      <c r="K398" s="12"/>
      <c r="L398" s="6"/>
    </row>
    <row r="399" spans="2:12">
      <c r="B399" s="12"/>
      <c r="C399" s="12"/>
      <c r="D399" s="12"/>
      <c r="E399" s="12"/>
      <c r="F399" s="12"/>
      <c r="G399" s="12"/>
      <c r="H399" s="12"/>
      <c r="I399" s="12"/>
      <c r="J399" s="12"/>
      <c r="K399" s="12"/>
      <c r="L399" s="6"/>
    </row>
    <row r="400" spans="2:12">
      <c r="B400" s="12"/>
      <c r="C400" s="12"/>
      <c r="D400" s="12"/>
      <c r="E400" s="12"/>
      <c r="F400" s="12"/>
      <c r="G400" s="12"/>
      <c r="H400" s="12"/>
      <c r="I400" s="12"/>
      <c r="J400" s="12"/>
      <c r="K400" s="12"/>
      <c r="L400" s="6"/>
    </row>
    <row r="401" spans="2:12">
      <c r="B401" s="12"/>
      <c r="C401" s="12"/>
      <c r="D401" s="12"/>
      <c r="E401" s="12"/>
      <c r="F401" s="12"/>
      <c r="G401" s="12"/>
      <c r="H401" s="12"/>
      <c r="I401" s="12"/>
      <c r="J401" s="12"/>
      <c r="K401" s="12"/>
      <c r="L401" s="6"/>
    </row>
    <row r="402" spans="2:12">
      <c r="B402" s="12"/>
      <c r="C402" s="12"/>
      <c r="D402" s="12"/>
      <c r="E402" s="12"/>
      <c r="F402" s="12"/>
      <c r="G402" s="12"/>
      <c r="H402" s="12"/>
      <c r="I402" s="12"/>
      <c r="J402" s="12"/>
      <c r="K402" s="12"/>
      <c r="L402" s="6"/>
    </row>
    <row r="403" spans="2:12">
      <c r="B403" s="12"/>
      <c r="C403" s="12"/>
      <c r="D403" s="12"/>
      <c r="E403" s="12"/>
      <c r="F403" s="12"/>
      <c r="G403" s="12"/>
      <c r="H403" s="12"/>
      <c r="I403" s="12"/>
      <c r="J403" s="12"/>
      <c r="K403" s="12"/>
      <c r="L403" s="6"/>
    </row>
    <row r="404" spans="2:12">
      <c r="B404" s="12"/>
      <c r="C404" s="12"/>
      <c r="D404" s="12"/>
      <c r="E404" s="12"/>
      <c r="F404" s="12"/>
      <c r="G404" s="12"/>
      <c r="H404" s="12"/>
      <c r="I404" s="12"/>
      <c r="J404" s="12"/>
      <c r="K404" s="12"/>
      <c r="L404" s="6"/>
    </row>
    <row r="405" spans="2:12">
      <c r="B405" s="12"/>
      <c r="C405" s="12"/>
      <c r="D405" s="12"/>
      <c r="E405" s="12"/>
      <c r="F405" s="12"/>
      <c r="G405" s="12"/>
      <c r="H405" s="12"/>
      <c r="I405" s="12"/>
      <c r="J405" s="12"/>
      <c r="K405" s="12"/>
      <c r="L405" s="6"/>
    </row>
    <row r="406" spans="2:12">
      <c r="B406" s="12"/>
      <c r="C406" s="12"/>
      <c r="D406" s="12"/>
      <c r="E406" s="12"/>
      <c r="F406" s="12"/>
      <c r="G406" s="12"/>
      <c r="H406" s="12"/>
      <c r="I406" s="12"/>
      <c r="J406" s="12"/>
      <c r="K406" s="12"/>
      <c r="L406" s="6"/>
    </row>
    <row r="407" spans="2:12">
      <c r="B407" s="12"/>
      <c r="C407" s="12"/>
      <c r="D407" s="12"/>
      <c r="E407" s="12"/>
      <c r="F407" s="12"/>
      <c r="G407" s="12"/>
      <c r="H407" s="12"/>
      <c r="I407" s="12"/>
      <c r="J407" s="12"/>
      <c r="K407" s="12"/>
      <c r="L407" s="6"/>
    </row>
    <row r="408" spans="2:12">
      <c r="B408" s="12"/>
      <c r="C408" s="12"/>
      <c r="D408" s="12"/>
      <c r="E408" s="12"/>
      <c r="F408" s="12"/>
      <c r="G408" s="12"/>
      <c r="H408" s="12"/>
      <c r="I408" s="12"/>
      <c r="J408" s="12"/>
      <c r="K408" s="12"/>
      <c r="L408" s="6"/>
    </row>
    <row r="409" spans="2:12">
      <c r="B409" s="12"/>
      <c r="C409" s="12"/>
      <c r="D409" s="12"/>
      <c r="E409" s="12"/>
      <c r="F409" s="12"/>
      <c r="G409" s="12"/>
      <c r="H409" s="12"/>
      <c r="I409" s="12"/>
      <c r="J409" s="12"/>
      <c r="K409" s="12"/>
      <c r="L409" s="6"/>
    </row>
    <row r="410" spans="2:12">
      <c r="B410" s="12"/>
      <c r="C410" s="12"/>
      <c r="D410" s="12"/>
      <c r="E410" s="12"/>
      <c r="F410" s="12"/>
      <c r="G410" s="12"/>
      <c r="H410" s="12"/>
      <c r="I410" s="12"/>
      <c r="J410" s="12"/>
      <c r="K410" s="12"/>
      <c r="L410" s="6"/>
    </row>
    <row r="411" spans="2:12">
      <c r="B411" s="12"/>
      <c r="C411" s="12"/>
      <c r="D411" s="12"/>
      <c r="E411" s="12"/>
      <c r="F411" s="12"/>
      <c r="G411" s="12"/>
      <c r="H411" s="12"/>
      <c r="I411" s="12"/>
      <c r="J411" s="12"/>
      <c r="K411" s="12"/>
      <c r="L411" s="6"/>
    </row>
    <row r="412" spans="2:12">
      <c r="B412" s="12"/>
      <c r="C412" s="12"/>
      <c r="D412" s="12"/>
      <c r="E412" s="12"/>
      <c r="F412" s="12"/>
      <c r="G412" s="12"/>
      <c r="H412" s="12"/>
      <c r="I412" s="12"/>
      <c r="J412" s="12"/>
      <c r="K412" s="12"/>
      <c r="L412" s="6"/>
    </row>
    <row r="413" spans="2:12">
      <c r="B413" s="12"/>
      <c r="C413" s="12"/>
      <c r="D413" s="12"/>
      <c r="E413" s="12"/>
      <c r="F413" s="12"/>
      <c r="G413" s="12"/>
      <c r="H413" s="12"/>
      <c r="I413" s="12"/>
      <c r="J413" s="12"/>
      <c r="K413" s="12"/>
      <c r="L413" s="6"/>
    </row>
    <row r="414" spans="2:12">
      <c r="B414" s="12"/>
      <c r="C414" s="12"/>
      <c r="D414" s="12"/>
      <c r="E414" s="12"/>
      <c r="F414" s="12"/>
      <c r="G414" s="12"/>
      <c r="H414" s="12"/>
      <c r="I414" s="12"/>
      <c r="J414" s="12"/>
      <c r="K414" s="12"/>
      <c r="L414" s="6"/>
    </row>
    <row r="415" spans="2:12">
      <c r="B415" s="12"/>
      <c r="C415" s="12"/>
      <c r="D415" s="12"/>
      <c r="E415" s="12"/>
      <c r="F415" s="12"/>
      <c r="G415" s="12"/>
      <c r="H415" s="12"/>
      <c r="I415" s="12"/>
      <c r="J415" s="12"/>
      <c r="K415" s="12"/>
      <c r="L415" s="6"/>
    </row>
    <row r="416" spans="2:12">
      <c r="B416" s="12"/>
      <c r="C416" s="12"/>
      <c r="D416" s="12"/>
      <c r="E416" s="12"/>
      <c r="F416" s="12"/>
      <c r="G416" s="12"/>
      <c r="H416" s="12"/>
      <c r="I416" s="12"/>
      <c r="J416" s="12"/>
      <c r="K416" s="12"/>
      <c r="L416" s="6"/>
    </row>
    <row r="417" spans="2:12">
      <c r="B417" s="12"/>
      <c r="C417" s="12"/>
      <c r="D417" s="12"/>
      <c r="E417" s="12"/>
      <c r="F417" s="12"/>
      <c r="G417" s="12"/>
      <c r="H417" s="12"/>
      <c r="I417" s="12"/>
      <c r="J417" s="12"/>
      <c r="K417" s="12"/>
      <c r="L417" s="6"/>
    </row>
    <row r="418" spans="2:12">
      <c r="B418" s="12"/>
      <c r="C418" s="12"/>
      <c r="D418" s="12"/>
      <c r="E418" s="12"/>
      <c r="F418" s="12"/>
      <c r="G418" s="12"/>
      <c r="H418" s="12"/>
      <c r="I418" s="12"/>
      <c r="J418" s="12"/>
      <c r="K418" s="12"/>
      <c r="L418" s="6"/>
    </row>
    <row r="419" spans="2:12">
      <c r="B419" s="12"/>
      <c r="C419" s="12"/>
      <c r="D419" s="12"/>
      <c r="E419" s="12"/>
      <c r="F419" s="12"/>
      <c r="G419" s="12"/>
      <c r="H419" s="12"/>
      <c r="I419" s="12"/>
      <c r="J419" s="12"/>
      <c r="K419" s="12"/>
      <c r="L419" s="6"/>
    </row>
    <row r="420" spans="2:12">
      <c r="B420" s="12"/>
      <c r="C420" s="12"/>
      <c r="D420" s="12"/>
      <c r="E420" s="12"/>
      <c r="F420" s="12"/>
      <c r="G420" s="12"/>
      <c r="H420" s="12"/>
      <c r="I420" s="12"/>
      <c r="J420" s="12"/>
      <c r="K420" s="12"/>
      <c r="L420" s="6"/>
    </row>
    <row r="421" spans="2:12">
      <c r="B421" s="12"/>
      <c r="C421" s="12"/>
      <c r="D421" s="12"/>
      <c r="E421" s="12"/>
      <c r="F421" s="12"/>
      <c r="G421" s="12"/>
      <c r="H421" s="12"/>
      <c r="I421" s="12"/>
      <c r="J421" s="12"/>
      <c r="K421" s="12"/>
      <c r="L421" s="6"/>
    </row>
    <row r="422" spans="2:12">
      <c r="B422" s="12"/>
      <c r="C422" s="12"/>
      <c r="D422" s="12"/>
      <c r="E422" s="12"/>
      <c r="F422" s="12"/>
      <c r="G422" s="12"/>
      <c r="H422" s="12"/>
      <c r="I422" s="12"/>
      <c r="J422" s="12"/>
      <c r="K422" s="12"/>
      <c r="L422" s="6"/>
    </row>
    <row r="423" spans="2:12">
      <c r="B423" s="12"/>
      <c r="C423" s="12"/>
      <c r="D423" s="12"/>
      <c r="E423" s="12"/>
      <c r="F423" s="12"/>
      <c r="G423" s="12"/>
      <c r="H423" s="12"/>
      <c r="I423" s="12"/>
      <c r="J423" s="12"/>
      <c r="K423" s="12"/>
      <c r="L423" s="6"/>
    </row>
    <row r="424" spans="2:12">
      <c r="B424" s="12"/>
      <c r="C424" s="12"/>
      <c r="D424" s="12"/>
      <c r="E424" s="12"/>
      <c r="F424" s="12"/>
      <c r="G424" s="12"/>
      <c r="H424" s="12"/>
      <c r="I424" s="12"/>
      <c r="J424" s="12"/>
      <c r="K424" s="12"/>
      <c r="L424" s="6"/>
    </row>
    <row r="425" spans="2:12">
      <c r="B425" s="12"/>
      <c r="C425" s="12"/>
      <c r="D425" s="12"/>
      <c r="E425" s="12"/>
      <c r="F425" s="12"/>
      <c r="G425" s="12"/>
      <c r="H425" s="12"/>
      <c r="I425" s="12"/>
      <c r="J425" s="12"/>
      <c r="K425" s="12"/>
      <c r="L425" s="6"/>
    </row>
    <row r="426" spans="2:12">
      <c r="B426" s="12"/>
      <c r="C426" s="12"/>
      <c r="D426" s="12"/>
      <c r="E426" s="12"/>
      <c r="F426" s="12"/>
      <c r="G426" s="12"/>
      <c r="H426" s="12"/>
      <c r="I426" s="12"/>
      <c r="J426" s="12"/>
      <c r="K426" s="12"/>
      <c r="L426" s="6"/>
    </row>
    <row r="427" spans="2:12">
      <c r="B427" s="12"/>
      <c r="C427" s="12"/>
      <c r="D427" s="12"/>
      <c r="E427" s="12"/>
      <c r="F427" s="12"/>
      <c r="G427" s="12"/>
      <c r="H427" s="12"/>
      <c r="I427" s="12"/>
      <c r="J427" s="12"/>
      <c r="K427" s="12"/>
      <c r="L427" s="6"/>
    </row>
    <row r="428" spans="2:12">
      <c r="B428" s="12"/>
      <c r="C428" s="12"/>
      <c r="D428" s="12"/>
      <c r="E428" s="12"/>
      <c r="F428" s="12"/>
      <c r="G428" s="12"/>
      <c r="H428" s="12"/>
      <c r="I428" s="12"/>
      <c r="J428" s="12"/>
      <c r="K428" s="12"/>
      <c r="L428" s="6"/>
    </row>
    <row r="429" spans="2:12">
      <c r="B429" s="12"/>
      <c r="C429" s="12"/>
      <c r="D429" s="12"/>
      <c r="E429" s="12"/>
      <c r="F429" s="12"/>
      <c r="G429" s="12"/>
      <c r="H429" s="12"/>
      <c r="I429" s="12"/>
      <c r="J429" s="12"/>
      <c r="K429" s="12"/>
      <c r="L429" s="6"/>
    </row>
    <row r="430" spans="2:12">
      <c r="B430" s="12"/>
      <c r="C430" s="12"/>
      <c r="D430" s="12"/>
      <c r="E430" s="12"/>
      <c r="F430" s="12"/>
      <c r="G430" s="12"/>
      <c r="H430" s="12"/>
      <c r="I430" s="12"/>
      <c r="J430" s="12"/>
      <c r="K430" s="12"/>
      <c r="L430" s="6"/>
    </row>
    <row r="431" spans="2:12">
      <c r="B431" s="12"/>
      <c r="C431" s="12"/>
      <c r="D431" s="12"/>
      <c r="E431" s="12"/>
      <c r="F431" s="12"/>
      <c r="G431" s="12"/>
      <c r="H431" s="12"/>
      <c r="I431" s="12"/>
      <c r="J431" s="12"/>
      <c r="K431" s="12"/>
      <c r="L431" s="6"/>
    </row>
    <row r="432" spans="2:12">
      <c r="B432" s="12"/>
      <c r="C432" s="12"/>
      <c r="D432" s="12"/>
      <c r="E432" s="12"/>
      <c r="F432" s="12"/>
      <c r="G432" s="12"/>
      <c r="H432" s="12"/>
      <c r="I432" s="12"/>
      <c r="J432" s="12"/>
      <c r="K432" s="12"/>
      <c r="L432" s="6"/>
    </row>
    <row r="433" spans="2:12">
      <c r="B433" s="12"/>
      <c r="C433" s="12"/>
      <c r="D433" s="12"/>
      <c r="E433" s="12"/>
      <c r="F433" s="12"/>
      <c r="G433" s="12"/>
      <c r="H433" s="12"/>
      <c r="I433" s="12"/>
      <c r="J433" s="12"/>
      <c r="K433" s="12"/>
      <c r="L433" s="6"/>
    </row>
    <row r="434" spans="2:12">
      <c r="B434" s="12"/>
      <c r="C434" s="12"/>
      <c r="D434" s="12"/>
      <c r="E434" s="12"/>
      <c r="F434" s="12"/>
      <c r="G434" s="12"/>
      <c r="H434" s="12"/>
      <c r="I434" s="12"/>
      <c r="J434" s="12"/>
      <c r="K434" s="12"/>
      <c r="L434" s="6"/>
    </row>
    <row r="435" spans="2:12">
      <c r="B435" s="12"/>
      <c r="C435" s="12"/>
      <c r="D435" s="12"/>
      <c r="E435" s="12"/>
      <c r="F435" s="12"/>
      <c r="G435" s="12"/>
      <c r="H435" s="12"/>
      <c r="I435" s="12"/>
      <c r="J435" s="12"/>
      <c r="K435" s="12"/>
      <c r="L435" s="6"/>
    </row>
    <row r="436" spans="2:12">
      <c r="B436" s="12"/>
      <c r="C436" s="12"/>
      <c r="D436" s="12"/>
      <c r="E436" s="12"/>
      <c r="F436" s="12"/>
      <c r="G436" s="12"/>
      <c r="H436" s="12"/>
      <c r="I436" s="12"/>
      <c r="J436" s="12"/>
      <c r="K436" s="12"/>
      <c r="L436" s="6"/>
    </row>
    <row r="437" spans="2:12">
      <c r="B437" s="12"/>
      <c r="C437" s="12"/>
      <c r="D437" s="12"/>
      <c r="E437" s="12"/>
      <c r="F437" s="12"/>
      <c r="G437" s="12"/>
      <c r="H437" s="12"/>
      <c r="I437" s="12"/>
      <c r="J437" s="12"/>
      <c r="K437" s="12"/>
      <c r="L437" s="6"/>
    </row>
    <row r="438" spans="2:12">
      <c r="B438" s="12"/>
      <c r="C438" s="12"/>
      <c r="D438" s="12"/>
      <c r="E438" s="12"/>
      <c r="F438" s="12"/>
      <c r="G438" s="12"/>
      <c r="H438" s="12"/>
      <c r="I438" s="12"/>
      <c r="J438" s="12"/>
      <c r="K438" s="12"/>
      <c r="L438" s="6"/>
    </row>
    <row r="439" spans="2:12">
      <c r="B439" s="12"/>
      <c r="C439" s="12"/>
      <c r="D439" s="12"/>
      <c r="E439" s="12"/>
      <c r="F439" s="12"/>
      <c r="G439" s="12"/>
      <c r="H439" s="12"/>
      <c r="I439" s="12"/>
      <c r="J439" s="12"/>
      <c r="K439" s="12"/>
      <c r="L439" s="6"/>
    </row>
    <row r="440" spans="2:12">
      <c r="B440" s="12"/>
      <c r="C440" s="12"/>
      <c r="D440" s="12"/>
      <c r="E440" s="12"/>
      <c r="F440" s="12"/>
      <c r="G440" s="12"/>
      <c r="H440" s="12"/>
      <c r="I440" s="12"/>
      <c r="J440" s="12"/>
      <c r="K440" s="12"/>
      <c r="L440" s="6"/>
    </row>
    <row r="441" spans="2:12">
      <c r="B441" s="12"/>
      <c r="C441" s="12"/>
      <c r="D441" s="12"/>
      <c r="E441" s="12"/>
      <c r="F441" s="12"/>
      <c r="G441" s="12"/>
      <c r="H441" s="12"/>
      <c r="I441" s="12"/>
      <c r="J441" s="12"/>
      <c r="K441" s="12"/>
      <c r="L441" s="6"/>
    </row>
    <row r="442" spans="2:12">
      <c r="B442" s="12"/>
      <c r="C442" s="12"/>
      <c r="D442" s="12"/>
      <c r="E442" s="12"/>
      <c r="F442" s="12"/>
      <c r="G442" s="12"/>
      <c r="H442" s="12"/>
      <c r="I442" s="12"/>
      <c r="J442" s="12"/>
      <c r="K442" s="12"/>
      <c r="L442" s="6"/>
    </row>
    <row r="443" spans="2:12">
      <c r="B443" s="12"/>
      <c r="C443" s="12"/>
      <c r="D443" s="12"/>
      <c r="E443" s="12"/>
      <c r="F443" s="12"/>
      <c r="G443" s="12"/>
      <c r="H443" s="12"/>
      <c r="I443" s="12"/>
      <c r="J443" s="12"/>
      <c r="K443" s="12"/>
      <c r="L443" s="6"/>
    </row>
    <row r="444" spans="2:12">
      <c r="B444" s="12"/>
      <c r="C444" s="12"/>
      <c r="D444" s="12"/>
      <c r="E444" s="12"/>
      <c r="F444" s="12"/>
      <c r="G444" s="12"/>
      <c r="H444" s="12"/>
      <c r="I444" s="12"/>
      <c r="J444" s="12"/>
      <c r="K444" s="12"/>
      <c r="L444" s="6"/>
    </row>
    <row r="445" spans="2:12">
      <c r="B445" s="12"/>
      <c r="C445" s="12"/>
      <c r="D445" s="12"/>
      <c r="E445" s="12"/>
      <c r="F445" s="12"/>
      <c r="G445" s="12"/>
      <c r="H445" s="12"/>
      <c r="I445" s="12"/>
      <c r="J445" s="12"/>
      <c r="K445" s="12"/>
      <c r="L445" s="6"/>
    </row>
    <row r="446" spans="2:12">
      <c r="B446" s="12"/>
      <c r="C446" s="12"/>
      <c r="D446" s="12"/>
      <c r="E446" s="12"/>
      <c r="F446" s="12"/>
      <c r="G446" s="12"/>
      <c r="H446" s="12"/>
      <c r="I446" s="12"/>
      <c r="J446" s="12"/>
      <c r="K446" s="12"/>
      <c r="L446" s="6"/>
    </row>
    <row r="447" spans="2:12">
      <c r="B447" s="12"/>
      <c r="C447" s="12"/>
      <c r="D447" s="12"/>
      <c r="E447" s="12"/>
      <c r="F447" s="12"/>
      <c r="G447" s="12"/>
      <c r="H447" s="12"/>
      <c r="I447" s="12"/>
      <c r="J447" s="12"/>
      <c r="K447" s="12"/>
      <c r="L447" s="6"/>
    </row>
    <row r="448" spans="2:12">
      <c r="B448" s="12"/>
      <c r="C448" s="12"/>
      <c r="D448" s="12"/>
      <c r="E448" s="12"/>
      <c r="F448" s="12"/>
      <c r="G448" s="12"/>
      <c r="H448" s="12"/>
      <c r="I448" s="12"/>
      <c r="J448" s="12"/>
      <c r="K448" s="12"/>
      <c r="L448" s="6"/>
    </row>
    <row r="449" spans="2:12">
      <c r="B449" s="12"/>
      <c r="C449" s="12"/>
      <c r="D449" s="12"/>
      <c r="E449" s="12"/>
      <c r="F449" s="12"/>
      <c r="G449" s="12"/>
      <c r="H449" s="12"/>
      <c r="I449" s="12"/>
      <c r="J449" s="12"/>
      <c r="K449" s="12"/>
      <c r="L449" s="6"/>
    </row>
    <row r="450" spans="2:12">
      <c r="B450" s="12"/>
      <c r="C450" s="12"/>
      <c r="D450" s="12"/>
      <c r="E450" s="12"/>
      <c r="F450" s="12"/>
      <c r="G450" s="12"/>
      <c r="H450" s="12"/>
      <c r="I450" s="12"/>
      <c r="J450" s="12"/>
      <c r="K450" s="12"/>
      <c r="L450" s="6"/>
    </row>
    <row r="451" spans="2:12">
      <c r="B451" s="12"/>
      <c r="C451" s="12"/>
      <c r="D451" s="12"/>
      <c r="E451" s="12"/>
      <c r="F451" s="12"/>
      <c r="G451" s="12"/>
      <c r="H451" s="12"/>
      <c r="I451" s="12"/>
      <c r="J451" s="12"/>
      <c r="K451" s="12"/>
      <c r="L451" s="6"/>
    </row>
    <row r="452" spans="2:12">
      <c r="B452" s="12"/>
      <c r="C452" s="12"/>
      <c r="D452" s="12"/>
      <c r="E452" s="12"/>
      <c r="F452" s="12"/>
      <c r="G452" s="12"/>
      <c r="H452" s="12"/>
      <c r="I452" s="12"/>
      <c r="J452" s="12"/>
      <c r="K452" s="12"/>
      <c r="L452" s="6"/>
    </row>
    <row r="453" spans="2:12">
      <c r="B453" s="12"/>
      <c r="C453" s="12"/>
      <c r="D453" s="12"/>
      <c r="E453" s="12"/>
      <c r="F453" s="12"/>
      <c r="G453" s="12"/>
      <c r="H453" s="12"/>
      <c r="I453" s="12"/>
      <c r="J453" s="12"/>
      <c r="K453" s="12"/>
      <c r="L453" s="6"/>
    </row>
    <row r="454" spans="2:12">
      <c r="B454" s="12"/>
      <c r="C454" s="12"/>
      <c r="D454" s="12"/>
      <c r="E454" s="12"/>
      <c r="F454" s="12"/>
      <c r="G454" s="12"/>
      <c r="H454" s="12"/>
      <c r="I454" s="12"/>
      <c r="J454" s="12"/>
      <c r="K454" s="12"/>
      <c r="L454" s="6"/>
    </row>
    <row r="455" spans="2:12">
      <c r="B455" s="12"/>
      <c r="C455" s="12"/>
      <c r="D455" s="12"/>
      <c r="E455" s="12"/>
      <c r="F455" s="12"/>
      <c r="G455" s="12"/>
      <c r="H455" s="12"/>
      <c r="I455" s="12"/>
      <c r="J455" s="12"/>
      <c r="K455" s="12"/>
      <c r="L455" s="6"/>
    </row>
    <row r="456" spans="2:12">
      <c r="B456" s="12"/>
      <c r="C456" s="12"/>
      <c r="D456" s="12"/>
      <c r="E456" s="12"/>
      <c r="F456" s="12"/>
      <c r="G456" s="12"/>
      <c r="H456" s="12"/>
      <c r="I456" s="12"/>
      <c r="J456" s="12"/>
      <c r="K456" s="12"/>
      <c r="L456" s="6"/>
    </row>
    <row r="457" spans="2:12">
      <c r="B457" s="12"/>
      <c r="C457" s="12"/>
      <c r="D457" s="12"/>
      <c r="E457" s="12"/>
      <c r="F457" s="12"/>
      <c r="G457" s="12"/>
      <c r="H457" s="12"/>
      <c r="I457" s="12"/>
      <c r="J457" s="12"/>
      <c r="K457" s="12"/>
      <c r="L457" s="6"/>
    </row>
    <row r="458" spans="2:12">
      <c r="B458" s="12"/>
      <c r="C458" s="12"/>
      <c r="D458" s="12"/>
      <c r="E458" s="12"/>
      <c r="F458" s="12"/>
      <c r="G458" s="12"/>
      <c r="H458" s="12"/>
      <c r="I458" s="12"/>
      <c r="J458" s="12"/>
      <c r="K458" s="12"/>
      <c r="L458" s="6"/>
    </row>
    <row r="459" spans="2:12">
      <c r="B459" s="12"/>
      <c r="C459" s="12"/>
      <c r="D459" s="12"/>
      <c r="E459" s="12"/>
      <c r="F459" s="12"/>
      <c r="G459" s="12"/>
      <c r="H459" s="12"/>
      <c r="I459" s="12"/>
      <c r="J459" s="12"/>
      <c r="K459" s="12"/>
      <c r="L459" s="6"/>
    </row>
    <row r="460" spans="2:12">
      <c r="B460" s="12"/>
      <c r="C460" s="12"/>
      <c r="D460" s="12"/>
      <c r="E460" s="12"/>
      <c r="F460" s="12"/>
      <c r="G460" s="12"/>
      <c r="H460" s="12"/>
      <c r="I460" s="12"/>
      <c r="J460" s="12"/>
      <c r="K460" s="12"/>
      <c r="L460" s="6"/>
    </row>
    <row r="461" spans="2:12">
      <c r="B461" s="12"/>
      <c r="C461" s="12"/>
      <c r="D461" s="12"/>
      <c r="E461" s="12"/>
      <c r="F461" s="12"/>
      <c r="G461" s="12"/>
      <c r="H461" s="12"/>
      <c r="I461" s="12"/>
      <c r="J461" s="12"/>
      <c r="K461" s="12"/>
      <c r="L461" s="6"/>
    </row>
    <row r="462" spans="2:12">
      <c r="B462" s="12"/>
      <c r="C462" s="12"/>
      <c r="D462" s="12"/>
      <c r="E462" s="12"/>
      <c r="F462" s="12"/>
      <c r="G462" s="12"/>
      <c r="H462" s="12"/>
      <c r="I462" s="12"/>
      <c r="J462" s="12"/>
      <c r="K462" s="12"/>
      <c r="L462" s="6"/>
    </row>
    <row r="463" spans="2:12">
      <c r="B463" s="12"/>
      <c r="C463" s="12"/>
      <c r="D463" s="12"/>
      <c r="E463" s="12"/>
      <c r="F463" s="12"/>
      <c r="G463" s="12"/>
      <c r="H463" s="12"/>
      <c r="I463" s="12"/>
      <c r="J463" s="12"/>
      <c r="K463" s="12"/>
      <c r="L463" s="6"/>
    </row>
    <row r="464" spans="2:12">
      <c r="B464" s="12"/>
      <c r="C464" s="12"/>
      <c r="D464" s="12"/>
      <c r="E464" s="12"/>
      <c r="F464" s="12"/>
      <c r="G464" s="12"/>
      <c r="H464" s="12"/>
      <c r="I464" s="12"/>
      <c r="J464" s="12"/>
      <c r="K464" s="12"/>
      <c r="L464" s="6"/>
    </row>
    <row r="465" spans="2:12">
      <c r="B465" s="12"/>
      <c r="C465" s="12"/>
      <c r="D465" s="12"/>
      <c r="E465" s="12"/>
      <c r="F465" s="12"/>
      <c r="G465" s="12"/>
      <c r="H465" s="12"/>
      <c r="I465" s="12"/>
      <c r="J465" s="12"/>
      <c r="K465" s="12"/>
      <c r="L465" s="6"/>
    </row>
    <row r="466" spans="2:12">
      <c r="B466" s="12"/>
      <c r="C466" s="12"/>
      <c r="D466" s="12"/>
      <c r="E466" s="12"/>
      <c r="F466" s="12"/>
      <c r="G466" s="12"/>
      <c r="H466" s="12"/>
      <c r="I466" s="12"/>
      <c r="J466" s="12"/>
      <c r="K466" s="12"/>
      <c r="L466" s="6"/>
    </row>
    <row r="467" spans="2:12">
      <c r="B467" s="12"/>
      <c r="C467" s="12"/>
      <c r="D467" s="12"/>
      <c r="E467" s="12"/>
      <c r="F467" s="12"/>
      <c r="G467" s="12"/>
      <c r="H467" s="12"/>
      <c r="I467" s="12"/>
      <c r="J467" s="12"/>
      <c r="K467" s="12"/>
      <c r="L467" s="6"/>
    </row>
    <row r="468" spans="2:12">
      <c r="B468" s="12"/>
      <c r="C468" s="12"/>
      <c r="D468" s="12"/>
      <c r="E468" s="12"/>
      <c r="F468" s="12"/>
      <c r="G468" s="12"/>
      <c r="H468" s="12"/>
      <c r="I468" s="12"/>
      <c r="J468" s="12"/>
      <c r="K468" s="12"/>
      <c r="L468" s="6"/>
    </row>
    <row r="469" spans="2:12">
      <c r="B469" s="12"/>
      <c r="C469" s="12"/>
      <c r="D469" s="12"/>
      <c r="E469" s="12"/>
      <c r="F469" s="12"/>
      <c r="G469" s="12"/>
      <c r="H469" s="12"/>
      <c r="I469" s="12"/>
      <c r="J469" s="12"/>
      <c r="K469" s="12"/>
      <c r="L469" s="6"/>
    </row>
    <row r="470" spans="2:12">
      <c r="B470" s="12"/>
      <c r="C470" s="12"/>
      <c r="D470" s="12"/>
      <c r="E470" s="12"/>
      <c r="F470" s="12"/>
      <c r="G470" s="12"/>
      <c r="H470" s="12"/>
      <c r="I470" s="12"/>
      <c r="J470" s="12"/>
      <c r="K470" s="12"/>
      <c r="L470" s="6"/>
    </row>
    <row r="471" spans="2:12">
      <c r="B471" s="12"/>
      <c r="C471" s="12"/>
      <c r="D471" s="12"/>
      <c r="E471" s="12"/>
      <c r="F471" s="12"/>
      <c r="G471" s="12"/>
      <c r="H471" s="12"/>
      <c r="I471" s="12"/>
      <c r="J471" s="12"/>
      <c r="K471" s="12"/>
      <c r="L471" s="6"/>
    </row>
    <row r="472" spans="2:12">
      <c r="B472" s="12"/>
      <c r="C472" s="12"/>
      <c r="D472" s="12"/>
      <c r="E472" s="12"/>
      <c r="F472" s="12"/>
      <c r="G472" s="12"/>
      <c r="H472" s="12"/>
      <c r="I472" s="12"/>
      <c r="J472" s="12"/>
      <c r="K472" s="12"/>
      <c r="L472" s="6"/>
    </row>
    <row r="473" spans="2:12">
      <c r="B473" s="12"/>
      <c r="C473" s="12"/>
      <c r="D473" s="12"/>
      <c r="E473" s="12"/>
      <c r="F473" s="12"/>
      <c r="G473" s="12"/>
      <c r="H473" s="12"/>
      <c r="I473" s="12"/>
      <c r="J473" s="12"/>
      <c r="K473" s="12"/>
      <c r="L473" s="6"/>
    </row>
    <row r="474" spans="2:12">
      <c r="B474" s="12"/>
      <c r="C474" s="12"/>
      <c r="D474" s="12"/>
      <c r="E474" s="12"/>
      <c r="F474" s="12"/>
      <c r="G474" s="12"/>
      <c r="H474" s="12"/>
      <c r="I474" s="12"/>
      <c r="J474" s="12"/>
      <c r="K474" s="12"/>
      <c r="L474" s="6"/>
    </row>
    <row r="475" spans="2:12">
      <c r="B475" s="12"/>
      <c r="C475" s="12"/>
      <c r="D475" s="12"/>
      <c r="E475" s="12"/>
      <c r="F475" s="12"/>
      <c r="G475" s="12"/>
      <c r="H475" s="12"/>
      <c r="I475" s="12"/>
      <c r="J475" s="12"/>
      <c r="K475" s="12"/>
      <c r="L475" s="6"/>
    </row>
    <row r="476" spans="2:12">
      <c r="B476" s="12"/>
      <c r="C476" s="12"/>
      <c r="D476" s="12"/>
      <c r="E476" s="12"/>
      <c r="F476" s="12"/>
      <c r="G476" s="12"/>
      <c r="H476" s="12"/>
      <c r="I476" s="12"/>
      <c r="J476" s="12"/>
      <c r="K476" s="12"/>
      <c r="L476" s="6"/>
    </row>
    <row r="477" spans="2:12">
      <c r="B477" s="12"/>
      <c r="C477" s="12"/>
      <c r="D477" s="12"/>
      <c r="E477" s="12"/>
      <c r="F477" s="12"/>
      <c r="G477" s="12"/>
      <c r="H477" s="12"/>
      <c r="I477" s="12"/>
      <c r="J477" s="12"/>
      <c r="K477" s="12"/>
      <c r="L477" s="6"/>
    </row>
    <row r="478" spans="2:12">
      <c r="B478" s="12"/>
      <c r="C478" s="12"/>
      <c r="D478" s="12"/>
      <c r="E478" s="12"/>
      <c r="F478" s="12"/>
      <c r="G478" s="12"/>
      <c r="H478" s="12"/>
      <c r="I478" s="12"/>
      <c r="J478" s="12"/>
      <c r="K478" s="12"/>
      <c r="L478" s="6"/>
    </row>
    <row r="479" spans="2:12">
      <c r="B479" s="12"/>
      <c r="C479" s="12"/>
      <c r="D479" s="12"/>
      <c r="E479" s="12"/>
      <c r="F479" s="12"/>
      <c r="G479" s="12"/>
      <c r="H479" s="12"/>
      <c r="I479" s="12"/>
      <c r="J479" s="12"/>
      <c r="K479" s="12"/>
      <c r="L479" s="6"/>
    </row>
    <row r="480" spans="2:12">
      <c r="B480" s="12"/>
      <c r="C480" s="12"/>
      <c r="D480" s="12"/>
      <c r="E480" s="12"/>
      <c r="F480" s="12"/>
      <c r="G480" s="12"/>
      <c r="H480" s="12"/>
      <c r="I480" s="12"/>
      <c r="J480" s="12"/>
      <c r="K480" s="12"/>
      <c r="L480" s="6"/>
    </row>
    <row r="481" spans="2:12">
      <c r="B481" s="12"/>
      <c r="C481" s="12"/>
      <c r="D481" s="12"/>
      <c r="E481" s="12"/>
      <c r="F481" s="12"/>
      <c r="G481" s="12"/>
      <c r="H481" s="12"/>
      <c r="I481" s="12"/>
      <c r="J481" s="12"/>
      <c r="K481" s="12"/>
      <c r="L481" s="6"/>
    </row>
    <row r="482" spans="2:12">
      <c r="B482" s="12"/>
      <c r="C482" s="12"/>
      <c r="D482" s="12"/>
      <c r="E482" s="12"/>
      <c r="F482" s="12"/>
      <c r="G482" s="12"/>
      <c r="H482" s="12"/>
      <c r="I482" s="12"/>
      <c r="J482" s="12"/>
      <c r="K482" s="12"/>
      <c r="L482" s="6"/>
    </row>
    <row r="483" spans="2:12">
      <c r="B483" s="12"/>
      <c r="C483" s="12"/>
      <c r="D483" s="12"/>
      <c r="E483" s="12"/>
      <c r="F483" s="12"/>
      <c r="G483" s="12"/>
      <c r="H483" s="12"/>
      <c r="I483" s="12"/>
      <c r="J483" s="12"/>
      <c r="K483" s="12"/>
      <c r="L483" s="6"/>
    </row>
    <row r="484" spans="2:12">
      <c r="B484" s="12"/>
      <c r="C484" s="12"/>
      <c r="D484" s="12"/>
      <c r="E484" s="12"/>
      <c r="F484" s="12"/>
      <c r="G484" s="12"/>
      <c r="H484" s="12"/>
      <c r="I484" s="12"/>
      <c r="J484" s="12"/>
      <c r="K484" s="12"/>
      <c r="L484" s="6"/>
    </row>
    <row r="485" spans="2:12">
      <c r="B485" s="12"/>
      <c r="C485" s="12"/>
      <c r="D485" s="12"/>
      <c r="E485" s="12"/>
      <c r="F485" s="12"/>
      <c r="G485" s="12"/>
      <c r="H485" s="12"/>
      <c r="I485" s="12"/>
      <c r="J485" s="12"/>
      <c r="K485" s="12"/>
      <c r="L485" s="6"/>
    </row>
    <row r="486" spans="2:12">
      <c r="B486" s="12"/>
      <c r="C486" s="12"/>
      <c r="D486" s="12"/>
      <c r="E486" s="12"/>
      <c r="F486" s="12"/>
      <c r="G486" s="12"/>
      <c r="H486" s="12"/>
      <c r="I486" s="12"/>
      <c r="J486" s="12"/>
      <c r="K486" s="12"/>
      <c r="L486" s="6"/>
    </row>
    <row r="487" spans="2:12">
      <c r="B487" s="12"/>
      <c r="C487" s="12"/>
      <c r="D487" s="12"/>
      <c r="E487" s="12"/>
      <c r="F487" s="12"/>
      <c r="G487" s="12"/>
      <c r="H487" s="12"/>
      <c r="I487" s="12"/>
      <c r="J487" s="12"/>
      <c r="K487" s="12"/>
      <c r="L487" s="6"/>
    </row>
    <row r="488" spans="2:12">
      <c r="B488" s="12"/>
      <c r="C488" s="12"/>
      <c r="D488" s="12"/>
      <c r="E488" s="12"/>
      <c r="F488" s="12"/>
      <c r="G488" s="12"/>
      <c r="H488" s="12"/>
      <c r="I488" s="12"/>
      <c r="J488" s="12"/>
      <c r="K488" s="12"/>
      <c r="L488" s="6"/>
    </row>
    <row r="489" spans="2:12">
      <c r="B489" s="12"/>
      <c r="C489" s="12"/>
      <c r="D489" s="12"/>
      <c r="E489" s="12"/>
      <c r="F489" s="12"/>
      <c r="G489" s="12"/>
      <c r="H489" s="12"/>
      <c r="I489" s="12"/>
      <c r="J489" s="12"/>
      <c r="K489" s="12"/>
      <c r="L489" s="6"/>
    </row>
    <row r="490" spans="2:12">
      <c r="B490" s="12"/>
      <c r="C490" s="12"/>
      <c r="D490" s="12"/>
      <c r="E490" s="12"/>
      <c r="F490" s="12"/>
      <c r="G490" s="12"/>
      <c r="H490" s="12"/>
      <c r="I490" s="12"/>
      <c r="J490" s="12"/>
      <c r="K490" s="12"/>
      <c r="L490" s="6"/>
    </row>
    <row r="491" spans="2:12">
      <c r="B491" s="12"/>
      <c r="C491" s="12"/>
      <c r="D491" s="12"/>
      <c r="E491" s="12"/>
      <c r="F491" s="12"/>
      <c r="G491" s="12"/>
      <c r="H491" s="12"/>
      <c r="I491" s="12"/>
      <c r="J491" s="12"/>
      <c r="K491" s="12"/>
      <c r="L491" s="6"/>
    </row>
    <row r="492" spans="2:12">
      <c r="B492" s="12"/>
      <c r="C492" s="12"/>
      <c r="D492" s="12"/>
      <c r="E492" s="12"/>
      <c r="F492" s="12"/>
      <c r="G492" s="12"/>
      <c r="H492" s="12"/>
      <c r="I492" s="12"/>
      <c r="J492" s="12"/>
      <c r="K492" s="12"/>
      <c r="L492" s="6"/>
    </row>
    <row r="493" spans="2:12">
      <c r="B493" s="12"/>
      <c r="C493" s="12"/>
      <c r="D493" s="12"/>
      <c r="E493" s="12"/>
      <c r="F493" s="12"/>
      <c r="G493" s="12"/>
      <c r="H493" s="12"/>
      <c r="I493" s="12"/>
      <c r="J493" s="12"/>
      <c r="K493" s="12"/>
      <c r="L493" s="6"/>
    </row>
    <row r="494" spans="2:12">
      <c r="B494" s="12"/>
      <c r="C494" s="12"/>
      <c r="D494" s="12"/>
      <c r="E494" s="12"/>
      <c r="F494" s="12"/>
      <c r="G494" s="12"/>
      <c r="H494" s="12"/>
      <c r="I494" s="12"/>
      <c r="J494" s="12"/>
      <c r="K494" s="12"/>
      <c r="L494" s="6"/>
    </row>
    <row r="495" spans="2:12">
      <c r="B495" s="12"/>
      <c r="C495" s="12"/>
      <c r="D495" s="12"/>
      <c r="E495" s="12"/>
      <c r="F495" s="12"/>
      <c r="G495" s="12"/>
      <c r="H495" s="12"/>
      <c r="I495" s="12"/>
      <c r="J495" s="12"/>
      <c r="K495" s="12"/>
      <c r="L495" s="6"/>
    </row>
    <row r="496" spans="2:12">
      <c r="B496" s="12"/>
      <c r="C496" s="12"/>
      <c r="D496" s="12"/>
      <c r="E496" s="12"/>
      <c r="F496" s="12"/>
      <c r="G496" s="12"/>
      <c r="H496" s="12"/>
      <c r="I496" s="12"/>
      <c r="J496" s="12"/>
      <c r="K496" s="12"/>
      <c r="L496" s="6"/>
    </row>
    <row r="497" spans="2:12">
      <c r="B497" s="12"/>
      <c r="C497" s="12"/>
      <c r="D497" s="12"/>
      <c r="E497" s="12"/>
      <c r="F497" s="12"/>
      <c r="G497" s="12"/>
      <c r="H497" s="12"/>
      <c r="I497" s="12"/>
      <c r="J497" s="12"/>
      <c r="K497" s="12"/>
      <c r="L497" s="6"/>
    </row>
    <row r="498" spans="2:12">
      <c r="B498" s="12"/>
      <c r="C498" s="12"/>
      <c r="D498" s="12"/>
      <c r="E498" s="12"/>
      <c r="F498" s="12"/>
      <c r="G498" s="12"/>
      <c r="H498" s="12"/>
      <c r="I498" s="12"/>
      <c r="J498" s="12"/>
      <c r="K498" s="12"/>
      <c r="L498" s="6"/>
    </row>
    <row r="499" spans="2:12">
      <c r="B499" s="12"/>
      <c r="C499" s="12"/>
      <c r="D499" s="12"/>
      <c r="E499" s="12"/>
      <c r="F499" s="12"/>
      <c r="G499" s="12"/>
      <c r="H499" s="12"/>
      <c r="I499" s="12"/>
      <c r="J499" s="12"/>
      <c r="K499" s="12"/>
      <c r="L499" s="6"/>
    </row>
    <row r="500" spans="2:12">
      <c r="B500" s="12"/>
      <c r="C500" s="12"/>
      <c r="D500" s="12"/>
      <c r="E500" s="12"/>
      <c r="F500" s="12"/>
      <c r="G500" s="12"/>
      <c r="H500" s="12"/>
      <c r="I500" s="12"/>
      <c r="J500" s="12"/>
      <c r="K500" s="12"/>
      <c r="L500" s="6"/>
    </row>
    <row r="501" spans="2:12">
      <c r="B501" s="12"/>
      <c r="C501" s="12"/>
      <c r="D501" s="12"/>
      <c r="E501" s="12"/>
      <c r="F501" s="12"/>
      <c r="G501" s="12"/>
      <c r="H501" s="12"/>
      <c r="I501" s="12"/>
      <c r="J501" s="12"/>
      <c r="K501" s="12"/>
      <c r="L501" s="6"/>
    </row>
    <row r="502" spans="2:12">
      <c r="B502" s="12"/>
      <c r="C502" s="12"/>
      <c r="D502" s="12"/>
      <c r="E502" s="12"/>
      <c r="F502" s="12"/>
      <c r="G502" s="12"/>
      <c r="H502" s="12"/>
      <c r="I502" s="12"/>
      <c r="J502" s="12"/>
      <c r="K502" s="12"/>
      <c r="L502" s="6"/>
    </row>
    <row r="503" spans="2:12">
      <c r="B503" s="12"/>
      <c r="C503" s="12"/>
      <c r="D503" s="12"/>
      <c r="E503" s="12"/>
      <c r="F503" s="12"/>
      <c r="G503" s="12"/>
      <c r="H503" s="12"/>
      <c r="I503" s="12"/>
      <c r="J503" s="12"/>
      <c r="K503" s="12"/>
      <c r="L503" s="6"/>
    </row>
    <row r="504" spans="2:12">
      <c r="B504" s="12"/>
      <c r="C504" s="12"/>
      <c r="D504" s="12"/>
      <c r="E504" s="12"/>
      <c r="F504" s="12"/>
      <c r="G504" s="12"/>
      <c r="H504" s="12"/>
      <c r="I504" s="12"/>
      <c r="J504" s="12"/>
      <c r="K504" s="12"/>
      <c r="L504" s="6"/>
    </row>
    <row r="505" spans="2:12">
      <c r="B505" s="12"/>
      <c r="C505" s="12"/>
      <c r="D505" s="12"/>
      <c r="E505" s="12"/>
      <c r="F505" s="12"/>
      <c r="G505" s="12"/>
      <c r="H505" s="12"/>
      <c r="I505" s="12"/>
      <c r="J505" s="12"/>
      <c r="K505" s="12"/>
      <c r="L505" s="6"/>
    </row>
    <row r="506" spans="2:12">
      <c r="B506" s="12"/>
      <c r="C506" s="12"/>
      <c r="D506" s="12"/>
      <c r="E506" s="12"/>
      <c r="F506" s="12"/>
      <c r="G506" s="12"/>
      <c r="H506" s="12"/>
      <c r="I506" s="12"/>
      <c r="J506" s="12"/>
      <c r="K506" s="12"/>
      <c r="L506" s="6"/>
    </row>
    <row r="507" spans="2:12">
      <c r="B507" s="12"/>
      <c r="C507" s="12"/>
      <c r="D507" s="12"/>
      <c r="E507" s="12"/>
      <c r="F507" s="12"/>
      <c r="G507" s="12"/>
      <c r="H507" s="12"/>
      <c r="I507" s="12"/>
      <c r="J507" s="12"/>
      <c r="K507" s="12"/>
      <c r="L507" s="6"/>
    </row>
    <row r="508" spans="2:12">
      <c r="B508" s="12"/>
      <c r="C508" s="12"/>
      <c r="D508" s="12"/>
      <c r="E508" s="12"/>
      <c r="F508" s="12"/>
      <c r="G508" s="12"/>
      <c r="H508" s="12"/>
      <c r="I508" s="12"/>
      <c r="J508" s="12"/>
      <c r="K508" s="12"/>
      <c r="L508" s="6"/>
    </row>
    <row r="509" spans="2:12">
      <c r="B509" s="12"/>
      <c r="C509" s="12"/>
      <c r="D509" s="12"/>
      <c r="E509" s="12"/>
      <c r="F509" s="12"/>
      <c r="G509" s="12"/>
      <c r="H509" s="12"/>
      <c r="I509" s="12"/>
      <c r="J509" s="12"/>
      <c r="K509" s="12"/>
      <c r="L509" s="6"/>
    </row>
    <row r="510" spans="2:12">
      <c r="B510" s="12"/>
      <c r="C510" s="12"/>
      <c r="D510" s="12"/>
      <c r="E510" s="12"/>
      <c r="F510" s="12"/>
      <c r="G510" s="12"/>
      <c r="H510" s="12"/>
      <c r="I510" s="12"/>
      <c r="J510" s="12"/>
      <c r="K510" s="12"/>
      <c r="L510" s="6"/>
    </row>
    <row r="511" spans="2:12">
      <c r="B511" s="12"/>
      <c r="C511" s="12"/>
      <c r="D511" s="12"/>
      <c r="E511" s="12"/>
      <c r="F511" s="12"/>
      <c r="G511" s="12"/>
      <c r="H511" s="12"/>
      <c r="I511" s="12"/>
      <c r="J511" s="12"/>
      <c r="K511" s="12"/>
      <c r="L511" s="6"/>
    </row>
    <row r="512" spans="2:12">
      <c r="B512" s="12"/>
      <c r="C512" s="12"/>
      <c r="D512" s="12"/>
      <c r="E512" s="12"/>
      <c r="F512" s="12"/>
      <c r="G512" s="12"/>
      <c r="H512" s="12"/>
      <c r="I512" s="12"/>
      <c r="J512" s="12"/>
      <c r="K512" s="12"/>
      <c r="L512" s="6"/>
    </row>
    <row r="513" spans="2:12">
      <c r="B513" s="12"/>
      <c r="C513" s="12"/>
      <c r="D513" s="12"/>
      <c r="E513" s="12"/>
      <c r="F513" s="12"/>
      <c r="G513" s="12"/>
      <c r="H513" s="12"/>
      <c r="I513" s="12"/>
      <c r="J513" s="12"/>
      <c r="K513" s="12"/>
      <c r="L513" s="6"/>
    </row>
    <row r="514" spans="2:12">
      <c r="B514" s="12"/>
      <c r="C514" s="12"/>
      <c r="D514" s="12"/>
      <c r="E514" s="12"/>
      <c r="F514" s="12"/>
      <c r="G514" s="12"/>
      <c r="H514" s="12"/>
      <c r="I514" s="12"/>
      <c r="J514" s="12"/>
      <c r="K514" s="12"/>
      <c r="L514" s="6"/>
    </row>
    <row r="515" spans="2:12">
      <c r="B515" s="12"/>
      <c r="C515" s="12"/>
      <c r="D515" s="12"/>
      <c r="E515" s="12"/>
      <c r="F515" s="12"/>
      <c r="G515" s="12"/>
      <c r="H515" s="12"/>
      <c r="I515" s="12"/>
      <c r="J515" s="12"/>
      <c r="K515" s="12"/>
      <c r="L515" s="6"/>
    </row>
    <row r="516" spans="2:12">
      <c r="B516" s="12"/>
      <c r="C516" s="12"/>
      <c r="D516" s="12"/>
      <c r="E516" s="12"/>
      <c r="F516" s="12"/>
      <c r="G516" s="12"/>
      <c r="H516" s="12"/>
      <c r="I516" s="12"/>
      <c r="J516" s="12"/>
      <c r="K516" s="12"/>
      <c r="L516" s="6"/>
    </row>
    <row r="517" spans="2:12">
      <c r="B517" s="12"/>
      <c r="C517" s="12"/>
      <c r="D517" s="12"/>
      <c r="E517" s="12"/>
      <c r="F517" s="12"/>
      <c r="G517" s="12"/>
      <c r="H517" s="12"/>
      <c r="I517" s="12"/>
      <c r="J517" s="12"/>
      <c r="K517" s="12"/>
      <c r="L517" s="6"/>
    </row>
    <row r="518" spans="2:12">
      <c r="B518" s="12"/>
      <c r="C518" s="12"/>
      <c r="D518" s="12"/>
      <c r="E518" s="12"/>
      <c r="F518" s="12"/>
      <c r="G518" s="12"/>
      <c r="H518" s="12"/>
      <c r="I518" s="12"/>
      <c r="J518" s="12"/>
      <c r="K518" s="12"/>
      <c r="L518" s="6"/>
    </row>
    <row r="519" spans="2:12">
      <c r="B519" s="12"/>
      <c r="C519" s="12"/>
      <c r="D519" s="12"/>
      <c r="E519" s="12"/>
      <c r="F519" s="12"/>
      <c r="G519" s="12"/>
      <c r="H519" s="12"/>
      <c r="I519" s="12"/>
      <c r="J519" s="12"/>
      <c r="K519" s="12"/>
      <c r="L519" s="6"/>
    </row>
    <row r="520" spans="2:12">
      <c r="B520" s="12"/>
      <c r="C520" s="12"/>
      <c r="D520" s="12"/>
      <c r="E520" s="12"/>
      <c r="F520" s="12"/>
      <c r="G520" s="12"/>
      <c r="H520" s="12"/>
      <c r="I520" s="12"/>
      <c r="J520" s="12"/>
      <c r="K520" s="12"/>
      <c r="L520" s="6"/>
    </row>
    <row r="521" spans="2:12">
      <c r="B521" s="12"/>
      <c r="C521" s="12"/>
      <c r="D521" s="12"/>
      <c r="E521" s="12"/>
      <c r="F521" s="12"/>
      <c r="G521" s="12"/>
      <c r="H521" s="12"/>
      <c r="I521" s="12"/>
      <c r="J521" s="12"/>
      <c r="K521" s="12"/>
      <c r="L521" s="6"/>
    </row>
    <row r="522" spans="2:12">
      <c r="B522" s="12"/>
      <c r="C522" s="12"/>
      <c r="D522" s="12"/>
      <c r="E522" s="12"/>
      <c r="F522" s="12"/>
      <c r="G522" s="12"/>
      <c r="H522" s="12"/>
      <c r="I522" s="12"/>
      <c r="J522" s="12"/>
      <c r="K522" s="12"/>
      <c r="L522" s="6"/>
    </row>
    <row r="523" spans="2:12">
      <c r="B523" s="12"/>
      <c r="C523" s="12"/>
      <c r="D523" s="12"/>
      <c r="E523" s="12"/>
      <c r="F523" s="12"/>
      <c r="G523" s="12"/>
      <c r="H523" s="12"/>
      <c r="I523" s="12"/>
      <c r="J523" s="12"/>
      <c r="K523" s="12"/>
      <c r="L523" s="6"/>
    </row>
    <row r="524" spans="2:12">
      <c r="B524" s="12"/>
      <c r="C524" s="12"/>
      <c r="D524" s="12"/>
      <c r="E524" s="12"/>
      <c r="F524" s="12"/>
      <c r="G524" s="12"/>
      <c r="H524" s="12"/>
      <c r="I524" s="12"/>
      <c r="J524" s="12"/>
      <c r="K524" s="12"/>
      <c r="L524" s="6"/>
    </row>
    <row r="525" spans="2:12">
      <c r="B525" s="12"/>
      <c r="C525" s="12"/>
      <c r="D525" s="12"/>
      <c r="E525" s="12"/>
      <c r="F525" s="12"/>
      <c r="G525" s="12"/>
      <c r="H525" s="12"/>
      <c r="I525" s="12"/>
      <c r="J525" s="12"/>
      <c r="K525" s="12"/>
      <c r="L525" s="6"/>
    </row>
    <row r="526" spans="2:12">
      <c r="B526" s="12"/>
      <c r="C526" s="12"/>
      <c r="D526" s="12"/>
      <c r="E526" s="12"/>
      <c r="F526" s="12"/>
      <c r="G526" s="12"/>
      <c r="H526" s="12"/>
      <c r="I526" s="12"/>
      <c r="J526" s="12"/>
      <c r="K526" s="12"/>
      <c r="L526" s="6"/>
    </row>
    <row r="527" spans="2:12">
      <c r="B527" s="12"/>
      <c r="C527" s="12"/>
      <c r="D527" s="12"/>
      <c r="E527" s="12"/>
      <c r="F527" s="12"/>
      <c r="G527" s="12"/>
      <c r="H527" s="12"/>
      <c r="I527" s="12"/>
      <c r="J527" s="12"/>
      <c r="K527" s="12"/>
      <c r="L527" s="6"/>
    </row>
    <row r="528" spans="2:12">
      <c r="B528" s="12"/>
      <c r="C528" s="12"/>
      <c r="D528" s="12"/>
      <c r="E528" s="12"/>
      <c r="F528" s="12"/>
      <c r="G528" s="12"/>
      <c r="H528" s="12"/>
      <c r="I528" s="12"/>
      <c r="J528" s="12"/>
      <c r="K528" s="12"/>
      <c r="L528" s="6"/>
    </row>
    <row r="529" spans="2:12">
      <c r="B529" s="12"/>
      <c r="C529" s="12"/>
      <c r="D529" s="12"/>
      <c r="E529" s="12"/>
      <c r="F529" s="12"/>
      <c r="G529" s="12"/>
      <c r="H529" s="12"/>
      <c r="I529" s="12"/>
      <c r="J529" s="12"/>
      <c r="K529" s="12"/>
      <c r="L529" s="6"/>
    </row>
    <row r="530" spans="2:12">
      <c r="B530" s="12"/>
      <c r="C530" s="12"/>
      <c r="D530" s="12"/>
      <c r="E530" s="12"/>
      <c r="F530" s="12"/>
      <c r="G530" s="12"/>
      <c r="H530" s="12"/>
      <c r="I530" s="12"/>
      <c r="J530" s="12"/>
      <c r="K530" s="12"/>
      <c r="L530" s="6"/>
    </row>
    <row r="531" spans="2:12">
      <c r="B531" s="12"/>
      <c r="C531" s="12"/>
      <c r="D531" s="12"/>
      <c r="E531" s="12"/>
      <c r="F531" s="12"/>
      <c r="G531" s="12"/>
      <c r="H531" s="12"/>
      <c r="I531" s="12"/>
      <c r="J531" s="12"/>
      <c r="K531" s="12"/>
      <c r="L531" s="6"/>
    </row>
    <row r="532" spans="2:12">
      <c r="B532" s="12"/>
      <c r="C532" s="12"/>
      <c r="D532" s="12"/>
      <c r="E532" s="12"/>
      <c r="F532" s="12"/>
      <c r="G532" s="12"/>
      <c r="H532" s="12"/>
      <c r="I532" s="12"/>
      <c r="J532" s="12"/>
      <c r="K532" s="12"/>
      <c r="L532" s="6"/>
    </row>
    <row r="533" spans="2:12">
      <c r="B533" s="12"/>
      <c r="C533" s="12"/>
      <c r="D533" s="12"/>
      <c r="E533" s="12"/>
      <c r="F533" s="12"/>
      <c r="G533" s="12"/>
      <c r="H533" s="12"/>
      <c r="I533" s="12"/>
      <c r="J533" s="12"/>
      <c r="K533" s="12"/>
      <c r="L533" s="6"/>
    </row>
    <row r="534" spans="2:12">
      <c r="B534" s="12"/>
      <c r="C534" s="12"/>
      <c r="D534" s="12"/>
      <c r="E534" s="12"/>
      <c r="F534" s="12"/>
      <c r="G534" s="12"/>
      <c r="H534" s="12"/>
      <c r="I534" s="12"/>
      <c r="J534" s="12"/>
      <c r="K534" s="12"/>
      <c r="L534" s="6"/>
    </row>
    <row r="535" spans="2:12">
      <c r="B535" s="12"/>
      <c r="C535" s="12"/>
      <c r="D535" s="12"/>
      <c r="E535" s="12"/>
      <c r="F535" s="12"/>
      <c r="G535" s="12"/>
      <c r="H535" s="12"/>
      <c r="I535" s="12"/>
      <c r="J535" s="12"/>
      <c r="K535" s="12"/>
      <c r="L535" s="6"/>
    </row>
    <row r="536" spans="2:12">
      <c r="B536" s="12"/>
      <c r="C536" s="12"/>
      <c r="D536" s="12"/>
      <c r="E536" s="12"/>
      <c r="F536" s="12"/>
      <c r="G536" s="12"/>
      <c r="H536" s="12"/>
      <c r="I536" s="12"/>
      <c r="J536" s="12"/>
      <c r="K536" s="12"/>
      <c r="L536" s="6"/>
    </row>
    <row r="537" spans="2:12">
      <c r="B537" s="12"/>
      <c r="C537" s="12"/>
      <c r="D537" s="12"/>
      <c r="E537" s="12"/>
      <c r="F537" s="12"/>
      <c r="G537" s="12"/>
      <c r="H537" s="12"/>
      <c r="I537" s="12"/>
      <c r="J537" s="12"/>
      <c r="K537" s="12"/>
      <c r="L537" s="6"/>
    </row>
    <row r="538" spans="2:12">
      <c r="B538" s="12"/>
      <c r="C538" s="12"/>
      <c r="D538" s="12"/>
      <c r="E538" s="12"/>
      <c r="F538" s="12"/>
      <c r="G538" s="12"/>
      <c r="H538" s="12"/>
      <c r="I538" s="12"/>
      <c r="J538" s="12"/>
      <c r="K538" s="12"/>
      <c r="L538" s="6"/>
    </row>
    <row r="539" spans="2:12">
      <c r="B539" s="12"/>
      <c r="C539" s="12"/>
      <c r="D539" s="12"/>
      <c r="E539" s="12"/>
      <c r="F539" s="12"/>
      <c r="G539" s="12"/>
      <c r="H539" s="12"/>
      <c r="I539" s="12"/>
      <c r="J539" s="12"/>
      <c r="K539" s="12"/>
      <c r="L539" s="6"/>
    </row>
    <row r="540" spans="2:12">
      <c r="B540" s="12"/>
      <c r="C540" s="12"/>
      <c r="D540" s="12"/>
      <c r="E540" s="12"/>
      <c r="F540" s="12"/>
      <c r="G540" s="12"/>
      <c r="H540" s="12"/>
      <c r="I540" s="12"/>
      <c r="J540" s="12"/>
      <c r="K540" s="12"/>
      <c r="L540" s="6"/>
    </row>
    <row r="541" spans="2:12">
      <c r="B541" s="12"/>
      <c r="C541" s="12"/>
      <c r="D541" s="12"/>
      <c r="E541" s="12"/>
      <c r="F541" s="12"/>
      <c r="G541" s="12"/>
      <c r="H541" s="12"/>
      <c r="I541" s="12"/>
      <c r="J541" s="12"/>
      <c r="K541" s="12"/>
      <c r="L541" s="6"/>
    </row>
    <row r="542" spans="2:12">
      <c r="B542" s="12"/>
      <c r="C542" s="12"/>
      <c r="D542" s="12"/>
      <c r="E542" s="12"/>
      <c r="F542" s="12"/>
      <c r="G542" s="12"/>
      <c r="H542" s="12"/>
      <c r="I542" s="12"/>
      <c r="J542" s="12"/>
      <c r="K542" s="12"/>
      <c r="L542" s="6"/>
    </row>
    <row r="543" spans="2:12">
      <c r="B543" s="12"/>
      <c r="C543" s="12"/>
      <c r="D543" s="12"/>
      <c r="E543" s="12"/>
      <c r="F543" s="12"/>
      <c r="G543" s="12"/>
      <c r="H543" s="12"/>
      <c r="I543" s="12"/>
      <c r="J543" s="12"/>
      <c r="K543" s="12"/>
      <c r="L543" s="6"/>
    </row>
    <row r="544" spans="2:12">
      <c r="B544" s="12"/>
      <c r="C544" s="12"/>
      <c r="D544" s="12"/>
      <c r="E544" s="12"/>
      <c r="F544" s="12"/>
      <c r="G544" s="12"/>
      <c r="H544" s="12"/>
      <c r="I544" s="12"/>
      <c r="J544" s="12"/>
      <c r="K544" s="12"/>
      <c r="L544" s="6"/>
    </row>
    <row r="545" spans="2:12">
      <c r="B545" s="12"/>
      <c r="C545" s="12"/>
      <c r="D545" s="12"/>
      <c r="E545" s="12"/>
      <c r="F545" s="12"/>
      <c r="G545" s="12"/>
      <c r="H545" s="12"/>
      <c r="I545" s="12"/>
      <c r="J545" s="12"/>
      <c r="K545" s="12"/>
      <c r="L545" s="6"/>
    </row>
    <row r="546" spans="2:12">
      <c r="B546" s="12"/>
      <c r="C546" s="12"/>
      <c r="D546" s="12"/>
      <c r="E546" s="12"/>
      <c r="F546" s="12"/>
      <c r="G546" s="12"/>
      <c r="H546" s="12"/>
      <c r="I546" s="12"/>
      <c r="J546" s="12"/>
      <c r="K546" s="12"/>
      <c r="L546" s="6"/>
    </row>
    <row r="547" spans="2:12">
      <c r="B547" s="12"/>
      <c r="C547" s="12"/>
      <c r="D547" s="12"/>
      <c r="E547" s="12"/>
      <c r="F547" s="12"/>
      <c r="G547" s="12"/>
      <c r="H547" s="12"/>
      <c r="I547" s="12"/>
      <c r="J547" s="12"/>
      <c r="K547" s="12"/>
      <c r="L547" s="6"/>
    </row>
    <row r="548" spans="2:12">
      <c r="B548" s="12"/>
      <c r="C548" s="12"/>
      <c r="D548" s="12"/>
      <c r="E548" s="12"/>
      <c r="F548" s="12"/>
      <c r="G548" s="12"/>
      <c r="H548" s="12"/>
      <c r="I548" s="12"/>
      <c r="J548" s="12"/>
      <c r="K548" s="12"/>
      <c r="L548" s="6"/>
    </row>
    <row r="549" spans="2:12">
      <c r="B549" s="12"/>
      <c r="C549" s="12"/>
      <c r="D549" s="12"/>
      <c r="E549" s="12"/>
      <c r="F549" s="12"/>
      <c r="G549" s="12"/>
      <c r="H549" s="12"/>
      <c r="I549" s="12"/>
      <c r="J549" s="12"/>
      <c r="K549" s="12"/>
      <c r="L549" s="6"/>
    </row>
    <row r="550" spans="2:12">
      <c r="B550" s="12"/>
      <c r="C550" s="12"/>
      <c r="D550" s="12"/>
      <c r="E550" s="12"/>
      <c r="F550" s="12"/>
      <c r="G550" s="12"/>
      <c r="H550" s="12"/>
      <c r="I550" s="12"/>
      <c r="J550" s="12"/>
      <c r="K550" s="12"/>
      <c r="L550" s="6"/>
    </row>
    <row r="551" spans="2:12">
      <c r="B551" s="12"/>
      <c r="C551" s="12"/>
      <c r="D551" s="12"/>
      <c r="E551" s="12"/>
      <c r="F551" s="12"/>
      <c r="G551" s="12"/>
      <c r="H551" s="12"/>
      <c r="I551" s="12"/>
      <c r="J551" s="12"/>
      <c r="K551" s="12"/>
      <c r="L551" s="6"/>
    </row>
    <row r="552" spans="2:12">
      <c r="B552" s="12"/>
      <c r="C552" s="12"/>
      <c r="D552" s="12"/>
      <c r="E552" s="12"/>
      <c r="F552" s="12"/>
      <c r="G552" s="12"/>
      <c r="H552" s="12"/>
      <c r="I552" s="12"/>
      <c r="J552" s="12"/>
      <c r="K552" s="12"/>
      <c r="L552" s="6"/>
    </row>
    <row r="553" spans="2:12">
      <c r="B553" s="12"/>
      <c r="C553" s="12"/>
      <c r="D553" s="12"/>
      <c r="E553" s="12"/>
      <c r="F553" s="12"/>
      <c r="G553" s="12"/>
      <c r="H553" s="12"/>
      <c r="I553" s="12"/>
      <c r="J553" s="12"/>
      <c r="K553" s="12"/>
      <c r="L553" s="6"/>
    </row>
    <row r="554" spans="2:12">
      <c r="B554" s="12"/>
      <c r="C554" s="12"/>
      <c r="D554" s="12"/>
      <c r="E554" s="12"/>
      <c r="F554" s="12"/>
      <c r="G554" s="12"/>
      <c r="H554" s="12"/>
      <c r="I554" s="12"/>
      <c r="J554" s="12"/>
      <c r="K554" s="12"/>
      <c r="L554" s="6"/>
    </row>
    <row r="555" spans="2:12">
      <c r="B555" s="12"/>
      <c r="C555" s="12"/>
      <c r="D555" s="12"/>
      <c r="E555" s="12"/>
      <c r="F555" s="12"/>
      <c r="G555" s="12"/>
      <c r="H555" s="12"/>
      <c r="I555" s="12"/>
      <c r="J555" s="12"/>
      <c r="K555" s="12"/>
      <c r="L555" s="6"/>
    </row>
    <row r="556" spans="2:12">
      <c r="B556" s="12"/>
      <c r="C556" s="12"/>
      <c r="D556" s="12"/>
      <c r="E556" s="12"/>
      <c r="F556" s="12"/>
      <c r="G556" s="12"/>
      <c r="H556" s="12"/>
      <c r="I556" s="12"/>
      <c r="J556" s="12"/>
      <c r="K556" s="12"/>
      <c r="L556" s="6"/>
    </row>
    <row r="557" spans="2:12">
      <c r="B557" s="12"/>
      <c r="C557" s="12"/>
      <c r="D557" s="12"/>
      <c r="E557" s="12"/>
      <c r="F557" s="12"/>
      <c r="G557" s="12"/>
      <c r="H557" s="12"/>
      <c r="I557" s="12"/>
      <c r="J557" s="12"/>
      <c r="K557" s="12"/>
      <c r="L557" s="6"/>
    </row>
    <row r="558" spans="2:12">
      <c r="B558" s="12"/>
      <c r="C558" s="12"/>
      <c r="D558" s="12"/>
      <c r="E558" s="12"/>
      <c r="F558" s="12"/>
      <c r="G558" s="12"/>
      <c r="H558" s="12"/>
      <c r="I558" s="12"/>
      <c r="J558" s="12"/>
      <c r="K558" s="12"/>
      <c r="L558" s="6"/>
    </row>
    <row r="559" spans="2:12">
      <c r="B559" s="12"/>
      <c r="C559" s="12"/>
      <c r="D559" s="12"/>
      <c r="E559" s="12"/>
      <c r="F559" s="12"/>
      <c r="G559" s="12"/>
      <c r="H559" s="12"/>
      <c r="I559" s="12"/>
      <c r="J559" s="12"/>
      <c r="K559" s="12"/>
      <c r="L559" s="6"/>
    </row>
    <row r="560" spans="2:12">
      <c r="B560" s="12"/>
      <c r="C560" s="12"/>
      <c r="D560" s="12"/>
      <c r="E560" s="12"/>
      <c r="F560" s="12"/>
      <c r="G560" s="12"/>
      <c r="H560" s="12"/>
      <c r="I560" s="12"/>
      <c r="J560" s="12"/>
      <c r="K560" s="12"/>
      <c r="L560" s="6"/>
    </row>
    <row r="561" spans="2:12">
      <c r="B561" s="12"/>
      <c r="C561" s="12"/>
      <c r="D561" s="12"/>
      <c r="E561" s="12"/>
      <c r="F561" s="12"/>
      <c r="G561" s="12"/>
      <c r="H561" s="12"/>
      <c r="I561" s="12"/>
      <c r="J561" s="12"/>
      <c r="K561" s="12"/>
      <c r="L561" s="6"/>
    </row>
    <row r="562" spans="2:12">
      <c r="B562" s="12"/>
      <c r="C562" s="12"/>
      <c r="D562" s="12"/>
      <c r="E562" s="12"/>
      <c r="F562" s="12"/>
      <c r="G562" s="12"/>
      <c r="H562" s="12"/>
      <c r="I562" s="12"/>
      <c r="J562" s="12"/>
      <c r="K562" s="12"/>
      <c r="L562" s="6"/>
    </row>
    <row r="563" spans="2:12">
      <c r="B563" s="12"/>
      <c r="C563" s="12"/>
      <c r="D563" s="12"/>
      <c r="E563" s="12"/>
      <c r="F563" s="12"/>
      <c r="G563" s="12"/>
      <c r="H563" s="12"/>
      <c r="I563" s="12"/>
      <c r="J563" s="12"/>
      <c r="K563" s="12"/>
      <c r="L563" s="6"/>
    </row>
    <row r="564" spans="2:12">
      <c r="B564" s="12"/>
      <c r="C564" s="12"/>
      <c r="D564" s="12"/>
      <c r="E564" s="12"/>
      <c r="F564" s="12"/>
      <c r="G564" s="12"/>
      <c r="H564" s="12"/>
      <c r="I564" s="12"/>
      <c r="J564" s="12"/>
      <c r="K564" s="12"/>
      <c r="L564" s="6"/>
    </row>
    <row r="565" spans="2:12">
      <c r="B565" s="12"/>
      <c r="C565" s="12"/>
      <c r="D565" s="12"/>
      <c r="E565" s="12"/>
      <c r="F565" s="12"/>
      <c r="G565" s="12"/>
      <c r="H565" s="12"/>
      <c r="I565" s="12"/>
      <c r="J565" s="12"/>
      <c r="K565" s="12"/>
      <c r="L565" s="6"/>
    </row>
    <row r="566" spans="2:12">
      <c r="B566" s="12"/>
      <c r="C566" s="12"/>
      <c r="D566" s="12"/>
      <c r="E566" s="12"/>
      <c r="F566" s="12"/>
      <c r="G566" s="12"/>
      <c r="H566" s="12"/>
      <c r="I566" s="12"/>
      <c r="J566" s="12"/>
      <c r="K566" s="12"/>
      <c r="L566" s="6"/>
    </row>
    <row r="567" spans="2:12">
      <c r="B567" s="12"/>
      <c r="C567" s="12"/>
      <c r="D567" s="12"/>
      <c r="E567" s="12"/>
      <c r="F567" s="12"/>
      <c r="G567" s="12"/>
      <c r="H567" s="12"/>
      <c r="I567" s="12"/>
      <c r="J567" s="12"/>
      <c r="K567" s="12"/>
      <c r="L567" s="6"/>
    </row>
    <row r="568" spans="2:12">
      <c r="B568" s="12"/>
      <c r="C568" s="12"/>
      <c r="D568" s="12"/>
      <c r="E568" s="12"/>
      <c r="F568" s="12"/>
      <c r="G568" s="12"/>
      <c r="H568" s="12"/>
      <c r="I568" s="12"/>
      <c r="J568" s="12"/>
      <c r="K568" s="12"/>
      <c r="L568" s="6"/>
    </row>
    <row r="569" spans="2:12">
      <c r="B569" s="12"/>
      <c r="C569" s="12"/>
      <c r="D569" s="12"/>
      <c r="E569" s="12"/>
      <c r="F569" s="12"/>
      <c r="G569" s="12"/>
      <c r="H569" s="12"/>
      <c r="I569" s="12"/>
      <c r="J569" s="12"/>
      <c r="K569" s="12"/>
      <c r="L569" s="6"/>
    </row>
    <row r="570" spans="2:12">
      <c r="B570" s="12"/>
      <c r="C570" s="12"/>
      <c r="D570" s="12"/>
      <c r="E570" s="12"/>
      <c r="F570" s="12"/>
      <c r="G570" s="12"/>
      <c r="H570" s="12"/>
      <c r="I570" s="12"/>
      <c r="J570" s="12"/>
      <c r="K570" s="12"/>
      <c r="L570" s="6"/>
    </row>
    <row r="571" spans="2:12">
      <c r="B571" s="12"/>
      <c r="C571" s="12"/>
      <c r="D571" s="12"/>
      <c r="E571" s="12"/>
      <c r="F571" s="12"/>
      <c r="G571" s="12"/>
      <c r="H571" s="12"/>
      <c r="I571" s="12"/>
      <c r="J571" s="12"/>
      <c r="K571" s="12"/>
      <c r="L571" s="6"/>
    </row>
    <row r="572" spans="2:12">
      <c r="B572" s="12"/>
      <c r="C572" s="12"/>
      <c r="D572" s="12"/>
      <c r="E572" s="12"/>
      <c r="F572" s="12"/>
      <c r="G572" s="12"/>
      <c r="H572" s="12"/>
      <c r="I572" s="12"/>
      <c r="J572" s="12"/>
      <c r="K572" s="12"/>
      <c r="L572" s="6"/>
    </row>
    <row r="573" spans="2:12">
      <c r="B573" s="12"/>
      <c r="C573" s="12"/>
      <c r="D573" s="12"/>
      <c r="E573" s="12"/>
      <c r="F573" s="12"/>
      <c r="G573" s="12"/>
      <c r="H573" s="12"/>
      <c r="I573" s="12"/>
      <c r="J573" s="12"/>
      <c r="K573" s="12"/>
      <c r="L573" s="6"/>
    </row>
    <row r="574" spans="2:12">
      <c r="B574" s="12"/>
      <c r="C574" s="12"/>
      <c r="D574" s="12"/>
      <c r="E574" s="12"/>
      <c r="F574" s="12"/>
      <c r="G574" s="12"/>
      <c r="H574" s="12"/>
      <c r="I574" s="12"/>
      <c r="J574" s="12"/>
      <c r="K574" s="12"/>
      <c r="L574" s="6"/>
    </row>
    <row r="575" spans="2:12">
      <c r="B575" s="12"/>
      <c r="C575" s="12"/>
      <c r="D575" s="12"/>
      <c r="E575" s="12"/>
      <c r="F575" s="12"/>
      <c r="G575" s="12"/>
      <c r="H575" s="12"/>
      <c r="I575" s="12"/>
      <c r="J575" s="12"/>
      <c r="K575" s="12"/>
      <c r="L575" s="6"/>
    </row>
    <row r="576" spans="2:12">
      <c r="B576" s="12"/>
      <c r="C576" s="12"/>
      <c r="D576" s="12"/>
      <c r="E576" s="12"/>
      <c r="F576" s="12"/>
      <c r="G576" s="12"/>
      <c r="H576" s="12"/>
      <c r="I576" s="12"/>
      <c r="J576" s="12"/>
      <c r="K576" s="12"/>
      <c r="L576" s="6"/>
    </row>
    <row r="577" spans="2:12">
      <c r="B577" s="12"/>
      <c r="C577" s="12"/>
      <c r="D577" s="12"/>
      <c r="E577" s="12"/>
      <c r="F577" s="12"/>
      <c r="G577" s="12"/>
      <c r="H577" s="12"/>
      <c r="I577" s="12"/>
      <c r="J577" s="12"/>
      <c r="K577" s="12"/>
      <c r="L577" s="6"/>
    </row>
    <row r="578" spans="2:12">
      <c r="B578" s="12"/>
      <c r="C578" s="12"/>
      <c r="D578" s="12"/>
      <c r="E578" s="12"/>
      <c r="F578" s="12"/>
      <c r="G578" s="12"/>
      <c r="H578" s="12"/>
      <c r="I578" s="12"/>
      <c r="J578" s="12"/>
      <c r="K578" s="12"/>
      <c r="L578" s="6"/>
    </row>
    <row r="579" spans="2:12">
      <c r="B579" s="12"/>
      <c r="C579" s="12"/>
      <c r="D579" s="12"/>
      <c r="E579" s="12"/>
      <c r="F579" s="12"/>
      <c r="G579" s="12"/>
      <c r="H579" s="12"/>
      <c r="I579" s="12"/>
      <c r="J579" s="12"/>
      <c r="K579" s="12"/>
      <c r="L579" s="6"/>
    </row>
    <row r="580" spans="2:12">
      <c r="B580" s="12"/>
      <c r="C580" s="12"/>
      <c r="D580" s="12"/>
      <c r="E580" s="12"/>
      <c r="F580" s="12"/>
      <c r="G580" s="12"/>
      <c r="H580" s="12"/>
      <c r="I580" s="12"/>
      <c r="J580" s="12"/>
      <c r="K580" s="12"/>
      <c r="L580" s="6"/>
    </row>
    <row r="581" spans="2:12">
      <c r="B581" s="12"/>
      <c r="C581" s="12"/>
      <c r="D581" s="12"/>
      <c r="E581" s="12"/>
      <c r="F581" s="12"/>
      <c r="G581" s="12"/>
      <c r="H581" s="12"/>
      <c r="I581" s="12"/>
      <c r="J581" s="12"/>
      <c r="K581" s="12"/>
      <c r="L581" s="6"/>
    </row>
    <row r="582" spans="2:12">
      <c r="B582" s="12"/>
      <c r="C582" s="12"/>
      <c r="D582" s="12"/>
      <c r="E582" s="12"/>
      <c r="F582" s="12"/>
      <c r="G582" s="12"/>
      <c r="H582" s="12"/>
      <c r="I582" s="12"/>
      <c r="J582" s="12"/>
      <c r="K582" s="12"/>
      <c r="L582" s="6"/>
    </row>
    <row r="583" spans="2:12">
      <c r="B583" s="12"/>
      <c r="C583" s="12"/>
      <c r="D583" s="12"/>
      <c r="E583" s="12"/>
      <c r="F583" s="12"/>
      <c r="G583" s="12"/>
      <c r="H583" s="12"/>
      <c r="I583" s="12"/>
      <c r="J583" s="12"/>
      <c r="K583" s="12"/>
      <c r="L583" s="6"/>
    </row>
    <row r="584" spans="2:12">
      <c r="B584" s="12"/>
      <c r="C584" s="12"/>
      <c r="D584" s="12"/>
      <c r="E584" s="12"/>
      <c r="F584" s="12"/>
      <c r="G584" s="12"/>
      <c r="H584" s="12"/>
      <c r="I584" s="12"/>
      <c r="J584" s="12"/>
      <c r="K584" s="12"/>
      <c r="L584" s="6"/>
    </row>
    <row r="585" spans="2:12">
      <c r="B585" s="12"/>
      <c r="C585" s="12"/>
      <c r="D585" s="12"/>
      <c r="E585" s="12"/>
      <c r="F585" s="12"/>
      <c r="G585" s="12"/>
      <c r="H585" s="12"/>
      <c r="I585" s="12"/>
      <c r="J585" s="12"/>
      <c r="K585" s="12"/>
      <c r="L585" s="6"/>
    </row>
    <row r="586" spans="2:12">
      <c r="B586" s="12"/>
      <c r="C586" s="12"/>
      <c r="D586" s="12"/>
      <c r="E586" s="12"/>
      <c r="F586" s="12"/>
      <c r="G586" s="12"/>
      <c r="H586" s="12"/>
      <c r="I586" s="12"/>
      <c r="J586" s="12"/>
      <c r="K586" s="12"/>
      <c r="L586" s="6"/>
    </row>
    <row r="587" spans="2:12">
      <c r="B587" s="12"/>
      <c r="C587" s="12"/>
      <c r="D587" s="12"/>
      <c r="E587" s="12"/>
      <c r="F587" s="12"/>
      <c r="G587" s="12"/>
      <c r="H587" s="12"/>
      <c r="I587" s="12"/>
      <c r="J587" s="12"/>
      <c r="K587" s="12"/>
      <c r="L587" s="6"/>
    </row>
    <row r="588" spans="2:12">
      <c r="B588" s="12"/>
      <c r="C588" s="12"/>
      <c r="D588" s="12"/>
      <c r="E588" s="12"/>
      <c r="F588" s="12"/>
      <c r="G588" s="12"/>
      <c r="H588" s="12"/>
      <c r="I588" s="12"/>
      <c r="J588" s="12"/>
      <c r="K588" s="12"/>
      <c r="L588" s="6"/>
    </row>
    <row r="589" spans="2:12">
      <c r="B589" s="12"/>
      <c r="C589" s="12"/>
      <c r="D589" s="12"/>
      <c r="E589" s="12"/>
      <c r="F589" s="12"/>
      <c r="G589" s="12"/>
      <c r="H589" s="12"/>
      <c r="I589" s="12"/>
      <c r="J589" s="12"/>
      <c r="K589" s="12"/>
      <c r="L589" s="6"/>
    </row>
    <row r="590" spans="2:12">
      <c r="B590" s="12"/>
      <c r="C590" s="12"/>
      <c r="D590" s="12"/>
      <c r="E590" s="12"/>
      <c r="F590" s="12"/>
      <c r="G590" s="12"/>
      <c r="H590" s="12"/>
      <c r="I590" s="12"/>
      <c r="J590" s="12"/>
      <c r="K590" s="12"/>
      <c r="L590" s="6"/>
    </row>
    <row r="591" spans="2:12">
      <c r="B591" s="12"/>
      <c r="C591" s="12"/>
      <c r="D591" s="12"/>
      <c r="E591" s="12"/>
      <c r="F591" s="12"/>
      <c r="G591" s="12"/>
      <c r="H591" s="12"/>
      <c r="I591" s="12"/>
      <c r="J591" s="12"/>
      <c r="K591" s="12"/>
      <c r="L591" s="6"/>
    </row>
    <row r="592" spans="2:12">
      <c r="B592" s="12"/>
      <c r="C592" s="12"/>
      <c r="D592" s="12"/>
      <c r="E592" s="12"/>
      <c r="F592" s="12"/>
      <c r="G592" s="12"/>
      <c r="H592" s="12"/>
      <c r="I592" s="12"/>
      <c r="J592" s="12"/>
      <c r="K592" s="12"/>
      <c r="L592" s="6"/>
    </row>
    <row r="593" spans="2:12">
      <c r="B593" s="12"/>
      <c r="C593" s="12"/>
      <c r="D593" s="12"/>
      <c r="E593" s="12"/>
      <c r="F593" s="12"/>
      <c r="G593" s="12"/>
      <c r="H593" s="12"/>
      <c r="I593" s="12"/>
      <c r="J593" s="12"/>
      <c r="K593" s="12"/>
      <c r="L593" s="6"/>
    </row>
    <row r="594" spans="2:12">
      <c r="B594" s="12"/>
      <c r="C594" s="12"/>
      <c r="D594" s="12"/>
      <c r="E594" s="12"/>
      <c r="F594" s="12"/>
      <c r="G594" s="12"/>
      <c r="H594" s="12"/>
      <c r="I594" s="12"/>
      <c r="J594" s="12"/>
      <c r="K594" s="12"/>
      <c r="L594" s="6"/>
    </row>
    <row r="595" spans="2:12">
      <c r="B595" s="12"/>
      <c r="C595" s="12"/>
      <c r="D595" s="12"/>
      <c r="E595" s="12"/>
      <c r="F595" s="12"/>
      <c r="G595" s="12"/>
      <c r="H595" s="12"/>
      <c r="I595" s="12"/>
      <c r="J595" s="12"/>
      <c r="K595" s="12"/>
      <c r="L595" s="6"/>
    </row>
    <row r="596" spans="2:12">
      <c r="B596" s="12"/>
      <c r="C596" s="12"/>
      <c r="D596" s="12"/>
      <c r="E596" s="12"/>
      <c r="F596" s="12"/>
      <c r="G596" s="12"/>
      <c r="H596" s="12"/>
      <c r="I596" s="12"/>
      <c r="J596" s="12"/>
      <c r="K596" s="12"/>
      <c r="L596" s="6"/>
    </row>
    <row r="597" spans="2:12">
      <c r="B597" s="12"/>
      <c r="C597" s="12"/>
      <c r="D597" s="12"/>
      <c r="E597" s="12"/>
      <c r="F597" s="12"/>
      <c r="G597" s="12"/>
      <c r="H597" s="12"/>
      <c r="I597" s="12"/>
      <c r="J597" s="12"/>
      <c r="K597" s="12"/>
      <c r="L597" s="6"/>
    </row>
    <row r="598" spans="2:12">
      <c r="B598" s="12"/>
      <c r="C598" s="12"/>
      <c r="D598" s="12"/>
      <c r="E598" s="12"/>
      <c r="F598" s="12"/>
      <c r="G598" s="12"/>
      <c r="H598" s="12"/>
      <c r="I598" s="12"/>
      <c r="J598" s="12"/>
      <c r="K598" s="12"/>
      <c r="L598" s="6"/>
    </row>
    <row r="599" spans="2:12">
      <c r="B599" s="12"/>
      <c r="C599" s="12"/>
      <c r="D599" s="12"/>
      <c r="E599" s="12"/>
      <c r="F599" s="12"/>
      <c r="G599" s="12"/>
      <c r="H599" s="12"/>
      <c r="I599" s="12"/>
      <c r="J599" s="12"/>
      <c r="K599" s="12"/>
      <c r="L599" s="6"/>
    </row>
    <row r="600" spans="2:12">
      <c r="B600" s="12"/>
      <c r="C600" s="12"/>
      <c r="D600" s="12"/>
      <c r="E600" s="12"/>
      <c r="F600" s="12"/>
      <c r="G600" s="12"/>
      <c r="H600" s="12"/>
      <c r="I600" s="12"/>
      <c r="J600" s="12"/>
      <c r="K600" s="12"/>
      <c r="L600" s="6"/>
    </row>
    <row r="601" spans="2:12">
      <c r="B601" s="12"/>
      <c r="C601" s="12"/>
      <c r="D601" s="12"/>
      <c r="E601" s="12"/>
      <c r="F601" s="12"/>
      <c r="G601" s="12"/>
      <c r="H601" s="12"/>
      <c r="I601" s="12"/>
      <c r="J601" s="12"/>
      <c r="K601" s="12"/>
      <c r="L601" s="6"/>
    </row>
    <row r="602" spans="2:12">
      <c r="B602" s="12"/>
      <c r="C602" s="12"/>
      <c r="D602" s="12"/>
      <c r="E602" s="12"/>
      <c r="F602" s="12"/>
      <c r="G602" s="12"/>
      <c r="H602" s="12"/>
      <c r="I602" s="12"/>
      <c r="J602" s="12"/>
      <c r="K602" s="12"/>
      <c r="L602" s="6"/>
    </row>
    <row r="603" spans="2:12">
      <c r="B603" s="12"/>
      <c r="C603" s="12"/>
      <c r="D603" s="12"/>
      <c r="E603" s="12"/>
      <c r="F603" s="12"/>
      <c r="G603" s="12"/>
      <c r="H603" s="12"/>
      <c r="I603" s="12"/>
      <c r="J603" s="12"/>
      <c r="K603" s="12"/>
      <c r="L603" s="6"/>
    </row>
    <row r="604" spans="2:12">
      <c r="B604" s="12"/>
      <c r="C604" s="12"/>
      <c r="D604" s="12"/>
      <c r="E604" s="12"/>
      <c r="F604" s="12"/>
      <c r="G604" s="12"/>
      <c r="H604" s="12"/>
      <c r="I604" s="12"/>
      <c r="J604" s="12"/>
      <c r="K604" s="12"/>
      <c r="L604" s="6"/>
    </row>
    <row r="605" spans="2:12">
      <c r="B605" s="6"/>
      <c r="C605" s="6"/>
      <c r="D605" s="6"/>
      <c r="E605" s="6"/>
      <c r="F605" s="6"/>
      <c r="G605" s="6"/>
      <c r="H605" s="6"/>
      <c r="I605" s="6"/>
      <c r="J605" s="6"/>
      <c r="K605" s="6"/>
      <c r="L605" s="6"/>
    </row>
    <row r="606" spans="2:12">
      <c r="B606" s="6"/>
      <c r="C606" s="6"/>
      <c r="D606" s="6"/>
      <c r="E606" s="6"/>
      <c r="F606" s="6"/>
      <c r="G606" s="6"/>
      <c r="H606" s="6"/>
      <c r="I606" s="6"/>
      <c r="J606" s="6"/>
      <c r="K606" s="6"/>
      <c r="L606" s="6"/>
    </row>
  </sheetData>
  <mergeCells count="2">
    <mergeCell ref="B2:C2"/>
    <mergeCell ref="B1:I1"/>
  </mergeCells>
  <phoneticPr fontId="13" type="noConversion"/>
  <pageMargins left="0.7" right="0.7" top="0.75" bottom="0.75" header="0.3" footer="0.3"/>
  <drawing r:id="rId1"/>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codeName="Sheet6" enableFormatConditionsCalculation="0"/>
  <dimension ref="B1:L606"/>
  <sheetViews>
    <sheetView showGridLines="0" showRowColHeaders="0" workbookViewId="0">
      <pane ySplit="2" topLeftCell="A3" activePane="bottomLeft" state="frozen"/>
      <selection pane="bottomLeft" activeCell="J15" sqref="J15"/>
    </sheetView>
  </sheetViews>
  <sheetFormatPr baseColWidth="10" defaultColWidth="8.625" defaultRowHeight="15"/>
  <cols>
    <col min="1" max="1" width="3.75" style="1" customWidth="1"/>
    <col min="2" max="2" width="8.625" style="1"/>
    <col min="3" max="3" width="13" style="1" customWidth="1"/>
    <col min="4" max="4" width="8" style="1" customWidth="1"/>
    <col min="5" max="5" width="4.625" style="1" customWidth="1"/>
    <col min="6" max="6" width="17.75" style="1" customWidth="1"/>
    <col min="7" max="7" width="6.625" style="1" customWidth="1"/>
    <col min="8" max="9" width="18.75" style="1" customWidth="1"/>
    <col min="10" max="10" width="41.375" style="1" customWidth="1"/>
    <col min="11" max="11" width="13" style="1" customWidth="1"/>
    <col min="12" max="16384" width="8.625" style="1"/>
  </cols>
  <sheetData>
    <row r="1" spans="2:12" s="2" customFormat="1" ht="80.25" customHeight="1">
      <c r="B1" s="165" t="s">
        <v>609</v>
      </c>
      <c r="C1" s="165"/>
      <c r="D1" s="165"/>
      <c r="E1" s="165"/>
      <c r="F1" s="165"/>
      <c r="G1" s="165"/>
      <c r="H1" s="165"/>
      <c r="I1" s="165"/>
    </row>
    <row r="2" spans="2:12" s="3" customFormat="1" ht="21.75" customHeight="1">
      <c r="B2" s="166" t="s">
        <v>647</v>
      </c>
      <c r="C2" s="166"/>
    </row>
    <row r="4" spans="2:12" ht="16">
      <c r="B4" s="175" t="s">
        <v>149</v>
      </c>
      <c r="C4" s="175"/>
      <c r="D4" s="175"/>
      <c r="E4" s="175"/>
      <c r="F4" s="175"/>
      <c r="G4" s="175"/>
      <c r="H4" s="175"/>
      <c r="I4" s="175"/>
      <c r="J4" s="11"/>
      <c r="K4" s="11"/>
      <c r="L4" s="6"/>
    </row>
    <row r="5" spans="2:12">
      <c r="B5" s="176"/>
      <c r="C5" s="176"/>
      <c r="D5" s="176"/>
      <c r="E5" s="176"/>
      <c r="F5" s="176"/>
      <c r="G5" s="176"/>
      <c r="H5" s="176"/>
      <c r="I5" s="176"/>
      <c r="J5" s="12"/>
      <c r="K5" s="12"/>
      <c r="L5" s="6"/>
    </row>
    <row r="6" spans="2:12">
      <c r="B6" s="176"/>
      <c r="C6" s="176"/>
      <c r="D6" s="176"/>
      <c r="E6" s="176"/>
      <c r="F6" s="176"/>
      <c r="G6" s="176"/>
      <c r="H6" s="176"/>
      <c r="I6" s="176"/>
      <c r="J6" s="12"/>
      <c r="K6" s="12"/>
      <c r="L6" s="6"/>
    </row>
    <row r="7" spans="2:12">
      <c r="B7" s="176"/>
      <c r="C7" s="176"/>
      <c r="D7" s="176"/>
      <c r="E7" s="176"/>
      <c r="F7" s="176"/>
      <c r="G7" s="176"/>
      <c r="H7" s="176"/>
      <c r="I7" s="176"/>
      <c r="J7" s="12"/>
      <c r="K7" s="12"/>
      <c r="L7" s="6"/>
    </row>
    <row r="8" spans="2:12">
      <c r="B8" s="176"/>
      <c r="C8" s="176"/>
      <c r="D8" s="176"/>
      <c r="E8" s="176"/>
      <c r="F8" s="176"/>
      <c r="G8" s="176"/>
      <c r="H8" s="176"/>
      <c r="I8" s="176"/>
      <c r="J8" s="12"/>
      <c r="K8" s="12"/>
      <c r="L8" s="6"/>
    </row>
    <row r="9" spans="2:12">
      <c r="B9" s="176"/>
      <c r="C9" s="176"/>
      <c r="D9" s="176"/>
      <c r="E9" s="176"/>
      <c r="F9" s="176"/>
      <c r="G9" s="176"/>
      <c r="H9" s="176"/>
      <c r="I9" s="176"/>
      <c r="J9" s="12"/>
      <c r="K9" s="12"/>
      <c r="L9" s="6"/>
    </row>
    <row r="10" spans="2:12">
      <c r="B10" s="176"/>
      <c r="C10" s="176"/>
      <c r="D10" s="176"/>
      <c r="E10" s="176"/>
      <c r="F10" s="176"/>
      <c r="G10" s="176"/>
      <c r="H10" s="176"/>
      <c r="I10" s="176"/>
      <c r="J10" s="12"/>
      <c r="K10" s="12"/>
      <c r="L10" s="6"/>
    </row>
    <row r="11" spans="2:12">
      <c r="B11" s="176"/>
      <c r="C11" s="176"/>
      <c r="D11" s="176"/>
      <c r="E11" s="176"/>
      <c r="F11" s="176"/>
      <c r="G11" s="176"/>
      <c r="H11" s="176"/>
      <c r="I11" s="176"/>
      <c r="J11" s="12"/>
      <c r="K11" s="12"/>
      <c r="L11" s="6"/>
    </row>
    <row r="12" spans="2:12">
      <c r="B12" s="176"/>
      <c r="C12" s="176"/>
      <c r="D12" s="176"/>
      <c r="E12" s="176"/>
      <c r="F12" s="176"/>
      <c r="G12" s="176"/>
      <c r="H12" s="176"/>
      <c r="I12" s="176"/>
      <c r="J12" s="12"/>
      <c r="K12" s="12"/>
      <c r="L12" s="6"/>
    </row>
    <row r="13" spans="2:12">
      <c r="B13" s="176"/>
      <c r="C13" s="176"/>
      <c r="D13" s="176"/>
      <c r="E13" s="176"/>
      <c r="F13" s="176"/>
      <c r="G13" s="176"/>
      <c r="H13" s="176"/>
      <c r="I13" s="176"/>
      <c r="J13" s="12"/>
      <c r="K13" s="12"/>
      <c r="L13" s="6"/>
    </row>
    <row r="14" spans="2:12">
      <c r="B14" s="176"/>
      <c r="C14" s="176"/>
      <c r="D14" s="176"/>
      <c r="E14" s="176"/>
      <c r="F14" s="176"/>
      <c r="G14" s="176"/>
      <c r="H14" s="176"/>
      <c r="I14" s="176"/>
      <c r="J14" s="12"/>
      <c r="K14" s="12"/>
      <c r="L14" s="6"/>
    </row>
    <row r="15" spans="2:12">
      <c r="B15" s="176"/>
      <c r="C15" s="176"/>
      <c r="D15" s="176"/>
      <c r="E15" s="176"/>
      <c r="F15" s="176"/>
      <c r="G15" s="176"/>
      <c r="H15" s="176"/>
      <c r="I15" s="176"/>
      <c r="J15" s="12"/>
      <c r="K15" s="12"/>
      <c r="L15" s="6"/>
    </row>
    <row r="16" spans="2:12">
      <c r="B16" s="176"/>
      <c r="C16" s="176"/>
      <c r="D16" s="176"/>
      <c r="E16" s="176"/>
      <c r="F16" s="176"/>
      <c r="G16" s="176"/>
      <c r="H16" s="176"/>
      <c r="I16" s="176"/>
      <c r="J16" s="12"/>
      <c r="K16" s="12"/>
      <c r="L16" s="6"/>
    </row>
    <row r="17" spans="2:12">
      <c r="B17" s="176"/>
      <c r="C17" s="176"/>
      <c r="D17" s="176"/>
      <c r="E17" s="176"/>
      <c r="F17" s="176"/>
      <c r="G17" s="176"/>
      <c r="H17" s="176"/>
      <c r="I17" s="176"/>
      <c r="J17" s="12"/>
      <c r="K17" s="12"/>
      <c r="L17" s="6"/>
    </row>
    <row r="18" spans="2:12">
      <c r="B18" s="12"/>
      <c r="C18" s="12"/>
      <c r="D18" s="12"/>
      <c r="E18" s="12"/>
      <c r="F18" s="12"/>
      <c r="G18" s="12"/>
      <c r="H18" s="12"/>
      <c r="I18" s="12"/>
      <c r="J18" s="12"/>
      <c r="K18" s="12"/>
      <c r="L18" s="6"/>
    </row>
    <row r="19" spans="2:12">
      <c r="B19" s="12"/>
      <c r="C19" s="12"/>
      <c r="D19" s="12"/>
      <c r="E19" s="12"/>
      <c r="F19" s="12"/>
      <c r="G19" s="12"/>
      <c r="H19" s="12"/>
      <c r="I19" s="12"/>
      <c r="J19" s="12"/>
      <c r="K19" s="12"/>
      <c r="L19" s="6"/>
    </row>
    <row r="20" spans="2:12">
      <c r="B20" s="12"/>
      <c r="C20" s="12"/>
      <c r="D20" s="12"/>
      <c r="E20" s="12"/>
      <c r="F20" s="12"/>
      <c r="G20" s="12"/>
      <c r="H20" s="12"/>
      <c r="I20" s="12"/>
      <c r="J20" s="12"/>
      <c r="K20" s="12"/>
      <c r="L20" s="6"/>
    </row>
    <row r="21" spans="2:12">
      <c r="B21" s="12"/>
      <c r="C21" s="12"/>
      <c r="D21" s="12"/>
      <c r="E21" s="12"/>
      <c r="F21" s="12"/>
      <c r="G21" s="12"/>
      <c r="H21" s="12"/>
      <c r="I21" s="12"/>
      <c r="J21" s="12"/>
      <c r="K21" s="12"/>
      <c r="L21" s="6"/>
    </row>
    <row r="22" spans="2:12">
      <c r="B22" s="12"/>
      <c r="C22" s="12"/>
      <c r="D22" s="12"/>
      <c r="E22" s="12"/>
      <c r="F22" s="12"/>
      <c r="G22" s="12"/>
      <c r="H22" s="12"/>
      <c r="I22" s="12"/>
      <c r="J22" s="12"/>
      <c r="K22" s="12"/>
      <c r="L22" s="6"/>
    </row>
    <row r="23" spans="2:12">
      <c r="B23" s="12"/>
      <c r="C23" s="12"/>
      <c r="D23" s="12"/>
      <c r="E23" s="12"/>
      <c r="F23" s="12"/>
      <c r="G23" s="12"/>
      <c r="H23" s="12"/>
      <c r="I23" s="12"/>
      <c r="J23" s="12"/>
      <c r="K23" s="12"/>
      <c r="L23" s="6"/>
    </row>
    <row r="24" spans="2:12">
      <c r="B24" s="12"/>
      <c r="C24" s="12"/>
      <c r="D24" s="12"/>
      <c r="E24" s="12"/>
      <c r="F24" s="12"/>
      <c r="G24" s="12"/>
      <c r="H24" s="12"/>
      <c r="I24" s="12"/>
      <c r="J24" s="12"/>
      <c r="K24" s="12"/>
      <c r="L24" s="6"/>
    </row>
    <row r="25" spans="2:12">
      <c r="B25" s="12"/>
      <c r="C25" s="12"/>
      <c r="D25" s="12"/>
      <c r="E25" s="12"/>
      <c r="F25" s="12"/>
      <c r="G25" s="12"/>
      <c r="H25" s="12"/>
      <c r="I25" s="12"/>
      <c r="J25" s="12"/>
      <c r="K25" s="12"/>
      <c r="L25" s="6"/>
    </row>
    <row r="26" spans="2:12">
      <c r="B26" s="12"/>
      <c r="C26" s="12"/>
      <c r="D26" s="12"/>
      <c r="E26" s="12"/>
      <c r="F26" s="12"/>
      <c r="G26" s="12"/>
      <c r="H26" s="12"/>
      <c r="I26" s="12"/>
      <c r="J26" s="12"/>
      <c r="K26" s="12"/>
      <c r="L26" s="6"/>
    </row>
    <row r="27" spans="2:12">
      <c r="B27" s="12"/>
      <c r="C27" s="12"/>
      <c r="D27" s="12"/>
      <c r="E27" s="12"/>
      <c r="F27" s="12"/>
      <c r="G27" s="12"/>
      <c r="H27" s="12"/>
      <c r="I27" s="12"/>
      <c r="J27" s="12"/>
      <c r="K27" s="12"/>
      <c r="L27" s="6"/>
    </row>
    <row r="28" spans="2:12">
      <c r="B28" s="12"/>
      <c r="C28" s="12"/>
      <c r="D28" s="12"/>
      <c r="E28" s="12"/>
      <c r="F28" s="12"/>
      <c r="G28" s="12"/>
      <c r="H28" s="12"/>
      <c r="I28" s="12"/>
      <c r="J28" s="12"/>
      <c r="K28" s="12"/>
      <c r="L28" s="6"/>
    </row>
    <row r="29" spans="2:12">
      <c r="B29" s="12"/>
      <c r="C29" s="12"/>
      <c r="D29" s="12"/>
      <c r="E29" s="12"/>
      <c r="F29" s="12"/>
      <c r="G29" s="12"/>
      <c r="H29" s="12"/>
      <c r="I29" s="12"/>
      <c r="J29" s="12"/>
      <c r="K29" s="12"/>
      <c r="L29" s="6"/>
    </row>
    <row r="30" spans="2:12">
      <c r="B30" s="12"/>
      <c r="C30" s="12"/>
      <c r="D30" s="12"/>
      <c r="E30" s="12"/>
      <c r="F30" s="12"/>
      <c r="G30" s="12"/>
      <c r="H30" s="12"/>
      <c r="I30" s="12"/>
      <c r="J30" s="12"/>
      <c r="K30" s="12"/>
      <c r="L30" s="6"/>
    </row>
    <row r="31" spans="2:12">
      <c r="B31" s="12"/>
      <c r="C31" s="12"/>
      <c r="D31" s="12"/>
      <c r="E31" s="12"/>
      <c r="F31" s="12"/>
      <c r="G31" s="12"/>
      <c r="H31" s="12"/>
      <c r="I31" s="12"/>
      <c r="J31" s="12"/>
      <c r="K31" s="12"/>
      <c r="L31" s="6"/>
    </row>
    <row r="32" spans="2:12">
      <c r="B32" s="12"/>
      <c r="C32" s="12"/>
      <c r="D32" s="12"/>
      <c r="E32" s="12"/>
      <c r="F32" s="12"/>
      <c r="G32" s="12"/>
      <c r="H32" s="12"/>
      <c r="I32" s="12"/>
      <c r="J32" s="12"/>
      <c r="K32" s="12"/>
      <c r="L32" s="6"/>
    </row>
    <row r="33" spans="2:12">
      <c r="B33" s="12"/>
      <c r="C33" s="12"/>
      <c r="D33" s="12"/>
      <c r="E33" s="12"/>
      <c r="F33" s="12"/>
      <c r="G33" s="12"/>
      <c r="H33" s="12"/>
      <c r="I33" s="12"/>
      <c r="J33" s="12"/>
      <c r="K33" s="12"/>
      <c r="L33" s="6"/>
    </row>
    <row r="34" spans="2:12">
      <c r="B34" s="12"/>
      <c r="C34" s="12"/>
      <c r="D34" s="12"/>
      <c r="E34" s="12"/>
      <c r="F34" s="12"/>
      <c r="G34" s="12"/>
      <c r="H34" s="12"/>
      <c r="I34" s="12"/>
      <c r="J34" s="12"/>
      <c r="K34" s="12"/>
      <c r="L34" s="6"/>
    </row>
    <row r="35" spans="2:12">
      <c r="B35" s="12"/>
      <c r="C35" s="12"/>
      <c r="D35" s="12"/>
      <c r="E35" s="12"/>
      <c r="F35" s="12"/>
      <c r="G35" s="12"/>
      <c r="H35" s="12"/>
      <c r="I35" s="12"/>
      <c r="J35" s="12"/>
      <c r="K35" s="12"/>
      <c r="L35" s="6"/>
    </row>
    <row r="36" spans="2:12">
      <c r="B36" s="12"/>
      <c r="C36" s="12"/>
      <c r="D36" s="12"/>
      <c r="E36" s="12"/>
      <c r="F36" s="12"/>
      <c r="G36" s="12"/>
      <c r="H36" s="12"/>
      <c r="I36" s="12"/>
      <c r="J36" s="12"/>
      <c r="K36" s="12"/>
      <c r="L36" s="6"/>
    </row>
    <row r="37" spans="2:12">
      <c r="B37" s="12"/>
      <c r="C37" s="12"/>
      <c r="D37" s="12"/>
      <c r="E37" s="12"/>
      <c r="F37" s="12"/>
      <c r="G37" s="12"/>
      <c r="H37" s="12"/>
      <c r="I37" s="12"/>
      <c r="J37" s="12"/>
      <c r="K37" s="12"/>
      <c r="L37" s="6"/>
    </row>
    <row r="38" spans="2:12">
      <c r="B38" s="12"/>
      <c r="C38" s="12"/>
      <c r="D38" s="12"/>
      <c r="E38" s="12"/>
      <c r="F38" s="12"/>
      <c r="G38" s="12"/>
      <c r="H38" s="12"/>
      <c r="I38" s="12"/>
      <c r="J38" s="12"/>
      <c r="K38" s="12"/>
      <c r="L38" s="6"/>
    </row>
    <row r="39" spans="2:12">
      <c r="B39" s="12"/>
      <c r="C39" s="12"/>
      <c r="D39" s="12"/>
      <c r="E39" s="12"/>
      <c r="F39" s="12"/>
      <c r="G39" s="12"/>
      <c r="H39" s="12"/>
      <c r="I39" s="12"/>
      <c r="J39" s="12"/>
      <c r="K39" s="12"/>
      <c r="L39" s="6"/>
    </row>
    <row r="40" spans="2:12">
      <c r="B40" s="12"/>
      <c r="C40" s="12"/>
      <c r="D40" s="12"/>
      <c r="E40" s="12"/>
      <c r="F40" s="12"/>
      <c r="G40" s="12"/>
      <c r="H40" s="12"/>
      <c r="I40" s="12"/>
      <c r="J40" s="12"/>
      <c r="K40" s="12"/>
      <c r="L40" s="6"/>
    </row>
    <row r="41" spans="2:12">
      <c r="B41" s="12"/>
      <c r="C41" s="12"/>
      <c r="D41" s="12"/>
      <c r="E41" s="12"/>
      <c r="F41" s="12"/>
      <c r="G41" s="12"/>
      <c r="H41" s="12"/>
      <c r="I41" s="12"/>
      <c r="J41" s="12"/>
      <c r="K41" s="12"/>
      <c r="L41" s="6"/>
    </row>
    <row r="42" spans="2:12">
      <c r="B42" s="12"/>
      <c r="C42" s="12"/>
      <c r="D42" s="12"/>
      <c r="E42" s="12"/>
      <c r="F42" s="12"/>
      <c r="G42" s="12"/>
      <c r="H42" s="12"/>
      <c r="I42" s="12"/>
      <c r="J42" s="12"/>
      <c r="K42" s="12"/>
      <c r="L42" s="6"/>
    </row>
    <row r="43" spans="2:12">
      <c r="B43" s="12"/>
      <c r="C43" s="12"/>
      <c r="D43" s="12"/>
      <c r="E43" s="12"/>
      <c r="F43" s="12"/>
      <c r="G43" s="12"/>
      <c r="H43" s="12"/>
      <c r="I43" s="12"/>
      <c r="J43" s="12"/>
      <c r="K43" s="12"/>
      <c r="L43" s="6"/>
    </row>
    <row r="44" spans="2:12">
      <c r="B44" s="12"/>
      <c r="C44" s="12"/>
      <c r="D44" s="12"/>
      <c r="E44" s="12"/>
      <c r="F44" s="12"/>
      <c r="G44" s="12"/>
      <c r="H44" s="12"/>
      <c r="I44" s="12"/>
      <c r="J44" s="12"/>
      <c r="K44" s="12"/>
      <c r="L44" s="6"/>
    </row>
    <row r="45" spans="2:12">
      <c r="B45" s="12"/>
      <c r="C45" s="12"/>
      <c r="D45" s="12"/>
      <c r="E45" s="12"/>
      <c r="F45" s="12"/>
      <c r="G45" s="12"/>
      <c r="H45" s="12"/>
      <c r="I45" s="12"/>
      <c r="J45" s="12"/>
      <c r="K45" s="12"/>
      <c r="L45" s="6"/>
    </row>
    <row r="46" spans="2:12">
      <c r="B46" s="12"/>
      <c r="C46" s="12"/>
      <c r="D46" s="12"/>
      <c r="E46" s="12"/>
      <c r="F46" s="12"/>
      <c r="G46" s="12"/>
      <c r="H46" s="12"/>
      <c r="I46" s="12"/>
      <c r="J46" s="12"/>
      <c r="K46" s="12"/>
      <c r="L46" s="6"/>
    </row>
    <row r="47" spans="2:12">
      <c r="B47" s="12"/>
      <c r="C47" s="12"/>
      <c r="D47" s="12"/>
      <c r="E47" s="12"/>
      <c r="F47" s="12"/>
      <c r="G47" s="12"/>
      <c r="H47" s="12"/>
      <c r="I47" s="12"/>
      <c r="J47" s="12"/>
      <c r="K47" s="12"/>
      <c r="L47" s="6"/>
    </row>
    <row r="48" spans="2:12">
      <c r="B48" s="12"/>
      <c r="C48" s="12"/>
      <c r="D48" s="12"/>
      <c r="E48" s="12"/>
      <c r="F48" s="12"/>
      <c r="G48" s="12"/>
      <c r="H48" s="12"/>
      <c r="I48" s="12"/>
      <c r="J48" s="12"/>
      <c r="K48" s="12"/>
      <c r="L48" s="6"/>
    </row>
    <row r="49" spans="2:12">
      <c r="B49" s="12"/>
      <c r="C49" s="12"/>
      <c r="D49" s="12"/>
      <c r="E49" s="12"/>
      <c r="F49" s="12"/>
      <c r="G49" s="12"/>
      <c r="H49" s="12"/>
      <c r="I49" s="12"/>
      <c r="J49" s="12"/>
      <c r="K49" s="12"/>
      <c r="L49" s="6"/>
    </row>
    <row r="50" spans="2:12">
      <c r="B50" s="12"/>
      <c r="C50" s="12"/>
      <c r="D50" s="12"/>
      <c r="E50" s="12"/>
      <c r="F50" s="12"/>
      <c r="G50" s="12"/>
      <c r="H50" s="12"/>
      <c r="I50" s="12"/>
      <c r="J50" s="12"/>
      <c r="K50" s="12"/>
      <c r="L50" s="6"/>
    </row>
    <row r="51" spans="2:12">
      <c r="B51" s="12"/>
      <c r="C51" s="12"/>
      <c r="D51" s="12"/>
      <c r="E51" s="12"/>
      <c r="F51" s="12"/>
      <c r="G51" s="12"/>
      <c r="H51" s="12"/>
      <c r="I51" s="12"/>
      <c r="J51" s="12"/>
      <c r="K51" s="12"/>
      <c r="L51" s="6"/>
    </row>
    <row r="52" spans="2:12">
      <c r="B52" s="12"/>
      <c r="C52" s="12"/>
      <c r="D52" s="12"/>
      <c r="E52" s="12"/>
      <c r="F52" s="12"/>
      <c r="G52" s="12"/>
      <c r="H52" s="12"/>
      <c r="I52" s="12"/>
      <c r="J52" s="12"/>
      <c r="K52" s="12"/>
      <c r="L52" s="6"/>
    </row>
    <row r="53" spans="2:12">
      <c r="B53" s="12"/>
      <c r="C53" s="12"/>
      <c r="D53" s="12"/>
      <c r="E53" s="12"/>
      <c r="F53" s="12"/>
      <c r="G53" s="12"/>
      <c r="H53" s="12"/>
      <c r="I53" s="12"/>
      <c r="J53" s="12"/>
      <c r="K53" s="12"/>
      <c r="L53" s="6"/>
    </row>
    <row r="54" spans="2:12">
      <c r="B54" s="12"/>
      <c r="C54" s="12"/>
      <c r="D54" s="12"/>
      <c r="E54" s="12"/>
      <c r="F54" s="12"/>
      <c r="G54" s="12"/>
      <c r="H54" s="12"/>
      <c r="I54" s="12"/>
      <c r="J54" s="12"/>
      <c r="K54" s="12"/>
      <c r="L54" s="6"/>
    </row>
    <row r="55" spans="2:12">
      <c r="B55" s="12"/>
      <c r="C55" s="12"/>
      <c r="D55" s="12"/>
      <c r="E55" s="12"/>
      <c r="F55" s="12"/>
      <c r="G55" s="12"/>
      <c r="H55" s="12"/>
      <c r="I55" s="12"/>
      <c r="J55" s="12"/>
      <c r="K55" s="12"/>
      <c r="L55" s="6"/>
    </row>
    <row r="56" spans="2:12">
      <c r="B56" s="12"/>
      <c r="C56" s="12"/>
      <c r="D56" s="12"/>
      <c r="E56" s="12"/>
      <c r="F56" s="12"/>
      <c r="G56" s="12"/>
      <c r="H56" s="12"/>
      <c r="I56" s="12"/>
      <c r="J56" s="12"/>
      <c r="K56" s="12"/>
      <c r="L56" s="6"/>
    </row>
    <row r="57" spans="2:12">
      <c r="B57" s="12"/>
      <c r="C57" s="12"/>
      <c r="D57" s="12"/>
      <c r="E57" s="12"/>
      <c r="F57" s="12"/>
      <c r="G57" s="12"/>
      <c r="H57" s="12"/>
      <c r="I57" s="12"/>
      <c r="J57" s="12"/>
      <c r="K57" s="12"/>
      <c r="L57" s="6"/>
    </row>
    <row r="58" spans="2:12">
      <c r="B58" s="12"/>
      <c r="C58" s="12"/>
      <c r="D58" s="12"/>
      <c r="E58" s="12"/>
      <c r="F58" s="12"/>
      <c r="G58" s="12"/>
      <c r="H58" s="12"/>
      <c r="I58" s="12"/>
      <c r="J58" s="12"/>
      <c r="K58" s="12"/>
      <c r="L58" s="6"/>
    </row>
    <row r="59" spans="2:12">
      <c r="B59" s="12"/>
      <c r="C59" s="12"/>
      <c r="D59" s="12"/>
      <c r="E59" s="12"/>
      <c r="F59" s="12"/>
      <c r="G59" s="12"/>
      <c r="H59" s="12"/>
      <c r="I59" s="12"/>
      <c r="J59" s="12"/>
      <c r="K59" s="12"/>
      <c r="L59" s="6"/>
    </row>
    <row r="60" spans="2:12">
      <c r="B60" s="12"/>
      <c r="C60" s="12"/>
      <c r="D60" s="12"/>
      <c r="E60" s="12"/>
      <c r="F60" s="12"/>
      <c r="G60" s="12"/>
      <c r="H60" s="12"/>
      <c r="I60" s="12"/>
      <c r="J60" s="12"/>
      <c r="K60" s="12"/>
      <c r="L60" s="6"/>
    </row>
    <row r="61" spans="2:12">
      <c r="B61" s="12"/>
      <c r="C61" s="12"/>
      <c r="D61" s="12"/>
      <c r="E61" s="12"/>
      <c r="F61" s="12"/>
      <c r="G61" s="12"/>
      <c r="H61" s="12"/>
      <c r="I61" s="12"/>
      <c r="J61" s="12"/>
      <c r="K61" s="12"/>
      <c r="L61" s="6"/>
    </row>
    <row r="62" spans="2:12">
      <c r="B62" s="12"/>
      <c r="C62" s="12"/>
      <c r="D62" s="12"/>
      <c r="E62" s="12"/>
      <c r="F62" s="12"/>
      <c r="G62" s="12"/>
      <c r="H62" s="12"/>
      <c r="I62" s="12"/>
      <c r="J62" s="12"/>
      <c r="K62" s="12"/>
      <c r="L62" s="6"/>
    </row>
    <row r="63" spans="2:12">
      <c r="B63" s="12"/>
      <c r="C63" s="12"/>
      <c r="D63" s="12"/>
      <c r="E63" s="12"/>
      <c r="F63" s="12"/>
      <c r="G63" s="12"/>
      <c r="H63" s="12"/>
      <c r="I63" s="12"/>
      <c r="J63" s="12"/>
      <c r="K63" s="12"/>
      <c r="L63" s="6"/>
    </row>
    <row r="64" spans="2:12">
      <c r="B64" s="12"/>
      <c r="C64" s="12"/>
      <c r="D64" s="12"/>
      <c r="E64" s="12"/>
      <c r="F64" s="12"/>
      <c r="G64" s="12"/>
      <c r="H64" s="12"/>
      <c r="I64" s="12"/>
      <c r="J64" s="12"/>
      <c r="K64" s="12"/>
      <c r="L64" s="6"/>
    </row>
    <row r="65" spans="2:12">
      <c r="B65" s="12"/>
      <c r="C65" s="12"/>
      <c r="D65" s="12"/>
      <c r="E65" s="12"/>
      <c r="F65" s="12"/>
      <c r="G65" s="12"/>
      <c r="H65" s="12"/>
      <c r="I65" s="12"/>
      <c r="J65" s="12"/>
      <c r="K65" s="12"/>
      <c r="L65" s="6"/>
    </row>
    <row r="66" spans="2:12">
      <c r="B66" s="12"/>
      <c r="C66" s="12"/>
      <c r="D66" s="12"/>
      <c r="E66" s="12"/>
      <c r="F66" s="12"/>
      <c r="G66" s="12"/>
      <c r="H66" s="12"/>
      <c r="I66" s="12"/>
      <c r="J66" s="12"/>
      <c r="K66" s="12"/>
      <c r="L66" s="6"/>
    </row>
    <row r="67" spans="2:12">
      <c r="B67" s="12"/>
      <c r="C67" s="12"/>
      <c r="D67" s="12"/>
      <c r="E67" s="12"/>
      <c r="F67" s="12"/>
      <c r="G67" s="12"/>
      <c r="H67" s="12"/>
      <c r="I67" s="12"/>
      <c r="J67" s="12"/>
      <c r="K67" s="12"/>
      <c r="L67" s="6"/>
    </row>
    <row r="68" spans="2:12">
      <c r="B68" s="12"/>
      <c r="C68" s="12"/>
      <c r="D68" s="12"/>
      <c r="E68" s="12"/>
      <c r="F68" s="12"/>
      <c r="G68" s="12"/>
      <c r="H68" s="12"/>
      <c r="I68" s="12"/>
      <c r="J68" s="12"/>
      <c r="K68" s="12"/>
      <c r="L68" s="6"/>
    </row>
    <row r="69" spans="2:12">
      <c r="B69" s="12"/>
      <c r="C69" s="12"/>
      <c r="D69" s="12"/>
      <c r="E69" s="12"/>
      <c r="F69" s="12"/>
      <c r="G69" s="12"/>
      <c r="H69" s="12"/>
      <c r="I69" s="12"/>
      <c r="J69" s="12"/>
      <c r="K69" s="12"/>
      <c r="L69" s="6"/>
    </row>
    <row r="70" spans="2:12">
      <c r="B70" s="12"/>
      <c r="C70" s="12"/>
      <c r="D70" s="12"/>
      <c r="E70" s="12"/>
      <c r="F70" s="12"/>
      <c r="G70" s="12"/>
      <c r="H70" s="12"/>
      <c r="I70" s="12"/>
      <c r="J70" s="12"/>
      <c r="K70" s="12"/>
      <c r="L70" s="6"/>
    </row>
    <row r="71" spans="2:12">
      <c r="B71" s="12"/>
      <c r="C71" s="12"/>
      <c r="D71" s="12"/>
      <c r="E71" s="12"/>
      <c r="F71" s="12"/>
      <c r="G71" s="12"/>
      <c r="H71" s="12"/>
      <c r="I71" s="12"/>
      <c r="J71" s="12"/>
      <c r="K71" s="12"/>
      <c r="L71" s="6"/>
    </row>
    <row r="72" spans="2:12">
      <c r="B72" s="12"/>
      <c r="C72" s="12"/>
      <c r="D72" s="12"/>
      <c r="E72" s="12"/>
      <c r="F72" s="12"/>
      <c r="G72" s="12"/>
      <c r="H72" s="12"/>
      <c r="I72" s="12"/>
      <c r="J72" s="12"/>
      <c r="K72" s="12"/>
      <c r="L72" s="6"/>
    </row>
    <row r="73" spans="2:12">
      <c r="B73" s="12"/>
      <c r="C73" s="12"/>
      <c r="D73" s="12"/>
      <c r="E73" s="12"/>
      <c r="F73" s="12"/>
      <c r="G73" s="12"/>
      <c r="H73" s="12"/>
      <c r="I73" s="12"/>
      <c r="J73" s="12"/>
      <c r="K73" s="12"/>
      <c r="L73" s="6"/>
    </row>
    <row r="74" spans="2:12">
      <c r="B74" s="12"/>
      <c r="C74" s="12"/>
      <c r="D74" s="12"/>
      <c r="E74" s="12"/>
      <c r="F74" s="12"/>
      <c r="G74" s="12"/>
      <c r="H74" s="12"/>
      <c r="I74" s="12"/>
      <c r="J74" s="12"/>
      <c r="K74" s="12"/>
      <c r="L74" s="6"/>
    </row>
    <row r="75" spans="2:12">
      <c r="B75" s="12"/>
      <c r="C75" s="12"/>
      <c r="D75" s="12"/>
      <c r="E75" s="12"/>
      <c r="F75" s="12"/>
      <c r="G75" s="12"/>
      <c r="H75" s="12"/>
      <c r="I75" s="12"/>
      <c r="J75" s="12"/>
      <c r="K75" s="12"/>
      <c r="L75" s="6"/>
    </row>
    <row r="76" spans="2:12">
      <c r="B76" s="12"/>
      <c r="C76" s="12"/>
      <c r="D76" s="12"/>
      <c r="E76" s="12"/>
      <c r="F76" s="12"/>
      <c r="G76" s="12"/>
      <c r="H76" s="12"/>
      <c r="I76" s="12"/>
      <c r="J76" s="12"/>
      <c r="K76" s="12"/>
      <c r="L76" s="6"/>
    </row>
    <row r="77" spans="2:12">
      <c r="B77" s="12"/>
      <c r="C77" s="12"/>
      <c r="D77" s="12"/>
      <c r="E77" s="12"/>
      <c r="F77" s="12"/>
      <c r="G77" s="12"/>
      <c r="H77" s="12"/>
      <c r="I77" s="12"/>
      <c r="J77" s="12"/>
      <c r="K77" s="12"/>
      <c r="L77" s="6"/>
    </row>
    <row r="78" spans="2:12">
      <c r="B78" s="12"/>
      <c r="C78" s="12"/>
      <c r="D78" s="12"/>
      <c r="E78" s="12"/>
      <c r="F78" s="12"/>
      <c r="G78" s="12"/>
      <c r="H78" s="12"/>
      <c r="I78" s="12"/>
      <c r="J78" s="12"/>
      <c r="K78" s="12"/>
      <c r="L78" s="6"/>
    </row>
    <row r="79" spans="2:12">
      <c r="B79" s="12"/>
      <c r="C79" s="12"/>
      <c r="D79" s="12"/>
      <c r="E79" s="12"/>
      <c r="F79" s="12"/>
      <c r="G79" s="12"/>
      <c r="H79" s="12"/>
      <c r="I79" s="12"/>
      <c r="J79" s="12"/>
      <c r="K79" s="12"/>
      <c r="L79" s="6"/>
    </row>
    <row r="80" spans="2:12">
      <c r="B80" s="12"/>
      <c r="C80" s="12"/>
      <c r="D80" s="12"/>
      <c r="E80" s="12"/>
      <c r="F80" s="12"/>
      <c r="G80" s="12"/>
      <c r="H80" s="12"/>
      <c r="I80" s="12"/>
      <c r="J80" s="12"/>
      <c r="K80" s="12"/>
      <c r="L80" s="6"/>
    </row>
    <row r="81" spans="2:12">
      <c r="B81" s="12"/>
      <c r="C81" s="12"/>
      <c r="D81" s="12"/>
      <c r="E81" s="12"/>
      <c r="F81" s="12"/>
      <c r="G81" s="12"/>
      <c r="H81" s="12"/>
      <c r="I81" s="12"/>
      <c r="J81" s="12"/>
      <c r="K81" s="12"/>
      <c r="L81" s="6"/>
    </row>
    <row r="82" spans="2:12">
      <c r="B82" s="12"/>
      <c r="C82" s="12"/>
      <c r="D82" s="12"/>
      <c r="E82" s="12"/>
      <c r="F82" s="12"/>
      <c r="G82" s="12"/>
      <c r="H82" s="12"/>
      <c r="I82" s="12"/>
      <c r="J82" s="12"/>
      <c r="K82" s="12"/>
      <c r="L82" s="6"/>
    </row>
    <row r="83" spans="2:12">
      <c r="B83" s="12"/>
      <c r="C83" s="12"/>
      <c r="D83" s="12"/>
      <c r="E83" s="12"/>
      <c r="F83" s="12"/>
      <c r="G83" s="12"/>
      <c r="H83" s="12"/>
      <c r="I83" s="12"/>
      <c r="J83" s="12"/>
      <c r="K83" s="12"/>
      <c r="L83" s="6"/>
    </row>
    <row r="84" spans="2:12">
      <c r="B84" s="12"/>
      <c r="C84" s="12"/>
      <c r="D84" s="12"/>
      <c r="E84" s="12"/>
      <c r="F84" s="12"/>
      <c r="G84" s="12"/>
      <c r="H84" s="12"/>
      <c r="I84" s="12"/>
      <c r="J84" s="12"/>
      <c r="K84" s="12"/>
      <c r="L84" s="6"/>
    </row>
    <row r="85" spans="2:12">
      <c r="B85" s="12"/>
      <c r="C85" s="12"/>
      <c r="D85" s="12"/>
      <c r="E85" s="12"/>
      <c r="F85" s="12"/>
      <c r="G85" s="12"/>
      <c r="H85" s="12"/>
      <c r="I85" s="12"/>
      <c r="J85" s="12"/>
      <c r="K85" s="12"/>
      <c r="L85" s="6"/>
    </row>
    <row r="86" spans="2:12">
      <c r="B86" s="12"/>
      <c r="C86" s="12"/>
      <c r="D86" s="12"/>
      <c r="E86" s="12"/>
      <c r="F86" s="12"/>
      <c r="G86" s="12"/>
      <c r="H86" s="12"/>
      <c r="I86" s="12"/>
      <c r="J86" s="12"/>
      <c r="K86" s="12"/>
      <c r="L86" s="6"/>
    </row>
    <row r="87" spans="2:12">
      <c r="B87" s="12"/>
      <c r="C87" s="12"/>
      <c r="D87" s="12"/>
      <c r="E87" s="12"/>
      <c r="F87" s="12"/>
      <c r="G87" s="12"/>
      <c r="H87" s="12"/>
      <c r="I87" s="12"/>
      <c r="J87" s="12"/>
      <c r="K87" s="12"/>
      <c r="L87" s="6"/>
    </row>
    <row r="88" spans="2:12">
      <c r="B88" s="12"/>
      <c r="C88" s="12"/>
      <c r="D88" s="12"/>
      <c r="E88" s="12"/>
      <c r="F88" s="12"/>
      <c r="G88" s="12"/>
      <c r="H88" s="12"/>
      <c r="I88" s="12"/>
      <c r="J88" s="12"/>
      <c r="K88" s="12"/>
      <c r="L88" s="6"/>
    </row>
    <row r="89" spans="2:12">
      <c r="B89" s="12"/>
      <c r="C89" s="12"/>
      <c r="D89" s="12"/>
      <c r="E89" s="12"/>
      <c r="F89" s="12"/>
      <c r="G89" s="12"/>
      <c r="H89" s="12"/>
      <c r="I89" s="12"/>
      <c r="J89" s="12"/>
      <c r="K89" s="12"/>
      <c r="L89" s="6"/>
    </row>
    <row r="90" spans="2:12">
      <c r="B90" s="12"/>
      <c r="C90" s="12"/>
      <c r="D90" s="12"/>
      <c r="E90" s="12"/>
      <c r="F90" s="12"/>
      <c r="G90" s="12"/>
      <c r="H90" s="12"/>
      <c r="I90" s="12"/>
      <c r="J90" s="12"/>
      <c r="K90" s="12"/>
      <c r="L90" s="6"/>
    </row>
    <row r="91" spans="2:12">
      <c r="B91" s="12"/>
      <c r="C91" s="12"/>
      <c r="D91" s="12"/>
      <c r="E91" s="12"/>
      <c r="F91" s="12"/>
      <c r="G91" s="12"/>
      <c r="H91" s="12"/>
      <c r="I91" s="12"/>
      <c r="J91" s="12"/>
      <c r="K91" s="12"/>
      <c r="L91" s="6"/>
    </row>
    <row r="92" spans="2:12">
      <c r="B92" s="12"/>
      <c r="C92" s="12"/>
      <c r="D92" s="12"/>
      <c r="E92" s="12"/>
      <c r="F92" s="12"/>
      <c r="G92" s="12"/>
      <c r="H92" s="12"/>
      <c r="I92" s="12"/>
      <c r="J92" s="12"/>
      <c r="K92" s="12"/>
      <c r="L92" s="6"/>
    </row>
    <row r="93" spans="2:12">
      <c r="B93" s="12"/>
      <c r="C93" s="12"/>
      <c r="D93" s="12"/>
      <c r="E93" s="12"/>
      <c r="F93" s="12"/>
      <c r="G93" s="12"/>
      <c r="H93" s="12"/>
      <c r="I93" s="12"/>
      <c r="J93" s="12"/>
      <c r="K93" s="12"/>
      <c r="L93" s="6"/>
    </row>
    <row r="94" spans="2:12">
      <c r="B94" s="12"/>
      <c r="C94" s="12"/>
      <c r="D94" s="12"/>
      <c r="E94" s="12"/>
      <c r="F94" s="12"/>
      <c r="G94" s="12"/>
      <c r="H94" s="12"/>
      <c r="I94" s="12"/>
      <c r="J94" s="12"/>
      <c r="K94" s="12"/>
      <c r="L94" s="6"/>
    </row>
    <row r="95" spans="2:12">
      <c r="B95" s="12"/>
      <c r="C95" s="12"/>
      <c r="D95" s="12"/>
      <c r="E95" s="12"/>
      <c r="F95" s="12"/>
      <c r="G95" s="12"/>
      <c r="H95" s="12"/>
      <c r="I95" s="12"/>
      <c r="J95" s="12"/>
      <c r="K95" s="12"/>
      <c r="L95" s="6"/>
    </row>
    <row r="96" spans="2:12">
      <c r="B96" s="12"/>
      <c r="C96" s="12"/>
      <c r="D96" s="12"/>
      <c r="E96" s="12"/>
      <c r="F96" s="12"/>
      <c r="G96" s="12"/>
      <c r="H96" s="12"/>
      <c r="I96" s="12"/>
      <c r="J96" s="12"/>
      <c r="K96" s="12"/>
      <c r="L96" s="6"/>
    </row>
    <row r="97" spans="2:12">
      <c r="B97" s="12"/>
      <c r="C97" s="12"/>
      <c r="D97" s="12"/>
      <c r="E97" s="12"/>
      <c r="F97" s="12"/>
      <c r="G97" s="12"/>
      <c r="H97" s="12"/>
      <c r="I97" s="12"/>
      <c r="J97" s="12"/>
      <c r="K97" s="12"/>
      <c r="L97" s="6"/>
    </row>
    <row r="98" spans="2:12">
      <c r="B98" s="12"/>
      <c r="C98" s="12"/>
      <c r="D98" s="12"/>
      <c r="E98" s="12"/>
      <c r="F98" s="12"/>
      <c r="G98" s="12"/>
      <c r="H98" s="12"/>
      <c r="I98" s="12"/>
      <c r="J98" s="12"/>
      <c r="K98" s="12"/>
      <c r="L98" s="6"/>
    </row>
    <row r="99" spans="2:12">
      <c r="B99" s="12"/>
      <c r="C99" s="12"/>
      <c r="D99" s="12"/>
      <c r="E99" s="12"/>
      <c r="F99" s="12"/>
      <c r="G99" s="12"/>
      <c r="H99" s="12"/>
      <c r="I99" s="12"/>
      <c r="J99" s="12"/>
      <c r="K99" s="12"/>
      <c r="L99" s="6"/>
    </row>
    <row r="100" spans="2:12">
      <c r="B100" s="12"/>
      <c r="C100" s="12"/>
      <c r="D100" s="12"/>
      <c r="E100" s="12"/>
      <c r="F100" s="12"/>
      <c r="G100" s="12"/>
      <c r="H100" s="12"/>
      <c r="I100" s="12"/>
      <c r="J100" s="12"/>
      <c r="K100" s="12"/>
      <c r="L100" s="6"/>
    </row>
    <row r="101" spans="2:12">
      <c r="B101" s="12"/>
      <c r="C101" s="12"/>
      <c r="D101" s="12"/>
      <c r="E101" s="12"/>
      <c r="F101" s="12"/>
      <c r="G101" s="12"/>
      <c r="H101" s="12"/>
      <c r="I101" s="12"/>
      <c r="J101" s="12"/>
      <c r="K101" s="12"/>
      <c r="L101" s="6"/>
    </row>
    <row r="102" spans="2:12">
      <c r="B102" s="12"/>
      <c r="C102" s="12"/>
      <c r="D102" s="12"/>
      <c r="E102" s="12"/>
      <c r="F102" s="12"/>
      <c r="G102" s="12"/>
      <c r="H102" s="12"/>
      <c r="I102" s="12"/>
      <c r="J102" s="12"/>
      <c r="K102" s="12"/>
      <c r="L102" s="6"/>
    </row>
    <row r="103" spans="2:12">
      <c r="B103" s="12"/>
      <c r="C103" s="12"/>
      <c r="D103" s="12"/>
      <c r="E103" s="12"/>
      <c r="F103" s="12"/>
      <c r="G103" s="12"/>
      <c r="H103" s="12"/>
      <c r="I103" s="12"/>
      <c r="J103" s="12"/>
      <c r="K103" s="12"/>
      <c r="L103" s="6"/>
    </row>
    <row r="104" spans="2:12">
      <c r="B104" s="12"/>
      <c r="C104" s="12"/>
      <c r="D104" s="12"/>
      <c r="E104" s="12"/>
      <c r="F104" s="12"/>
      <c r="G104" s="12"/>
      <c r="H104" s="12"/>
      <c r="I104" s="12"/>
      <c r="J104" s="12"/>
      <c r="K104" s="12"/>
      <c r="L104" s="6"/>
    </row>
    <row r="105" spans="2:12">
      <c r="B105" s="12"/>
      <c r="C105" s="12"/>
      <c r="D105" s="12"/>
      <c r="E105" s="12"/>
      <c r="F105" s="12"/>
      <c r="G105" s="12"/>
      <c r="H105" s="12"/>
      <c r="I105" s="12"/>
      <c r="J105" s="12"/>
      <c r="K105" s="12"/>
      <c r="L105" s="6"/>
    </row>
    <row r="106" spans="2:12">
      <c r="B106" s="12"/>
      <c r="C106" s="12"/>
      <c r="D106" s="12"/>
      <c r="E106" s="12"/>
      <c r="F106" s="12"/>
      <c r="G106" s="12"/>
      <c r="H106" s="12"/>
      <c r="I106" s="12"/>
      <c r="J106" s="12"/>
      <c r="K106" s="12"/>
      <c r="L106" s="6"/>
    </row>
    <row r="107" spans="2:12">
      <c r="B107" s="12"/>
      <c r="C107" s="12"/>
      <c r="D107" s="12"/>
      <c r="E107" s="12"/>
      <c r="F107" s="12"/>
      <c r="G107" s="12"/>
      <c r="H107" s="12"/>
      <c r="I107" s="12"/>
      <c r="J107" s="12"/>
      <c r="K107" s="12"/>
      <c r="L107" s="6"/>
    </row>
    <row r="108" spans="2:12">
      <c r="B108" s="12"/>
      <c r="C108" s="12"/>
      <c r="D108" s="12"/>
      <c r="E108" s="12"/>
      <c r="F108" s="12"/>
      <c r="G108" s="12"/>
      <c r="H108" s="12"/>
      <c r="I108" s="12"/>
      <c r="J108" s="12"/>
      <c r="K108" s="12"/>
      <c r="L108" s="6"/>
    </row>
    <row r="109" spans="2:12">
      <c r="B109" s="12"/>
      <c r="C109" s="12"/>
      <c r="D109" s="12"/>
      <c r="E109" s="12"/>
      <c r="F109" s="12"/>
      <c r="G109" s="12"/>
      <c r="H109" s="12"/>
      <c r="I109" s="12"/>
      <c r="J109" s="12"/>
      <c r="K109" s="12"/>
      <c r="L109" s="6"/>
    </row>
    <row r="110" spans="2:12">
      <c r="B110" s="12"/>
      <c r="C110" s="12"/>
      <c r="D110" s="12"/>
      <c r="E110" s="12"/>
      <c r="F110" s="12"/>
      <c r="G110" s="12"/>
      <c r="H110" s="12"/>
      <c r="I110" s="12"/>
      <c r="J110" s="12"/>
      <c r="K110" s="12"/>
      <c r="L110" s="6"/>
    </row>
    <row r="111" spans="2:12">
      <c r="B111" s="12"/>
      <c r="C111" s="12"/>
      <c r="D111" s="12"/>
      <c r="E111" s="12"/>
      <c r="F111" s="12"/>
      <c r="G111" s="12"/>
      <c r="H111" s="12"/>
      <c r="I111" s="12"/>
      <c r="J111" s="12"/>
      <c r="K111" s="12"/>
      <c r="L111" s="6"/>
    </row>
    <row r="112" spans="2:12">
      <c r="B112" s="12"/>
      <c r="C112" s="12"/>
      <c r="D112" s="12"/>
      <c r="E112" s="12"/>
      <c r="F112" s="12"/>
      <c r="G112" s="12"/>
      <c r="H112" s="12"/>
      <c r="I112" s="12"/>
      <c r="J112" s="12"/>
      <c r="K112" s="12"/>
      <c r="L112" s="6"/>
    </row>
    <row r="113" spans="2:12">
      <c r="B113" s="12"/>
      <c r="C113" s="12"/>
      <c r="D113" s="12"/>
      <c r="E113" s="12"/>
      <c r="F113" s="12"/>
      <c r="G113" s="12"/>
      <c r="H113" s="12"/>
      <c r="I113" s="12"/>
      <c r="J113" s="12"/>
      <c r="K113" s="12"/>
      <c r="L113" s="6"/>
    </row>
    <row r="114" spans="2:12">
      <c r="B114" s="12"/>
      <c r="C114" s="12"/>
      <c r="D114" s="12"/>
      <c r="E114" s="12"/>
      <c r="F114" s="12"/>
      <c r="G114" s="12"/>
      <c r="H114" s="12"/>
      <c r="I114" s="12"/>
      <c r="J114" s="12"/>
      <c r="K114" s="12"/>
      <c r="L114" s="6"/>
    </row>
    <row r="115" spans="2:12">
      <c r="B115" s="12"/>
      <c r="C115" s="12"/>
      <c r="D115" s="12"/>
      <c r="E115" s="12"/>
      <c r="F115" s="12"/>
      <c r="G115" s="12"/>
      <c r="H115" s="12"/>
      <c r="I115" s="12"/>
      <c r="J115" s="12"/>
      <c r="K115" s="12"/>
      <c r="L115" s="6"/>
    </row>
    <row r="116" spans="2:12">
      <c r="B116" s="12"/>
      <c r="C116" s="12"/>
      <c r="D116" s="12"/>
      <c r="E116" s="12"/>
      <c r="F116" s="12"/>
      <c r="G116" s="12"/>
      <c r="H116" s="12"/>
      <c r="I116" s="12"/>
      <c r="J116" s="12"/>
      <c r="K116" s="12"/>
      <c r="L116" s="6"/>
    </row>
    <row r="117" spans="2:12">
      <c r="B117" s="12"/>
      <c r="C117" s="12"/>
      <c r="D117" s="12"/>
      <c r="E117" s="12"/>
      <c r="F117" s="12"/>
      <c r="G117" s="12"/>
      <c r="H117" s="12"/>
      <c r="I117" s="12"/>
      <c r="J117" s="12"/>
      <c r="K117" s="12"/>
      <c r="L117" s="6"/>
    </row>
    <row r="118" spans="2:12">
      <c r="B118" s="12"/>
      <c r="C118" s="12"/>
      <c r="D118" s="12"/>
      <c r="E118" s="12"/>
      <c r="F118" s="12"/>
      <c r="G118" s="12"/>
      <c r="H118" s="12"/>
      <c r="I118" s="12"/>
      <c r="J118" s="12"/>
      <c r="K118" s="12"/>
      <c r="L118" s="6"/>
    </row>
    <row r="119" spans="2:12">
      <c r="B119" s="12"/>
      <c r="C119" s="12"/>
      <c r="D119" s="12"/>
      <c r="E119" s="12"/>
      <c r="F119" s="12"/>
      <c r="G119" s="12"/>
      <c r="H119" s="12"/>
      <c r="I119" s="12"/>
      <c r="J119" s="12"/>
      <c r="K119" s="12"/>
      <c r="L119" s="6"/>
    </row>
    <row r="120" spans="2:12">
      <c r="B120" s="12"/>
      <c r="C120" s="12"/>
      <c r="D120" s="12"/>
      <c r="E120" s="12"/>
      <c r="F120" s="12"/>
      <c r="G120" s="12"/>
      <c r="H120" s="12"/>
      <c r="I120" s="12"/>
      <c r="J120" s="12"/>
      <c r="K120" s="12"/>
      <c r="L120" s="6"/>
    </row>
    <row r="121" spans="2:12">
      <c r="B121" s="12"/>
      <c r="C121" s="12"/>
      <c r="D121" s="12"/>
      <c r="E121" s="12"/>
      <c r="F121" s="12"/>
      <c r="G121" s="12"/>
      <c r="H121" s="12"/>
      <c r="I121" s="12"/>
      <c r="J121" s="12"/>
      <c r="K121" s="12"/>
      <c r="L121" s="6"/>
    </row>
    <row r="122" spans="2:12">
      <c r="B122" s="12"/>
      <c r="C122" s="12"/>
      <c r="D122" s="12"/>
      <c r="E122" s="12"/>
      <c r="F122" s="12"/>
      <c r="G122" s="12"/>
      <c r="H122" s="12"/>
      <c r="I122" s="12"/>
      <c r="J122" s="12"/>
      <c r="K122" s="12"/>
      <c r="L122" s="6"/>
    </row>
    <row r="123" spans="2:12">
      <c r="B123" s="12"/>
      <c r="C123" s="12"/>
      <c r="D123" s="12"/>
      <c r="E123" s="12"/>
      <c r="F123" s="12"/>
      <c r="G123" s="12"/>
      <c r="H123" s="12"/>
      <c r="I123" s="12"/>
      <c r="J123" s="12"/>
      <c r="K123" s="12"/>
      <c r="L123" s="6"/>
    </row>
    <row r="124" spans="2:12">
      <c r="B124" s="12"/>
      <c r="C124" s="12"/>
      <c r="D124" s="12"/>
      <c r="E124" s="12"/>
      <c r="F124" s="12"/>
      <c r="G124" s="12"/>
      <c r="H124" s="12"/>
      <c r="I124" s="12"/>
      <c r="J124" s="12"/>
      <c r="K124" s="12"/>
      <c r="L124" s="6"/>
    </row>
    <row r="125" spans="2:12">
      <c r="B125" s="12"/>
      <c r="C125" s="12"/>
      <c r="D125" s="12"/>
      <c r="E125" s="12"/>
      <c r="F125" s="12"/>
      <c r="G125" s="12"/>
      <c r="H125" s="12"/>
      <c r="I125" s="12"/>
      <c r="J125" s="12"/>
      <c r="K125" s="12"/>
      <c r="L125" s="6"/>
    </row>
    <row r="126" spans="2:12">
      <c r="B126" s="12"/>
      <c r="C126" s="12"/>
      <c r="D126" s="12"/>
      <c r="E126" s="12"/>
      <c r="F126" s="12"/>
      <c r="G126" s="12"/>
      <c r="H126" s="12"/>
      <c r="I126" s="12"/>
      <c r="J126" s="12"/>
      <c r="K126" s="12"/>
      <c r="L126" s="6"/>
    </row>
    <row r="127" spans="2:12">
      <c r="B127" s="12"/>
      <c r="C127" s="12"/>
      <c r="D127" s="12"/>
      <c r="E127" s="12"/>
      <c r="F127" s="12"/>
      <c r="G127" s="12"/>
      <c r="H127" s="12"/>
      <c r="I127" s="12"/>
      <c r="J127" s="12"/>
      <c r="K127" s="12"/>
      <c r="L127" s="6"/>
    </row>
    <row r="128" spans="2:12">
      <c r="B128" s="12"/>
      <c r="C128" s="12"/>
      <c r="D128" s="12"/>
      <c r="E128" s="12"/>
      <c r="F128" s="12"/>
      <c r="G128" s="12"/>
      <c r="H128" s="12"/>
      <c r="I128" s="12"/>
      <c r="J128" s="12"/>
      <c r="K128" s="12"/>
      <c r="L128" s="6"/>
    </row>
    <row r="129" spans="2:12">
      <c r="B129" s="12"/>
      <c r="C129" s="12"/>
      <c r="D129" s="12"/>
      <c r="E129" s="12"/>
      <c r="F129" s="12"/>
      <c r="G129" s="12"/>
      <c r="H129" s="12"/>
      <c r="I129" s="12"/>
      <c r="J129" s="12"/>
      <c r="K129" s="12"/>
      <c r="L129" s="6"/>
    </row>
    <row r="130" spans="2:12">
      <c r="B130" s="12"/>
      <c r="C130" s="12"/>
      <c r="D130" s="12"/>
      <c r="E130" s="12"/>
      <c r="F130" s="12"/>
      <c r="G130" s="12"/>
      <c r="H130" s="12"/>
      <c r="I130" s="12"/>
      <c r="J130" s="12"/>
      <c r="K130" s="12"/>
      <c r="L130" s="6"/>
    </row>
    <row r="131" spans="2:12">
      <c r="B131" s="12"/>
      <c r="C131" s="12"/>
      <c r="D131" s="12"/>
      <c r="E131" s="12"/>
      <c r="F131" s="12"/>
      <c r="G131" s="12"/>
      <c r="H131" s="12"/>
      <c r="I131" s="12"/>
      <c r="J131" s="12"/>
      <c r="K131" s="12"/>
      <c r="L131" s="6"/>
    </row>
    <row r="132" spans="2:12">
      <c r="B132" s="12"/>
      <c r="C132" s="12"/>
      <c r="D132" s="12"/>
      <c r="E132" s="12"/>
      <c r="F132" s="12"/>
      <c r="G132" s="12"/>
      <c r="H132" s="12"/>
      <c r="I132" s="12"/>
      <c r="J132" s="12"/>
      <c r="K132" s="12"/>
      <c r="L132" s="6"/>
    </row>
    <row r="133" spans="2:12">
      <c r="B133" s="12"/>
      <c r="C133" s="12"/>
      <c r="D133" s="12"/>
      <c r="E133" s="12"/>
      <c r="F133" s="12"/>
      <c r="G133" s="12"/>
      <c r="H133" s="12"/>
      <c r="I133" s="12"/>
      <c r="J133" s="12"/>
      <c r="K133" s="12"/>
      <c r="L133" s="6"/>
    </row>
    <row r="134" spans="2:12">
      <c r="B134" s="12"/>
      <c r="C134" s="12"/>
      <c r="D134" s="12"/>
      <c r="E134" s="12"/>
      <c r="F134" s="12"/>
      <c r="G134" s="12"/>
      <c r="H134" s="12"/>
      <c r="I134" s="12"/>
      <c r="J134" s="12"/>
      <c r="K134" s="12"/>
      <c r="L134" s="6"/>
    </row>
    <row r="135" spans="2:12">
      <c r="B135" s="12"/>
      <c r="C135" s="12"/>
      <c r="D135" s="12"/>
      <c r="E135" s="12"/>
      <c r="F135" s="12"/>
      <c r="G135" s="12"/>
      <c r="H135" s="12"/>
      <c r="I135" s="12"/>
      <c r="J135" s="12"/>
      <c r="K135" s="12"/>
      <c r="L135" s="6"/>
    </row>
    <row r="136" spans="2:12">
      <c r="B136" s="12"/>
      <c r="C136" s="12"/>
      <c r="D136" s="12"/>
      <c r="E136" s="12"/>
      <c r="F136" s="12"/>
      <c r="G136" s="12"/>
      <c r="H136" s="12"/>
      <c r="I136" s="12"/>
      <c r="J136" s="12"/>
      <c r="K136" s="12"/>
      <c r="L136" s="6"/>
    </row>
    <row r="137" spans="2:12">
      <c r="B137" s="12"/>
      <c r="C137" s="12"/>
      <c r="D137" s="12"/>
      <c r="E137" s="12"/>
      <c r="F137" s="12"/>
      <c r="G137" s="12"/>
      <c r="H137" s="12"/>
      <c r="I137" s="12"/>
      <c r="J137" s="12"/>
      <c r="K137" s="12"/>
      <c r="L137" s="6"/>
    </row>
    <row r="138" spans="2:12">
      <c r="B138" s="12"/>
      <c r="C138" s="12"/>
      <c r="D138" s="12"/>
      <c r="E138" s="12"/>
      <c r="F138" s="12"/>
      <c r="G138" s="12"/>
      <c r="H138" s="12"/>
      <c r="I138" s="12"/>
      <c r="J138" s="12"/>
      <c r="K138" s="12"/>
      <c r="L138" s="6"/>
    </row>
    <row r="139" spans="2:12">
      <c r="B139" s="12"/>
      <c r="C139" s="12"/>
      <c r="D139" s="12"/>
      <c r="E139" s="12"/>
      <c r="F139" s="12"/>
      <c r="G139" s="12"/>
      <c r="H139" s="12"/>
      <c r="I139" s="12"/>
      <c r="J139" s="12"/>
      <c r="K139" s="12"/>
      <c r="L139" s="6"/>
    </row>
    <row r="140" spans="2:12">
      <c r="B140" s="12"/>
      <c r="C140" s="12"/>
      <c r="D140" s="12"/>
      <c r="E140" s="12"/>
      <c r="F140" s="12"/>
      <c r="G140" s="12"/>
      <c r="H140" s="12"/>
      <c r="I140" s="12"/>
      <c r="J140" s="12"/>
      <c r="K140" s="12"/>
      <c r="L140" s="6"/>
    </row>
    <row r="141" spans="2:12">
      <c r="B141" s="12"/>
      <c r="C141" s="12"/>
      <c r="D141" s="12"/>
      <c r="E141" s="12"/>
      <c r="F141" s="12"/>
      <c r="G141" s="12"/>
      <c r="H141" s="12"/>
      <c r="I141" s="12"/>
      <c r="J141" s="12"/>
      <c r="K141" s="12"/>
      <c r="L141" s="6"/>
    </row>
    <row r="142" spans="2:12">
      <c r="B142" s="12"/>
      <c r="C142" s="12"/>
      <c r="D142" s="12"/>
      <c r="E142" s="12"/>
      <c r="F142" s="12"/>
      <c r="G142" s="12"/>
      <c r="H142" s="12"/>
      <c r="I142" s="12"/>
      <c r="J142" s="12"/>
      <c r="K142" s="12"/>
      <c r="L142" s="6"/>
    </row>
    <row r="143" spans="2:12">
      <c r="B143" s="12"/>
      <c r="C143" s="12"/>
      <c r="D143" s="12"/>
      <c r="E143" s="12"/>
      <c r="F143" s="12"/>
      <c r="G143" s="12"/>
      <c r="H143" s="12"/>
      <c r="I143" s="12"/>
      <c r="J143" s="12"/>
      <c r="K143" s="12"/>
      <c r="L143" s="6"/>
    </row>
    <row r="144" spans="2:12">
      <c r="B144" s="12"/>
      <c r="C144" s="12"/>
      <c r="D144" s="12"/>
      <c r="E144" s="12"/>
      <c r="F144" s="12"/>
      <c r="G144" s="12"/>
      <c r="H144" s="12"/>
      <c r="I144" s="12"/>
      <c r="J144" s="12"/>
      <c r="K144" s="12"/>
      <c r="L144" s="6"/>
    </row>
    <row r="145" spans="2:12">
      <c r="B145" s="12"/>
      <c r="C145" s="12"/>
      <c r="D145" s="12"/>
      <c r="E145" s="12"/>
      <c r="F145" s="12"/>
      <c r="G145" s="12"/>
      <c r="H145" s="12"/>
      <c r="I145" s="12"/>
      <c r="J145" s="12"/>
      <c r="K145" s="12"/>
      <c r="L145" s="6"/>
    </row>
    <row r="146" spans="2:12">
      <c r="B146" s="12"/>
      <c r="C146" s="12"/>
      <c r="D146" s="12"/>
      <c r="E146" s="12"/>
      <c r="F146" s="12"/>
      <c r="G146" s="12"/>
      <c r="H146" s="12"/>
      <c r="I146" s="12"/>
      <c r="J146" s="12"/>
      <c r="K146" s="12"/>
      <c r="L146" s="6"/>
    </row>
    <row r="147" spans="2:12">
      <c r="B147" s="12"/>
      <c r="C147" s="12"/>
      <c r="D147" s="12"/>
      <c r="E147" s="12"/>
      <c r="F147" s="12"/>
      <c r="G147" s="12"/>
      <c r="H147" s="12"/>
      <c r="I147" s="12"/>
      <c r="J147" s="12"/>
      <c r="K147" s="12"/>
      <c r="L147" s="6"/>
    </row>
    <row r="148" spans="2:12">
      <c r="B148" s="12"/>
      <c r="C148" s="12"/>
      <c r="D148" s="12"/>
      <c r="E148" s="12"/>
      <c r="F148" s="12"/>
      <c r="G148" s="12"/>
      <c r="H148" s="12"/>
      <c r="I148" s="12"/>
      <c r="J148" s="12"/>
      <c r="K148" s="12"/>
      <c r="L148" s="6"/>
    </row>
    <row r="149" spans="2:12">
      <c r="B149" s="12"/>
      <c r="C149" s="12"/>
      <c r="D149" s="12"/>
      <c r="E149" s="12"/>
      <c r="F149" s="12"/>
      <c r="G149" s="12"/>
      <c r="H149" s="12"/>
      <c r="I149" s="12"/>
      <c r="J149" s="12"/>
      <c r="K149" s="12"/>
      <c r="L149" s="6"/>
    </row>
    <row r="150" spans="2:12">
      <c r="B150" s="12"/>
      <c r="C150" s="12"/>
      <c r="D150" s="12"/>
      <c r="E150" s="12"/>
      <c r="F150" s="12"/>
      <c r="G150" s="12"/>
      <c r="H150" s="12"/>
      <c r="I150" s="12"/>
      <c r="J150" s="12"/>
      <c r="K150" s="12"/>
      <c r="L150" s="6"/>
    </row>
    <row r="151" spans="2:12">
      <c r="B151" s="12"/>
      <c r="C151" s="12"/>
      <c r="D151" s="12"/>
      <c r="E151" s="12"/>
      <c r="F151" s="12"/>
      <c r="G151" s="12"/>
      <c r="H151" s="12"/>
      <c r="I151" s="12"/>
      <c r="J151" s="12"/>
      <c r="K151" s="12"/>
      <c r="L151" s="6"/>
    </row>
    <row r="152" spans="2:12">
      <c r="B152" s="12"/>
      <c r="C152" s="12"/>
      <c r="D152" s="12"/>
      <c r="E152" s="12"/>
      <c r="F152" s="12"/>
      <c r="G152" s="12"/>
      <c r="H152" s="12"/>
      <c r="I152" s="12"/>
      <c r="J152" s="12"/>
      <c r="K152" s="12"/>
      <c r="L152" s="6"/>
    </row>
    <row r="153" spans="2:12">
      <c r="B153" s="12"/>
      <c r="C153" s="12"/>
      <c r="D153" s="12"/>
      <c r="E153" s="12"/>
      <c r="F153" s="12"/>
      <c r="G153" s="12"/>
      <c r="H153" s="12"/>
      <c r="I153" s="12"/>
      <c r="J153" s="12"/>
      <c r="K153" s="12"/>
      <c r="L153" s="6"/>
    </row>
    <row r="154" spans="2:12">
      <c r="B154" s="12"/>
      <c r="C154" s="12"/>
      <c r="D154" s="12"/>
      <c r="E154" s="12"/>
      <c r="F154" s="12"/>
      <c r="G154" s="12"/>
      <c r="H154" s="12"/>
      <c r="I154" s="12"/>
      <c r="J154" s="12"/>
      <c r="K154" s="12"/>
      <c r="L154" s="6"/>
    </row>
    <row r="155" spans="2:12">
      <c r="B155" s="12"/>
      <c r="C155" s="12"/>
      <c r="D155" s="12"/>
      <c r="E155" s="12"/>
      <c r="F155" s="12"/>
      <c r="G155" s="12"/>
      <c r="H155" s="12"/>
      <c r="I155" s="12"/>
      <c r="J155" s="12"/>
      <c r="K155" s="12"/>
      <c r="L155" s="6"/>
    </row>
    <row r="156" spans="2:12">
      <c r="B156" s="12"/>
      <c r="C156" s="12"/>
      <c r="D156" s="12"/>
      <c r="E156" s="12"/>
      <c r="F156" s="12"/>
      <c r="G156" s="12"/>
      <c r="H156" s="12"/>
      <c r="I156" s="12"/>
      <c r="J156" s="12"/>
      <c r="K156" s="12"/>
      <c r="L156" s="6"/>
    </row>
    <row r="157" spans="2:12">
      <c r="B157" s="12"/>
      <c r="C157" s="12"/>
      <c r="D157" s="12"/>
      <c r="E157" s="12"/>
      <c r="F157" s="12"/>
      <c r="G157" s="12"/>
      <c r="H157" s="12"/>
      <c r="I157" s="12"/>
      <c r="J157" s="12"/>
      <c r="K157" s="12"/>
      <c r="L157" s="6"/>
    </row>
    <row r="158" spans="2:12">
      <c r="B158" s="12"/>
      <c r="C158" s="12"/>
      <c r="D158" s="12"/>
      <c r="E158" s="12"/>
      <c r="F158" s="12"/>
      <c r="G158" s="12"/>
      <c r="H158" s="12"/>
      <c r="I158" s="12"/>
      <c r="J158" s="12"/>
      <c r="K158" s="12"/>
      <c r="L158" s="6"/>
    </row>
    <row r="159" spans="2:12">
      <c r="B159" s="12"/>
      <c r="C159" s="12"/>
      <c r="D159" s="12"/>
      <c r="E159" s="12"/>
      <c r="F159" s="12"/>
      <c r="G159" s="12"/>
      <c r="H159" s="12"/>
      <c r="I159" s="12"/>
      <c r="J159" s="12"/>
      <c r="K159" s="12"/>
      <c r="L159" s="6"/>
    </row>
    <row r="160" spans="2:12">
      <c r="B160" s="12"/>
      <c r="C160" s="12"/>
      <c r="D160" s="12"/>
      <c r="E160" s="12"/>
      <c r="F160" s="12"/>
      <c r="G160" s="12"/>
      <c r="H160" s="12"/>
      <c r="I160" s="12"/>
      <c r="J160" s="12"/>
      <c r="K160" s="12"/>
      <c r="L160" s="6"/>
    </row>
    <row r="161" spans="2:12">
      <c r="B161" s="12"/>
      <c r="C161" s="12"/>
      <c r="D161" s="12"/>
      <c r="E161" s="12"/>
      <c r="F161" s="12"/>
      <c r="G161" s="12"/>
      <c r="H161" s="12"/>
      <c r="I161" s="12"/>
      <c r="J161" s="12"/>
      <c r="K161" s="12"/>
      <c r="L161" s="6"/>
    </row>
    <row r="162" spans="2:12">
      <c r="B162" s="12"/>
      <c r="C162" s="12"/>
      <c r="D162" s="12"/>
      <c r="E162" s="12"/>
      <c r="F162" s="12"/>
      <c r="G162" s="12"/>
      <c r="H162" s="12"/>
      <c r="I162" s="12"/>
      <c r="J162" s="12"/>
      <c r="K162" s="12"/>
      <c r="L162" s="6"/>
    </row>
    <row r="163" spans="2:12">
      <c r="B163" s="12"/>
      <c r="C163" s="12"/>
      <c r="D163" s="12"/>
      <c r="E163" s="12"/>
      <c r="F163" s="12"/>
      <c r="G163" s="12"/>
      <c r="H163" s="12"/>
      <c r="I163" s="12"/>
      <c r="J163" s="12"/>
      <c r="K163" s="12"/>
      <c r="L163" s="6"/>
    </row>
    <row r="164" spans="2:12">
      <c r="B164" s="12"/>
      <c r="C164" s="12"/>
      <c r="D164" s="12"/>
      <c r="E164" s="12"/>
      <c r="F164" s="12"/>
      <c r="G164" s="12"/>
      <c r="H164" s="12"/>
      <c r="I164" s="12"/>
      <c r="J164" s="12"/>
      <c r="K164" s="12"/>
      <c r="L164" s="6"/>
    </row>
    <row r="165" spans="2:12">
      <c r="B165" s="12"/>
      <c r="C165" s="12"/>
      <c r="D165" s="12"/>
      <c r="E165" s="12"/>
      <c r="F165" s="12"/>
      <c r="G165" s="12"/>
      <c r="H165" s="12"/>
      <c r="I165" s="12"/>
      <c r="J165" s="12"/>
      <c r="K165" s="12"/>
      <c r="L165" s="6"/>
    </row>
    <row r="166" spans="2:12">
      <c r="B166" s="12"/>
      <c r="C166" s="12"/>
      <c r="D166" s="12"/>
      <c r="E166" s="12"/>
      <c r="F166" s="12"/>
      <c r="G166" s="12"/>
      <c r="H166" s="12"/>
      <c r="I166" s="12"/>
      <c r="J166" s="12"/>
      <c r="K166" s="12"/>
      <c r="L166" s="6"/>
    </row>
    <row r="167" spans="2:12">
      <c r="B167" s="12"/>
      <c r="C167" s="12"/>
      <c r="D167" s="12"/>
      <c r="E167" s="12"/>
      <c r="F167" s="12"/>
      <c r="G167" s="12"/>
      <c r="H167" s="12"/>
      <c r="I167" s="12"/>
      <c r="J167" s="12"/>
      <c r="K167" s="12"/>
      <c r="L167" s="6"/>
    </row>
    <row r="168" spans="2:12">
      <c r="B168" s="12"/>
      <c r="C168" s="12"/>
      <c r="D168" s="12"/>
      <c r="E168" s="12"/>
      <c r="F168" s="12"/>
      <c r="G168" s="12"/>
      <c r="H168" s="12"/>
      <c r="I168" s="12"/>
      <c r="J168" s="12"/>
      <c r="K168" s="12"/>
      <c r="L168" s="6"/>
    </row>
    <row r="169" spans="2:12">
      <c r="B169" s="12"/>
      <c r="C169" s="12"/>
      <c r="D169" s="12"/>
      <c r="E169" s="12"/>
      <c r="F169" s="12"/>
      <c r="G169" s="12"/>
      <c r="H169" s="12"/>
      <c r="I169" s="12"/>
      <c r="J169" s="12"/>
      <c r="K169" s="12"/>
      <c r="L169" s="6"/>
    </row>
    <row r="170" spans="2:12">
      <c r="B170" s="12"/>
      <c r="C170" s="12"/>
      <c r="D170" s="12"/>
      <c r="E170" s="12"/>
      <c r="F170" s="12"/>
      <c r="G170" s="12"/>
      <c r="H170" s="12"/>
      <c r="I170" s="12"/>
      <c r="J170" s="12"/>
      <c r="K170" s="12"/>
      <c r="L170" s="6"/>
    </row>
    <row r="171" spans="2:12">
      <c r="B171" s="12"/>
      <c r="C171" s="12"/>
      <c r="D171" s="12"/>
      <c r="E171" s="12"/>
      <c r="F171" s="12"/>
      <c r="G171" s="12"/>
      <c r="H171" s="12"/>
      <c r="I171" s="12"/>
      <c r="J171" s="12"/>
      <c r="K171" s="12"/>
      <c r="L171" s="6"/>
    </row>
    <row r="172" spans="2:12">
      <c r="B172" s="12"/>
      <c r="C172" s="12"/>
      <c r="D172" s="12"/>
      <c r="E172" s="12"/>
      <c r="F172" s="12"/>
      <c r="G172" s="12"/>
      <c r="H172" s="12"/>
      <c r="I172" s="12"/>
      <c r="J172" s="12"/>
      <c r="K172" s="12"/>
      <c r="L172" s="6"/>
    </row>
    <row r="173" spans="2:12">
      <c r="B173" s="12"/>
      <c r="C173" s="12"/>
      <c r="D173" s="12"/>
      <c r="E173" s="12"/>
      <c r="F173" s="12"/>
      <c r="G173" s="12"/>
      <c r="H173" s="12"/>
      <c r="I173" s="12"/>
      <c r="J173" s="12"/>
      <c r="K173" s="12"/>
      <c r="L173" s="6"/>
    </row>
    <row r="174" spans="2:12">
      <c r="B174" s="12"/>
      <c r="C174" s="12"/>
      <c r="D174" s="12"/>
      <c r="E174" s="12"/>
      <c r="F174" s="12"/>
      <c r="G174" s="12"/>
      <c r="H174" s="12"/>
      <c r="I174" s="12"/>
      <c r="J174" s="12"/>
      <c r="K174" s="12"/>
      <c r="L174" s="6"/>
    </row>
    <row r="175" spans="2:12">
      <c r="B175" s="12"/>
      <c r="C175" s="12"/>
      <c r="D175" s="12"/>
      <c r="E175" s="12"/>
      <c r="F175" s="12"/>
      <c r="G175" s="12"/>
      <c r="H175" s="12"/>
      <c r="I175" s="12"/>
      <c r="J175" s="12"/>
      <c r="K175" s="12"/>
      <c r="L175" s="6"/>
    </row>
    <row r="176" spans="2:12">
      <c r="B176" s="12"/>
      <c r="C176" s="12"/>
      <c r="D176" s="12"/>
      <c r="E176" s="12"/>
      <c r="F176" s="12"/>
      <c r="G176" s="12"/>
      <c r="H176" s="12"/>
      <c r="I176" s="12"/>
      <c r="J176" s="12"/>
      <c r="K176" s="12"/>
      <c r="L176" s="6"/>
    </row>
    <row r="177" spans="2:12">
      <c r="B177" s="12"/>
      <c r="C177" s="12"/>
      <c r="D177" s="12"/>
      <c r="E177" s="12"/>
      <c r="F177" s="12"/>
      <c r="G177" s="12"/>
      <c r="H177" s="12"/>
      <c r="I177" s="12"/>
      <c r="J177" s="12"/>
      <c r="K177" s="12"/>
      <c r="L177" s="6"/>
    </row>
    <row r="178" spans="2:12">
      <c r="B178" s="12"/>
      <c r="C178" s="12"/>
      <c r="D178" s="12"/>
      <c r="E178" s="12"/>
      <c r="F178" s="12"/>
      <c r="G178" s="12"/>
      <c r="H178" s="12"/>
      <c r="I178" s="12"/>
      <c r="J178" s="12"/>
      <c r="K178" s="12"/>
      <c r="L178" s="6"/>
    </row>
    <row r="179" spans="2:12">
      <c r="B179" s="12"/>
      <c r="C179" s="12"/>
      <c r="D179" s="12"/>
      <c r="E179" s="12"/>
      <c r="F179" s="12"/>
      <c r="G179" s="12"/>
      <c r="H179" s="12"/>
      <c r="I179" s="12"/>
      <c r="J179" s="12"/>
      <c r="K179" s="12"/>
      <c r="L179" s="6"/>
    </row>
    <row r="180" spans="2:12">
      <c r="B180" s="12"/>
      <c r="C180" s="12"/>
      <c r="D180" s="12"/>
      <c r="E180" s="12"/>
      <c r="F180" s="12"/>
      <c r="G180" s="12"/>
      <c r="H180" s="12"/>
      <c r="I180" s="12"/>
      <c r="J180" s="12"/>
      <c r="K180" s="12"/>
      <c r="L180" s="6"/>
    </row>
    <row r="181" spans="2:12">
      <c r="B181" s="12"/>
      <c r="C181" s="12"/>
      <c r="D181" s="12"/>
      <c r="E181" s="12"/>
      <c r="F181" s="12"/>
      <c r="G181" s="12"/>
      <c r="H181" s="12"/>
      <c r="I181" s="12"/>
      <c r="J181" s="12"/>
      <c r="K181" s="12"/>
      <c r="L181" s="6"/>
    </row>
    <row r="182" spans="2:12">
      <c r="B182" s="12"/>
      <c r="C182" s="12"/>
      <c r="D182" s="12"/>
      <c r="E182" s="12"/>
      <c r="F182" s="12"/>
      <c r="G182" s="12"/>
      <c r="H182" s="12"/>
      <c r="I182" s="12"/>
      <c r="J182" s="12"/>
      <c r="K182" s="12"/>
      <c r="L182" s="6"/>
    </row>
    <row r="183" spans="2:12">
      <c r="B183" s="12"/>
      <c r="C183" s="12"/>
      <c r="D183" s="12"/>
      <c r="E183" s="12"/>
      <c r="F183" s="12"/>
      <c r="G183" s="12"/>
      <c r="H183" s="12"/>
      <c r="I183" s="12"/>
      <c r="J183" s="12"/>
      <c r="K183" s="12"/>
      <c r="L183" s="6"/>
    </row>
    <row r="184" spans="2:12">
      <c r="B184" s="12"/>
      <c r="C184" s="12"/>
      <c r="D184" s="12"/>
      <c r="E184" s="12"/>
      <c r="F184" s="12"/>
      <c r="G184" s="12"/>
      <c r="H184" s="12"/>
      <c r="I184" s="12"/>
      <c r="J184" s="12"/>
      <c r="K184" s="12"/>
      <c r="L184" s="6"/>
    </row>
    <row r="185" spans="2:12">
      <c r="B185" s="12"/>
      <c r="C185" s="12"/>
      <c r="D185" s="12"/>
      <c r="E185" s="12"/>
      <c r="F185" s="12"/>
      <c r="G185" s="12"/>
      <c r="H185" s="12"/>
      <c r="I185" s="12"/>
      <c r="J185" s="12"/>
      <c r="K185" s="12"/>
      <c r="L185" s="6"/>
    </row>
    <row r="186" spans="2:12">
      <c r="B186" s="12"/>
      <c r="C186" s="12"/>
      <c r="D186" s="12"/>
      <c r="E186" s="12"/>
      <c r="F186" s="12"/>
      <c r="G186" s="12"/>
      <c r="H186" s="12"/>
      <c r="I186" s="12"/>
      <c r="J186" s="12"/>
      <c r="K186" s="12"/>
      <c r="L186" s="6"/>
    </row>
    <row r="187" spans="2:12">
      <c r="B187" s="12"/>
      <c r="C187" s="12"/>
      <c r="D187" s="12"/>
      <c r="E187" s="12"/>
      <c r="F187" s="12"/>
      <c r="G187" s="12"/>
      <c r="H187" s="12"/>
      <c r="I187" s="12"/>
      <c r="J187" s="12"/>
      <c r="K187" s="12"/>
      <c r="L187" s="6"/>
    </row>
    <row r="188" spans="2:12">
      <c r="B188" s="12"/>
      <c r="C188" s="12"/>
      <c r="D188" s="12"/>
      <c r="E188" s="12"/>
      <c r="F188" s="12"/>
      <c r="G188" s="12"/>
      <c r="H188" s="12"/>
      <c r="I188" s="12"/>
      <c r="J188" s="12"/>
      <c r="K188" s="12"/>
      <c r="L188" s="6"/>
    </row>
    <row r="189" spans="2:12">
      <c r="B189" s="12"/>
      <c r="C189" s="12"/>
      <c r="D189" s="12"/>
      <c r="E189" s="12"/>
      <c r="F189" s="12"/>
      <c r="G189" s="12"/>
      <c r="H189" s="12"/>
      <c r="I189" s="12"/>
      <c r="J189" s="12"/>
      <c r="K189" s="12"/>
      <c r="L189" s="6"/>
    </row>
    <row r="190" spans="2:12">
      <c r="B190" s="12"/>
      <c r="C190" s="12"/>
      <c r="D190" s="12"/>
      <c r="E190" s="12"/>
      <c r="F190" s="12"/>
      <c r="G190" s="12"/>
      <c r="H190" s="12"/>
      <c r="I190" s="12"/>
      <c r="J190" s="12"/>
      <c r="K190" s="12"/>
      <c r="L190" s="6"/>
    </row>
    <row r="191" spans="2:12">
      <c r="B191" s="12"/>
      <c r="C191" s="12"/>
      <c r="D191" s="12"/>
      <c r="E191" s="12"/>
      <c r="F191" s="12"/>
      <c r="G191" s="12"/>
      <c r="H191" s="12"/>
      <c r="I191" s="12"/>
      <c r="J191" s="12"/>
      <c r="K191" s="12"/>
      <c r="L191" s="6"/>
    </row>
    <row r="192" spans="2:12">
      <c r="B192" s="12"/>
      <c r="C192" s="12"/>
      <c r="D192" s="12"/>
      <c r="E192" s="12"/>
      <c r="F192" s="12"/>
      <c r="G192" s="12"/>
      <c r="H192" s="12"/>
      <c r="I192" s="12"/>
      <c r="J192" s="12"/>
      <c r="K192" s="12"/>
      <c r="L192" s="6"/>
    </row>
    <row r="193" spans="2:12">
      <c r="B193" s="12"/>
      <c r="C193" s="12"/>
      <c r="D193" s="12"/>
      <c r="E193" s="12"/>
      <c r="F193" s="12"/>
      <c r="G193" s="12"/>
      <c r="H193" s="12"/>
      <c r="I193" s="12"/>
      <c r="J193" s="12"/>
      <c r="K193" s="12"/>
      <c r="L193" s="6"/>
    </row>
    <row r="194" spans="2:12">
      <c r="B194" s="12"/>
      <c r="C194" s="12"/>
      <c r="D194" s="12"/>
      <c r="E194" s="12"/>
      <c r="F194" s="12"/>
      <c r="G194" s="12"/>
      <c r="H194" s="12"/>
      <c r="I194" s="12"/>
      <c r="J194" s="12"/>
      <c r="K194" s="12"/>
      <c r="L194" s="6"/>
    </row>
    <row r="195" spans="2:12">
      <c r="B195" s="12"/>
      <c r="C195" s="12"/>
      <c r="D195" s="12"/>
      <c r="E195" s="12"/>
      <c r="F195" s="12"/>
      <c r="G195" s="12"/>
      <c r="H195" s="12"/>
      <c r="I195" s="12"/>
      <c r="J195" s="12"/>
      <c r="K195" s="12"/>
      <c r="L195" s="6"/>
    </row>
    <row r="196" spans="2:12">
      <c r="B196" s="12"/>
      <c r="C196" s="12"/>
      <c r="D196" s="12"/>
      <c r="E196" s="12"/>
      <c r="F196" s="12"/>
      <c r="G196" s="12"/>
      <c r="H196" s="12"/>
      <c r="I196" s="12"/>
      <c r="J196" s="12"/>
      <c r="K196" s="12"/>
      <c r="L196" s="6"/>
    </row>
    <row r="197" spans="2:12">
      <c r="B197" s="12"/>
      <c r="C197" s="12"/>
      <c r="D197" s="12"/>
      <c r="E197" s="12"/>
      <c r="F197" s="12"/>
      <c r="G197" s="12"/>
      <c r="H197" s="12"/>
      <c r="I197" s="12"/>
      <c r="J197" s="12"/>
      <c r="K197" s="12"/>
      <c r="L197" s="6"/>
    </row>
    <row r="198" spans="2:12">
      <c r="B198" s="12"/>
      <c r="C198" s="12"/>
      <c r="D198" s="12"/>
      <c r="E198" s="12"/>
      <c r="F198" s="12"/>
      <c r="G198" s="12"/>
      <c r="H198" s="12"/>
      <c r="I198" s="12"/>
      <c r="J198" s="12"/>
      <c r="K198" s="12"/>
      <c r="L198" s="6"/>
    </row>
    <row r="199" spans="2:12">
      <c r="B199" s="12"/>
      <c r="C199" s="12"/>
      <c r="D199" s="12"/>
      <c r="E199" s="12"/>
      <c r="F199" s="12"/>
      <c r="G199" s="12"/>
      <c r="H199" s="12"/>
      <c r="I199" s="12"/>
      <c r="J199" s="12"/>
      <c r="K199" s="12"/>
      <c r="L199" s="6"/>
    </row>
    <row r="200" spans="2:12">
      <c r="B200" s="12"/>
      <c r="C200" s="12"/>
      <c r="D200" s="12"/>
      <c r="E200" s="12"/>
      <c r="F200" s="12"/>
      <c r="G200" s="12"/>
      <c r="H200" s="12"/>
      <c r="I200" s="12"/>
      <c r="J200" s="12"/>
      <c r="K200" s="12"/>
      <c r="L200" s="6"/>
    </row>
    <row r="201" spans="2:12">
      <c r="B201" s="12"/>
      <c r="C201" s="12"/>
      <c r="D201" s="12"/>
      <c r="E201" s="12"/>
      <c r="F201" s="12"/>
      <c r="G201" s="12"/>
      <c r="H201" s="12"/>
      <c r="I201" s="12"/>
      <c r="J201" s="12"/>
      <c r="K201" s="12"/>
      <c r="L201" s="6"/>
    </row>
    <row r="202" spans="2:12">
      <c r="B202" s="12"/>
      <c r="C202" s="12"/>
      <c r="D202" s="12"/>
      <c r="E202" s="12"/>
      <c r="F202" s="12"/>
      <c r="G202" s="12"/>
      <c r="H202" s="12"/>
      <c r="I202" s="12"/>
      <c r="J202" s="12"/>
      <c r="K202" s="12"/>
      <c r="L202" s="6"/>
    </row>
    <row r="203" spans="2:12">
      <c r="B203" s="12"/>
      <c r="C203" s="12"/>
      <c r="D203" s="12"/>
      <c r="E203" s="12"/>
      <c r="F203" s="12"/>
      <c r="G203" s="12"/>
      <c r="H203" s="12"/>
      <c r="I203" s="12"/>
      <c r="J203" s="12"/>
      <c r="K203" s="12"/>
      <c r="L203" s="6"/>
    </row>
    <row r="204" spans="2:12">
      <c r="B204" s="12"/>
      <c r="C204" s="12"/>
      <c r="D204" s="12"/>
      <c r="E204" s="12"/>
      <c r="F204" s="12"/>
      <c r="G204" s="12"/>
      <c r="H204" s="12"/>
      <c r="I204" s="12"/>
      <c r="J204" s="12"/>
      <c r="K204" s="12"/>
      <c r="L204" s="6"/>
    </row>
    <row r="205" spans="2:12">
      <c r="B205" s="12"/>
      <c r="C205" s="12"/>
      <c r="D205" s="12"/>
      <c r="E205" s="12"/>
      <c r="F205" s="12"/>
      <c r="G205" s="12"/>
      <c r="H205" s="12"/>
      <c r="I205" s="12"/>
      <c r="J205" s="12"/>
      <c r="K205" s="12"/>
      <c r="L205" s="6"/>
    </row>
    <row r="206" spans="2:12">
      <c r="B206" s="12"/>
      <c r="C206" s="12"/>
      <c r="D206" s="12"/>
      <c r="E206" s="12"/>
      <c r="F206" s="12"/>
      <c r="G206" s="12"/>
      <c r="H206" s="12"/>
      <c r="I206" s="12"/>
      <c r="J206" s="12"/>
      <c r="K206" s="12"/>
      <c r="L206" s="6"/>
    </row>
    <row r="207" spans="2:12">
      <c r="B207" s="12"/>
      <c r="C207" s="12"/>
      <c r="D207" s="12"/>
      <c r="E207" s="12"/>
      <c r="F207" s="12"/>
      <c r="G207" s="12"/>
      <c r="H207" s="12"/>
      <c r="I207" s="12"/>
      <c r="J207" s="12"/>
      <c r="K207" s="12"/>
      <c r="L207" s="6"/>
    </row>
    <row r="208" spans="2:12">
      <c r="B208" s="12"/>
      <c r="C208" s="12"/>
      <c r="D208" s="12"/>
      <c r="E208" s="12"/>
      <c r="F208" s="12"/>
      <c r="G208" s="12"/>
      <c r="H208" s="12"/>
      <c r="I208" s="12"/>
      <c r="J208" s="12"/>
      <c r="K208" s="12"/>
      <c r="L208" s="6"/>
    </row>
    <row r="209" spans="2:12">
      <c r="B209" s="12"/>
      <c r="C209" s="12"/>
      <c r="D209" s="12"/>
      <c r="E209" s="12"/>
      <c r="F209" s="12"/>
      <c r="G209" s="12"/>
      <c r="H209" s="12"/>
      <c r="I209" s="12"/>
      <c r="J209" s="12"/>
      <c r="K209" s="12"/>
      <c r="L209" s="6"/>
    </row>
    <row r="210" spans="2:12">
      <c r="B210" s="12"/>
      <c r="C210" s="12"/>
      <c r="D210" s="12"/>
      <c r="E210" s="12"/>
      <c r="F210" s="12"/>
      <c r="G210" s="12"/>
      <c r="H210" s="12"/>
      <c r="I210" s="12"/>
      <c r="J210" s="12"/>
      <c r="K210" s="12"/>
      <c r="L210" s="6"/>
    </row>
    <row r="211" spans="2:12">
      <c r="B211" s="12"/>
      <c r="C211" s="12"/>
      <c r="D211" s="12"/>
      <c r="E211" s="12"/>
      <c r="F211" s="12"/>
      <c r="G211" s="12"/>
      <c r="H211" s="12"/>
      <c r="I211" s="12"/>
      <c r="J211" s="12"/>
      <c r="K211" s="12"/>
      <c r="L211" s="6"/>
    </row>
    <row r="212" spans="2:12">
      <c r="B212" s="12"/>
      <c r="C212" s="12"/>
      <c r="D212" s="12"/>
      <c r="E212" s="12"/>
      <c r="F212" s="12"/>
      <c r="G212" s="12"/>
      <c r="H212" s="12"/>
      <c r="I212" s="12"/>
      <c r="J212" s="12"/>
      <c r="K212" s="12"/>
      <c r="L212" s="6"/>
    </row>
    <row r="213" spans="2:12">
      <c r="B213" s="12"/>
      <c r="C213" s="12"/>
      <c r="D213" s="12"/>
      <c r="E213" s="12"/>
      <c r="F213" s="12"/>
      <c r="G213" s="12"/>
      <c r="H213" s="12"/>
      <c r="I213" s="12"/>
      <c r="J213" s="12"/>
      <c r="K213" s="12"/>
      <c r="L213" s="6"/>
    </row>
    <row r="214" spans="2:12">
      <c r="B214" s="12"/>
      <c r="C214" s="12"/>
      <c r="D214" s="12"/>
      <c r="E214" s="12"/>
      <c r="F214" s="12"/>
      <c r="G214" s="12"/>
      <c r="H214" s="12"/>
      <c r="I214" s="12"/>
      <c r="J214" s="12"/>
      <c r="K214" s="12"/>
      <c r="L214" s="6"/>
    </row>
    <row r="215" spans="2:12">
      <c r="B215" s="12"/>
      <c r="C215" s="12"/>
      <c r="D215" s="12"/>
      <c r="E215" s="12"/>
      <c r="F215" s="12"/>
      <c r="G215" s="12"/>
      <c r="H215" s="12"/>
      <c r="I215" s="12"/>
      <c r="J215" s="12"/>
      <c r="K215" s="12"/>
      <c r="L215" s="6"/>
    </row>
    <row r="216" spans="2:12">
      <c r="B216" s="12"/>
      <c r="C216" s="12"/>
      <c r="D216" s="12"/>
      <c r="E216" s="12"/>
      <c r="F216" s="12"/>
      <c r="G216" s="12"/>
      <c r="H216" s="12"/>
      <c r="I216" s="12"/>
      <c r="J216" s="12"/>
      <c r="K216" s="12"/>
      <c r="L216" s="6"/>
    </row>
    <row r="217" spans="2:12">
      <c r="B217" s="12"/>
      <c r="C217" s="12"/>
      <c r="D217" s="12"/>
      <c r="E217" s="12"/>
      <c r="F217" s="12"/>
      <c r="G217" s="12"/>
      <c r="H217" s="12"/>
      <c r="I217" s="12"/>
      <c r="J217" s="12"/>
      <c r="K217" s="12"/>
      <c r="L217" s="6"/>
    </row>
    <row r="218" spans="2:12">
      <c r="B218" s="12"/>
      <c r="C218" s="12"/>
      <c r="D218" s="12"/>
      <c r="E218" s="12"/>
      <c r="F218" s="12"/>
      <c r="G218" s="12"/>
      <c r="H218" s="12"/>
      <c r="I218" s="12"/>
      <c r="J218" s="12"/>
      <c r="K218" s="12"/>
      <c r="L218" s="6"/>
    </row>
    <row r="219" spans="2:12">
      <c r="B219" s="12"/>
      <c r="C219" s="12"/>
      <c r="D219" s="12"/>
      <c r="E219" s="12"/>
      <c r="F219" s="12"/>
      <c r="G219" s="12"/>
      <c r="H219" s="12"/>
      <c r="I219" s="12"/>
      <c r="J219" s="12"/>
      <c r="K219" s="12"/>
      <c r="L219" s="6"/>
    </row>
    <row r="220" spans="2:12">
      <c r="B220" s="12"/>
      <c r="C220" s="12"/>
      <c r="D220" s="12"/>
      <c r="E220" s="12"/>
      <c r="F220" s="12"/>
      <c r="G220" s="12"/>
      <c r="H220" s="12"/>
      <c r="I220" s="12"/>
      <c r="J220" s="12"/>
      <c r="K220" s="12"/>
      <c r="L220" s="6"/>
    </row>
    <row r="221" spans="2:12">
      <c r="B221" s="12"/>
      <c r="C221" s="12"/>
      <c r="D221" s="12"/>
      <c r="E221" s="12"/>
      <c r="F221" s="12"/>
      <c r="G221" s="12"/>
      <c r="H221" s="12"/>
      <c r="I221" s="12"/>
      <c r="J221" s="12"/>
      <c r="K221" s="12"/>
      <c r="L221" s="6"/>
    </row>
    <row r="222" spans="2:12">
      <c r="B222" s="12"/>
      <c r="C222" s="12"/>
      <c r="D222" s="12"/>
      <c r="E222" s="12"/>
      <c r="F222" s="12"/>
      <c r="G222" s="12"/>
      <c r="H222" s="12"/>
      <c r="I222" s="12"/>
      <c r="J222" s="12"/>
      <c r="K222" s="12"/>
      <c r="L222" s="6"/>
    </row>
    <row r="223" spans="2:12">
      <c r="B223" s="12"/>
      <c r="C223" s="12"/>
      <c r="D223" s="12"/>
      <c r="E223" s="12"/>
      <c r="F223" s="12"/>
      <c r="G223" s="12"/>
      <c r="H223" s="12"/>
      <c r="I223" s="12"/>
      <c r="J223" s="12"/>
      <c r="K223" s="12"/>
      <c r="L223" s="6"/>
    </row>
    <row r="224" spans="2:12">
      <c r="B224" s="12"/>
      <c r="C224" s="12"/>
      <c r="D224" s="12"/>
      <c r="E224" s="12"/>
      <c r="F224" s="12"/>
      <c r="G224" s="12"/>
      <c r="H224" s="12"/>
      <c r="I224" s="12"/>
      <c r="J224" s="12"/>
      <c r="K224" s="12"/>
      <c r="L224" s="6"/>
    </row>
    <row r="225" spans="2:12">
      <c r="B225" s="12"/>
      <c r="C225" s="12"/>
      <c r="D225" s="12"/>
      <c r="E225" s="12"/>
      <c r="F225" s="12"/>
      <c r="G225" s="12"/>
      <c r="H225" s="12"/>
      <c r="I225" s="12"/>
      <c r="J225" s="12"/>
      <c r="K225" s="12"/>
      <c r="L225" s="6"/>
    </row>
    <row r="226" spans="2:12">
      <c r="B226" s="12"/>
      <c r="C226" s="12"/>
      <c r="D226" s="12"/>
      <c r="E226" s="12"/>
      <c r="F226" s="12"/>
      <c r="G226" s="12"/>
      <c r="H226" s="12"/>
      <c r="I226" s="12"/>
      <c r="J226" s="12"/>
      <c r="K226" s="12"/>
      <c r="L226" s="6"/>
    </row>
    <row r="227" spans="2:12">
      <c r="B227" s="12"/>
      <c r="C227" s="12"/>
      <c r="D227" s="12"/>
      <c r="E227" s="12"/>
      <c r="F227" s="12"/>
      <c r="G227" s="12"/>
      <c r="H227" s="12"/>
      <c r="I227" s="12"/>
      <c r="J227" s="12"/>
      <c r="K227" s="12"/>
      <c r="L227" s="6"/>
    </row>
    <row r="228" spans="2:12">
      <c r="B228" s="12"/>
      <c r="C228" s="12"/>
      <c r="D228" s="12"/>
      <c r="E228" s="12"/>
      <c r="F228" s="12"/>
      <c r="G228" s="12"/>
      <c r="H228" s="12"/>
      <c r="I228" s="12"/>
      <c r="J228" s="12"/>
      <c r="K228" s="12"/>
      <c r="L228" s="6"/>
    </row>
    <row r="229" spans="2:12">
      <c r="B229" s="12"/>
      <c r="C229" s="12"/>
      <c r="D229" s="12"/>
      <c r="E229" s="12"/>
      <c r="F229" s="12"/>
      <c r="G229" s="12"/>
      <c r="H229" s="12"/>
      <c r="I229" s="12"/>
      <c r="J229" s="12"/>
      <c r="K229" s="12"/>
      <c r="L229" s="6"/>
    </row>
    <row r="230" spans="2:12">
      <c r="B230" s="12"/>
      <c r="C230" s="12"/>
      <c r="D230" s="12"/>
      <c r="E230" s="12"/>
      <c r="F230" s="12"/>
      <c r="G230" s="12"/>
      <c r="H230" s="12"/>
      <c r="I230" s="12"/>
      <c r="J230" s="12"/>
      <c r="K230" s="12"/>
      <c r="L230" s="6"/>
    </row>
    <row r="231" spans="2:12">
      <c r="B231" s="12"/>
      <c r="C231" s="12"/>
      <c r="D231" s="12"/>
      <c r="E231" s="12"/>
      <c r="F231" s="12"/>
      <c r="G231" s="12"/>
      <c r="H231" s="12"/>
      <c r="I231" s="12"/>
      <c r="J231" s="12"/>
      <c r="K231" s="12"/>
      <c r="L231" s="6"/>
    </row>
    <row r="232" spans="2:12">
      <c r="B232" s="12"/>
      <c r="C232" s="12"/>
      <c r="D232" s="12"/>
      <c r="E232" s="12"/>
      <c r="F232" s="12"/>
      <c r="G232" s="12"/>
      <c r="H232" s="12"/>
      <c r="I232" s="12"/>
      <c r="J232" s="12"/>
      <c r="K232" s="12"/>
      <c r="L232" s="6"/>
    </row>
    <row r="233" spans="2:12">
      <c r="B233" s="12"/>
      <c r="C233" s="12"/>
      <c r="D233" s="12"/>
      <c r="E233" s="12"/>
      <c r="F233" s="12"/>
      <c r="G233" s="12"/>
      <c r="H233" s="12"/>
      <c r="I233" s="12"/>
      <c r="J233" s="12"/>
      <c r="K233" s="12"/>
      <c r="L233" s="6"/>
    </row>
    <row r="234" spans="2:12">
      <c r="B234" s="12"/>
      <c r="C234" s="12"/>
      <c r="D234" s="12"/>
      <c r="E234" s="12"/>
      <c r="F234" s="12"/>
      <c r="G234" s="12"/>
      <c r="H234" s="12"/>
      <c r="I234" s="12"/>
      <c r="J234" s="12"/>
      <c r="K234" s="12"/>
      <c r="L234" s="6"/>
    </row>
    <row r="235" spans="2:12">
      <c r="B235" s="12"/>
      <c r="C235" s="12"/>
      <c r="D235" s="12"/>
      <c r="E235" s="12"/>
      <c r="F235" s="12"/>
      <c r="G235" s="12"/>
      <c r="H235" s="12"/>
      <c r="I235" s="12"/>
      <c r="J235" s="12"/>
      <c r="K235" s="12"/>
      <c r="L235" s="6"/>
    </row>
    <row r="236" spans="2:12">
      <c r="B236" s="12"/>
      <c r="C236" s="12"/>
      <c r="D236" s="12"/>
      <c r="E236" s="12"/>
      <c r="F236" s="12"/>
      <c r="G236" s="12"/>
      <c r="H236" s="12"/>
      <c r="I236" s="12"/>
      <c r="J236" s="12"/>
      <c r="K236" s="12"/>
      <c r="L236" s="6"/>
    </row>
    <row r="237" spans="2:12">
      <c r="B237" s="12"/>
      <c r="C237" s="12"/>
      <c r="D237" s="12"/>
      <c r="E237" s="12"/>
      <c r="F237" s="12"/>
      <c r="G237" s="12"/>
      <c r="H237" s="12"/>
      <c r="I237" s="12"/>
      <c r="J237" s="12"/>
      <c r="K237" s="12"/>
      <c r="L237" s="6"/>
    </row>
    <row r="238" spans="2:12">
      <c r="B238" s="12"/>
      <c r="C238" s="12"/>
      <c r="D238" s="12"/>
      <c r="E238" s="12"/>
      <c r="F238" s="12"/>
      <c r="G238" s="12"/>
      <c r="H238" s="12"/>
      <c r="I238" s="12"/>
      <c r="J238" s="12"/>
      <c r="K238" s="12"/>
      <c r="L238" s="6"/>
    </row>
    <row r="239" spans="2:12">
      <c r="B239" s="12"/>
      <c r="C239" s="12"/>
      <c r="D239" s="12"/>
      <c r="E239" s="12"/>
      <c r="F239" s="12"/>
      <c r="G239" s="12"/>
      <c r="H239" s="12"/>
      <c r="I239" s="12"/>
      <c r="J239" s="12"/>
      <c r="K239" s="12"/>
      <c r="L239" s="6"/>
    </row>
    <row r="240" spans="2:12">
      <c r="B240" s="12"/>
      <c r="C240" s="12"/>
      <c r="D240" s="12"/>
      <c r="E240" s="12"/>
      <c r="F240" s="12"/>
      <c r="G240" s="12"/>
      <c r="H240" s="12"/>
      <c r="I240" s="12"/>
      <c r="J240" s="12"/>
      <c r="K240" s="12"/>
      <c r="L240" s="6"/>
    </row>
    <row r="241" spans="2:12">
      <c r="B241" s="12"/>
      <c r="C241" s="12"/>
      <c r="D241" s="12"/>
      <c r="E241" s="12"/>
      <c r="F241" s="12"/>
      <c r="G241" s="12"/>
      <c r="H241" s="12"/>
      <c r="I241" s="12"/>
      <c r="J241" s="12"/>
      <c r="K241" s="12"/>
      <c r="L241" s="6"/>
    </row>
    <row r="242" spans="2:12">
      <c r="B242" s="12"/>
      <c r="C242" s="12"/>
      <c r="D242" s="12"/>
      <c r="E242" s="12"/>
      <c r="F242" s="12"/>
      <c r="G242" s="12"/>
      <c r="H242" s="12"/>
      <c r="I242" s="12"/>
      <c r="J242" s="12"/>
      <c r="K242" s="12"/>
      <c r="L242" s="6"/>
    </row>
    <row r="243" spans="2:12">
      <c r="B243" s="12"/>
      <c r="C243" s="12"/>
      <c r="D243" s="12"/>
      <c r="E243" s="12"/>
      <c r="F243" s="12"/>
      <c r="G243" s="12"/>
      <c r="H243" s="12"/>
      <c r="I243" s="12"/>
      <c r="J243" s="12"/>
      <c r="K243" s="12"/>
      <c r="L243" s="6"/>
    </row>
    <row r="244" spans="2:12">
      <c r="B244" s="12"/>
      <c r="C244" s="12"/>
      <c r="D244" s="12"/>
      <c r="E244" s="12"/>
      <c r="F244" s="12"/>
      <c r="G244" s="12"/>
      <c r="H244" s="12"/>
      <c r="I244" s="12"/>
      <c r="J244" s="12"/>
      <c r="K244" s="12"/>
      <c r="L244" s="6"/>
    </row>
    <row r="245" spans="2:12">
      <c r="B245" s="12"/>
      <c r="C245" s="12"/>
      <c r="D245" s="12"/>
      <c r="E245" s="12"/>
      <c r="F245" s="12"/>
      <c r="G245" s="12"/>
      <c r="H245" s="12"/>
      <c r="I245" s="12"/>
      <c r="J245" s="12"/>
      <c r="K245" s="12"/>
      <c r="L245" s="6"/>
    </row>
    <row r="246" spans="2:12">
      <c r="B246" s="12"/>
      <c r="C246" s="12"/>
      <c r="D246" s="12"/>
      <c r="E246" s="12"/>
      <c r="F246" s="12"/>
      <c r="G246" s="12"/>
      <c r="H246" s="12"/>
      <c r="I246" s="12"/>
      <c r="J246" s="12"/>
      <c r="K246" s="12"/>
      <c r="L246" s="6"/>
    </row>
    <row r="247" spans="2:12">
      <c r="B247" s="12"/>
      <c r="C247" s="12"/>
      <c r="D247" s="12"/>
      <c r="E247" s="12"/>
      <c r="F247" s="12"/>
      <c r="G247" s="12"/>
      <c r="H247" s="12"/>
      <c r="I247" s="12"/>
      <c r="J247" s="12"/>
      <c r="K247" s="12"/>
      <c r="L247" s="6"/>
    </row>
    <row r="248" spans="2:12">
      <c r="B248" s="12"/>
      <c r="C248" s="12"/>
      <c r="D248" s="12"/>
      <c r="E248" s="12"/>
      <c r="F248" s="12"/>
      <c r="G248" s="12"/>
      <c r="H248" s="12"/>
      <c r="I248" s="12"/>
      <c r="J248" s="12"/>
      <c r="K248" s="12"/>
      <c r="L248" s="6"/>
    </row>
    <row r="249" spans="2:12">
      <c r="B249" s="12"/>
      <c r="C249" s="12"/>
      <c r="D249" s="12"/>
      <c r="E249" s="12"/>
      <c r="F249" s="12"/>
      <c r="G249" s="12"/>
      <c r="H249" s="12"/>
      <c r="I249" s="12"/>
      <c r="J249" s="12"/>
      <c r="K249" s="12"/>
      <c r="L249" s="6"/>
    </row>
    <row r="250" spans="2:12">
      <c r="B250" s="12"/>
      <c r="C250" s="12"/>
      <c r="D250" s="12"/>
      <c r="E250" s="12"/>
      <c r="F250" s="12"/>
      <c r="G250" s="12"/>
      <c r="H250" s="12"/>
      <c r="I250" s="12"/>
      <c r="J250" s="12"/>
      <c r="K250" s="12"/>
      <c r="L250" s="6"/>
    </row>
    <row r="251" spans="2:12">
      <c r="B251" s="12"/>
      <c r="C251" s="12"/>
      <c r="D251" s="12"/>
      <c r="E251" s="12"/>
      <c r="F251" s="12"/>
      <c r="G251" s="12"/>
      <c r="H251" s="12"/>
      <c r="I251" s="12"/>
      <c r="J251" s="12"/>
      <c r="K251" s="12"/>
      <c r="L251" s="6"/>
    </row>
    <row r="252" spans="2:12">
      <c r="B252" s="12"/>
      <c r="C252" s="12"/>
      <c r="D252" s="12"/>
      <c r="E252" s="12"/>
      <c r="F252" s="12"/>
      <c r="G252" s="12"/>
      <c r="H252" s="12"/>
      <c r="I252" s="12"/>
      <c r="J252" s="12"/>
      <c r="K252" s="12"/>
      <c r="L252" s="6"/>
    </row>
    <row r="253" spans="2:12">
      <c r="B253" s="12"/>
      <c r="C253" s="12"/>
      <c r="D253" s="12"/>
      <c r="E253" s="12"/>
      <c r="F253" s="12"/>
      <c r="G253" s="12"/>
      <c r="H253" s="12"/>
      <c r="I253" s="12"/>
      <c r="J253" s="12"/>
      <c r="K253" s="12"/>
      <c r="L253" s="6"/>
    </row>
    <row r="254" spans="2:12">
      <c r="B254" s="12"/>
      <c r="C254" s="12"/>
      <c r="D254" s="12"/>
      <c r="E254" s="12"/>
      <c r="F254" s="12"/>
      <c r="G254" s="12"/>
      <c r="H254" s="12"/>
      <c r="I254" s="12"/>
      <c r="J254" s="12"/>
      <c r="K254" s="12"/>
      <c r="L254" s="6"/>
    </row>
    <row r="255" spans="2:12">
      <c r="B255" s="12"/>
      <c r="C255" s="12"/>
      <c r="D255" s="12"/>
      <c r="E255" s="12"/>
      <c r="F255" s="12"/>
      <c r="G255" s="12"/>
      <c r="H255" s="12"/>
      <c r="I255" s="12"/>
      <c r="J255" s="12"/>
      <c r="K255" s="12"/>
      <c r="L255" s="6"/>
    </row>
    <row r="256" spans="2:12">
      <c r="B256" s="12"/>
      <c r="C256" s="12"/>
      <c r="D256" s="12"/>
      <c r="E256" s="12"/>
      <c r="F256" s="12"/>
      <c r="G256" s="12"/>
      <c r="H256" s="12"/>
      <c r="I256" s="12"/>
      <c r="J256" s="12"/>
      <c r="K256" s="12"/>
      <c r="L256" s="6"/>
    </row>
    <row r="257" spans="2:12">
      <c r="B257" s="12"/>
      <c r="C257" s="12"/>
      <c r="D257" s="12"/>
      <c r="E257" s="12"/>
      <c r="F257" s="12"/>
      <c r="G257" s="12"/>
      <c r="H257" s="12"/>
      <c r="I257" s="12"/>
      <c r="J257" s="12"/>
      <c r="K257" s="12"/>
      <c r="L257" s="6"/>
    </row>
    <row r="258" spans="2:12">
      <c r="B258" s="12"/>
      <c r="C258" s="12"/>
      <c r="D258" s="12"/>
      <c r="E258" s="12"/>
      <c r="F258" s="12"/>
      <c r="G258" s="12"/>
      <c r="H258" s="12"/>
      <c r="I258" s="12"/>
      <c r="J258" s="12"/>
      <c r="K258" s="12"/>
      <c r="L258" s="6"/>
    </row>
    <row r="259" spans="2:12">
      <c r="B259" s="12"/>
      <c r="C259" s="12"/>
      <c r="D259" s="12"/>
      <c r="E259" s="12"/>
      <c r="F259" s="12"/>
      <c r="G259" s="12"/>
      <c r="H259" s="12"/>
      <c r="I259" s="12"/>
      <c r="J259" s="12"/>
      <c r="K259" s="12"/>
      <c r="L259" s="6"/>
    </row>
    <row r="260" spans="2:12">
      <c r="B260" s="12"/>
      <c r="C260" s="12"/>
      <c r="D260" s="12"/>
      <c r="E260" s="12"/>
      <c r="F260" s="12"/>
      <c r="G260" s="12"/>
      <c r="H260" s="12"/>
      <c r="I260" s="12"/>
      <c r="J260" s="12"/>
      <c r="K260" s="12"/>
      <c r="L260" s="6"/>
    </row>
    <row r="261" spans="2:12">
      <c r="B261" s="12"/>
      <c r="C261" s="12"/>
      <c r="D261" s="12"/>
      <c r="E261" s="12"/>
      <c r="F261" s="12"/>
      <c r="G261" s="12"/>
      <c r="H261" s="12"/>
      <c r="I261" s="12"/>
      <c r="J261" s="12"/>
      <c r="K261" s="12"/>
      <c r="L261" s="6"/>
    </row>
    <row r="262" spans="2:12">
      <c r="B262" s="12"/>
      <c r="C262" s="12"/>
      <c r="D262" s="12"/>
      <c r="E262" s="12"/>
      <c r="F262" s="12"/>
      <c r="G262" s="12"/>
      <c r="H262" s="12"/>
      <c r="I262" s="12"/>
      <c r="J262" s="12"/>
      <c r="K262" s="12"/>
      <c r="L262" s="6"/>
    </row>
    <row r="263" spans="2:12">
      <c r="B263" s="12"/>
      <c r="C263" s="12"/>
      <c r="D263" s="12"/>
      <c r="E263" s="12"/>
      <c r="F263" s="12"/>
      <c r="G263" s="12"/>
      <c r="H263" s="12"/>
      <c r="I263" s="12"/>
      <c r="J263" s="12"/>
      <c r="K263" s="12"/>
      <c r="L263" s="6"/>
    </row>
    <row r="264" spans="2:12">
      <c r="B264" s="12"/>
      <c r="C264" s="12"/>
      <c r="D264" s="12"/>
      <c r="E264" s="12"/>
      <c r="F264" s="12"/>
      <c r="G264" s="12"/>
      <c r="H264" s="12"/>
      <c r="I264" s="12"/>
      <c r="J264" s="12"/>
      <c r="K264" s="12"/>
      <c r="L264" s="6"/>
    </row>
    <row r="265" spans="2:12">
      <c r="B265" s="12"/>
      <c r="C265" s="12"/>
      <c r="D265" s="12"/>
      <c r="E265" s="12"/>
      <c r="F265" s="12"/>
      <c r="G265" s="12"/>
      <c r="H265" s="12"/>
      <c r="I265" s="12"/>
      <c r="J265" s="12"/>
      <c r="K265" s="12"/>
      <c r="L265" s="6"/>
    </row>
    <row r="266" spans="2:12">
      <c r="B266" s="12"/>
      <c r="C266" s="12"/>
      <c r="D266" s="12"/>
      <c r="E266" s="12"/>
      <c r="F266" s="12"/>
      <c r="G266" s="12"/>
      <c r="H266" s="12"/>
      <c r="I266" s="12"/>
      <c r="J266" s="12"/>
      <c r="K266" s="12"/>
      <c r="L266" s="6"/>
    </row>
    <row r="267" spans="2:12">
      <c r="B267" s="12"/>
      <c r="C267" s="12"/>
      <c r="D267" s="12"/>
      <c r="E267" s="12"/>
      <c r="F267" s="12"/>
      <c r="G267" s="12"/>
      <c r="H267" s="12"/>
      <c r="I267" s="12"/>
      <c r="J267" s="12"/>
      <c r="K267" s="12"/>
      <c r="L267" s="6"/>
    </row>
    <row r="268" spans="2:12">
      <c r="B268" s="12"/>
      <c r="C268" s="12"/>
      <c r="D268" s="12"/>
      <c r="E268" s="12"/>
      <c r="F268" s="12"/>
      <c r="G268" s="12"/>
      <c r="H268" s="12"/>
      <c r="I268" s="12"/>
      <c r="J268" s="12"/>
      <c r="K268" s="12"/>
      <c r="L268" s="6"/>
    </row>
    <row r="269" spans="2:12">
      <c r="B269" s="12"/>
      <c r="C269" s="12"/>
      <c r="D269" s="12"/>
      <c r="E269" s="12"/>
      <c r="F269" s="12"/>
      <c r="G269" s="12"/>
      <c r="H269" s="12"/>
      <c r="I269" s="12"/>
      <c r="J269" s="12"/>
      <c r="K269" s="12"/>
      <c r="L269" s="6"/>
    </row>
    <row r="270" spans="2:12">
      <c r="B270" s="12"/>
      <c r="C270" s="12"/>
      <c r="D270" s="12"/>
      <c r="E270" s="12"/>
      <c r="F270" s="12"/>
      <c r="G270" s="12"/>
      <c r="H270" s="12"/>
      <c r="I270" s="12"/>
      <c r="J270" s="12"/>
      <c r="K270" s="12"/>
      <c r="L270" s="6"/>
    </row>
    <row r="271" spans="2:12">
      <c r="B271" s="12"/>
      <c r="C271" s="12"/>
      <c r="D271" s="12"/>
      <c r="E271" s="12"/>
      <c r="F271" s="12"/>
      <c r="G271" s="12"/>
      <c r="H271" s="12"/>
      <c r="I271" s="12"/>
      <c r="J271" s="12"/>
      <c r="K271" s="12"/>
      <c r="L271" s="6"/>
    </row>
    <row r="272" spans="2:12">
      <c r="B272" s="12"/>
      <c r="C272" s="12"/>
      <c r="D272" s="12"/>
      <c r="E272" s="12"/>
      <c r="F272" s="12"/>
      <c r="G272" s="12"/>
      <c r="H272" s="12"/>
      <c r="I272" s="12"/>
      <c r="J272" s="12"/>
      <c r="K272" s="12"/>
      <c r="L272" s="6"/>
    </row>
    <row r="273" spans="2:12">
      <c r="B273" s="12"/>
      <c r="C273" s="12"/>
      <c r="D273" s="12"/>
      <c r="E273" s="12"/>
      <c r="F273" s="12"/>
      <c r="G273" s="12"/>
      <c r="H273" s="12"/>
      <c r="I273" s="12"/>
      <c r="J273" s="12"/>
      <c r="K273" s="12"/>
      <c r="L273" s="6"/>
    </row>
    <row r="274" spans="2:12">
      <c r="B274" s="12"/>
      <c r="C274" s="12"/>
      <c r="D274" s="12"/>
      <c r="E274" s="12"/>
      <c r="F274" s="12"/>
      <c r="G274" s="12"/>
      <c r="H274" s="12"/>
      <c r="I274" s="12"/>
      <c r="J274" s="12"/>
      <c r="K274" s="12"/>
      <c r="L274" s="6"/>
    </row>
    <row r="275" spans="2:12">
      <c r="B275" s="12"/>
      <c r="C275" s="12"/>
      <c r="D275" s="12"/>
      <c r="E275" s="12"/>
      <c r="F275" s="12"/>
      <c r="G275" s="12"/>
      <c r="H275" s="12"/>
      <c r="I275" s="12"/>
      <c r="J275" s="12"/>
      <c r="K275" s="12"/>
      <c r="L275" s="6"/>
    </row>
    <row r="276" spans="2:12">
      <c r="B276" s="12"/>
      <c r="C276" s="12"/>
      <c r="D276" s="12"/>
      <c r="E276" s="12"/>
      <c r="F276" s="12"/>
      <c r="G276" s="12"/>
      <c r="H276" s="12"/>
      <c r="I276" s="12"/>
      <c r="J276" s="12"/>
      <c r="K276" s="12"/>
      <c r="L276" s="6"/>
    </row>
    <row r="277" spans="2:12">
      <c r="B277" s="12"/>
      <c r="C277" s="12"/>
      <c r="D277" s="12"/>
      <c r="E277" s="12"/>
      <c r="F277" s="12"/>
      <c r="G277" s="12"/>
      <c r="H277" s="12"/>
      <c r="I277" s="12"/>
      <c r="J277" s="12"/>
      <c r="K277" s="12"/>
      <c r="L277" s="6"/>
    </row>
    <row r="278" spans="2:12">
      <c r="B278" s="12"/>
      <c r="C278" s="12"/>
      <c r="D278" s="12"/>
      <c r="E278" s="12"/>
      <c r="F278" s="12"/>
      <c r="G278" s="12"/>
      <c r="H278" s="12"/>
      <c r="I278" s="12"/>
      <c r="J278" s="12"/>
      <c r="K278" s="12"/>
      <c r="L278" s="6"/>
    </row>
    <row r="279" spans="2:12">
      <c r="B279" s="12"/>
      <c r="C279" s="12"/>
      <c r="D279" s="12"/>
      <c r="E279" s="12"/>
      <c r="F279" s="12"/>
      <c r="G279" s="12"/>
      <c r="H279" s="12"/>
      <c r="I279" s="12"/>
      <c r="J279" s="12"/>
      <c r="K279" s="12"/>
      <c r="L279" s="6"/>
    </row>
    <row r="280" spans="2:12">
      <c r="B280" s="12"/>
      <c r="C280" s="12"/>
      <c r="D280" s="12"/>
      <c r="E280" s="12"/>
      <c r="F280" s="12"/>
      <c r="G280" s="12"/>
      <c r="H280" s="12"/>
      <c r="I280" s="12"/>
      <c r="J280" s="12"/>
      <c r="K280" s="12"/>
      <c r="L280" s="6"/>
    </row>
    <row r="281" spans="2:12">
      <c r="B281" s="12"/>
      <c r="C281" s="12"/>
      <c r="D281" s="12"/>
      <c r="E281" s="12"/>
      <c r="F281" s="12"/>
      <c r="G281" s="12"/>
      <c r="H281" s="12"/>
      <c r="I281" s="12"/>
      <c r="J281" s="12"/>
      <c r="K281" s="12"/>
      <c r="L281" s="6"/>
    </row>
    <row r="282" spans="2:12">
      <c r="B282" s="12"/>
      <c r="C282" s="12"/>
      <c r="D282" s="12"/>
      <c r="E282" s="12"/>
      <c r="F282" s="12"/>
      <c r="G282" s="12"/>
      <c r="H282" s="12"/>
      <c r="I282" s="12"/>
      <c r="J282" s="12"/>
      <c r="K282" s="12"/>
      <c r="L282" s="6"/>
    </row>
    <row r="283" spans="2:12">
      <c r="B283" s="12"/>
      <c r="C283" s="12"/>
      <c r="D283" s="12"/>
      <c r="E283" s="12"/>
      <c r="F283" s="12"/>
      <c r="G283" s="12"/>
      <c r="H283" s="12"/>
      <c r="I283" s="12"/>
      <c r="J283" s="12"/>
      <c r="K283" s="12"/>
      <c r="L283" s="6"/>
    </row>
    <row r="284" spans="2:12">
      <c r="B284" s="12"/>
      <c r="C284" s="12"/>
      <c r="D284" s="12"/>
      <c r="E284" s="12"/>
      <c r="F284" s="12"/>
      <c r="G284" s="12"/>
      <c r="H284" s="12"/>
      <c r="I284" s="12"/>
      <c r="J284" s="12"/>
      <c r="K284" s="12"/>
      <c r="L284" s="6"/>
    </row>
    <row r="285" spans="2:12">
      <c r="B285" s="12"/>
      <c r="C285" s="12"/>
      <c r="D285" s="12"/>
      <c r="E285" s="12"/>
      <c r="F285" s="12"/>
      <c r="G285" s="12"/>
      <c r="H285" s="12"/>
      <c r="I285" s="12"/>
      <c r="J285" s="12"/>
      <c r="K285" s="12"/>
      <c r="L285" s="6"/>
    </row>
    <row r="286" spans="2:12">
      <c r="B286" s="12"/>
      <c r="C286" s="12"/>
      <c r="D286" s="12"/>
      <c r="E286" s="12"/>
      <c r="F286" s="12"/>
      <c r="G286" s="12"/>
      <c r="H286" s="12"/>
      <c r="I286" s="12"/>
      <c r="J286" s="12"/>
      <c r="K286" s="12"/>
      <c r="L286" s="6"/>
    </row>
    <row r="287" spans="2:12">
      <c r="B287" s="12"/>
      <c r="C287" s="12"/>
      <c r="D287" s="12"/>
      <c r="E287" s="12"/>
      <c r="F287" s="12"/>
      <c r="G287" s="12"/>
      <c r="H287" s="12"/>
      <c r="I287" s="12"/>
      <c r="J287" s="12"/>
      <c r="K287" s="12"/>
      <c r="L287" s="6"/>
    </row>
    <row r="288" spans="2:12">
      <c r="B288" s="12"/>
      <c r="C288" s="12"/>
      <c r="D288" s="12"/>
      <c r="E288" s="12"/>
      <c r="F288" s="12"/>
      <c r="G288" s="12"/>
      <c r="H288" s="12"/>
      <c r="I288" s="12"/>
      <c r="J288" s="12"/>
      <c r="K288" s="12"/>
      <c r="L288" s="6"/>
    </row>
    <row r="289" spans="2:12">
      <c r="B289" s="12"/>
      <c r="C289" s="12"/>
      <c r="D289" s="12"/>
      <c r="E289" s="12"/>
      <c r="F289" s="12"/>
      <c r="G289" s="12"/>
      <c r="H289" s="12"/>
      <c r="I289" s="12"/>
      <c r="J289" s="12"/>
      <c r="K289" s="12"/>
      <c r="L289" s="6"/>
    </row>
    <row r="290" spans="2:12">
      <c r="B290" s="12"/>
      <c r="C290" s="12"/>
      <c r="D290" s="12"/>
      <c r="E290" s="12"/>
      <c r="F290" s="12"/>
      <c r="G290" s="12"/>
      <c r="H290" s="12"/>
      <c r="I290" s="12"/>
      <c r="J290" s="12"/>
      <c r="K290" s="12"/>
      <c r="L290" s="6"/>
    </row>
    <row r="291" spans="2:12">
      <c r="B291" s="12"/>
      <c r="C291" s="12"/>
      <c r="D291" s="12"/>
      <c r="E291" s="12"/>
      <c r="F291" s="12"/>
      <c r="G291" s="12"/>
      <c r="H291" s="12"/>
      <c r="I291" s="12"/>
      <c r="J291" s="12"/>
      <c r="K291" s="12"/>
      <c r="L291" s="6"/>
    </row>
    <row r="292" spans="2:12">
      <c r="B292" s="12"/>
      <c r="C292" s="12"/>
      <c r="D292" s="12"/>
      <c r="E292" s="12"/>
      <c r="F292" s="12"/>
      <c r="G292" s="12"/>
      <c r="H292" s="12"/>
      <c r="I292" s="12"/>
      <c r="J292" s="12"/>
      <c r="K292" s="12"/>
      <c r="L292" s="6"/>
    </row>
    <row r="293" spans="2:12">
      <c r="B293" s="12"/>
      <c r="C293" s="12"/>
      <c r="D293" s="12"/>
      <c r="E293" s="12"/>
      <c r="F293" s="12"/>
      <c r="G293" s="12"/>
      <c r="H293" s="12"/>
      <c r="I293" s="12"/>
      <c r="J293" s="12"/>
      <c r="K293" s="12"/>
      <c r="L293" s="6"/>
    </row>
    <row r="294" spans="2:12">
      <c r="B294" s="12"/>
      <c r="C294" s="12"/>
      <c r="D294" s="12"/>
      <c r="E294" s="12"/>
      <c r="F294" s="12"/>
      <c r="G294" s="12"/>
      <c r="H294" s="12"/>
      <c r="I294" s="12"/>
      <c r="J294" s="12"/>
      <c r="K294" s="12"/>
      <c r="L294" s="6"/>
    </row>
    <row r="295" spans="2:12">
      <c r="B295" s="12"/>
      <c r="C295" s="12"/>
      <c r="D295" s="12"/>
      <c r="E295" s="12"/>
      <c r="F295" s="12"/>
      <c r="G295" s="12"/>
      <c r="H295" s="12"/>
      <c r="I295" s="12"/>
      <c r="J295" s="12"/>
      <c r="K295" s="12"/>
      <c r="L295" s="6"/>
    </row>
    <row r="296" spans="2:12">
      <c r="B296" s="12"/>
      <c r="C296" s="12"/>
      <c r="D296" s="12"/>
      <c r="E296" s="12"/>
      <c r="F296" s="12"/>
      <c r="G296" s="12"/>
      <c r="H296" s="12"/>
      <c r="I296" s="12"/>
      <c r="J296" s="12"/>
      <c r="K296" s="12"/>
      <c r="L296" s="6"/>
    </row>
    <row r="297" spans="2:12">
      <c r="B297" s="12"/>
      <c r="C297" s="12"/>
      <c r="D297" s="12"/>
      <c r="E297" s="12"/>
      <c r="F297" s="12"/>
      <c r="G297" s="12"/>
      <c r="H297" s="12"/>
      <c r="I297" s="12"/>
      <c r="J297" s="12"/>
      <c r="K297" s="12"/>
      <c r="L297" s="6"/>
    </row>
    <row r="298" spans="2:12">
      <c r="B298" s="12"/>
      <c r="C298" s="12"/>
      <c r="D298" s="12"/>
      <c r="E298" s="12"/>
      <c r="F298" s="12"/>
      <c r="G298" s="12"/>
      <c r="H298" s="12"/>
      <c r="I298" s="12"/>
      <c r="J298" s="12"/>
      <c r="K298" s="12"/>
      <c r="L298" s="6"/>
    </row>
    <row r="299" spans="2:12">
      <c r="B299" s="12"/>
      <c r="C299" s="12"/>
      <c r="D299" s="12"/>
      <c r="E299" s="12"/>
      <c r="F299" s="12"/>
      <c r="G299" s="12"/>
      <c r="H299" s="12"/>
      <c r="I299" s="12"/>
      <c r="J299" s="12"/>
      <c r="K299" s="12"/>
      <c r="L299" s="6"/>
    </row>
    <row r="300" spans="2:12">
      <c r="B300" s="12"/>
      <c r="C300" s="12"/>
      <c r="D300" s="12"/>
      <c r="E300" s="12"/>
      <c r="F300" s="12"/>
      <c r="G300" s="12"/>
      <c r="H300" s="12"/>
      <c r="I300" s="12"/>
      <c r="J300" s="12"/>
      <c r="K300" s="12"/>
      <c r="L300" s="6"/>
    </row>
    <row r="301" spans="2:12">
      <c r="B301" s="12"/>
      <c r="C301" s="12"/>
      <c r="D301" s="12"/>
      <c r="E301" s="12"/>
      <c r="F301" s="12"/>
      <c r="G301" s="12"/>
      <c r="H301" s="12"/>
      <c r="I301" s="12"/>
      <c r="J301" s="12"/>
      <c r="K301" s="12"/>
      <c r="L301" s="6"/>
    </row>
    <row r="302" spans="2:12">
      <c r="B302" s="12"/>
      <c r="C302" s="12"/>
      <c r="D302" s="12"/>
      <c r="E302" s="12"/>
      <c r="F302" s="12"/>
      <c r="G302" s="12"/>
      <c r="H302" s="12"/>
      <c r="I302" s="12"/>
      <c r="J302" s="12"/>
      <c r="K302" s="12"/>
      <c r="L302" s="6"/>
    </row>
    <row r="303" spans="2:12">
      <c r="B303" s="12"/>
      <c r="C303" s="12"/>
      <c r="D303" s="12"/>
      <c r="E303" s="12"/>
      <c r="F303" s="12"/>
      <c r="G303" s="12"/>
      <c r="H303" s="12"/>
      <c r="I303" s="12"/>
      <c r="J303" s="12"/>
      <c r="K303" s="12"/>
      <c r="L303" s="6"/>
    </row>
    <row r="304" spans="2:12">
      <c r="B304" s="12"/>
      <c r="C304" s="12"/>
      <c r="D304" s="12"/>
      <c r="E304" s="12"/>
      <c r="F304" s="12"/>
      <c r="G304" s="12"/>
      <c r="H304" s="12"/>
      <c r="I304" s="12"/>
      <c r="J304" s="12"/>
      <c r="K304" s="12"/>
      <c r="L304" s="6"/>
    </row>
    <row r="305" spans="2:12">
      <c r="B305" s="12"/>
      <c r="C305" s="12"/>
      <c r="D305" s="12"/>
      <c r="E305" s="12"/>
      <c r="F305" s="12"/>
      <c r="G305" s="12"/>
      <c r="H305" s="12"/>
      <c r="I305" s="12"/>
      <c r="J305" s="12"/>
      <c r="K305" s="12"/>
      <c r="L305" s="6"/>
    </row>
    <row r="306" spans="2:12">
      <c r="B306" s="12"/>
      <c r="C306" s="12"/>
      <c r="D306" s="12"/>
      <c r="E306" s="12"/>
      <c r="F306" s="12"/>
      <c r="G306" s="12"/>
      <c r="H306" s="12"/>
      <c r="I306" s="12"/>
      <c r="J306" s="12"/>
      <c r="K306" s="12"/>
      <c r="L306" s="6"/>
    </row>
    <row r="307" spans="2:12">
      <c r="B307" s="12"/>
      <c r="C307" s="12"/>
      <c r="D307" s="12"/>
      <c r="E307" s="12"/>
      <c r="F307" s="12"/>
      <c r="G307" s="12"/>
      <c r="H307" s="12"/>
      <c r="I307" s="12"/>
      <c r="J307" s="12"/>
      <c r="K307" s="12"/>
      <c r="L307" s="6"/>
    </row>
    <row r="308" spans="2:12">
      <c r="B308" s="12"/>
      <c r="C308" s="12"/>
      <c r="D308" s="12"/>
      <c r="E308" s="12"/>
      <c r="F308" s="12"/>
      <c r="G308" s="12"/>
      <c r="H308" s="12"/>
      <c r="I308" s="12"/>
      <c r="J308" s="12"/>
      <c r="K308" s="12"/>
      <c r="L308" s="6"/>
    </row>
    <row r="309" spans="2:12">
      <c r="B309" s="12"/>
      <c r="C309" s="12"/>
      <c r="D309" s="12"/>
      <c r="E309" s="12"/>
      <c r="F309" s="12"/>
      <c r="G309" s="12"/>
      <c r="H309" s="12"/>
      <c r="I309" s="12"/>
      <c r="J309" s="12"/>
      <c r="K309" s="12"/>
      <c r="L309" s="6"/>
    </row>
    <row r="310" spans="2:12">
      <c r="B310" s="12"/>
      <c r="C310" s="12"/>
      <c r="D310" s="12"/>
      <c r="E310" s="12"/>
      <c r="F310" s="12"/>
      <c r="G310" s="12"/>
      <c r="H310" s="12"/>
      <c r="I310" s="12"/>
      <c r="J310" s="12"/>
      <c r="K310" s="12"/>
      <c r="L310" s="6"/>
    </row>
    <row r="311" spans="2:12">
      <c r="B311" s="12"/>
      <c r="C311" s="12"/>
      <c r="D311" s="12"/>
      <c r="E311" s="12"/>
      <c r="F311" s="12"/>
      <c r="G311" s="12"/>
      <c r="H311" s="12"/>
      <c r="I311" s="12"/>
      <c r="J311" s="12"/>
      <c r="K311" s="12"/>
      <c r="L311" s="6"/>
    </row>
    <row r="312" spans="2:12">
      <c r="B312" s="12"/>
      <c r="C312" s="12"/>
      <c r="D312" s="12"/>
      <c r="E312" s="12"/>
      <c r="F312" s="12"/>
      <c r="G312" s="12"/>
      <c r="H312" s="12"/>
      <c r="I312" s="12"/>
      <c r="J312" s="12"/>
      <c r="K312" s="12"/>
      <c r="L312" s="6"/>
    </row>
    <row r="313" spans="2:12">
      <c r="B313" s="12"/>
      <c r="C313" s="12"/>
      <c r="D313" s="12"/>
      <c r="E313" s="12"/>
      <c r="F313" s="12"/>
      <c r="G313" s="12"/>
      <c r="H313" s="12"/>
      <c r="I313" s="12"/>
      <c r="J313" s="12"/>
      <c r="K313" s="12"/>
      <c r="L313" s="6"/>
    </row>
    <row r="314" spans="2:12">
      <c r="B314" s="12"/>
      <c r="C314" s="12"/>
      <c r="D314" s="12"/>
      <c r="E314" s="12"/>
      <c r="F314" s="12"/>
      <c r="G314" s="12"/>
      <c r="H314" s="12"/>
      <c r="I314" s="12"/>
      <c r="J314" s="12"/>
      <c r="K314" s="12"/>
      <c r="L314" s="6"/>
    </row>
    <row r="315" spans="2:12">
      <c r="B315" s="12"/>
      <c r="C315" s="12"/>
      <c r="D315" s="12"/>
      <c r="E315" s="12"/>
      <c r="F315" s="12"/>
      <c r="G315" s="12"/>
      <c r="H315" s="12"/>
      <c r="I315" s="12"/>
      <c r="J315" s="12"/>
      <c r="K315" s="12"/>
      <c r="L315" s="6"/>
    </row>
    <row r="316" spans="2:12">
      <c r="B316" s="12"/>
      <c r="C316" s="12"/>
      <c r="D316" s="12"/>
      <c r="E316" s="12"/>
      <c r="F316" s="12"/>
      <c r="G316" s="12"/>
      <c r="H316" s="12"/>
      <c r="I316" s="12"/>
      <c r="J316" s="12"/>
      <c r="K316" s="12"/>
      <c r="L316" s="6"/>
    </row>
    <row r="317" spans="2:12">
      <c r="B317" s="12"/>
      <c r="C317" s="12"/>
      <c r="D317" s="12"/>
      <c r="E317" s="12"/>
      <c r="F317" s="12"/>
      <c r="G317" s="12"/>
      <c r="H317" s="12"/>
      <c r="I317" s="12"/>
      <c r="J317" s="12"/>
      <c r="K317" s="12"/>
      <c r="L317" s="6"/>
    </row>
    <row r="318" spans="2:12">
      <c r="B318" s="12"/>
      <c r="C318" s="12"/>
      <c r="D318" s="12"/>
      <c r="E318" s="12"/>
      <c r="F318" s="12"/>
      <c r="G318" s="12"/>
      <c r="H318" s="12"/>
      <c r="I318" s="12"/>
      <c r="J318" s="12"/>
      <c r="K318" s="12"/>
      <c r="L318" s="6"/>
    </row>
    <row r="319" spans="2:12">
      <c r="B319" s="12"/>
      <c r="C319" s="12"/>
      <c r="D319" s="12"/>
      <c r="E319" s="12"/>
      <c r="F319" s="12"/>
      <c r="G319" s="12"/>
      <c r="H319" s="12"/>
      <c r="I319" s="12"/>
      <c r="J319" s="12"/>
      <c r="K319" s="12"/>
      <c r="L319" s="6"/>
    </row>
    <row r="320" spans="2:12">
      <c r="B320" s="12"/>
      <c r="C320" s="12"/>
      <c r="D320" s="12"/>
      <c r="E320" s="12"/>
      <c r="F320" s="12"/>
      <c r="G320" s="12"/>
      <c r="H320" s="12"/>
      <c r="I320" s="12"/>
      <c r="J320" s="12"/>
      <c r="K320" s="12"/>
      <c r="L320" s="6"/>
    </row>
    <row r="321" spans="2:12">
      <c r="B321" s="12"/>
      <c r="C321" s="12"/>
      <c r="D321" s="12"/>
      <c r="E321" s="12"/>
      <c r="F321" s="12"/>
      <c r="G321" s="12"/>
      <c r="H321" s="12"/>
      <c r="I321" s="12"/>
      <c r="J321" s="12"/>
      <c r="K321" s="12"/>
      <c r="L321" s="6"/>
    </row>
    <row r="322" spans="2:12">
      <c r="B322" s="12"/>
      <c r="C322" s="12"/>
      <c r="D322" s="12"/>
      <c r="E322" s="12"/>
      <c r="F322" s="12"/>
      <c r="G322" s="12"/>
      <c r="H322" s="12"/>
      <c r="I322" s="12"/>
      <c r="J322" s="12"/>
      <c r="K322" s="12"/>
      <c r="L322" s="6"/>
    </row>
    <row r="323" spans="2:12">
      <c r="B323" s="12"/>
      <c r="C323" s="12"/>
      <c r="D323" s="12"/>
      <c r="E323" s="12"/>
      <c r="F323" s="12"/>
      <c r="G323" s="12"/>
      <c r="H323" s="12"/>
      <c r="I323" s="12"/>
      <c r="J323" s="12"/>
      <c r="K323" s="12"/>
      <c r="L323" s="6"/>
    </row>
    <row r="324" spans="2:12">
      <c r="B324" s="12"/>
      <c r="C324" s="12"/>
      <c r="D324" s="12"/>
      <c r="E324" s="12"/>
      <c r="F324" s="12"/>
      <c r="G324" s="12"/>
      <c r="H324" s="12"/>
      <c r="I324" s="12"/>
      <c r="J324" s="12"/>
      <c r="K324" s="12"/>
      <c r="L324" s="6"/>
    </row>
    <row r="325" spans="2:12">
      <c r="B325" s="12"/>
      <c r="C325" s="12"/>
      <c r="D325" s="12"/>
      <c r="E325" s="12"/>
      <c r="F325" s="12"/>
      <c r="G325" s="12"/>
      <c r="H325" s="12"/>
      <c r="I325" s="12"/>
      <c r="J325" s="12"/>
      <c r="K325" s="12"/>
      <c r="L325" s="6"/>
    </row>
    <row r="326" spans="2:12">
      <c r="B326" s="12"/>
      <c r="C326" s="12"/>
      <c r="D326" s="12"/>
      <c r="E326" s="12"/>
      <c r="F326" s="12"/>
      <c r="G326" s="12"/>
      <c r="H326" s="12"/>
      <c r="I326" s="12"/>
      <c r="J326" s="12"/>
      <c r="K326" s="12"/>
      <c r="L326" s="6"/>
    </row>
    <row r="327" spans="2:12">
      <c r="B327" s="12"/>
      <c r="C327" s="12"/>
      <c r="D327" s="12"/>
      <c r="E327" s="12"/>
      <c r="F327" s="12"/>
      <c r="G327" s="12"/>
      <c r="H327" s="12"/>
      <c r="I327" s="12"/>
      <c r="J327" s="12"/>
      <c r="K327" s="12"/>
      <c r="L327" s="6"/>
    </row>
    <row r="328" spans="2:12">
      <c r="B328" s="12"/>
      <c r="C328" s="12"/>
      <c r="D328" s="12"/>
      <c r="E328" s="12"/>
      <c r="F328" s="12"/>
      <c r="G328" s="12"/>
      <c r="H328" s="12"/>
      <c r="I328" s="12"/>
      <c r="J328" s="12"/>
      <c r="K328" s="12"/>
      <c r="L328" s="6"/>
    </row>
    <row r="329" spans="2:12">
      <c r="B329" s="12"/>
      <c r="C329" s="12"/>
      <c r="D329" s="12"/>
      <c r="E329" s="12"/>
      <c r="F329" s="12"/>
      <c r="G329" s="12"/>
      <c r="H329" s="12"/>
      <c r="I329" s="12"/>
      <c r="J329" s="12"/>
      <c r="K329" s="12"/>
      <c r="L329" s="6"/>
    </row>
    <row r="330" spans="2:12">
      <c r="B330" s="12"/>
      <c r="C330" s="12"/>
      <c r="D330" s="12"/>
      <c r="E330" s="12"/>
      <c r="F330" s="12"/>
      <c r="G330" s="12"/>
      <c r="H330" s="12"/>
      <c r="I330" s="12"/>
      <c r="J330" s="12"/>
      <c r="K330" s="12"/>
      <c r="L330" s="6"/>
    </row>
    <row r="331" spans="2:12">
      <c r="B331" s="12"/>
      <c r="C331" s="12"/>
      <c r="D331" s="12"/>
      <c r="E331" s="12"/>
      <c r="F331" s="12"/>
      <c r="G331" s="12"/>
      <c r="H331" s="12"/>
      <c r="I331" s="12"/>
      <c r="J331" s="12"/>
      <c r="K331" s="12"/>
      <c r="L331" s="6"/>
    </row>
    <row r="332" spans="2:12">
      <c r="B332" s="12"/>
      <c r="C332" s="12"/>
      <c r="D332" s="12"/>
      <c r="E332" s="12"/>
      <c r="F332" s="12"/>
      <c r="G332" s="12"/>
      <c r="H332" s="12"/>
      <c r="I332" s="12"/>
      <c r="J332" s="12"/>
      <c r="K332" s="12"/>
      <c r="L332" s="6"/>
    </row>
    <row r="333" spans="2:12">
      <c r="B333" s="12"/>
      <c r="C333" s="12"/>
      <c r="D333" s="12"/>
      <c r="E333" s="12"/>
      <c r="F333" s="12"/>
      <c r="G333" s="12"/>
      <c r="H333" s="12"/>
      <c r="I333" s="12"/>
      <c r="J333" s="12"/>
      <c r="K333" s="12"/>
      <c r="L333" s="6"/>
    </row>
    <row r="334" spans="2:12">
      <c r="B334" s="12"/>
      <c r="C334" s="12"/>
      <c r="D334" s="12"/>
      <c r="E334" s="12"/>
      <c r="F334" s="12"/>
      <c r="G334" s="12"/>
      <c r="H334" s="12"/>
      <c r="I334" s="12"/>
      <c r="J334" s="12"/>
      <c r="K334" s="12"/>
      <c r="L334" s="6"/>
    </row>
    <row r="335" spans="2:12">
      <c r="B335" s="12"/>
      <c r="C335" s="12"/>
      <c r="D335" s="12"/>
      <c r="E335" s="12"/>
      <c r="F335" s="12"/>
      <c r="G335" s="12"/>
      <c r="H335" s="12"/>
      <c r="I335" s="12"/>
      <c r="J335" s="12"/>
      <c r="K335" s="12"/>
      <c r="L335" s="6"/>
    </row>
    <row r="336" spans="2:12">
      <c r="B336" s="12"/>
      <c r="C336" s="12"/>
      <c r="D336" s="12"/>
      <c r="E336" s="12"/>
      <c r="F336" s="12"/>
      <c r="G336" s="12"/>
      <c r="H336" s="12"/>
      <c r="I336" s="12"/>
      <c r="J336" s="12"/>
      <c r="K336" s="12"/>
      <c r="L336" s="6"/>
    </row>
    <row r="337" spans="2:12">
      <c r="B337" s="12"/>
      <c r="C337" s="12"/>
      <c r="D337" s="12"/>
      <c r="E337" s="12"/>
      <c r="F337" s="12"/>
      <c r="G337" s="12"/>
      <c r="H337" s="12"/>
      <c r="I337" s="12"/>
      <c r="J337" s="12"/>
      <c r="K337" s="12"/>
      <c r="L337" s="6"/>
    </row>
    <row r="338" spans="2:12">
      <c r="B338" s="12"/>
      <c r="C338" s="12"/>
      <c r="D338" s="12"/>
      <c r="E338" s="12"/>
      <c r="F338" s="12"/>
      <c r="G338" s="12"/>
      <c r="H338" s="12"/>
      <c r="I338" s="12"/>
      <c r="J338" s="12"/>
      <c r="K338" s="12"/>
      <c r="L338" s="6"/>
    </row>
    <row r="339" spans="2:12">
      <c r="B339" s="12"/>
      <c r="C339" s="12"/>
      <c r="D339" s="12"/>
      <c r="E339" s="12"/>
      <c r="F339" s="12"/>
      <c r="G339" s="12"/>
      <c r="H339" s="12"/>
      <c r="I339" s="12"/>
      <c r="J339" s="12"/>
      <c r="K339" s="12"/>
      <c r="L339" s="6"/>
    </row>
    <row r="340" spans="2:12">
      <c r="B340" s="12"/>
      <c r="C340" s="12"/>
      <c r="D340" s="12"/>
      <c r="E340" s="12"/>
      <c r="F340" s="12"/>
      <c r="G340" s="12"/>
      <c r="H340" s="12"/>
      <c r="I340" s="12"/>
      <c r="J340" s="12"/>
      <c r="K340" s="12"/>
      <c r="L340" s="6"/>
    </row>
    <row r="341" spans="2:12">
      <c r="B341" s="12"/>
      <c r="C341" s="12"/>
      <c r="D341" s="12"/>
      <c r="E341" s="12"/>
      <c r="F341" s="12"/>
      <c r="G341" s="12"/>
      <c r="H341" s="12"/>
      <c r="I341" s="12"/>
      <c r="J341" s="12"/>
      <c r="K341" s="12"/>
      <c r="L341" s="6"/>
    </row>
    <row r="342" spans="2:12">
      <c r="B342" s="12"/>
      <c r="C342" s="12"/>
      <c r="D342" s="12"/>
      <c r="E342" s="12"/>
      <c r="F342" s="12"/>
      <c r="G342" s="12"/>
      <c r="H342" s="12"/>
      <c r="I342" s="12"/>
      <c r="J342" s="12"/>
      <c r="K342" s="12"/>
      <c r="L342" s="6"/>
    </row>
    <row r="343" spans="2:12">
      <c r="B343" s="12"/>
      <c r="C343" s="12"/>
      <c r="D343" s="12"/>
      <c r="E343" s="12"/>
      <c r="F343" s="12"/>
      <c r="G343" s="12"/>
      <c r="H343" s="12"/>
      <c r="I343" s="12"/>
      <c r="J343" s="12"/>
      <c r="K343" s="12"/>
      <c r="L343" s="6"/>
    </row>
    <row r="344" spans="2:12">
      <c r="B344" s="12"/>
      <c r="C344" s="12"/>
      <c r="D344" s="12"/>
      <c r="E344" s="12"/>
      <c r="F344" s="12"/>
      <c r="G344" s="12"/>
      <c r="H344" s="12"/>
      <c r="I344" s="12"/>
      <c r="J344" s="12"/>
      <c r="K344" s="12"/>
      <c r="L344" s="6"/>
    </row>
    <row r="345" spans="2:12">
      <c r="B345" s="12"/>
      <c r="C345" s="12"/>
      <c r="D345" s="12"/>
      <c r="E345" s="12"/>
      <c r="F345" s="12"/>
      <c r="G345" s="12"/>
      <c r="H345" s="12"/>
      <c r="I345" s="12"/>
      <c r="J345" s="12"/>
      <c r="K345" s="12"/>
      <c r="L345" s="6"/>
    </row>
    <row r="346" spans="2:12">
      <c r="B346" s="12"/>
      <c r="C346" s="12"/>
      <c r="D346" s="12"/>
      <c r="E346" s="12"/>
      <c r="F346" s="12"/>
      <c r="G346" s="12"/>
      <c r="H346" s="12"/>
      <c r="I346" s="12"/>
      <c r="J346" s="12"/>
      <c r="K346" s="12"/>
      <c r="L346" s="6"/>
    </row>
    <row r="347" spans="2:12">
      <c r="B347" s="12"/>
      <c r="C347" s="12"/>
      <c r="D347" s="12"/>
      <c r="E347" s="12"/>
      <c r="F347" s="12"/>
      <c r="G347" s="12"/>
      <c r="H347" s="12"/>
      <c r="I347" s="12"/>
      <c r="J347" s="12"/>
      <c r="K347" s="12"/>
      <c r="L347" s="6"/>
    </row>
    <row r="348" spans="2:12">
      <c r="B348" s="12"/>
      <c r="C348" s="12"/>
      <c r="D348" s="12"/>
      <c r="E348" s="12"/>
      <c r="F348" s="12"/>
      <c r="G348" s="12"/>
      <c r="H348" s="12"/>
      <c r="I348" s="12"/>
      <c r="J348" s="12"/>
      <c r="K348" s="12"/>
      <c r="L348" s="6"/>
    </row>
    <row r="349" spans="2:12">
      <c r="B349" s="12"/>
      <c r="C349" s="12"/>
      <c r="D349" s="12"/>
      <c r="E349" s="12"/>
      <c r="F349" s="12"/>
      <c r="G349" s="12"/>
      <c r="H349" s="12"/>
      <c r="I349" s="12"/>
      <c r="J349" s="12"/>
      <c r="K349" s="12"/>
      <c r="L349" s="6"/>
    </row>
    <row r="350" spans="2:12">
      <c r="B350" s="12"/>
      <c r="C350" s="12"/>
      <c r="D350" s="12"/>
      <c r="E350" s="12"/>
      <c r="F350" s="12"/>
      <c r="G350" s="12"/>
      <c r="H350" s="12"/>
      <c r="I350" s="12"/>
      <c r="J350" s="12"/>
      <c r="K350" s="12"/>
      <c r="L350" s="6"/>
    </row>
    <row r="351" spans="2:12">
      <c r="B351" s="12"/>
      <c r="C351" s="12"/>
      <c r="D351" s="12"/>
      <c r="E351" s="12"/>
      <c r="F351" s="12"/>
      <c r="G351" s="12"/>
      <c r="H351" s="12"/>
      <c r="I351" s="12"/>
      <c r="J351" s="12"/>
      <c r="K351" s="12"/>
      <c r="L351" s="6"/>
    </row>
    <row r="352" spans="2:12">
      <c r="B352" s="12"/>
      <c r="C352" s="12"/>
      <c r="D352" s="12"/>
      <c r="E352" s="12"/>
      <c r="F352" s="12"/>
      <c r="G352" s="12"/>
      <c r="H352" s="12"/>
      <c r="I352" s="12"/>
      <c r="J352" s="12"/>
      <c r="K352" s="12"/>
      <c r="L352" s="6"/>
    </row>
    <row r="353" spans="2:12">
      <c r="B353" s="12"/>
      <c r="C353" s="12"/>
      <c r="D353" s="12"/>
      <c r="E353" s="12"/>
      <c r="F353" s="12"/>
      <c r="G353" s="12"/>
      <c r="H353" s="12"/>
      <c r="I353" s="12"/>
      <c r="J353" s="12"/>
      <c r="K353" s="12"/>
      <c r="L353" s="6"/>
    </row>
    <row r="354" spans="2:12">
      <c r="B354" s="12"/>
      <c r="C354" s="12"/>
      <c r="D354" s="12"/>
      <c r="E354" s="12"/>
      <c r="F354" s="12"/>
      <c r="G354" s="12"/>
      <c r="H354" s="12"/>
      <c r="I354" s="12"/>
      <c r="J354" s="12"/>
      <c r="K354" s="12"/>
      <c r="L354" s="6"/>
    </row>
    <row r="355" spans="2:12">
      <c r="B355" s="12"/>
      <c r="C355" s="12"/>
      <c r="D355" s="12"/>
      <c r="E355" s="12"/>
      <c r="F355" s="12"/>
      <c r="G355" s="12"/>
      <c r="H355" s="12"/>
      <c r="I355" s="12"/>
      <c r="J355" s="12"/>
      <c r="K355" s="12"/>
      <c r="L355" s="6"/>
    </row>
    <row r="356" spans="2:12">
      <c r="B356" s="12"/>
      <c r="C356" s="12"/>
      <c r="D356" s="12"/>
      <c r="E356" s="12"/>
      <c r="F356" s="12"/>
      <c r="G356" s="12"/>
      <c r="H356" s="12"/>
      <c r="I356" s="12"/>
      <c r="J356" s="12"/>
      <c r="K356" s="12"/>
      <c r="L356" s="6"/>
    </row>
    <row r="357" spans="2:12">
      <c r="B357" s="12"/>
      <c r="C357" s="12"/>
      <c r="D357" s="12"/>
      <c r="E357" s="12"/>
      <c r="F357" s="12"/>
      <c r="G357" s="12"/>
      <c r="H357" s="12"/>
      <c r="I357" s="12"/>
      <c r="J357" s="12"/>
      <c r="K357" s="12"/>
      <c r="L357" s="6"/>
    </row>
    <row r="358" spans="2:12">
      <c r="B358" s="12"/>
      <c r="C358" s="12"/>
      <c r="D358" s="12"/>
      <c r="E358" s="12"/>
      <c r="F358" s="12"/>
      <c r="G358" s="12"/>
      <c r="H358" s="12"/>
      <c r="I358" s="12"/>
      <c r="J358" s="12"/>
      <c r="K358" s="12"/>
      <c r="L358" s="6"/>
    </row>
    <row r="359" spans="2:12">
      <c r="B359" s="12"/>
      <c r="C359" s="12"/>
      <c r="D359" s="12"/>
      <c r="E359" s="12"/>
      <c r="F359" s="12"/>
      <c r="G359" s="12"/>
      <c r="H359" s="12"/>
      <c r="I359" s="12"/>
      <c r="J359" s="12"/>
      <c r="K359" s="12"/>
      <c r="L359" s="6"/>
    </row>
    <row r="360" spans="2:12">
      <c r="B360" s="12"/>
      <c r="C360" s="12"/>
      <c r="D360" s="12"/>
      <c r="E360" s="12"/>
      <c r="F360" s="12"/>
      <c r="G360" s="12"/>
      <c r="H360" s="12"/>
      <c r="I360" s="12"/>
      <c r="J360" s="12"/>
      <c r="K360" s="12"/>
      <c r="L360" s="6"/>
    </row>
    <row r="361" spans="2:12">
      <c r="B361" s="12"/>
      <c r="C361" s="12"/>
      <c r="D361" s="12"/>
      <c r="E361" s="12"/>
      <c r="F361" s="12"/>
      <c r="G361" s="12"/>
      <c r="H361" s="12"/>
      <c r="I361" s="12"/>
      <c r="J361" s="12"/>
      <c r="K361" s="12"/>
      <c r="L361" s="6"/>
    </row>
    <row r="362" spans="2:12">
      <c r="B362" s="12"/>
      <c r="C362" s="12"/>
      <c r="D362" s="12"/>
      <c r="E362" s="12"/>
      <c r="F362" s="12"/>
      <c r="G362" s="12"/>
      <c r="H362" s="12"/>
      <c r="I362" s="12"/>
      <c r="J362" s="12"/>
      <c r="K362" s="12"/>
      <c r="L362" s="6"/>
    </row>
    <row r="363" spans="2:12">
      <c r="B363" s="12"/>
      <c r="C363" s="12"/>
      <c r="D363" s="12"/>
      <c r="E363" s="12"/>
      <c r="F363" s="12"/>
      <c r="G363" s="12"/>
      <c r="H363" s="12"/>
      <c r="I363" s="12"/>
      <c r="J363" s="12"/>
      <c r="K363" s="12"/>
      <c r="L363" s="6"/>
    </row>
    <row r="364" spans="2:12">
      <c r="B364" s="12"/>
      <c r="C364" s="12"/>
      <c r="D364" s="12"/>
      <c r="E364" s="12"/>
      <c r="F364" s="12"/>
      <c r="G364" s="12"/>
      <c r="H364" s="12"/>
      <c r="I364" s="12"/>
      <c r="J364" s="12"/>
      <c r="K364" s="12"/>
      <c r="L364" s="6"/>
    </row>
    <row r="365" spans="2:12">
      <c r="B365" s="12"/>
      <c r="C365" s="12"/>
      <c r="D365" s="12"/>
      <c r="E365" s="12"/>
      <c r="F365" s="12"/>
      <c r="G365" s="12"/>
      <c r="H365" s="12"/>
      <c r="I365" s="12"/>
      <c r="J365" s="12"/>
      <c r="K365" s="12"/>
      <c r="L365" s="6"/>
    </row>
    <row r="366" spans="2:12">
      <c r="B366" s="12"/>
      <c r="C366" s="12"/>
      <c r="D366" s="12"/>
      <c r="E366" s="12"/>
      <c r="F366" s="12"/>
      <c r="G366" s="12"/>
      <c r="H366" s="12"/>
      <c r="I366" s="12"/>
      <c r="J366" s="12"/>
      <c r="K366" s="12"/>
      <c r="L366" s="6"/>
    </row>
    <row r="367" spans="2:12">
      <c r="B367" s="12"/>
      <c r="C367" s="12"/>
      <c r="D367" s="12"/>
      <c r="E367" s="12"/>
      <c r="F367" s="12"/>
      <c r="G367" s="12"/>
      <c r="H367" s="12"/>
      <c r="I367" s="12"/>
      <c r="J367" s="12"/>
      <c r="K367" s="12"/>
      <c r="L367" s="6"/>
    </row>
    <row r="368" spans="2:12">
      <c r="B368" s="12"/>
      <c r="C368" s="12"/>
      <c r="D368" s="12"/>
      <c r="E368" s="12"/>
      <c r="F368" s="12"/>
      <c r="G368" s="12"/>
      <c r="H368" s="12"/>
      <c r="I368" s="12"/>
      <c r="J368" s="12"/>
      <c r="K368" s="12"/>
      <c r="L368" s="6"/>
    </row>
    <row r="369" spans="2:12">
      <c r="B369" s="12"/>
      <c r="C369" s="12"/>
      <c r="D369" s="12"/>
      <c r="E369" s="12"/>
      <c r="F369" s="12"/>
      <c r="G369" s="12"/>
      <c r="H369" s="12"/>
      <c r="I369" s="12"/>
      <c r="J369" s="12"/>
      <c r="K369" s="12"/>
      <c r="L369" s="6"/>
    </row>
    <row r="370" spans="2:12">
      <c r="B370" s="12"/>
      <c r="C370" s="12"/>
      <c r="D370" s="12"/>
      <c r="E370" s="12"/>
      <c r="F370" s="12"/>
      <c r="G370" s="12"/>
      <c r="H370" s="12"/>
      <c r="I370" s="12"/>
      <c r="J370" s="12"/>
      <c r="K370" s="12"/>
      <c r="L370" s="6"/>
    </row>
    <row r="371" spans="2:12">
      <c r="B371" s="12"/>
      <c r="C371" s="12"/>
      <c r="D371" s="12"/>
      <c r="E371" s="12"/>
      <c r="F371" s="12"/>
      <c r="G371" s="12"/>
      <c r="H371" s="12"/>
      <c r="I371" s="12"/>
      <c r="J371" s="12"/>
      <c r="K371" s="12"/>
      <c r="L371" s="6"/>
    </row>
    <row r="372" spans="2:12">
      <c r="B372" s="12"/>
      <c r="C372" s="12"/>
      <c r="D372" s="12"/>
      <c r="E372" s="12"/>
      <c r="F372" s="12"/>
      <c r="G372" s="12"/>
      <c r="H372" s="12"/>
      <c r="I372" s="12"/>
      <c r="J372" s="12"/>
      <c r="K372" s="12"/>
      <c r="L372" s="6"/>
    </row>
    <row r="373" spans="2:12">
      <c r="B373" s="12"/>
      <c r="C373" s="12"/>
      <c r="D373" s="12"/>
      <c r="E373" s="12"/>
      <c r="F373" s="12"/>
      <c r="G373" s="12"/>
      <c r="H373" s="12"/>
      <c r="I373" s="12"/>
      <c r="J373" s="12"/>
      <c r="K373" s="12"/>
      <c r="L373" s="6"/>
    </row>
    <row r="374" spans="2:12">
      <c r="B374" s="12"/>
      <c r="C374" s="12"/>
      <c r="D374" s="12"/>
      <c r="E374" s="12"/>
      <c r="F374" s="12"/>
      <c r="G374" s="12"/>
      <c r="H374" s="12"/>
      <c r="I374" s="12"/>
      <c r="J374" s="12"/>
      <c r="K374" s="12"/>
      <c r="L374" s="6"/>
    </row>
    <row r="375" spans="2:12">
      <c r="B375" s="12"/>
      <c r="C375" s="12"/>
      <c r="D375" s="12"/>
      <c r="E375" s="12"/>
      <c r="F375" s="12"/>
      <c r="G375" s="12"/>
      <c r="H375" s="12"/>
      <c r="I375" s="12"/>
      <c r="J375" s="12"/>
      <c r="K375" s="12"/>
      <c r="L375" s="6"/>
    </row>
    <row r="376" spans="2:12">
      <c r="B376" s="12"/>
      <c r="C376" s="12"/>
      <c r="D376" s="12"/>
      <c r="E376" s="12"/>
      <c r="F376" s="12"/>
      <c r="G376" s="12"/>
      <c r="H376" s="12"/>
      <c r="I376" s="12"/>
      <c r="J376" s="12"/>
      <c r="K376" s="12"/>
      <c r="L376" s="6"/>
    </row>
    <row r="377" spans="2:12">
      <c r="B377" s="12"/>
      <c r="C377" s="12"/>
      <c r="D377" s="12"/>
      <c r="E377" s="12"/>
      <c r="F377" s="12"/>
      <c r="G377" s="12"/>
      <c r="H377" s="12"/>
      <c r="I377" s="12"/>
      <c r="J377" s="12"/>
      <c r="K377" s="12"/>
      <c r="L377" s="6"/>
    </row>
    <row r="378" spans="2:12">
      <c r="B378" s="12"/>
      <c r="C378" s="12"/>
      <c r="D378" s="12"/>
      <c r="E378" s="12"/>
      <c r="F378" s="12"/>
      <c r="G378" s="12"/>
      <c r="H378" s="12"/>
      <c r="I378" s="12"/>
      <c r="J378" s="12"/>
      <c r="K378" s="12"/>
      <c r="L378" s="6"/>
    </row>
    <row r="379" spans="2:12">
      <c r="B379" s="12"/>
      <c r="C379" s="12"/>
      <c r="D379" s="12"/>
      <c r="E379" s="12"/>
      <c r="F379" s="12"/>
      <c r="G379" s="12"/>
      <c r="H379" s="12"/>
      <c r="I379" s="12"/>
      <c r="J379" s="12"/>
      <c r="K379" s="12"/>
      <c r="L379" s="6"/>
    </row>
    <row r="380" spans="2:12">
      <c r="B380" s="12"/>
      <c r="C380" s="12"/>
      <c r="D380" s="12"/>
      <c r="E380" s="12"/>
      <c r="F380" s="12"/>
      <c r="G380" s="12"/>
      <c r="H380" s="12"/>
      <c r="I380" s="12"/>
      <c r="J380" s="12"/>
      <c r="K380" s="12"/>
      <c r="L380" s="6"/>
    </row>
    <row r="381" spans="2:12">
      <c r="B381" s="12"/>
      <c r="C381" s="12"/>
      <c r="D381" s="12"/>
      <c r="E381" s="12"/>
      <c r="F381" s="12"/>
      <c r="G381" s="12"/>
      <c r="H381" s="12"/>
      <c r="I381" s="12"/>
      <c r="J381" s="12"/>
      <c r="K381" s="12"/>
      <c r="L381" s="6"/>
    </row>
    <row r="382" spans="2:12">
      <c r="B382" s="12"/>
      <c r="C382" s="12"/>
      <c r="D382" s="12"/>
      <c r="E382" s="12"/>
      <c r="F382" s="12"/>
      <c r="G382" s="12"/>
      <c r="H382" s="12"/>
      <c r="I382" s="12"/>
      <c r="J382" s="12"/>
      <c r="K382" s="12"/>
      <c r="L382" s="6"/>
    </row>
    <row r="383" spans="2:12">
      <c r="B383" s="12"/>
      <c r="C383" s="12"/>
      <c r="D383" s="12"/>
      <c r="E383" s="12"/>
      <c r="F383" s="12"/>
      <c r="G383" s="12"/>
      <c r="H383" s="12"/>
      <c r="I383" s="12"/>
      <c r="J383" s="12"/>
      <c r="K383" s="12"/>
      <c r="L383" s="6"/>
    </row>
    <row r="384" spans="2:12">
      <c r="B384" s="12"/>
      <c r="C384" s="12"/>
      <c r="D384" s="12"/>
      <c r="E384" s="12"/>
      <c r="F384" s="12"/>
      <c r="G384" s="12"/>
      <c r="H384" s="12"/>
      <c r="I384" s="12"/>
      <c r="J384" s="12"/>
      <c r="K384" s="12"/>
      <c r="L384" s="6"/>
    </row>
    <row r="385" spans="2:12">
      <c r="B385" s="12"/>
      <c r="C385" s="12"/>
      <c r="D385" s="12"/>
      <c r="E385" s="12"/>
      <c r="F385" s="12"/>
      <c r="G385" s="12"/>
      <c r="H385" s="12"/>
      <c r="I385" s="12"/>
      <c r="J385" s="12"/>
      <c r="K385" s="12"/>
      <c r="L385" s="6"/>
    </row>
    <row r="386" spans="2:12">
      <c r="B386" s="12"/>
      <c r="C386" s="12"/>
      <c r="D386" s="12"/>
      <c r="E386" s="12"/>
      <c r="F386" s="12"/>
      <c r="G386" s="12"/>
      <c r="H386" s="12"/>
      <c r="I386" s="12"/>
      <c r="J386" s="12"/>
      <c r="K386" s="12"/>
      <c r="L386" s="6"/>
    </row>
    <row r="387" spans="2:12">
      <c r="B387" s="12"/>
      <c r="C387" s="12"/>
      <c r="D387" s="12"/>
      <c r="E387" s="12"/>
      <c r="F387" s="12"/>
      <c r="G387" s="12"/>
      <c r="H387" s="12"/>
      <c r="I387" s="12"/>
      <c r="J387" s="12"/>
      <c r="K387" s="12"/>
      <c r="L387" s="6"/>
    </row>
    <row r="388" spans="2:12">
      <c r="B388" s="12"/>
      <c r="C388" s="12"/>
      <c r="D388" s="12"/>
      <c r="E388" s="12"/>
      <c r="F388" s="12"/>
      <c r="G388" s="12"/>
      <c r="H388" s="12"/>
      <c r="I388" s="12"/>
      <c r="J388" s="12"/>
      <c r="K388" s="12"/>
      <c r="L388" s="6"/>
    </row>
    <row r="389" spans="2:12">
      <c r="B389" s="12"/>
      <c r="C389" s="12"/>
      <c r="D389" s="12"/>
      <c r="E389" s="12"/>
      <c r="F389" s="12"/>
      <c r="G389" s="12"/>
      <c r="H389" s="12"/>
      <c r="I389" s="12"/>
      <c r="J389" s="12"/>
      <c r="K389" s="12"/>
      <c r="L389" s="6"/>
    </row>
    <row r="390" spans="2:12">
      <c r="B390" s="12"/>
      <c r="C390" s="12"/>
      <c r="D390" s="12"/>
      <c r="E390" s="12"/>
      <c r="F390" s="12"/>
      <c r="G390" s="12"/>
      <c r="H390" s="12"/>
      <c r="I390" s="12"/>
      <c r="J390" s="12"/>
      <c r="K390" s="12"/>
      <c r="L390" s="6"/>
    </row>
    <row r="391" spans="2:12">
      <c r="B391" s="12"/>
      <c r="C391" s="12"/>
      <c r="D391" s="12"/>
      <c r="E391" s="12"/>
      <c r="F391" s="12"/>
      <c r="G391" s="12"/>
      <c r="H391" s="12"/>
      <c r="I391" s="12"/>
      <c r="J391" s="12"/>
      <c r="K391" s="12"/>
      <c r="L391" s="6"/>
    </row>
    <row r="392" spans="2:12">
      <c r="B392" s="12"/>
      <c r="C392" s="12"/>
      <c r="D392" s="12"/>
      <c r="E392" s="12"/>
      <c r="F392" s="12"/>
      <c r="G392" s="12"/>
      <c r="H392" s="12"/>
      <c r="I392" s="12"/>
      <c r="J392" s="12"/>
      <c r="K392" s="12"/>
      <c r="L392" s="6"/>
    </row>
    <row r="393" spans="2:12">
      <c r="B393" s="12"/>
      <c r="C393" s="12"/>
      <c r="D393" s="12"/>
      <c r="E393" s="12"/>
      <c r="F393" s="12"/>
      <c r="G393" s="12"/>
      <c r="H393" s="12"/>
      <c r="I393" s="12"/>
      <c r="J393" s="12"/>
      <c r="K393" s="12"/>
      <c r="L393" s="6"/>
    </row>
    <row r="394" spans="2:12">
      <c r="B394" s="12"/>
      <c r="C394" s="12"/>
      <c r="D394" s="12"/>
      <c r="E394" s="12"/>
      <c r="F394" s="12"/>
      <c r="G394" s="12"/>
      <c r="H394" s="12"/>
      <c r="I394" s="12"/>
      <c r="J394" s="12"/>
      <c r="K394" s="12"/>
      <c r="L394" s="6"/>
    </row>
    <row r="395" spans="2:12">
      <c r="B395" s="12"/>
      <c r="C395" s="12"/>
      <c r="D395" s="12"/>
      <c r="E395" s="12"/>
      <c r="F395" s="12"/>
      <c r="G395" s="12"/>
      <c r="H395" s="12"/>
      <c r="I395" s="12"/>
      <c r="J395" s="12"/>
      <c r="K395" s="12"/>
      <c r="L395" s="6"/>
    </row>
    <row r="396" spans="2:12">
      <c r="B396" s="12"/>
      <c r="C396" s="12"/>
      <c r="D396" s="12"/>
      <c r="E396" s="12"/>
      <c r="F396" s="12"/>
      <c r="G396" s="12"/>
      <c r="H396" s="12"/>
      <c r="I396" s="12"/>
      <c r="J396" s="12"/>
      <c r="K396" s="12"/>
      <c r="L396" s="6"/>
    </row>
    <row r="397" spans="2:12">
      <c r="B397" s="12"/>
      <c r="C397" s="12"/>
      <c r="D397" s="12"/>
      <c r="E397" s="12"/>
      <c r="F397" s="12"/>
      <c r="G397" s="12"/>
      <c r="H397" s="12"/>
      <c r="I397" s="12"/>
      <c r="J397" s="12"/>
      <c r="K397" s="12"/>
      <c r="L397" s="6"/>
    </row>
    <row r="398" spans="2:12">
      <c r="B398" s="12"/>
      <c r="C398" s="12"/>
      <c r="D398" s="12"/>
      <c r="E398" s="12"/>
      <c r="F398" s="12"/>
      <c r="G398" s="12"/>
      <c r="H398" s="12"/>
      <c r="I398" s="12"/>
      <c r="J398" s="12"/>
      <c r="K398" s="12"/>
      <c r="L398" s="6"/>
    </row>
    <row r="399" spans="2:12">
      <c r="B399" s="12"/>
      <c r="C399" s="12"/>
      <c r="D399" s="12"/>
      <c r="E399" s="12"/>
      <c r="F399" s="12"/>
      <c r="G399" s="12"/>
      <c r="H399" s="12"/>
      <c r="I399" s="12"/>
      <c r="J399" s="12"/>
      <c r="K399" s="12"/>
      <c r="L399" s="6"/>
    </row>
    <row r="400" spans="2:12">
      <c r="B400" s="12"/>
      <c r="C400" s="12"/>
      <c r="D400" s="12"/>
      <c r="E400" s="12"/>
      <c r="F400" s="12"/>
      <c r="G400" s="12"/>
      <c r="H400" s="12"/>
      <c r="I400" s="12"/>
      <c r="J400" s="12"/>
      <c r="K400" s="12"/>
      <c r="L400" s="6"/>
    </row>
    <row r="401" spans="2:12">
      <c r="B401" s="12"/>
      <c r="C401" s="12"/>
      <c r="D401" s="12"/>
      <c r="E401" s="12"/>
      <c r="F401" s="12"/>
      <c r="G401" s="12"/>
      <c r="H401" s="12"/>
      <c r="I401" s="12"/>
      <c r="J401" s="12"/>
      <c r="K401" s="12"/>
      <c r="L401" s="6"/>
    </row>
    <row r="402" spans="2:12">
      <c r="B402" s="12"/>
      <c r="C402" s="12"/>
      <c r="D402" s="12"/>
      <c r="E402" s="12"/>
      <c r="F402" s="12"/>
      <c r="G402" s="12"/>
      <c r="H402" s="12"/>
      <c r="I402" s="12"/>
      <c r="J402" s="12"/>
      <c r="K402" s="12"/>
      <c r="L402" s="6"/>
    </row>
    <row r="403" spans="2:12">
      <c r="B403" s="12"/>
      <c r="C403" s="12"/>
      <c r="D403" s="12"/>
      <c r="E403" s="12"/>
      <c r="F403" s="12"/>
      <c r="G403" s="12"/>
      <c r="H403" s="12"/>
      <c r="I403" s="12"/>
      <c r="J403" s="12"/>
      <c r="K403" s="12"/>
      <c r="L403" s="6"/>
    </row>
    <row r="404" spans="2:12">
      <c r="B404" s="12"/>
      <c r="C404" s="12"/>
      <c r="D404" s="12"/>
      <c r="E404" s="12"/>
      <c r="F404" s="12"/>
      <c r="G404" s="12"/>
      <c r="H404" s="12"/>
      <c r="I404" s="12"/>
      <c r="J404" s="12"/>
      <c r="K404" s="12"/>
      <c r="L404" s="6"/>
    </row>
    <row r="405" spans="2:12">
      <c r="B405" s="12"/>
      <c r="C405" s="12"/>
      <c r="D405" s="12"/>
      <c r="E405" s="12"/>
      <c r="F405" s="12"/>
      <c r="G405" s="12"/>
      <c r="H405" s="12"/>
      <c r="I405" s="12"/>
      <c r="J405" s="12"/>
      <c r="K405" s="12"/>
      <c r="L405" s="6"/>
    </row>
    <row r="406" spans="2:12">
      <c r="B406" s="12"/>
      <c r="C406" s="12"/>
      <c r="D406" s="12"/>
      <c r="E406" s="12"/>
      <c r="F406" s="12"/>
      <c r="G406" s="12"/>
      <c r="H406" s="12"/>
      <c r="I406" s="12"/>
      <c r="J406" s="12"/>
      <c r="K406" s="12"/>
      <c r="L406" s="6"/>
    </row>
    <row r="407" spans="2:12">
      <c r="B407" s="12"/>
      <c r="C407" s="12"/>
      <c r="D407" s="12"/>
      <c r="E407" s="12"/>
      <c r="F407" s="12"/>
      <c r="G407" s="12"/>
      <c r="H407" s="12"/>
      <c r="I407" s="12"/>
      <c r="J407" s="12"/>
      <c r="K407" s="12"/>
      <c r="L407" s="6"/>
    </row>
    <row r="408" spans="2:12">
      <c r="B408" s="12"/>
      <c r="C408" s="12"/>
      <c r="D408" s="12"/>
      <c r="E408" s="12"/>
      <c r="F408" s="12"/>
      <c r="G408" s="12"/>
      <c r="H408" s="12"/>
      <c r="I408" s="12"/>
      <c r="J408" s="12"/>
      <c r="K408" s="12"/>
      <c r="L408" s="6"/>
    </row>
    <row r="409" spans="2:12">
      <c r="B409" s="12"/>
      <c r="C409" s="12"/>
      <c r="D409" s="12"/>
      <c r="E409" s="12"/>
      <c r="F409" s="12"/>
      <c r="G409" s="12"/>
      <c r="H409" s="12"/>
      <c r="I409" s="12"/>
      <c r="J409" s="12"/>
      <c r="K409" s="12"/>
      <c r="L409" s="6"/>
    </row>
    <row r="410" spans="2:12">
      <c r="B410" s="12"/>
      <c r="C410" s="12"/>
      <c r="D410" s="12"/>
      <c r="E410" s="12"/>
      <c r="F410" s="12"/>
      <c r="G410" s="12"/>
      <c r="H410" s="12"/>
      <c r="I410" s="12"/>
      <c r="J410" s="12"/>
      <c r="K410" s="12"/>
      <c r="L410" s="6"/>
    </row>
    <row r="411" spans="2:12">
      <c r="B411" s="12"/>
      <c r="C411" s="12"/>
      <c r="D411" s="12"/>
      <c r="E411" s="12"/>
      <c r="F411" s="12"/>
      <c r="G411" s="12"/>
      <c r="H411" s="12"/>
      <c r="I411" s="12"/>
      <c r="J411" s="12"/>
      <c r="K411" s="12"/>
      <c r="L411" s="6"/>
    </row>
    <row r="412" spans="2:12">
      <c r="B412" s="12"/>
      <c r="C412" s="12"/>
      <c r="D412" s="12"/>
      <c r="E412" s="12"/>
      <c r="F412" s="12"/>
      <c r="G412" s="12"/>
      <c r="H412" s="12"/>
      <c r="I412" s="12"/>
      <c r="J412" s="12"/>
      <c r="K412" s="12"/>
      <c r="L412" s="6"/>
    </row>
    <row r="413" spans="2:12">
      <c r="B413" s="12"/>
      <c r="C413" s="12"/>
      <c r="D413" s="12"/>
      <c r="E413" s="12"/>
      <c r="F413" s="12"/>
      <c r="G413" s="12"/>
      <c r="H413" s="12"/>
      <c r="I413" s="12"/>
      <c r="J413" s="12"/>
      <c r="K413" s="12"/>
      <c r="L413" s="6"/>
    </row>
    <row r="414" spans="2:12">
      <c r="B414" s="12"/>
      <c r="C414" s="12"/>
      <c r="D414" s="12"/>
      <c r="E414" s="12"/>
      <c r="F414" s="12"/>
      <c r="G414" s="12"/>
      <c r="H414" s="12"/>
      <c r="I414" s="12"/>
      <c r="J414" s="12"/>
      <c r="K414" s="12"/>
      <c r="L414" s="6"/>
    </row>
    <row r="415" spans="2:12">
      <c r="B415" s="12"/>
      <c r="C415" s="12"/>
      <c r="D415" s="12"/>
      <c r="E415" s="12"/>
      <c r="F415" s="12"/>
      <c r="G415" s="12"/>
      <c r="H415" s="12"/>
      <c r="I415" s="12"/>
      <c r="J415" s="12"/>
      <c r="K415" s="12"/>
      <c r="L415" s="6"/>
    </row>
    <row r="416" spans="2:12">
      <c r="B416" s="12"/>
      <c r="C416" s="12"/>
      <c r="D416" s="12"/>
      <c r="E416" s="12"/>
      <c r="F416" s="12"/>
      <c r="G416" s="12"/>
      <c r="H416" s="12"/>
      <c r="I416" s="12"/>
      <c r="J416" s="12"/>
      <c r="K416" s="12"/>
      <c r="L416" s="6"/>
    </row>
    <row r="417" spans="2:12">
      <c r="B417" s="12"/>
      <c r="C417" s="12"/>
      <c r="D417" s="12"/>
      <c r="E417" s="12"/>
      <c r="F417" s="12"/>
      <c r="G417" s="12"/>
      <c r="H417" s="12"/>
      <c r="I417" s="12"/>
      <c r="J417" s="12"/>
      <c r="K417" s="12"/>
      <c r="L417" s="6"/>
    </row>
    <row r="418" spans="2:12">
      <c r="B418" s="12"/>
      <c r="C418" s="12"/>
      <c r="D418" s="12"/>
      <c r="E418" s="12"/>
      <c r="F418" s="12"/>
      <c r="G418" s="12"/>
      <c r="H418" s="12"/>
      <c r="I418" s="12"/>
      <c r="J418" s="12"/>
      <c r="K418" s="12"/>
      <c r="L418" s="6"/>
    </row>
    <row r="419" spans="2:12">
      <c r="B419" s="12"/>
      <c r="C419" s="12"/>
      <c r="D419" s="12"/>
      <c r="E419" s="12"/>
      <c r="F419" s="12"/>
      <c r="G419" s="12"/>
      <c r="H419" s="12"/>
      <c r="I419" s="12"/>
      <c r="J419" s="12"/>
      <c r="K419" s="12"/>
      <c r="L419" s="6"/>
    </row>
    <row r="420" spans="2:12">
      <c r="B420" s="12"/>
      <c r="C420" s="12"/>
      <c r="D420" s="12"/>
      <c r="E420" s="12"/>
      <c r="F420" s="12"/>
      <c r="G420" s="12"/>
      <c r="H420" s="12"/>
      <c r="I420" s="12"/>
      <c r="J420" s="12"/>
      <c r="K420" s="12"/>
      <c r="L420" s="6"/>
    </row>
    <row r="421" spans="2:12">
      <c r="B421" s="12"/>
      <c r="C421" s="12"/>
      <c r="D421" s="12"/>
      <c r="E421" s="12"/>
      <c r="F421" s="12"/>
      <c r="G421" s="12"/>
      <c r="H421" s="12"/>
      <c r="I421" s="12"/>
      <c r="J421" s="12"/>
      <c r="K421" s="12"/>
      <c r="L421" s="6"/>
    </row>
    <row r="422" spans="2:12">
      <c r="B422" s="12"/>
      <c r="C422" s="12"/>
      <c r="D422" s="12"/>
      <c r="E422" s="12"/>
      <c r="F422" s="12"/>
      <c r="G422" s="12"/>
      <c r="H422" s="12"/>
      <c r="I422" s="12"/>
      <c r="J422" s="12"/>
      <c r="K422" s="12"/>
      <c r="L422" s="6"/>
    </row>
    <row r="423" spans="2:12">
      <c r="B423" s="12"/>
      <c r="C423" s="12"/>
      <c r="D423" s="12"/>
      <c r="E423" s="12"/>
      <c r="F423" s="12"/>
      <c r="G423" s="12"/>
      <c r="H423" s="12"/>
      <c r="I423" s="12"/>
      <c r="J423" s="12"/>
      <c r="K423" s="12"/>
      <c r="L423" s="6"/>
    </row>
    <row r="424" spans="2:12">
      <c r="B424" s="12"/>
      <c r="C424" s="12"/>
      <c r="D424" s="12"/>
      <c r="E424" s="12"/>
      <c r="F424" s="12"/>
      <c r="G424" s="12"/>
      <c r="H424" s="12"/>
      <c r="I424" s="12"/>
      <c r="J424" s="12"/>
      <c r="K424" s="12"/>
      <c r="L424" s="6"/>
    </row>
    <row r="425" spans="2:12">
      <c r="B425" s="12"/>
      <c r="C425" s="12"/>
      <c r="D425" s="12"/>
      <c r="E425" s="12"/>
      <c r="F425" s="12"/>
      <c r="G425" s="12"/>
      <c r="H425" s="12"/>
      <c r="I425" s="12"/>
      <c r="J425" s="12"/>
      <c r="K425" s="12"/>
      <c r="L425" s="6"/>
    </row>
    <row r="426" spans="2:12">
      <c r="B426" s="12"/>
      <c r="C426" s="12"/>
      <c r="D426" s="12"/>
      <c r="E426" s="12"/>
      <c r="F426" s="12"/>
      <c r="G426" s="12"/>
      <c r="H426" s="12"/>
      <c r="I426" s="12"/>
      <c r="J426" s="12"/>
      <c r="K426" s="12"/>
      <c r="L426" s="6"/>
    </row>
    <row r="427" spans="2:12">
      <c r="B427" s="12"/>
      <c r="C427" s="12"/>
      <c r="D427" s="12"/>
      <c r="E427" s="12"/>
      <c r="F427" s="12"/>
      <c r="G427" s="12"/>
      <c r="H427" s="12"/>
      <c r="I427" s="12"/>
      <c r="J427" s="12"/>
      <c r="K427" s="12"/>
      <c r="L427" s="6"/>
    </row>
    <row r="428" spans="2:12">
      <c r="B428" s="12"/>
      <c r="C428" s="12"/>
      <c r="D428" s="12"/>
      <c r="E428" s="12"/>
      <c r="F428" s="12"/>
      <c r="G428" s="12"/>
      <c r="H428" s="12"/>
      <c r="I428" s="12"/>
      <c r="J428" s="12"/>
      <c r="K428" s="12"/>
      <c r="L428" s="6"/>
    </row>
    <row r="429" spans="2:12">
      <c r="B429" s="12"/>
      <c r="C429" s="12"/>
      <c r="D429" s="12"/>
      <c r="E429" s="12"/>
      <c r="F429" s="12"/>
      <c r="G429" s="12"/>
      <c r="H429" s="12"/>
      <c r="I429" s="12"/>
      <c r="J429" s="12"/>
      <c r="K429" s="12"/>
      <c r="L429" s="6"/>
    </row>
    <row r="430" spans="2:12">
      <c r="B430" s="12"/>
      <c r="C430" s="12"/>
      <c r="D430" s="12"/>
      <c r="E430" s="12"/>
      <c r="F430" s="12"/>
      <c r="G430" s="12"/>
      <c r="H430" s="12"/>
      <c r="I430" s="12"/>
      <c r="J430" s="12"/>
      <c r="K430" s="12"/>
      <c r="L430" s="6"/>
    </row>
    <row r="431" spans="2:12">
      <c r="B431" s="12"/>
      <c r="C431" s="12"/>
      <c r="D431" s="12"/>
      <c r="E431" s="12"/>
      <c r="F431" s="12"/>
      <c r="G431" s="12"/>
      <c r="H431" s="12"/>
      <c r="I431" s="12"/>
      <c r="J431" s="12"/>
      <c r="K431" s="12"/>
      <c r="L431" s="6"/>
    </row>
    <row r="432" spans="2:12">
      <c r="B432" s="12"/>
      <c r="C432" s="12"/>
      <c r="D432" s="12"/>
      <c r="E432" s="12"/>
      <c r="F432" s="12"/>
      <c r="G432" s="12"/>
      <c r="H432" s="12"/>
      <c r="I432" s="12"/>
      <c r="J432" s="12"/>
      <c r="K432" s="12"/>
      <c r="L432" s="6"/>
    </row>
    <row r="433" spans="2:12">
      <c r="B433" s="12"/>
      <c r="C433" s="12"/>
      <c r="D433" s="12"/>
      <c r="E433" s="12"/>
      <c r="F433" s="12"/>
      <c r="G433" s="12"/>
      <c r="H433" s="12"/>
      <c r="I433" s="12"/>
      <c r="J433" s="12"/>
      <c r="K433" s="12"/>
      <c r="L433" s="6"/>
    </row>
    <row r="434" spans="2:12">
      <c r="B434" s="12"/>
      <c r="C434" s="12"/>
      <c r="D434" s="12"/>
      <c r="E434" s="12"/>
      <c r="F434" s="12"/>
      <c r="G434" s="12"/>
      <c r="H434" s="12"/>
      <c r="I434" s="12"/>
      <c r="J434" s="12"/>
      <c r="K434" s="12"/>
      <c r="L434" s="6"/>
    </row>
    <row r="435" spans="2:12">
      <c r="B435" s="12"/>
      <c r="C435" s="12"/>
      <c r="D435" s="12"/>
      <c r="E435" s="12"/>
      <c r="F435" s="12"/>
      <c r="G435" s="12"/>
      <c r="H435" s="12"/>
      <c r="I435" s="12"/>
      <c r="J435" s="12"/>
      <c r="K435" s="12"/>
      <c r="L435" s="6"/>
    </row>
    <row r="436" spans="2:12">
      <c r="B436" s="12"/>
      <c r="C436" s="12"/>
      <c r="D436" s="12"/>
      <c r="E436" s="12"/>
      <c r="F436" s="12"/>
      <c r="G436" s="12"/>
      <c r="H436" s="12"/>
      <c r="I436" s="12"/>
      <c r="J436" s="12"/>
      <c r="K436" s="12"/>
      <c r="L436" s="6"/>
    </row>
    <row r="437" spans="2:12">
      <c r="B437" s="12"/>
      <c r="C437" s="12"/>
      <c r="D437" s="12"/>
      <c r="E437" s="12"/>
      <c r="F437" s="12"/>
      <c r="G437" s="12"/>
      <c r="H437" s="12"/>
      <c r="I437" s="12"/>
      <c r="J437" s="12"/>
      <c r="K437" s="12"/>
      <c r="L437" s="6"/>
    </row>
    <row r="438" spans="2:12">
      <c r="B438" s="12"/>
      <c r="C438" s="12"/>
      <c r="D438" s="12"/>
      <c r="E438" s="12"/>
      <c r="F438" s="12"/>
      <c r="G438" s="12"/>
      <c r="H438" s="12"/>
      <c r="I438" s="12"/>
      <c r="J438" s="12"/>
      <c r="K438" s="12"/>
      <c r="L438" s="6"/>
    </row>
    <row r="439" spans="2:12">
      <c r="B439" s="12"/>
      <c r="C439" s="12"/>
      <c r="D439" s="12"/>
      <c r="E439" s="12"/>
      <c r="F439" s="12"/>
      <c r="G439" s="12"/>
      <c r="H439" s="12"/>
      <c r="I439" s="12"/>
      <c r="J439" s="12"/>
      <c r="K439" s="12"/>
      <c r="L439" s="6"/>
    </row>
    <row r="440" spans="2:12">
      <c r="B440" s="12"/>
      <c r="C440" s="12"/>
      <c r="D440" s="12"/>
      <c r="E440" s="12"/>
      <c r="F440" s="12"/>
      <c r="G440" s="12"/>
      <c r="H440" s="12"/>
      <c r="I440" s="12"/>
      <c r="J440" s="12"/>
      <c r="K440" s="12"/>
      <c r="L440" s="6"/>
    </row>
    <row r="441" spans="2:12">
      <c r="B441" s="12"/>
      <c r="C441" s="12"/>
      <c r="D441" s="12"/>
      <c r="E441" s="12"/>
      <c r="F441" s="12"/>
      <c r="G441" s="12"/>
      <c r="H441" s="12"/>
      <c r="I441" s="12"/>
      <c r="J441" s="12"/>
      <c r="K441" s="12"/>
      <c r="L441" s="6"/>
    </row>
    <row r="442" spans="2:12">
      <c r="B442" s="12"/>
      <c r="C442" s="12"/>
      <c r="D442" s="12"/>
      <c r="E442" s="12"/>
      <c r="F442" s="12"/>
      <c r="G442" s="12"/>
      <c r="H442" s="12"/>
      <c r="I442" s="12"/>
      <c r="J442" s="12"/>
      <c r="K442" s="12"/>
      <c r="L442" s="6"/>
    </row>
    <row r="443" spans="2:12">
      <c r="B443" s="12"/>
      <c r="C443" s="12"/>
      <c r="D443" s="12"/>
      <c r="E443" s="12"/>
      <c r="F443" s="12"/>
      <c r="G443" s="12"/>
      <c r="H443" s="12"/>
      <c r="I443" s="12"/>
      <c r="J443" s="12"/>
      <c r="K443" s="12"/>
      <c r="L443" s="6"/>
    </row>
    <row r="444" spans="2:12">
      <c r="B444" s="12"/>
      <c r="C444" s="12"/>
      <c r="D444" s="12"/>
      <c r="E444" s="12"/>
      <c r="F444" s="12"/>
      <c r="G444" s="12"/>
      <c r="H444" s="12"/>
      <c r="I444" s="12"/>
      <c r="J444" s="12"/>
      <c r="K444" s="12"/>
      <c r="L444" s="6"/>
    </row>
    <row r="445" spans="2:12">
      <c r="B445" s="12"/>
      <c r="C445" s="12"/>
      <c r="D445" s="12"/>
      <c r="E445" s="12"/>
      <c r="F445" s="12"/>
      <c r="G445" s="12"/>
      <c r="H445" s="12"/>
      <c r="I445" s="12"/>
      <c r="J445" s="12"/>
      <c r="K445" s="12"/>
      <c r="L445" s="6"/>
    </row>
    <row r="446" spans="2:12">
      <c r="B446" s="12"/>
      <c r="C446" s="12"/>
      <c r="D446" s="12"/>
      <c r="E446" s="12"/>
      <c r="F446" s="12"/>
      <c r="G446" s="12"/>
      <c r="H446" s="12"/>
      <c r="I446" s="12"/>
      <c r="J446" s="12"/>
      <c r="K446" s="12"/>
      <c r="L446" s="6"/>
    </row>
    <row r="447" spans="2:12">
      <c r="B447" s="12"/>
      <c r="C447" s="12"/>
      <c r="D447" s="12"/>
      <c r="E447" s="12"/>
      <c r="F447" s="12"/>
      <c r="G447" s="12"/>
      <c r="H447" s="12"/>
      <c r="I447" s="12"/>
      <c r="J447" s="12"/>
      <c r="K447" s="12"/>
      <c r="L447" s="6"/>
    </row>
    <row r="448" spans="2:12">
      <c r="B448" s="12"/>
      <c r="C448" s="12"/>
      <c r="D448" s="12"/>
      <c r="E448" s="12"/>
      <c r="F448" s="12"/>
      <c r="G448" s="12"/>
      <c r="H448" s="12"/>
      <c r="I448" s="12"/>
      <c r="J448" s="12"/>
      <c r="K448" s="12"/>
      <c r="L448" s="6"/>
    </row>
    <row r="449" spans="2:12">
      <c r="B449" s="12"/>
      <c r="C449" s="12"/>
      <c r="D449" s="12"/>
      <c r="E449" s="12"/>
      <c r="F449" s="12"/>
      <c r="G449" s="12"/>
      <c r="H449" s="12"/>
      <c r="I449" s="12"/>
      <c r="J449" s="12"/>
      <c r="K449" s="12"/>
      <c r="L449" s="6"/>
    </row>
    <row r="450" spans="2:12">
      <c r="B450" s="12"/>
      <c r="C450" s="12"/>
      <c r="D450" s="12"/>
      <c r="E450" s="12"/>
      <c r="F450" s="12"/>
      <c r="G450" s="12"/>
      <c r="H450" s="12"/>
      <c r="I450" s="12"/>
      <c r="J450" s="12"/>
      <c r="K450" s="12"/>
      <c r="L450" s="6"/>
    </row>
    <row r="451" spans="2:12">
      <c r="B451" s="12"/>
      <c r="C451" s="12"/>
      <c r="D451" s="12"/>
      <c r="E451" s="12"/>
      <c r="F451" s="12"/>
      <c r="G451" s="12"/>
      <c r="H451" s="12"/>
      <c r="I451" s="12"/>
      <c r="J451" s="12"/>
      <c r="K451" s="12"/>
      <c r="L451" s="6"/>
    </row>
    <row r="452" spans="2:12">
      <c r="B452" s="12"/>
      <c r="C452" s="12"/>
      <c r="D452" s="12"/>
      <c r="E452" s="12"/>
      <c r="F452" s="12"/>
      <c r="G452" s="12"/>
      <c r="H452" s="12"/>
      <c r="I452" s="12"/>
      <c r="J452" s="12"/>
      <c r="K452" s="12"/>
      <c r="L452" s="6"/>
    </row>
    <row r="453" spans="2:12">
      <c r="B453" s="12"/>
      <c r="C453" s="12"/>
      <c r="D453" s="12"/>
      <c r="E453" s="12"/>
      <c r="F453" s="12"/>
      <c r="G453" s="12"/>
      <c r="H453" s="12"/>
      <c r="I453" s="12"/>
      <c r="J453" s="12"/>
      <c r="K453" s="12"/>
      <c r="L453" s="6"/>
    </row>
    <row r="454" spans="2:12">
      <c r="B454" s="12"/>
      <c r="C454" s="12"/>
      <c r="D454" s="12"/>
      <c r="E454" s="12"/>
      <c r="F454" s="12"/>
      <c r="G454" s="12"/>
      <c r="H454" s="12"/>
      <c r="I454" s="12"/>
      <c r="J454" s="12"/>
      <c r="K454" s="12"/>
      <c r="L454" s="6"/>
    </row>
    <row r="455" spans="2:12">
      <c r="B455" s="12"/>
      <c r="C455" s="12"/>
      <c r="D455" s="12"/>
      <c r="E455" s="12"/>
      <c r="F455" s="12"/>
      <c r="G455" s="12"/>
      <c r="H455" s="12"/>
      <c r="I455" s="12"/>
      <c r="J455" s="12"/>
      <c r="K455" s="12"/>
      <c r="L455" s="6"/>
    </row>
    <row r="456" spans="2:12">
      <c r="B456" s="12"/>
      <c r="C456" s="12"/>
      <c r="D456" s="12"/>
      <c r="E456" s="12"/>
      <c r="F456" s="12"/>
      <c r="G456" s="12"/>
      <c r="H456" s="12"/>
      <c r="I456" s="12"/>
      <c r="J456" s="12"/>
      <c r="K456" s="12"/>
      <c r="L456" s="6"/>
    </row>
    <row r="457" spans="2:12">
      <c r="B457" s="12"/>
      <c r="C457" s="12"/>
      <c r="D457" s="12"/>
      <c r="E457" s="12"/>
      <c r="F457" s="12"/>
      <c r="G457" s="12"/>
      <c r="H457" s="12"/>
      <c r="I457" s="12"/>
      <c r="J457" s="12"/>
      <c r="K457" s="12"/>
      <c r="L457" s="6"/>
    </row>
    <row r="458" spans="2:12">
      <c r="B458" s="12"/>
      <c r="C458" s="12"/>
      <c r="D458" s="12"/>
      <c r="E458" s="12"/>
      <c r="F458" s="12"/>
      <c r="G458" s="12"/>
      <c r="H458" s="12"/>
      <c r="I458" s="12"/>
      <c r="J458" s="12"/>
      <c r="K458" s="12"/>
      <c r="L458" s="6"/>
    </row>
    <row r="459" spans="2:12">
      <c r="B459" s="12"/>
      <c r="C459" s="12"/>
      <c r="D459" s="12"/>
      <c r="E459" s="12"/>
      <c r="F459" s="12"/>
      <c r="G459" s="12"/>
      <c r="H459" s="12"/>
      <c r="I459" s="12"/>
      <c r="J459" s="12"/>
      <c r="K459" s="12"/>
      <c r="L459" s="6"/>
    </row>
    <row r="460" spans="2:12">
      <c r="B460" s="12"/>
      <c r="C460" s="12"/>
      <c r="D460" s="12"/>
      <c r="E460" s="12"/>
      <c r="F460" s="12"/>
      <c r="G460" s="12"/>
      <c r="H460" s="12"/>
      <c r="I460" s="12"/>
      <c r="J460" s="12"/>
      <c r="K460" s="12"/>
      <c r="L460" s="6"/>
    </row>
    <row r="461" spans="2:12">
      <c r="B461" s="12"/>
      <c r="C461" s="12"/>
      <c r="D461" s="12"/>
      <c r="E461" s="12"/>
      <c r="F461" s="12"/>
      <c r="G461" s="12"/>
      <c r="H461" s="12"/>
      <c r="I461" s="12"/>
      <c r="J461" s="12"/>
      <c r="K461" s="12"/>
      <c r="L461" s="6"/>
    </row>
    <row r="462" spans="2:12">
      <c r="B462" s="12"/>
      <c r="C462" s="12"/>
      <c r="D462" s="12"/>
      <c r="E462" s="12"/>
      <c r="F462" s="12"/>
      <c r="G462" s="12"/>
      <c r="H462" s="12"/>
      <c r="I462" s="12"/>
      <c r="J462" s="12"/>
      <c r="K462" s="12"/>
      <c r="L462" s="6"/>
    </row>
    <row r="463" spans="2:12">
      <c r="B463" s="12"/>
      <c r="C463" s="12"/>
      <c r="D463" s="12"/>
      <c r="E463" s="12"/>
      <c r="F463" s="12"/>
      <c r="G463" s="12"/>
      <c r="H463" s="12"/>
      <c r="I463" s="12"/>
      <c r="J463" s="12"/>
      <c r="K463" s="12"/>
      <c r="L463" s="6"/>
    </row>
    <row r="464" spans="2:12">
      <c r="B464" s="12"/>
      <c r="C464" s="12"/>
      <c r="D464" s="12"/>
      <c r="E464" s="12"/>
      <c r="F464" s="12"/>
      <c r="G464" s="12"/>
      <c r="H464" s="12"/>
      <c r="I464" s="12"/>
      <c r="J464" s="12"/>
      <c r="K464" s="12"/>
      <c r="L464" s="6"/>
    </row>
    <row r="465" spans="2:12">
      <c r="B465" s="12"/>
      <c r="C465" s="12"/>
      <c r="D465" s="12"/>
      <c r="E465" s="12"/>
      <c r="F465" s="12"/>
      <c r="G465" s="12"/>
      <c r="H465" s="12"/>
      <c r="I465" s="12"/>
      <c r="J465" s="12"/>
      <c r="K465" s="12"/>
      <c r="L465" s="6"/>
    </row>
    <row r="466" spans="2:12">
      <c r="B466" s="12"/>
      <c r="C466" s="12"/>
      <c r="D466" s="12"/>
      <c r="E466" s="12"/>
      <c r="F466" s="12"/>
      <c r="G466" s="12"/>
      <c r="H466" s="12"/>
      <c r="I466" s="12"/>
      <c r="J466" s="12"/>
      <c r="K466" s="12"/>
      <c r="L466" s="6"/>
    </row>
    <row r="467" spans="2:12">
      <c r="B467" s="12"/>
      <c r="C467" s="12"/>
      <c r="D467" s="12"/>
      <c r="E467" s="12"/>
      <c r="F467" s="12"/>
      <c r="G467" s="12"/>
      <c r="H467" s="12"/>
      <c r="I467" s="12"/>
      <c r="J467" s="12"/>
      <c r="K467" s="12"/>
      <c r="L467" s="6"/>
    </row>
    <row r="468" spans="2:12">
      <c r="B468" s="12"/>
      <c r="C468" s="12"/>
      <c r="D468" s="12"/>
      <c r="E468" s="12"/>
      <c r="F468" s="12"/>
      <c r="G468" s="12"/>
      <c r="H468" s="12"/>
      <c r="I468" s="12"/>
      <c r="J468" s="12"/>
      <c r="K468" s="12"/>
      <c r="L468" s="6"/>
    </row>
    <row r="469" spans="2:12">
      <c r="B469" s="12"/>
      <c r="C469" s="12"/>
      <c r="D469" s="12"/>
      <c r="E469" s="12"/>
      <c r="F469" s="12"/>
      <c r="G469" s="12"/>
      <c r="H469" s="12"/>
      <c r="I469" s="12"/>
      <c r="J469" s="12"/>
      <c r="K469" s="12"/>
      <c r="L469" s="6"/>
    </row>
    <row r="470" spans="2:12">
      <c r="B470" s="12"/>
      <c r="C470" s="12"/>
      <c r="D470" s="12"/>
      <c r="E470" s="12"/>
      <c r="F470" s="12"/>
      <c r="G470" s="12"/>
      <c r="H470" s="12"/>
      <c r="I470" s="12"/>
      <c r="J470" s="12"/>
      <c r="K470" s="12"/>
      <c r="L470" s="6"/>
    </row>
    <row r="471" spans="2:12">
      <c r="B471" s="12"/>
      <c r="C471" s="12"/>
      <c r="D471" s="12"/>
      <c r="E471" s="12"/>
      <c r="F471" s="12"/>
      <c r="G471" s="12"/>
      <c r="H471" s="12"/>
      <c r="I471" s="12"/>
      <c r="J471" s="12"/>
      <c r="K471" s="12"/>
      <c r="L471" s="6"/>
    </row>
    <row r="472" spans="2:12">
      <c r="B472" s="12"/>
      <c r="C472" s="12"/>
      <c r="D472" s="12"/>
      <c r="E472" s="12"/>
      <c r="F472" s="12"/>
      <c r="G472" s="12"/>
      <c r="H472" s="12"/>
      <c r="I472" s="12"/>
      <c r="J472" s="12"/>
      <c r="K472" s="12"/>
      <c r="L472" s="6"/>
    </row>
    <row r="473" spans="2:12">
      <c r="B473" s="12"/>
      <c r="C473" s="12"/>
      <c r="D473" s="12"/>
      <c r="E473" s="12"/>
      <c r="F473" s="12"/>
      <c r="G473" s="12"/>
      <c r="H473" s="12"/>
      <c r="I473" s="12"/>
      <c r="J473" s="12"/>
      <c r="K473" s="12"/>
      <c r="L473" s="6"/>
    </row>
    <row r="474" spans="2:12">
      <c r="B474" s="12"/>
      <c r="C474" s="12"/>
      <c r="D474" s="12"/>
      <c r="E474" s="12"/>
      <c r="F474" s="12"/>
      <c r="G474" s="12"/>
      <c r="H474" s="12"/>
      <c r="I474" s="12"/>
      <c r="J474" s="12"/>
      <c r="K474" s="12"/>
      <c r="L474" s="6"/>
    </row>
    <row r="475" spans="2:12">
      <c r="B475" s="12"/>
      <c r="C475" s="12"/>
      <c r="D475" s="12"/>
      <c r="E475" s="12"/>
      <c r="F475" s="12"/>
      <c r="G475" s="12"/>
      <c r="H475" s="12"/>
      <c r="I475" s="12"/>
      <c r="J475" s="12"/>
      <c r="K475" s="12"/>
      <c r="L475" s="6"/>
    </row>
    <row r="476" spans="2:12">
      <c r="B476" s="12"/>
      <c r="C476" s="12"/>
      <c r="D476" s="12"/>
      <c r="E476" s="12"/>
      <c r="F476" s="12"/>
      <c r="G476" s="12"/>
      <c r="H476" s="12"/>
      <c r="I476" s="12"/>
      <c r="J476" s="12"/>
      <c r="K476" s="12"/>
      <c r="L476" s="6"/>
    </row>
    <row r="477" spans="2:12">
      <c r="B477" s="12"/>
      <c r="C477" s="12"/>
      <c r="D477" s="12"/>
      <c r="E477" s="12"/>
      <c r="F477" s="12"/>
      <c r="G477" s="12"/>
      <c r="H477" s="12"/>
      <c r="I477" s="12"/>
      <c r="J477" s="12"/>
      <c r="K477" s="12"/>
      <c r="L477" s="6"/>
    </row>
    <row r="478" spans="2:12">
      <c r="B478" s="12"/>
      <c r="C478" s="12"/>
      <c r="D478" s="12"/>
      <c r="E478" s="12"/>
      <c r="F478" s="12"/>
      <c r="G478" s="12"/>
      <c r="H478" s="12"/>
      <c r="I478" s="12"/>
      <c r="J478" s="12"/>
      <c r="K478" s="12"/>
      <c r="L478" s="6"/>
    </row>
    <row r="479" spans="2:12">
      <c r="B479" s="12"/>
      <c r="C479" s="12"/>
      <c r="D479" s="12"/>
      <c r="E479" s="12"/>
      <c r="F479" s="12"/>
      <c r="G479" s="12"/>
      <c r="H479" s="12"/>
      <c r="I479" s="12"/>
      <c r="J479" s="12"/>
      <c r="K479" s="12"/>
      <c r="L479" s="6"/>
    </row>
    <row r="480" spans="2:12">
      <c r="B480" s="12"/>
      <c r="C480" s="12"/>
      <c r="D480" s="12"/>
      <c r="E480" s="12"/>
      <c r="F480" s="12"/>
      <c r="G480" s="12"/>
      <c r="H480" s="12"/>
      <c r="I480" s="12"/>
      <c r="J480" s="12"/>
      <c r="K480" s="12"/>
      <c r="L480" s="6"/>
    </row>
    <row r="481" spans="2:12">
      <c r="B481" s="12"/>
      <c r="C481" s="12"/>
      <c r="D481" s="12"/>
      <c r="E481" s="12"/>
      <c r="F481" s="12"/>
      <c r="G481" s="12"/>
      <c r="H481" s="12"/>
      <c r="I481" s="12"/>
      <c r="J481" s="12"/>
      <c r="K481" s="12"/>
      <c r="L481" s="6"/>
    </row>
    <row r="482" spans="2:12">
      <c r="B482" s="12"/>
      <c r="C482" s="12"/>
      <c r="D482" s="12"/>
      <c r="E482" s="12"/>
      <c r="F482" s="12"/>
      <c r="G482" s="12"/>
      <c r="H482" s="12"/>
      <c r="I482" s="12"/>
      <c r="J482" s="12"/>
      <c r="K482" s="12"/>
      <c r="L482" s="6"/>
    </row>
    <row r="483" spans="2:12">
      <c r="B483" s="12"/>
      <c r="C483" s="12"/>
      <c r="D483" s="12"/>
      <c r="E483" s="12"/>
      <c r="F483" s="12"/>
      <c r="G483" s="12"/>
      <c r="H483" s="12"/>
      <c r="I483" s="12"/>
      <c r="J483" s="12"/>
      <c r="K483" s="12"/>
      <c r="L483" s="6"/>
    </row>
    <row r="484" spans="2:12">
      <c r="B484" s="12"/>
      <c r="C484" s="12"/>
      <c r="D484" s="12"/>
      <c r="E484" s="12"/>
      <c r="F484" s="12"/>
      <c r="G484" s="12"/>
      <c r="H484" s="12"/>
      <c r="I484" s="12"/>
      <c r="J484" s="12"/>
      <c r="K484" s="12"/>
      <c r="L484" s="6"/>
    </row>
    <row r="485" spans="2:12">
      <c r="B485" s="12"/>
      <c r="C485" s="12"/>
      <c r="D485" s="12"/>
      <c r="E485" s="12"/>
      <c r="F485" s="12"/>
      <c r="G485" s="12"/>
      <c r="H485" s="12"/>
      <c r="I485" s="12"/>
      <c r="J485" s="12"/>
      <c r="K485" s="12"/>
      <c r="L485" s="6"/>
    </row>
    <row r="486" spans="2:12">
      <c r="B486" s="12"/>
      <c r="C486" s="12"/>
      <c r="D486" s="12"/>
      <c r="E486" s="12"/>
      <c r="F486" s="12"/>
      <c r="G486" s="12"/>
      <c r="H486" s="12"/>
      <c r="I486" s="12"/>
      <c r="J486" s="12"/>
      <c r="K486" s="12"/>
      <c r="L486" s="6"/>
    </row>
    <row r="487" spans="2:12">
      <c r="B487" s="12"/>
      <c r="C487" s="12"/>
      <c r="D487" s="12"/>
      <c r="E487" s="12"/>
      <c r="F487" s="12"/>
      <c r="G487" s="12"/>
      <c r="H487" s="12"/>
      <c r="I487" s="12"/>
      <c r="J487" s="12"/>
      <c r="K487" s="12"/>
      <c r="L487" s="6"/>
    </row>
    <row r="488" spans="2:12">
      <c r="B488" s="12"/>
      <c r="C488" s="12"/>
      <c r="D488" s="12"/>
      <c r="E488" s="12"/>
      <c r="F488" s="12"/>
      <c r="G488" s="12"/>
      <c r="H488" s="12"/>
      <c r="I488" s="12"/>
      <c r="J488" s="12"/>
      <c r="K488" s="12"/>
      <c r="L488" s="6"/>
    </row>
    <row r="489" spans="2:12">
      <c r="B489" s="12"/>
      <c r="C489" s="12"/>
      <c r="D489" s="12"/>
      <c r="E489" s="12"/>
      <c r="F489" s="12"/>
      <c r="G489" s="12"/>
      <c r="H489" s="12"/>
      <c r="I489" s="12"/>
      <c r="J489" s="12"/>
      <c r="K489" s="12"/>
      <c r="L489" s="6"/>
    </row>
    <row r="490" spans="2:12">
      <c r="B490" s="12"/>
      <c r="C490" s="12"/>
      <c r="D490" s="12"/>
      <c r="E490" s="12"/>
      <c r="F490" s="12"/>
      <c r="G490" s="12"/>
      <c r="H490" s="12"/>
      <c r="I490" s="12"/>
      <c r="J490" s="12"/>
      <c r="K490" s="12"/>
      <c r="L490" s="6"/>
    </row>
    <row r="491" spans="2:12">
      <c r="B491" s="12"/>
      <c r="C491" s="12"/>
      <c r="D491" s="12"/>
      <c r="E491" s="12"/>
      <c r="F491" s="12"/>
      <c r="G491" s="12"/>
      <c r="H491" s="12"/>
      <c r="I491" s="12"/>
      <c r="J491" s="12"/>
      <c r="K491" s="12"/>
      <c r="L491" s="6"/>
    </row>
    <row r="492" spans="2:12">
      <c r="B492" s="12"/>
      <c r="C492" s="12"/>
      <c r="D492" s="12"/>
      <c r="E492" s="12"/>
      <c r="F492" s="12"/>
      <c r="G492" s="12"/>
      <c r="H492" s="12"/>
      <c r="I492" s="12"/>
      <c r="J492" s="12"/>
      <c r="K492" s="12"/>
      <c r="L492" s="6"/>
    </row>
    <row r="493" spans="2:12">
      <c r="B493" s="12"/>
      <c r="C493" s="12"/>
      <c r="D493" s="12"/>
      <c r="E493" s="12"/>
      <c r="F493" s="12"/>
      <c r="G493" s="12"/>
      <c r="H493" s="12"/>
      <c r="I493" s="12"/>
      <c r="J493" s="12"/>
      <c r="K493" s="12"/>
      <c r="L493" s="6"/>
    </row>
    <row r="494" spans="2:12">
      <c r="B494" s="12"/>
      <c r="C494" s="12"/>
      <c r="D494" s="12"/>
      <c r="E494" s="12"/>
      <c r="F494" s="12"/>
      <c r="G494" s="12"/>
      <c r="H494" s="12"/>
      <c r="I494" s="12"/>
      <c r="J494" s="12"/>
      <c r="K494" s="12"/>
      <c r="L494" s="6"/>
    </row>
    <row r="495" spans="2:12">
      <c r="B495" s="12"/>
      <c r="C495" s="12"/>
      <c r="D495" s="12"/>
      <c r="E495" s="12"/>
      <c r="F495" s="12"/>
      <c r="G495" s="12"/>
      <c r="H495" s="12"/>
      <c r="I495" s="12"/>
      <c r="J495" s="12"/>
      <c r="K495" s="12"/>
      <c r="L495" s="6"/>
    </row>
    <row r="496" spans="2:12">
      <c r="B496" s="12"/>
      <c r="C496" s="12"/>
      <c r="D496" s="12"/>
      <c r="E496" s="12"/>
      <c r="F496" s="12"/>
      <c r="G496" s="12"/>
      <c r="H496" s="12"/>
      <c r="I496" s="12"/>
      <c r="J496" s="12"/>
      <c r="K496" s="12"/>
      <c r="L496" s="6"/>
    </row>
    <row r="497" spans="2:12">
      <c r="B497" s="12"/>
      <c r="C497" s="12"/>
      <c r="D497" s="12"/>
      <c r="E497" s="12"/>
      <c r="F497" s="12"/>
      <c r="G497" s="12"/>
      <c r="H497" s="12"/>
      <c r="I497" s="12"/>
      <c r="J497" s="12"/>
      <c r="K497" s="12"/>
      <c r="L497" s="6"/>
    </row>
    <row r="498" spans="2:12">
      <c r="B498" s="12"/>
      <c r="C498" s="12"/>
      <c r="D498" s="12"/>
      <c r="E498" s="12"/>
      <c r="F498" s="12"/>
      <c r="G498" s="12"/>
      <c r="H498" s="12"/>
      <c r="I498" s="12"/>
      <c r="J498" s="12"/>
      <c r="K498" s="12"/>
      <c r="L498" s="6"/>
    </row>
    <row r="499" spans="2:12">
      <c r="B499" s="12"/>
      <c r="C499" s="12"/>
      <c r="D499" s="12"/>
      <c r="E499" s="12"/>
      <c r="F499" s="12"/>
      <c r="G499" s="12"/>
      <c r="H499" s="12"/>
      <c r="I499" s="12"/>
      <c r="J499" s="12"/>
      <c r="K499" s="12"/>
      <c r="L499" s="6"/>
    </row>
    <row r="500" spans="2:12">
      <c r="B500" s="12"/>
      <c r="C500" s="12"/>
      <c r="D500" s="12"/>
      <c r="E500" s="12"/>
      <c r="F500" s="12"/>
      <c r="G500" s="12"/>
      <c r="H500" s="12"/>
      <c r="I500" s="12"/>
      <c r="J500" s="12"/>
      <c r="K500" s="12"/>
      <c r="L500" s="6"/>
    </row>
    <row r="501" spans="2:12">
      <c r="B501" s="12"/>
      <c r="C501" s="12"/>
      <c r="D501" s="12"/>
      <c r="E501" s="12"/>
      <c r="F501" s="12"/>
      <c r="G501" s="12"/>
      <c r="H501" s="12"/>
      <c r="I501" s="12"/>
      <c r="J501" s="12"/>
      <c r="K501" s="12"/>
      <c r="L501" s="6"/>
    </row>
    <row r="502" spans="2:12">
      <c r="B502" s="12"/>
      <c r="C502" s="12"/>
      <c r="D502" s="12"/>
      <c r="E502" s="12"/>
      <c r="F502" s="12"/>
      <c r="G502" s="12"/>
      <c r="H502" s="12"/>
      <c r="I502" s="12"/>
      <c r="J502" s="12"/>
      <c r="K502" s="12"/>
      <c r="L502" s="6"/>
    </row>
    <row r="503" spans="2:12">
      <c r="B503" s="12"/>
      <c r="C503" s="12"/>
      <c r="D503" s="12"/>
      <c r="E503" s="12"/>
      <c r="F503" s="12"/>
      <c r="G503" s="12"/>
      <c r="H503" s="12"/>
      <c r="I503" s="12"/>
      <c r="J503" s="12"/>
      <c r="K503" s="12"/>
      <c r="L503" s="6"/>
    </row>
    <row r="504" spans="2:12">
      <c r="B504" s="12"/>
      <c r="C504" s="12"/>
      <c r="D504" s="12"/>
      <c r="E504" s="12"/>
      <c r="F504" s="12"/>
      <c r="G504" s="12"/>
      <c r="H504" s="12"/>
      <c r="I504" s="12"/>
      <c r="J504" s="12"/>
      <c r="K504" s="12"/>
      <c r="L504" s="6"/>
    </row>
    <row r="505" spans="2:12">
      <c r="B505" s="12"/>
      <c r="C505" s="12"/>
      <c r="D505" s="12"/>
      <c r="E505" s="12"/>
      <c r="F505" s="12"/>
      <c r="G505" s="12"/>
      <c r="H505" s="12"/>
      <c r="I505" s="12"/>
      <c r="J505" s="12"/>
      <c r="K505" s="12"/>
      <c r="L505" s="6"/>
    </row>
    <row r="506" spans="2:12">
      <c r="B506" s="12"/>
      <c r="C506" s="12"/>
      <c r="D506" s="12"/>
      <c r="E506" s="12"/>
      <c r="F506" s="12"/>
      <c r="G506" s="12"/>
      <c r="H506" s="12"/>
      <c r="I506" s="12"/>
      <c r="J506" s="12"/>
      <c r="K506" s="12"/>
      <c r="L506" s="6"/>
    </row>
    <row r="507" spans="2:12">
      <c r="B507" s="12"/>
      <c r="C507" s="12"/>
      <c r="D507" s="12"/>
      <c r="E507" s="12"/>
      <c r="F507" s="12"/>
      <c r="G507" s="12"/>
      <c r="H507" s="12"/>
      <c r="I507" s="12"/>
      <c r="J507" s="12"/>
      <c r="K507" s="12"/>
      <c r="L507" s="6"/>
    </row>
    <row r="508" spans="2:12">
      <c r="B508" s="12"/>
      <c r="C508" s="12"/>
      <c r="D508" s="12"/>
      <c r="E508" s="12"/>
      <c r="F508" s="12"/>
      <c r="G508" s="12"/>
      <c r="H508" s="12"/>
      <c r="I508" s="12"/>
      <c r="J508" s="12"/>
      <c r="K508" s="12"/>
      <c r="L508" s="6"/>
    </row>
    <row r="509" spans="2:12">
      <c r="B509" s="12"/>
      <c r="C509" s="12"/>
      <c r="D509" s="12"/>
      <c r="E509" s="12"/>
      <c r="F509" s="12"/>
      <c r="G509" s="12"/>
      <c r="H509" s="12"/>
      <c r="I509" s="12"/>
      <c r="J509" s="12"/>
      <c r="K509" s="12"/>
      <c r="L509" s="6"/>
    </row>
    <row r="510" spans="2:12">
      <c r="B510" s="12"/>
      <c r="C510" s="12"/>
      <c r="D510" s="12"/>
      <c r="E510" s="12"/>
      <c r="F510" s="12"/>
      <c r="G510" s="12"/>
      <c r="H510" s="12"/>
      <c r="I510" s="12"/>
      <c r="J510" s="12"/>
      <c r="K510" s="12"/>
      <c r="L510" s="6"/>
    </row>
    <row r="511" spans="2:12">
      <c r="B511" s="12"/>
      <c r="C511" s="12"/>
      <c r="D511" s="12"/>
      <c r="E511" s="12"/>
      <c r="F511" s="12"/>
      <c r="G511" s="12"/>
      <c r="H511" s="12"/>
      <c r="I511" s="12"/>
      <c r="J511" s="12"/>
      <c r="K511" s="12"/>
      <c r="L511" s="6"/>
    </row>
    <row r="512" spans="2:12">
      <c r="B512" s="12"/>
      <c r="C512" s="12"/>
      <c r="D512" s="12"/>
      <c r="E512" s="12"/>
      <c r="F512" s="12"/>
      <c r="G512" s="12"/>
      <c r="H512" s="12"/>
      <c r="I512" s="12"/>
      <c r="J512" s="12"/>
      <c r="K512" s="12"/>
      <c r="L512" s="6"/>
    </row>
    <row r="513" spans="2:12">
      <c r="B513" s="12"/>
      <c r="C513" s="12"/>
      <c r="D513" s="12"/>
      <c r="E513" s="12"/>
      <c r="F513" s="12"/>
      <c r="G513" s="12"/>
      <c r="H513" s="12"/>
      <c r="I513" s="12"/>
      <c r="J513" s="12"/>
      <c r="K513" s="12"/>
      <c r="L513" s="6"/>
    </row>
    <row r="514" spans="2:12">
      <c r="B514" s="12"/>
      <c r="C514" s="12"/>
      <c r="D514" s="12"/>
      <c r="E514" s="12"/>
      <c r="F514" s="12"/>
      <c r="G514" s="12"/>
      <c r="H514" s="12"/>
      <c r="I514" s="12"/>
      <c r="J514" s="12"/>
      <c r="K514" s="12"/>
      <c r="L514" s="6"/>
    </row>
    <row r="515" spans="2:12">
      <c r="B515" s="12"/>
      <c r="C515" s="12"/>
      <c r="D515" s="12"/>
      <c r="E515" s="12"/>
      <c r="F515" s="12"/>
      <c r="G515" s="12"/>
      <c r="H515" s="12"/>
      <c r="I515" s="12"/>
      <c r="J515" s="12"/>
      <c r="K515" s="12"/>
      <c r="L515" s="6"/>
    </row>
    <row r="516" spans="2:12">
      <c r="B516" s="12"/>
      <c r="C516" s="12"/>
      <c r="D516" s="12"/>
      <c r="E516" s="12"/>
      <c r="F516" s="12"/>
      <c r="G516" s="12"/>
      <c r="H516" s="12"/>
      <c r="I516" s="12"/>
      <c r="J516" s="12"/>
      <c r="K516" s="12"/>
      <c r="L516" s="6"/>
    </row>
    <row r="517" spans="2:12">
      <c r="B517" s="12"/>
      <c r="C517" s="12"/>
      <c r="D517" s="12"/>
      <c r="E517" s="12"/>
      <c r="F517" s="12"/>
      <c r="G517" s="12"/>
      <c r="H517" s="12"/>
      <c r="I517" s="12"/>
      <c r="J517" s="12"/>
      <c r="K517" s="12"/>
      <c r="L517" s="6"/>
    </row>
    <row r="518" spans="2:12">
      <c r="B518" s="12"/>
      <c r="C518" s="12"/>
      <c r="D518" s="12"/>
      <c r="E518" s="12"/>
      <c r="F518" s="12"/>
      <c r="G518" s="12"/>
      <c r="H518" s="12"/>
      <c r="I518" s="12"/>
      <c r="J518" s="12"/>
      <c r="K518" s="12"/>
      <c r="L518" s="6"/>
    </row>
    <row r="519" spans="2:12">
      <c r="B519" s="12"/>
      <c r="C519" s="12"/>
      <c r="D519" s="12"/>
      <c r="E519" s="12"/>
      <c r="F519" s="12"/>
      <c r="G519" s="12"/>
      <c r="H519" s="12"/>
      <c r="I519" s="12"/>
      <c r="J519" s="12"/>
      <c r="K519" s="12"/>
      <c r="L519" s="6"/>
    </row>
    <row r="520" spans="2:12">
      <c r="B520" s="12"/>
      <c r="C520" s="12"/>
      <c r="D520" s="12"/>
      <c r="E520" s="12"/>
      <c r="F520" s="12"/>
      <c r="G520" s="12"/>
      <c r="H520" s="12"/>
      <c r="I520" s="12"/>
      <c r="J520" s="12"/>
      <c r="K520" s="12"/>
      <c r="L520" s="6"/>
    </row>
    <row r="521" spans="2:12">
      <c r="B521" s="12"/>
      <c r="C521" s="12"/>
      <c r="D521" s="12"/>
      <c r="E521" s="12"/>
      <c r="F521" s="12"/>
      <c r="G521" s="12"/>
      <c r="H521" s="12"/>
      <c r="I521" s="12"/>
      <c r="J521" s="12"/>
      <c r="K521" s="12"/>
      <c r="L521" s="6"/>
    </row>
    <row r="522" spans="2:12">
      <c r="B522" s="12"/>
      <c r="C522" s="12"/>
      <c r="D522" s="12"/>
      <c r="E522" s="12"/>
      <c r="F522" s="12"/>
      <c r="G522" s="12"/>
      <c r="H522" s="12"/>
      <c r="I522" s="12"/>
      <c r="J522" s="12"/>
      <c r="K522" s="12"/>
      <c r="L522" s="6"/>
    </row>
    <row r="523" spans="2:12">
      <c r="B523" s="12"/>
      <c r="C523" s="12"/>
      <c r="D523" s="12"/>
      <c r="E523" s="12"/>
      <c r="F523" s="12"/>
      <c r="G523" s="12"/>
      <c r="H523" s="12"/>
      <c r="I523" s="12"/>
      <c r="J523" s="12"/>
      <c r="K523" s="12"/>
      <c r="L523" s="6"/>
    </row>
    <row r="524" spans="2:12">
      <c r="B524" s="12"/>
      <c r="C524" s="12"/>
      <c r="D524" s="12"/>
      <c r="E524" s="12"/>
      <c r="F524" s="12"/>
      <c r="G524" s="12"/>
      <c r="H524" s="12"/>
      <c r="I524" s="12"/>
      <c r="J524" s="12"/>
      <c r="K524" s="12"/>
      <c r="L524" s="6"/>
    </row>
    <row r="525" spans="2:12">
      <c r="B525" s="12"/>
      <c r="C525" s="12"/>
      <c r="D525" s="12"/>
      <c r="E525" s="12"/>
      <c r="F525" s="12"/>
      <c r="G525" s="12"/>
      <c r="H525" s="12"/>
      <c r="I525" s="12"/>
      <c r="J525" s="12"/>
      <c r="K525" s="12"/>
      <c r="L525" s="6"/>
    </row>
    <row r="526" spans="2:12">
      <c r="B526" s="12"/>
      <c r="C526" s="12"/>
      <c r="D526" s="12"/>
      <c r="E526" s="12"/>
      <c r="F526" s="12"/>
      <c r="G526" s="12"/>
      <c r="H526" s="12"/>
      <c r="I526" s="12"/>
      <c r="J526" s="12"/>
      <c r="K526" s="12"/>
      <c r="L526" s="6"/>
    </row>
    <row r="527" spans="2:12">
      <c r="B527" s="12"/>
      <c r="C527" s="12"/>
      <c r="D527" s="12"/>
      <c r="E527" s="12"/>
      <c r="F527" s="12"/>
      <c r="G527" s="12"/>
      <c r="H527" s="12"/>
      <c r="I527" s="12"/>
      <c r="J527" s="12"/>
      <c r="K527" s="12"/>
      <c r="L527" s="6"/>
    </row>
    <row r="528" spans="2:12">
      <c r="B528" s="12"/>
      <c r="C528" s="12"/>
      <c r="D528" s="12"/>
      <c r="E528" s="12"/>
      <c r="F528" s="12"/>
      <c r="G528" s="12"/>
      <c r="H528" s="12"/>
      <c r="I528" s="12"/>
      <c r="J528" s="12"/>
      <c r="K528" s="12"/>
      <c r="L528" s="6"/>
    </row>
    <row r="529" spans="2:12">
      <c r="B529" s="12"/>
      <c r="C529" s="12"/>
      <c r="D529" s="12"/>
      <c r="E529" s="12"/>
      <c r="F529" s="12"/>
      <c r="G529" s="12"/>
      <c r="H529" s="12"/>
      <c r="I529" s="12"/>
      <c r="J529" s="12"/>
      <c r="K529" s="12"/>
      <c r="L529" s="6"/>
    </row>
    <row r="530" spans="2:12">
      <c r="B530" s="12"/>
      <c r="C530" s="12"/>
      <c r="D530" s="12"/>
      <c r="E530" s="12"/>
      <c r="F530" s="12"/>
      <c r="G530" s="12"/>
      <c r="H530" s="12"/>
      <c r="I530" s="12"/>
      <c r="J530" s="12"/>
      <c r="K530" s="12"/>
      <c r="L530" s="6"/>
    </row>
    <row r="531" spans="2:12">
      <c r="B531" s="12"/>
      <c r="C531" s="12"/>
      <c r="D531" s="12"/>
      <c r="E531" s="12"/>
      <c r="F531" s="12"/>
      <c r="G531" s="12"/>
      <c r="H531" s="12"/>
      <c r="I531" s="12"/>
      <c r="J531" s="12"/>
      <c r="K531" s="12"/>
      <c r="L531" s="6"/>
    </row>
    <row r="532" spans="2:12">
      <c r="B532" s="12"/>
      <c r="C532" s="12"/>
      <c r="D532" s="12"/>
      <c r="E532" s="12"/>
      <c r="F532" s="12"/>
      <c r="G532" s="12"/>
      <c r="H532" s="12"/>
      <c r="I532" s="12"/>
      <c r="J532" s="12"/>
      <c r="K532" s="12"/>
      <c r="L532" s="6"/>
    </row>
    <row r="533" spans="2:12">
      <c r="B533" s="12"/>
      <c r="C533" s="12"/>
      <c r="D533" s="12"/>
      <c r="E533" s="12"/>
      <c r="F533" s="12"/>
      <c r="G533" s="12"/>
      <c r="H533" s="12"/>
      <c r="I533" s="12"/>
      <c r="J533" s="12"/>
      <c r="K533" s="12"/>
      <c r="L533" s="6"/>
    </row>
    <row r="534" spans="2:12">
      <c r="B534" s="12"/>
      <c r="C534" s="12"/>
      <c r="D534" s="12"/>
      <c r="E534" s="12"/>
      <c r="F534" s="12"/>
      <c r="G534" s="12"/>
      <c r="H534" s="12"/>
      <c r="I534" s="12"/>
      <c r="J534" s="12"/>
      <c r="K534" s="12"/>
      <c r="L534" s="6"/>
    </row>
    <row r="535" spans="2:12">
      <c r="B535" s="12"/>
      <c r="C535" s="12"/>
      <c r="D535" s="12"/>
      <c r="E535" s="12"/>
      <c r="F535" s="12"/>
      <c r="G535" s="12"/>
      <c r="H535" s="12"/>
      <c r="I535" s="12"/>
      <c r="J535" s="12"/>
      <c r="K535" s="12"/>
      <c r="L535" s="6"/>
    </row>
    <row r="536" spans="2:12">
      <c r="B536" s="12"/>
      <c r="C536" s="12"/>
      <c r="D536" s="12"/>
      <c r="E536" s="12"/>
      <c r="F536" s="12"/>
      <c r="G536" s="12"/>
      <c r="H536" s="12"/>
      <c r="I536" s="12"/>
      <c r="J536" s="12"/>
      <c r="K536" s="12"/>
      <c r="L536" s="6"/>
    </row>
    <row r="537" spans="2:12">
      <c r="B537" s="12"/>
      <c r="C537" s="12"/>
      <c r="D537" s="12"/>
      <c r="E537" s="12"/>
      <c r="F537" s="12"/>
      <c r="G537" s="12"/>
      <c r="H537" s="12"/>
      <c r="I537" s="12"/>
      <c r="J537" s="12"/>
      <c r="K537" s="12"/>
      <c r="L537" s="6"/>
    </row>
    <row r="538" spans="2:12">
      <c r="B538" s="12"/>
      <c r="C538" s="12"/>
      <c r="D538" s="12"/>
      <c r="E538" s="12"/>
      <c r="F538" s="12"/>
      <c r="G538" s="12"/>
      <c r="H538" s="12"/>
      <c r="I538" s="12"/>
      <c r="J538" s="12"/>
      <c r="K538" s="12"/>
      <c r="L538" s="6"/>
    </row>
    <row r="539" spans="2:12">
      <c r="B539" s="12"/>
      <c r="C539" s="12"/>
      <c r="D539" s="12"/>
      <c r="E539" s="12"/>
      <c r="F539" s="12"/>
      <c r="G539" s="12"/>
      <c r="H539" s="12"/>
      <c r="I539" s="12"/>
      <c r="J539" s="12"/>
      <c r="K539" s="12"/>
      <c r="L539" s="6"/>
    </row>
    <row r="540" spans="2:12">
      <c r="B540" s="12"/>
      <c r="C540" s="12"/>
      <c r="D540" s="12"/>
      <c r="E540" s="12"/>
      <c r="F540" s="12"/>
      <c r="G540" s="12"/>
      <c r="H540" s="12"/>
      <c r="I540" s="12"/>
      <c r="J540" s="12"/>
      <c r="K540" s="12"/>
      <c r="L540" s="6"/>
    </row>
    <row r="541" spans="2:12">
      <c r="B541" s="12"/>
      <c r="C541" s="12"/>
      <c r="D541" s="12"/>
      <c r="E541" s="12"/>
      <c r="F541" s="12"/>
      <c r="G541" s="12"/>
      <c r="H541" s="12"/>
      <c r="I541" s="12"/>
      <c r="J541" s="12"/>
      <c r="K541" s="12"/>
      <c r="L541" s="6"/>
    </row>
    <row r="542" spans="2:12">
      <c r="B542" s="12"/>
      <c r="C542" s="12"/>
      <c r="D542" s="12"/>
      <c r="E542" s="12"/>
      <c r="F542" s="12"/>
      <c r="G542" s="12"/>
      <c r="H542" s="12"/>
      <c r="I542" s="12"/>
      <c r="J542" s="12"/>
      <c r="K542" s="12"/>
      <c r="L542" s="6"/>
    </row>
    <row r="543" spans="2:12">
      <c r="B543" s="12"/>
      <c r="C543" s="12"/>
      <c r="D543" s="12"/>
      <c r="E543" s="12"/>
      <c r="F543" s="12"/>
      <c r="G543" s="12"/>
      <c r="H543" s="12"/>
      <c r="I543" s="12"/>
      <c r="J543" s="12"/>
      <c r="K543" s="12"/>
      <c r="L543" s="6"/>
    </row>
    <row r="544" spans="2:12">
      <c r="B544" s="12"/>
      <c r="C544" s="12"/>
      <c r="D544" s="12"/>
      <c r="E544" s="12"/>
      <c r="F544" s="12"/>
      <c r="G544" s="12"/>
      <c r="H544" s="12"/>
      <c r="I544" s="12"/>
      <c r="J544" s="12"/>
      <c r="K544" s="12"/>
      <c r="L544" s="6"/>
    </row>
    <row r="545" spans="2:12">
      <c r="B545" s="12"/>
      <c r="C545" s="12"/>
      <c r="D545" s="12"/>
      <c r="E545" s="12"/>
      <c r="F545" s="12"/>
      <c r="G545" s="12"/>
      <c r="H545" s="12"/>
      <c r="I545" s="12"/>
      <c r="J545" s="12"/>
      <c r="K545" s="12"/>
      <c r="L545" s="6"/>
    </row>
    <row r="546" spans="2:12">
      <c r="B546" s="12"/>
      <c r="C546" s="12"/>
      <c r="D546" s="12"/>
      <c r="E546" s="12"/>
      <c r="F546" s="12"/>
      <c r="G546" s="12"/>
      <c r="H546" s="12"/>
      <c r="I546" s="12"/>
      <c r="J546" s="12"/>
      <c r="K546" s="12"/>
      <c r="L546" s="6"/>
    </row>
    <row r="547" spans="2:12">
      <c r="B547" s="12"/>
      <c r="C547" s="12"/>
      <c r="D547" s="12"/>
      <c r="E547" s="12"/>
      <c r="F547" s="12"/>
      <c r="G547" s="12"/>
      <c r="H547" s="12"/>
      <c r="I547" s="12"/>
      <c r="J547" s="12"/>
      <c r="K547" s="12"/>
      <c r="L547" s="6"/>
    </row>
    <row r="548" spans="2:12">
      <c r="B548" s="12"/>
      <c r="C548" s="12"/>
      <c r="D548" s="12"/>
      <c r="E548" s="12"/>
      <c r="F548" s="12"/>
      <c r="G548" s="12"/>
      <c r="H548" s="12"/>
      <c r="I548" s="12"/>
      <c r="J548" s="12"/>
      <c r="K548" s="12"/>
      <c r="L548" s="6"/>
    </row>
    <row r="549" spans="2:12">
      <c r="B549" s="12"/>
      <c r="C549" s="12"/>
      <c r="D549" s="12"/>
      <c r="E549" s="12"/>
      <c r="F549" s="12"/>
      <c r="G549" s="12"/>
      <c r="H549" s="12"/>
      <c r="I549" s="12"/>
      <c r="J549" s="12"/>
      <c r="K549" s="12"/>
      <c r="L549" s="6"/>
    </row>
    <row r="550" spans="2:12">
      <c r="B550" s="12"/>
      <c r="C550" s="12"/>
      <c r="D550" s="12"/>
      <c r="E550" s="12"/>
      <c r="F550" s="12"/>
      <c r="G550" s="12"/>
      <c r="H550" s="12"/>
      <c r="I550" s="12"/>
      <c r="J550" s="12"/>
      <c r="K550" s="12"/>
      <c r="L550" s="6"/>
    </row>
    <row r="551" spans="2:12">
      <c r="B551" s="12"/>
      <c r="C551" s="12"/>
      <c r="D551" s="12"/>
      <c r="E551" s="12"/>
      <c r="F551" s="12"/>
      <c r="G551" s="12"/>
      <c r="H551" s="12"/>
      <c r="I551" s="12"/>
      <c r="J551" s="12"/>
      <c r="K551" s="12"/>
      <c r="L551" s="6"/>
    </row>
    <row r="552" spans="2:12">
      <c r="B552" s="12"/>
      <c r="C552" s="12"/>
      <c r="D552" s="12"/>
      <c r="E552" s="12"/>
      <c r="F552" s="12"/>
      <c r="G552" s="12"/>
      <c r="H552" s="12"/>
      <c r="I552" s="12"/>
      <c r="J552" s="12"/>
      <c r="K552" s="12"/>
      <c r="L552" s="6"/>
    </row>
    <row r="553" spans="2:12">
      <c r="B553" s="12"/>
      <c r="C553" s="12"/>
      <c r="D553" s="12"/>
      <c r="E553" s="12"/>
      <c r="F553" s="12"/>
      <c r="G553" s="12"/>
      <c r="H553" s="12"/>
      <c r="I553" s="12"/>
      <c r="J553" s="12"/>
      <c r="K553" s="12"/>
      <c r="L553" s="6"/>
    </row>
    <row r="554" spans="2:12">
      <c r="B554" s="12"/>
      <c r="C554" s="12"/>
      <c r="D554" s="12"/>
      <c r="E554" s="12"/>
      <c r="F554" s="12"/>
      <c r="G554" s="12"/>
      <c r="H554" s="12"/>
      <c r="I554" s="12"/>
      <c r="J554" s="12"/>
      <c r="K554" s="12"/>
      <c r="L554" s="6"/>
    </row>
    <row r="555" spans="2:12">
      <c r="B555" s="12"/>
      <c r="C555" s="12"/>
      <c r="D555" s="12"/>
      <c r="E555" s="12"/>
      <c r="F555" s="12"/>
      <c r="G555" s="12"/>
      <c r="H555" s="12"/>
      <c r="I555" s="12"/>
      <c r="J555" s="12"/>
      <c r="K555" s="12"/>
      <c r="L555" s="6"/>
    </row>
    <row r="556" spans="2:12">
      <c r="B556" s="12"/>
      <c r="C556" s="12"/>
      <c r="D556" s="12"/>
      <c r="E556" s="12"/>
      <c r="F556" s="12"/>
      <c r="G556" s="12"/>
      <c r="H556" s="12"/>
      <c r="I556" s="12"/>
      <c r="J556" s="12"/>
      <c r="K556" s="12"/>
      <c r="L556" s="6"/>
    </row>
    <row r="557" spans="2:12">
      <c r="B557" s="12"/>
      <c r="C557" s="12"/>
      <c r="D557" s="12"/>
      <c r="E557" s="12"/>
      <c r="F557" s="12"/>
      <c r="G557" s="12"/>
      <c r="H557" s="12"/>
      <c r="I557" s="12"/>
      <c r="J557" s="12"/>
      <c r="K557" s="12"/>
      <c r="L557" s="6"/>
    </row>
    <row r="558" spans="2:12">
      <c r="B558" s="12"/>
      <c r="C558" s="12"/>
      <c r="D558" s="12"/>
      <c r="E558" s="12"/>
      <c r="F558" s="12"/>
      <c r="G558" s="12"/>
      <c r="H558" s="12"/>
      <c r="I558" s="12"/>
      <c r="J558" s="12"/>
      <c r="K558" s="12"/>
      <c r="L558" s="6"/>
    </row>
    <row r="559" spans="2:12">
      <c r="B559" s="12"/>
      <c r="C559" s="12"/>
      <c r="D559" s="12"/>
      <c r="E559" s="12"/>
      <c r="F559" s="12"/>
      <c r="G559" s="12"/>
      <c r="H559" s="12"/>
      <c r="I559" s="12"/>
      <c r="J559" s="12"/>
      <c r="K559" s="12"/>
      <c r="L559" s="6"/>
    </row>
    <row r="560" spans="2:12">
      <c r="B560" s="12"/>
      <c r="C560" s="12"/>
      <c r="D560" s="12"/>
      <c r="E560" s="12"/>
      <c r="F560" s="12"/>
      <c r="G560" s="12"/>
      <c r="H560" s="12"/>
      <c r="I560" s="12"/>
      <c r="J560" s="12"/>
      <c r="K560" s="12"/>
      <c r="L560" s="6"/>
    </row>
    <row r="561" spans="2:12">
      <c r="B561" s="12"/>
      <c r="C561" s="12"/>
      <c r="D561" s="12"/>
      <c r="E561" s="12"/>
      <c r="F561" s="12"/>
      <c r="G561" s="12"/>
      <c r="H561" s="12"/>
      <c r="I561" s="12"/>
      <c r="J561" s="12"/>
      <c r="K561" s="12"/>
      <c r="L561" s="6"/>
    </row>
    <row r="562" spans="2:12">
      <c r="B562" s="12"/>
      <c r="C562" s="12"/>
      <c r="D562" s="12"/>
      <c r="E562" s="12"/>
      <c r="F562" s="12"/>
      <c r="G562" s="12"/>
      <c r="H562" s="12"/>
      <c r="I562" s="12"/>
      <c r="J562" s="12"/>
      <c r="K562" s="12"/>
      <c r="L562" s="6"/>
    </row>
    <row r="563" spans="2:12">
      <c r="B563" s="12"/>
      <c r="C563" s="12"/>
      <c r="D563" s="12"/>
      <c r="E563" s="12"/>
      <c r="F563" s="12"/>
      <c r="G563" s="12"/>
      <c r="H563" s="12"/>
      <c r="I563" s="12"/>
      <c r="J563" s="12"/>
      <c r="K563" s="12"/>
      <c r="L563" s="6"/>
    </row>
    <row r="564" spans="2:12">
      <c r="B564" s="12"/>
      <c r="C564" s="12"/>
      <c r="D564" s="12"/>
      <c r="E564" s="12"/>
      <c r="F564" s="12"/>
      <c r="G564" s="12"/>
      <c r="H564" s="12"/>
      <c r="I564" s="12"/>
      <c r="J564" s="12"/>
      <c r="K564" s="12"/>
      <c r="L564" s="6"/>
    </row>
    <row r="565" spans="2:12">
      <c r="B565" s="12"/>
      <c r="C565" s="12"/>
      <c r="D565" s="12"/>
      <c r="E565" s="12"/>
      <c r="F565" s="12"/>
      <c r="G565" s="12"/>
      <c r="H565" s="12"/>
      <c r="I565" s="12"/>
      <c r="J565" s="12"/>
      <c r="K565" s="12"/>
      <c r="L565" s="6"/>
    </row>
    <row r="566" spans="2:12">
      <c r="B566" s="12"/>
      <c r="C566" s="12"/>
      <c r="D566" s="12"/>
      <c r="E566" s="12"/>
      <c r="F566" s="12"/>
      <c r="G566" s="12"/>
      <c r="H566" s="12"/>
      <c r="I566" s="12"/>
      <c r="J566" s="12"/>
      <c r="K566" s="12"/>
      <c r="L566" s="6"/>
    </row>
    <row r="567" spans="2:12">
      <c r="B567" s="12"/>
      <c r="C567" s="12"/>
      <c r="D567" s="12"/>
      <c r="E567" s="12"/>
      <c r="F567" s="12"/>
      <c r="G567" s="12"/>
      <c r="H567" s="12"/>
      <c r="I567" s="12"/>
      <c r="J567" s="12"/>
      <c r="K567" s="12"/>
      <c r="L567" s="6"/>
    </row>
    <row r="568" spans="2:12">
      <c r="B568" s="12"/>
      <c r="C568" s="12"/>
      <c r="D568" s="12"/>
      <c r="E568" s="12"/>
      <c r="F568" s="12"/>
      <c r="G568" s="12"/>
      <c r="H568" s="12"/>
      <c r="I568" s="12"/>
      <c r="J568" s="12"/>
      <c r="K568" s="12"/>
      <c r="L568" s="6"/>
    </row>
    <row r="569" spans="2:12">
      <c r="B569" s="12"/>
      <c r="C569" s="12"/>
      <c r="D569" s="12"/>
      <c r="E569" s="12"/>
      <c r="F569" s="12"/>
      <c r="G569" s="12"/>
      <c r="H569" s="12"/>
      <c r="I569" s="12"/>
      <c r="J569" s="12"/>
      <c r="K569" s="12"/>
      <c r="L569" s="6"/>
    </row>
    <row r="570" spans="2:12">
      <c r="B570" s="12"/>
      <c r="C570" s="12"/>
      <c r="D570" s="12"/>
      <c r="E570" s="12"/>
      <c r="F570" s="12"/>
      <c r="G570" s="12"/>
      <c r="H570" s="12"/>
      <c r="I570" s="12"/>
      <c r="J570" s="12"/>
      <c r="K570" s="12"/>
      <c r="L570" s="6"/>
    </row>
    <row r="571" spans="2:12">
      <c r="B571" s="12"/>
      <c r="C571" s="12"/>
      <c r="D571" s="12"/>
      <c r="E571" s="12"/>
      <c r="F571" s="12"/>
      <c r="G571" s="12"/>
      <c r="H571" s="12"/>
      <c r="I571" s="12"/>
      <c r="J571" s="12"/>
      <c r="K571" s="12"/>
      <c r="L571" s="6"/>
    </row>
    <row r="572" spans="2:12">
      <c r="B572" s="12"/>
      <c r="C572" s="12"/>
      <c r="D572" s="12"/>
      <c r="E572" s="12"/>
      <c r="F572" s="12"/>
      <c r="G572" s="12"/>
      <c r="H572" s="12"/>
      <c r="I572" s="12"/>
      <c r="J572" s="12"/>
      <c r="K572" s="12"/>
      <c r="L572" s="6"/>
    </row>
    <row r="573" spans="2:12">
      <c r="B573" s="12"/>
      <c r="C573" s="12"/>
      <c r="D573" s="12"/>
      <c r="E573" s="12"/>
      <c r="F573" s="12"/>
      <c r="G573" s="12"/>
      <c r="H573" s="12"/>
      <c r="I573" s="12"/>
      <c r="J573" s="12"/>
      <c r="K573" s="12"/>
      <c r="L573" s="6"/>
    </row>
    <row r="574" spans="2:12">
      <c r="B574" s="12"/>
      <c r="C574" s="12"/>
      <c r="D574" s="12"/>
      <c r="E574" s="12"/>
      <c r="F574" s="12"/>
      <c r="G574" s="12"/>
      <c r="H574" s="12"/>
      <c r="I574" s="12"/>
      <c r="J574" s="12"/>
      <c r="K574" s="12"/>
      <c r="L574" s="6"/>
    </row>
    <row r="575" spans="2:12">
      <c r="B575" s="12"/>
      <c r="C575" s="12"/>
      <c r="D575" s="12"/>
      <c r="E575" s="12"/>
      <c r="F575" s="12"/>
      <c r="G575" s="12"/>
      <c r="H575" s="12"/>
      <c r="I575" s="12"/>
      <c r="J575" s="12"/>
      <c r="K575" s="12"/>
      <c r="L575" s="6"/>
    </row>
    <row r="576" spans="2:12">
      <c r="B576" s="12"/>
      <c r="C576" s="12"/>
      <c r="D576" s="12"/>
      <c r="E576" s="12"/>
      <c r="F576" s="12"/>
      <c r="G576" s="12"/>
      <c r="H576" s="12"/>
      <c r="I576" s="12"/>
      <c r="J576" s="12"/>
      <c r="K576" s="12"/>
      <c r="L576" s="6"/>
    </row>
    <row r="577" spans="2:12">
      <c r="B577" s="12"/>
      <c r="C577" s="12"/>
      <c r="D577" s="12"/>
      <c r="E577" s="12"/>
      <c r="F577" s="12"/>
      <c r="G577" s="12"/>
      <c r="H577" s="12"/>
      <c r="I577" s="12"/>
      <c r="J577" s="12"/>
      <c r="K577" s="12"/>
      <c r="L577" s="6"/>
    </row>
    <row r="578" spans="2:12">
      <c r="B578" s="12"/>
      <c r="C578" s="12"/>
      <c r="D578" s="12"/>
      <c r="E578" s="12"/>
      <c r="F578" s="12"/>
      <c r="G578" s="12"/>
      <c r="H578" s="12"/>
      <c r="I578" s="12"/>
      <c r="J578" s="12"/>
      <c r="K578" s="12"/>
      <c r="L578" s="6"/>
    </row>
    <row r="579" spans="2:12">
      <c r="B579" s="12"/>
      <c r="C579" s="12"/>
      <c r="D579" s="12"/>
      <c r="E579" s="12"/>
      <c r="F579" s="12"/>
      <c r="G579" s="12"/>
      <c r="H579" s="12"/>
      <c r="I579" s="12"/>
      <c r="J579" s="12"/>
      <c r="K579" s="12"/>
      <c r="L579" s="6"/>
    </row>
    <row r="580" spans="2:12">
      <c r="B580" s="12"/>
      <c r="C580" s="12"/>
      <c r="D580" s="12"/>
      <c r="E580" s="12"/>
      <c r="F580" s="12"/>
      <c r="G580" s="12"/>
      <c r="H580" s="12"/>
      <c r="I580" s="12"/>
      <c r="J580" s="12"/>
      <c r="K580" s="12"/>
      <c r="L580" s="6"/>
    </row>
    <row r="581" spans="2:12">
      <c r="B581" s="12"/>
      <c r="C581" s="12"/>
      <c r="D581" s="12"/>
      <c r="E581" s="12"/>
      <c r="F581" s="12"/>
      <c r="G581" s="12"/>
      <c r="H581" s="12"/>
      <c r="I581" s="12"/>
      <c r="J581" s="12"/>
      <c r="K581" s="12"/>
      <c r="L581" s="6"/>
    </row>
    <row r="582" spans="2:12">
      <c r="B582" s="12"/>
      <c r="C582" s="12"/>
      <c r="D582" s="12"/>
      <c r="E582" s="12"/>
      <c r="F582" s="12"/>
      <c r="G582" s="12"/>
      <c r="H582" s="12"/>
      <c r="I582" s="12"/>
      <c r="J582" s="12"/>
      <c r="K582" s="12"/>
      <c r="L582" s="6"/>
    </row>
    <row r="583" spans="2:12">
      <c r="B583" s="12"/>
      <c r="C583" s="12"/>
      <c r="D583" s="12"/>
      <c r="E583" s="12"/>
      <c r="F583" s="12"/>
      <c r="G583" s="12"/>
      <c r="H583" s="12"/>
      <c r="I583" s="12"/>
      <c r="J583" s="12"/>
      <c r="K583" s="12"/>
      <c r="L583" s="6"/>
    </row>
    <row r="584" spans="2:12">
      <c r="B584" s="12"/>
      <c r="C584" s="12"/>
      <c r="D584" s="12"/>
      <c r="E584" s="12"/>
      <c r="F584" s="12"/>
      <c r="G584" s="12"/>
      <c r="H584" s="12"/>
      <c r="I584" s="12"/>
      <c r="J584" s="12"/>
      <c r="K584" s="12"/>
      <c r="L584" s="6"/>
    </row>
    <row r="585" spans="2:12">
      <c r="B585" s="12"/>
      <c r="C585" s="12"/>
      <c r="D585" s="12"/>
      <c r="E585" s="12"/>
      <c r="F585" s="12"/>
      <c r="G585" s="12"/>
      <c r="H585" s="12"/>
      <c r="I585" s="12"/>
      <c r="J585" s="12"/>
      <c r="K585" s="12"/>
      <c r="L585" s="6"/>
    </row>
    <row r="586" spans="2:12">
      <c r="B586" s="12"/>
      <c r="C586" s="12"/>
      <c r="D586" s="12"/>
      <c r="E586" s="12"/>
      <c r="F586" s="12"/>
      <c r="G586" s="12"/>
      <c r="H586" s="12"/>
      <c r="I586" s="12"/>
      <c r="J586" s="12"/>
      <c r="K586" s="12"/>
      <c r="L586" s="6"/>
    </row>
    <row r="587" spans="2:12">
      <c r="B587" s="12"/>
      <c r="C587" s="12"/>
      <c r="D587" s="12"/>
      <c r="E587" s="12"/>
      <c r="F587" s="12"/>
      <c r="G587" s="12"/>
      <c r="H587" s="12"/>
      <c r="I587" s="12"/>
      <c r="J587" s="12"/>
      <c r="K587" s="12"/>
      <c r="L587" s="6"/>
    </row>
    <row r="588" spans="2:12">
      <c r="B588" s="12"/>
      <c r="C588" s="12"/>
      <c r="D588" s="12"/>
      <c r="E588" s="12"/>
      <c r="F588" s="12"/>
      <c r="G588" s="12"/>
      <c r="H588" s="12"/>
      <c r="I588" s="12"/>
      <c r="J588" s="12"/>
      <c r="K588" s="12"/>
      <c r="L588" s="6"/>
    </row>
    <row r="589" spans="2:12">
      <c r="B589" s="12"/>
      <c r="C589" s="12"/>
      <c r="D589" s="12"/>
      <c r="E589" s="12"/>
      <c r="F589" s="12"/>
      <c r="G589" s="12"/>
      <c r="H589" s="12"/>
      <c r="I589" s="12"/>
      <c r="J589" s="12"/>
      <c r="K589" s="12"/>
      <c r="L589" s="6"/>
    </row>
    <row r="590" spans="2:12">
      <c r="B590" s="12"/>
      <c r="C590" s="12"/>
      <c r="D590" s="12"/>
      <c r="E590" s="12"/>
      <c r="F590" s="12"/>
      <c r="G590" s="12"/>
      <c r="H590" s="12"/>
      <c r="I590" s="12"/>
      <c r="J590" s="12"/>
      <c r="K590" s="12"/>
      <c r="L590" s="6"/>
    </row>
    <row r="591" spans="2:12">
      <c r="B591" s="12"/>
      <c r="C591" s="12"/>
      <c r="D591" s="12"/>
      <c r="E591" s="12"/>
      <c r="F591" s="12"/>
      <c r="G591" s="12"/>
      <c r="H591" s="12"/>
      <c r="I591" s="12"/>
      <c r="J591" s="12"/>
      <c r="K591" s="12"/>
      <c r="L591" s="6"/>
    </row>
    <row r="592" spans="2:12">
      <c r="B592" s="12"/>
      <c r="C592" s="12"/>
      <c r="D592" s="12"/>
      <c r="E592" s="12"/>
      <c r="F592" s="12"/>
      <c r="G592" s="12"/>
      <c r="H592" s="12"/>
      <c r="I592" s="12"/>
      <c r="J592" s="12"/>
      <c r="K592" s="12"/>
      <c r="L592" s="6"/>
    </row>
    <row r="593" spans="2:12">
      <c r="B593" s="12"/>
      <c r="C593" s="12"/>
      <c r="D593" s="12"/>
      <c r="E593" s="12"/>
      <c r="F593" s="12"/>
      <c r="G593" s="12"/>
      <c r="H593" s="12"/>
      <c r="I593" s="12"/>
      <c r="J593" s="12"/>
      <c r="K593" s="12"/>
      <c r="L593" s="6"/>
    </row>
    <row r="594" spans="2:12">
      <c r="B594" s="12"/>
      <c r="C594" s="12"/>
      <c r="D594" s="12"/>
      <c r="E594" s="12"/>
      <c r="F594" s="12"/>
      <c r="G594" s="12"/>
      <c r="H594" s="12"/>
      <c r="I594" s="12"/>
      <c r="J594" s="12"/>
      <c r="K594" s="12"/>
      <c r="L594" s="6"/>
    </row>
    <row r="595" spans="2:12">
      <c r="B595" s="12"/>
      <c r="C595" s="12"/>
      <c r="D595" s="12"/>
      <c r="E595" s="12"/>
      <c r="F595" s="12"/>
      <c r="G595" s="12"/>
      <c r="H595" s="12"/>
      <c r="I595" s="12"/>
      <c r="J595" s="12"/>
      <c r="K595" s="12"/>
      <c r="L595" s="6"/>
    </row>
    <row r="596" spans="2:12">
      <c r="B596" s="12"/>
      <c r="C596" s="12"/>
      <c r="D596" s="12"/>
      <c r="E596" s="12"/>
      <c r="F596" s="12"/>
      <c r="G596" s="12"/>
      <c r="H596" s="12"/>
      <c r="I596" s="12"/>
      <c r="J596" s="12"/>
      <c r="K596" s="12"/>
      <c r="L596" s="6"/>
    </row>
    <row r="597" spans="2:12">
      <c r="B597" s="12"/>
      <c r="C597" s="12"/>
      <c r="D597" s="12"/>
      <c r="E597" s="12"/>
      <c r="F597" s="12"/>
      <c r="G597" s="12"/>
      <c r="H597" s="12"/>
      <c r="I597" s="12"/>
      <c r="J597" s="12"/>
      <c r="K597" s="12"/>
      <c r="L597" s="6"/>
    </row>
    <row r="598" spans="2:12">
      <c r="B598" s="12"/>
      <c r="C598" s="12"/>
      <c r="D598" s="12"/>
      <c r="E598" s="12"/>
      <c r="F598" s="12"/>
      <c r="G598" s="12"/>
      <c r="H598" s="12"/>
      <c r="I598" s="12"/>
      <c r="J598" s="12"/>
      <c r="K598" s="12"/>
      <c r="L598" s="6"/>
    </row>
    <row r="599" spans="2:12">
      <c r="B599" s="12"/>
      <c r="C599" s="12"/>
      <c r="D599" s="12"/>
      <c r="E599" s="12"/>
      <c r="F599" s="12"/>
      <c r="G599" s="12"/>
      <c r="H599" s="12"/>
      <c r="I599" s="12"/>
      <c r="J599" s="12"/>
      <c r="K599" s="12"/>
      <c r="L599" s="6"/>
    </row>
    <row r="600" spans="2:12">
      <c r="B600" s="12"/>
      <c r="C600" s="12"/>
      <c r="D600" s="12"/>
      <c r="E600" s="12"/>
      <c r="F600" s="12"/>
      <c r="G600" s="12"/>
      <c r="H600" s="12"/>
      <c r="I600" s="12"/>
      <c r="J600" s="12"/>
      <c r="K600" s="12"/>
      <c r="L600" s="6"/>
    </row>
    <row r="601" spans="2:12">
      <c r="B601" s="12"/>
      <c r="C601" s="12"/>
      <c r="D601" s="12"/>
      <c r="E601" s="12"/>
      <c r="F601" s="12"/>
      <c r="G601" s="12"/>
      <c r="H601" s="12"/>
      <c r="I601" s="12"/>
      <c r="J601" s="12"/>
      <c r="K601" s="12"/>
      <c r="L601" s="6"/>
    </row>
    <row r="602" spans="2:12">
      <c r="B602" s="12"/>
      <c r="C602" s="12"/>
      <c r="D602" s="12"/>
      <c r="E602" s="12"/>
      <c r="F602" s="12"/>
      <c r="G602" s="12"/>
      <c r="H602" s="12"/>
      <c r="I602" s="12"/>
      <c r="J602" s="12"/>
      <c r="K602" s="12"/>
      <c r="L602" s="6"/>
    </row>
    <row r="603" spans="2:12">
      <c r="B603" s="12"/>
      <c r="C603" s="12"/>
      <c r="D603" s="12"/>
      <c r="E603" s="12"/>
      <c r="F603" s="12"/>
      <c r="G603" s="12"/>
      <c r="H603" s="12"/>
      <c r="I603" s="12"/>
      <c r="J603" s="12"/>
      <c r="K603" s="12"/>
      <c r="L603" s="6"/>
    </row>
    <row r="604" spans="2:12">
      <c r="B604" s="12"/>
      <c r="C604" s="12"/>
      <c r="D604" s="12"/>
      <c r="E604" s="12"/>
      <c r="F604" s="12"/>
      <c r="G604" s="12"/>
      <c r="H604" s="12"/>
      <c r="I604" s="12"/>
      <c r="J604" s="12"/>
      <c r="K604" s="12"/>
      <c r="L604" s="6"/>
    </row>
    <row r="605" spans="2:12">
      <c r="B605" s="6"/>
      <c r="C605" s="6"/>
      <c r="D605" s="6"/>
      <c r="E605" s="6"/>
      <c r="F605" s="6"/>
      <c r="G605" s="6"/>
      <c r="H605" s="6"/>
      <c r="I605" s="6"/>
      <c r="J605" s="6"/>
      <c r="K605" s="6"/>
      <c r="L605" s="6"/>
    </row>
    <row r="606" spans="2:12">
      <c r="B606" s="6"/>
      <c r="C606" s="6"/>
      <c r="D606" s="6"/>
      <c r="E606" s="6"/>
      <c r="F606" s="6"/>
      <c r="G606" s="6"/>
      <c r="H606" s="6"/>
      <c r="I606" s="6"/>
      <c r="J606" s="6"/>
      <c r="K606" s="6"/>
      <c r="L606" s="6"/>
    </row>
  </sheetData>
  <mergeCells count="3">
    <mergeCell ref="B2:C2"/>
    <mergeCell ref="B1:I1"/>
    <mergeCell ref="B4:I17"/>
  </mergeCells>
  <phoneticPr fontId="13" type="noConversion"/>
  <pageMargins left="0.7" right="0.7" top="0.75" bottom="0.75" header="0.3" footer="0.3"/>
  <drawing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Quant Log</vt:lpstr>
      <vt:lpstr>Quant Stats</vt:lpstr>
      <vt:lpstr>Quant Sub Area Stats</vt:lpstr>
      <vt:lpstr>Verbal Log</vt:lpstr>
      <vt:lpstr>Verbal Stats</vt:lpstr>
      <vt:lpstr>Verbal Sub Area Stats</vt:lpstr>
      <vt:lpstr>Planner</vt:lpstr>
      <vt:lpstr>db</vt:lpstr>
      <vt:lpstr>Help</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Salva</dc:creator>
  <cp:lastModifiedBy>Brad Vanderford</cp:lastModifiedBy>
  <dcterms:created xsi:type="dcterms:W3CDTF">2009-11-08T09:24:50Z</dcterms:created>
  <dcterms:modified xsi:type="dcterms:W3CDTF">2011-05-04T03:33:46Z</dcterms:modified>
</cp:coreProperties>
</file>