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425" windowWidth="20115" windowHeight="5520" tabRatio="692"/>
  </bookViews>
  <sheets>
    <sheet name="OG SC" sheetId="6" r:id="rId1"/>
    <sheet name="OG CR" sheetId="7" r:id="rId2"/>
    <sheet name="OG RC" sheetId="12" r:id="rId3"/>
    <sheet name="Manhattan GMAT DS" sheetId="2" state="hidden" r:id="rId4"/>
    <sheet name="Manhattan GMAT PS" sheetId="4" state="hidden" r:id="rId5"/>
    <sheet name="OG Guide PS" sheetId="10" state="hidden" r:id="rId6"/>
    <sheet name="OG Guide Diagnositc Test" sheetId="8" state="hidden" r:id="rId7"/>
    <sheet name="OG PS" sheetId="13" r:id="rId8"/>
    <sheet name="OG DS" sheetId="16" r:id="rId9"/>
    <sheet name="700 Level CR" sheetId="17" state="hidden" r:id="rId10"/>
    <sheet name="700 Level RC" sheetId="18" state="hidden" r:id="rId11"/>
    <sheet name="700 Level SC" sheetId="19" state="hidden" r:id="rId12"/>
    <sheet name="Practice Exam1-Verbal" sheetId="20" r:id="rId13"/>
    <sheet name="Practice Exam- Quant" sheetId="21" r:id="rId14"/>
    <sheet name="Practice Exam2 - Quant" sheetId="22" r:id="rId15"/>
    <sheet name="PracticeExam 2- Verbal" sheetId="23" r:id="rId16"/>
  </sheets>
  <definedNames>
    <definedName name="_xlnm._FilterDatabase" localSheetId="4" hidden="1">'Manhattan GMAT PS'!$A$13:$E$189</definedName>
    <definedName name="_xlnm._FilterDatabase" localSheetId="8" hidden="1">'OG DS'!$A$6:$K$180</definedName>
    <definedName name="_xlnm._FilterDatabase" localSheetId="7" hidden="1">'OG PS'!$A$6:$H$236</definedName>
    <definedName name="_xlnm._FilterDatabase" localSheetId="2" hidden="1">'OG RC'!$A$2:$G$141</definedName>
    <definedName name="_xlnm._FilterDatabase" localSheetId="14" hidden="1">'Practice Exam2 - Quant'!$A$8:$K$48</definedName>
  </definedNames>
  <calcPr calcId="145621" calcOnSave="0"/>
</workbook>
</file>

<file path=xl/calcChain.xml><?xml version="1.0" encoding="utf-8"?>
<calcChain xmlns="http://schemas.openxmlformats.org/spreadsheetml/2006/main">
  <c r="K44" i="13" l="1"/>
  <c r="L44" i="13"/>
  <c r="I3" i="6"/>
  <c r="J3" i="6"/>
  <c r="I3" i="7" l="1"/>
  <c r="J3" i="7"/>
  <c r="I3" i="12"/>
  <c r="T11" i="21" l="1"/>
  <c r="T12" i="21"/>
  <c r="R12" i="21"/>
  <c r="R11" i="21"/>
  <c r="S12" i="21"/>
  <c r="S11" i="21"/>
  <c r="R25" i="20"/>
  <c r="R26" i="20"/>
  <c r="T26" i="20" s="1"/>
  <c r="R27" i="20"/>
  <c r="T27" i="20" s="1"/>
  <c r="R28" i="20"/>
  <c r="T28" i="20" s="1"/>
  <c r="R29" i="20"/>
  <c r="T29" i="20" s="1"/>
  <c r="R24" i="20"/>
  <c r="T24" i="20" s="1"/>
  <c r="S29" i="20"/>
  <c r="S24" i="20"/>
  <c r="S25" i="20"/>
  <c r="S26" i="20"/>
  <c r="S27" i="20"/>
  <c r="S28" i="20"/>
  <c r="R20" i="20"/>
  <c r="R19" i="20"/>
  <c r="R17" i="20"/>
  <c r="R16" i="20"/>
  <c r="R14" i="20"/>
  <c r="R13" i="20"/>
  <c r="S13" i="20"/>
  <c r="S20" i="20"/>
  <c r="S19" i="20"/>
  <c r="S17" i="20"/>
  <c r="S16" i="20"/>
  <c r="S14" i="20"/>
  <c r="R9" i="20"/>
  <c r="T9" i="20" s="1"/>
  <c r="R8" i="20"/>
  <c r="T8" i="20" s="1"/>
  <c r="R7" i="20"/>
  <c r="S9" i="20"/>
  <c r="S8" i="20"/>
  <c r="S7" i="20"/>
  <c r="T25" i="20" l="1"/>
  <c r="S30" i="20"/>
  <c r="T17" i="20"/>
  <c r="T19" i="20"/>
  <c r="T7" i="20"/>
  <c r="T16" i="20"/>
  <c r="T13" i="20"/>
  <c r="T14" i="20"/>
  <c r="T20" i="20"/>
  <c r="O11" i="16" l="1"/>
  <c r="O12" i="16"/>
  <c r="O13" i="16"/>
  <c r="O14" i="16"/>
  <c r="O15" i="16"/>
  <c r="O16" i="16"/>
  <c r="O17" i="16"/>
  <c r="O18" i="16"/>
  <c r="O19" i="16"/>
  <c r="O20" i="16"/>
  <c r="O21" i="16"/>
  <c r="O22" i="16"/>
  <c r="O23" i="16"/>
  <c r="O24" i="16"/>
  <c r="O25" i="16"/>
  <c r="O26" i="16"/>
  <c r="O27" i="16"/>
  <c r="O28" i="16"/>
  <c r="O29" i="16"/>
  <c r="O30" i="16"/>
  <c r="O31" i="16"/>
  <c r="O32" i="16"/>
  <c r="O33" i="16"/>
  <c r="O34" i="16"/>
  <c r="O35" i="16"/>
  <c r="O36" i="16"/>
  <c r="O37" i="16"/>
  <c r="O38" i="16"/>
  <c r="O39" i="16"/>
  <c r="O40" i="16"/>
  <c r="O10" i="16"/>
  <c r="N11" i="16"/>
  <c r="N12" i="16"/>
  <c r="N13" i="16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28" i="16"/>
  <c r="N29" i="16"/>
  <c r="N30" i="16"/>
  <c r="N31" i="16"/>
  <c r="N32" i="16"/>
  <c r="N33" i="16"/>
  <c r="N34" i="16"/>
  <c r="N35" i="16"/>
  <c r="N36" i="16"/>
  <c r="N37" i="16"/>
  <c r="N38" i="16"/>
  <c r="N39" i="16"/>
  <c r="N40" i="16"/>
  <c r="N10" i="16"/>
  <c r="O41" i="16" l="1"/>
  <c r="N41" i="16"/>
  <c r="L13" i="13"/>
  <c r="L14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L29" i="13"/>
  <c r="L30" i="13"/>
  <c r="L31" i="13"/>
  <c r="L32" i="13"/>
  <c r="L33" i="13"/>
  <c r="L34" i="13"/>
  <c r="L35" i="13"/>
  <c r="L36" i="13"/>
  <c r="L37" i="13"/>
  <c r="L38" i="13"/>
  <c r="L39" i="13"/>
  <c r="L40" i="13"/>
  <c r="L41" i="13"/>
  <c r="L42" i="13"/>
  <c r="L43" i="13"/>
  <c r="L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12" i="13"/>
  <c r="K45" i="13" l="1"/>
  <c r="L45" i="13"/>
  <c r="J28" i="7" l="1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27" i="7"/>
  <c r="N7" i="16" l="1"/>
  <c r="M7" i="16"/>
  <c r="K7" i="13"/>
  <c r="J7" i="13"/>
  <c r="O7" i="16" l="1"/>
  <c r="L7" i="13"/>
  <c r="J10" i="12" l="1"/>
  <c r="J11" i="12"/>
  <c r="J12" i="12"/>
  <c r="J13" i="12"/>
  <c r="J14" i="12"/>
  <c r="J9" i="12"/>
  <c r="K10" i="12"/>
  <c r="K11" i="12"/>
  <c r="K12" i="12"/>
  <c r="K13" i="12"/>
  <c r="K14" i="12"/>
  <c r="K9" i="12"/>
  <c r="J12" i="7"/>
  <c r="J13" i="7"/>
  <c r="J14" i="7"/>
  <c r="J15" i="7"/>
  <c r="J16" i="7"/>
  <c r="J17" i="7"/>
  <c r="J18" i="7"/>
  <c r="J19" i="7"/>
  <c r="J20" i="7"/>
  <c r="J21" i="7"/>
  <c r="J22" i="7"/>
  <c r="J23" i="7"/>
  <c r="J11" i="7"/>
  <c r="K12" i="7"/>
  <c r="K13" i="7"/>
  <c r="K14" i="7"/>
  <c r="K15" i="7"/>
  <c r="K16" i="7"/>
  <c r="K17" i="7"/>
  <c r="K18" i="7"/>
  <c r="K19" i="7"/>
  <c r="K20" i="7"/>
  <c r="K21" i="7"/>
  <c r="K22" i="7"/>
  <c r="K23" i="7"/>
  <c r="K11" i="7"/>
  <c r="K15" i="12" l="1"/>
  <c r="K24" i="7"/>
  <c r="L18" i="7" s="1"/>
  <c r="J24" i="7"/>
  <c r="J15" i="12"/>
  <c r="J6" i="7"/>
  <c r="L23" i="7" l="1"/>
  <c r="L16" i="7"/>
  <c r="L21" i="7"/>
  <c r="L20" i="7"/>
  <c r="L11" i="7"/>
  <c r="L14" i="7"/>
  <c r="L19" i="7"/>
  <c r="L12" i="7"/>
  <c r="L17" i="7"/>
  <c r="L15" i="7"/>
  <c r="L22" i="7"/>
  <c r="L13" i="7"/>
  <c r="J8" i="6"/>
  <c r="J7" i="6"/>
  <c r="J6" i="6"/>
  <c r="L24" i="7" l="1"/>
  <c r="K3" i="12"/>
  <c r="K3" i="10"/>
  <c r="I3" i="10"/>
  <c r="H3" i="10"/>
  <c r="J3" i="10" s="1"/>
  <c r="K3" i="8" l="1"/>
  <c r="I3" i="8"/>
  <c r="H3" i="8"/>
  <c r="K14" i="4"/>
  <c r="I14" i="4"/>
  <c r="H14" i="4"/>
  <c r="J3" i="8" l="1"/>
  <c r="K3" i="7"/>
  <c r="K3" i="6"/>
  <c r="J14" i="4"/>
  <c r="K3" i="2"/>
  <c r="I3" i="2"/>
  <c r="H3" i="2"/>
  <c r="J3" i="2" l="1"/>
</calcChain>
</file>

<file path=xl/sharedStrings.xml><?xml version="1.0" encoding="utf-8"?>
<sst xmlns="http://schemas.openxmlformats.org/spreadsheetml/2006/main" count="5527" uniqueCount="623">
  <si>
    <t>Number</t>
  </si>
  <si>
    <t>Correct</t>
  </si>
  <si>
    <t>Number Properties</t>
  </si>
  <si>
    <t>Geometry</t>
  </si>
  <si>
    <t>Fractions</t>
  </si>
  <si>
    <t>Type</t>
  </si>
  <si>
    <t>Answer</t>
  </si>
  <si>
    <t>Math Type</t>
  </si>
  <si>
    <t>Review</t>
  </si>
  <si>
    <t>Value</t>
  </si>
  <si>
    <t>Algebra Statistics</t>
  </si>
  <si>
    <t>Wrong</t>
  </si>
  <si>
    <t>Yes</t>
  </si>
  <si>
    <t>Percents</t>
  </si>
  <si>
    <t>Simultaneous Equations</t>
  </si>
  <si>
    <t>Yes or No</t>
  </si>
  <si>
    <t>Sets</t>
  </si>
  <si>
    <t>Property of Numbers</t>
  </si>
  <si>
    <t>Note</t>
  </si>
  <si>
    <t>Trick Question</t>
  </si>
  <si>
    <t>Multiple Equations</t>
  </si>
  <si>
    <t>Arithmetic Operations</t>
  </si>
  <si>
    <t>1st and 2nd degree equations</t>
  </si>
  <si>
    <t>Properties of numbers</t>
  </si>
  <si>
    <t>Triangles</t>
  </si>
  <si>
    <t>Correct Questions</t>
  </si>
  <si>
    <t>Total Questions</t>
  </si>
  <si>
    <t>Percentage Correct</t>
  </si>
  <si>
    <t># need to review</t>
  </si>
  <si>
    <t>Coordinate Geometry</t>
  </si>
  <si>
    <t>Translation into equations</t>
  </si>
  <si>
    <t>Power of Numbers</t>
  </si>
  <si>
    <t>Decimals</t>
  </si>
  <si>
    <t>Radicals</t>
  </si>
  <si>
    <t>Inequalities</t>
  </si>
  <si>
    <t>Statistics</t>
  </si>
  <si>
    <t>Rate Problems</t>
  </si>
  <si>
    <t xml:space="preserve">Percents and Inequalities </t>
  </si>
  <si>
    <t>Simplifying Expressions</t>
  </si>
  <si>
    <t>Distance/Rate Problem</t>
  </si>
  <si>
    <t>Angles</t>
  </si>
  <si>
    <t>Arithmetic</t>
  </si>
  <si>
    <t>http://math2.org/math/general/arithmetic/fradec.htm</t>
  </si>
  <si>
    <t>Operations on rational numbers</t>
  </si>
  <si>
    <t>Wrong or Right</t>
  </si>
  <si>
    <t>Grammatical Construction</t>
  </si>
  <si>
    <t>Idiom</t>
  </si>
  <si>
    <t>Verb Form</t>
  </si>
  <si>
    <t>Agreement</t>
  </si>
  <si>
    <t>Section</t>
  </si>
  <si>
    <t>Problem Sovling</t>
  </si>
  <si>
    <t>Question Type</t>
  </si>
  <si>
    <t>Divisibility &amp; Primes - Advanced</t>
  </si>
  <si>
    <t>Odds &amp; Evens</t>
  </si>
  <si>
    <t>Divisibility &amp; Primes - General Set</t>
  </si>
  <si>
    <t>Positives &amp; Negatives - General</t>
  </si>
  <si>
    <t>Consecutive Integers</t>
  </si>
  <si>
    <t>Exponets &amp; Roots</t>
  </si>
  <si>
    <t xml:space="preserve">Exponets &amp; Roots </t>
  </si>
  <si>
    <t>Divisibility &amp; Primes</t>
  </si>
  <si>
    <t>Positives &amp; Negatives</t>
  </si>
  <si>
    <t>Consectuve Integers</t>
  </si>
  <si>
    <t>Exponents &amp; Roots</t>
  </si>
  <si>
    <t>Odds &amp; Evens-Advanced</t>
  </si>
  <si>
    <t>Odds &amp; Evens- Advanced</t>
  </si>
  <si>
    <t>Consectuve Integers- Advanced</t>
  </si>
  <si>
    <t>Exponents &amp; Roots - Advanced</t>
  </si>
  <si>
    <t>Exponets &amp; Roots- Advanced</t>
  </si>
  <si>
    <t>Expoents &amp; Roots - Advanced</t>
  </si>
  <si>
    <t>FDP</t>
  </si>
  <si>
    <t>Digits/Decimals</t>
  </si>
  <si>
    <t>Sucessive/Change Percents</t>
  </si>
  <si>
    <t>Fractions - Advanced</t>
  </si>
  <si>
    <t>Digits/Decimals - Advanced</t>
  </si>
  <si>
    <t>Percents - Advanced</t>
  </si>
  <si>
    <t>Sucessive/Change Percents - Advanced</t>
  </si>
  <si>
    <t>Equations</t>
  </si>
  <si>
    <t>Basic Equation</t>
  </si>
  <si>
    <t>Equations with Exponents</t>
  </si>
  <si>
    <t>Quadratic Equations</t>
  </si>
  <si>
    <t>Formulas &amp; Functions</t>
  </si>
  <si>
    <t>VICs</t>
  </si>
  <si>
    <t>Equations with Exponents - Advanced</t>
  </si>
  <si>
    <t>Formulas &amp; Functions - Advanced</t>
  </si>
  <si>
    <t>Percents - Advanced/Inequalities</t>
  </si>
  <si>
    <t>Percents - Advanced/Formulas</t>
  </si>
  <si>
    <t>VICS-Advanced</t>
  </si>
  <si>
    <t>Polygons</t>
  </si>
  <si>
    <t>Circles</t>
  </si>
  <si>
    <t>Coordinate Plane</t>
  </si>
  <si>
    <t>Polygons - Advanced</t>
  </si>
  <si>
    <t>Word Problems</t>
  </si>
  <si>
    <t>Algebraic Translations</t>
  </si>
  <si>
    <t>Rates and Work</t>
  </si>
  <si>
    <t>Ratios</t>
  </si>
  <si>
    <t>Combinations &amp; Probability</t>
  </si>
  <si>
    <t>Overlapping Sets</t>
  </si>
  <si>
    <t>Miscellaneous/Non-Standard</t>
  </si>
  <si>
    <t>Combinations &amp; Probability- Advanced</t>
  </si>
  <si>
    <t>Statistics - Advanced</t>
  </si>
  <si>
    <t>Overlapping Sets - Advanced</t>
  </si>
  <si>
    <t>Miscellaneous/Non-Standard - Advanced</t>
  </si>
  <si>
    <t>Exponets</t>
  </si>
  <si>
    <t xml:space="preserve">Number </t>
  </si>
  <si>
    <t>Percentage</t>
  </si>
  <si>
    <t>Word Problems - Overlapping Sets</t>
  </si>
  <si>
    <t>Word Problems - Rates and Work</t>
  </si>
  <si>
    <t>Word Problems - Miscellaeneous</t>
  </si>
  <si>
    <t>Equations - Vics</t>
  </si>
  <si>
    <t>Equations - Inequalities</t>
  </si>
  <si>
    <t>FDP - Sucessive/Change Percents</t>
  </si>
  <si>
    <t>FDP - Percents</t>
  </si>
  <si>
    <t xml:space="preserve">FDP - Fractions </t>
  </si>
  <si>
    <t>Review this and look it up</t>
  </si>
  <si>
    <t>REVIEW</t>
  </si>
  <si>
    <t>Probability</t>
  </si>
  <si>
    <t>First and second degree</t>
  </si>
  <si>
    <t xml:space="preserve"> </t>
  </si>
  <si>
    <t xml:space="preserve">  </t>
  </si>
  <si>
    <t>Time</t>
  </si>
  <si>
    <t>Supporting Ideas</t>
  </si>
  <si>
    <t>Inference</t>
  </si>
  <si>
    <t>Application</t>
  </si>
  <si>
    <t>Evaluation</t>
  </si>
  <si>
    <t>Strengthen</t>
  </si>
  <si>
    <t>Difficulty</t>
  </si>
  <si>
    <t>Parallelism</t>
  </si>
  <si>
    <t>Verb Tense</t>
  </si>
  <si>
    <t>Modification</t>
  </si>
  <si>
    <t>NA</t>
  </si>
  <si>
    <t>Main Error</t>
  </si>
  <si>
    <t>Sub Error</t>
  </si>
  <si>
    <t>Other Errors</t>
  </si>
  <si>
    <t>Easy</t>
  </si>
  <si>
    <t>Medium</t>
  </si>
  <si>
    <t>Hard</t>
  </si>
  <si>
    <t># of Questions Wrong</t>
  </si>
  <si>
    <t>Logical Flaw</t>
  </si>
  <si>
    <t>Resolve Paradox</t>
  </si>
  <si>
    <t>Weaken</t>
  </si>
  <si>
    <t>Evaluation of a Plan</t>
  </si>
  <si>
    <t>Complete the Passage</t>
  </si>
  <si>
    <t>Bold Face CR</t>
  </si>
  <si>
    <t>Assumption</t>
  </si>
  <si>
    <t>Conclusion</t>
  </si>
  <si>
    <t>Conversation</t>
  </si>
  <si>
    <t>Must Be True</t>
  </si>
  <si>
    <t>Argument Evaluation</t>
  </si>
  <si>
    <t>Main Idea</t>
  </si>
  <si>
    <t>Logical Structure</t>
  </si>
  <si>
    <t>Days Left</t>
  </si>
  <si>
    <t>Passages Left</t>
  </si>
  <si>
    <t>Analsyis by Type</t>
  </si>
  <si>
    <t>Type of Question</t>
  </si>
  <si>
    <t>Analysis</t>
  </si>
  <si>
    <t>a lot of re-reading passages</t>
  </si>
  <si>
    <t>Things did wrong</t>
  </si>
  <si>
    <t>Which Vs. That; Singular Noun/Plural Verbs; Consitency(AND)to be able/to move</t>
  </si>
  <si>
    <t>Ability To, Parrallelism,</t>
  </si>
  <si>
    <t>Two subordinaet clauses- That used 2 times to describe subjects, parrelelism.</t>
  </si>
  <si>
    <t xml:space="preserve"> verb+ing modifier which is modifying the full clause " actually......on earth"</t>
  </si>
  <si>
    <t>3 words all need to be consitent with ands</t>
  </si>
  <si>
    <t>no subject with many,  whom describes people</t>
  </si>
  <si>
    <t>Economical is not an adjective</t>
  </si>
  <si>
    <t>as a X and as a Y</t>
  </si>
  <si>
    <t>paralleism - verbs , was x, was y, was c</t>
  </si>
  <si>
    <t>Chronological order of events</t>
  </si>
  <si>
    <t>which modifer,  ing verb,</t>
  </si>
  <si>
    <t>in the form of carbon dixode modifes carbon</t>
  </si>
  <si>
    <t>verb tense</t>
  </si>
  <si>
    <t>Modifier mistake… LOOK at Commas… Book's is modifying first part in A,B,C…IDIOM: What X is to Y</t>
  </si>
  <si>
    <t>Modifier mistake… LOOK at Commas…</t>
  </si>
  <si>
    <t>is Modififiers</t>
  </si>
  <si>
    <t>Total # of Qs</t>
  </si>
  <si>
    <t>Total</t>
  </si>
  <si>
    <t>Total # of Qs Wrong</t>
  </si>
  <si>
    <t>% of Qs in Book</t>
  </si>
  <si>
    <t># of Qs Wrong</t>
  </si>
  <si>
    <t>Passage #</t>
  </si>
  <si>
    <t>Passage Type</t>
  </si>
  <si>
    <t>History</t>
  </si>
  <si>
    <t>Science</t>
  </si>
  <si>
    <t>Businesss</t>
  </si>
  <si>
    <t>Geology</t>
  </si>
  <si>
    <t>Look at this one in detail</t>
  </si>
  <si>
    <t>Look at this one in detail- watch which video</t>
  </si>
  <si>
    <t>#</t>
  </si>
  <si>
    <t>Problem Type</t>
  </si>
  <si>
    <t>Category</t>
  </si>
  <si>
    <t>Difficutly</t>
  </si>
  <si>
    <t>Algebra</t>
  </si>
  <si>
    <t>Arithmetic;
Algebra</t>
  </si>
  <si>
    <t>Arithmetic Exponents</t>
  </si>
  <si>
    <t>Arithmetic;  
Algebra</t>
  </si>
  <si>
    <t>Algebra;
Arithmetic</t>
  </si>
  <si>
    <t>Arithmetic; Algebra</t>
  </si>
  <si>
    <t>Geometry;
Arithmetic</t>
  </si>
  <si>
    <t>Applied problems</t>
  </si>
  <si>
    <t>Coordinate geometry</t>
  </si>
  <si>
    <t>Interpretation of graphs and tables</t>
  </si>
  <si>
    <t>Applied Problems</t>
  </si>
  <si>
    <t>Estimation and percent</t>
  </si>
  <si>
    <t>Operations on rational numbers; Percents</t>
  </si>
  <si>
    <t>Percents ;Applied problems</t>
  </si>
  <si>
    <t>Simultaneos Equations</t>
  </si>
  <si>
    <t>Lines</t>
  </si>
  <si>
    <t>Properties of Numbers</t>
  </si>
  <si>
    <t>Arithmetic ; Algebra</t>
  </si>
  <si>
    <t>First and Second Degree Equations; Tables</t>
  </si>
  <si>
    <t>Arithmetic: Algebra</t>
  </si>
  <si>
    <t>Arithmetic Operations; Simultaneous Equations</t>
  </si>
  <si>
    <t>look at this one in detail</t>
  </si>
  <si>
    <t>What I did wrong</t>
  </si>
  <si>
    <t>Did not look at wording properly… PRIOR to storm</t>
  </si>
  <si>
    <r>
      <t>Percents… Wording 1/10</t>
    </r>
    <r>
      <rPr>
        <b/>
        <sz val="10"/>
        <rFont val="Arial"/>
        <family val="2"/>
      </rPr>
      <t xml:space="preserve"> percent</t>
    </r>
    <r>
      <rPr>
        <sz val="10"/>
        <rFont val="Arial"/>
        <family val="2"/>
      </rPr>
      <t xml:space="preserve"> of 5,000</t>
    </r>
  </si>
  <si>
    <t>Flaw-#%</t>
  </si>
  <si>
    <t>Resolve</t>
  </si>
  <si>
    <t>Weaken-CE</t>
  </si>
  <si>
    <t>Flaw</t>
  </si>
  <si>
    <t>Assumption-FIB</t>
  </si>
  <si>
    <t>Strengthen-#%</t>
  </si>
  <si>
    <t>Method-AP</t>
  </si>
  <si>
    <t>Strengthen-CE</t>
  </si>
  <si>
    <t>Resolve-#%</t>
  </si>
  <si>
    <t>Must</t>
  </si>
  <si>
    <t>Weaken-#%</t>
  </si>
  <si>
    <t>Method</t>
  </si>
  <si>
    <t>MP-FIB</t>
  </si>
  <si>
    <t>ResolveX</t>
  </si>
  <si>
    <t>Assumption-CE</t>
  </si>
  <si>
    <t>Assumption-FIB, CE</t>
  </si>
  <si>
    <t>Must-FIB</t>
  </si>
  <si>
    <t>Assumption-#%</t>
  </si>
  <si>
    <t>Method-CE</t>
  </si>
  <si>
    <t>Weaken-CE,#%</t>
  </si>
  <si>
    <t>MP-CE</t>
  </si>
  <si>
    <t>StrengthenX</t>
  </si>
  <si>
    <t>Must-#%</t>
  </si>
  <si>
    <t>Powerscore Classifciations</t>
  </si>
  <si>
    <t>N/A</t>
  </si>
  <si>
    <t>Idiom; Between X and Y; Not Between with</t>
  </si>
  <si>
    <t>Didn't write out all of the math and did it wrong</t>
  </si>
  <si>
    <t xml:space="preserve">had it down to the last 2 </t>
  </si>
  <si>
    <t>Conceptual/Carelses</t>
  </si>
  <si>
    <t>Careless</t>
  </si>
  <si>
    <t>Conceptual/Careless</t>
  </si>
  <si>
    <t>What did I do wrong?</t>
  </si>
  <si>
    <t>Modifer</t>
  </si>
  <si>
    <t>Evaluation-#%</t>
  </si>
  <si>
    <t>Evaluation-CE</t>
  </si>
  <si>
    <t>Mis-identified the conclusion</t>
  </si>
  <si>
    <t>Didn’t understand question</t>
  </si>
  <si>
    <t>Didn’t understand the question</t>
  </si>
  <si>
    <t>Go back and look at answer choices that will be wrong</t>
  </si>
  <si>
    <t>Conceptual</t>
  </si>
  <si>
    <t>Adding percents</t>
  </si>
  <si>
    <t>Setting up average of  two terms</t>
  </si>
  <si>
    <t>Multiplying percents</t>
  </si>
  <si>
    <t>Look this one up online. X = 2 or -2.  Did not understand</t>
  </si>
  <si>
    <t>VIC</t>
  </si>
  <si>
    <t>Look up alternative way to solve this.</t>
  </si>
  <si>
    <t>Read the question wrong</t>
  </si>
  <si>
    <t>Didn't understand statement 2. I thought that N could be multiple numbers.</t>
  </si>
  <si>
    <t xml:space="preserve">Didn’t think statement 1 was sufficent due to multiple  #s being </t>
  </si>
  <si>
    <t xml:space="preserve">Thought A was sufficent… Wasn't sure about B.. </t>
  </si>
  <si>
    <t>Tried to subtact the Income % by the deductions %</t>
  </si>
  <si>
    <t>Didn't do the algebra correctly for statement 1. Was intinminated by the equation.</t>
  </si>
  <si>
    <t>Understand this… Read the statement wrong.</t>
  </si>
  <si>
    <t>Put in numbers for the area of the glass.. But only tried once… and made a decision based on that.</t>
  </si>
  <si>
    <t>Didn’t simplify the equation. Didn't understand</t>
  </si>
  <si>
    <t>Tried to solve too quickly… Didn’t lay out the equations.</t>
  </si>
  <si>
    <t>1. Conflicting Answer Based on even exponent</t>
  </si>
  <si>
    <t>Look at simplifying roots and exponents.  REVISIT</t>
  </si>
  <si>
    <t>Re-Worked? Yes or No? Did I understand?</t>
  </si>
  <si>
    <t xml:space="preserve"> Completed correctly 2nd time after sucessive percents learning</t>
  </si>
  <si>
    <t>1/10 * 1/100 = 1/1000; 500 divided by 1/1000 = 5</t>
  </si>
  <si>
    <t>careless mistake- completed correctly second time</t>
  </si>
  <si>
    <t>Reworked.  Need to understand simplifying roots</t>
  </si>
  <si>
    <t>Reworked. Trick. Exponent is how many decimal spots. Correct.</t>
  </si>
  <si>
    <t>Solved correctly 2nd time through. Estimates trick.</t>
  </si>
  <si>
    <t>Multipled by .85 rather than dividing by 460/1.1.5. Didn’t understand wording.</t>
  </si>
  <si>
    <t>Didn't understand the wording… 15 MORE in the month before 1.15 vs 1.00</t>
  </si>
  <si>
    <t>Quick method: half way point, removes a,b,c- 1,694 is too large..</t>
  </si>
  <si>
    <t>Ran out of time. Didn’t understand setting up the equation or variables</t>
  </si>
  <si>
    <t>Ran out of time .Didnt understanding dividng the equation from bothsides and simpylfing.</t>
  </si>
  <si>
    <t>Took a lot of time. Practice multiping weird fractions vs odd numbers</t>
  </si>
  <si>
    <t>Redid this problem with 3 other similar.</t>
  </si>
  <si>
    <t>Didn’t understand the concepts.  Count consecutive integers * average recipriacle(or repicroals on the end)</t>
  </si>
  <si>
    <t>Didn't understand how to lay out the formula. Revist</t>
  </si>
  <si>
    <t>Took a lot of time revist compounding interest problems and solve quicker.</t>
  </si>
  <si>
    <t>Took too much time. Need to revisit andfind a trick.</t>
  </si>
  <si>
    <t>Need to revist . Took too much time.</t>
  </si>
  <si>
    <t>Ran out of time. Redo this one. Understand concept with sequences</t>
  </si>
  <si>
    <t>Ran out of time. Redo this one. Look at it.</t>
  </si>
  <si>
    <t>Ran out of time. Revisit and tie back to number sequence problmes</t>
  </si>
  <si>
    <t>Guessed because of random answers. Look back at the algebra</t>
  </si>
  <si>
    <t>Didn't understand the algebra</t>
  </si>
  <si>
    <t>Didn't know how to set up the equation</t>
  </si>
  <si>
    <t>find a quicker way</t>
  </si>
  <si>
    <t>Guessed on this question.</t>
  </si>
  <si>
    <t>Rates &amp; Work</t>
  </si>
  <si>
    <t>Digits &amp; Decimals</t>
  </si>
  <si>
    <t>Linear Equations</t>
  </si>
  <si>
    <t>Formulas</t>
  </si>
  <si>
    <t>Lines and Angles</t>
  </si>
  <si>
    <t>Combinatorics</t>
  </si>
  <si>
    <t>Total Wrong</t>
  </si>
  <si>
    <t>Topics Needed to Review</t>
  </si>
  <si>
    <t>Exponential Equations</t>
  </si>
  <si>
    <t>Lines &amp; Angles</t>
  </si>
  <si>
    <t>Question?</t>
  </si>
  <si>
    <t>How many steps?</t>
  </si>
  <si>
    <t>Didn’t understand question.</t>
  </si>
  <si>
    <t>Is J + I even?</t>
  </si>
  <si>
    <t>Got it correct the second time</t>
  </si>
  <si>
    <t>Do I understand?</t>
  </si>
  <si>
    <t>Didn't do the test cases</t>
  </si>
  <si>
    <t>Cube root of W?</t>
  </si>
  <si>
    <t>Cube Roots</t>
  </si>
  <si>
    <t>Didn't set up the equations properly</t>
  </si>
  <si>
    <t>No- Looked it up online. Practice Cube Roots</t>
  </si>
  <si>
    <t>How many seconds for  X?</t>
  </si>
  <si>
    <t>Value of K?</t>
  </si>
  <si>
    <t>Ratio of Girls/Boys?</t>
  </si>
  <si>
    <t>Didn't understand the question</t>
  </si>
  <si>
    <t>What is 293rd term?</t>
  </si>
  <si>
    <t xml:space="preserve">Didn't understand the question. </t>
  </si>
  <si>
    <t>Mixed up gross hourly wage with gross weekly pay; therefore did not think 2 was sufficient</t>
  </si>
  <si>
    <t>Understood after solving for second time</t>
  </si>
  <si>
    <t>how many fewer hours could she work?</t>
  </si>
  <si>
    <t>X &lt; Y?</t>
  </si>
  <si>
    <t>How many students?</t>
  </si>
  <si>
    <t>Total sales tax?</t>
  </si>
  <si>
    <t>No- Looked it up online. Practice exponential equations</t>
  </si>
  <si>
    <t>Is X + Y  = 15?</t>
  </si>
  <si>
    <t>Simplying Roots and Exponents</t>
  </si>
  <si>
    <t>Simplying Equations</t>
  </si>
  <si>
    <t>Verbal:  PROBLEM LIST</t>
  </si>
  <si>
    <t>?</t>
  </si>
  <si>
    <t>Question Name</t>
  </si>
  <si>
    <t>Cum.</t>
  </si>
  <si>
    <t>Target</t>
  </si>
  <si>
    <t>Topic(s) Tested</t>
  </si>
  <si>
    <t>Minor Topics</t>
  </si>
  <si>
    <t>%-ile Est.</t>
  </si>
  <si>
    <t>Cum</t>
  </si>
  <si>
    <t>Bold=Major Focus</t>
  </si>
  <si>
    <t>unbold=Minor Focus</t>
  </si>
  <si>
    <t>CR</t>
  </si>
  <si>
    <t>Adoption Bias</t>
  </si>
  <si>
    <t>600 - 700</t>
  </si>
  <si>
    <t>Find the Assumption</t>
  </si>
  <si>
    <t>Flagrant Fouls</t>
  </si>
  <si>
    <t>700 - 800</t>
  </si>
  <si>
    <t>Strengthen the Argument</t>
  </si>
  <si>
    <t>Hunting Permits</t>
  </si>
  <si>
    <t>Draw a Conclusion</t>
  </si>
  <si>
    <t>Prohibitionland</t>
  </si>
  <si>
    <t>Weaken the Argument</t>
  </si>
  <si>
    <t>SC</t>
  </si>
  <si>
    <t>The Sparrow</t>
  </si>
  <si>
    <t>Comparisons</t>
  </si>
  <si>
    <t>World Sports</t>
  </si>
  <si>
    <t>Subject-Verb Agreement</t>
  </si>
  <si>
    <t>Modifiers</t>
  </si>
  <si>
    <t>RC</t>
  </si>
  <si>
    <t>Aluminum - Iron</t>
  </si>
  <si>
    <t>Aluminum - Passivization</t>
  </si>
  <si>
    <t>Specific Detail</t>
  </si>
  <si>
    <t>Aluminum - Analogy</t>
  </si>
  <si>
    <t>Vitamin E</t>
  </si>
  <si>
    <t>Concision</t>
  </si>
  <si>
    <t>Meaning</t>
  </si>
  <si>
    <t>Password Security</t>
  </si>
  <si>
    <t>Connecting Punctuation</t>
  </si>
  <si>
    <t>Bird's Eye View (2)</t>
  </si>
  <si>
    <t>Pronouns</t>
  </si>
  <si>
    <t>Verbs</t>
  </si>
  <si>
    <t>Retirement Plans</t>
  </si>
  <si>
    <t>Health Savings</t>
  </si>
  <si>
    <t>Housing Market</t>
  </si>
  <si>
    <t>Describe the Role</t>
  </si>
  <si>
    <t>Adolescent Comedy</t>
  </si>
  <si>
    <t>Agatha Christie (2)</t>
  </si>
  <si>
    <t>Democracy in China (2)</t>
  </si>
  <si>
    <t>Corporate Welfare (2)</t>
  </si>
  <si>
    <t>Talent Insourcing</t>
  </si>
  <si>
    <t>Evaluate the Argument</t>
  </si>
  <si>
    <t>Private and Public Schools</t>
  </si>
  <si>
    <t>Financial Services</t>
  </si>
  <si>
    <t>Inflation</t>
  </si>
  <si>
    <t>Brainy Students (2)</t>
  </si>
  <si>
    <t>Toxoplasma - Structure (2)</t>
  </si>
  <si>
    <t>Passage Structure</t>
  </si>
  <si>
    <t>Toxoplasma - Dendritic</t>
  </si>
  <si>
    <t>Toxoplasma - Except</t>
  </si>
  <si>
    <t>West Indian Manatee</t>
  </si>
  <si>
    <t>Household Savings Blues</t>
  </si>
  <si>
    <t>Idioms</t>
  </si>
  <si>
    <t>DVD Piracy</t>
  </si>
  <si>
    <t>Spicy Foods</t>
  </si>
  <si>
    <t>LCDs - Process</t>
  </si>
  <si>
    <t>LCDs - Uncoiled</t>
  </si>
  <si>
    <t>LCDS - Except</t>
  </si>
  <si>
    <t>Calorie Reduction</t>
  </si>
  <si>
    <t>Indicators - Purpose</t>
  </si>
  <si>
    <t>Indicators - Change</t>
  </si>
  <si>
    <t>Indicators - Lagging</t>
  </si>
  <si>
    <t>Mold Spores</t>
  </si>
  <si>
    <t>Paint Pigments</t>
  </si>
  <si>
    <t>Caged Monkey Logic</t>
  </si>
  <si>
    <t>Explain the Discrepancy</t>
  </si>
  <si>
    <t>Critical Reasoning</t>
  </si>
  <si>
    <t>Reading Comprehension</t>
  </si>
  <si>
    <t>Sentence Correction</t>
  </si>
  <si>
    <t># Correct</t>
  </si>
  <si>
    <t>Accuracy</t>
  </si>
  <si>
    <t>600-700</t>
  </si>
  <si>
    <t>700-800</t>
  </si>
  <si>
    <t>Question Type/Difficulty</t>
  </si>
  <si>
    <t>Total #</t>
  </si>
  <si>
    <t>Why I didn’t get it correct?</t>
  </si>
  <si>
    <t>Narrowed down to 2 answers?</t>
  </si>
  <si>
    <t>YES</t>
  </si>
  <si>
    <t xml:space="preserve">The answer I selected is not specific enough.  Did not address this league. </t>
  </si>
  <si>
    <t xml:space="preserve">Yes-  Make sure the answer selections is more specific.  </t>
  </si>
  <si>
    <t xml:space="preserve">Did not understand the question. </t>
  </si>
  <si>
    <t>No</t>
  </si>
  <si>
    <t>Yes- Chose an answer that actually weakened the argument rather than strengthened.</t>
  </si>
  <si>
    <t>A possibility vs a certainty</t>
  </si>
  <si>
    <t>Need to watch out answers that deal in absolutes and think of all possibilties</t>
  </si>
  <si>
    <t>INCORRECTLY READ THE  QUESTION:  ASKS FOR EXCEPT</t>
  </si>
  <si>
    <t>Got the question right the 2nd time through.</t>
  </si>
  <si>
    <t>Look at negated answer choices and defenders vs supporters</t>
  </si>
  <si>
    <t>Selected an answer that was not parrallel in structure. Sports played by women are… field hockey and volley all</t>
  </si>
  <si>
    <t>Yes- Look at parrallel structure.</t>
  </si>
  <si>
    <t>may actually increase vs actually increases</t>
  </si>
  <si>
    <t>Yes- Look at concision/meaning questions.</t>
  </si>
  <si>
    <t>Did not look at the parralel structure</t>
  </si>
  <si>
    <t>Parrallel structure error</t>
  </si>
  <si>
    <t>Answer selected changed the meaning!!!! Do not change the meaning of the sentence.</t>
  </si>
  <si>
    <t>Changed the meaning of the sentence.</t>
  </si>
  <si>
    <t>Subject and verb agreement error</t>
  </si>
  <si>
    <t>because changes the meaning of the sentence.</t>
  </si>
  <si>
    <t>CAT Exam #1 A</t>
  </si>
  <si>
    <t>Score</t>
  </si>
  <si>
    <t>%-ile</t>
  </si>
  <si>
    <t>Quantitative Score</t>
  </si>
  <si>
    <t>Total Score</t>
  </si>
  <si>
    <t>Quantitative:  PROBLEM LIST</t>
  </si>
  <si>
    <t>PS</t>
  </si>
  <si>
    <t>Going For Gold (2)</t>
  </si>
  <si>
    <t>DS</t>
  </si>
  <si>
    <t>An Odd Median (2)</t>
  </si>
  <si>
    <t>Absolutely Nothing</t>
  </si>
  <si>
    <t>Bob's Flat Tire</t>
  </si>
  <si>
    <t>Clearance Sale</t>
  </si>
  <si>
    <t>300 - 500</t>
  </si>
  <si>
    <t>Jeannie Goes Fishing</t>
  </si>
  <si>
    <t>500 - 600</t>
  </si>
  <si>
    <t>Powers Of 2</t>
  </si>
  <si>
    <t>e-quations</t>
  </si>
  <si>
    <t>Red and White Marbles</t>
  </si>
  <si>
    <t>xy Over 4</t>
  </si>
  <si>
    <t>Even Multiples of 15</t>
  </si>
  <si>
    <t>Perimeter Ratio</t>
  </si>
  <si>
    <t>Triangles &amp; Diagonals</t>
  </si>
  <si>
    <t>Colored Tiles</t>
  </si>
  <si>
    <t>Extra Problem Types</t>
  </si>
  <si>
    <t>Work Your Abs</t>
  </si>
  <si>
    <t>S Minus T</t>
  </si>
  <si>
    <t>Trains Meet</t>
  </si>
  <si>
    <t>A Cute Triangle</t>
  </si>
  <si>
    <t>Two Absolutes</t>
  </si>
  <si>
    <t>Tank Radius</t>
  </si>
  <si>
    <t>Circles &amp; Cylinders</t>
  </si>
  <si>
    <t>Class Act</t>
  </si>
  <si>
    <t>School Art Funding</t>
  </si>
  <si>
    <t>X-ponents</t>
  </si>
  <si>
    <t>Exponents and Roots</t>
  </si>
  <si>
    <t>Function Junction</t>
  </si>
  <si>
    <t>Happy Square</t>
  </si>
  <si>
    <t>X And Y And Z's Average</t>
  </si>
  <si>
    <t>X Percent of Y</t>
  </si>
  <si>
    <t>Integer Intrigue (2)</t>
  </si>
  <si>
    <t>Unstandard Deviation (2)</t>
  </si>
  <si>
    <t>What Squares</t>
  </si>
  <si>
    <t>Simple Division</t>
  </si>
  <si>
    <t>Finding Y From X</t>
  </si>
  <si>
    <t>Step By Step</t>
  </si>
  <si>
    <t>FDPs</t>
  </si>
  <si>
    <t>Double Time (2)</t>
  </si>
  <si>
    <t>House Buying</t>
  </si>
  <si>
    <t>Rounding Error</t>
  </si>
  <si>
    <t>Radically Different (2)</t>
  </si>
  <si>
    <t>Averages are mean</t>
  </si>
  <si>
    <t>What I did wrong?</t>
  </si>
  <si>
    <t>Intimated by question?</t>
  </si>
  <si>
    <t>Did I understand question?</t>
  </si>
  <si>
    <t>Not at first.</t>
  </si>
  <si>
    <t>No- Need to study VICs</t>
  </si>
  <si>
    <t>Didn't set up formula correct.</t>
  </si>
  <si>
    <t>Need to do better test cases</t>
  </si>
  <si>
    <t>Didn't understand question</t>
  </si>
  <si>
    <t>total #</t>
  </si>
  <si>
    <t>Total Correct</t>
  </si>
  <si>
    <t>No- I knew the formula</t>
  </si>
  <si>
    <t>Study volume of cylinders</t>
  </si>
  <si>
    <t>Didn't put pie as 22/7</t>
  </si>
  <si>
    <t>Need to study simplifying exponents</t>
  </si>
  <si>
    <t>Didn’t simply correctly</t>
  </si>
  <si>
    <t>Need to study functions</t>
  </si>
  <si>
    <t>Need to study standard deviation</t>
  </si>
  <si>
    <t>Didn't simplify correctly</t>
  </si>
  <si>
    <t>Covers entire table?</t>
  </si>
  <si>
    <t>tenths digit?</t>
  </si>
  <si>
    <t>value</t>
  </si>
  <si>
    <t>is this equation equal?</t>
  </si>
  <si>
    <t>By what % changed?</t>
  </si>
  <si>
    <t>Values are unknown. Look out for equations like this.</t>
  </si>
  <si>
    <t>Total Number?</t>
  </si>
  <si>
    <t>What is tens digit?</t>
  </si>
  <si>
    <t>Revisit this one. Look at remainders.</t>
  </si>
  <si>
    <t>Revist this one</t>
  </si>
  <si>
    <t>How many bills?</t>
  </si>
  <si>
    <t>Value of N?</t>
  </si>
  <si>
    <t>is d &gt; .05?</t>
  </si>
  <si>
    <t>How many integers?</t>
  </si>
  <si>
    <t>Didn’t understand statement A</t>
  </si>
  <si>
    <t>Long question. Didn’t understand how to set up the algebraic translations.</t>
  </si>
  <si>
    <t>Less than 40?</t>
  </si>
  <si>
    <t>Didn't understand statement 2.</t>
  </si>
  <si>
    <t>amount paid last week?</t>
  </si>
  <si>
    <t>Wordy/Voice Tense/Redundant</t>
  </si>
  <si>
    <t>Word Choice</t>
  </si>
  <si>
    <t>Not comfortable with this formula review it</t>
  </si>
  <si>
    <t>Review similar questions to this one.</t>
  </si>
  <si>
    <t>Correct 2nd time around</t>
  </si>
  <si>
    <t>Rate/Time</t>
  </si>
  <si>
    <t>Trickey Problem - Review</t>
  </si>
  <si>
    <t>Sam Lanzino</t>
  </si>
  <si>
    <t>CAT Exam #2 B</t>
  </si>
  <si>
    <t>Quick Question</t>
  </si>
  <si>
    <t>Crazy Consecutives</t>
  </si>
  <si>
    <t>Divine Interception</t>
  </si>
  <si>
    <t>Reiko's Trip</t>
  </si>
  <si>
    <t>Triangle ABC</t>
  </si>
  <si>
    <t>Digit Dilemma</t>
  </si>
  <si>
    <t>Product of Four</t>
  </si>
  <si>
    <t>Fractions and Decimals</t>
  </si>
  <si>
    <t>Mediating the Mean</t>
  </si>
  <si>
    <t>Root of a Square</t>
  </si>
  <si>
    <t>Double Rhombus</t>
  </si>
  <si>
    <t>Party Burgers</t>
  </si>
  <si>
    <t>s Times t</t>
  </si>
  <si>
    <t>No Solution N</t>
  </si>
  <si>
    <t>Health Plans</t>
  </si>
  <si>
    <t>Suit Jacket Sizes</t>
  </si>
  <si>
    <t>Sixth Power (2)</t>
  </si>
  <si>
    <t>Tens and Ones</t>
  </si>
  <si>
    <t>Lengthy Problems</t>
  </si>
  <si>
    <t>VICtorious</t>
  </si>
  <si>
    <t>Set of Five</t>
  </si>
  <si>
    <t>Perimeter of V</t>
  </si>
  <si>
    <t>Absolutely Less Than Zero (2)</t>
  </si>
  <si>
    <t>Indirect Sales</t>
  </si>
  <si>
    <t>GCF of N (2)</t>
  </si>
  <si>
    <t>Goodbuddies</t>
  </si>
  <si>
    <t>With or Without Tax</t>
  </si>
  <si>
    <t>How Many Squares?</t>
  </si>
  <si>
    <t>XYZ Powers</t>
  </si>
  <si>
    <t>Consecutive? Multiple? Average?</t>
  </si>
  <si>
    <t>No Mean Feat (2)</t>
  </si>
  <si>
    <t>Ducks and Drakes</t>
  </si>
  <si>
    <t>Primo Prime</t>
  </si>
  <si>
    <t>Survey Conundrum</t>
  </si>
  <si>
    <t>Bad Salad</t>
  </si>
  <si>
    <t>Verbal Score</t>
  </si>
  <si>
    <t>Alligator Population</t>
  </si>
  <si>
    <t>Border City</t>
  </si>
  <si>
    <t>Work At Home</t>
  </si>
  <si>
    <t>Tech Toys</t>
  </si>
  <si>
    <t>The Godfather</t>
  </si>
  <si>
    <t>Performance Indicators (2)</t>
  </si>
  <si>
    <t>Bowerbirds</t>
  </si>
  <si>
    <t>Classical Guitar (2)</t>
  </si>
  <si>
    <t>Evolutionary Link</t>
  </si>
  <si>
    <t>Sequestered Jury</t>
  </si>
  <si>
    <t>OED</t>
  </si>
  <si>
    <t>Daily Diet Records (2)</t>
  </si>
  <si>
    <t>Roman Empire</t>
  </si>
  <si>
    <t>Current Ratio</t>
  </si>
  <si>
    <t>City Transportation (2)</t>
  </si>
  <si>
    <t>Dreams (2) - Undermine</t>
  </si>
  <si>
    <t>Dreams (2) - LSD</t>
  </si>
  <si>
    <t>Dreams (2) - Purpose</t>
  </si>
  <si>
    <t>Nutmeg (2) - Strengthen</t>
  </si>
  <si>
    <t>Nutmeg (2) - Banda</t>
  </si>
  <si>
    <t>Nutmeg (2) - Structure</t>
  </si>
  <si>
    <t>Diet Plan</t>
  </si>
  <si>
    <t>Wind Power</t>
  </si>
  <si>
    <t>Creative Professionals</t>
  </si>
  <si>
    <t>Special Delivery</t>
  </si>
  <si>
    <t>Mex Growth (2) - Shift</t>
  </si>
  <si>
    <t>Mex Growth (2) - Wages</t>
  </si>
  <si>
    <t>Mex Growth (2) - Final</t>
  </si>
  <si>
    <t>Leather vs. Fabric</t>
  </si>
  <si>
    <t>Private Aircraft</t>
  </si>
  <si>
    <t>Ketosis</t>
  </si>
  <si>
    <t>Microwave Ovens</t>
  </si>
  <si>
    <t>Neck and Back Pain</t>
  </si>
  <si>
    <t>LCDs - Otherwise</t>
  </si>
  <si>
    <t>Pendleton Act</t>
  </si>
  <si>
    <t>Need to pick smart numbers. Need to study line intercept more.</t>
  </si>
  <si>
    <t>Assumed that we knew all of the information about the triangles but we didn't</t>
  </si>
  <si>
    <t xml:space="preserve">Need to pick smart numbers. Did not do test cases. </t>
  </si>
  <si>
    <t xml:space="preserve">Did not manipulate questions correctly. Did not understand question. Did not </t>
  </si>
  <si>
    <t>Plug in numbers 0,1,-1</t>
  </si>
  <si>
    <t xml:space="preserve">Did not understand how to set up the equation. </t>
  </si>
  <si>
    <t>Did not count the cup of sugar.</t>
  </si>
  <si>
    <t>Did not pick smart numbers.</t>
  </si>
  <si>
    <t>Did not solve completely.</t>
  </si>
  <si>
    <t>Review This 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</si>
</sst>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u/>
      <sz val="9"/>
      <color theme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sz val="10"/>
      <color theme="1"/>
      <name val="Arial"/>
      <family val="2"/>
    </font>
    <font>
      <b/>
      <u/>
      <sz val="10"/>
      <color rgb="FFFFFFFF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rgb="FF84001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313">
    <xf numFmtId="0" fontId="0" fillId="0" borderId="0" xfId="0"/>
    <xf numFmtId="0" fontId="0" fillId="0" borderId="1" xfId="0" applyBorder="1"/>
    <xf numFmtId="0" fontId="2" fillId="3" borderId="1" xfId="0" applyFont="1" applyFill="1" applyBorder="1"/>
    <xf numFmtId="0" fontId="0" fillId="0" borderId="0" xfId="0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9" fontId="2" fillId="0" borderId="6" xfId="0" applyNumberFormat="1" applyFont="1" applyBorder="1"/>
    <xf numFmtId="0" fontId="3" fillId="0" borderId="0" xfId="1"/>
    <xf numFmtId="16" fontId="0" fillId="0" borderId="0" xfId="0" applyNumberFormat="1" applyAlignment="1">
      <alignment horizontal="left"/>
    </xf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Fill="1" applyBorder="1"/>
    <xf numFmtId="0" fontId="2" fillId="3" borderId="11" xfId="0" applyFont="1" applyFill="1" applyBorder="1"/>
    <xf numFmtId="0" fontId="2" fillId="3" borderId="12" xfId="0" applyFont="1" applyFill="1" applyBorder="1"/>
    <xf numFmtId="0" fontId="2" fillId="3" borderId="13" xfId="0" applyFont="1" applyFill="1" applyBorder="1"/>
    <xf numFmtId="0" fontId="0" fillId="0" borderId="5" xfId="0" applyFill="1" applyBorder="1"/>
    <xf numFmtId="0" fontId="0" fillId="0" borderId="6" xfId="0" applyFill="1" applyBorder="1"/>
    <xf numFmtId="14" fontId="0" fillId="0" borderId="0" xfId="0" applyNumberFormat="1"/>
    <xf numFmtId="0" fontId="0" fillId="0" borderId="1" xfId="0" applyFill="1" applyBorder="1"/>
    <xf numFmtId="0" fontId="0" fillId="0" borderId="14" xfId="0" applyFill="1" applyBorder="1"/>
    <xf numFmtId="0" fontId="0" fillId="0" borderId="1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" xfId="0" applyFill="1" applyBorder="1" applyAlignment="1"/>
    <xf numFmtId="0" fontId="0" fillId="2" borderId="1" xfId="0" applyFill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2" borderId="1" xfId="0" applyFill="1" applyBorder="1" applyAlignment="1">
      <alignment horizontal="center"/>
    </xf>
    <xf numFmtId="0" fontId="2" fillId="0" borderId="0" xfId="0" applyFont="1"/>
    <xf numFmtId="0" fontId="2" fillId="2" borderId="2" xfId="0" applyFont="1" applyFill="1" applyBorder="1"/>
    <xf numFmtId="0" fontId="0" fillId="0" borderId="15" xfId="0" applyFont="1" applyBorder="1"/>
    <xf numFmtId="0" fontId="2" fillId="2" borderId="4" xfId="0" applyFont="1" applyFill="1" applyBorder="1"/>
    <xf numFmtId="20" fontId="0" fillId="0" borderId="1" xfId="0" applyNumberFormat="1" applyFill="1" applyBorder="1" applyAlignment="1">
      <alignment horizontal="center"/>
    </xf>
    <xf numFmtId="0" fontId="0" fillId="4" borderId="1" xfId="0" applyFill="1" applyBorder="1"/>
    <xf numFmtId="0" fontId="0" fillId="0" borderId="24" xfId="0" applyFont="1" applyFill="1" applyBorder="1"/>
    <xf numFmtId="0" fontId="0" fillId="0" borderId="22" xfId="0" applyBorder="1"/>
    <xf numFmtId="0" fontId="0" fillId="0" borderId="25" xfId="0" applyFont="1" applyBorder="1"/>
    <xf numFmtId="0" fontId="0" fillId="0" borderId="26" xfId="0" applyBorder="1"/>
    <xf numFmtId="0" fontId="2" fillId="2" borderId="3" xfId="0" applyFont="1" applyFill="1" applyBorder="1"/>
    <xf numFmtId="0" fontId="0" fillId="0" borderId="29" xfId="0" applyBorder="1"/>
    <xf numFmtId="9" fontId="0" fillId="0" borderId="16" xfId="0" applyNumberFormat="1" applyBorder="1"/>
    <xf numFmtId="0" fontId="0" fillId="0" borderId="20" xfId="0" applyBorder="1"/>
    <xf numFmtId="0" fontId="0" fillId="0" borderId="30" xfId="0" applyBorder="1"/>
    <xf numFmtId="9" fontId="0" fillId="0" borderId="26" xfId="0" applyNumberFormat="1" applyBorder="1"/>
    <xf numFmtId="0" fontId="0" fillId="0" borderId="28" xfId="0" applyBorder="1"/>
    <xf numFmtId="9" fontId="0" fillId="0" borderId="31" xfId="0" applyNumberFormat="1" applyBorder="1"/>
    <xf numFmtId="0" fontId="0" fillId="0" borderId="33" xfId="0" applyFill="1" applyBorder="1"/>
    <xf numFmtId="0" fontId="0" fillId="0" borderId="31" xfId="0" applyFill="1" applyBorder="1"/>
    <xf numFmtId="9" fontId="2" fillId="0" borderId="7" xfId="0" applyNumberFormat="1" applyFont="1" applyBorder="1"/>
    <xf numFmtId="0" fontId="4" fillId="0" borderId="0" xfId="2"/>
    <xf numFmtId="0" fontId="5" fillId="2" borderId="1" xfId="2" applyFont="1" applyFill="1" applyBorder="1"/>
    <xf numFmtId="0" fontId="0" fillId="0" borderId="1" xfId="0" applyFont="1" applyBorder="1" applyAlignment="1">
      <alignment horizontal="center" vertical="top"/>
    </xf>
    <xf numFmtId="0" fontId="4" fillId="0" borderId="0" xfId="2"/>
    <xf numFmtId="0" fontId="4" fillId="0" borderId="1" xfId="2" applyBorder="1"/>
    <xf numFmtId="0" fontId="4" fillId="0" borderId="1" xfId="2" applyFont="1" applyBorder="1" applyAlignment="1">
      <alignment vertical="top"/>
    </xf>
    <xf numFmtId="0" fontId="4" fillId="0" borderId="1" xfId="2" applyBorder="1" applyAlignment="1">
      <alignment vertical="top"/>
    </xf>
    <xf numFmtId="0" fontId="4" fillId="0" borderId="1" xfId="2" applyFont="1" applyBorder="1" applyAlignment="1">
      <alignment vertical="top" wrapText="1"/>
    </xf>
    <xf numFmtId="0" fontId="4" fillId="0" borderId="1" xfId="2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0" fontId="4" fillId="5" borderId="1" xfId="2" applyFill="1" applyBorder="1"/>
    <xf numFmtId="0" fontId="4" fillId="6" borderId="1" xfId="2" applyFill="1" applyBorder="1"/>
    <xf numFmtId="0" fontId="4" fillId="7" borderId="1" xfId="2" applyFill="1" applyBorder="1"/>
    <xf numFmtId="0" fontId="0" fillId="0" borderId="1" xfId="0" applyFill="1" applyBorder="1" applyAlignment="1">
      <alignment vertical="top"/>
    </xf>
    <xf numFmtId="0" fontId="8" fillId="8" borderId="0" xfId="0" applyFont="1" applyFill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4" fillId="0" borderId="0" xfId="2" applyFont="1" applyBorder="1" applyAlignment="1">
      <alignment vertical="top"/>
    </xf>
    <xf numFmtId="0" fontId="4" fillId="5" borderId="1" xfId="2" applyFill="1" applyBorder="1" applyAlignment="1">
      <alignment horizontal="center"/>
    </xf>
    <xf numFmtId="0" fontId="4" fillId="6" borderId="1" xfId="2" applyFill="1" applyBorder="1" applyAlignment="1">
      <alignment horizontal="center"/>
    </xf>
    <xf numFmtId="0" fontId="4" fillId="7" borderId="1" xfId="2" applyFill="1" applyBorder="1" applyAlignment="1">
      <alignment horizontal="center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2" fillId="3" borderId="34" xfId="0" applyFont="1" applyFill="1" applyBorder="1"/>
    <xf numFmtId="0" fontId="2" fillId="0" borderId="28" xfId="0" applyFont="1" applyBorder="1"/>
    <xf numFmtId="0" fontId="0" fillId="3" borderId="9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2" fillId="3" borderId="15" xfId="0" applyFont="1" applyFill="1" applyBorder="1"/>
    <xf numFmtId="0" fontId="2" fillId="3" borderId="25" xfId="0" applyFont="1" applyFill="1" applyBorder="1"/>
    <xf numFmtId="0" fontId="2" fillId="3" borderId="24" xfId="0" applyFont="1" applyFill="1" applyBorder="1"/>
    <xf numFmtId="0" fontId="2" fillId="3" borderId="0" xfId="0" applyFont="1" applyFill="1" applyBorder="1"/>
    <xf numFmtId="2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4" fillId="3" borderId="1" xfId="2" applyFill="1" applyBorder="1"/>
    <xf numFmtId="0" fontId="9" fillId="0" borderId="1" xfId="0" applyFont="1" applyBorder="1" applyAlignment="1">
      <alignment vertical="center" wrapText="1"/>
    </xf>
    <xf numFmtId="0" fontId="0" fillId="0" borderId="1" xfId="0" applyFont="1" applyBorder="1"/>
    <xf numFmtId="0" fontId="0" fillId="0" borderId="35" xfId="0" applyFill="1" applyBorder="1"/>
    <xf numFmtId="0" fontId="0" fillId="0" borderId="0" xfId="0" applyBorder="1" applyAlignment="1">
      <alignment vertical="top"/>
    </xf>
    <xf numFmtId="0" fontId="4" fillId="9" borderId="1" xfId="2" applyFill="1" applyBorder="1"/>
    <xf numFmtId="0" fontId="5" fillId="2" borderId="0" xfId="2" applyFont="1" applyFill="1" applyBorder="1"/>
    <xf numFmtId="0" fontId="5" fillId="3" borderId="27" xfId="2" applyFont="1" applyFill="1" applyBorder="1"/>
    <xf numFmtId="0" fontId="5" fillId="3" borderId="32" xfId="2" applyFont="1" applyFill="1" applyBorder="1"/>
    <xf numFmtId="0" fontId="5" fillId="3" borderId="23" xfId="2" applyFont="1" applyFill="1" applyBorder="1"/>
    <xf numFmtId="0" fontId="7" fillId="0" borderId="15" xfId="0" applyFont="1" applyBorder="1" applyAlignment="1">
      <alignment vertical="top"/>
    </xf>
    <xf numFmtId="0" fontId="7" fillId="0" borderId="15" xfId="0" applyFont="1" applyBorder="1" applyAlignment="1">
      <alignment vertical="top" wrapText="1"/>
    </xf>
    <xf numFmtId="0" fontId="5" fillId="3" borderId="1" xfId="2" applyFont="1" applyFill="1" applyBorder="1" applyAlignment="1">
      <alignment horizontal="center"/>
    </xf>
    <xf numFmtId="0" fontId="5" fillId="3" borderId="1" xfId="2" applyFont="1" applyFill="1" applyBorder="1"/>
    <xf numFmtId="0" fontId="9" fillId="3" borderId="2" xfId="0" applyFont="1" applyFill="1" applyBorder="1"/>
    <xf numFmtId="0" fontId="9" fillId="3" borderId="3" xfId="0" applyFont="1" applyFill="1" applyBorder="1"/>
    <xf numFmtId="0" fontId="9" fillId="3" borderId="4" xfId="0" applyFont="1" applyFill="1" applyBorder="1"/>
    <xf numFmtId="0" fontId="9" fillId="0" borderId="5" xfId="0" applyFont="1" applyBorder="1"/>
    <xf numFmtId="0" fontId="9" fillId="0" borderId="6" xfId="0" applyFont="1" applyBorder="1"/>
    <xf numFmtId="9" fontId="9" fillId="0" borderId="7" xfId="0" applyNumberFormat="1" applyFont="1" applyBorder="1"/>
    <xf numFmtId="0" fontId="4" fillId="0" borderId="0" xfId="2" applyFont="1"/>
    <xf numFmtId="0" fontId="4" fillId="0" borderId="1" xfId="2" applyFont="1" applyBorder="1"/>
    <xf numFmtId="0" fontId="4" fillId="10" borderId="1" xfId="2" applyFill="1" applyBorder="1"/>
    <xf numFmtId="0" fontId="4" fillId="0" borderId="0" xfId="2" applyFill="1"/>
    <xf numFmtId="0" fontId="11" fillId="11" borderId="0" xfId="0" applyFont="1" applyFill="1" applyAlignment="1">
      <alignment horizontal="center" vertical="center" wrapText="1"/>
    </xf>
    <xf numFmtId="0" fontId="11" fillId="11" borderId="0" xfId="0" applyFont="1" applyFill="1" applyAlignment="1">
      <alignment horizontal="right" vertical="center" wrapText="1"/>
    </xf>
    <xf numFmtId="0" fontId="13" fillId="11" borderId="0" xfId="0" applyFont="1" applyFill="1" applyAlignment="1">
      <alignment horizontal="center" vertical="center" wrapText="1"/>
    </xf>
    <xf numFmtId="0" fontId="11" fillId="11" borderId="40" xfId="0" applyFont="1" applyFill="1" applyBorder="1" applyAlignment="1">
      <alignment horizontal="center" vertical="center" wrapText="1"/>
    </xf>
    <xf numFmtId="0" fontId="11" fillId="11" borderId="40" xfId="0" applyFont="1" applyFill="1" applyBorder="1" applyAlignment="1">
      <alignment horizontal="right" vertical="center" wrapText="1"/>
    </xf>
    <xf numFmtId="0" fontId="14" fillId="11" borderId="40" xfId="0" applyFont="1" applyFill="1" applyBorder="1" applyAlignment="1">
      <alignment horizontal="center" vertical="center" wrapText="1"/>
    </xf>
    <xf numFmtId="0" fontId="0" fillId="11" borderId="37" xfId="0" applyFill="1" applyBorder="1" applyAlignment="1">
      <alignment horizontal="center" vertical="top" wrapText="1"/>
    </xf>
    <xf numFmtId="0" fontId="0" fillId="11" borderId="0" xfId="0" applyFill="1" applyAlignment="1">
      <alignment horizontal="left" vertical="top" wrapText="1"/>
    </xf>
    <xf numFmtId="0" fontId="0" fillId="11" borderId="0" xfId="0" applyFill="1" applyAlignment="1">
      <alignment horizontal="right" vertical="top" wrapText="1"/>
    </xf>
    <xf numFmtId="20" fontId="0" fillId="11" borderId="0" xfId="0" applyNumberFormat="1" applyFill="1" applyAlignment="1">
      <alignment horizontal="right" vertical="top" wrapText="1"/>
    </xf>
    <xf numFmtId="21" fontId="0" fillId="11" borderId="0" xfId="0" applyNumberFormat="1" applyFill="1" applyAlignment="1">
      <alignment horizontal="right" vertical="top" wrapText="1"/>
    </xf>
    <xf numFmtId="0" fontId="11" fillId="11" borderId="0" xfId="0" applyFont="1" applyFill="1" applyAlignment="1">
      <alignment horizontal="left" vertical="top" wrapText="1" indent="3"/>
    </xf>
    <xf numFmtId="0" fontId="0" fillId="11" borderId="0" xfId="0" applyFill="1" applyAlignment="1">
      <alignment wrapText="1"/>
    </xf>
    <xf numFmtId="0" fontId="0" fillId="11" borderId="38" xfId="0" applyFill="1" applyBorder="1" applyAlignment="1">
      <alignment horizontal="right" vertical="top" wrapText="1"/>
    </xf>
    <xf numFmtId="0" fontId="0" fillId="11" borderId="39" xfId="0" applyFill="1" applyBorder="1" applyAlignment="1">
      <alignment horizontal="center" vertical="top" wrapText="1"/>
    </xf>
    <xf numFmtId="0" fontId="0" fillId="11" borderId="40" xfId="0" applyFill="1" applyBorder="1" applyAlignment="1">
      <alignment horizontal="left" vertical="top" wrapText="1"/>
    </xf>
    <xf numFmtId="0" fontId="0" fillId="11" borderId="40" xfId="0" applyFill="1" applyBorder="1" applyAlignment="1">
      <alignment horizontal="right" vertical="top" wrapText="1"/>
    </xf>
    <xf numFmtId="20" fontId="0" fillId="11" borderId="40" xfId="0" applyNumberFormat="1" applyFill="1" applyBorder="1" applyAlignment="1">
      <alignment horizontal="right" vertical="top" wrapText="1"/>
    </xf>
    <xf numFmtId="21" fontId="0" fillId="11" borderId="40" xfId="0" applyNumberFormat="1" applyFill="1" applyBorder="1" applyAlignment="1">
      <alignment horizontal="right" vertical="top" wrapText="1"/>
    </xf>
    <xf numFmtId="0" fontId="11" fillId="11" borderId="40" xfId="0" applyFont="1" applyFill="1" applyBorder="1" applyAlignment="1">
      <alignment horizontal="left" vertical="top" wrapText="1" indent="3"/>
    </xf>
    <xf numFmtId="0" fontId="0" fillId="11" borderId="40" xfId="0" applyFill="1" applyBorder="1" applyAlignment="1">
      <alignment wrapText="1"/>
    </xf>
    <xf numFmtId="0" fontId="0" fillId="11" borderId="41" xfId="0" applyFill="1" applyBorder="1" applyAlignment="1">
      <alignment horizontal="right" vertical="top" wrapText="1"/>
    </xf>
    <xf numFmtId="0" fontId="5" fillId="0" borderId="1" xfId="2" applyFont="1" applyBorder="1"/>
    <xf numFmtId="10" fontId="4" fillId="0" borderId="1" xfId="2" applyNumberFormat="1" applyBorder="1"/>
    <xf numFmtId="0" fontId="5" fillId="0" borderId="1" xfId="2" applyFont="1" applyBorder="1" applyAlignment="1"/>
    <xf numFmtId="10" fontId="0" fillId="0" borderId="0" xfId="0" applyNumberFormat="1"/>
    <xf numFmtId="10" fontId="0" fillId="0" borderId="1" xfId="0" applyNumberFormat="1" applyBorder="1"/>
    <xf numFmtId="0" fontId="11" fillId="11" borderId="1" xfId="0" applyFont="1" applyFill="1" applyBorder="1" applyAlignment="1">
      <alignment horizontal="left" vertical="top" wrapText="1" indent="3"/>
    </xf>
    <xf numFmtId="0" fontId="4" fillId="3" borderId="1" xfId="2" applyFill="1" applyBorder="1" applyAlignment="1">
      <alignment horizontal="center"/>
    </xf>
    <xf numFmtId="0" fontId="5" fillId="3" borderId="29" xfId="2" applyFont="1" applyFill="1" applyBorder="1" applyAlignment="1"/>
    <xf numFmtId="0" fontId="5" fillId="3" borderId="42" xfId="2" applyFont="1" applyFill="1" applyBorder="1" applyAlignment="1"/>
    <xf numFmtId="0" fontId="5" fillId="3" borderId="43" xfId="2" applyFont="1" applyFill="1" applyBorder="1" applyAlignment="1"/>
    <xf numFmtId="0" fontId="0" fillId="11" borderId="0" xfId="0" applyFill="1" applyBorder="1" applyAlignment="1">
      <alignment wrapText="1"/>
    </xf>
    <xf numFmtId="0" fontId="12" fillId="11" borderId="0" xfId="0" applyFont="1" applyFill="1" applyBorder="1" applyAlignment="1">
      <alignment horizontal="center" vertical="top" wrapText="1"/>
    </xf>
    <xf numFmtId="0" fontId="11" fillId="11" borderId="0" xfId="0" applyFont="1" applyFill="1" applyBorder="1" applyAlignment="1">
      <alignment horizontal="center" vertical="center" wrapText="1"/>
    </xf>
    <xf numFmtId="0" fontId="0" fillId="11" borderId="0" xfId="0" applyFill="1" applyBorder="1" applyAlignment="1">
      <alignment horizontal="right" vertical="top" wrapText="1"/>
    </xf>
    <xf numFmtId="0" fontId="11" fillId="3" borderId="0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right" vertical="top" wrapText="1"/>
    </xf>
    <xf numFmtId="0" fontId="0" fillId="5" borderId="1" xfId="0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0" fontId="0" fillId="5" borderId="1" xfId="0" applyFill="1" applyBorder="1" applyAlignment="1">
      <alignment horizontal="right" vertical="top" wrapText="1"/>
    </xf>
    <xf numFmtId="0" fontId="15" fillId="5" borderId="1" xfId="0" applyFont="1" applyFill="1" applyBorder="1" applyAlignment="1">
      <alignment horizontal="center" vertical="top" wrapText="1"/>
    </xf>
    <xf numFmtId="0" fontId="0" fillId="5" borderId="8" xfId="0" applyFill="1" applyBorder="1" applyAlignment="1">
      <alignment vertical="top" wrapText="1"/>
    </xf>
    <xf numFmtId="0" fontId="0" fillId="5" borderId="44" xfId="0" applyFill="1" applyBorder="1" applyAlignment="1">
      <alignment vertical="top" wrapText="1"/>
    </xf>
    <xf numFmtId="0" fontId="0" fillId="5" borderId="46" xfId="0" applyFill="1" applyBorder="1" applyAlignment="1">
      <alignment vertical="top" wrapText="1"/>
    </xf>
    <xf numFmtId="0" fontId="0" fillId="5" borderId="47" xfId="0" applyFill="1" applyBorder="1" applyAlignment="1">
      <alignment vertical="top" wrapText="1"/>
    </xf>
    <xf numFmtId="0" fontId="11" fillId="11" borderId="0" xfId="0" applyFont="1" applyFill="1" applyAlignment="1">
      <alignment horizontal="right" vertical="top" wrapText="1" indent="1"/>
    </xf>
    <xf numFmtId="0" fontId="0" fillId="11" borderId="0" xfId="0" applyFill="1" applyAlignment="1">
      <alignment horizontal="right" vertical="top" wrapText="1" indent="1"/>
    </xf>
    <xf numFmtId="0" fontId="0" fillId="0" borderId="0" xfId="0" applyAlignment="1">
      <alignment vertical="top"/>
    </xf>
    <xf numFmtId="0" fontId="0" fillId="6" borderId="0" xfId="0" applyFill="1" applyAlignment="1">
      <alignment vertical="top"/>
    </xf>
    <xf numFmtId="0" fontId="0" fillId="6" borderId="0" xfId="0" applyFill="1"/>
    <xf numFmtId="0" fontId="0" fillId="3" borderId="0" xfId="0" applyFill="1" applyAlignment="1">
      <alignment vertical="top"/>
    </xf>
    <xf numFmtId="0" fontId="0" fillId="3" borderId="0" xfId="0" applyFill="1"/>
    <xf numFmtId="0" fontId="16" fillId="12" borderId="0" xfId="0" applyFont="1" applyFill="1" applyAlignment="1">
      <alignment vertical="center"/>
    </xf>
    <xf numFmtId="0" fontId="16" fillId="12" borderId="0" xfId="0" applyFont="1" applyFill="1" applyBorder="1" applyAlignment="1">
      <alignment vertical="center"/>
    </xf>
    <xf numFmtId="0" fontId="2" fillId="3" borderId="0" xfId="0" applyFont="1" applyFill="1"/>
    <xf numFmtId="0" fontId="4" fillId="4" borderId="1" xfId="2" applyFill="1" applyBorder="1"/>
    <xf numFmtId="0" fontId="17" fillId="0" borderId="0" xfId="2" applyFont="1"/>
    <xf numFmtId="0" fontId="10" fillId="0" borderId="1" xfId="0" applyFont="1" applyBorder="1"/>
    <xf numFmtId="0" fontId="10" fillId="0" borderId="1" xfId="0" applyFont="1" applyFill="1" applyBorder="1"/>
    <xf numFmtId="0" fontId="17" fillId="0" borderId="1" xfId="2" applyFont="1" applyBorder="1"/>
    <xf numFmtId="0" fontId="0" fillId="10" borderId="1" xfId="0" applyFill="1" applyBorder="1"/>
    <xf numFmtId="21" fontId="0" fillId="11" borderId="0" xfId="0" applyNumberFormat="1" applyFill="1" applyAlignment="1">
      <alignment horizontal="right" vertical="top" wrapText="1"/>
    </xf>
    <xf numFmtId="0" fontId="11" fillId="11" borderId="0" xfId="0" applyFont="1" applyFill="1" applyAlignment="1">
      <alignment horizontal="left" vertical="top" wrapText="1" indent="3"/>
    </xf>
    <xf numFmtId="0" fontId="0" fillId="11" borderId="37" xfId="0" applyFill="1" applyBorder="1" applyAlignment="1">
      <alignment horizontal="center" vertical="top" wrapText="1"/>
    </xf>
    <xf numFmtId="0" fontId="0" fillId="11" borderId="0" xfId="0" applyFill="1" applyAlignment="1">
      <alignment horizontal="left" vertical="top" wrapText="1"/>
    </xf>
    <xf numFmtId="0" fontId="0" fillId="11" borderId="0" xfId="0" applyFill="1" applyAlignment="1">
      <alignment horizontal="right" vertical="top" wrapText="1"/>
    </xf>
    <xf numFmtId="20" fontId="0" fillId="11" borderId="0" xfId="0" applyNumberFormat="1" applyFill="1" applyAlignment="1">
      <alignment horizontal="right" vertical="top" wrapText="1"/>
    </xf>
    <xf numFmtId="0" fontId="11" fillId="11" borderId="0" xfId="0" applyFont="1" applyFill="1" applyAlignment="1">
      <alignment horizontal="center" vertical="center" wrapText="1"/>
    </xf>
    <xf numFmtId="0" fontId="11" fillId="11" borderId="40" xfId="0" applyFont="1" applyFill="1" applyBorder="1" applyAlignment="1">
      <alignment horizontal="center" vertical="center" wrapText="1"/>
    </xf>
    <xf numFmtId="0" fontId="0" fillId="11" borderId="0" xfId="0" applyFill="1" applyAlignment="1">
      <alignment wrapText="1"/>
    </xf>
    <xf numFmtId="0" fontId="0" fillId="0" borderId="1" xfId="0" applyFont="1" applyFill="1" applyBorder="1"/>
    <xf numFmtId="0" fontId="4" fillId="0" borderId="1" xfId="2" applyFill="1" applyBorder="1"/>
    <xf numFmtId="0" fontId="4" fillId="0" borderId="17" xfId="2" applyBorder="1"/>
    <xf numFmtId="0" fontId="4" fillId="0" borderId="18" xfId="2" applyBorder="1"/>
    <xf numFmtId="0" fontId="15" fillId="0" borderId="1" xfId="0" applyFont="1" applyBorder="1"/>
    <xf numFmtId="0" fontId="18" fillId="0" borderId="36" xfId="2" applyFont="1" applyBorder="1"/>
    <xf numFmtId="0" fontId="0" fillId="11" borderId="0" xfId="0" applyFill="1"/>
    <xf numFmtId="0" fontId="0" fillId="13" borderId="0" xfId="0" applyFill="1" applyAlignment="1">
      <alignment horizontal="left" vertical="top" wrapText="1"/>
    </xf>
    <xf numFmtId="0" fontId="0" fillId="13" borderId="40" xfId="0" applyFill="1" applyBorder="1" applyAlignment="1">
      <alignment horizontal="left" vertical="top" wrapText="1"/>
    </xf>
    <xf numFmtId="0" fontId="0" fillId="13" borderId="0" xfId="0" applyFill="1" applyAlignment="1">
      <alignment vertical="top"/>
    </xf>
    <xf numFmtId="0" fontId="0" fillId="13" borderId="0" xfId="0" applyFill="1" applyAlignment="1">
      <alignment vertical="top" wrapText="1"/>
    </xf>
    <xf numFmtId="0" fontId="0" fillId="11" borderId="0" xfId="0" applyFill="1" applyAlignment="1">
      <alignment vertical="top"/>
    </xf>
    <xf numFmtId="0" fontId="0" fillId="11" borderId="0" xfId="0" applyFill="1" applyAlignment="1">
      <alignment vertical="top" wrapText="1"/>
    </xf>
    <xf numFmtId="20" fontId="4" fillId="0" borderId="20" xfId="2" applyNumberFormat="1" applyBorder="1" applyAlignment="1">
      <alignment horizontal="center" vertical="center"/>
    </xf>
    <xf numFmtId="20" fontId="4" fillId="0" borderId="14" xfId="2" applyNumberFormat="1" applyBorder="1" applyAlignment="1">
      <alignment horizontal="center" vertical="center"/>
    </xf>
    <xf numFmtId="20" fontId="4" fillId="0" borderId="19" xfId="2" applyNumberFormat="1" applyBorder="1" applyAlignment="1">
      <alignment horizontal="center" vertical="center"/>
    </xf>
    <xf numFmtId="0" fontId="4" fillId="0" borderId="14" xfId="2" applyBorder="1" applyAlignment="1">
      <alignment horizontal="center" vertical="center"/>
    </xf>
    <xf numFmtId="0" fontId="4" fillId="0" borderId="19" xfId="2" applyBorder="1" applyAlignment="1">
      <alignment horizontal="center" vertical="center"/>
    </xf>
    <xf numFmtId="0" fontId="4" fillId="0" borderId="20" xfId="2" applyBorder="1" applyAlignment="1">
      <alignment horizontal="center" vertical="center"/>
    </xf>
    <xf numFmtId="20" fontId="0" fillId="0" borderId="20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20" xfId="0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0" fontId="0" fillId="0" borderId="14" xfId="0" applyNumberFormat="1" applyFill="1" applyBorder="1" applyAlignment="1">
      <alignment horizontal="center" vertical="center"/>
    </xf>
    <xf numFmtId="20" fontId="0" fillId="0" borderId="19" xfId="0" applyNumberForma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5" borderId="20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20" fontId="0" fillId="0" borderId="20" xfId="0" applyNumberFormat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2" xfId="0" applyBorder="1" applyAlignment="1">
      <alignment horizontal="center"/>
    </xf>
    <xf numFmtId="0" fontId="2" fillId="3" borderId="27" xfId="0" applyFont="1" applyFill="1" applyBorder="1" applyAlignment="1">
      <alignment horizontal="center"/>
    </xf>
    <xf numFmtId="0" fontId="2" fillId="3" borderId="32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11" borderId="37" xfId="0" applyFill="1" applyBorder="1" applyAlignment="1">
      <alignment wrapText="1"/>
    </xf>
    <xf numFmtId="0" fontId="0" fillId="11" borderId="0" xfId="0" applyFill="1" applyBorder="1" applyAlignment="1">
      <alignment wrapText="1"/>
    </xf>
    <xf numFmtId="0" fontId="0" fillId="11" borderId="38" xfId="0" applyFill="1" applyBorder="1" applyAlignment="1">
      <alignment wrapText="1"/>
    </xf>
    <xf numFmtId="0" fontId="12" fillId="11" borderId="37" xfId="0" applyFont="1" applyFill="1" applyBorder="1" applyAlignment="1">
      <alignment horizontal="center" vertical="top" wrapText="1"/>
    </xf>
    <xf numFmtId="0" fontId="12" fillId="11" borderId="0" xfId="0" applyFont="1" applyFill="1" applyBorder="1" applyAlignment="1">
      <alignment horizontal="center" vertical="top" wrapText="1"/>
    </xf>
    <xf numFmtId="0" fontId="12" fillId="11" borderId="38" xfId="0" applyFont="1" applyFill="1" applyBorder="1" applyAlignment="1">
      <alignment horizontal="center" vertical="top" wrapText="1"/>
    </xf>
    <xf numFmtId="0" fontId="11" fillId="11" borderId="37" xfId="0" applyFont="1" applyFill="1" applyBorder="1" applyAlignment="1">
      <alignment horizontal="center" vertical="center" wrapText="1"/>
    </xf>
    <xf numFmtId="0" fontId="11" fillId="11" borderId="39" xfId="0" applyFont="1" applyFill="1" applyBorder="1" applyAlignment="1">
      <alignment horizontal="center" vertical="center" wrapText="1"/>
    </xf>
    <xf numFmtId="0" fontId="11" fillId="11" borderId="0" xfId="0" applyFont="1" applyFill="1" applyAlignment="1">
      <alignment horizontal="center" vertical="center" wrapText="1"/>
    </xf>
    <xf numFmtId="0" fontId="11" fillId="11" borderId="40" xfId="0" applyFont="1" applyFill="1" applyBorder="1" applyAlignment="1">
      <alignment horizontal="center" vertical="center" wrapText="1"/>
    </xf>
    <xf numFmtId="0" fontId="11" fillId="11" borderId="0" xfId="0" applyFont="1" applyFill="1" applyAlignment="1">
      <alignment horizontal="left" vertical="center" wrapText="1"/>
    </xf>
    <xf numFmtId="0" fontId="11" fillId="11" borderId="40" xfId="0" applyFont="1" applyFill="1" applyBorder="1" applyAlignment="1">
      <alignment horizontal="left" vertical="center" wrapText="1"/>
    </xf>
    <xf numFmtId="0" fontId="11" fillId="11" borderId="38" xfId="0" applyFont="1" applyFill="1" applyBorder="1" applyAlignment="1">
      <alignment horizontal="center" vertical="center" wrapText="1"/>
    </xf>
    <xf numFmtId="0" fontId="11" fillId="11" borderId="41" xfId="0" applyFont="1" applyFill="1" applyBorder="1" applyAlignment="1">
      <alignment horizontal="center" vertical="center" wrapText="1"/>
    </xf>
    <xf numFmtId="0" fontId="0" fillId="11" borderId="0" xfId="0" applyFill="1" applyBorder="1" applyAlignment="1">
      <alignment horizontal="right" vertical="top" wrapText="1"/>
    </xf>
    <xf numFmtId="0" fontId="0" fillId="11" borderId="37" xfId="0" applyFill="1" applyBorder="1" applyAlignment="1">
      <alignment horizontal="center" vertical="top" wrapText="1"/>
    </xf>
    <xf numFmtId="0" fontId="0" fillId="11" borderId="0" xfId="0" applyFill="1" applyAlignment="1">
      <alignment horizontal="left" vertical="top" wrapText="1"/>
    </xf>
    <xf numFmtId="0" fontId="0" fillId="11" borderId="0" xfId="0" applyFill="1" applyAlignment="1">
      <alignment horizontal="right" vertical="top" wrapText="1"/>
    </xf>
    <xf numFmtId="20" fontId="0" fillId="11" borderId="0" xfId="0" applyNumberFormat="1" applyFill="1" applyAlignment="1">
      <alignment horizontal="right" vertical="top" wrapText="1"/>
    </xf>
    <xf numFmtId="21" fontId="0" fillId="11" borderId="0" xfId="0" applyNumberFormat="1" applyFill="1" applyAlignment="1">
      <alignment horizontal="right" vertical="top" wrapText="1"/>
    </xf>
    <xf numFmtId="0" fontId="11" fillId="11" borderId="0" xfId="0" applyFont="1" applyFill="1" applyAlignment="1">
      <alignment horizontal="left" vertical="top" wrapText="1" indent="3"/>
    </xf>
    <xf numFmtId="0" fontId="5" fillId="3" borderId="0" xfId="2" applyFont="1" applyFill="1" applyAlignment="1">
      <alignment horizontal="center"/>
    </xf>
    <xf numFmtId="0" fontId="2" fillId="11" borderId="1" xfId="0" applyFont="1" applyFill="1" applyBorder="1" applyAlignment="1">
      <alignment horizontal="center" vertical="top" wrapText="1"/>
    </xf>
    <xf numFmtId="0" fontId="0" fillId="5" borderId="30" xfId="0" applyFill="1" applyBorder="1" applyAlignment="1">
      <alignment horizontal="center" vertical="top" wrapText="1"/>
    </xf>
    <xf numFmtId="0" fontId="0" fillId="5" borderId="45" xfId="0" applyFill="1" applyBorder="1" applyAlignment="1">
      <alignment horizontal="center" vertical="top" wrapText="1"/>
    </xf>
    <xf numFmtId="0" fontId="0" fillId="5" borderId="20" xfId="0" applyFill="1" applyBorder="1" applyAlignment="1">
      <alignment horizontal="center" vertical="top" wrapText="1"/>
    </xf>
    <xf numFmtId="0" fontId="0" fillId="5" borderId="19" xfId="0" applyFill="1" applyBorder="1" applyAlignment="1">
      <alignment horizontal="center" vertical="top" wrapText="1"/>
    </xf>
    <xf numFmtId="0" fontId="2" fillId="11" borderId="30" xfId="0" applyFont="1" applyFill="1" applyBorder="1" applyAlignment="1">
      <alignment horizontal="center" vertical="top" wrapText="1"/>
    </xf>
    <xf numFmtId="0" fontId="2" fillId="11" borderId="8" xfId="0" applyFont="1" applyFill="1" applyBorder="1" applyAlignment="1">
      <alignment horizontal="center" vertical="top" wrapText="1"/>
    </xf>
    <xf numFmtId="0" fontId="2" fillId="11" borderId="44" xfId="0" applyFont="1" applyFill="1" applyBorder="1" applyAlignment="1">
      <alignment horizontal="center" vertical="top" wrapText="1"/>
    </xf>
    <xf numFmtId="0" fontId="2" fillId="11" borderId="45" xfId="0" applyFont="1" applyFill="1" applyBorder="1" applyAlignment="1">
      <alignment horizontal="center" vertical="top" wrapText="1"/>
    </xf>
    <xf numFmtId="0" fontId="2" fillId="11" borderId="46" xfId="0" applyFont="1" applyFill="1" applyBorder="1" applyAlignment="1">
      <alignment horizontal="center" vertical="top" wrapText="1"/>
    </xf>
    <xf numFmtId="0" fontId="2" fillId="11" borderId="47" xfId="0" applyFont="1" applyFill="1" applyBorder="1" applyAlignment="1">
      <alignment horizontal="center" vertical="top" wrapText="1"/>
    </xf>
    <xf numFmtId="0" fontId="11" fillId="11" borderId="37" xfId="0" applyFont="1" applyFill="1" applyBorder="1" applyAlignment="1">
      <alignment horizontal="left" wrapText="1"/>
    </xf>
    <xf numFmtId="0" fontId="11" fillId="11" borderId="0" xfId="0" applyFont="1" applyFill="1" applyBorder="1" applyAlignment="1">
      <alignment horizontal="left" wrapText="1"/>
    </xf>
    <xf numFmtId="0" fontId="0" fillId="11" borderId="0" xfId="0" applyFill="1" applyAlignment="1">
      <alignment wrapText="1"/>
    </xf>
    <xf numFmtId="0" fontId="0" fillId="11" borderId="37" xfId="0" applyFill="1" applyBorder="1" applyAlignment="1">
      <alignment horizontal="left" wrapText="1"/>
    </xf>
    <xf numFmtId="0" fontId="0" fillId="11" borderId="0" xfId="0" applyFill="1" applyBorder="1" applyAlignment="1">
      <alignment horizontal="left" wrapText="1"/>
    </xf>
    <xf numFmtId="0" fontId="11" fillId="11" borderId="37" xfId="0" applyFont="1" applyFill="1" applyBorder="1" applyAlignment="1">
      <alignment horizontal="right" wrapText="1" indent="1"/>
    </xf>
    <xf numFmtId="0" fontId="11" fillId="11" borderId="0" xfId="0" applyFont="1" applyFill="1" applyBorder="1" applyAlignment="1">
      <alignment horizontal="right" wrapText="1" indent="1"/>
    </xf>
    <xf numFmtId="0" fontId="11" fillId="11" borderId="48" xfId="0" applyFont="1" applyFill="1" applyBorder="1" applyAlignment="1">
      <alignment horizontal="left" wrapText="1"/>
    </xf>
    <xf numFmtId="0" fontId="11" fillId="11" borderId="49" xfId="0" applyFont="1" applyFill="1" applyBorder="1" applyAlignment="1">
      <alignment horizontal="left" wrapText="1"/>
    </xf>
    <xf numFmtId="14" fontId="11" fillId="11" borderId="49" xfId="0" applyNumberFormat="1" applyFont="1" applyFill="1" applyBorder="1" applyAlignment="1">
      <alignment horizontal="left" wrapText="1"/>
    </xf>
    <xf numFmtId="14" fontId="11" fillId="11" borderId="50" xfId="0" applyNumberFormat="1" applyFont="1" applyFill="1" applyBorder="1" applyAlignment="1">
      <alignment horizontal="left" wrapText="1"/>
    </xf>
    <xf numFmtId="0" fontId="0" fillId="13" borderId="0" xfId="0" applyFill="1" applyAlignment="1">
      <alignment horizontal="left" vertical="top" wrapText="1"/>
    </xf>
    <xf numFmtId="0" fontId="0" fillId="11" borderId="38" xfId="0" applyFill="1" applyBorder="1" applyAlignment="1">
      <alignment horizontal="right" vertical="top" wrapText="1"/>
    </xf>
    <xf numFmtId="0" fontId="0" fillId="13" borderId="37" xfId="0" applyFill="1" applyBorder="1" applyAlignment="1">
      <alignment horizontal="center"/>
    </xf>
    <xf numFmtId="0" fontId="0" fillId="13" borderId="0" xfId="0" applyFill="1" applyAlignment="1">
      <alignment horizontal="center"/>
    </xf>
    <xf numFmtId="0" fontId="11" fillId="11" borderId="40" xfId="0" applyFont="1" applyFill="1" applyBorder="1" applyAlignment="1">
      <alignment horizontal="left" vertical="top" wrapText="1" indent="3"/>
    </xf>
    <xf numFmtId="0" fontId="0" fillId="11" borderId="41" xfId="0" applyFill="1" applyBorder="1" applyAlignment="1">
      <alignment horizontal="right" vertical="top" wrapText="1"/>
    </xf>
    <xf numFmtId="0" fontId="0" fillId="11" borderId="39" xfId="0" applyFill="1" applyBorder="1" applyAlignment="1">
      <alignment horizontal="center" vertical="top" wrapText="1"/>
    </xf>
    <xf numFmtId="0" fontId="0" fillId="11" borderId="40" xfId="0" applyFill="1" applyBorder="1" applyAlignment="1">
      <alignment horizontal="left" vertical="top" wrapText="1"/>
    </xf>
    <xf numFmtId="0" fontId="0" fillId="11" borderId="40" xfId="0" applyFill="1" applyBorder="1" applyAlignment="1">
      <alignment horizontal="right" vertical="top" wrapText="1"/>
    </xf>
    <xf numFmtId="20" fontId="0" fillId="11" borderId="40" xfId="0" applyNumberFormat="1" applyFill="1" applyBorder="1" applyAlignment="1">
      <alignment horizontal="right" vertical="top" wrapText="1"/>
    </xf>
    <xf numFmtId="21" fontId="0" fillId="11" borderId="40" xfId="0" applyNumberFormat="1" applyFill="1" applyBorder="1" applyAlignment="1">
      <alignment horizontal="right" vertical="top" wrapText="1"/>
    </xf>
    <xf numFmtId="0" fontId="18" fillId="0" borderId="1" xfId="2" applyFont="1" applyBorder="1"/>
    <xf numFmtId="20" fontId="4" fillId="0" borderId="14" xfId="2" applyNumberFormat="1" applyBorder="1" applyAlignment="1">
      <alignment vertical="center"/>
    </xf>
    <xf numFmtId="0" fontId="4" fillId="0" borderId="14" xfId="2" applyBorder="1" applyAlignment="1">
      <alignment vertical="center"/>
    </xf>
  </cellXfs>
  <cellStyles count="5">
    <cellStyle name="Hyperlink" xfId="1" builtinId="8"/>
    <cellStyle name="Hyperlink 2" xfId="3"/>
    <cellStyle name="Normal" xfId="0" builtinId="0"/>
    <cellStyle name="Normal 2" xfId="2"/>
    <cellStyle name="Normal 2 2" xfId="4"/>
  </cellStyles>
  <dxfs count="6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FF99"/>
      <color rgb="FFFFCC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math2.org/math/general/arithmetic/fradec.ht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142"/>
  <sheetViews>
    <sheetView tabSelected="1" topLeftCell="A100" zoomScale="70" zoomScaleNormal="70" workbookViewId="0">
      <selection activeCell="D131" sqref="D131"/>
    </sheetView>
  </sheetViews>
  <sheetFormatPr defaultRowHeight="12" x14ac:dyDescent="0.2"/>
  <cols>
    <col min="2" max="2" width="10.28515625" bestFit="1" customWidth="1"/>
    <col min="3" max="4" width="25.7109375" bestFit="1" customWidth="1"/>
    <col min="5" max="5" width="20.85546875" customWidth="1"/>
    <col min="6" max="6" width="16.28515625" bestFit="1" customWidth="1"/>
    <col min="7" max="7" width="81.28515625" bestFit="1" customWidth="1"/>
    <col min="9" max="9" width="16.28515625" bestFit="1" customWidth="1"/>
    <col min="10" max="10" width="23" bestFit="1" customWidth="1"/>
    <col min="11" max="11" width="21.42578125" bestFit="1" customWidth="1"/>
    <col min="12" max="12" width="14.28515625" bestFit="1" customWidth="1"/>
  </cols>
  <sheetData>
    <row r="1" spans="1:11" ht="12.75" thickBot="1" x14ac:dyDescent="0.25"/>
    <row r="2" spans="1:11" x14ac:dyDescent="0.2">
      <c r="A2" s="2" t="s">
        <v>0</v>
      </c>
      <c r="B2" s="2" t="s">
        <v>125</v>
      </c>
      <c r="C2" s="2" t="s">
        <v>130</v>
      </c>
      <c r="D2" s="2" t="s">
        <v>131</v>
      </c>
      <c r="E2" s="2" t="s">
        <v>132</v>
      </c>
      <c r="F2" s="2" t="s">
        <v>44</v>
      </c>
      <c r="G2" s="2" t="s">
        <v>156</v>
      </c>
      <c r="I2" s="4" t="s">
        <v>25</v>
      </c>
      <c r="J2" s="5" t="s">
        <v>26</v>
      </c>
      <c r="K2" s="6" t="s">
        <v>27</v>
      </c>
    </row>
    <row r="3" spans="1:11" ht="13.5" thickBot="1" x14ac:dyDescent="0.25">
      <c r="A3" s="35">
        <v>1</v>
      </c>
      <c r="B3" s="79" t="s">
        <v>133</v>
      </c>
      <c r="C3" s="1" t="s">
        <v>47</v>
      </c>
      <c r="D3" s="1" t="s">
        <v>534</v>
      </c>
      <c r="E3" s="1" t="s">
        <v>129</v>
      </c>
      <c r="F3" s="1" t="s">
        <v>1</v>
      </c>
      <c r="G3" s="1"/>
      <c r="I3" s="7">
        <f>COUNTIF(F3:F150, "Correct")</f>
        <v>100</v>
      </c>
      <c r="J3" s="8">
        <f>COUNTA(F2:F150)</f>
        <v>141</v>
      </c>
      <c r="K3" s="58">
        <f>I3/J3</f>
        <v>0.70921985815602839</v>
      </c>
    </row>
    <row r="4" spans="1:11" ht="13.5" thickBot="1" x14ac:dyDescent="0.25">
      <c r="A4" s="35">
        <v>2</v>
      </c>
      <c r="B4" s="79" t="s">
        <v>133</v>
      </c>
      <c r="C4" s="1" t="s">
        <v>247</v>
      </c>
      <c r="D4" s="1" t="s">
        <v>45</v>
      </c>
      <c r="E4" s="1" t="s">
        <v>126</v>
      </c>
      <c r="F4" s="1" t="s">
        <v>1</v>
      </c>
      <c r="G4" s="1"/>
    </row>
    <row r="5" spans="1:11" ht="12.75" x14ac:dyDescent="0.2">
      <c r="A5" s="36">
        <v>3</v>
      </c>
      <c r="B5" s="79" t="s">
        <v>133</v>
      </c>
      <c r="C5" s="1" t="s">
        <v>48</v>
      </c>
      <c r="D5" s="1" t="s">
        <v>533</v>
      </c>
      <c r="E5" s="1" t="s">
        <v>129</v>
      </c>
      <c r="F5" s="27" t="s">
        <v>1</v>
      </c>
      <c r="G5" s="27"/>
      <c r="I5" s="4" t="s">
        <v>125</v>
      </c>
      <c r="J5" s="6" t="s">
        <v>136</v>
      </c>
    </row>
    <row r="6" spans="1:11" ht="12.75" x14ac:dyDescent="0.2">
      <c r="A6" s="35">
        <v>4</v>
      </c>
      <c r="B6" s="79" t="s">
        <v>133</v>
      </c>
      <c r="C6" s="1" t="s">
        <v>533</v>
      </c>
      <c r="D6" s="1" t="s">
        <v>126</v>
      </c>
      <c r="E6" s="1"/>
      <c r="F6" s="27" t="s">
        <v>1</v>
      </c>
      <c r="G6" s="27"/>
      <c r="I6" s="30" t="s">
        <v>133</v>
      </c>
      <c r="J6" s="31">
        <f>COUNTIF(F3:F48,"Wrong")</f>
        <v>9</v>
      </c>
    </row>
    <row r="7" spans="1:11" ht="12.75" x14ac:dyDescent="0.2">
      <c r="A7" s="36">
        <v>5</v>
      </c>
      <c r="B7" s="79" t="s">
        <v>133</v>
      </c>
      <c r="C7" s="1" t="s">
        <v>46</v>
      </c>
      <c r="D7" s="1" t="s">
        <v>47</v>
      </c>
      <c r="E7" s="1"/>
      <c r="F7" s="27" t="s">
        <v>1</v>
      </c>
      <c r="G7" s="27"/>
      <c r="I7" s="30" t="s">
        <v>134</v>
      </c>
      <c r="J7" s="31">
        <f>COUNTIF(F48:F94,"Wrong")</f>
        <v>16</v>
      </c>
    </row>
    <row r="8" spans="1:11" ht="13.5" thickBot="1" x14ac:dyDescent="0.25">
      <c r="A8" s="36">
        <v>6</v>
      </c>
      <c r="B8" s="79" t="s">
        <v>133</v>
      </c>
      <c r="C8" s="1" t="s">
        <v>48</v>
      </c>
      <c r="D8" s="1" t="s">
        <v>247</v>
      </c>
      <c r="E8" s="1"/>
      <c r="F8" s="27" t="s">
        <v>1</v>
      </c>
      <c r="G8" s="27"/>
      <c r="I8" s="32" t="s">
        <v>135</v>
      </c>
      <c r="J8" s="33">
        <f>COUNTIF(F95:F142,"Wrong")</f>
        <v>16</v>
      </c>
    </row>
    <row r="9" spans="1:11" ht="12.75" x14ac:dyDescent="0.2">
      <c r="A9" s="35">
        <v>7</v>
      </c>
      <c r="B9" s="79" t="s">
        <v>133</v>
      </c>
      <c r="C9" s="1" t="s">
        <v>48</v>
      </c>
      <c r="D9" s="1" t="s">
        <v>247</v>
      </c>
      <c r="E9" s="1"/>
      <c r="F9" s="27" t="s">
        <v>1</v>
      </c>
      <c r="G9" s="27"/>
    </row>
    <row r="10" spans="1:11" ht="12.75" x14ac:dyDescent="0.2">
      <c r="A10" s="36">
        <v>8</v>
      </c>
      <c r="B10" s="79" t="s">
        <v>133</v>
      </c>
      <c r="C10" s="1" t="s">
        <v>48</v>
      </c>
      <c r="D10" s="1" t="s">
        <v>126</v>
      </c>
      <c r="E10" s="1"/>
      <c r="F10" s="27" t="s">
        <v>1</v>
      </c>
      <c r="G10" s="27"/>
      <c r="I10" s="38"/>
      <c r="J10" s="38"/>
    </row>
    <row r="11" spans="1:11" ht="12.75" x14ac:dyDescent="0.2">
      <c r="A11" s="35">
        <v>9</v>
      </c>
      <c r="B11" s="79" t="s">
        <v>133</v>
      </c>
      <c r="C11" s="1" t="s">
        <v>247</v>
      </c>
      <c r="D11" s="1" t="s">
        <v>534</v>
      </c>
      <c r="E11" s="1"/>
      <c r="F11" s="27" t="s">
        <v>1</v>
      </c>
      <c r="G11" s="27"/>
    </row>
    <row r="12" spans="1:11" ht="12.75" x14ac:dyDescent="0.2">
      <c r="A12" s="36">
        <v>10</v>
      </c>
      <c r="B12" s="79" t="s">
        <v>133</v>
      </c>
      <c r="C12" s="1" t="s">
        <v>247</v>
      </c>
      <c r="D12" s="1" t="s">
        <v>47</v>
      </c>
      <c r="E12" s="1"/>
      <c r="F12" s="27" t="s">
        <v>11</v>
      </c>
      <c r="G12" s="27" t="s">
        <v>169</v>
      </c>
    </row>
    <row r="13" spans="1:11" ht="12.75" x14ac:dyDescent="0.2">
      <c r="A13" s="36">
        <v>11</v>
      </c>
      <c r="B13" s="79" t="s">
        <v>133</v>
      </c>
      <c r="C13" s="1" t="s">
        <v>247</v>
      </c>
      <c r="D13" s="1"/>
      <c r="E13" s="1"/>
      <c r="F13" s="27" t="s">
        <v>1</v>
      </c>
      <c r="G13" s="27"/>
    </row>
    <row r="14" spans="1:11" ht="12.75" x14ac:dyDescent="0.2">
      <c r="A14" s="36">
        <v>12</v>
      </c>
      <c r="B14" s="79" t="s">
        <v>133</v>
      </c>
      <c r="C14" s="1" t="s">
        <v>47</v>
      </c>
      <c r="D14" s="1" t="s">
        <v>533</v>
      </c>
      <c r="E14" s="1"/>
      <c r="F14" s="27" t="s">
        <v>1</v>
      </c>
      <c r="G14" s="27"/>
    </row>
    <row r="15" spans="1:11" ht="12.75" x14ac:dyDescent="0.2">
      <c r="A15" s="36">
        <v>13</v>
      </c>
      <c r="B15" s="79" t="s">
        <v>133</v>
      </c>
      <c r="C15" s="1" t="s">
        <v>126</v>
      </c>
      <c r="D15" s="1" t="s">
        <v>47</v>
      </c>
      <c r="E15" s="1"/>
      <c r="F15" s="27" t="s">
        <v>1</v>
      </c>
      <c r="G15" s="27"/>
    </row>
    <row r="16" spans="1:11" ht="12.75" x14ac:dyDescent="0.2">
      <c r="A16" s="36">
        <v>14</v>
      </c>
      <c r="B16" s="79" t="s">
        <v>133</v>
      </c>
      <c r="C16" s="1" t="s">
        <v>534</v>
      </c>
      <c r="D16" s="1" t="s">
        <v>48</v>
      </c>
      <c r="E16" s="1"/>
      <c r="F16" s="27" t="s">
        <v>1</v>
      </c>
      <c r="G16" s="27"/>
    </row>
    <row r="17" spans="1:9" ht="12.75" x14ac:dyDescent="0.2">
      <c r="A17" s="35">
        <v>15</v>
      </c>
      <c r="B17" s="79" t="s">
        <v>133</v>
      </c>
      <c r="C17" s="1" t="s">
        <v>46</v>
      </c>
      <c r="D17" s="1" t="s">
        <v>247</v>
      </c>
      <c r="E17" s="1" t="s">
        <v>126</v>
      </c>
      <c r="F17" s="27" t="s">
        <v>1</v>
      </c>
      <c r="G17" s="27"/>
    </row>
    <row r="18" spans="1:9" ht="12.75" x14ac:dyDescent="0.2">
      <c r="A18" s="36">
        <v>16</v>
      </c>
      <c r="B18" s="79" t="s">
        <v>133</v>
      </c>
      <c r="C18" s="1" t="s">
        <v>48</v>
      </c>
      <c r="D18" s="1" t="s">
        <v>45</v>
      </c>
      <c r="E18" s="1"/>
      <c r="F18" s="27" t="s">
        <v>1</v>
      </c>
      <c r="G18" s="27"/>
    </row>
    <row r="19" spans="1:9" ht="12.75" x14ac:dyDescent="0.2">
      <c r="A19" s="36">
        <v>17</v>
      </c>
      <c r="B19" s="79" t="s">
        <v>133</v>
      </c>
      <c r="C19" s="1" t="s">
        <v>247</v>
      </c>
      <c r="D19" s="1" t="s">
        <v>126</v>
      </c>
      <c r="E19" s="1"/>
      <c r="F19" s="27" t="s">
        <v>1</v>
      </c>
      <c r="G19" s="27"/>
    </row>
    <row r="20" spans="1:9" ht="12.75" x14ac:dyDescent="0.2">
      <c r="A20" s="36">
        <v>18</v>
      </c>
      <c r="B20" s="79" t="s">
        <v>133</v>
      </c>
      <c r="C20" s="1" t="s">
        <v>126</v>
      </c>
      <c r="D20" s="1" t="s">
        <v>45</v>
      </c>
      <c r="E20" s="1"/>
      <c r="F20" s="27" t="s">
        <v>1</v>
      </c>
      <c r="G20" s="27"/>
    </row>
    <row r="21" spans="1:9" ht="12.75" x14ac:dyDescent="0.2">
      <c r="A21" s="35">
        <v>19</v>
      </c>
      <c r="B21" s="79" t="s">
        <v>133</v>
      </c>
      <c r="C21" s="1" t="s">
        <v>247</v>
      </c>
      <c r="D21" s="1" t="s">
        <v>128</v>
      </c>
      <c r="E21" s="1"/>
      <c r="F21" s="27" t="s">
        <v>1</v>
      </c>
      <c r="G21" s="27"/>
    </row>
    <row r="22" spans="1:9" ht="12.75" x14ac:dyDescent="0.2">
      <c r="A22" s="36">
        <v>20</v>
      </c>
      <c r="B22" s="79" t="s">
        <v>133</v>
      </c>
      <c r="C22" s="1" t="s">
        <v>47</v>
      </c>
      <c r="D22" s="1" t="s">
        <v>247</v>
      </c>
      <c r="E22" s="1"/>
      <c r="F22" s="27" t="s">
        <v>1</v>
      </c>
      <c r="G22" s="27"/>
    </row>
    <row r="23" spans="1:9" ht="12.75" x14ac:dyDescent="0.2">
      <c r="A23" s="36">
        <v>21</v>
      </c>
      <c r="B23" s="79" t="s">
        <v>133</v>
      </c>
      <c r="C23" s="1" t="s">
        <v>46</v>
      </c>
      <c r="D23" s="1" t="s">
        <v>247</v>
      </c>
      <c r="E23" s="1"/>
      <c r="F23" s="27" t="s">
        <v>1</v>
      </c>
      <c r="G23" s="27"/>
    </row>
    <row r="24" spans="1:9" ht="12.75" x14ac:dyDescent="0.2">
      <c r="A24" s="36">
        <v>22</v>
      </c>
      <c r="B24" s="79" t="s">
        <v>133</v>
      </c>
      <c r="C24" s="1" t="s">
        <v>247</v>
      </c>
      <c r="D24" s="1" t="s">
        <v>45</v>
      </c>
      <c r="E24" s="1"/>
      <c r="F24" s="27" t="s">
        <v>11</v>
      </c>
      <c r="G24" s="27" t="s">
        <v>168</v>
      </c>
    </row>
    <row r="25" spans="1:9" ht="12.75" x14ac:dyDescent="0.2">
      <c r="A25" s="36">
        <v>23</v>
      </c>
      <c r="B25" s="79" t="s">
        <v>133</v>
      </c>
      <c r="C25" s="1" t="s">
        <v>45</v>
      </c>
      <c r="D25" s="1" t="s">
        <v>47</v>
      </c>
      <c r="E25" s="1"/>
      <c r="F25" s="27" t="s">
        <v>1</v>
      </c>
      <c r="G25" s="27"/>
    </row>
    <row r="26" spans="1:9" ht="12.75" x14ac:dyDescent="0.2">
      <c r="A26" s="36">
        <v>24</v>
      </c>
      <c r="B26" s="79" t="s">
        <v>133</v>
      </c>
      <c r="C26" s="1" t="s">
        <v>46</v>
      </c>
      <c r="D26" s="1" t="s">
        <v>247</v>
      </c>
      <c r="E26" s="1"/>
      <c r="F26" s="27" t="s">
        <v>1</v>
      </c>
      <c r="G26" s="27"/>
    </row>
    <row r="27" spans="1:9" ht="12.75" x14ac:dyDescent="0.2">
      <c r="A27" s="36">
        <v>25</v>
      </c>
      <c r="B27" s="79" t="s">
        <v>133</v>
      </c>
      <c r="C27" s="1" t="s">
        <v>45</v>
      </c>
      <c r="D27" s="1" t="s">
        <v>247</v>
      </c>
      <c r="E27" s="1"/>
      <c r="F27" s="27" t="s">
        <v>1</v>
      </c>
      <c r="G27" s="27"/>
      <c r="I27" t="s">
        <v>117</v>
      </c>
    </row>
    <row r="28" spans="1:9" ht="12.75" x14ac:dyDescent="0.2">
      <c r="A28" s="35">
        <v>26</v>
      </c>
      <c r="B28" s="79" t="s">
        <v>133</v>
      </c>
      <c r="C28" s="1" t="s">
        <v>247</v>
      </c>
      <c r="D28" s="1" t="s">
        <v>126</v>
      </c>
      <c r="E28" s="1"/>
      <c r="F28" s="27" t="s">
        <v>1</v>
      </c>
      <c r="G28" s="27"/>
    </row>
    <row r="29" spans="1:9" ht="12.75" x14ac:dyDescent="0.2">
      <c r="A29" s="36">
        <v>27</v>
      </c>
      <c r="B29" s="79" t="s">
        <v>133</v>
      </c>
      <c r="C29" s="1" t="s">
        <v>45</v>
      </c>
      <c r="D29" s="1" t="s">
        <v>126</v>
      </c>
      <c r="E29" s="1"/>
      <c r="F29" s="27" t="s">
        <v>1</v>
      </c>
      <c r="G29" s="27"/>
    </row>
    <row r="30" spans="1:9" ht="12.75" x14ac:dyDescent="0.2">
      <c r="A30" s="36">
        <v>28</v>
      </c>
      <c r="B30" s="79" t="s">
        <v>133</v>
      </c>
      <c r="C30" s="1" t="s">
        <v>534</v>
      </c>
      <c r="D30" s="1" t="s">
        <v>533</v>
      </c>
      <c r="E30" s="1"/>
      <c r="F30" s="27" t="s">
        <v>1</v>
      </c>
      <c r="G30" s="27"/>
    </row>
    <row r="31" spans="1:9" ht="12.75" x14ac:dyDescent="0.2">
      <c r="A31" s="36">
        <v>29</v>
      </c>
      <c r="B31" s="79" t="s">
        <v>133</v>
      </c>
      <c r="C31" s="1" t="s">
        <v>126</v>
      </c>
      <c r="D31" s="1" t="s">
        <v>45</v>
      </c>
      <c r="E31" s="1"/>
      <c r="F31" s="27" t="s">
        <v>11</v>
      </c>
      <c r="G31" s="27" t="s">
        <v>167</v>
      </c>
    </row>
    <row r="32" spans="1:9" ht="12.75" x14ac:dyDescent="0.2">
      <c r="A32" s="36">
        <v>30</v>
      </c>
      <c r="B32" s="79" t="s">
        <v>133</v>
      </c>
      <c r="C32" s="1" t="s">
        <v>46</v>
      </c>
      <c r="D32" s="1" t="s">
        <v>48</v>
      </c>
      <c r="E32" s="1"/>
      <c r="F32" s="27" t="s">
        <v>1</v>
      </c>
      <c r="G32" s="27"/>
    </row>
    <row r="33" spans="1:7" ht="12.75" x14ac:dyDescent="0.2">
      <c r="A33" s="36">
        <v>31</v>
      </c>
      <c r="B33" s="79" t="s">
        <v>133</v>
      </c>
      <c r="C33" s="1" t="s">
        <v>533</v>
      </c>
      <c r="D33" s="1" t="s">
        <v>46</v>
      </c>
      <c r="E33" s="1" t="s">
        <v>247</v>
      </c>
      <c r="F33" s="27" t="s">
        <v>1</v>
      </c>
      <c r="G33" s="27"/>
    </row>
    <row r="34" spans="1:7" ht="12.75" x14ac:dyDescent="0.2">
      <c r="A34" s="36">
        <v>32</v>
      </c>
      <c r="B34" s="79" t="s">
        <v>133</v>
      </c>
      <c r="C34" s="1" t="s">
        <v>46</v>
      </c>
      <c r="D34" s="1" t="s">
        <v>126</v>
      </c>
      <c r="E34" s="1"/>
      <c r="F34" s="27" t="s">
        <v>1</v>
      </c>
      <c r="G34" s="27"/>
    </row>
    <row r="35" spans="1:7" ht="12.75" x14ac:dyDescent="0.2">
      <c r="A35" s="36">
        <v>33</v>
      </c>
      <c r="B35" s="79" t="s">
        <v>133</v>
      </c>
      <c r="C35" s="1" t="s">
        <v>48</v>
      </c>
      <c r="D35" s="1" t="s">
        <v>533</v>
      </c>
      <c r="E35" s="1"/>
      <c r="F35" s="27" t="s">
        <v>11</v>
      </c>
      <c r="G35" s="27" t="s">
        <v>166</v>
      </c>
    </row>
    <row r="36" spans="1:7" ht="12.75" x14ac:dyDescent="0.2">
      <c r="A36" s="36">
        <v>34</v>
      </c>
      <c r="B36" s="79" t="s">
        <v>133</v>
      </c>
      <c r="C36" s="1" t="s">
        <v>46</v>
      </c>
      <c r="D36" s="1" t="s">
        <v>47</v>
      </c>
      <c r="E36" s="1"/>
      <c r="F36" s="27" t="s">
        <v>1</v>
      </c>
      <c r="G36" s="27"/>
    </row>
    <row r="37" spans="1:7" ht="12.75" x14ac:dyDescent="0.2">
      <c r="A37" s="35">
        <v>35</v>
      </c>
      <c r="B37" s="79" t="s">
        <v>133</v>
      </c>
      <c r="C37" s="1" t="s">
        <v>533</v>
      </c>
      <c r="D37" s="1" t="s">
        <v>534</v>
      </c>
      <c r="E37" s="1"/>
      <c r="F37" s="27" t="s">
        <v>1</v>
      </c>
      <c r="G37" s="27"/>
    </row>
    <row r="38" spans="1:7" ht="12.75" x14ac:dyDescent="0.2">
      <c r="A38" s="36">
        <v>36</v>
      </c>
      <c r="B38" s="79" t="s">
        <v>133</v>
      </c>
      <c r="C38" s="1" t="s">
        <v>45</v>
      </c>
      <c r="D38" s="1" t="s">
        <v>48</v>
      </c>
      <c r="E38" s="1"/>
      <c r="F38" s="27" t="s">
        <v>1</v>
      </c>
      <c r="G38" s="27"/>
    </row>
    <row r="39" spans="1:7" ht="12.75" x14ac:dyDescent="0.2">
      <c r="A39" s="36">
        <v>37</v>
      </c>
      <c r="B39" s="79" t="s">
        <v>133</v>
      </c>
      <c r="C39" s="1" t="s">
        <v>126</v>
      </c>
      <c r="D39" s="1" t="s">
        <v>247</v>
      </c>
      <c r="E39" s="1"/>
      <c r="F39" s="27" t="s">
        <v>11</v>
      </c>
      <c r="G39" s="27" t="s">
        <v>165</v>
      </c>
    </row>
    <row r="40" spans="1:7" ht="12.75" x14ac:dyDescent="0.2">
      <c r="A40" s="35">
        <v>38</v>
      </c>
      <c r="B40" s="79" t="s">
        <v>133</v>
      </c>
      <c r="C40" s="1" t="s">
        <v>533</v>
      </c>
      <c r="D40" s="1" t="s">
        <v>126</v>
      </c>
      <c r="E40" s="1"/>
      <c r="F40" s="27" t="s">
        <v>11</v>
      </c>
      <c r="G40" s="27" t="s">
        <v>164</v>
      </c>
    </row>
    <row r="41" spans="1:7" ht="12.75" x14ac:dyDescent="0.2">
      <c r="A41" s="36">
        <v>39</v>
      </c>
      <c r="B41" s="79" t="s">
        <v>133</v>
      </c>
      <c r="C41" s="1" t="s">
        <v>46</v>
      </c>
      <c r="D41" s="1"/>
      <c r="E41" s="1"/>
      <c r="F41" s="27" t="s">
        <v>1</v>
      </c>
      <c r="G41" s="27"/>
    </row>
    <row r="42" spans="1:7" ht="12.75" x14ac:dyDescent="0.2">
      <c r="A42" s="35">
        <v>40</v>
      </c>
      <c r="B42" s="79" t="s">
        <v>133</v>
      </c>
      <c r="C42" s="1" t="s">
        <v>533</v>
      </c>
      <c r="D42" s="1" t="s">
        <v>247</v>
      </c>
      <c r="E42" s="1"/>
      <c r="F42" s="27" t="s">
        <v>1</v>
      </c>
      <c r="G42" s="27"/>
    </row>
    <row r="43" spans="1:7" ht="12.75" x14ac:dyDescent="0.2">
      <c r="A43" s="36">
        <v>41</v>
      </c>
      <c r="B43" s="79" t="s">
        <v>133</v>
      </c>
      <c r="C43" s="28" t="s">
        <v>126</v>
      </c>
      <c r="D43" s="28" t="s">
        <v>533</v>
      </c>
      <c r="E43" s="1"/>
      <c r="F43" s="27" t="s">
        <v>1</v>
      </c>
      <c r="G43" s="27"/>
    </row>
    <row r="44" spans="1:7" ht="12.75" x14ac:dyDescent="0.2">
      <c r="A44" s="36">
        <v>42</v>
      </c>
      <c r="B44" s="79" t="s">
        <v>133</v>
      </c>
      <c r="C44" s="1" t="s">
        <v>47</v>
      </c>
      <c r="D44" s="1" t="s">
        <v>247</v>
      </c>
      <c r="E44" s="1"/>
      <c r="F44" s="27" t="s">
        <v>11</v>
      </c>
      <c r="G44" s="27" t="s">
        <v>163</v>
      </c>
    </row>
    <row r="45" spans="1:7" ht="12.75" x14ac:dyDescent="0.2">
      <c r="A45" s="36">
        <v>43</v>
      </c>
      <c r="B45" s="79" t="s">
        <v>133</v>
      </c>
      <c r="C45" s="1" t="s">
        <v>247</v>
      </c>
      <c r="D45" s="1" t="s">
        <v>45</v>
      </c>
      <c r="E45" s="1"/>
      <c r="F45" s="27" t="s">
        <v>11</v>
      </c>
      <c r="G45" s="27" t="s">
        <v>162</v>
      </c>
    </row>
    <row r="46" spans="1:7" ht="12.75" x14ac:dyDescent="0.2">
      <c r="A46" s="36">
        <v>44</v>
      </c>
      <c r="B46" s="79" t="s">
        <v>133</v>
      </c>
      <c r="C46" s="1" t="s">
        <v>46</v>
      </c>
      <c r="D46" s="1" t="s">
        <v>533</v>
      </c>
      <c r="E46" s="1"/>
      <c r="F46" s="27" t="s">
        <v>1</v>
      </c>
      <c r="G46" s="27"/>
    </row>
    <row r="47" spans="1:7" ht="12.75" x14ac:dyDescent="0.2">
      <c r="A47" s="36">
        <v>45</v>
      </c>
      <c r="B47" s="79" t="s">
        <v>133</v>
      </c>
      <c r="C47" s="1" t="s">
        <v>45</v>
      </c>
      <c r="D47" s="1"/>
      <c r="E47" s="1"/>
      <c r="F47" s="27" t="s">
        <v>1</v>
      </c>
      <c r="G47" s="27"/>
    </row>
    <row r="48" spans="1:7" ht="12.75" x14ac:dyDescent="0.2">
      <c r="A48" s="36">
        <v>46</v>
      </c>
      <c r="B48" s="79" t="s">
        <v>133</v>
      </c>
      <c r="C48" s="1" t="s">
        <v>46</v>
      </c>
      <c r="D48" s="1" t="s">
        <v>126</v>
      </c>
      <c r="E48" s="1" t="s">
        <v>533</v>
      </c>
      <c r="F48" s="27" t="s">
        <v>11</v>
      </c>
      <c r="G48" s="27" t="s">
        <v>161</v>
      </c>
    </row>
    <row r="49" spans="1:10" ht="12.75" x14ac:dyDescent="0.2">
      <c r="A49" s="36">
        <v>47</v>
      </c>
      <c r="B49" s="80" t="s">
        <v>134</v>
      </c>
      <c r="C49" s="1" t="s">
        <v>247</v>
      </c>
      <c r="D49" s="1" t="s">
        <v>45</v>
      </c>
      <c r="E49" s="1"/>
      <c r="F49" s="27" t="s">
        <v>1</v>
      </c>
      <c r="G49" s="27"/>
    </row>
    <row r="50" spans="1:10" ht="12.75" x14ac:dyDescent="0.2">
      <c r="A50" s="35">
        <v>48</v>
      </c>
      <c r="B50" s="80" t="s">
        <v>134</v>
      </c>
      <c r="C50" s="1" t="s">
        <v>247</v>
      </c>
      <c r="D50" s="1" t="s">
        <v>45</v>
      </c>
      <c r="E50" s="1"/>
      <c r="F50" s="27" t="s">
        <v>11</v>
      </c>
      <c r="G50" s="43" t="s">
        <v>160</v>
      </c>
    </row>
    <row r="51" spans="1:10" ht="12.75" x14ac:dyDescent="0.2">
      <c r="A51" s="36">
        <v>49</v>
      </c>
      <c r="B51" s="80" t="s">
        <v>134</v>
      </c>
      <c r="C51" s="1" t="s">
        <v>533</v>
      </c>
      <c r="D51" s="1" t="s">
        <v>46</v>
      </c>
      <c r="E51" s="1"/>
      <c r="F51" s="27" t="s">
        <v>1</v>
      </c>
      <c r="G51" s="27"/>
    </row>
    <row r="52" spans="1:10" ht="12.75" x14ac:dyDescent="0.2">
      <c r="A52" s="36">
        <v>50</v>
      </c>
      <c r="B52" s="80" t="s">
        <v>134</v>
      </c>
      <c r="C52" s="1" t="s">
        <v>45</v>
      </c>
      <c r="D52" s="1" t="s">
        <v>533</v>
      </c>
      <c r="E52" s="1"/>
      <c r="F52" s="27" t="s">
        <v>11</v>
      </c>
      <c r="G52" s="27" t="s">
        <v>159</v>
      </c>
    </row>
    <row r="53" spans="1:10" ht="12.75" x14ac:dyDescent="0.2">
      <c r="A53" s="36">
        <v>51</v>
      </c>
      <c r="B53" s="80" t="s">
        <v>134</v>
      </c>
      <c r="C53" s="27" t="s">
        <v>533</v>
      </c>
      <c r="D53" s="1" t="s">
        <v>126</v>
      </c>
      <c r="E53" s="1" t="s">
        <v>534</v>
      </c>
      <c r="F53" s="27" t="s">
        <v>11</v>
      </c>
      <c r="G53" s="27" t="s">
        <v>158</v>
      </c>
    </row>
    <row r="54" spans="1:10" ht="12.75" x14ac:dyDescent="0.2">
      <c r="A54" s="36">
        <v>52</v>
      </c>
      <c r="B54" s="80" t="s">
        <v>134</v>
      </c>
      <c r="C54" s="1" t="s">
        <v>533</v>
      </c>
      <c r="D54" s="1" t="s">
        <v>126</v>
      </c>
      <c r="E54" s="1"/>
      <c r="F54" s="27" t="s">
        <v>1</v>
      </c>
      <c r="G54" s="27"/>
    </row>
    <row r="55" spans="1:10" ht="12.75" x14ac:dyDescent="0.2">
      <c r="A55" s="36">
        <v>53</v>
      </c>
      <c r="B55" s="80" t="s">
        <v>134</v>
      </c>
      <c r="C55" s="1" t="s">
        <v>126</v>
      </c>
      <c r="D55" s="1" t="s">
        <v>533</v>
      </c>
      <c r="E55" s="1"/>
      <c r="F55" s="27" t="s">
        <v>1</v>
      </c>
      <c r="G55" s="27"/>
    </row>
    <row r="56" spans="1:10" ht="12.75" x14ac:dyDescent="0.2">
      <c r="A56" s="36">
        <v>54</v>
      </c>
      <c r="B56" s="80" t="s">
        <v>134</v>
      </c>
      <c r="C56" s="1" t="s">
        <v>45</v>
      </c>
      <c r="D56" s="1" t="s">
        <v>126</v>
      </c>
      <c r="E56" s="1"/>
      <c r="F56" s="27" t="s">
        <v>1</v>
      </c>
      <c r="G56" s="27"/>
    </row>
    <row r="57" spans="1:10" ht="12.75" x14ac:dyDescent="0.2">
      <c r="A57" s="36">
        <v>55</v>
      </c>
      <c r="B57" s="80" t="s">
        <v>134</v>
      </c>
      <c r="C57" s="1" t="s">
        <v>533</v>
      </c>
      <c r="D57" s="1" t="s">
        <v>247</v>
      </c>
      <c r="E57" s="1"/>
      <c r="F57" s="27" t="s">
        <v>11</v>
      </c>
      <c r="G57" s="27" t="s">
        <v>157</v>
      </c>
    </row>
    <row r="58" spans="1:10" ht="12.75" x14ac:dyDescent="0.2">
      <c r="A58" s="35">
        <v>56</v>
      </c>
      <c r="B58" s="80" t="s">
        <v>134</v>
      </c>
      <c r="C58" s="1" t="s">
        <v>533</v>
      </c>
      <c r="D58" s="1" t="s">
        <v>46</v>
      </c>
      <c r="E58" s="1" t="s">
        <v>126</v>
      </c>
      <c r="F58" s="27" t="s">
        <v>1</v>
      </c>
      <c r="G58" s="27"/>
    </row>
    <row r="59" spans="1:10" ht="12.75" x14ac:dyDescent="0.2">
      <c r="A59" s="36">
        <v>57</v>
      </c>
      <c r="B59" s="80" t="s">
        <v>134</v>
      </c>
      <c r="C59" s="1" t="s">
        <v>247</v>
      </c>
      <c r="D59" s="1" t="s">
        <v>126</v>
      </c>
      <c r="E59" s="1"/>
      <c r="F59" s="27" t="s">
        <v>11</v>
      </c>
      <c r="G59" s="27"/>
      <c r="I59" t="s">
        <v>247</v>
      </c>
      <c r="J59" t="s">
        <v>172</v>
      </c>
    </row>
    <row r="60" spans="1:10" ht="12.75" x14ac:dyDescent="0.2">
      <c r="A60" s="36">
        <v>58</v>
      </c>
      <c r="B60" s="80" t="s">
        <v>134</v>
      </c>
      <c r="C60" s="1" t="s">
        <v>45</v>
      </c>
      <c r="D60" s="1" t="s">
        <v>533</v>
      </c>
      <c r="E60" s="1"/>
      <c r="F60" s="27" t="s">
        <v>1</v>
      </c>
      <c r="G60" s="27"/>
    </row>
    <row r="61" spans="1:10" ht="12.75" x14ac:dyDescent="0.2">
      <c r="A61" s="36">
        <v>59</v>
      </c>
      <c r="B61" s="80" t="s">
        <v>134</v>
      </c>
      <c r="C61" s="1" t="s">
        <v>46</v>
      </c>
      <c r="D61" s="1" t="s">
        <v>247</v>
      </c>
      <c r="E61" s="1"/>
      <c r="F61" s="27" t="s">
        <v>11</v>
      </c>
      <c r="G61" s="27" t="s">
        <v>170</v>
      </c>
    </row>
    <row r="62" spans="1:10" ht="12.75" x14ac:dyDescent="0.2">
      <c r="A62" s="36">
        <v>60</v>
      </c>
      <c r="B62" s="80" t="s">
        <v>134</v>
      </c>
      <c r="C62" s="1" t="s">
        <v>46</v>
      </c>
      <c r="D62" s="1" t="s">
        <v>533</v>
      </c>
      <c r="E62" s="1"/>
      <c r="F62" s="27" t="s">
        <v>1</v>
      </c>
      <c r="G62" s="27"/>
    </row>
    <row r="63" spans="1:10" ht="12.75" x14ac:dyDescent="0.2">
      <c r="A63" s="36">
        <v>61</v>
      </c>
      <c r="B63" s="80" t="s">
        <v>134</v>
      </c>
      <c r="C63" s="1" t="s">
        <v>48</v>
      </c>
      <c r="D63" s="1" t="s">
        <v>45</v>
      </c>
      <c r="E63" s="1"/>
      <c r="F63" s="27" t="s">
        <v>1</v>
      </c>
      <c r="G63" s="27"/>
    </row>
    <row r="64" spans="1:10" ht="12.75" x14ac:dyDescent="0.2">
      <c r="A64" s="36">
        <v>62</v>
      </c>
      <c r="B64" s="80" t="s">
        <v>134</v>
      </c>
      <c r="C64" s="1" t="s">
        <v>247</v>
      </c>
      <c r="D64" s="1" t="s">
        <v>533</v>
      </c>
      <c r="E64" s="1"/>
      <c r="F64" s="27" t="s">
        <v>11</v>
      </c>
      <c r="G64" s="27" t="s">
        <v>171</v>
      </c>
    </row>
    <row r="65" spans="1:7" ht="12.75" x14ac:dyDescent="0.2">
      <c r="A65" s="36">
        <v>63</v>
      </c>
      <c r="B65" s="80" t="s">
        <v>134</v>
      </c>
      <c r="C65" s="1" t="s">
        <v>46</v>
      </c>
      <c r="D65" s="1" t="s">
        <v>126</v>
      </c>
      <c r="E65" s="1"/>
      <c r="F65" s="27" t="s">
        <v>1</v>
      </c>
      <c r="G65" s="27"/>
    </row>
    <row r="66" spans="1:7" ht="12.75" x14ac:dyDescent="0.2">
      <c r="A66" s="36">
        <v>64</v>
      </c>
      <c r="B66" s="80" t="s">
        <v>134</v>
      </c>
      <c r="C66" s="1" t="s">
        <v>47</v>
      </c>
      <c r="D66" s="1" t="s">
        <v>247</v>
      </c>
      <c r="E66" s="1"/>
      <c r="F66" s="27" t="s">
        <v>1</v>
      </c>
      <c r="G66" s="27"/>
    </row>
    <row r="67" spans="1:7" ht="12.75" x14ac:dyDescent="0.2">
      <c r="A67" s="35">
        <v>65</v>
      </c>
      <c r="B67" s="80" t="s">
        <v>134</v>
      </c>
      <c r="C67" s="1" t="s">
        <v>247</v>
      </c>
      <c r="D67" s="1" t="s">
        <v>128</v>
      </c>
      <c r="E67" s="1"/>
      <c r="F67" s="27" t="s">
        <v>1</v>
      </c>
      <c r="G67" s="27"/>
    </row>
    <row r="68" spans="1:7" ht="12.75" x14ac:dyDescent="0.2">
      <c r="A68" s="36">
        <v>66</v>
      </c>
      <c r="B68" s="80" t="s">
        <v>134</v>
      </c>
      <c r="C68" s="1" t="s">
        <v>126</v>
      </c>
      <c r="D68" s="1" t="s">
        <v>46</v>
      </c>
      <c r="E68" s="1"/>
      <c r="F68" s="27" t="s">
        <v>1</v>
      </c>
      <c r="G68" s="27"/>
    </row>
    <row r="69" spans="1:7" ht="12.75" x14ac:dyDescent="0.2">
      <c r="A69" s="36">
        <v>67</v>
      </c>
      <c r="B69" s="80" t="s">
        <v>134</v>
      </c>
      <c r="C69" s="1" t="s">
        <v>533</v>
      </c>
      <c r="D69" s="1" t="s">
        <v>48</v>
      </c>
      <c r="E69" s="1"/>
      <c r="F69" s="27" t="s">
        <v>1</v>
      </c>
      <c r="G69" s="27"/>
    </row>
    <row r="70" spans="1:7" ht="12.75" x14ac:dyDescent="0.2">
      <c r="A70" s="35">
        <v>68</v>
      </c>
      <c r="B70" s="80" t="s">
        <v>134</v>
      </c>
      <c r="C70" s="1" t="s">
        <v>247</v>
      </c>
      <c r="D70" s="1" t="s">
        <v>47</v>
      </c>
      <c r="E70" s="1"/>
      <c r="F70" s="27" t="s">
        <v>11</v>
      </c>
      <c r="G70" s="27"/>
    </row>
    <row r="71" spans="1:7" ht="12.75" x14ac:dyDescent="0.2">
      <c r="A71" s="36">
        <v>69</v>
      </c>
      <c r="B71" s="80" t="s">
        <v>134</v>
      </c>
      <c r="C71" s="1" t="s">
        <v>533</v>
      </c>
      <c r="D71" s="1" t="s">
        <v>47</v>
      </c>
      <c r="E71" s="1"/>
      <c r="F71" s="27" t="s">
        <v>1</v>
      </c>
      <c r="G71" s="27"/>
    </row>
    <row r="72" spans="1:7" ht="12.75" x14ac:dyDescent="0.2">
      <c r="A72" s="36">
        <v>70</v>
      </c>
      <c r="B72" s="80" t="s">
        <v>134</v>
      </c>
      <c r="C72" s="1" t="s">
        <v>533</v>
      </c>
      <c r="D72" s="1" t="s">
        <v>48</v>
      </c>
      <c r="E72" s="1" t="s">
        <v>45</v>
      </c>
      <c r="F72" s="27" t="s">
        <v>11</v>
      </c>
      <c r="G72" s="27"/>
    </row>
    <row r="73" spans="1:7" ht="12.75" x14ac:dyDescent="0.2">
      <c r="A73" s="35">
        <v>71</v>
      </c>
      <c r="B73" s="80" t="s">
        <v>134</v>
      </c>
      <c r="C73" s="1" t="s">
        <v>247</v>
      </c>
      <c r="D73" s="1" t="s">
        <v>533</v>
      </c>
      <c r="E73" s="1"/>
      <c r="F73" s="27" t="s">
        <v>1</v>
      </c>
      <c r="G73" s="27"/>
    </row>
    <row r="74" spans="1:7" ht="12.75" x14ac:dyDescent="0.2">
      <c r="A74" s="36">
        <v>72</v>
      </c>
      <c r="B74" s="80" t="s">
        <v>134</v>
      </c>
      <c r="C74" s="1" t="s">
        <v>47</v>
      </c>
      <c r="D74" s="1" t="s">
        <v>533</v>
      </c>
      <c r="E74" s="1"/>
      <c r="F74" s="27" t="s">
        <v>11</v>
      </c>
      <c r="G74" s="27" t="s">
        <v>184</v>
      </c>
    </row>
    <row r="75" spans="1:7" ht="12.75" x14ac:dyDescent="0.2">
      <c r="A75" s="36">
        <v>73</v>
      </c>
      <c r="B75" s="80" t="s">
        <v>134</v>
      </c>
      <c r="C75" s="1" t="s">
        <v>45</v>
      </c>
      <c r="D75" s="1" t="s">
        <v>247</v>
      </c>
      <c r="E75" s="1"/>
      <c r="F75" s="27" t="s">
        <v>11</v>
      </c>
      <c r="G75" s="27" t="s">
        <v>185</v>
      </c>
    </row>
    <row r="76" spans="1:7" ht="12.75" x14ac:dyDescent="0.2">
      <c r="A76" s="35">
        <v>74</v>
      </c>
      <c r="B76" s="80" t="s">
        <v>134</v>
      </c>
      <c r="C76" s="1" t="s">
        <v>46</v>
      </c>
      <c r="D76" s="1" t="s">
        <v>126</v>
      </c>
      <c r="E76" s="1" t="s">
        <v>247</v>
      </c>
      <c r="F76" s="27" t="s">
        <v>1</v>
      </c>
      <c r="G76" s="27"/>
    </row>
    <row r="77" spans="1:7" ht="12.75" x14ac:dyDescent="0.2">
      <c r="A77" s="36">
        <v>75</v>
      </c>
      <c r="B77" s="80" t="s">
        <v>134</v>
      </c>
      <c r="C77" s="1" t="s">
        <v>534</v>
      </c>
      <c r="D77" s="1" t="s">
        <v>126</v>
      </c>
      <c r="E77" s="1"/>
      <c r="F77" s="27" t="s">
        <v>1</v>
      </c>
      <c r="G77" s="27"/>
    </row>
    <row r="78" spans="1:7" ht="12.75" x14ac:dyDescent="0.2">
      <c r="A78" s="36">
        <v>76</v>
      </c>
      <c r="B78" s="80" t="s">
        <v>134</v>
      </c>
      <c r="C78" s="1" t="s">
        <v>47</v>
      </c>
      <c r="D78" s="1" t="s">
        <v>534</v>
      </c>
      <c r="E78" s="1"/>
      <c r="F78" s="1" t="s">
        <v>1</v>
      </c>
      <c r="G78" s="1"/>
    </row>
    <row r="79" spans="1:7" ht="12.75" x14ac:dyDescent="0.2">
      <c r="A79" s="36">
        <v>77</v>
      </c>
      <c r="B79" s="80" t="s">
        <v>134</v>
      </c>
      <c r="C79" s="1" t="s">
        <v>47</v>
      </c>
      <c r="D79" s="1" t="s">
        <v>46</v>
      </c>
      <c r="E79" s="1" t="s">
        <v>47</v>
      </c>
      <c r="F79" s="1" t="s">
        <v>1</v>
      </c>
      <c r="G79" s="1"/>
    </row>
    <row r="80" spans="1:7" ht="12.75" x14ac:dyDescent="0.2">
      <c r="A80" s="36">
        <v>78</v>
      </c>
      <c r="B80" s="80" t="s">
        <v>134</v>
      </c>
      <c r="C80" s="1" t="s">
        <v>247</v>
      </c>
      <c r="D80" s="1" t="s">
        <v>534</v>
      </c>
      <c r="E80" s="1" t="s">
        <v>47</v>
      </c>
      <c r="F80" s="1" t="s">
        <v>1</v>
      </c>
      <c r="G80" s="1"/>
    </row>
    <row r="81" spans="1:7" ht="12.75" x14ac:dyDescent="0.2">
      <c r="A81" s="35">
        <v>79</v>
      </c>
      <c r="B81" s="80" t="s">
        <v>134</v>
      </c>
      <c r="C81" s="1" t="s">
        <v>247</v>
      </c>
      <c r="D81" s="1" t="s">
        <v>48</v>
      </c>
      <c r="E81" s="1"/>
      <c r="F81" s="1" t="s">
        <v>1</v>
      </c>
      <c r="G81" s="1"/>
    </row>
    <row r="82" spans="1:7" ht="12.75" x14ac:dyDescent="0.2">
      <c r="A82" s="36">
        <v>80</v>
      </c>
      <c r="B82" s="80" t="s">
        <v>134</v>
      </c>
      <c r="C82" s="1" t="s">
        <v>126</v>
      </c>
      <c r="D82" s="1" t="s">
        <v>48</v>
      </c>
      <c r="E82" s="1"/>
      <c r="F82" s="1" t="s">
        <v>1</v>
      </c>
      <c r="G82" s="1"/>
    </row>
    <row r="83" spans="1:7" ht="12.75" x14ac:dyDescent="0.2">
      <c r="A83" s="36">
        <v>81</v>
      </c>
      <c r="B83" s="80" t="s">
        <v>134</v>
      </c>
      <c r="C83" s="1" t="s">
        <v>48</v>
      </c>
      <c r="D83" s="1" t="s">
        <v>247</v>
      </c>
      <c r="E83" s="1"/>
      <c r="F83" s="1" t="s">
        <v>1</v>
      </c>
      <c r="G83" s="1"/>
    </row>
    <row r="84" spans="1:7" ht="12.75" x14ac:dyDescent="0.2">
      <c r="A84" s="36">
        <v>82</v>
      </c>
      <c r="B84" s="80" t="s">
        <v>134</v>
      </c>
      <c r="C84" s="1" t="s">
        <v>247</v>
      </c>
      <c r="D84" s="1" t="s">
        <v>46</v>
      </c>
      <c r="E84" s="1"/>
      <c r="F84" s="1" t="s">
        <v>11</v>
      </c>
      <c r="G84" s="1" t="s">
        <v>211</v>
      </c>
    </row>
    <row r="85" spans="1:7" ht="12.75" x14ac:dyDescent="0.2">
      <c r="A85" s="36">
        <v>83</v>
      </c>
      <c r="B85" s="80" t="s">
        <v>134</v>
      </c>
      <c r="C85" s="1" t="s">
        <v>534</v>
      </c>
      <c r="D85" s="1" t="s">
        <v>48</v>
      </c>
      <c r="E85" s="1"/>
      <c r="F85" s="1" t="s">
        <v>1</v>
      </c>
      <c r="G85" s="1"/>
    </row>
    <row r="86" spans="1:7" ht="12.75" x14ac:dyDescent="0.2">
      <c r="A86" s="36">
        <v>84</v>
      </c>
      <c r="B86" s="80" t="s">
        <v>134</v>
      </c>
      <c r="C86" s="1" t="s">
        <v>126</v>
      </c>
      <c r="D86" s="1" t="s">
        <v>534</v>
      </c>
      <c r="E86" s="1"/>
      <c r="F86" s="1" t="s">
        <v>11</v>
      </c>
      <c r="G86" s="1" t="s">
        <v>211</v>
      </c>
    </row>
    <row r="87" spans="1:7" ht="12.75" x14ac:dyDescent="0.2">
      <c r="A87" s="36">
        <v>85</v>
      </c>
      <c r="B87" s="80" t="s">
        <v>134</v>
      </c>
      <c r="C87" s="1" t="s">
        <v>126</v>
      </c>
      <c r="D87" s="1"/>
      <c r="E87" s="1"/>
      <c r="F87" s="1" t="s">
        <v>11</v>
      </c>
      <c r="G87" s="1" t="s">
        <v>211</v>
      </c>
    </row>
    <row r="88" spans="1:7" ht="12.75" x14ac:dyDescent="0.2">
      <c r="A88" s="36">
        <v>86</v>
      </c>
      <c r="B88" s="80" t="s">
        <v>134</v>
      </c>
      <c r="C88" s="1" t="s">
        <v>533</v>
      </c>
      <c r="D88" s="1" t="s">
        <v>46</v>
      </c>
      <c r="E88" s="1"/>
      <c r="F88" s="1" t="s">
        <v>1</v>
      </c>
      <c r="G88" s="1"/>
    </row>
    <row r="89" spans="1:7" ht="12.75" x14ac:dyDescent="0.2">
      <c r="A89" s="35">
        <v>87</v>
      </c>
      <c r="B89" s="80" t="s">
        <v>134</v>
      </c>
      <c r="C89" s="1" t="s">
        <v>247</v>
      </c>
      <c r="D89" s="1" t="s">
        <v>533</v>
      </c>
      <c r="E89" s="1" t="s">
        <v>47</v>
      </c>
      <c r="F89" s="1" t="s">
        <v>1</v>
      </c>
      <c r="G89" s="1"/>
    </row>
    <row r="90" spans="1:7" ht="12.75" x14ac:dyDescent="0.2">
      <c r="A90" s="36">
        <v>88</v>
      </c>
      <c r="B90" s="80" t="s">
        <v>134</v>
      </c>
      <c r="C90" s="1" t="s">
        <v>45</v>
      </c>
      <c r="D90" s="1" t="s">
        <v>46</v>
      </c>
      <c r="E90" s="1"/>
      <c r="F90" s="1" t="s">
        <v>1</v>
      </c>
      <c r="G90" s="1"/>
    </row>
    <row r="91" spans="1:7" ht="12.75" x14ac:dyDescent="0.2">
      <c r="A91" s="36">
        <v>89</v>
      </c>
      <c r="B91" s="80" t="s">
        <v>134</v>
      </c>
      <c r="C91" s="1" t="s">
        <v>47</v>
      </c>
      <c r="D91" s="1" t="s">
        <v>48</v>
      </c>
      <c r="E91" s="1"/>
      <c r="F91" s="1" t="s">
        <v>1</v>
      </c>
      <c r="G91" s="1"/>
    </row>
    <row r="92" spans="1:7" ht="12.75" x14ac:dyDescent="0.2">
      <c r="A92" s="36">
        <v>90</v>
      </c>
      <c r="B92" s="80" t="s">
        <v>134</v>
      </c>
      <c r="C92" s="1" t="s">
        <v>47</v>
      </c>
      <c r="D92" s="1" t="s">
        <v>48</v>
      </c>
      <c r="E92" s="1" t="s">
        <v>46</v>
      </c>
      <c r="F92" s="1" t="s">
        <v>1</v>
      </c>
      <c r="G92" s="1"/>
    </row>
    <row r="93" spans="1:7" ht="12.75" x14ac:dyDescent="0.2">
      <c r="A93" s="36">
        <v>91</v>
      </c>
      <c r="B93" s="80" t="s">
        <v>134</v>
      </c>
      <c r="C93" s="1" t="s">
        <v>47</v>
      </c>
      <c r="D93" s="1"/>
      <c r="E93" s="1"/>
      <c r="F93" s="1" t="s">
        <v>1</v>
      </c>
      <c r="G93" s="1"/>
    </row>
    <row r="94" spans="1:7" ht="12.75" x14ac:dyDescent="0.2">
      <c r="A94" s="36">
        <v>92</v>
      </c>
      <c r="B94" s="80" t="s">
        <v>134</v>
      </c>
      <c r="C94" s="1" t="s">
        <v>45</v>
      </c>
      <c r="D94" s="1" t="s">
        <v>533</v>
      </c>
      <c r="E94" s="1"/>
      <c r="F94" s="1" t="s">
        <v>11</v>
      </c>
      <c r="G94" s="1"/>
    </row>
    <row r="95" spans="1:7" ht="12.75" x14ac:dyDescent="0.2">
      <c r="A95" s="36">
        <v>93</v>
      </c>
      <c r="B95" s="81" t="s">
        <v>135</v>
      </c>
      <c r="C95" s="1" t="s">
        <v>48</v>
      </c>
      <c r="D95" s="1" t="s">
        <v>46</v>
      </c>
      <c r="E95" s="1"/>
      <c r="F95" s="1" t="s">
        <v>1</v>
      </c>
      <c r="G95" s="1"/>
    </row>
    <row r="96" spans="1:7" ht="12.75" x14ac:dyDescent="0.2">
      <c r="A96" s="36">
        <v>94</v>
      </c>
      <c r="B96" s="81" t="s">
        <v>135</v>
      </c>
      <c r="C96" s="1" t="s">
        <v>533</v>
      </c>
      <c r="D96" s="1" t="s">
        <v>46</v>
      </c>
      <c r="E96" s="1"/>
      <c r="F96" s="1" t="s">
        <v>1</v>
      </c>
      <c r="G96" s="1"/>
    </row>
    <row r="97" spans="1:7" ht="12.75" x14ac:dyDescent="0.2">
      <c r="A97" s="36">
        <v>95</v>
      </c>
      <c r="B97" s="81" t="s">
        <v>135</v>
      </c>
      <c r="C97" s="1" t="s">
        <v>534</v>
      </c>
      <c r="D97" s="1" t="s">
        <v>46</v>
      </c>
      <c r="E97" s="1"/>
      <c r="F97" s="1" t="s">
        <v>11</v>
      </c>
      <c r="G97" s="1" t="s">
        <v>240</v>
      </c>
    </row>
    <row r="98" spans="1:7" ht="12.75" x14ac:dyDescent="0.2">
      <c r="A98" s="36">
        <v>96</v>
      </c>
      <c r="B98" s="81" t="s">
        <v>135</v>
      </c>
      <c r="C98" s="1" t="s">
        <v>47</v>
      </c>
      <c r="D98" s="1" t="s">
        <v>533</v>
      </c>
      <c r="E98" s="1" t="s">
        <v>247</v>
      </c>
      <c r="F98" s="1" t="s">
        <v>11</v>
      </c>
      <c r="G98" s="1"/>
    </row>
    <row r="99" spans="1:7" ht="12.75" x14ac:dyDescent="0.2">
      <c r="A99" s="35">
        <v>97</v>
      </c>
      <c r="B99" s="81" t="s">
        <v>135</v>
      </c>
      <c r="C99" s="1" t="s">
        <v>45</v>
      </c>
      <c r="D99" s="1" t="s">
        <v>126</v>
      </c>
      <c r="E99" s="1"/>
      <c r="F99" s="1" t="s">
        <v>1</v>
      </c>
      <c r="G99" s="1"/>
    </row>
    <row r="100" spans="1:7" ht="12.75" x14ac:dyDescent="0.2">
      <c r="A100" s="36">
        <v>98</v>
      </c>
      <c r="B100" s="81" t="s">
        <v>135</v>
      </c>
      <c r="C100" s="1" t="s">
        <v>247</v>
      </c>
      <c r="D100" s="1"/>
      <c r="E100" s="1"/>
      <c r="F100" s="1" t="s">
        <v>1</v>
      </c>
      <c r="G100" s="1"/>
    </row>
    <row r="101" spans="1:7" ht="12.75" x14ac:dyDescent="0.2">
      <c r="A101" s="36">
        <v>99</v>
      </c>
      <c r="B101" s="81" t="s">
        <v>135</v>
      </c>
      <c r="C101" s="1" t="s">
        <v>45</v>
      </c>
      <c r="D101" s="1" t="s">
        <v>533</v>
      </c>
      <c r="E101" s="1"/>
      <c r="F101" s="1" t="s">
        <v>1</v>
      </c>
      <c r="G101" s="1"/>
    </row>
    <row r="102" spans="1:7" ht="12.75" x14ac:dyDescent="0.2">
      <c r="A102" s="36">
        <v>100</v>
      </c>
      <c r="B102" s="81" t="s">
        <v>135</v>
      </c>
      <c r="C102" s="1" t="s">
        <v>533</v>
      </c>
      <c r="D102" s="1" t="s">
        <v>46</v>
      </c>
      <c r="E102" s="1"/>
      <c r="F102" s="1" t="s">
        <v>11</v>
      </c>
      <c r="G102" s="1"/>
    </row>
    <row r="103" spans="1:7" ht="12.75" x14ac:dyDescent="0.2">
      <c r="A103" s="36">
        <v>101</v>
      </c>
      <c r="B103" s="81" t="s">
        <v>135</v>
      </c>
      <c r="C103" s="1" t="s">
        <v>534</v>
      </c>
      <c r="D103" s="1" t="s">
        <v>247</v>
      </c>
      <c r="E103" s="1"/>
      <c r="F103" s="1" t="s">
        <v>1</v>
      </c>
      <c r="G103" s="1"/>
    </row>
    <row r="104" spans="1:7" ht="12.75" x14ac:dyDescent="0.2">
      <c r="A104" s="36">
        <v>102</v>
      </c>
      <c r="B104" s="81" t="s">
        <v>135</v>
      </c>
      <c r="C104" s="1" t="s">
        <v>46</v>
      </c>
      <c r="D104" s="1" t="s">
        <v>247</v>
      </c>
      <c r="E104" s="1" t="s">
        <v>533</v>
      </c>
      <c r="F104" s="1" t="s">
        <v>1</v>
      </c>
      <c r="G104" s="1"/>
    </row>
    <row r="105" spans="1:7" ht="12.75" x14ac:dyDescent="0.2">
      <c r="A105" s="36">
        <v>103</v>
      </c>
      <c r="B105" s="81" t="s">
        <v>135</v>
      </c>
      <c r="C105" s="1" t="s">
        <v>45</v>
      </c>
      <c r="D105" s="1" t="s">
        <v>247</v>
      </c>
      <c r="E105" s="1"/>
      <c r="F105" s="1" t="s">
        <v>1</v>
      </c>
      <c r="G105" s="1"/>
    </row>
    <row r="106" spans="1:7" ht="12.75" x14ac:dyDescent="0.2">
      <c r="A106" s="36">
        <v>104</v>
      </c>
      <c r="B106" s="81" t="s">
        <v>135</v>
      </c>
      <c r="C106" s="1" t="s">
        <v>247</v>
      </c>
      <c r="D106" s="1" t="s">
        <v>533</v>
      </c>
      <c r="E106" s="1"/>
      <c r="F106" s="1" t="s">
        <v>1</v>
      </c>
      <c r="G106" s="1"/>
    </row>
    <row r="107" spans="1:7" ht="12.75" x14ac:dyDescent="0.2">
      <c r="A107" s="36">
        <v>105</v>
      </c>
      <c r="B107" s="81" t="s">
        <v>135</v>
      </c>
      <c r="C107" s="1" t="s">
        <v>533</v>
      </c>
      <c r="D107" s="1" t="s">
        <v>247</v>
      </c>
      <c r="E107" s="1"/>
      <c r="F107" s="1" t="s">
        <v>1</v>
      </c>
      <c r="G107" s="1"/>
    </row>
    <row r="108" spans="1:7" ht="12.75" x14ac:dyDescent="0.2">
      <c r="A108" s="36">
        <v>106</v>
      </c>
      <c r="B108" s="81" t="s">
        <v>135</v>
      </c>
      <c r="C108" s="1" t="s">
        <v>533</v>
      </c>
      <c r="D108" s="1"/>
      <c r="E108" s="1"/>
      <c r="F108" s="1" t="s">
        <v>11</v>
      </c>
      <c r="G108" s="1"/>
    </row>
    <row r="109" spans="1:7" ht="12.75" x14ac:dyDescent="0.2">
      <c r="A109" s="35">
        <v>107</v>
      </c>
      <c r="B109" s="81" t="s">
        <v>135</v>
      </c>
      <c r="C109" s="1" t="s">
        <v>48</v>
      </c>
      <c r="D109" s="1" t="s">
        <v>247</v>
      </c>
      <c r="E109" s="1"/>
      <c r="F109" s="1" t="s">
        <v>11</v>
      </c>
      <c r="G109" s="1"/>
    </row>
    <row r="110" spans="1:7" ht="12.75" x14ac:dyDescent="0.2">
      <c r="A110" s="36">
        <v>108</v>
      </c>
      <c r="B110" s="81" t="s">
        <v>135</v>
      </c>
      <c r="C110" s="1" t="s">
        <v>45</v>
      </c>
      <c r="D110" s="1" t="s">
        <v>247</v>
      </c>
      <c r="E110" s="1"/>
      <c r="F110" s="1" t="s">
        <v>1</v>
      </c>
      <c r="G110" s="1"/>
    </row>
    <row r="111" spans="1:7" ht="12.75" x14ac:dyDescent="0.2">
      <c r="A111" s="36">
        <v>109</v>
      </c>
      <c r="B111" s="81" t="s">
        <v>135</v>
      </c>
      <c r="C111" s="1" t="s">
        <v>46</v>
      </c>
      <c r="D111" s="1"/>
      <c r="E111" s="1"/>
      <c r="F111" s="1" t="s">
        <v>1</v>
      </c>
      <c r="G111" s="1"/>
    </row>
    <row r="112" spans="1:7" ht="12.75" x14ac:dyDescent="0.2">
      <c r="A112" s="36">
        <v>110</v>
      </c>
      <c r="B112" s="81" t="s">
        <v>135</v>
      </c>
      <c r="C112" s="1" t="s">
        <v>247</v>
      </c>
      <c r="D112" s="1" t="s">
        <v>48</v>
      </c>
      <c r="E112" s="1"/>
      <c r="F112" s="1" t="s">
        <v>1</v>
      </c>
      <c r="G112" s="1"/>
    </row>
    <row r="113" spans="1:7" ht="12.75" x14ac:dyDescent="0.2">
      <c r="A113" s="35">
        <v>111</v>
      </c>
      <c r="B113" s="81" t="s">
        <v>135</v>
      </c>
      <c r="C113" s="1" t="s">
        <v>48</v>
      </c>
      <c r="D113" s="1" t="s">
        <v>247</v>
      </c>
      <c r="E113" s="1"/>
      <c r="F113" s="1" t="s">
        <v>1</v>
      </c>
      <c r="G113" s="1"/>
    </row>
    <row r="114" spans="1:7" ht="12.75" x14ac:dyDescent="0.2">
      <c r="A114" s="36">
        <v>112</v>
      </c>
      <c r="B114" s="81" t="s">
        <v>135</v>
      </c>
      <c r="C114" s="1" t="s">
        <v>45</v>
      </c>
      <c r="D114" s="1" t="s">
        <v>47</v>
      </c>
      <c r="E114" s="1"/>
      <c r="F114" s="1" t="s">
        <v>1</v>
      </c>
      <c r="G114" s="1"/>
    </row>
    <row r="115" spans="1:7" ht="12.75" x14ac:dyDescent="0.2">
      <c r="A115" s="36">
        <v>113</v>
      </c>
      <c r="B115" s="81" t="s">
        <v>135</v>
      </c>
      <c r="C115" s="1" t="s">
        <v>45</v>
      </c>
      <c r="D115" s="1"/>
      <c r="E115" s="1"/>
      <c r="F115" s="1" t="s">
        <v>11</v>
      </c>
      <c r="G115" s="1"/>
    </row>
    <row r="116" spans="1:7" ht="12.75" x14ac:dyDescent="0.2">
      <c r="A116" s="35">
        <v>114</v>
      </c>
      <c r="B116" s="81" t="s">
        <v>135</v>
      </c>
      <c r="C116" s="1" t="s">
        <v>48</v>
      </c>
      <c r="D116" s="1" t="s">
        <v>46</v>
      </c>
      <c r="E116" s="1"/>
      <c r="F116" s="1" t="s">
        <v>11</v>
      </c>
      <c r="G116" s="1"/>
    </row>
    <row r="117" spans="1:7" ht="12.75" x14ac:dyDescent="0.2">
      <c r="A117" s="36">
        <v>115</v>
      </c>
      <c r="B117" s="81" t="s">
        <v>135</v>
      </c>
      <c r="C117" s="1" t="s">
        <v>247</v>
      </c>
      <c r="D117" s="1" t="s">
        <v>45</v>
      </c>
      <c r="E117" s="1"/>
      <c r="F117" s="1" t="s">
        <v>1</v>
      </c>
      <c r="G117" s="1"/>
    </row>
    <row r="118" spans="1:7" ht="12.75" x14ac:dyDescent="0.2">
      <c r="A118" s="36">
        <v>116</v>
      </c>
      <c r="B118" s="81" t="s">
        <v>135</v>
      </c>
      <c r="C118" s="1" t="s">
        <v>47</v>
      </c>
      <c r="D118" s="1" t="s">
        <v>126</v>
      </c>
      <c r="E118" s="1"/>
      <c r="F118" s="1" t="s">
        <v>1</v>
      </c>
      <c r="G118" s="1"/>
    </row>
    <row r="119" spans="1:7" ht="12.75" x14ac:dyDescent="0.2">
      <c r="A119" s="36">
        <v>117</v>
      </c>
      <c r="B119" s="81" t="s">
        <v>135</v>
      </c>
      <c r="C119" s="1" t="s">
        <v>45</v>
      </c>
      <c r="D119" s="1"/>
      <c r="E119" s="1"/>
      <c r="F119" s="1" t="s">
        <v>1</v>
      </c>
      <c r="G119" s="1"/>
    </row>
    <row r="120" spans="1:7" ht="12.75" x14ac:dyDescent="0.2">
      <c r="A120" s="36">
        <v>118</v>
      </c>
      <c r="B120" s="81" t="s">
        <v>135</v>
      </c>
      <c r="C120" s="1" t="s">
        <v>46</v>
      </c>
      <c r="D120" s="1" t="s">
        <v>45</v>
      </c>
      <c r="E120" s="1"/>
      <c r="F120" s="1" t="s">
        <v>11</v>
      </c>
      <c r="G120" s="1"/>
    </row>
    <row r="121" spans="1:7" ht="12.75" x14ac:dyDescent="0.2">
      <c r="A121" s="36">
        <v>119</v>
      </c>
      <c r="B121" s="81" t="s">
        <v>135</v>
      </c>
      <c r="C121" s="1" t="s">
        <v>46</v>
      </c>
      <c r="D121" s="1" t="s">
        <v>534</v>
      </c>
      <c r="E121" s="1" t="s">
        <v>126</v>
      </c>
      <c r="F121" s="1" t="s">
        <v>1</v>
      </c>
      <c r="G121" s="1"/>
    </row>
    <row r="122" spans="1:7" ht="12.75" x14ac:dyDescent="0.2">
      <c r="A122" s="36">
        <v>120</v>
      </c>
      <c r="B122" s="81" t="s">
        <v>135</v>
      </c>
      <c r="C122" s="27" t="s">
        <v>247</v>
      </c>
      <c r="D122" s="1" t="s">
        <v>533</v>
      </c>
      <c r="E122" s="1"/>
      <c r="F122" s="1" t="s">
        <v>11</v>
      </c>
      <c r="G122" s="1"/>
    </row>
    <row r="123" spans="1:7" ht="12.75" x14ac:dyDescent="0.2">
      <c r="A123" s="36">
        <v>121</v>
      </c>
      <c r="B123" s="81" t="s">
        <v>135</v>
      </c>
      <c r="C123" s="1" t="s">
        <v>126</v>
      </c>
      <c r="D123" s="1"/>
      <c r="E123" s="1"/>
      <c r="F123" s="1" t="s">
        <v>11</v>
      </c>
      <c r="G123" s="1"/>
    </row>
    <row r="124" spans="1:7" ht="12.75" x14ac:dyDescent="0.2">
      <c r="A124" s="36">
        <v>122</v>
      </c>
      <c r="B124" s="81" t="s">
        <v>135</v>
      </c>
      <c r="C124" s="1" t="s">
        <v>46</v>
      </c>
      <c r="D124" s="1" t="s">
        <v>533</v>
      </c>
      <c r="E124" s="1"/>
      <c r="F124" s="1" t="s">
        <v>11</v>
      </c>
      <c r="G124" s="1"/>
    </row>
    <row r="125" spans="1:7" ht="12.75" x14ac:dyDescent="0.2">
      <c r="A125" s="36">
        <v>123</v>
      </c>
      <c r="B125" s="81" t="s">
        <v>135</v>
      </c>
      <c r="C125" s="1" t="s">
        <v>247</v>
      </c>
      <c r="D125" s="1" t="s">
        <v>533</v>
      </c>
      <c r="E125" s="1"/>
      <c r="F125" s="1" t="s">
        <v>1</v>
      </c>
      <c r="G125" s="1"/>
    </row>
    <row r="126" spans="1:7" ht="12.75" x14ac:dyDescent="0.2">
      <c r="A126" s="36">
        <v>124</v>
      </c>
      <c r="B126" s="81" t="s">
        <v>135</v>
      </c>
      <c r="C126" s="1" t="s">
        <v>46</v>
      </c>
      <c r="D126" s="1" t="s">
        <v>45</v>
      </c>
      <c r="E126" s="1" t="s">
        <v>247</v>
      </c>
      <c r="F126" s="1" t="s">
        <v>11</v>
      </c>
      <c r="G126" s="1"/>
    </row>
    <row r="127" spans="1:7" ht="12.75" x14ac:dyDescent="0.2">
      <c r="A127" s="36">
        <v>125</v>
      </c>
      <c r="B127" s="81" t="s">
        <v>135</v>
      </c>
      <c r="C127" s="1" t="s">
        <v>247</v>
      </c>
      <c r="D127" s="1" t="s">
        <v>534</v>
      </c>
      <c r="E127" s="1" t="s">
        <v>47</v>
      </c>
      <c r="F127" s="1" t="s">
        <v>1</v>
      </c>
      <c r="G127" s="1"/>
    </row>
    <row r="128" spans="1:7" ht="12.75" x14ac:dyDescent="0.2">
      <c r="A128" s="36">
        <v>126</v>
      </c>
      <c r="B128" s="81" t="s">
        <v>135</v>
      </c>
      <c r="C128" s="1" t="s">
        <v>48</v>
      </c>
      <c r="D128" s="1" t="s">
        <v>533</v>
      </c>
      <c r="E128" s="1" t="s">
        <v>247</v>
      </c>
      <c r="F128" s="1" t="s">
        <v>1</v>
      </c>
      <c r="G128" s="1"/>
    </row>
    <row r="129" spans="1:7" ht="12.75" x14ac:dyDescent="0.2">
      <c r="A129" s="36">
        <v>127</v>
      </c>
      <c r="B129" s="81" t="s">
        <v>135</v>
      </c>
      <c r="C129" s="1" t="s">
        <v>126</v>
      </c>
      <c r="D129" s="1"/>
      <c r="E129" s="1"/>
      <c r="F129" s="1" t="s">
        <v>11</v>
      </c>
      <c r="G129" s="1"/>
    </row>
    <row r="130" spans="1:7" ht="12.75" x14ac:dyDescent="0.2">
      <c r="A130" s="36">
        <v>128</v>
      </c>
      <c r="B130" s="81" t="s">
        <v>135</v>
      </c>
      <c r="C130" s="1" t="s">
        <v>126</v>
      </c>
      <c r="D130" s="1" t="s">
        <v>47</v>
      </c>
      <c r="E130" s="1"/>
      <c r="F130" s="1" t="s">
        <v>1</v>
      </c>
      <c r="G130" s="1"/>
    </row>
    <row r="131" spans="1:7" ht="12.75" x14ac:dyDescent="0.2">
      <c r="A131" s="36">
        <v>129</v>
      </c>
      <c r="B131" s="81" t="s">
        <v>135</v>
      </c>
      <c r="C131" s="1" t="s">
        <v>48</v>
      </c>
      <c r="D131" s="1" t="s">
        <v>247</v>
      </c>
      <c r="E131" s="1"/>
      <c r="F131" s="1" t="s">
        <v>1</v>
      </c>
      <c r="G131" s="1"/>
    </row>
    <row r="132" spans="1:7" ht="12.75" x14ac:dyDescent="0.2">
      <c r="A132" s="36">
        <v>130</v>
      </c>
      <c r="B132" s="81" t="s">
        <v>135</v>
      </c>
      <c r="C132" s="1" t="s">
        <v>533</v>
      </c>
      <c r="D132" s="1" t="s">
        <v>247</v>
      </c>
      <c r="E132" s="1"/>
      <c r="F132" s="1" t="s">
        <v>1</v>
      </c>
      <c r="G132" s="1"/>
    </row>
    <row r="133" spans="1:7" ht="12.75" x14ac:dyDescent="0.2">
      <c r="A133" s="36">
        <v>131</v>
      </c>
      <c r="B133" s="81" t="s">
        <v>135</v>
      </c>
      <c r="C133" s="1" t="s">
        <v>247</v>
      </c>
      <c r="D133" s="1" t="s">
        <v>45</v>
      </c>
      <c r="E133" s="1" t="s">
        <v>48</v>
      </c>
      <c r="F133" s="1" t="s">
        <v>1</v>
      </c>
      <c r="G133" s="1"/>
    </row>
    <row r="134" spans="1:7" ht="12.75" x14ac:dyDescent="0.2">
      <c r="A134" s="35">
        <v>132</v>
      </c>
      <c r="B134" s="81" t="s">
        <v>135</v>
      </c>
      <c r="C134" s="1" t="s">
        <v>533</v>
      </c>
      <c r="D134" s="1" t="s">
        <v>45</v>
      </c>
      <c r="E134" s="1"/>
      <c r="F134" s="1" t="s">
        <v>1</v>
      </c>
      <c r="G134" s="1"/>
    </row>
    <row r="135" spans="1:7" ht="12.75" x14ac:dyDescent="0.2">
      <c r="A135" s="36">
        <v>133</v>
      </c>
      <c r="B135" s="81" t="s">
        <v>135</v>
      </c>
      <c r="C135" s="1" t="s">
        <v>533</v>
      </c>
      <c r="D135" s="1" t="s">
        <v>48</v>
      </c>
      <c r="E135" s="1"/>
      <c r="F135" s="1" t="s">
        <v>11</v>
      </c>
      <c r="G135" s="1"/>
    </row>
    <row r="136" spans="1:7" ht="12.75" x14ac:dyDescent="0.2">
      <c r="A136" s="36">
        <v>134</v>
      </c>
      <c r="B136" s="81" t="s">
        <v>135</v>
      </c>
      <c r="C136" s="1" t="s">
        <v>45</v>
      </c>
      <c r="D136" s="1"/>
      <c r="E136" s="1"/>
      <c r="F136" s="1" t="s">
        <v>11</v>
      </c>
      <c r="G136" s="1"/>
    </row>
    <row r="137" spans="1:7" ht="12.75" x14ac:dyDescent="0.2">
      <c r="A137" s="36">
        <v>135</v>
      </c>
      <c r="B137" s="81" t="s">
        <v>135</v>
      </c>
      <c r="C137" s="1" t="s">
        <v>247</v>
      </c>
      <c r="D137" s="1" t="s">
        <v>46</v>
      </c>
      <c r="E137" s="1"/>
      <c r="F137" s="1" t="s">
        <v>1</v>
      </c>
      <c r="G137" s="1"/>
    </row>
    <row r="138" spans="1:7" ht="12.75" x14ac:dyDescent="0.2">
      <c r="A138" s="36">
        <v>136</v>
      </c>
      <c r="B138" s="81" t="s">
        <v>135</v>
      </c>
      <c r="C138" s="1" t="s">
        <v>46</v>
      </c>
      <c r="D138" s="1" t="s">
        <v>533</v>
      </c>
      <c r="E138" s="1" t="s">
        <v>126</v>
      </c>
      <c r="F138" s="1" t="s">
        <v>1</v>
      </c>
      <c r="G138" s="1"/>
    </row>
    <row r="139" spans="1:7" ht="12.75" x14ac:dyDescent="0.2">
      <c r="A139" s="36">
        <v>137</v>
      </c>
      <c r="B139" s="81" t="s">
        <v>135</v>
      </c>
      <c r="C139" s="1" t="s">
        <v>127</v>
      </c>
      <c r="D139" s="1" t="s">
        <v>126</v>
      </c>
      <c r="E139" s="1"/>
      <c r="F139" s="1" t="s">
        <v>1</v>
      </c>
      <c r="G139" s="1"/>
    </row>
    <row r="140" spans="1:7" ht="12.75" x14ac:dyDescent="0.2">
      <c r="A140" s="35">
        <v>138</v>
      </c>
      <c r="B140" s="81" t="s">
        <v>135</v>
      </c>
      <c r="C140" s="1" t="s">
        <v>534</v>
      </c>
      <c r="D140" s="1" t="s">
        <v>126</v>
      </c>
      <c r="E140" s="1"/>
      <c r="F140" s="1" t="s">
        <v>1</v>
      </c>
      <c r="G140" s="1"/>
    </row>
    <row r="141" spans="1:7" ht="12.75" x14ac:dyDescent="0.2">
      <c r="A141" s="36">
        <v>139</v>
      </c>
      <c r="B141" s="81" t="s">
        <v>135</v>
      </c>
      <c r="C141" s="1" t="s">
        <v>126</v>
      </c>
      <c r="D141" s="1" t="s">
        <v>47</v>
      </c>
      <c r="E141" s="1" t="s">
        <v>247</v>
      </c>
      <c r="F141" s="1" t="s">
        <v>11</v>
      </c>
      <c r="G141" s="1"/>
    </row>
    <row r="142" spans="1:7" ht="12.75" x14ac:dyDescent="0.2">
      <c r="A142" s="36">
        <v>140</v>
      </c>
      <c r="B142" s="81" t="s">
        <v>135</v>
      </c>
      <c r="C142" s="1" t="s">
        <v>48</v>
      </c>
      <c r="D142" s="1"/>
      <c r="E142" s="1"/>
      <c r="F142" s="1" t="s">
        <v>1</v>
      </c>
      <c r="G142" s="1"/>
    </row>
  </sheetData>
  <conditionalFormatting sqref="F3:G124">
    <cfRule type="containsText" dxfId="66" priority="3" operator="containsText" text="Wrong">
      <formula>NOT(ISERROR(SEARCH("Wrong",F3)))</formula>
    </cfRule>
    <cfRule type="containsText" dxfId="65" priority="4" operator="containsText" text="Correct">
      <formula>NOT(ISERROR(SEARCH("Correct",F3)))</formula>
    </cfRule>
  </conditionalFormatting>
  <conditionalFormatting sqref="F1:F1048576">
    <cfRule type="cellIs" dxfId="64" priority="1" operator="equal">
      <formula>"Wrong"</formula>
    </cfRule>
    <cfRule type="cellIs" dxfId="63" priority="2" operator="equal">
      <formula>"Correct"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M126"/>
  <sheetViews>
    <sheetView topLeftCell="A85" zoomScale="70" zoomScaleNormal="70" workbookViewId="0">
      <selection activeCell="D128" sqref="D128"/>
    </sheetView>
  </sheetViews>
  <sheetFormatPr defaultRowHeight="12" x14ac:dyDescent="0.2"/>
  <cols>
    <col min="2" max="2" width="10.5703125" bestFit="1" customWidth="1"/>
    <col min="3" max="3" width="20.85546875" bestFit="1" customWidth="1"/>
    <col min="4" max="4" width="31.5703125" bestFit="1" customWidth="1"/>
    <col min="5" max="5" width="16.28515625" bestFit="1" customWidth="1"/>
    <col min="6" max="6" width="16.28515625" customWidth="1"/>
    <col min="7" max="7" width="25.85546875" bestFit="1" customWidth="1"/>
    <col min="9" max="9" width="19.42578125" bestFit="1" customWidth="1"/>
    <col min="10" max="10" width="21.5703125" bestFit="1" customWidth="1"/>
    <col min="11" max="11" width="21.42578125" bestFit="1" customWidth="1"/>
    <col min="12" max="12" width="16.7109375" bestFit="1" customWidth="1"/>
  </cols>
  <sheetData>
    <row r="1" spans="1:13" ht="12.75" thickBot="1" x14ac:dyDescent="0.25"/>
    <row r="2" spans="1:13" ht="12.75" x14ac:dyDescent="0.2">
      <c r="A2" s="2" t="s">
        <v>0</v>
      </c>
      <c r="B2" s="2" t="s">
        <v>125</v>
      </c>
      <c r="C2" s="2" t="s">
        <v>5</v>
      </c>
      <c r="D2" s="76" t="s">
        <v>238</v>
      </c>
      <c r="E2" s="2" t="s">
        <v>44</v>
      </c>
      <c r="F2" s="2" t="s">
        <v>119</v>
      </c>
      <c r="G2" s="93"/>
      <c r="I2" s="4" t="s">
        <v>25</v>
      </c>
      <c r="J2" s="5" t="s">
        <v>26</v>
      </c>
      <c r="K2" s="5" t="s">
        <v>27</v>
      </c>
    </row>
    <row r="3" spans="1:13" ht="13.5" thickBot="1" x14ac:dyDescent="0.25">
      <c r="A3" s="1">
        <v>1</v>
      </c>
      <c r="B3" s="82" t="s">
        <v>133</v>
      </c>
      <c r="C3" s="1" t="s">
        <v>124</v>
      </c>
      <c r="D3" s="77" t="s">
        <v>124</v>
      </c>
      <c r="E3" s="1" t="s">
        <v>1</v>
      </c>
      <c r="F3" s="229">
        <v>0.3125</v>
      </c>
      <c r="G3" s="94"/>
      <c r="I3" s="7">
        <f>COUNTIF(E3:E150, "Correct")</f>
        <v>80</v>
      </c>
      <c r="J3" s="8">
        <f>COUNTA(E3:E150)</f>
        <v>110</v>
      </c>
      <c r="K3" s="10">
        <f>I3/J3</f>
        <v>0.72727272727272729</v>
      </c>
    </row>
    <row r="4" spans="1:13" ht="12.75" x14ac:dyDescent="0.2">
      <c r="A4" s="1">
        <v>2</v>
      </c>
      <c r="B4" s="82" t="s">
        <v>133</v>
      </c>
      <c r="C4" s="1" t="s">
        <v>137</v>
      </c>
      <c r="D4" s="77" t="s">
        <v>215</v>
      </c>
      <c r="E4" s="1" t="s">
        <v>1</v>
      </c>
      <c r="F4" s="230"/>
      <c r="G4" s="95"/>
    </row>
    <row r="5" spans="1:13" ht="12.75" x14ac:dyDescent="0.2">
      <c r="A5" s="1">
        <v>3</v>
      </c>
      <c r="B5" s="82" t="s">
        <v>133</v>
      </c>
      <c r="C5" s="1" t="s">
        <v>138</v>
      </c>
      <c r="D5" s="77" t="s">
        <v>216</v>
      </c>
      <c r="E5" s="1" t="s">
        <v>1</v>
      </c>
      <c r="F5" s="230"/>
      <c r="G5" s="95"/>
    </row>
    <row r="6" spans="1:13" ht="12.75" x14ac:dyDescent="0.2">
      <c r="A6" s="1">
        <v>4</v>
      </c>
      <c r="B6" s="82" t="s">
        <v>133</v>
      </c>
      <c r="C6" s="1" t="s">
        <v>139</v>
      </c>
      <c r="D6" s="77" t="s">
        <v>217</v>
      </c>
      <c r="E6" s="1" t="s">
        <v>1</v>
      </c>
      <c r="F6" s="230"/>
      <c r="G6" s="95"/>
      <c r="I6" s="38" t="s">
        <v>150</v>
      </c>
      <c r="J6">
        <f>(125-45)/5</f>
        <v>16</v>
      </c>
    </row>
    <row r="7" spans="1:13" ht="12.75" x14ac:dyDescent="0.2">
      <c r="A7" s="1">
        <v>5</v>
      </c>
      <c r="B7" s="82" t="s">
        <v>133</v>
      </c>
      <c r="C7" s="1" t="s">
        <v>140</v>
      </c>
      <c r="D7" s="77" t="s">
        <v>124</v>
      </c>
      <c r="E7" s="1" t="s">
        <v>1</v>
      </c>
      <c r="F7" s="230"/>
      <c r="G7" s="95"/>
    </row>
    <row r="8" spans="1:13" ht="13.5" thickBot="1" x14ac:dyDescent="0.25">
      <c r="A8" s="1">
        <v>6</v>
      </c>
      <c r="B8" s="82" t="s">
        <v>133</v>
      </c>
      <c r="C8" s="1" t="s">
        <v>138</v>
      </c>
      <c r="D8" s="77" t="s">
        <v>216</v>
      </c>
      <c r="E8" s="27" t="s">
        <v>1</v>
      </c>
      <c r="F8" s="229">
        <v>0.42708333333333331</v>
      </c>
      <c r="G8" s="94"/>
    </row>
    <row r="9" spans="1:13" ht="13.5" thickBot="1" x14ac:dyDescent="0.25">
      <c r="A9" s="1">
        <v>7</v>
      </c>
      <c r="B9" s="82" t="s">
        <v>133</v>
      </c>
      <c r="C9" s="1" t="s">
        <v>140</v>
      </c>
      <c r="D9" s="77" t="s">
        <v>217</v>
      </c>
      <c r="E9" s="27" t="s">
        <v>1</v>
      </c>
      <c r="F9" s="230"/>
      <c r="G9" s="95"/>
      <c r="I9" s="226" t="s">
        <v>154</v>
      </c>
      <c r="J9" s="227"/>
      <c r="K9" s="227"/>
      <c r="L9" s="228"/>
    </row>
    <row r="10" spans="1:13" ht="12.75" x14ac:dyDescent="0.2">
      <c r="A10" s="1">
        <v>8</v>
      </c>
      <c r="B10" s="82" t="s">
        <v>133</v>
      </c>
      <c r="C10" s="1" t="s">
        <v>139</v>
      </c>
      <c r="D10" s="77" t="s">
        <v>218</v>
      </c>
      <c r="E10" s="27" t="s">
        <v>1</v>
      </c>
      <c r="F10" s="230"/>
      <c r="G10" s="95"/>
      <c r="I10" s="39" t="s">
        <v>153</v>
      </c>
      <c r="J10" s="48" t="s">
        <v>175</v>
      </c>
      <c r="K10" s="48" t="s">
        <v>173</v>
      </c>
      <c r="L10" s="41" t="s">
        <v>176</v>
      </c>
    </row>
    <row r="11" spans="1:13" ht="12.75" x14ac:dyDescent="0.2">
      <c r="A11" s="1">
        <v>9</v>
      </c>
      <c r="B11" s="82" t="s">
        <v>133</v>
      </c>
      <c r="C11" s="1" t="s">
        <v>138</v>
      </c>
      <c r="D11" s="77" t="s">
        <v>216</v>
      </c>
      <c r="E11" s="27" t="s">
        <v>11</v>
      </c>
      <c r="F11" s="230"/>
      <c r="G11" s="95"/>
      <c r="I11" s="40" t="s">
        <v>124</v>
      </c>
      <c r="J11" s="1">
        <f t="shared" ref="J11:J23" si="0">COUNTIFS(C:C,I11,E:E,"Wrong")</f>
        <v>7</v>
      </c>
      <c r="K11" s="49">
        <f t="shared" ref="K11:K23" si="1">COUNTIF(C:C,I11)</f>
        <v>21</v>
      </c>
      <c r="L11" s="50">
        <f>K11/K24</f>
        <v>0.16935483870967741</v>
      </c>
      <c r="M11" t="s">
        <v>8</v>
      </c>
    </row>
    <row r="12" spans="1:13" ht="12.75" x14ac:dyDescent="0.2">
      <c r="A12" s="1">
        <v>10</v>
      </c>
      <c r="B12" s="82" t="s">
        <v>133</v>
      </c>
      <c r="C12" s="1" t="s">
        <v>140</v>
      </c>
      <c r="D12" s="77" t="s">
        <v>123</v>
      </c>
      <c r="E12" s="27" t="s">
        <v>1</v>
      </c>
      <c r="F12" s="230"/>
      <c r="G12" s="95"/>
      <c r="I12" s="40" t="s">
        <v>137</v>
      </c>
      <c r="J12" s="1">
        <f t="shared" si="0"/>
        <v>0</v>
      </c>
      <c r="K12" s="49">
        <f t="shared" si="1"/>
        <v>1</v>
      </c>
      <c r="L12" s="50">
        <f>K12/K24</f>
        <v>8.0645161290322578E-3</v>
      </c>
    </row>
    <row r="13" spans="1:13" ht="12.75" x14ac:dyDescent="0.2">
      <c r="A13" s="1">
        <v>11</v>
      </c>
      <c r="B13" s="82" t="s">
        <v>133</v>
      </c>
      <c r="C13" s="1" t="s">
        <v>124</v>
      </c>
      <c r="D13" s="77" t="s">
        <v>124</v>
      </c>
      <c r="E13" s="27" t="s">
        <v>1</v>
      </c>
      <c r="F13" s="229">
        <v>0.3888888888888889</v>
      </c>
      <c r="G13" s="94"/>
      <c r="I13" s="40" t="s">
        <v>138</v>
      </c>
      <c r="J13" s="1">
        <f t="shared" si="0"/>
        <v>4</v>
      </c>
      <c r="K13" s="49">
        <f t="shared" si="1"/>
        <v>11</v>
      </c>
      <c r="L13" s="50">
        <f>K13/K24</f>
        <v>8.8709677419354843E-2</v>
      </c>
    </row>
    <row r="14" spans="1:13" ht="12.75" x14ac:dyDescent="0.2">
      <c r="A14" s="1">
        <v>12</v>
      </c>
      <c r="B14" s="82" t="s">
        <v>133</v>
      </c>
      <c r="C14" s="1" t="s">
        <v>141</v>
      </c>
      <c r="D14" s="77" t="s">
        <v>219</v>
      </c>
      <c r="E14" s="27" t="s">
        <v>11</v>
      </c>
      <c r="F14" s="230"/>
      <c r="G14" s="95"/>
      <c r="I14" s="40" t="s">
        <v>139</v>
      </c>
      <c r="J14" s="1">
        <f t="shared" si="0"/>
        <v>2</v>
      </c>
      <c r="K14" s="49">
        <f t="shared" si="1"/>
        <v>25</v>
      </c>
      <c r="L14" s="50">
        <f>K14/K24</f>
        <v>0.20161290322580644</v>
      </c>
    </row>
    <row r="15" spans="1:13" ht="12.75" x14ac:dyDescent="0.2">
      <c r="A15" s="1">
        <v>13</v>
      </c>
      <c r="B15" s="82" t="s">
        <v>133</v>
      </c>
      <c r="C15" s="1" t="s">
        <v>138</v>
      </c>
      <c r="D15" s="77" t="s">
        <v>216</v>
      </c>
      <c r="E15" s="27" t="s">
        <v>1</v>
      </c>
      <c r="F15" s="230"/>
      <c r="G15" s="95"/>
      <c r="I15" s="40" t="s">
        <v>140</v>
      </c>
      <c r="J15" s="1">
        <f t="shared" si="0"/>
        <v>2</v>
      </c>
      <c r="K15" s="49">
        <f t="shared" si="1"/>
        <v>21</v>
      </c>
      <c r="L15" s="50">
        <f>K15/K24</f>
        <v>0.16935483870967741</v>
      </c>
    </row>
    <row r="16" spans="1:13" ht="12.75" x14ac:dyDescent="0.2">
      <c r="A16" s="1">
        <v>14</v>
      </c>
      <c r="B16" s="82" t="s">
        <v>133</v>
      </c>
      <c r="C16" s="1" t="s">
        <v>124</v>
      </c>
      <c r="D16" s="77" t="s">
        <v>124</v>
      </c>
      <c r="E16" s="27" t="s">
        <v>1</v>
      </c>
      <c r="F16" s="230"/>
      <c r="G16" s="95"/>
      <c r="I16" s="40" t="s">
        <v>141</v>
      </c>
      <c r="J16" s="1">
        <f t="shared" si="0"/>
        <v>6</v>
      </c>
      <c r="K16" s="49">
        <f t="shared" si="1"/>
        <v>14</v>
      </c>
      <c r="L16" s="50">
        <f>K16/K24</f>
        <v>0.11290322580645161</v>
      </c>
      <c r="M16" t="s">
        <v>8</v>
      </c>
    </row>
    <row r="17" spans="1:12" ht="12.75" x14ac:dyDescent="0.2">
      <c r="A17" s="1">
        <v>15</v>
      </c>
      <c r="B17" s="82" t="s">
        <v>133</v>
      </c>
      <c r="C17" s="1" t="s">
        <v>140</v>
      </c>
      <c r="D17" s="77" t="s">
        <v>123</v>
      </c>
      <c r="E17" s="27" t="s">
        <v>1</v>
      </c>
      <c r="F17" s="230"/>
      <c r="G17" s="95"/>
      <c r="I17" s="40" t="s">
        <v>142</v>
      </c>
      <c r="J17" s="1">
        <f t="shared" si="0"/>
        <v>1</v>
      </c>
      <c r="K17" s="49">
        <f t="shared" si="1"/>
        <v>9</v>
      </c>
      <c r="L17" s="50">
        <f>K17/K24</f>
        <v>7.2580645161290328E-2</v>
      </c>
    </row>
    <row r="18" spans="1:12" ht="12.75" x14ac:dyDescent="0.2">
      <c r="A18" s="1">
        <v>16</v>
      </c>
      <c r="B18" s="82" t="s">
        <v>133</v>
      </c>
      <c r="C18" s="1" t="s">
        <v>124</v>
      </c>
      <c r="D18" s="77" t="s">
        <v>220</v>
      </c>
      <c r="E18" s="34" t="s">
        <v>1</v>
      </c>
      <c r="F18" s="229">
        <v>0.38125000000000003</v>
      </c>
      <c r="G18" s="94"/>
      <c r="I18" s="40" t="s">
        <v>143</v>
      </c>
      <c r="J18" s="1">
        <f t="shared" si="0"/>
        <v>2</v>
      </c>
      <c r="K18" s="49">
        <f t="shared" si="1"/>
        <v>11</v>
      </c>
      <c r="L18" s="50">
        <f>K18/K24</f>
        <v>8.8709677419354843E-2</v>
      </c>
    </row>
    <row r="19" spans="1:12" ht="12.75" x14ac:dyDescent="0.2">
      <c r="A19" s="1">
        <v>17</v>
      </c>
      <c r="B19" s="82" t="s">
        <v>133</v>
      </c>
      <c r="C19" s="1" t="s">
        <v>138</v>
      </c>
      <c r="D19" s="77" t="s">
        <v>124</v>
      </c>
      <c r="E19" s="34" t="s">
        <v>1</v>
      </c>
      <c r="F19" s="230"/>
      <c r="G19" s="95"/>
      <c r="I19" s="40" t="s">
        <v>144</v>
      </c>
      <c r="J19" s="1">
        <f t="shared" si="0"/>
        <v>2</v>
      </c>
      <c r="K19" s="49">
        <f t="shared" si="1"/>
        <v>3</v>
      </c>
      <c r="L19" s="50">
        <f>K19/K24</f>
        <v>2.4193548387096774E-2</v>
      </c>
    </row>
    <row r="20" spans="1:12" ht="12.75" x14ac:dyDescent="0.2">
      <c r="A20" s="1">
        <v>18</v>
      </c>
      <c r="B20" s="82" t="s">
        <v>133</v>
      </c>
      <c r="C20" s="1" t="s">
        <v>142</v>
      </c>
      <c r="D20" s="77" t="s">
        <v>221</v>
      </c>
      <c r="E20" s="34" t="s">
        <v>1</v>
      </c>
      <c r="F20" s="230"/>
      <c r="G20" s="95"/>
      <c r="I20" s="40" t="s">
        <v>145</v>
      </c>
      <c r="J20" s="1">
        <f t="shared" si="0"/>
        <v>1</v>
      </c>
      <c r="K20" s="49">
        <f t="shared" si="1"/>
        <v>2</v>
      </c>
      <c r="L20" s="50">
        <f>K20/K24</f>
        <v>1.6129032258064516E-2</v>
      </c>
    </row>
    <row r="21" spans="1:12" ht="12.75" x14ac:dyDescent="0.2">
      <c r="A21" s="1">
        <v>19</v>
      </c>
      <c r="B21" s="82" t="s">
        <v>133</v>
      </c>
      <c r="C21" s="1" t="s">
        <v>124</v>
      </c>
      <c r="D21" s="77" t="s">
        <v>124</v>
      </c>
      <c r="E21" s="34" t="s">
        <v>1</v>
      </c>
      <c r="F21" s="230"/>
      <c r="G21" s="95"/>
      <c r="I21" s="40" t="s">
        <v>146</v>
      </c>
      <c r="J21" s="1">
        <f t="shared" si="0"/>
        <v>2</v>
      </c>
      <c r="K21" s="49">
        <f t="shared" si="1"/>
        <v>2</v>
      </c>
      <c r="L21" s="50">
        <f>K21/K24</f>
        <v>1.6129032258064516E-2</v>
      </c>
    </row>
    <row r="22" spans="1:12" ht="12.75" x14ac:dyDescent="0.2">
      <c r="A22" s="1">
        <v>20</v>
      </c>
      <c r="B22" s="82" t="s">
        <v>133</v>
      </c>
      <c r="C22" s="1" t="s">
        <v>139</v>
      </c>
      <c r="D22" s="77" t="s">
        <v>218</v>
      </c>
      <c r="E22" s="34" t="s">
        <v>1</v>
      </c>
      <c r="F22" s="230"/>
      <c r="G22" s="95"/>
      <c r="I22" s="40" t="s">
        <v>147</v>
      </c>
      <c r="J22" s="1">
        <f t="shared" si="0"/>
        <v>1</v>
      </c>
      <c r="K22" s="49">
        <f t="shared" si="1"/>
        <v>1</v>
      </c>
      <c r="L22" s="50">
        <f>K22/K24</f>
        <v>8.0645161290322578E-3</v>
      </c>
    </row>
    <row r="23" spans="1:12" ht="13.5" thickBot="1" x14ac:dyDescent="0.25">
      <c r="A23" s="1">
        <v>21</v>
      </c>
      <c r="B23" s="82" t="s">
        <v>133</v>
      </c>
      <c r="C23" s="1" t="s">
        <v>143</v>
      </c>
      <c r="D23" s="77" t="s">
        <v>143</v>
      </c>
      <c r="E23" s="27" t="s">
        <v>11</v>
      </c>
      <c r="F23" s="229">
        <v>0.44791666666666669</v>
      </c>
      <c r="G23" s="94"/>
      <c r="I23" s="46" t="s">
        <v>121</v>
      </c>
      <c r="J23" s="51">
        <f t="shared" si="0"/>
        <v>0</v>
      </c>
      <c r="K23" s="52">
        <f t="shared" si="1"/>
        <v>3</v>
      </c>
      <c r="L23" s="53">
        <f>K23/K24</f>
        <v>2.4193548387096774E-2</v>
      </c>
    </row>
    <row r="24" spans="1:12" ht="13.5" thickBot="1" x14ac:dyDescent="0.25">
      <c r="A24" s="1">
        <v>22</v>
      </c>
      <c r="B24" s="82" t="s">
        <v>133</v>
      </c>
      <c r="C24" s="1" t="s">
        <v>124</v>
      </c>
      <c r="D24" s="77" t="s">
        <v>124</v>
      </c>
      <c r="E24" s="27" t="s">
        <v>11</v>
      </c>
      <c r="F24" s="230"/>
      <c r="G24" s="95"/>
      <c r="I24" s="44" t="s">
        <v>174</v>
      </c>
      <c r="J24" s="45">
        <f>SUM(J11:J23)</f>
        <v>30</v>
      </c>
      <c r="K24" s="54">
        <f>SUM(K11:K23)</f>
        <v>124</v>
      </c>
      <c r="L24" s="55">
        <f>SUM(L11:L23)</f>
        <v>1</v>
      </c>
    </row>
    <row r="25" spans="1:12" ht="12.75" x14ac:dyDescent="0.2">
      <c r="A25" s="1">
        <v>23</v>
      </c>
      <c r="B25" s="82" t="s">
        <v>133</v>
      </c>
      <c r="C25" s="1" t="s">
        <v>124</v>
      </c>
      <c r="D25" s="77" t="s">
        <v>222</v>
      </c>
      <c r="E25" s="27" t="s">
        <v>11</v>
      </c>
      <c r="F25" s="230"/>
      <c r="G25" s="95"/>
    </row>
    <row r="26" spans="1:12" ht="12.75" x14ac:dyDescent="0.2">
      <c r="A26" s="1">
        <v>24</v>
      </c>
      <c r="B26" s="82" t="s">
        <v>133</v>
      </c>
      <c r="C26" s="1" t="s">
        <v>140</v>
      </c>
      <c r="D26" s="77" t="s">
        <v>223</v>
      </c>
      <c r="E26" s="27" t="s">
        <v>1</v>
      </c>
      <c r="F26" s="230"/>
      <c r="G26" s="95"/>
    </row>
    <row r="27" spans="1:12" ht="12.75" x14ac:dyDescent="0.2">
      <c r="A27" s="1">
        <v>25</v>
      </c>
      <c r="B27" s="82" t="s">
        <v>133</v>
      </c>
      <c r="C27" s="1" t="s">
        <v>139</v>
      </c>
      <c r="D27" s="77" t="s">
        <v>217</v>
      </c>
      <c r="E27" s="27" t="s">
        <v>1</v>
      </c>
      <c r="F27" s="230"/>
      <c r="G27" s="95"/>
      <c r="I27" s="102" t="s">
        <v>124</v>
      </c>
      <c r="J27" s="103">
        <f t="shared" ref="J27:J56" si="2">COUNTIF(D:D,I27)</f>
        <v>18</v>
      </c>
    </row>
    <row r="28" spans="1:12" ht="12.75" x14ac:dyDescent="0.2">
      <c r="A28" s="1">
        <v>26</v>
      </c>
      <c r="B28" s="82" t="s">
        <v>133</v>
      </c>
      <c r="C28" s="1" t="s">
        <v>144</v>
      </c>
      <c r="D28" s="77" t="s">
        <v>224</v>
      </c>
      <c r="E28" s="27" t="s">
        <v>1</v>
      </c>
      <c r="F28" s="229">
        <v>0.42708333333333331</v>
      </c>
      <c r="G28" s="94"/>
      <c r="I28" s="102" t="s">
        <v>215</v>
      </c>
      <c r="J28" s="103">
        <f t="shared" si="2"/>
        <v>1</v>
      </c>
    </row>
    <row r="29" spans="1:12" ht="12.75" x14ac:dyDescent="0.2">
      <c r="A29" s="1">
        <v>27</v>
      </c>
      <c r="B29" s="82" t="s">
        <v>133</v>
      </c>
      <c r="C29" s="1" t="s">
        <v>140</v>
      </c>
      <c r="D29" s="77" t="s">
        <v>248</v>
      </c>
      <c r="E29" s="27" t="s">
        <v>1</v>
      </c>
      <c r="F29" s="230"/>
      <c r="G29" s="95"/>
      <c r="I29" s="102" t="s">
        <v>216</v>
      </c>
      <c r="J29" s="103">
        <f t="shared" si="2"/>
        <v>10</v>
      </c>
    </row>
    <row r="30" spans="1:12" ht="12.75" x14ac:dyDescent="0.2">
      <c r="A30" s="1">
        <v>28</v>
      </c>
      <c r="B30" s="82" t="s">
        <v>133</v>
      </c>
      <c r="C30" s="1" t="s">
        <v>142</v>
      </c>
      <c r="D30" s="77" t="s">
        <v>221</v>
      </c>
      <c r="E30" s="27" t="s">
        <v>1</v>
      </c>
      <c r="F30" s="230"/>
      <c r="G30" s="95"/>
      <c r="I30" s="102" t="s">
        <v>217</v>
      </c>
      <c r="J30" s="103">
        <f t="shared" si="2"/>
        <v>9</v>
      </c>
    </row>
    <row r="31" spans="1:12" ht="12.75" x14ac:dyDescent="0.2">
      <c r="A31" s="1">
        <v>29</v>
      </c>
      <c r="B31" s="82" t="s">
        <v>133</v>
      </c>
      <c r="C31" s="1" t="s">
        <v>140</v>
      </c>
      <c r="D31" s="77" t="s">
        <v>124</v>
      </c>
      <c r="E31" s="27" t="s">
        <v>1</v>
      </c>
      <c r="F31" s="230"/>
      <c r="G31" s="95"/>
      <c r="I31" s="102" t="s">
        <v>218</v>
      </c>
      <c r="J31" s="103">
        <f t="shared" si="2"/>
        <v>3</v>
      </c>
    </row>
    <row r="32" spans="1:12" ht="12.75" x14ac:dyDescent="0.2">
      <c r="A32" s="1">
        <v>30</v>
      </c>
      <c r="B32" s="82" t="s">
        <v>133</v>
      </c>
      <c r="C32" s="1" t="s">
        <v>124</v>
      </c>
      <c r="D32" s="77" t="s">
        <v>124</v>
      </c>
      <c r="E32" s="27" t="s">
        <v>1</v>
      </c>
      <c r="F32" s="230"/>
      <c r="G32" s="95"/>
      <c r="I32" s="102" t="s">
        <v>123</v>
      </c>
      <c r="J32" s="103">
        <f t="shared" si="2"/>
        <v>10</v>
      </c>
    </row>
    <row r="33" spans="1:10" ht="12.75" x14ac:dyDescent="0.2">
      <c r="A33" s="1">
        <v>31</v>
      </c>
      <c r="B33" s="82" t="s">
        <v>133</v>
      </c>
      <c r="C33" s="1" t="s">
        <v>141</v>
      </c>
      <c r="D33" s="77" t="s">
        <v>219</v>
      </c>
      <c r="E33" s="27" t="s">
        <v>1</v>
      </c>
      <c r="F33" s="215">
        <v>0.45833333333333331</v>
      </c>
      <c r="G33" s="96"/>
      <c r="I33" s="102" t="s">
        <v>219</v>
      </c>
      <c r="J33" s="103">
        <f t="shared" si="2"/>
        <v>11</v>
      </c>
    </row>
    <row r="34" spans="1:10" ht="12.75" x14ac:dyDescent="0.2">
      <c r="A34" s="1">
        <v>32</v>
      </c>
      <c r="B34" s="82" t="s">
        <v>133</v>
      </c>
      <c r="C34" s="1" t="s">
        <v>139</v>
      </c>
      <c r="D34" s="77" t="s">
        <v>225</v>
      </c>
      <c r="E34" s="27" t="s">
        <v>1</v>
      </c>
      <c r="F34" s="216"/>
      <c r="G34" s="97"/>
      <c r="I34" s="102" t="s">
        <v>220</v>
      </c>
      <c r="J34" s="103">
        <f t="shared" si="2"/>
        <v>2</v>
      </c>
    </row>
    <row r="35" spans="1:10" ht="12.75" x14ac:dyDescent="0.2">
      <c r="A35" s="1">
        <v>33</v>
      </c>
      <c r="B35" s="82" t="s">
        <v>133</v>
      </c>
      <c r="C35" s="1" t="s">
        <v>141</v>
      </c>
      <c r="D35" s="77" t="s">
        <v>219</v>
      </c>
      <c r="E35" s="27" t="s">
        <v>11</v>
      </c>
      <c r="F35" s="216"/>
      <c r="G35" s="97"/>
      <c r="I35" s="102" t="s">
        <v>221</v>
      </c>
      <c r="J35" s="103">
        <f t="shared" si="2"/>
        <v>9</v>
      </c>
    </row>
    <row r="36" spans="1:10" ht="12.75" x14ac:dyDescent="0.2">
      <c r="A36" s="1">
        <v>34</v>
      </c>
      <c r="B36" s="82" t="s">
        <v>133</v>
      </c>
      <c r="C36" s="1" t="s">
        <v>145</v>
      </c>
      <c r="D36" s="77" t="s">
        <v>226</v>
      </c>
      <c r="E36" s="27" t="s">
        <v>1</v>
      </c>
      <c r="F36" s="216"/>
      <c r="G36" s="97"/>
      <c r="I36" s="102" t="s">
        <v>143</v>
      </c>
      <c r="J36" s="103">
        <f t="shared" si="2"/>
        <v>7</v>
      </c>
    </row>
    <row r="37" spans="1:10" ht="12.75" x14ac:dyDescent="0.2">
      <c r="A37" s="1">
        <v>35</v>
      </c>
      <c r="B37" s="82" t="s">
        <v>133</v>
      </c>
      <c r="C37" s="1" t="s">
        <v>141</v>
      </c>
      <c r="D37" s="77" t="s">
        <v>219</v>
      </c>
      <c r="E37" s="27" t="s">
        <v>11</v>
      </c>
      <c r="F37" s="217"/>
      <c r="G37" s="97"/>
      <c r="I37" s="102" t="s">
        <v>222</v>
      </c>
      <c r="J37" s="103">
        <f t="shared" si="2"/>
        <v>5</v>
      </c>
    </row>
    <row r="38" spans="1:10" ht="12.75" x14ac:dyDescent="0.2">
      <c r="A38" s="1">
        <v>36</v>
      </c>
      <c r="B38" s="82" t="s">
        <v>133</v>
      </c>
      <c r="C38" s="1" t="s">
        <v>140</v>
      </c>
      <c r="D38" s="77" t="s">
        <v>123</v>
      </c>
      <c r="E38" s="27" t="s">
        <v>1</v>
      </c>
      <c r="F38" s="215">
        <v>0.23611111111111113</v>
      </c>
      <c r="G38" s="96"/>
      <c r="I38" s="102" t="s">
        <v>223</v>
      </c>
      <c r="J38" s="103">
        <f t="shared" si="2"/>
        <v>2</v>
      </c>
    </row>
    <row r="39" spans="1:10" ht="12.75" x14ac:dyDescent="0.2">
      <c r="A39" s="1">
        <v>37</v>
      </c>
      <c r="B39" s="82" t="s">
        <v>133</v>
      </c>
      <c r="C39" s="1" t="s">
        <v>139</v>
      </c>
      <c r="D39" s="77" t="s">
        <v>217</v>
      </c>
      <c r="E39" s="27" t="s">
        <v>1</v>
      </c>
      <c r="F39" s="217"/>
      <c r="G39" s="97"/>
      <c r="I39" s="102" t="s">
        <v>224</v>
      </c>
      <c r="J39" s="103">
        <f t="shared" si="2"/>
        <v>6</v>
      </c>
    </row>
    <row r="40" spans="1:10" ht="12.75" x14ac:dyDescent="0.2">
      <c r="A40" s="1">
        <v>38</v>
      </c>
      <c r="B40" s="82" t="s">
        <v>133</v>
      </c>
      <c r="C40" s="1" t="s">
        <v>141</v>
      </c>
      <c r="D40" s="77" t="s">
        <v>227</v>
      </c>
      <c r="E40" s="27" t="s">
        <v>1</v>
      </c>
      <c r="F40" s="215">
        <v>0.16666666666666666</v>
      </c>
      <c r="G40" s="96"/>
      <c r="I40" s="102" t="s">
        <v>248</v>
      </c>
      <c r="J40" s="103">
        <f t="shared" si="2"/>
        <v>1</v>
      </c>
    </row>
    <row r="41" spans="1:10" ht="12.75" x14ac:dyDescent="0.2">
      <c r="A41" s="1">
        <v>39</v>
      </c>
      <c r="B41" s="82" t="s">
        <v>133</v>
      </c>
      <c r="C41" s="1" t="s">
        <v>141</v>
      </c>
      <c r="D41" s="77" t="s">
        <v>219</v>
      </c>
      <c r="E41" s="27" t="s">
        <v>1</v>
      </c>
      <c r="F41" s="217"/>
      <c r="G41" s="97"/>
      <c r="I41" s="102" t="s">
        <v>225</v>
      </c>
      <c r="J41" s="103">
        <f t="shared" si="2"/>
        <v>1</v>
      </c>
    </row>
    <row r="42" spans="1:10" ht="12.75" x14ac:dyDescent="0.2">
      <c r="A42" s="1">
        <v>40</v>
      </c>
      <c r="B42" s="82" t="s">
        <v>133</v>
      </c>
      <c r="C42" s="1" t="s">
        <v>124</v>
      </c>
      <c r="D42" s="77" t="s">
        <v>220</v>
      </c>
      <c r="E42" s="27" t="s">
        <v>1</v>
      </c>
      <c r="F42" s="42">
        <v>8.3333333333333329E-2</v>
      </c>
      <c r="G42" s="98"/>
      <c r="I42" s="102" t="s">
        <v>226</v>
      </c>
      <c r="J42" s="103">
        <f t="shared" si="2"/>
        <v>2</v>
      </c>
    </row>
    <row r="43" spans="1:10" ht="12.75" x14ac:dyDescent="0.2">
      <c r="A43" s="1">
        <v>41</v>
      </c>
      <c r="B43" s="82" t="s">
        <v>133</v>
      </c>
      <c r="C43" s="1" t="s">
        <v>143</v>
      </c>
      <c r="D43" s="77" t="s">
        <v>143</v>
      </c>
      <c r="E43" s="27" t="s">
        <v>1</v>
      </c>
      <c r="F43" s="215">
        <v>0.53472222222222221</v>
      </c>
      <c r="G43" t="s">
        <v>155</v>
      </c>
      <c r="I43" s="102" t="s">
        <v>227</v>
      </c>
      <c r="J43" s="103">
        <f t="shared" si="2"/>
        <v>1</v>
      </c>
    </row>
    <row r="44" spans="1:10" ht="12.75" x14ac:dyDescent="0.2">
      <c r="A44" s="1">
        <v>42</v>
      </c>
      <c r="B44" s="83" t="s">
        <v>134</v>
      </c>
      <c r="C44" s="1" t="s">
        <v>140</v>
      </c>
      <c r="D44" s="77" t="s">
        <v>123</v>
      </c>
      <c r="E44" s="27" t="s">
        <v>1</v>
      </c>
      <c r="F44" s="216"/>
      <c r="G44" s="97"/>
      <c r="I44" s="102" t="s">
        <v>139</v>
      </c>
      <c r="J44" s="103">
        <f t="shared" si="2"/>
        <v>12</v>
      </c>
    </row>
    <row r="45" spans="1:10" ht="12.75" x14ac:dyDescent="0.2">
      <c r="A45" s="1">
        <v>43</v>
      </c>
      <c r="B45" s="83" t="s">
        <v>134</v>
      </c>
      <c r="C45" s="1" t="s">
        <v>139</v>
      </c>
      <c r="D45" s="77" t="s">
        <v>139</v>
      </c>
      <c r="E45" s="27" t="s">
        <v>1</v>
      </c>
      <c r="F45" s="216"/>
      <c r="G45" s="97"/>
      <c r="I45" s="102" t="s">
        <v>228</v>
      </c>
      <c r="J45" s="103">
        <f t="shared" si="2"/>
        <v>1</v>
      </c>
    </row>
    <row r="46" spans="1:10" ht="12.75" x14ac:dyDescent="0.2">
      <c r="A46" s="1">
        <v>44</v>
      </c>
      <c r="B46" s="83" t="s">
        <v>134</v>
      </c>
      <c r="C46" s="1" t="s">
        <v>138</v>
      </c>
      <c r="D46" s="77" t="s">
        <v>228</v>
      </c>
      <c r="E46" s="27" t="s">
        <v>1</v>
      </c>
      <c r="F46" s="216"/>
      <c r="G46" s="97"/>
      <c r="I46" s="102" t="s">
        <v>229</v>
      </c>
      <c r="J46" s="103">
        <f t="shared" si="2"/>
        <v>2</v>
      </c>
    </row>
    <row r="47" spans="1:10" ht="12.75" x14ac:dyDescent="0.2">
      <c r="A47" s="1">
        <v>45</v>
      </c>
      <c r="B47" s="83" t="s">
        <v>134</v>
      </c>
      <c r="C47" s="1" t="s">
        <v>141</v>
      </c>
      <c r="D47" s="77" t="s">
        <v>219</v>
      </c>
      <c r="E47" s="27" t="s">
        <v>1</v>
      </c>
      <c r="F47" s="217"/>
      <c r="G47" s="97"/>
      <c r="I47" s="102" t="s">
        <v>230</v>
      </c>
      <c r="J47" s="103">
        <f t="shared" si="2"/>
        <v>1</v>
      </c>
    </row>
    <row r="48" spans="1:10" ht="12.75" x14ac:dyDescent="0.2">
      <c r="A48" s="1">
        <v>46</v>
      </c>
      <c r="B48" s="83" t="s">
        <v>134</v>
      </c>
      <c r="C48" s="1" t="s">
        <v>143</v>
      </c>
      <c r="D48" s="77" t="s">
        <v>229</v>
      </c>
      <c r="E48" s="27" t="s">
        <v>1</v>
      </c>
      <c r="F48" s="215">
        <v>0.5</v>
      </c>
      <c r="G48" s="96"/>
      <c r="I48" s="102" t="s">
        <v>249</v>
      </c>
      <c r="J48" s="103">
        <f t="shared" si="2"/>
        <v>1</v>
      </c>
    </row>
    <row r="49" spans="1:10" ht="12.75" x14ac:dyDescent="0.2">
      <c r="A49" s="1">
        <v>47</v>
      </c>
      <c r="B49" s="83" t="s">
        <v>134</v>
      </c>
      <c r="C49" s="1" t="s">
        <v>140</v>
      </c>
      <c r="D49" s="77" t="s">
        <v>123</v>
      </c>
      <c r="E49" s="27" t="s">
        <v>1</v>
      </c>
      <c r="F49" s="224"/>
      <c r="G49" s="96"/>
      <c r="I49" s="102" t="s">
        <v>231</v>
      </c>
      <c r="J49" s="103">
        <f t="shared" si="2"/>
        <v>1</v>
      </c>
    </row>
    <row r="50" spans="1:10" ht="12.75" x14ac:dyDescent="0.2">
      <c r="A50" s="1">
        <v>48</v>
      </c>
      <c r="B50" s="83" t="s">
        <v>134</v>
      </c>
      <c r="C50" s="1" t="s">
        <v>143</v>
      </c>
      <c r="D50" s="77" t="s">
        <v>143</v>
      </c>
      <c r="E50" s="27" t="s">
        <v>11</v>
      </c>
      <c r="F50" s="224"/>
      <c r="G50" s="96"/>
      <c r="I50" s="102" t="s">
        <v>232</v>
      </c>
      <c r="J50" s="103">
        <f t="shared" si="2"/>
        <v>2</v>
      </c>
    </row>
    <row r="51" spans="1:10" ht="12.75" x14ac:dyDescent="0.2">
      <c r="A51" s="1">
        <v>49</v>
      </c>
      <c r="B51" s="83" t="s">
        <v>134</v>
      </c>
      <c r="C51" s="1" t="s">
        <v>140</v>
      </c>
      <c r="D51" s="77" t="s">
        <v>216</v>
      </c>
      <c r="E51" s="27" t="s">
        <v>11</v>
      </c>
      <c r="F51" s="224"/>
      <c r="G51" s="96"/>
      <c r="I51" s="102" t="s">
        <v>233</v>
      </c>
      <c r="J51" s="103">
        <f t="shared" si="2"/>
        <v>1</v>
      </c>
    </row>
    <row r="52" spans="1:10" ht="12.75" x14ac:dyDescent="0.2">
      <c r="A52" s="1">
        <v>50</v>
      </c>
      <c r="B52" s="83" t="s">
        <v>134</v>
      </c>
      <c r="C52" s="1" t="s">
        <v>124</v>
      </c>
      <c r="D52" s="77" t="s">
        <v>124</v>
      </c>
      <c r="E52" s="27" t="s">
        <v>1</v>
      </c>
      <c r="F52" s="224"/>
      <c r="G52" s="96"/>
      <c r="I52" s="102" t="s">
        <v>234</v>
      </c>
      <c r="J52" s="103">
        <f t="shared" si="2"/>
        <v>1</v>
      </c>
    </row>
    <row r="53" spans="1:10" ht="12.75" x14ac:dyDescent="0.2">
      <c r="A53" s="1">
        <v>51</v>
      </c>
      <c r="B53" s="83" t="s">
        <v>134</v>
      </c>
      <c r="C53" s="1" t="s">
        <v>139</v>
      </c>
      <c r="D53" s="77" t="s">
        <v>139</v>
      </c>
      <c r="E53" s="27" t="s">
        <v>1</v>
      </c>
      <c r="F53" s="225"/>
      <c r="G53" s="96"/>
      <c r="I53" s="102" t="s">
        <v>235</v>
      </c>
      <c r="J53" s="103">
        <f t="shared" si="2"/>
        <v>1</v>
      </c>
    </row>
    <row r="54" spans="1:10" ht="12.75" x14ac:dyDescent="0.2">
      <c r="A54" s="1">
        <v>52</v>
      </c>
      <c r="B54" s="83" t="s">
        <v>134</v>
      </c>
      <c r="C54" s="1" t="s">
        <v>124</v>
      </c>
      <c r="D54" s="77" t="s">
        <v>222</v>
      </c>
      <c r="E54" s="27" t="s">
        <v>11</v>
      </c>
      <c r="F54" s="218"/>
      <c r="G54" s="99"/>
      <c r="I54" s="102" t="s">
        <v>236</v>
      </c>
      <c r="J54" s="103">
        <f t="shared" si="2"/>
        <v>2</v>
      </c>
    </row>
    <row r="55" spans="1:10" ht="12.75" x14ac:dyDescent="0.2">
      <c r="A55" s="1">
        <v>53</v>
      </c>
      <c r="B55" s="83" t="s">
        <v>134</v>
      </c>
      <c r="C55" s="1" t="s">
        <v>140</v>
      </c>
      <c r="D55" s="77" t="s">
        <v>124</v>
      </c>
      <c r="E55" s="27" t="s">
        <v>1</v>
      </c>
      <c r="F55" s="219"/>
      <c r="G55" s="99"/>
      <c r="I55" s="102" t="s">
        <v>237</v>
      </c>
      <c r="J55" s="103">
        <f t="shared" si="2"/>
        <v>1</v>
      </c>
    </row>
    <row r="56" spans="1:10" ht="12.75" x14ac:dyDescent="0.2">
      <c r="A56" s="1">
        <v>54</v>
      </c>
      <c r="B56" s="83" t="s">
        <v>134</v>
      </c>
      <c r="C56" s="1" t="s">
        <v>146</v>
      </c>
      <c r="D56" s="77" t="s">
        <v>224</v>
      </c>
      <c r="E56" s="27" t="s">
        <v>11</v>
      </c>
      <c r="F56" s="219"/>
      <c r="G56" s="99"/>
      <c r="I56" s="102" t="s">
        <v>123</v>
      </c>
      <c r="J56" s="103">
        <f t="shared" si="2"/>
        <v>10</v>
      </c>
    </row>
    <row r="57" spans="1:10" ht="12.75" x14ac:dyDescent="0.2">
      <c r="A57" s="1">
        <v>55</v>
      </c>
      <c r="B57" s="83" t="s">
        <v>134</v>
      </c>
      <c r="C57" s="1" t="s">
        <v>141</v>
      </c>
      <c r="D57" s="77" t="s">
        <v>230</v>
      </c>
      <c r="E57" s="27" t="s">
        <v>1</v>
      </c>
      <c r="F57" s="219"/>
      <c r="G57" s="99"/>
    </row>
    <row r="58" spans="1:10" ht="12.75" x14ac:dyDescent="0.2">
      <c r="A58" s="1">
        <v>56</v>
      </c>
      <c r="B58" s="83" t="s">
        <v>134</v>
      </c>
      <c r="C58" s="1" t="s">
        <v>124</v>
      </c>
      <c r="D58" s="77" t="s">
        <v>124</v>
      </c>
      <c r="E58" s="27" t="s">
        <v>1</v>
      </c>
      <c r="F58" s="219"/>
      <c r="G58" s="99"/>
    </row>
    <row r="59" spans="1:10" ht="12.75" x14ac:dyDescent="0.2">
      <c r="A59" s="1">
        <v>57</v>
      </c>
      <c r="B59" s="83" t="s">
        <v>134</v>
      </c>
      <c r="C59" s="1" t="s">
        <v>138</v>
      </c>
      <c r="D59" s="77" t="s">
        <v>216</v>
      </c>
      <c r="E59" s="27" t="s">
        <v>11</v>
      </c>
      <c r="F59" s="220"/>
      <c r="G59" s="99"/>
    </row>
    <row r="60" spans="1:10" ht="12.75" x14ac:dyDescent="0.2">
      <c r="A60" s="1">
        <v>58</v>
      </c>
      <c r="B60" s="83" t="s">
        <v>134</v>
      </c>
      <c r="C60" s="1" t="s">
        <v>139</v>
      </c>
      <c r="D60" s="77" t="s">
        <v>217</v>
      </c>
      <c r="E60" s="27" t="s">
        <v>1</v>
      </c>
      <c r="F60" s="218"/>
      <c r="G60" s="99"/>
    </row>
    <row r="61" spans="1:10" ht="12.75" x14ac:dyDescent="0.2">
      <c r="A61" s="1">
        <v>59</v>
      </c>
      <c r="B61" s="83" t="s">
        <v>134</v>
      </c>
      <c r="C61" s="1" t="s">
        <v>141</v>
      </c>
      <c r="D61" s="77" t="s">
        <v>219</v>
      </c>
      <c r="E61" s="27" t="s">
        <v>11</v>
      </c>
      <c r="F61" s="219"/>
      <c r="G61" s="99"/>
    </row>
    <row r="62" spans="1:10" ht="12.75" x14ac:dyDescent="0.2">
      <c r="A62" s="1">
        <v>60</v>
      </c>
      <c r="B62" s="83" t="s">
        <v>134</v>
      </c>
      <c r="C62" s="1" t="s">
        <v>140</v>
      </c>
      <c r="D62" s="77" t="s">
        <v>224</v>
      </c>
      <c r="E62" s="27" t="s">
        <v>1</v>
      </c>
      <c r="F62" s="219"/>
      <c r="G62" s="99"/>
    </row>
    <row r="63" spans="1:10" ht="12.75" x14ac:dyDescent="0.2">
      <c r="A63" s="1">
        <v>61</v>
      </c>
      <c r="B63" s="83" t="s">
        <v>134</v>
      </c>
      <c r="C63" s="1" t="s">
        <v>138</v>
      </c>
      <c r="D63" s="77" t="s">
        <v>216</v>
      </c>
      <c r="E63" s="27" t="s">
        <v>1</v>
      </c>
      <c r="F63" s="219"/>
      <c r="G63" s="99"/>
    </row>
    <row r="64" spans="1:10" ht="12.75" x14ac:dyDescent="0.2">
      <c r="A64" s="1">
        <v>62</v>
      </c>
      <c r="B64" s="83" t="s">
        <v>134</v>
      </c>
      <c r="C64" s="1" t="s">
        <v>139</v>
      </c>
      <c r="D64" s="77" t="s">
        <v>139</v>
      </c>
      <c r="E64" s="27" t="s">
        <v>11</v>
      </c>
      <c r="F64" s="219"/>
      <c r="G64" s="99"/>
    </row>
    <row r="65" spans="1:9" ht="12.75" x14ac:dyDescent="0.2">
      <c r="A65" s="1">
        <v>63</v>
      </c>
      <c r="B65" s="83" t="s">
        <v>134</v>
      </c>
      <c r="C65" s="1" t="s">
        <v>142</v>
      </c>
      <c r="D65" s="77" t="s">
        <v>221</v>
      </c>
      <c r="E65" s="27" t="s">
        <v>1</v>
      </c>
      <c r="F65" s="219"/>
      <c r="G65" s="99"/>
    </row>
    <row r="66" spans="1:9" ht="12.75" x14ac:dyDescent="0.2">
      <c r="A66" s="1">
        <v>64</v>
      </c>
      <c r="B66" s="83" t="s">
        <v>134</v>
      </c>
      <c r="C66" s="1" t="s">
        <v>124</v>
      </c>
      <c r="D66" s="77" t="s">
        <v>222</v>
      </c>
      <c r="E66" s="27" t="s">
        <v>11</v>
      </c>
      <c r="F66" s="219"/>
      <c r="G66" s="99"/>
    </row>
    <row r="67" spans="1:9" ht="12.75" x14ac:dyDescent="0.2">
      <c r="A67" s="1">
        <v>65</v>
      </c>
      <c r="B67" s="83" t="s">
        <v>134</v>
      </c>
      <c r="C67" s="1" t="s">
        <v>141</v>
      </c>
      <c r="D67" s="77" t="s">
        <v>219</v>
      </c>
      <c r="E67" s="27" t="s">
        <v>1</v>
      </c>
      <c r="F67" s="220"/>
      <c r="G67" s="99"/>
    </row>
    <row r="68" spans="1:9" ht="12.75" x14ac:dyDescent="0.2">
      <c r="A68" s="1">
        <v>66</v>
      </c>
      <c r="B68" s="83" t="s">
        <v>134</v>
      </c>
      <c r="C68" s="1" t="s">
        <v>144</v>
      </c>
      <c r="D68" s="77" t="s">
        <v>224</v>
      </c>
      <c r="E68" s="27" t="s">
        <v>11</v>
      </c>
      <c r="F68" s="221" t="s">
        <v>239</v>
      </c>
      <c r="G68" s="97"/>
    </row>
    <row r="69" spans="1:9" ht="12.75" x14ac:dyDescent="0.2">
      <c r="A69" s="1">
        <v>67</v>
      </c>
      <c r="B69" s="83" t="s">
        <v>134</v>
      </c>
      <c r="C69" s="1" t="s">
        <v>124</v>
      </c>
      <c r="D69" s="77" t="s">
        <v>124</v>
      </c>
      <c r="E69" s="27" t="s">
        <v>1</v>
      </c>
      <c r="F69" s="216"/>
      <c r="G69" s="97"/>
    </row>
    <row r="70" spans="1:9" ht="12.75" x14ac:dyDescent="0.2">
      <c r="A70" s="1">
        <v>68</v>
      </c>
      <c r="B70" s="83" t="s">
        <v>134</v>
      </c>
      <c r="C70" s="1" t="s">
        <v>140</v>
      </c>
      <c r="D70" s="77" t="s">
        <v>123</v>
      </c>
      <c r="E70" s="27" t="s">
        <v>11</v>
      </c>
      <c r="F70" s="216"/>
      <c r="G70" s="97"/>
    </row>
    <row r="71" spans="1:9" ht="12.75" x14ac:dyDescent="0.2">
      <c r="A71" s="1">
        <v>69</v>
      </c>
      <c r="B71" s="83" t="s">
        <v>134</v>
      </c>
      <c r="C71" s="1" t="s">
        <v>141</v>
      </c>
      <c r="D71" s="77" t="s">
        <v>219</v>
      </c>
      <c r="E71" s="27" t="s">
        <v>1</v>
      </c>
      <c r="F71" s="216"/>
      <c r="G71" s="97"/>
    </row>
    <row r="72" spans="1:9" ht="12.75" x14ac:dyDescent="0.2">
      <c r="A72" s="1">
        <v>70</v>
      </c>
      <c r="B72" s="83" t="s">
        <v>134</v>
      </c>
      <c r="C72" s="1" t="s">
        <v>140</v>
      </c>
      <c r="D72" s="77" t="s">
        <v>123</v>
      </c>
      <c r="E72" s="27" t="s">
        <v>1</v>
      </c>
      <c r="F72" s="217"/>
      <c r="G72" s="97"/>
    </row>
    <row r="73" spans="1:9" ht="12.75" x14ac:dyDescent="0.2">
      <c r="A73" s="1">
        <v>71</v>
      </c>
      <c r="B73" s="83" t="s">
        <v>134</v>
      </c>
      <c r="C73" s="1" t="s">
        <v>139</v>
      </c>
      <c r="D73" s="77" t="s">
        <v>139</v>
      </c>
      <c r="E73" s="27" t="s">
        <v>1</v>
      </c>
      <c r="F73" s="215">
        <v>0.41666666666666669</v>
      </c>
      <c r="G73" s="96"/>
    </row>
    <row r="74" spans="1:9" ht="12.75" x14ac:dyDescent="0.2">
      <c r="A74" s="1">
        <v>72</v>
      </c>
      <c r="B74" s="83" t="s">
        <v>134</v>
      </c>
      <c r="C74" s="1" t="s">
        <v>140</v>
      </c>
      <c r="D74" s="77" t="s">
        <v>249</v>
      </c>
      <c r="E74" s="27" t="s">
        <v>1</v>
      </c>
      <c r="F74" s="216"/>
      <c r="G74" s="97"/>
    </row>
    <row r="75" spans="1:9" ht="12.75" x14ac:dyDescent="0.2">
      <c r="A75" s="1">
        <v>73</v>
      </c>
      <c r="B75" s="83" t="s">
        <v>134</v>
      </c>
      <c r="C75" s="1" t="s">
        <v>139</v>
      </c>
      <c r="D75" s="77" t="s">
        <v>217</v>
      </c>
      <c r="E75" s="27" t="s">
        <v>1</v>
      </c>
      <c r="F75" s="216"/>
      <c r="G75" s="97"/>
    </row>
    <row r="76" spans="1:9" ht="12.75" x14ac:dyDescent="0.2">
      <c r="A76" s="1">
        <v>74</v>
      </c>
      <c r="B76" s="83" t="s">
        <v>134</v>
      </c>
      <c r="C76" s="1" t="s">
        <v>141</v>
      </c>
      <c r="D76" s="77" t="s">
        <v>231</v>
      </c>
      <c r="E76" s="27" t="s">
        <v>1</v>
      </c>
      <c r="F76" s="216"/>
      <c r="G76" s="97"/>
      <c r="I76" t="s">
        <v>117</v>
      </c>
    </row>
    <row r="77" spans="1:9" ht="12.75" x14ac:dyDescent="0.2">
      <c r="A77" s="1">
        <v>75</v>
      </c>
      <c r="B77" s="83" t="s">
        <v>134</v>
      </c>
      <c r="C77" s="1" t="s">
        <v>143</v>
      </c>
      <c r="D77" s="77" t="s">
        <v>143</v>
      </c>
      <c r="E77" s="27" t="s">
        <v>1</v>
      </c>
      <c r="F77" s="216"/>
      <c r="G77" s="97"/>
    </row>
    <row r="78" spans="1:9" ht="12.75" x14ac:dyDescent="0.2">
      <c r="A78" s="1">
        <v>76</v>
      </c>
      <c r="B78" s="83" t="s">
        <v>134</v>
      </c>
      <c r="C78" s="1" t="s">
        <v>142</v>
      </c>
      <c r="D78" s="77" t="s">
        <v>221</v>
      </c>
      <c r="E78" s="27" t="s">
        <v>1</v>
      </c>
      <c r="F78" s="222">
        <v>0.3263888888888889</v>
      </c>
      <c r="G78" s="96"/>
    </row>
    <row r="79" spans="1:9" ht="12.75" x14ac:dyDescent="0.2">
      <c r="A79" s="1">
        <v>77</v>
      </c>
      <c r="B79" s="83" t="s">
        <v>134</v>
      </c>
      <c r="C79" s="27" t="s">
        <v>143</v>
      </c>
      <c r="D79" s="77" t="s">
        <v>232</v>
      </c>
      <c r="E79" s="27" t="s">
        <v>1</v>
      </c>
      <c r="F79" s="223"/>
      <c r="G79" s="97"/>
    </row>
    <row r="80" spans="1:9" ht="12.75" x14ac:dyDescent="0.2">
      <c r="A80" s="1">
        <v>78</v>
      </c>
      <c r="B80" s="83" t="s">
        <v>134</v>
      </c>
      <c r="C80" s="1" t="s">
        <v>142</v>
      </c>
      <c r="D80" s="77" t="s">
        <v>221</v>
      </c>
      <c r="E80" s="1" t="s">
        <v>11</v>
      </c>
      <c r="F80" s="223"/>
      <c r="G80" s="97"/>
    </row>
    <row r="81" spans="1:9" ht="12.75" x14ac:dyDescent="0.2">
      <c r="A81" s="1">
        <v>79</v>
      </c>
      <c r="B81" s="83" t="s">
        <v>134</v>
      </c>
      <c r="C81" s="1" t="s">
        <v>139</v>
      </c>
      <c r="D81" s="77" t="s">
        <v>139</v>
      </c>
      <c r="E81" s="1" t="s">
        <v>1</v>
      </c>
      <c r="F81" s="223"/>
      <c r="G81" s="97"/>
    </row>
    <row r="82" spans="1:9" ht="12.75" x14ac:dyDescent="0.2">
      <c r="A82" s="1">
        <v>80</v>
      </c>
      <c r="B82" s="83" t="s">
        <v>134</v>
      </c>
      <c r="C82" s="1" t="s">
        <v>124</v>
      </c>
      <c r="D82" s="77" t="s">
        <v>222</v>
      </c>
      <c r="E82" s="1" t="s">
        <v>11</v>
      </c>
      <c r="F82" s="223"/>
      <c r="G82" s="97"/>
    </row>
    <row r="83" spans="1:9" ht="12.75" x14ac:dyDescent="0.2">
      <c r="A83" s="1">
        <v>81</v>
      </c>
      <c r="B83" s="83" t="s">
        <v>134</v>
      </c>
      <c r="C83" s="1" t="s">
        <v>141</v>
      </c>
      <c r="D83" s="77" t="s">
        <v>219</v>
      </c>
      <c r="E83" s="1" t="s">
        <v>11</v>
      </c>
      <c r="F83" s="215">
        <v>0.32291666666666669</v>
      </c>
      <c r="G83" s="100"/>
    </row>
    <row r="84" spans="1:9" ht="12.75" x14ac:dyDescent="0.2">
      <c r="A84" s="1">
        <v>82</v>
      </c>
      <c r="B84" s="83" t="s">
        <v>134</v>
      </c>
      <c r="C84" s="1" t="s">
        <v>139</v>
      </c>
      <c r="D84" s="77" t="s">
        <v>217</v>
      </c>
      <c r="E84" s="1" t="s">
        <v>1</v>
      </c>
      <c r="F84" s="216"/>
      <c r="G84" s="14"/>
    </row>
    <row r="85" spans="1:9" ht="12.75" x14ac:dyDescent="0.2">
      <c r="A85" s="1">
        <v>83</v>
      </c>
      <c r="B85" s="84" t="s">
        <v>135</v>
      </c>
      <c r="C85" s="1" t="s">
        <v>143</v>
      </c>
      <c r="D85" s="77" t="s">
        <v>143</v>
      </c>
      <c r="E85" s="1" t="s">
        <v>1</v>
      </c>
      <c r="F85" s="216"/>
      <c r="G85" s="14"/>
    </row>
    <row r="86" spans="1:9" ht="12.75" x14ac:dyDescent="0.2">
      <c r="A86" s="1">
        <v>84</v>
      </c>
      <c r="B86" s="84" t="s">
        <v>135</v>
      </c>
      <c r="C86" s="1" t="s">
        <v>147</v>
      </c>
      <c r="D86" s="77" t="s">
        <v>226</v>
      </c>
      <c r="E86" s="1" t="s">
        <v>11</v>
      </c>
      <c r="F86" s="216"/>
      <c r="G86" s="28" t="s">
        <v>242</v>
      </c>
    </row>
    <row r="87" spans="1:9" ht="12.75" x14ac:dyDescent="0.2">
      <c r="A87" s="1">
        <v>85</v>
      </c>
      <c r="B87" s="84" t="s">
        <v>135</v>
      </c>
      <c r="C87" s="1" t="s">
        <v>145</v>
      </c>
      <c r="D87" s="77" t="s">
        <v>233</v>
      </c>
      <c r="E87" s="1" t="s">
        <v>11</v>
      </c>
      <c r="F87" s="217"/>
      <c r="G87" s="28" t="s">
        <v>242</v>
      </c>
    </row>
    <row r="88" spans="1:9" ht="12.75" x14ac:dyDescent="0.2">
      <c r="A88" s="1">
        <v>86</v>
      </c>
      <c r="B88" s="84" t="s">
        <v>135</v>
      </c>
      <c r="C88" s="1" t="s">
        <v>138</v>
      </c>
      <c r="D88" s="77" t="s">
        <v>216</v>
      </c>
      <c r="E88" s="1" t="s">
        <v>1</v>
      </c>
      <c r="F88" s="234" t="s">
        <v>239</v>
      </c>
      <c r="G88" s="14"/>
    </row>
    <row r="89" spans="1:9" ht="12.75" x14ac:dyDescent="0.2">
      <c r="A89" s="1">
        <v>87</v>
      </c>
      <c r="B89" s="84" t="s">
        <v>135</v>
      </c>
      <c r="C89" s="1" t="s">
        <v>139</v>
      </c>
      <c r="D89" s="77" t="s">
        <v>234</v>
      </c>
      <c r="E89" s="1" t="s">
        <v>1</v>
      </c>
      <c r="F89" s="235"/>
      <c r="G89" s="14"/>
    </row>
    <row r="90" spans="1:9" ht="12.75" x14ac:dyDescent="0.2">
      <c r="A90" s="1">
        <v>88</v>
      </c>
      <c r="B90" s="84" t="s">
        <v>135</v>
      </c>
      <c r="C90" s="1" t="s">
        <v>139</v>
      </c>
      <c r="D90" s="77" t="s">
        <v>139</v>
      </c>
      <c r="E90" s="1" t="s">
        <v>11</v>
      </c>
      <c r="F90" s="235"/>
      <c r="G90" s="14"/>
    </row>
    <row r="91" spans="1:9" ht="12.75" x14ac:dyDescent="0.2">
      <c r="A91" s="1">
        <v>89</v>
      </c>
      <c r="B91" s="84" t="s">
        <v>135</v>
      </c>
      <c r="C91" s="1" t="s">
        <v>142</v>
      </c>
      <c r="D91" s="77" t="s">
        <v>221</v>
      </c>
      <c r="E91" s="1" t="s">
        <v>1</v>
      </c>
      <c r="F91" s="235"/>
      <c r="G91" s="14"/>
    </row>
    <row r="92" spans="1:9" ht="12.75" x14ac:dyDescent="0.2">
      <c r="A92" s="1">
        <v>90</v>
      </c>
      <c r="B92" s="84" t="s">
        <v>135</v>
      </c>
      <c r="C92" s="1" t="s">
        <v>139</v>
      </c>
      <c r="D92" s="77" t="s">
        <v>139</v>
      </c>
      <c r="E92" s="1" t="s">
        <v>1</v>
      </c>
      <c r="F92" s="236"/>
      <c r="G92" s="14"/>
    </row>
    <row r="93" spans="1:9" ht="12.75" x14ac:dyDescent="0.2">
      <c r="A93" s="1">
        <v>91</v>
      </c>
      <c r="B93" s="84" t="s">
        <v>135</v>
      </c>
      <c r="C93" s="1" t="s">
        <v>124</v>
      </c>
      <c r="D93" s="77" t="s">
        <v>235</v>
      </c>
      <c r="E93" s="1" t="s">
        <v>11</v>
      </c>
      <c r="F93" s="234" t="s">
        <v>239</v>
      </c>
      <c r="G93" s="28" t="s">
        <v>250</v>
      </c>
    </row>
    <row r="94" spans="1:9" ht="12.75" x14ac:dyDescent="0.2">
      <c r="A94" s="1">
        <v>92</v>
      </c>
      <c r="B94" s="84" t="s">
        <v>135</v>
      </c>
      <c r="C94" s="1" t="s">
        <v>138</v>
      </c>
      <c r="D94" s="77" t="s">
        <v>223</v>
      </c>
      <c r="E94" s="1" t="s">
        <v>11</v>
      </c>
      <c r="F94" s="235"/>
      <c r="G94" s="28" t="s">
        <v>251</v>
      </c>
    </row>
    <row r="95" spans="1:9" ht="12.75" x14ac:dyDescent="0.2">
      <c r="A95" s="1">
        <v>93</v>
      </c>
      <c r="B95" s="84" t="s">
        <v>135</v>
      </c>
      <c r="C95" s="1" t="s">
        <v>143</v>
      </c>
      <c r="D95" s="77" t="s">
        <v>143</v>
      </c>
      <c r="E95" s="1" t="s">
        <v>1</v>
      </c>
      <c r="F95" s="235"/>
      <c r="G95" s="14"/>
      <c r="I95" t="s">
        <v>253</v>
      </c>
    </row>
    <row r="96" spans="1:9" ht="12.75" x14ac:dyDescent="0.2">
      <c r="A96" s="1">
        <v>94</v>
      </c>
      <c r="B96" s="84" t="s">
        <v>135</v>
      </c>
      <c r="C96" s="1" t="s">
        <v>138</v>
      </c>
      <c r="D96" s="77" t="s">
        <v>216</v>
      </c>
      <c r="E96" s="1" t="s">
        <v>11</v>
      </c>
      <c r="F96" s="235"/>
      <c r="G96" s="28" t="s">
        <v>252</v>
      </c>
    </row>
    <row r="97" spans="1:7" ht="12.75" x14ac:dyDescent="0.2">
      <c r="A97" s="1">
        <v>95</v>
      </c>
      <c r="B97" s="84" t="s">
        <v>135</v>
      </c>
      <c r="C97" s="1" t="s">
        <v>124</v>
      </c>
      <c r="D97" s="77" t="s">
        <v>222</v>
      </c>
      <c r="E97" s="1" t="s">
        <v>11</v>
      </c>
      <c r="F97" s="236"/>
      <c r="G97" s="104" t="s">
        <v>252</v>
      </c>
    </row>
    <row r="98" spans="1:7" ht="12.75" x14ac:dyDescent="0.2">
      <c r="A98" s="1">
        <v>96</v>
      </c>
      <c r="B98" s="84" t="s">
        <v>135</v>
      </c>
      <c r="C98" s="1" t="s">
        <v>143</v>
      </c>
      <c r="D98" s="77" t="s">
        <v>124</v>
      </c>
      <c r="E98" s="1" t="s">
        <v>1</v>
      </c>
      <c r="F98" s="237" t="s">
        <v>239</v>
      </c>
      <c r="G98" s="14"/>
    </row>
    <row r="99" spans="1:7" ht="12.75" x14ac:dyDescent="0.2">
      <c r="A99" s="1">
        <v>97</v>
      </c>
      <c r="B99" s="84" t="s">
        <v>135</v>
      </c>
      <c r="C99" s="1" t="s">
        <v>139</v>
      </c>
      <c r="D99" s="77" t="s">
        <v>139</v>
      </c>
      <c r="E99" s="1" t="s">
        <v>1</v>
      </c>
      <c r="F99" s="237"/>
      <c r="G99" s="14"/>
    </row>
    <row r="100" spans="1:7" ht="12.75" x14ac:dyDescent="0.2">
      <c r="A100" s="1">
        <v>98</v>
      </c>
      <c r="B100" s="84" t="s">
        <v>135</v>
      </c>
      <c r="C100" s="1" t="s">
        <v>142</v>
      </c>
      <c r="D100" s="77" t="s">
        <v>221</v>
      </c>
      <c r="E100" s="1" t="s">
        <v>1</v>
      </c>
      <c r="F100" s="237"/>
      <c r="G100" s="14"/>
    </row>
    <row r="101" spans="1:7" ht="12.75" x14ac:dyDescent="0.2">
      <c r="A101" s="1">
        <v>99</v>
      </c>
      <c r="B101" s="84" t="s">
        <v>135</v>
      </c>
      <c r="C101" s="1" t="s">
        <v>121</v>
      </c>
      <c r="D101" s="77" t="s">
        <v>216</v>
      </c>
      <c r="E101" s="1" t="s">
        <v>1</v>
      </c>
      <c r="F101" s="237"/>
      <c r="G101" s="14"/>
    </row>
    <row r="102" spans="1:7" ht="12.75" x14ac:dyDescent="0.2">
      <c r="A102" s="1">
        <v>100</v>
      </c>
      <c r="B102" s="84" t="s">
        <v>135</v>
      </c>
      <c r="C102" s="27" t="s">
        <v>139</v>
      </c>
      <c r="D102" s="77" t="s">
        <v>218</v>
      </c>
      <c r="E102" s="1" t="s">
        <v>1</v>
      </c>
      <c r="F102" s="237"/>
      <c r="G102" s="14"/>
    </row>
    <row r="103" spans="1:7" ht="12.75" x14ac:dyDescent="0.2">
      <c r="A103" s="1">
        <v>101</v>
      </c>
      <c r="B103" s="84" t="s">
        <v>135</v>
      </c>
      <c r="C103" s="1" t="s">
        <v>141</v>
      </c>
      <c r="D103" s="77" t="s">
        <v>219</v>
      </c>
      <c r="E103" s="1" t="s">
        <v>11</v>
      </c>
      <c r="F103" s="231" t="s">
        <v>239</v>
      </c>
      <c r="G103" s="14"/>
    </row>
    <row r="104" spans="1:7" ht="12.75" x14ac:dyDescent="0.2">
      <c r="A104" s="1">
        <v>102</v>
      </c>
      <c r="B104" s="84" t="s">
        <v>135</v>
      </c>
      <c r="C104" s="1" t="s">
        <v>140</v>
      </c>
      <c r="D104" s="77" t="s">
        <v>236</v>
      </c>
      <c r="E104" s="1" t="s">
        <v>1</v>
      </c>
      <c r="F104" s="232"/>
      <c r="G104" s="14"/>
    </row>
    <row r="105" spans="1:7" ht="12.75" x14ac:dyDescent="0.2">
      <c r="A105" s="1">
        <v>103</v>
      </c>
      <c r="B105" s="84" t="s">
        <v>135</v>
      </c>
      <c r="C105" s="1" t="s">
        <v>144</v>
      </c>
      <c r="D105" s="77" t="s">
        <v>224</v>
      </c>
      <c r="E105" s="1" t="s">
        <v>11</v>
      </c>
      <c r="F105" s="232"/>
      <c r="G105" s="14"/>
    </row>
    <row r="106" spans="1:7" ht="12.75" x14ac:dyDescent="0.2">
      <c r="A106" s="1">
        <v>104</v>
      </c>
      <c r="B106" s="84" t="s">
        <v>135</v>
      </c>
      <c r="C106" s="1" t="s">
        <v>121</v>
      </c>
      <c r="D106" s="77" t="s">
        <v>224</v>
      </c>
      <c r="E106" s="1" t="s">
        <v>1</v>
      </c>
      <c r="F106" s="232"/>
      <c r="G106" s="14"/>
    </row>
    <row r="107" spans="1:7" ht="12.75" x14ac:dyDescent="0.2">
      <c r="A107" s="1">
        <v>105</v>
      </c>
      <c r="B107" s="84" t="s">
        <v>135</v>
      </c>
      <c r="C107" s="1" t="s">
        <v>121</v>
      </c>
      <c r="D107" s="77" t="s">
        <v>237</v>
      </c>
      <c r="E107" s="1" t="s">
        <v>1</v>
      </c>
      <c r="F107" s="233"/>
      <c r="G107" s="14"/>
    </row>
    <row r="108" spans="1:7" ht="12.75" x14ac:dyDescent="0.2">
      <c r="A108" s="1">
        <v>106</v>
      </c>
      <c r="B108" s="84" t="s">
        <v>135</v>
      </c>
      <c r="C108" s="1" t="s">
        <v>143</v>
      </c>
      <c r="D108" s="77" t="s">
        <v>143</v>
      </c>
      <c r="E108" s="1" t="s">
        <v>1</v>
      </c>
      <c r="F108" s="231" t="s">
        <v>239</v>
      </c>
      <c r="G108" s="14"/>
    </row>
    <row r="109" spans="1:7" ht="12.75" x14ac:dyDescent="0.2">
      <c r="A109" s="1">
        <v>107</v>
      </c>
      <c r="B109" s="84" t="s">
        <v>135</v>
      </c>
      <c r="C109" s="1" t="s">
        <v>139</v>
      </c>
      <c r="D109" s="77" t="s">
        <v>139</v>
      </c>
      <c r="E109" s="1" t="s">
        <v>1</v>
      </c>
      <c r="F109" s="232"/>
      <c r="G109" s="14"/>
    </row>
    <row r="110" spans="1:7" ht="12.75" x14ac:dyDescent="0.2">
      <c r="A110" s="1">
        <v>108</v>
      </c>
      <c r="B110" s="84" t="s">
        <v>135</v>
      </c>
      <c r="C110" s="1" t="s">
        <v>140</v>
      </c>
      <c r="D110" s="77" t="s">
        <v>236</v>
      </c>
      <c r="E110" s="1" t="s">
        <v>1</v>
      </c>
      <c r="F110" s="232"/>
      <c r="G110" s="14"/>
    </row>
    <row r="111" spans="1:7" ht="12.75" x14ac:dyDescent="0.2">
      <c r="A111" s="1">
        <v>109</v>
      </c>
      <c r="B111" s="84" t="s">
        <v>135</v>
      </c>
      <c r="C111" s="1" t="s">
        <v>146</v>
      </c>
      <c r="D111" s="77" t="s">
        <v>232</v>
      </c>
      <c r="E111" s="1" t="s">
        <v>11</v>
      </c>
      <c r="F111" s="232"/>
      <c r="G111" s="14"/>
    </row>
    <row r="112" spans="1:7" ht="12.75" x14ac:dyDescent="0.2">
      <c r="A112" s="1">
        <v>110</v>
      </c>
      <c r="B112" s="84" t="s">
        <v>135</v>
      </c>
      <c r="C112" s="1" t="s">
        <v>140</v>
      </c>
      <c r="D112" s="77" t="s">
        <v>123</v>
      </c>
      <c r="E112" s="1" t="s">
        <v>1</v>
      </c>
      <c r="F112" s="233"/>
      <c r="G112" s="14"/>
    </row>
    <row r="113" spans="1:7" ht="12.75" x14ac:dyDescent="0.2">
      <c r="A113" s="1">
        <v>111</v>
      </c>
      <c r="B113" s="84" t="s">
        <v>135</v>
      </c>
      <c r="C113" s="27" t="s">
        <v>124</v>
      </c>
      <c r="D113" s="77" t="s">
        <v>124</v>
      </c>
      <c r="E113" s="1"/>
      <c r="F113" s="231"/>
      <c r="G113" s="14"/>
    </row>
    <row r="114" spans="1:7" ht="12.75" x14ac:dyDescent="0.2">
      <c r="A114" s="1">
        <v>112</v>
      </c>
      <c r="B114" s="84" t="s">
        <v>135</v>
      </c>
      <c r="C114" s="1" t="s">
        <v>139</v>
      </c>
      <c r="D114" s="77" t="s">
        <v>139</v>
      </c>
      <c r="E114" s="1"/>
      <c r="F114" s="232"/>
      <c r="G114" s="14"/>
    </row>
    <row r="115" spans="1:7" ht="12.75" x14ac:dyDescent="0.2">
      <c r="A115" s="1">
        <v>113</v>
      </c>
      <c r="B115" s="84" t="s">
        <v>135</v>
      </c>
      <c r="C115" s="1" t="s">
        <v>143</v>
      </c>
      <c r="D115" s="77" t="s">
        <v>229</v>
      </c>
      <c r="E115" s="1"/>
      <c r="F115" s="232"/>
      <c r="G115" s="14"/>
    </row>
    <row r="116" spans="1:7" ht="12.75" x14ac:dyDescent="0.2">
      <c r="A116" s="1">
        <v>114</v>
      </c>
      <c r="B116" s="84" t="s">
        <v>135</v>
      </c>
      <c r="C116" s="1" t="s">
        <v>140</v>
      </c>
      <c r="D116" s="77" t="s">
        <v>123</v>
      </c>
      <c r="E116" s="1"/>
      <c r="F116" s="232"/>
      <c r="G116" s="14"/>
    </row>
    <row r="117" spans="1:7" ht="12.75" x14ac:dyDescent="0.2">
      <c r="A117" s="1">
        <v>115</v>
      </c>
      <c r="B117" s="84" t="s">
        <v>135</v>
      </c>
      <c r="C117" s="1" t="s">
        <v>139</v>
      </c>
      <c r="D117" s="77" t="s">
        <v>217</v>
      </c>
      <c r="E117" s="1"/>
      <c r="F117" s="233"/>
      <c r="G117" s="14"/>
    </row>
    <row r="118" spans="1:7" ht="12.75" x14ac:dyDescent="0.2">
      <c r="A118" s="1">
        <v>116</v>
      </c>
      <c r="B118" s="84" t="s">
        <v>135</v>
      </c>
      <c r="C118" s="1" t="s">
        <v>142</v>
      </c>
      <c r="D118" s="77" t="s">
        <v>221</v>
      </c>
      <c r="E118" s="1"/>
      <c r="F118" s="231"/>
      <c r="G118" s="14"/>
    </row>
    <row r="119" spans="1:7" ht="12.75" x14ac:dyDescent="0.2">
      <c r="A119" s="1">
        <v>117</v>
      </c>
      <c r="B119" s="84" t="s">
        <v>135</v>
      </c>
      <c r="C119" s="1" t="s">
        <v>139</v>
      </c>
      <c r="D119" s="77" t="s">
        <v>139</v>
      </c>
      <c r="E119" s="1"/>
      <c r="F119" s="232"/>
      <c r="G119" s="14"/>
    </row>
    <row r="120" spans="1:7" ht="12.75" x14ac:dyDescent="0.2">
      <c r="A120" s="1">
        <v>118</v>
      </c>
      <c r="B120" s="84" t="s">
        <v>135</v>
      </c>
      <c r="C120" s="1" t="s">
        <v>124</v>
      </c>
      <c r="D120" s="77" t="s">
        <v>124</v>
      </c>
      <c r="E120" s="1"/>
      <c r="F120" s="232"/>
      <c r="G120" s="14"/>
    </row>
    <row r="121" spans="1:7" ht="12.75" x14ac:dyDescent="0.2">
      <c r="A121" s="1">
        <v>119</v>
      </c>
      <c r="B121" s="84" t="s">
        <v>135</v>
      </c>
      <c r="C121" s="1" t="s">
        <v>139</v>
      </c>
      <c r="D121" s="77" t="s">
        <v>217</v>
      </c>
      <c r="E121" s="1"/>
      <c r="F121" s="232"/>
      <c r="G121" s="14"/>
    </row>
    <row r="122" spans="1:7" ht="12.75" x14ac:dyDescent="0.2">
      <c r="A122" s="1">
        <v>120</v>
      </c>
      <c r="B122" s="84" t="s">
        <v>135</v>
      </c>
      <c r="C122" s="1" t="s">
        <v>124</v>
      </c>
      <c r="D122" s="77" t="s">
        <v>124</v>
      </c>
      <c r="E122" s="1"/>
      <c r="F122" s="233"/>
      <c r="G122" s="14"/>
    </row>
    <row r="123" spans="1:7" ht="12.75" x14ac:dyDescent="0.2">
      <c r="A123" s="1">
        <v>121</v>
      </c>
      <c r="B123" s="84" t="s">
        <v>135</v>
      </c>
      <c r="C123" s="1" t="s">
        <v>124</v>
      </c>
      <c r="D123" s="77" t="s">
        <v>124</v>
      </c>
      <c r="E123" s="1"/>
      <c r="F123" s="231"/>
      <c r="G123" s="14"/>
    </row>
    <row r="124" spans="1:7" ht="12.75" x14ac:dyDescent="0.2">
      <c r="A124" s="1">
        <v>122</v>
      </c>
      <c r="B124" s="84" t="s">
        <v>135</v>
      </c>
      <c r="C124" s="1" t="s">
        <v>139</v>
      </c>
      <c r="D124" s="77" t="s">
        <v>139</v>
      </c>
      <c r="E124" s="1"/>
      <c r="F124" s="232"/>
      <c r="G124" s="14"/>
    </row>
    <row r="125" spans="1:7" ht="12.75" x14ac:dyDescent="0.2">
      <c r="A125" s="1">
        <v>123</v>
      </c>
      <c r="B125" s="84" t="s">
        <v>135</v>
      </c>
      <c r="C125" s="1" t="s">
        <v>142</v>
      </c>
      <c r="D125" s="77" t="s">
        <v>221</v>
      </c>
      <c r="E125" s="1"/>
      <c r="F125" s="232"/>
      <c r="G125" s="14"/>
    </row>
    <row r="126" spans="1:7" ht="12.75" x14ac:dyDescent="0.2">
      <c r="A126" s="1">
        <v>124</v>
      </c>
      <c r="B126" s="84" t="s">
        <v>135</v>
      </c>
      <c r="C126" s="1" t="s">
        <v>140</v>
      </c>
      <c r="D126" s="77" t="s">
        <v>123</v>
      </c>
      <c r="E126" s="1"/>
      <c r="F126" s="233"/>
      <c r="G126" s="14"/>
    </row>
  </sheetData>
  <mergeCells count="26">
    <mergeCell ref="F108:F112"/>
    <mergeCell ref="F113:F117"/>
    <mergeCell ref="F118:F122"/>
    <mergeCell ref="F123:F126"/>
    <mergeCell ref="F88:F92"/>
    <mergeCell ref="F93:F97"/>
    <mergeCell ref="F98:F102"/>
    <mergeCell ref="F103:F107"/>
    <mergeCell ref="F54:F59"/>
    <mergeCell ref="F38:F39"/>
    <mergeCell ref="F48:F53"/>
    <mergeCell ref="I9:L9"/>
    <mergeCell ref="F3:F7"/>
    <mergeCell ref="F8:F12"/>
    <mergeCell ref="F13:F17"/>
    <mergeCell ref="F18:F22"/>
    <mergeCell ref="F23:F27"/>
    <mergeCell ref="F43:F47"/>
    <mergeCell ref="F28:F32"/>
    <mergeCell ref="F33:F37"/>
    <mergeCell ref="F40:F41"/>
    <mergeCell ref="F83:F87"/>
    <mergeCell ref="F60:F67"/>
    <mergeCell ref="F68:F72"/>
    <mergeCell ref="F73:F77"/>
    <mergeCell ref="F78:F82"/>
  </mergeCells>
  <conditionalFormatting sqref="E33:G33 E3:E32 E38:G38 E34:E37 E42:G42 E40:G40 E39 E41:E42 E48:G48 E44:E47 E54:G54 E49:E53 E60:G60 E55:E59 E68:G68 E61:E67 E73:G73 E69:E72 E88:G88 E74:E87 G84:G87 E43:F43 E93:G93 E89:E92 G89:G92 E98:G98 E94:E97 G94:G97 E113:G113 E99:E112 E118:G118 E114:E117 G114:G117 E123:G123 E119:E122 G119:G122 E124 G124 G99:G112">
    <cfRule type="containsText" dxfId="62" priority="1" operator="containsText" text="Wrong">
      <formula>NOT(ISERROR(SEARCH("Wrong",E3)))</formula>
    </cfRule>
    <cfRule type="containsText" dxfId="61" priority="2" operator="containsText" text="Correct">
      <formula>NOT(ISERROR(SEARCH("Correct",E3)))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141"/>
  <sheetViews>
    <sheetView zoomScale="70" zoomScaleNormal="70" workbookViewId="0">
      <selection activeCell="J30" sqref="J30"/>
    </sheetView>
  </sheetViews>
  <sheetFormatPr defaultRowHeight="12" x14ac:dyDescent="0.2"/>
  <cols>
    <col min="2" max="2" width="14.5703125" bestFit="1" customWidth="1"/>
    <col min="3" max="3" width="9.42578125" customWidth="1"/>
    <col min="4" max="4" width="17.85546875" bestFit="1" customWidth="1"/>
    <col min="5" max="5" width="20.85546875" bestFit="1" customWidth="1"/>
    <col min="6" max="6" width="30.7109375" bestFit="1" customWidth="1"/>
    <col min="7" max="7" width="16.28515625" bestFit="1" customWidth="1"/>
    <col min="9" max="9" width="19.140625" bestFit="1" customWidth="1"/>
    <col min="10" max="10" width="17.28515625" bestFit="1" customWidth="1"/>
    <col min="11" max="11" width="21.42578125" bestFit="1" customWidth="1"/>
    <col min="12" max="12" width="14.28515625" bestFit="1" customWidth="1"/>
  </cols>
  <sheetData>
    <row r="1" spans="1:11" ht="12.75" thickBot="1" x14ac:dyDescent="0.25"/>
    <row r="2" spans="1:11" x14ac:dyDescent="0.2">
      <c r="A2" s="2" t="s">
        <v>0</v>
      </c>
      <c r="B2" s="2" t="s">
        <v>178</v>
      </c>
      <c r="C2" s="2"/>
      <c r="D2" s="2" t="s">
        <v>179</v>
      </c>
      <c r="E2" s="2" t="s">
        <v>5</v>
      </c>
      <c r="F2" s="2" t="s">
        <v>119</v>
      </c>
      <c r="G2" s="2" t="s">
        <v>44</v>
      </c>
      <c r="I2" s="4" t="s">
        <v>25</v>
      </c>
      <c r="J2" s="5" t="s">
        <v>26</v>
      </c>
      <c r="K2" s="6" t="s">
        <v>27</v>
      </c>
    </row>
    <row r="3" spans="1:11" ht="12.75" thickBot="1" x14ac:dyDescent="0.25">
      <c r="A3" s="37">
        <v>1</v>
      </c>
      <c r="B3" s="230">
        <v>1</v>
      </c>
      <c r="C3" s="254" t="s">
        <v>133</v>
      </c>
      <c r="D3" s="234" t="s">
        <v>181</v>
      </c>
      <c r="E3" s="1" t="s">
        <v>120</v>
      </c>
      <c r="F3" s="229">
        <v>0.27083333333333331</v>
      </c>
      <c r="G3" s="1" t="s">
        <v>1</v>
      </c>
      <c r="I3" s="7">
        <f>COUNTIF(G3:G141, "Correct")</f>
        <v>112</v>
      </c>
      <c r="J3" s="8">
        <v>139</v>
      </c>
      <c r="K3" s="58">
        <f>I3/J3</f>
        <v>0.80575539568345322</v>
      </c>
    </row>
    <row r="4" spans="1:11" ht="12.75" thickBot="1" x14ac:dyDescent="0.25">
      <c r="A4" s="37">
        <v>2</v>
      </c>
      <c r="B4" s="230"/>
      <c r="C4" s="254"/>
      <c r="D4" s="235"/>
      <c r="E4" s="1" t="s">
        <v>120</v>
      </c>
      <c r="F4" s="229"/>
      <c r="G4" s="1" t="s">
        <v>1</v>
      </c>
      <c r="I4" s="85" t="s">
        <v>151</v>
      </c>
      <c r="J4" s="86"/>
      <c r="K4" s="45"/>
    </row>
    <row r="5" spans="1:11" ht="12.75" thickBot="1" x14ac:dyDescent="0.25">
      <c r="A5" s="37">
        <v>3</v>
      </c>
      <c r="B5" s="230"/>
      <c r="C5" s="254"/>
      <c r="D5" s="235"/>
      <c r="E5" s="1" t="s">
        <v>121</v>
      </c>
      <c r="F5" s="229"/>
      <c r="G5" s="1" t="s">
        <v>1</v>
      </c>
    </row>
    <row r="6" spans="1:11" ht="12.75" thickBot="1" x14ac:dyDescent="0.25">
      <c r="A6" s="37">
        <v>4</v>
      </c>
      <c r="B6" s="230"/>
      <c r="C6" s="254"/>
      <c r="D6" s="236"/>
      <c r="E6" s="1" t="s">
        <v>148</v>
      </c>
      <c r="F6" s="229"/>
      <c r="G6" s="1" t="s">
        <v>1</v>
      </c>
      <c r="I6" s="248"/>
      <c r="J6" s="249"/>
      <c r="K6" s="250"/>
    </row>
    <row r="7" spans="1:11" x14ac:dyDescent="0.2">
      <c r="A7" s="29">
        <v>5</v>
      </c>
      <c r="B7" s="230">
        <v>2</v>
      </c>
      <c r="C7" s="238" t="s">
        <v>133</v>
      </c>
      <c r="D7" s="234" t="s">
        <v>181</v>
      </c>
      <c r="E7" s="1" t="s">
        <v>148</v>
      </c>
      <c r="F7" s="229">
        <v>0.26041666666666669</v>
      </c>
      <c r="G7" s="1" t="s">
        <v>11</v>
      </c>
      <c r="I7" s="251" t="s">
        <v>152</v>
      </c>
      <c r="J7" s="252"/>
      <c r="K7" s="253"/>
    </row>
    <row r="8" spans="1:11" x14ac:dyDescent="0.2">
      <c r="A8" s="29">
        <v>6</v>
      </c>
      <c r="B8" s="230"/>
      <c r="C8" s="239"/>
      <c r="D8" s="235"/>
      <c r="E8" s="1" t="s">
        <v>120</v>
      </c>
      <c r="F8" s="230"/>
      <c r="G8" s="27" t="s">
        <v>1</v>
      </c>
      <c r="I8" s="87" t="s">
        <v>5</v>
      </c>
      <c r="J8" s="88" t="s">
        <v>177</v>
      </c>
      <c r="K8" s="89" t="s">
        <v>173</v>
      </c>
    </row>
    <row r="9" spans="1:11" x14ac:dyDescent="0.2">
      <c r="A9" s="29">
        <v>7</v>
      </c>
      <c r="B9" s="230"/>
      <c r="C9" s="240"/>
      <c r="D9" s="236"/>
      <c r="E9" s="1" t="s">
        <v>121</v>
      </c>
      <c r="F9" s="230"/>
      <c r="G9" s="27" t="s">
        <v>1</v>
      </c>
      <c r="I9" s="90" t="s">
        <v>120</v>
      </c>
      <c r="J9" s="1">
        <f t="shared" ref="J9:J14" si="0">COUNTIFS(E:E,I9,G:G,"WRONG")</f>
        <v>3</v>
      </c>
      <c r="K9" s="31">
        <f t="shared" ref="K9:K14" si="1">COUNTIF(E:E,I9)</f>
        <v>40</v>
      </c>
    </row>
    <row r="10" spans="1:11" x14ac:dyDescent="0.2">
      <c r="A10" s="29">
        <v>8</v>
      </c>
      <c r="B10" s="230">
        <v>3</v>
      </c>
      <c r="C10" s="238" t="s">
        <v>133</v>
      </c>
      <c r="D10" s="234"/>
      <c r="E10" s="1" t="s">
        <v>148</v>
      </c>
      <c r="F10" s="229">
        <v>0.27777777777777779</v>
      </c>
      <c r="G10" s="27" t="s">
        <v>1</v>
      </c>
      <c r="I10" s="90" t="s">
        <v>121</v>
      </c>
      <c r="J10" s="1">
        <f t="shared" si="0"/>
        <v>11</v>
      </c>
      <c r="K10" s="31">
        <f t="shared" si="1"/>
        <v>46</v>
      </c>
    </row>
    <row r="11" spans="1:11" x14ac:dyDescent="0.2">
      <c r="A11" s="29">
        <v>9</v>
      </c>
      <c r="B11" s="230"/>
      <c r="C11" s="239"/>
      <c r="D11" s="235"/>
      <c r="E11" s="1" t="s">
        <v>121</v>
      </c>
      <c r="F11" s="230"/>
      <c r="G11" s="27" t="s">
        <v>1</v>
      </c>
      <c r="I11" s="90" t="s">
        <v>148</v>
      </c>
      <c r="J11" s="1">
        <f t="shared" si="0"/>
        <v>3</v>
      </c>
      <c r="K11" s="31">
        <f t="shared" si="1"/>
        <v>20</v>
      </c>
    </row>
    <row r="12" spans="1:11" x14ac:dyDescent="0.2">
      <c r="A12" s="29">
        <v>10</v>
      </c>
      <c r="B12" s="230"/>
      <c r="C12" s="240"/>
      <c r="D12" s="236"/>
      <c r="E12" s="1" t="s">
        <v>120</v>
      </c>
      <c r="F12" s="230"/>
      <c r="G12" s="27" t="s">
        <v>11</v>
      </c>
      <c r="I12" s="90" t="s">
        <v>123</v>
      </c>
      <c r="J12" s="1">
        <f t="shared" si="0"/>
        <v>1</v>
      </c>
      <c r="K12" s="31">
        <f t="shared" si="1"/>
        <v>13</v>
      </c>
    </row>
    <row r="13" spans="1:11" x14ac:dyDescent="0.2">
      <c r="A13" s="37">
        <v>11</v>
      </c>
      <c r="B13" s="230">
        <v>4</v>
      </c>
      <c r="C13" s="238" t="s">
        <v>133</v>
      </c>
      <c r="D13" s="234"/>
      <c r="E13" s="1" t="s">
        <v>120</v>
      </c>
      <c r="F13" s="229">
        <v>0.22916666666666666</v>
      </c>
      <c r="G13" s="27" t="s">
        <v>11</v>
      </c>
      <c r="I13" s="90" t="s">
        <v>122</v>
      </c>
      <c r="J13" s="1">
        <f t="shared" si="0"/>
        <v>5</v>
      </c>
      <c r="K13" s="31">
        <f t="shared" si="1"/>
        <v>11</v>
      </c>
    </row>
    <row r="14" spans="1:11" ht="12.75" thickBot="1" x14ac:dyDescent="0.25">
      <c r="A14" s="37">
        <v>12</v>
      </c>
      <c r="B14" s="230"/>
      <c r="C14" s="239"/>
      <c r="D14" s="235"/>
      <c r="E14" s="1" t="s">
        <v>123</v>
      </c>
      <c r="F14" s="230"/>
      <c r="G14" s="27" t="s">
        <v>1</v>
      </c>
      <c r="I14" s="91" t="s">
        <v>149</v>
      </c>
      <c r="J14" s="51">
        <f t="shared" si="0"/>
        <v>4</v>
      </c>
      <c r="K14" s="47">
        <f t="shared" si="1"/>
        <v>9</v>
      </c>
    </row>
    <row r="15" spans="1:11" ht="12.75" thickBot="1" x14ac:dyDescent="0.25">
      <c r="A15" s="37">
        <v>13</v>
      </c>
      <c r="B15" s="230"/>
      <c r="C15" s="240"/>
      <c r="D15" s="236"/>
      <c r="E15" s="1" t="s">
        <v>123</v>
      </c>
      <c r="F15" s="230"/>
      <c r="G15" s="27" t="s">
        <v>1</v>
      </c>
      <c r="I15" s="92" t="s">
        <v>174</v>
      </c>
      <c r="J15" s="56">
        <f>SUM(J9:J14)</f>
        <v>27</v>
      </c>
      <c r="K15" s="57">
        <f>SUM(K9:K14)</f>
        <v>139</v>
      </c>
    </row>
    <row r="16" spans="1:11" x14ac:dyDescent="0.2">
      <c r="A16" s="37">
        <v>14</v>
      </c>
      <c r="B16" s="230">
        <v>5</v>
      </c>
      <c r="C16" s="238" t="s">
        <v>133</v>
      </c>
      <c r="D16" s="234"/>
      <c r="E16" s="1" t="s">
        <v>120</v>
      </c>
      <c r="F16" s="229">
        <v>0.2986111111111111</v>
      </c>
      <c r="G16" s="27" t="s">
        <v>1</v>
      </c>
    </row>
    <row r="17" spans="1:7" x14ac:dyDescent="0.2">
      <c r="A17" s="37">
        <v>15</v>
      </c>
      <c r="B17" s="230"/>
      <c r="C17" s="239"/>
      <c r="D17" s="235"/>
      <c r="E17" s="1" t="s">
        <v>121</v>
      </c>
      <c r="F17" s="230"/>
      <c r="G17" s="27" t="s">
        <v>1</v>
      </c>
    </row>
    <row r="18" spans="1:7" x14ac:dyDescent="0.2">
      <c r="A18" s="37">
        <v>16</v>
      </c>
      <c r="B18" s="230"/>
      <c r="C18" s="239"/>
      <c r="D18" s="235"/>
      <c r="E18" s="1" t="s">
        <v>121</v>
      </c>
      <c r="F18" s="230"/>
      <c r="G18" s="27" t="s">
        <v>11</v>
      </c>
    </row>
    <row r="19" spans="1:7" x14ac:dyDescent="0.2">
      <c r="A19" s="37">
        <v>17</v>
      </c>
      <c r="B19" s="230"/>
      <c r="C19" s="240"/>
      <c r="D19" s="236"/>
      <c r="E19" s="1" t="s">
        <v>120</v>
      </c>
      <c r="F19" s="230"/>
      <c r="G19" s="27" t="s">
        <v>1</v>
      </c>
    </row>
    <row r="20" spans="1:7" x14ac:dyDescent="0.2">
      <c r="A20" s="29">
        <v>18</v>
      </c>
      <c r="B20" s="230">
        <v>6</v>
      </c>
      <c r="C20" s="238" t="s">
        <v>133</v>
      </c>
      <c r="D20" s="234"/>
      <c r="E20" s="1" t="s">
        <v>122</v>
      </c>
      <c r="F20" s="229">
        <v>0.58333333333333337</v>
      </c>
      <c r="G20" s="27" t="s">
        <v>11</v>
      </c>
    </row>
    <row r="21" spans="1:7" x14ac:dyDescent="0.2">
      <c r="A21" s="29">
        <v>19</v>
      </c>
      <c r="B21" s="230"/>
      <c r="C21" s="239"/>
      <c r="D21" s="235"/>
      <c r="E21" s="1" t="s">
        <v>120</v>
      </c>
      <c r="F21" s="230"/>
      <c r="G21" s="27" t="s">
        <v>1</v>
      </c>
    </row>
    <row r="22" spans="1:7" x14ac:dyDescent="0.2">
      <c r="A22" s="29">
        <v>20</v>
      </c>
      <c r="B22" s="230"/>
      <c r="C22" s="239"/>
      <c r="D22" s="235"/>
      <c r="E22" s="1" t="s">
        <v>121</v>
      </c>
      <c r="F22" s="230"/>
      <c r="G22" s="27" t="s">
        <v>11</v>
      </c>
    </row>
    <row r="23" spans="1:7" x14ac:dyDescent="0.2">
      <c r="A23" s="29">
        <v>21</v>
      </c>
      <c r="B23" s="230"/>
      <c r="C23" s="239"/>
      <c r="D23" s="235"/>
      <c r="E23" s="1" t="s">
        <v>123</v>
      </c>
      <c r="F23" s="230"/>
      <c r="G23" s="27" t="s">
        <v>11</v>
      </c>
    </row>
    <row r="24" spans="1:7" x14ac:dyDescent="0.2">
      <c r="A24" s="29">
        <v>22</v>
      </c>
      <c r="B24" s="230"/>
      <c r="C24" s="239"/>
      <c r="D24" s="235"/>
      <c r="E24" s="1" t="s">
        <v>121</v>
      </c>
      <c r="F24" s="230"/>
      <c r="G24" s="27" t="s">
        <v>1</v>
      </c>
    </row>
    <row r="25" spans="1:7" x14ac:dyDescent="0.2">
      <c r="A25" s="29">
        <v>23</v>
      </c>
      <c r="B25" s="230"/>
      <c r="C25" s="239"/>
      <c r="D25" s="235"/>
      <c r="E25" s="1" t="s">
        <v>121</v>
      </c>
      <c r="F25" s="230"/>
      <c r="G25" s="27" t="s">
        <v>1</v>
      </c>
    </row>
    <row r="26" spans="1:7" x14ac:dyDescent="0.2">
      <c r="A26" s="29">
        <v>24</v>
      </c>
      <c r="B26" s="230"/>
      <c r="C26" s="239"/>
      <c r="D26" s="235"/>
      <c r="E26" s="1" t="s">
        <v>123</v>
      </c>
      <c r="F26" s="230"/>
      <c r="G26" s="27" t="s">
        <v>1</v>
      </c>
    </row>
    <row r="27" spans="1:7" x14ac:dyDescent="0.2">
      <c r="A27" s="29">
        <v>25</v>
      </c>
      <c r="B27" s="230"/>
      <c r="C27" s="240"/>
      <c r="D27" s="236"/>
      <c r="E27" s="1" t="s">
        <v>148</v>
      </c>
      <c r="F27" s="230"/>
      <c r="G27" s="27" t="s">
        <v>1</v>
      </c>
    </row>
    <row r="28" spans="1:7" x14ac:dyDescent="0.2">
      <c r="A28" s="29">
        <v>26</v>
      </c>
      <c r="B28" s="230">
        <v>7</v>
      </c>
      <c r="C28" s="238" t="s">
        <v>133</v>
      </c>
      <c r="D28" s="234"/>
      <c r="E28" s="1" t="s">
        <v>148</v>
      </c>
      <c r="F28" s="229">
        <v>0.28125</v>
      </c>
      <c r="G28" s="27" t="s">
        <v>11</v>
      </c>
    </row>
    <row r="29" spans="1:7" x14ac:dyDescent="0.2">
      <c r="A29" s="29">
        <v>27</v>
      </c>
      <c r="B29" s="230"/>
      <c r="C29" s="239"/>
      <c r="D29" s="235"/>
      <c r="E29" s="1" t="s">
        <v>121</v>
      </c>
      <c r="F29" s="230"/>
      <c r="G29" s="27" t="s">
        <v>1</v>
      </c>
    </row>
    <row r="30" spans="1:7" x14ac:dyDescent="0.2">
      <c r="A30" s="29">
        <v>28</v>
      </c>
      <c r="B30" s="230"/>
      <c r="C30" s="239"/>
      <c r="D30" s="235"/>
      <c r="E30" s="1" t="s">
        <v>121</v>
      </c>
      <c r="F30" s="230"/>
      <c r="G30" s="27" t="s">
        <v>1</v>
      </c>
    </row>
    <row r="31" spans="1:7" x14ac:dyDescent="0.2">
      <c r="A31" s="29">
        <v>29</v>
      </c>
      <c r="B31" s="230"/>
      <c r="C31" s="239"/>
      <c r="D31" s="235"/>
      <c r="E31" s="1" t="s">
        <v>120</v>
      </c>
      <c r="F31" s="230"/>
      <c r="G31" s="27" t="s">
        <v>1</v>
      </c>
    </row>
    <row r="32" spans="1:7" x14ac:dyDescent="0.2">
      <c r="A32" s="29">
        <v>30</v>
      </c>
      <c r="B32" s="230"/>
      <c r="C32" s="240"/>
      <c r="D32" s="236"/>
      <c r="E32" s="1" t="s">
        <v>149</v>
      </c>
      <c r="F32" s="230"/>
      <c r="G32" s="27" t="s">
        <v>1</v>
      </c>
    </row>
    <row r="33" spans="1:7" x14ac:dyDescent="0.2">
      <c r="A33" s="29">
        <v>31</v>
      </c>
      <c r="B33" s="230">
        <v>8</v>
      </c>
      <c r="C33" s="238" t="s">
        <v>133</v>
      </c>
      <c r="D33" s="234"/>
      <c r="E33" s="1" t="s">
        <v>148</v>
      </c>
      <c r="F33" s="230"/>
      <c r="G33" s="27" t="s">
        <v>1</v>
      </c>
    </row>
    <row r="34" spans="1:7" x14ac:dyDescent="0.2">
      <c r="A34" s="29">
        <v>32</v>
      </c>
      <c r="B34" s="230"/>
      <c r="C34" s="239"/>
      <c r="D34" s="235"/>
      <c r="E34" s="1" t="s">
        <v>120</v>
      </c>
      <c r="F34" s="230"/>
      <c r="G34" s="27" t="s">
        <v>1</v>
      </c>
    </row>
    <row r="35" spans="1:7" x14ac:dyDescent="0.2">
      <c r="A35" s="29">
        <v>33</v>
      </c>
      <c r="B35" s="230"/>
      <c r="C35" s="239"/>
      <c r="D35" s="235"/>
      <c r="E35" s="1" t="s">
        <v>122</v>
      </c>
      <c r="F35" s="230"/>
      <c r="G35" s="27" t="s">
        <v>11</v>
      </c>
    </row>
    <row r="36" spans="1:7" x14ac:dyDescent="0.2">
      <c r="A36" s="29">
        <v>34</v>
      </c>
      <c r="B36" s="230"/>
      <c r="C36" s="239"/>
      <c r="D36" s="235"/>
      <c r="E36" s="1" t="s">
        <v>123</v>
      </c>
      <c r="F36" s="230"/>
      <c r="G36" s="27" t="s">
        <v>1</v>
      </c>
    </row>
    <row r="37" spans="1:7" x14ac:dyDescent="0.2">
      <c r="A37" s="29">
        <v>35</v>
      </c>
      <c r="B37" s="230"/>
      <c r="C37" s="239"/>
      <c r="D37" s="235"/>
      <c r="E37" s="1" t="s">
        <v>121</v>
      </c>
      <c r="F37" s="230"/>
      <c r="G37" s="27" t="s">
        <v>11</v>
      </c>
    </row>
    <row r="38" spans="1:7" x14ac:dyDescent="0.2">
      <c r="A38" s="29">
        <v>36</v>
      </c>
      <c r="B38" s="230"/>
      <c r="C38" s="240"/>
      <c r="D38" s="236"/>
      <c r="E38" s="1" t="s">
        <v>120</v>
      </c>
      <c r="F38" s="230"/>
      <c r="G38" s="27" t="s">
        <v>1</v>
      </c>
    </row>
    <row r="39" spans="1:7" x14ac:dyDescent="0.2">
      <c r="A39" s="37">
        <v>37</v>
      </c>
      <c r="B39" s="230">
        <v>9</v>
      </c>
      <c r="C39" s="238" t="s">
        <v>133</v>
      </c>
      <c r="D39" s="234"/>
      <c r="E39" s="1" t="s">
        <v>121</v>
      </c>
      <c r="F39" s="229">
        <v>0.48958333333333331</v>
      </c>
      <c r="G39" s="27" t="s">
        <v>1</v>
      </c>
    </row>
    <row r="40" spans="1:7" x14ac:dyDescent="0.2">
      <c r="A40" s="37">
        <v>38</v>
      </c>
      <c r="B40" s="230"/>
      <c r="C40" s="239"/>
      <c r="D40" s="235"/>
      <c r="E40" s="1" t="s">
        <v>121</v>
      </c>
      <c r="F40" s="230"/>
      <c r="G40" s="27" t="s">
        <v>1</v>
      </c>
    </row>
    <row r="41" spans="1:7" x14ac:dyDescent="0.2">
      <c r="A41" s="37">
        <v>39</v>
      </c>
      <c r="B41" s="230"/>
      <c r="C41" s="239"/>
      <c r="D41" s="235"/>
      <c r="E41" s="1" t="s">
        <v>123</v>
      </c>
      <c r="F41" s="230"/>
      <c r="G41" s="27" t="s">
        <v>1</v>
      </c>
    </row>
    <row r="42" spans="1:7" x14ac:dyDescent="0.2">
      <c r="A42" s="37">
        <v>40</v>
      </c>
      <c r="B42" s="230"/>
      <c r="C42" s="239"/>
      <c r="D42" s="235"/>
      <c r="E42" s="1" t="s">
        <v>122</v>
      </c>
      <c r="F42" s="230"/>
      <c r="G42" s="27" t="s">
        <v>1</v>
      </c>
    </row>
    <row r="43" spans="1:7" x14ac:dyDescent="0.2">
      <c r="A43" s="37">
        <v>41</v>
      </c>
      <c r="B43" s="230"/>
      <c r="C43" s="240"/>
      <c r="D43" s="236"/>
      <c r="E43" s="1" t="s">
        <v>148</v>
      </c>
      <c r="F43" s="230"/>
      <c r="G43" s="27" t="s">
        <v>11</v>
      </c>
    </row>
    <row r="44" spans="1:7" x14ac:dyDescent="0.2">
      <c r="A44" s="29">
        <v>42</v>
      </c>
      <c r="B44" s="230">
        <v>10</v>
      </c>
      <c r="C44" s="238" t="s">
        <v>133</v>
      </c>
      <c r="D44" s="234"/>
      <c r="E44" s="1" t="s">
        <v>121</v>
      </c>
      <c r="F44" s="229">
        <v>0.29166666666666669</v>
      </c>
      <c r="G44" s="27" t="s">
        <v>1</v>
      </c>
    </row>
    <row r="45" spans="1:7" x14ac:dyDescent="0.2">
      <c r="A45" s="29">
        <v>43</v>
      </c>
      <c r="B45" s="230"/>
      <c r="C45" s="239"/>
      <c r="D45" s="235"/>
      <c r="E45" s="1" t="s">
        <v>149</v>
      </c>
      <c r="F45" s="230"/>
      <c r="G45" s="27" t="s">
        <v>11</v>
      </c>
    </row>
    <row r="46" spans="1:7" x14ac:dyDescent="0.2">
      <c r="A46" s="29">
        <v>44</v>
      </c>
      <c r="B46" s="230"/>
      <c r="C46" s="240"/>
      <c r="D46" s="236"/>
      <c r="E46" s="1" t="s">
        <v>149</v>
      </c>
      <c r="F46" s="230"/>
      <c r="G46" s="27" t="s">
        <v>1</v>
      </c>
    </row>
    <row r="47" spans="1:7" x14ac:dyDescent="0.2">
      <c r="A47" s="29">
        <v>45</v>
      </c>
      <c r="B47" s="230">
        <v>11</v>
      </c>
      <c r="C47" s="238" t="s">
        <v>133</v>
      </c>
      <c r="D47" s="234"/>
      <c r="E47" s="1" t="s">
        <v>148</v>
      </c>
      <c r="F47" s="1"/>
      <c r="G47" s="27" t="s">
        <v>1</v>
      </c>
    </row>
    <row r="48" spans="1:7" x14ac:dyDescent="0.2">
      <c r="A48" s="29">
        <v>46</v>
      </c>
      <c r="B48" s="230"/>
      <c r="C48" s="239"/>
      <c r="D48" s="235"/>
      <c r="E48" s="1" t="s">
        <v>120</v>
      </c>
      <c r="F48" s="1"/>
      <c r="G48" s="27" t="s">
        <v>1</v>
      </c>
    </row>
    <row r="49" spans="1:7" x14ac:dyDescent="0.2">
      <c r="A49" s="29">
        <v>47</v>
      </c>
      <c r="B49" s="230"/>
      <c r="C49" s="239"/>
      <c r="D49" s="235"/>
      <c r="E49" s="1" t="s">
        <v>121</v>
      </c>
      <c r="F49" s="1"/>
      <c r="G49" s="27" t="s">
        <v>1</v>
      </c>
    </row>
    <row r="50" spans="1:7" x14ac:dyDescent="0.2">
      <c r="A50" s="29">
        <v>48</v>
      </c>
      <c r="B50" s="230"/>
      <c r="C50" s="239"/>
      <c r="D50" s="235"/>
      <c r="E50" s="1" t="s">
        <v>121</v>
      </c>
      <c r="F50" s="1"/>
      <c r="G50" s="27" t="s">
        <v>11</v>
      </c>
    </row>
    <row r="51" spans="1:7" x14ac:dyDescent="0.2">
      <c r="A51" s="29">
        <v>49</v>
      </c>
      <c r="B51" s="230"/>
      <c r="C51" s="239"/>
      <c r="D51" s="235"/>
      <c r="E51" s="1" t="s">
        <v>122</v>
      </c>
      <c r="F51" s="1"/>
      <c r="G51" s="27" t="s">
        <v>11</v>
      </c>
    </row>
    <row r="52" spans="1:7" x14ac:dyDescent="0.2">
      <c r="A52" s="29">
        <v>50</v>
      </c>
      <c r="B52" s="230"/>
      <c r="C52" s="239"/>
      <c r="D52" s="235"/>
      <c r="E52" s="1" t="s">
        <v>149</v>
      </c>
      <c r="F52" s="1"/>
      <c r="G52" s="27" t="s">
        <v>11</v>
      </c>
    </row>
    <row r="53" spans="1:7" x14ac:dyDescent="0.2">
      <c r="A53" s="29">
        <v>51</v>
      </c>
      <c r="B53" s="230"/>
      <c r="C53" s="240"/>
      <c r="D53" s="236"/>
      <c r="E53" s="1" t="s">
        <v>120</v>
      </c>
      <c r="F53" s="1"/>
      <c r="G53" s="27" t="s">
        <v>1</v>
      </c>
    </row>
    <row r="54" spans="1:7" x14ac:dyDescent="0.2">
      <c r="A54" s="37">
        <v>52</v>
      </c>
      <c r="B54" s="230">
        <v>12</v>
      </c>
      <c r="C54" s="245" t="s">
        <v>134</v>
      </c>
      <c r="D54" s="234"/>
      <c r="E54" s="1" t="s">
        <v>121</v>
      </c>
      <c r="F54" s="241">
        <v>0.25555555555555559</v>
      </c>
      <c r="G54" s="27" t="s">
        <v>1</v>
      </c>
    </row>
    <row r="55" spans="1:7" x14ac:dyDescent="0.2">
      <c r="A55" s="37">
        <v>53</v>
      </c>
      <c r="B55" s="230"/>
      <c r="C55" s="246"/>
      <c r="D55" s="235"/>
      <c r="E55" s="1" t="s">
        <v>120</v>
      </c>
      <c r="F55" s="235"/>
      <c r="G55" s="27" t="s">
        <v>1</v>
      </c>
    </row>
    <row r="56" spans="1:7" x14ac:dyDescent="0.2">
      <c r="A56" s="37">
        <v>54</v>
      </c>
      <c r="B56" s="230"/>
      <c r="C56" s="246"/>
      <c r="D56" s="235"/>
      <c r="E56" s="1" t="s">
        <v>123</v>
      </c>
      <c r="F56" s="235"/>
      <c r="G56" s="27" t="s">
        <v>1</v>
      </c>
    </row>
    <row r="57" spans="1:7" x14ac:dyDescent="0.2">
      <c r="A57" s="37">
        <v>55</v>
      </c>
      <c r="B57" s="230"/>
      <c r="C57" s="247"/>
      <c r="D57" s="236"/>
      <c r="E57" s="1" t="s">
        <v>148</v>
      </c>
      <c r="F57" s="236"/>
      <c r="G57" s="27" t="s">
        <v>1</v>
      </c>
    </row>
    <row r="58" spans="1:7" x14ac:dyDescent="0.2">
      <c r="A58" s="29">
        <v>56</v>
      </c>
      <c r="B58" s="230">
        <v>13</v>
      </c>
      <c r="C58" s="245" t="s">
        <v>134</v>
      </c>
      <c r="D58" s="234"/>
      <c r="E58" s="1" t="s">
        <v>120</v>
      </c>
      <c r="F58" s="241">
        <v>0.73472222222222217</v>
      </c>
      <c r="G58" s="27" t="s">
        <v>1</v>
      </c>
    </row>
    <row r="59" spans="1:7" x14ac:dyDescent="0.2">
      <c r="A59" s="29">
        <v>57</v>
      </c>
      <c r="B59" s="230"/>
      <c r="C59" s="246"/>
      <c r="D59" s="235"/>
      <c r="E59" s="1" t="s">
        <v>121</v>
      </c>
      <c r="F59" s="235"/>
      <c r="G59" s="27" t="s">
        <v>11</v>
      </c>
    </row>
    <row r="60" spans="1:7" x14ac:dyDescent="0.2">
      <c r="A60" s="29">
        <v>58</v>
      </c>
      <c r="B60" s="230"/>
      <c r="C60" s="246"/>
      <c r="D60" s="235"/>
      <c r="E60" s="1" t="s">
        <v>121</v>
      </c>
      <c r="F60" s="235"/>
      <c r="G60" s="27" t="s">
        <v>11</v>
      </c>
    </row>
    <row r="61" spans="1:7" x14ac:dyDescent="0.2">
      <c r="A61" s="29">
        <v>59</v>
      </c>
      <c r="B61" s="230"/>
      <c r="C61" s="246" t="s">
        <v>134</v>
      </c>
      <c r="D61" s="235"/>
      <c r="E61" s="1" t="s">
        <v>120</v>
      </c>
      <c r="F61" s="235"/>
      <c r="G61" s="27" t="s">
        <v>11</v>
      </c>
    </row>
    <row r="62" spans="1:7" x14ac:dyDescent="0.2">
      <c r="A62" s="29">
        <v>60</v>
      </c>
      <c r="B62" s="230"/>
      <c r="C62" s="246"/>
      <c r="D62" s="235"/>
      <c r="E62" s="1" t="s">
        <v>123</v>
      </c>
      <c r="F62" s="235"/>
      <c r="G62" s="27" t="s">
        <v>1</v>
      </c>
    </row>
    <row r="63" spans="1:7" x14ac:dyDescent="0.2">
      <c r="A63" s="29">
        <v>61</v>
      </c>
      <c r="B63" s="230"/>
      <c r="C63" s="246"/>
      <c r="D63" s="235"/>
      <c r="E63" s="1" t="s">
        <v>148</v>
      </c>
      <c r="F63" s="235"/>
      <c r="G63" s="27" t="s">
        <v>1</v>
      </c>
    </row>
    <row r="64" spans="1:7" x14ac:dyDescent="0.2">
      <c r="A64" s="29">
        <v>62</v>
      </c>
      <c r="B64" s="230"/>
      <c r="C64" s="247"/>
      <c r="D64" s="236"/>
      <c r="E64" s="1" t="s">
        <v>121</v>
      </c>
      <c r="F64" s="236"/>
      <c r="G64" s="27" t="s">
        <v>1</v>
      </c>
    </row>
    <row r="65" spans="1:7" x14ac:dyDescent="0.2">
      <c r="A65" s="29">
        <v>63</v>
      </c>
      <c r="B65" s="230">
        <v>14</v>
      </c>
      <c r="C65" s="245" t="s">
        <v>134</v>
      </c>
      <c r="D65" s="234"/>
      <c r="E65" s="1" t="s">
        <v>148</v>
      </c>
      <c r="F65" s="241">
        <v>0.43402777777777773</v>
      </c>
      <c r="G65" s="27" t="s">
        <v>1</v>
      </c>
    </row>
    <row r="66" spans="1:7" x14ac:dyDescent="0.2">
      <c r="A66" s="29">
        <v>64</v>
      </c>
      <c r="B66" s="230"/>
      <c r="C66" s="246"/>
      <c r="D66" s="235"/>
      <c r="E66" s="1" t="s">
        <v>122</v>
      </c>
      <c r="F66" s="235"/>
      <c r="G66" s="27" t="s">
        <v>1</v>
      </c>
    </row>
    <row r="67" spans="1:7" x14ac:dyDescent="0.2">
      <c r="A67" s="29">
        <v>65</v>
      </c>
      <c r="B67" s="230"/>
      <c r="C67" s="246"/>
      <c r="D67" s="235"/>
      <c r="E67" s="1" t="s">
        <v>121</v>
      </c>
      <c r="F67" s="235"/>
      <c r="G67" s="27" t="s">
        <v>11</v>
      </c>
    </row>
    <row r="68" spans="1:7" x14ac:dyDescent="0.2">
      <c r="A68" s="29">
        <v>66</v>
      </c>
      <c r="B68" s="230"/>
      <c r="C68" s="246"/>
      <c r="D68" s="235"/>
      <c r="E68" s="1" t="s">
        <v>120</v>
      </c>
      <c r="F68" s="235"/>
      <c r="G68" s="27" t="s">
        <v>1</v>
      </c>
    </row>
    <row r="69" spans="1:7" x14ac:dyDescent="0.2">
      <c r="A69" s="29">
        <v>67</v>
      </c>
      <c r="B69" s="230"/>
      <c r="C69" s="246"/>
      <c r="D69" s="235"/>
      <c r="E69" s="1" t="s">
        <v>121</v>
      </c>
      <c r="F69" s="235"/>
      <c r="G69" s="27" t="s">
        <v>11</v>
      </c>
    </row>
    <row r="70" spans="1:7" x14ac:dyDescent="0.2">
      <c r="A70" s="29">
        <v>68</v>
      </c>
      <c r="B70" s="230"/>
      <c r="C70" s="247"/>
      <c r="D70" s="236"/>
      <c r="E70" s="1" t="s">
        <v>121</v>
      </c>
      <c r="F70" s="236"/>
      <c r="G70" s="27" t="s">
        <v>1</v>
      </c>
    </row>
    <row r="71" spans="1:7" x14ac:dyDescent="0.2">
      <c r="A71" s="29">
        <v>69</v>
      </c>
      <c r="B71" s="230">
        <v>15</v>
      </c>
      <c r="C71" s="245" t="s">
        <v>134</v>
      </c>
      <c r="D71" s="234" t="s">
        <v>180</v>
      </c>
      <c r="E71" s="1" t="s">
        <v>148</v>
      </c>
      <c r="F71" s="241">
        <v>0.4861111111111111</v>
      </c>
      <c r="G71" s="27" t="s">
        <v>1</v>
      </c>
    </row>
    <row r="72" spans="1:7" x14ac:dyDescent="0.2">
      <c r="A72" s="29">
        <v>70</v>
      </c>
      <c r="B72" s="230"/>
      <c r="C72" s="246"/>
      <c r="D72" s="235"/>
      <c r="E72" s="1" t="s">
        <v>123</v>
      </c>
      <c r="F72" s="235"/>
      <c r="G72" s="27" t="s">
        <v>1</v>
      </c>
    </row>
    <row r="73" spans="1:7" x14ac:dyDescent="0.2">
      <c r="A73" s="29">
        <v>71</v>
      </c>
      <c r="B73" s="230"/>
      <c r="C73" s="246"/>
      <c r="D73" s="235"/>
      <c r="E73" s="1" t="s">
        <v>120</v>
      </c>
      <c r="F73" s="235"/>
      <c r="G73" s="27" t="s">
        <v>1</v>
      </c>
    </row>
    <row r="74" spans="1:7" x14ac:dyDescent="0.2">
      <c r="A74" s="29">
        <v>72</v>
      </c>
      <c r="B74" s="230"/>
      <c r="C74" s="246"/>
      <c r="D74" s="235"/>
      <c r="E74" s="1" t="s">
        <v>120</v>
      </c>
      <c r="F74" s="235"/>
      <c r="G74" s="27" t="s">
        <v>1</v>
      </c>
    </row>
    <row r="75" spans="1:7" x14ac:dyDescent="0.2">
      <c r="A75" s="29">
        <v>73</v>
      </c>
      <c r="B75" s="230"/>
      <c r="C75" s="246"/>
      <c r="D75" s="235"/>
      <c r="E75" s="1" t="s">
        <v>121</v>
      </c>
      <c r="F75" s="235"/>
      <c r="G75" s="27" t="s">
        <v>1</v>
      </c>
    </row>
    <row r="76" spans="1:7" x14ac:dyDescent="0.2">
      <c r="A76" s="29">
        <v>74</v>
      </c>
      <c r="B76" s="230"/>
      <c r="C76" s="247"/>
      <c r="D76" s="236"/>
      <c r="E76" s="1" t="s">
        <v>121</v>
      </c>
      <c r="F76" s="236"/>
      <c r="G76" s="27" t="s">
        <v>1</v>
      </c>
    </row>
    <row r="77" spans="1:7" x14ac:dyDescent="0.2">
      <c r="A77" s="29">
        <v>75</v>
      </c>
      <c r="B77" s="230">
        <v>16</v>
      </c>
      <c r="C77" s="245" t="s">
        <v>134</v>
      </c>
      <c r="D77" s="234" t="s">
        <v>181</v>
      </c>
      <c r="E77" s="1" t="s">
        <v>148</v>
      </c>
      <c r="F77" s="241">
        <v>0.58333333333333337</v>
      </c>
      <c r="G77" s="27" t="s">
        <v>1</v>
      </c>
    </row>
    <row r="78" spans="1:7" x14ac:dyDescent="0.2">
      <c r="A78" s="29">
        <v>76</v>
      </c>
      <c r="B78" s="230"/>
      <c r="C78" s="246"/>
      <c r="D78" s="235"/>
      <c r="E78" s="1" t="s">
        <v>120</v>
      </c>
      <c r="F78" s="235"/>
      <c r="G78" s="27" t="s">
        <v>1</v>
      </c>
    </row>
    <row r="79" spans="1:7" x14ac:dyDescent="0.2">
      <c r="A79" s="29">
        <v>77</v>
      </c>
      <c r="B79" s="230"/>
      <c r="C79" s="246"/>
      <c r="D79" s="235"/>
      <c r="E79" s="1" t="s">
        <v>120</v>
      </c>
      <c r="F79" s="235"/>
      <c r="G79" s="27" t="s">
        <v>1</v>
      </c>
    </row>
    <row r="80" spans="1:7" x14ac:dyDescent="0.2">
      <c r="A80" s="29">
        <v>78</v>
      </c>
      <c r="B80" s="230"/>
      <c r="C80" s="246"/>
      <c r="D80" s="235"/>
      <c r="E80" s="1" t="s">
        <v>120</v>
      </c>
      <c r="F80" s="235"/>
      <c r="G80" s="1" t="s">
        <v>1</v>
      </c>
    </row>
    <row r="81" spans="1:7" x14ac:dyDescent="0.2">
      <c r="A81" s="29">
        <v>79</v>
      </c>
      <c r="B81" s="230"/>
      <c r="C81" s="246"/>
      <c r="D81" s="235"/>
      <c r="E81" s="1" t="s">
        <v>120</v>
      </c>
      <c r="F81" s="235"/>
      <c r="G81" s="1" t="s">
        <v>1</v>
      </c>
    </row>
    <row r="82" spans="1:7" x14ac:dyDescent="0.2">
      <c r="A82" s="29">
        <v>80</v>
      </c>
      <c r="B82" s="230"/>
      <c r="C82" s="246"/>
      <c r="D82" s="235"/>
      <c r="E82" s="1" t="s">
        <v>149</v>
      </c>
      <c r="F82" s="235"/>
      <c r="G82" s="1" t="s">
        <v>1</v>
      </c>
    </row>
    <row r="83" spans="1:7" x14ac:dyDescent="0.2">
      <c r="A83" s="29">
        <v>81</v>
      </c>
      <c r="B83" s="230"/>
      <c r="C83" s="246"/>
      <c r="D83" s="235"/>
      <c r="E83" s="1" t="s">
        <v>120</v>
      </c>
      <c r="F83" s="235"/>
      <c r="G83" s="1" t="s">
        <v>1</v>
      </c>
    </row>
    <row r="84" spans="1:7" x14ac:dyDescent="0.2">
      <c r="A84" s="29">
        <v>82</v>
      </c>
      <c r="B84" s="230"/>
      <c r="C84" s="246"/>
      <c r="D84" s="235"/>
      <c r="E84" s="1" t="s">
        <v>121</v>
      </c>
      <c r="F84" s="235"/>
      <c r="G84" s="1" t="s">
        <v>1</v>
      </c>
    </row>
    <row r="85" spans="1:7" x14ac:dyDescent="0.2">
      <c r="A85" s="29">
        <v>83</v>
      </c>
      <c r="B85" s="230"/>
      <c r="C85" s="247"/>
      <c r="D85" s="236"/>
      <c r="E85" s="1" t="s">
        <v>121</v>
      </c>
      <c r="F85" s="236"/>
      <c r="G85" s="1" t="s">
        <v>1</v>
      </c>
    </row>
    <row r="86" spans="1:7" x14ac:dyDescent="0.2">
      <c r="A86" s="37">
        <v>84</v>
      </c>
      <c r="B86" s="230">
        <v>17</v>
      </c>
      <c r="C86" s="245" t="s">
        <v>134</v>
      </c>
      <c r="D86" s="234" t="s">
        <v>180</v>
      </c>
      <c r="E86" s="1" t="s">
        <v>121</v>
      </c>
      <c r="F86" s="241">
        <v>0.41666666666666669</v>
      </c>
      <c r="G86" s="1" t="s">
        <v>1</v>
      </c>
    </row>
    <row r="87" spans="1:7" x14ac:dyDescent="0.2">
      <c r="A87" s="37">
        <v>85</v>
      </c>
      <c r="B87" s="230"/>
      <c r="C87" s="246"/>
      <c r="D87" s="235"/>
      <c r="E87" s="1" t="s">
        <v>123</v>
      </c>
      <c r="F87" s="235"/>
      <c r="G87" s="1" t="s">
        <v>1</v>
      </c>
    </row>
    <row r="88" spans="1:7" x14ac:dyDescent="0.2">
      <c r="A88" s="37">
        <v>86</v>
      </c>
      <c r="B88" s="230"/>
      <c r="C88" s="247"/>
      <c r="D88" s="236"/>
      <c r="E88" s="1" t="s">
        <v>148</v>
      </c>
      <c r="F88" s="236"/>
      <c r="G88" s="1" t="s">
        <v>1</v>
      </c>
    </row>
    <row r="89" spans="1:7" x14ac:dyDescent="0.2">
      <c r="A89" s="29">
        <v>87</v>
      </c>
      <c r="B89" s="230">
        <v>18</v>
      </c>
      <c r="C89" s="245" t="s">
        <v>134</v>
      </c>
      <c r="D89" s="234" t="s">
        <v>180</v>
      </c>
      <c r="E89" s="1" t="s">
        <v>148</v>
      </c>
      <c r="F89" s="231"/>
      <c r="G89" s="1" t="s">
        <v>1</v>
      </c>
    </row>
    <row r="90" spans="1:7" x14ac:dyDescent="0.2">
      <c r="A90" s="29">
        <v>88</v>
      </c>
      <c r="B90" s="230"/>
      <c r="C90" s="246"/>
      <c r="D90" s="235"/>
      <c r="E90" s="1" t="s">
        <v>120</v>
      </c>
      <c r="F90" s="232"/>
      <c r="G90" s="1" t="s">
        <v>1</v>
      </c>
    </row>
    <row r="91" spans="1:7" x14ac:dyDescent="0.2">
      <c r="A91" s="29">
        <v>89</v>
      </c>
      <c r="B91" s="230"/>
      <c r="C91" s="246"/>
      <c r="D91" s="235"/>
      <c r="E91" s="1" t="s">
        <v>121</v>
      </c>
      <c r="F91" s="232"/>
      <c r="G91" s="1" t="s">
        <v>1</v>
      </c>
    </row>
    <row r="92" spans="1:7" x14ac:dyDescent="0.2">
      <c r="A92" s="29">
        <v>90</v>
      </c>
      <c r="B92" s="230"/>
      <c r="C92" s="246"/>
      <c r="D92" s="235"/>
      <c r="E92" s="1" t="s">
        <v>121</v>
      </c>
      <c r="F92" s="232"/>
      <c r="G92" s="1" t="s">
        <v>1</v>
      </c>
    </row>
    <row r="93" spans="1:7" x14ac:dyDescent="0.2">
      <c r="A93" s="29">
        <v>91</v>
      </c>
      <c r="B93" s="230"/>
      <c r="C93" s="246"/>
      <c r="D93" s="235"/>
      <c r="E93" s="1" t="s">
        <v>121</v>
      </c>
      <c r="F93" s="232"/>
      <c r="G93" s="1" t="s">
        <v>1</v>
      </c>
    </row>
    <row r="94" spans="1:7" x14ac:dyDescent="0.2">
      <c r="A94" s="29">
        <v>92</v>
      </c>
      <c r="B94" s="230"/>
      <c r="C94" s="247"/>
      <c r="D94" s="236"/>
      <c r="E94" s="1" t="s">
        <v>121</v>
      </c>
      <c r="F94" s="233"/>
      <c r="G94" s="1" t="s">
        <v>1</v>
      </c>
    </row>
    <row r="95" spans="1:7" x14ac:dyDescent="0.2">
      <c r="A95" s="29">
        <v>93</v>
      </c>
      <c r="B95" s="230">
        <v>19</v>
      </c>
      <c r="C95" s="242" t="s">
        <v>135</v>
      </c>
      <c r="D95" s="234" t="s">
        <v>182</v>
      </c>
      <c r="E95" s="1" t="s">
        <v>120</v>
      </c>
      <c r="F95" s="241">
        <v>0.625</v>
      </c>
      <c r="G95" s="1" t="s">
        <v>1</v>
      </c>
    </row>
    <row r="96" spans="1:7" x14ac:dyDescent="0.2">
      <c r="A96" s="29">
        <v>94</v>
      </c>
      <c r="B96" s="230"/>
      <c r="C96" s="243"/>
      <c r="D96" s="235"/>
      <c r="E96" s="1" t="s">
        <v>121</v>
      </c>
      <c r="F96" s="235"/>
      <c r="G96" s="1" t="s">
        <v>1</v>
      </c>
    </row>
    <row r="97" spans="1:7" x14ac:dyDescent="0.2">
      <c r="A97" s="29">
        <v>95</v>
      </c>
      <c r="B97" s="230"/>
      <c r="C97" s="243"/>
      <c r="D97" s="235"/>
      <c r="E97" s="1" t="s">
        <v>122</v>
      </c>
      <c r="F97" s="235"/>
      <c r="G97" s="1" t="s">
        <v>1</v>
      </c>
    </row>
    <row r="98" spans="1:7" x14ac:dyDescent="0.2">
      <c r="A98" s="29">
        <v>96</v>
      </c>
      <c r="B98" s="230"/>
      <c r="C98" s="243"/>
      <c r="D98" s="235"/>
      <c r="E98" s="1" t="s">
        <v>120</v>
      </c>
      <c r="F98" s="235"/>
      <c r="G98" s="1" t="s">
        <v>1</v>
      </c>
    </row>
    <row r="99" spans="1:7" x14ac:dyDescent="0.2">
      <c r="A99" s="29">
        <v>97</v>
      </c>
      <c r="B99" s="230"/>
      <c r="C99" s="243"/>
      <c r="D99" s="235"/>
      <c r="E99" s="1" t="s">
        <v>122</v>
      </c>
      <c r="F99" s="235"/>
      <c r="G99" s="1" t="s">
        <v>11</v>
      </c>
    </row>
    <row r="100" spans="1:7" x14ac:dyDescent="0.2">
      <c r="A100" s="29">
        <v>98</v>
      </c>
      <c r="B100" s="230"/>
      <c r="C100" s="244"/>
      <c r="D100" s="236"/>
      <c r="E100" s="1" t="s">
        <v>149</v>
      </c>
      <c r="F100" s="236"/>
      <c r="G100" s="1" t="s">
        <v>1</v>
      </c>
    </row>
    <row r="101" spans="1:7" x14ac:dyDescent="0.2">
      <c r="A101" s="29">
        <v>99</v>
      </c>
      <c r="B101" s="230">
        <v>20</v>
      </c>
      <c r="C101" s="242" t="s">
        <v>135</v>
      </c>
      <c r="D101" s="234" t="s">
        <v>181</v>
      </c>
      <c r="E101" s="1" t="s">
        <v>148</v>
      </c>
      <c r="F101" s="241">
        <v>0.40625</v>
      </c>
      <c r="G101" s="1" t="s">
        <v>1</v>
      </c>
    </row>
    <row r="102" spans="1:7" x14ac:dyDescent="0.2">
      <c r="A102" s="29">
        <v>100</v>
      </c>
      <c r="B102" s="230"/>
      <c r="C102" s="243"/>
      <c r="D102" s="235"/>
      <c r="E102" s="1" t="s">
        <v>121</v>
      </c>
      <c r="F102" s="235"/>
      <c r="G102" s="1" t="s">
        <v>1</v>
      </c>
    </row>
    <row r="103" spans="1:7" x14ac:dyDescent="0.2">
      <c r="A103" s="29">
        <v>101</v>
      </c>
      <c r="B103" s="230"/>
      <c r="C103" s="243"/>
      <c r="D103" s="235"/>
      <c r="E103" s="1" t="s">
        <v>121</v>
      </c>
      <c r="F103" s="235"/>
      <c r="G103" s="1" t="s">
        <v>1</v>
      </c>
    </row>
    <row r="104" spans="1:7" x14ac:dyDescent="0.2">
      <c r="A104" s="29">
        <v>102</v>
      </c>
      <c r="B104" s="230"/>
      <c r="C104" s="243"/>
      <c r="D104" s="235"/>
      <c r="E104" s="1" t="s">
        <v>123</v>
      </c>
      <c r="F104" s="235"/>
      <c r="G104" s="1" t="s">
        <v>1</v>
      </c>
    </row>
    <row r="105" spans="1:7" x14ac:dyDescent="0.2">
      <c r="A105" s="29">
        <v>103</v>
      </c>
      <c r="B105" s="230"/>
      <c r="C105" s="244"/>
      <c r="D105" s="236"/>
      <c r="E105" s="1" t="s">
        <v>120</v>
      </c>
      <c r="F105" s="236"/>
      <c r="G105" s="1" t="s">
        <v>1</v>
      </c>
    </row>
    <row r="106" spans="1:7" x14ac:dyDescent="0.2">
      <c r="A106" s="29">
        <v>104</v>
      </c>
      <c r="B106" s="230">
        <v>20</v>
      </c>
      <c r="C106" s="242" t="s">
        <v>135</v>
      </c>
      <c r="D106" s="234" t="s">
        <v>183</v>
      </c>
      <c r="E106" s="1" t="s">
        <v>148</v>
      </c>
      <c r="F106" s="241">
        <v>0.44791666666666669</v>
      </c>
      <c r="G106" s="1" t="s">
        <v>1</v>
      </c>
    </row>
    <row r="107" spans="1:7" x14ac:dyDescent="0.2">
      <c r="A107" s="29">
        <v>105</v>
      </c>
      <c r="B107" s="230"/>
      <c r="C107" s="243"/>
      <c r="D107" s="235"/>
      <c r="E107" s="1" t="s">
        <v>120</v>
      </c>
      <c r="F107" s="235"/>
      <c r="G107" s="1" t="s">
        <v>1</v>
      </c>
    </row>
    <row r="108" spans="1:7" x14ac:dyDescent="0.2">
      <c r="A108" s="29">
        <v>106</v>
      </c>
      <c r="B108" s="230"/>
      <c r="C108" s="243"/>
      <c r="D108" s="235"/>
      <c r="E108" s="1" t="s">
        <v>121</v>
      </c>
      <c r="F108" s="235"/>
      <c r="G108" s="1" t="s">
        <v>11</v>
      </c>
    </row>
    <row r="109" spans="1:7" x14ac:dyDescent="0.2">
      <c r="A109" s="29">
        <v>107</v>
      </c>
      <c r="B109" s="230"/>
      <c r="C109" s="243"/>
      <c r="D109" s="235"/>
      <c r="E109" s="1" t="s">
        <v>120</v>
      </c>
      <c r="F109" s="235"/>
      <c r="G109" s="1" t="s">
        <v>1</v>
      </c>
    </row>
    <row r="110" spans="1:7" x14ac:dyDescent="0.2">
      <c r="A110" s="29">
        <v>108</v>
      </c>
      <c r="B110" s="230"/>
      <c r="C110" s="243"/>
      <c r="D110" s="235"/>
      <c r="E110" s="1" t="s">
        <v>122</v>
      </c>
      <c r="F110" s="235"/>
      <c r="G110" s="1" t="s">
        <v>1</v>
      </c>
    </row>
    <row r="111" spans="1:7" x14ac:dyDescent="0.2">
      <c r="A111" s="29">
        <v>109</v>
      </c>
      <c r="B111" s="230"/>
      <c r="C111" s="243"/>
      <c r="D111" s="235"/>
      <c r="E111" s="1" t="s">
        <v>149</v>
      </c>
      <c r="F111" s="235"/>
      <c r="G111" s="1" t="s">
        <v>11</v>
      </c>
    </row>
    <row r="112" spans="1:7" x14ac:dyDescent="0.2">
      <c r="A112" s="29">
        <v>110</v>
      </c>
      <c r="B112" s="230"/>
      <c r="C112" s="244"/>
      <c r="D112" s="236"/>
      <c r="E112" s="1" t="s">
        <v>120</v>
      </c>
      <c r="F112" s="236"/>
      <c r="G112" s="1" t="s">
        <v>1</v>
      </c>
    </row>
    <row r="113" spans="1:7" x14ac:dyDescent="0.2">
      <c r="A113" s="37">
        <v>111</v>
      </c>
      <c r="B113" s="230">
        <v>21</v>
      </c>
      <c r="C113" s="242" t="s">
        <v>135</v>
      </c>
      <c r="D113" s="234" t="s">
        <v>181</v>
      </c>
      <c r="E113" s="1" t="s">
        <v>120</v>
      </c>
      <c r="F113" s="241">
        <v>0.375</v>
      </c>
      <c r="G113" s="1" t="s">
        <v>1</v>
      </c>
    </row>
    <row r="114" spans="1:7" x14ac:dyDescent="0.2">
      <c r="A114" s="37">
        <v>112</v>
      </c>
      <c r="B114" s="230"/>
      <c r="C114" s="243"/>
      <c r="D114" s="235"/>
      <c r="E114" s="1" t="s">
        <v>122</v>
      </c>
      <c r="F114" s="235"/>
      <c r="G114" s="1" t="s">
        <v>1</v>
      </c>
    </row>
    <row r="115" spans="1:7" x14ac:dyDescent="0.2">
      <c r="A115" s="37">
        <v>113</v>
      </c>
      <c r="B115" s="230"/>
      <c r="C115" s="243"/>
      <c r="D115" s="235"/>
      <c r="E115" s="1" t="s">
        <v>123</v>
      </c>
      <c r="F115" s="235"/>
      <c r="G115" s="1" t="s">
        <v>1</v>
      </c>
    </row>
    <row r="116" spans="1:7" x14ac:dyDescent="0.2">
      <c r="A116" s="37">
        <v>114</v>
      </c>
      <c r="B116" s="230"/>
      <c r="C116" s="244"/>
      <c r="D116" s="236"/>
      <c r="E116" s="1" t="s">
        <v>121</v>
      </c>
      <c r="F116" s="236"/>
      <c r="G116" s="1" t="s">
        <v>1</v>
      </c>
    </row>
    <row r="117" spans="1:7" x14ac:dyDescent="0.2">
      <c r="A117" s="29">
        <v>115</v>
      </c>
      <c r="B117" s="230">
        <v>22</v>
      </c>
      <c r="C117" s="242" t="s">
        <v>135</v>
      </c>
      <c r="D117" s="234" t="s">
        <v>181</v>
      </c>
      <c r="E117" s="1" t="s">
        <v>148</v>
      </c>
      <c r="F117" s="1"/>
      <c r="G117" s="1" t="s">
        <v>1</v>
      </c>
    </row>
    <row r="118" spans="1:7" x14ac:dyDescent="0.2">
      <c r="A118" s="29">
        <v>116</v>
      </c>
      <c r="B118" s="230"/>
      <c r="C118" s="243"/>
      <c r="D118" s="235"/>
      <c r="E118" s="1" t="s">
        <v>121</v>
      </c>
      <c r="F118" s="1"/>
      <c r="G118" s="1" t="s">
        <v>11</v>
      </c>
    </row>
    <row r="119" spans="1:7" x14ac:dyDescent="0.2">
      <c r="A119" s="29">
        <v>117</v>
      </c>
      <c r="B119" s="230"/>
      <c r="C119" s="243"/>
      <c r="D119" s="235"/>
      <c r="E119" s="1" t="s">
        <v>122</v>
      </c>
      <c r="F119" s="1"/>
      <c r="G119" s="1" t="s">
        <v>11</v>
      </c>
    </row>
    <row r="120" spans="1:7" x14ac:dyDescent="0.2">
      <c r="A120" s="29">
        <v>118</v>
      </c>
      <c r="B120" s="230"/>
      <c r="C120" s="243"/>
      <c r="D120" s="235"/>
      <c r="E120" s="1" t="s">
        <v>121</v>
      </c>
      <c r="F120" s="1"/>
      <c r="G120" s="1" t="s">
        <v>1</v>
      </c>
    </row>
    <row r="121" spans="1:7" x14ac:dyDescent="0.2">
      <c r="A121" s="29">
        <v>119</v>
      </c>
      <c r="B121" s="230"/>
      <c r="C121" s="244"/>
      <c r="D121" s="236"/>
      <c r="E121" s="1" t="s">
        <v>120</v>
      </c>
      <c r="F121" s="1"/>
      <c r="G121" s="1" t="s">
        <v>1</v>
      </c>
    </row>
    <row r="122" spans="1:7" x14ac:dyDescent="0.2">
      <c r="A122" s="29">
        <v>120</v>
      </c>
      <c r="B122" s="230">
        <v>23</v>
      </c>
      <c r="C122" s="242" t="s">
        <v>135</v>
      </c>
      <c r="D122" s="234" t="s">
        <v>180</v>
      </c>
      <c r="E122" s="1" t="s">
        <v>148</v>
      </c>
      <c r="F122" s="1"/>
      <c r="G122" s="1" t="s">
        <v>1</v>
      </c>
    </row>
    <row r="123" spans="1:7" x14ac:dyDescent="0.2">
      <c r="A123" s="29">
        <v>121</v>
      </c>
      <c r="B123" s="230"/>
      <c r="C123" s="243"/>
      <c r="D123" s="235"/>
      <c r="E123" s="1" t="s">
        <v>120</v>
      </c>
      <c r="F123" s="1"/>
      <c r="G123" s="1" t="s">
        <v>1</v>
      </c>
    </row>
    <row r="124" spans="1:7" x14ac:dyDescent="0.2">
      <c r="A124" s="29">
        <v>122</v>
      </c>
      <c r="B124" s="230"/>
      <c r="C124" s="243"/>
      <c r="D124" s="235"/>
      <c r="E124" s="1" t="s">
        <v>121</v>
      </c>
      <c r="F124" s="1"/>
      <c r="G124" s="1" t="s">
        <v>1</v>
      </c>
    </row>
    <row r="125" spans="1:7" x14ac:dyDescent="0.2">
      <c r="A125" s="29">
        <v>123</v>
      </c>
      <c r="B125" s="230"/>
      <c r="C125" s="243"/>
      <c r="D125" s="235"/>
      <c r="E125" s="1" t="s">
        <v>122</v>
      </c>
      <c r="F125" s="1"/>
      <c r="G125" s="1" t="s">
        <v>1</v>
      </c>
    </row>
    <row r="126" spans="1:7" x14ac:dyDescent="0.2">
      <c r="A126" s="29">
        <v>124</v>
      </c>
      <c r="B126" s="230"/>
      <c r="C126" s="243"/>
      <c r="D126" s="235"/>
      <c r="E126" s="1" t="s">
        <v>121</v>
      </c>
      <c r="F126" s="1"/>
      <c r="G126" s="1" t="s">
        <v>1</v>
      </c>
    </row>
    <row r="127" spans="1:7" x14ac:dyDescent="0.2">
      <c r="A127" s="29">
        <v>125</v>
      </c>
      <c r="B127" s="230"/>
      <c r="C127" s="243"/>
      <c r="D127" s="235"/>
      <c r="E127" s="1" t="s">
        <v>120</v>
      </c>
      <c r="F127" s="1"/>
      <c r="G127" s="1" t="s">
        <v>1</v>
      </c>
    </row>
    <row r="128" spans="1:7" x14ac:dyDescent="0.2">
      <c r="A128" s="29">
        <v>126</v>
      </c>
      <c r="B128" s="230"/>
      <c r="C128" s="243"/>
      <c r="D128" s="235"/>
      <c r="E128" s="1" t="s">
        <v>123</v>
      </c>
      <c r="F128" s="1"/>
      <c r="G128" s="1" t="s">
        <v>1</v>
      </c>
    </row>
    <row r="129" spans="1:7" x14ac:dyDescent="0.2">
      <c r="A129" s="29">
        <v>127</v>
      </c>
      <c r="B129" s="230"/>
      <c r="C129" s="244"/>
      <c r="D129" s="236"/>
      <c r="E129" s="1" t="s">
        <v>121</v>
      </c>
      <c r="F129" s="1"/>
      <c r="G129" s="1" t="s">
        <v>1</v>
      </c>
    </row>
    <row r="130" spans="1:7" x14ac:dyDescent="0.2">
      <c r="A130" s="29">
        <v>128</v>
      </c>
      <c r="B130" s="230">
        <v>24</v>
      </c>
      <c r="C130" s="242" t="s">
        <v>135</v>
      </c>
      <c r="D130" s="234" t="s">
        <v>181</v>
      </c>
      <c r="E130" s="1" t="s">
        <v>120</v>
      </c>
      <c r="F130" s="1"/>
      <c r="G130" s="1" t="s">
        <v>1</v>
      </c>
    </row>
    <row r="131" spans="1:7" x14ac:dyDescent="0.2">
      <c r="A131" s="29">
        <v>129</v>
      </c>
      <c r="B131" s="230"/>
      <c r="C131" s="243"/>
      <c r="D131" s="235"/>
      <c r="E131" s="1" t="s">
        <v>121</v>
      </c>
      <c r="F131" s="1"/>
      <c r="G131" s="1" t="s">
        <v>1</v>
      </c>
    </row>
    <row r="132" spans="1:7" x14ac:dyDescent="0.2">
      <c r="A132" s="29">
        <v>130</v>
      </c>
      <c r="B132" s="230"/>
      <c r="C132" s="243"/>
      <c r="D132" s="235"/>
      <c r="E132" s="1" t="s">
        <v>121</v>
      </c>
      <c r="F132" s="1"/>
      <c r="G132" s="1" t="s">
        <v>1</v>
      </c>
    </row>
    <row r="133" spans="1:7" x14ac:dyDescent="0.2">
      <c r="A133" s="29">
        <v>131</v>
      </c>
      <c r="B133" s="230"/>
      <c r="C133" s="243"/>
      <c r="D133" s="235"/>
      <c r="E133" s="1" t="s">
        <v>149</v>
      </c>
      <c r="F133" s="1"/>
      <c r="G133" s="1" t="s">
        <v>1</v>
      </c>
    </row>
    <row r="134" spans="1:7" x14ac:dyDescent="0.2">
      <c r="A134" s="29">
        <v>132</v>
      </c>
      <c r="B134" s="230"/>
      <c r="C134" s="243"/>
      <c r="D134" s="235"/>
      <c r="E134" s="1" t="s">
        <v>120</v>
      </c>
      <c r="F134" s="1"/>
      <c r="G134" s="1" t="s">
        <v>1</v>
      </c>
    </row>
    <row r="135" spans="1:7" x14ac:dyDescent="0.2">
      <c r="A135" s="29">
        <v>133</v>
      </c>
      <c r="B135" s="230"/>
      <c r="C135" s="244"/>
      <c r="D135" s="236"/>
      <c r="E135" s="1" t="s">
        <v>121</v>
      </c>
      <c r="F135" s="1"/>
      <c r="G135" s="1" t="s">
        <v>1</v>
      </c>
    </row>
    <row r="136" spans="1:7" x14ac:dyDescent="0.2">
      <c r="A136" s="29">
        <v>134</v>
      </c>
      <c r="B136" s="230">
        <v>25</v>
      </c>
      <c r="C136" s="242" t="s">
        <v>135</v>
      </c>
      <c r="D136" s="234" t="s">
        <v>180</v>
      </c>
      <c r="E136" s="1" t="s">
        <v>120</v>
      </c>
      <c r="F136" s="1"/>
      <c r="G136" s="1" t="s">
        <v>1</v>
      </c>
    </row>
    <row r="137" spans="1:7" x14ac:dyDescent="0.2">
      <c r="A137" s="29">
        <v>135</v>
      </c>
      <c r="B137" s="230"/>
      <c r="C137" s="243"/>
      <c r="D137" s="235"/>
      <c r="E137" s="1" t="s">
        <v>149</v>
      </c>
      <c r="F137" s="1"/>
      <c r="G137" s="1" t="s">
        <v>11</v>
      </c>
    </row>
    <row r="138" spans="1:7" x14ac:dyDescent="0.2">
      <c r="A138" s="29">
        <v>136</v>
      </c>
      <c r="B138" s="230"/>
      <c r="C138" s="243"/>
      <c r="D138" s="235"/>
      <c r="E138" s="1" t="s">
        <v>120</v>
      </c>
      <c r="F138" s="1"/>
      <c r="G138" s="1" t="s">
        <v>1</v>
      </c>
    </row>
    <row r="139" spans="1:7" x14ac:dyDescent="0.2">
      <c r="A139" s="29">
        <v>137</v>
      </c>
      <c r="B139" s="230"/>
      <c r="C139" s="243"/>
      <c r="D139" s="235"/>
      <c r="E139" s="1" t="s">
        <v>120</v>
      </c>
      <c r="F139" s="1"/>
      <c r="G139" s="1" t="s">
        <v>1</v>
      </c>
    </row>
    <row r="140" spans="1:7" x14ac:dyDescent="0.2">
      <c r="A140" s="29">
        <v>138</v>
      </c>
      <c r="B140" s="230"/>
      <c r="C140" s="243"/>
      <c r="D140" s="235"/>
      <c r="E140" s="1" t="s">
        <v>121</v>
      </c>
      <c r="F140" s="1"/>
      <c r="G140" s="1" t="s">
        <v>11</v>
      </c>
    </row>
    <row r="141" spans="1:7" x14ac:dyDescent="0.2">
      <c r="A141" s="29">
        <v>139</v>
      </c>
      <c r="B141" s="230"/>
      <c r="C141" s="244"/>
      <c r="D141" s="236"/>
      <c r="E141" s="1" t="s">
        <v>148</v>
      </c>
      <c r="F141" s="1"/>
      <c r="G141" s="1" t="s">
        <v>1</v>
      </c>
    </row>
  </sheetData>
  <autoFilter ref="A2:G141"/>
  <mergeCells count="102">
    <mergeCell ref="B136:B141"/>
    <mergeCell ref="B95:B100"/>
    <mergeCell ref="B101:B105"/>
    <mergeCell ref="B106:B112"/>
    <mergeCell ref="B113:B116"/>
    <mergeCell ref="B117:B121"/>
    <mergeCell ref="B122:B129"/>
    <mergeCell ref="D3:D6"/>
    <mergeCell ref="D7:D9"/>
    <mergeCell ref="D10:D12"/>
    <mergeCell ref="D13:D15"/>
    <mergeCell ref="D16:D19"/>
    <mergeCell ref="D47:D53"/>
    <mergeCell ref="D54:D57"/>
    <mergeCell ref="D58:D64"/>
    <mergeCell ref="D65:D70"/>
    <mergeCell ref="D71:D76"/>
    <mergeCell ref="D136:D141"/>
    <mergeCell ref="D106:D112"/>
    <mergeCell ref="D113:D116"/>
    <mergeCell ref="D117:D121"/>
    <mergeCell ref="D122:D129"/>
    <mergeCell ref="D130:D135"/>
    <mergeCell ref="D77:D85"/>
    <mergeCell ref="B130:B135"/>
    <mergeCell ref="B89:B94"/>
    <mergeCell ref="B54:B57"/>
    <mergeCell ref="B58:B64"/>
    <mergeCell ref="B65:B70"/>
    <mergeCell ref="B71:B76"/>
    <mergeCell ref="B77:B85"/>
    <mergeCell ref="B86:B88"/>
    <mergeCell ref="F65:F70"/>
    <mergeCell ref="F71:F76"/>
    <mergeCell ref="F77:F85"/>
    <mergeCell ref="D86:D88"/>
    <mergeCell ref="D89:D94"/>
    <mergeCell ref="D95:D100"/>
    <mergeCell ref="D101:D105"/>
    <mergeCell ref="F106:F112"/>
    <mergeCell ref="F101:F105"/>
    <mergeCell ref="F113:F116"/>
    <mergeCell ref="C58:C60"/>
    <mergeCell ref="C61:C64"/>
    <mergeCell ref="C65:C70"/>
    <mergeCell ref="C71:C76"/>
    <mergeCell ref="F86:F88"/>
    <mergeCell ref="F95:F100"/>
    <mergeCell ref="B3:B6"/>
    <mergeCell ref="B7:B9"/>
    <mergeCell ref="B10:B12"/>
    <mergeCell ref="B13:B15"/>
    <mergeCell ref="B16:B19"/>
    <mergeCell ref="B39:B43"/>
    <mergeCell ref="B44:B46"/>
    <mergeCell ref="B47:B53"/>
    <mergeCell ref="F54:F57"/>
    <mergeCell ref="D39:D43"/>
    <mergeCell ref="D44:D46"/>
    <mergeCell ref="B20:B27"/>
    <mergeCell ref="F20:F27"/>
    <mergeCell ref="F16:F19"/>
    <mergeCell ref="F28:F32"/>
    <mergeCell ref="F33:F38"/>
    <mergeCell ref="B28:B32"/>
    <mergeCell ref="B33:B38"/>
    <mergeCell ref="D20:D27"/>
    <mergeCell ref="D28:D32"/>
    <mergeCell ref="D33:D38"/>
    <mergeCell ref="C3:C6"/>
    <mergeCell ref="C54:C57"/>
    <mergeCell ref="I6:K6"/>
    <mergeCell ref="C7:C9"/>
    <mergeCell ref="C10:C12"/>
    <mergeCell ref="C13:C15"/>
    <mergeCell ref="C16:C19"/>
    <mergeCell ref="C20:C27"/>
    <mergeCell ref="C28:C32"/>
    <mergeCell ref="C33:C38"/>
    <mergeCell ref="F3:F6"/>
    <mergeCell ref="F7:F9"/>
    <mergeCell ref="F10:F12"/>
    <mergeCell ref="F13:F15"/>
    <mergeCell ref="I7:K7"/>
    <mergeCell ref="F89:F94"/>
    <mergeCell ref="C39:C43"/>
    <mergeCell ref="C44:C46"/>
    <mergeCell ref="C47:C53"/>
    <mergeCell ref="F58:F64"/>
    <mergeCell ref="F39:F43"/>
    <mergeCell ref="F44:F46"/>
    <mergeCell ref="C136:C141"/>
    <mergeCell ref="C106:C112"/>
    <mergeCell ref="C113:C116"/>
    <mergeCell ref="C117:C121"/>
    <mergeCell ref="C122:C129"/>
    <mergeCell ref="C130:C135"/>
    <mergeCell ref="C77:C85"/>
    <mergeCell ref="C86:C88"/>
    <mergeCell ref="C89:C94"/>
    <mergeCell ref="C95:C100"/>
    <mergeCell ref="C101:C105"/>
  </mergeCells>
  <conditionalFormatting sqref="G3:G129">
    <cfRule type="containsText" dxfId="60" priority="19" operator="containsText" text="Wrong">
      <formula>NOT(ISERROR(SEARCH("Wrong",G3)))</formula>
    </cfRule>
    <cfRule type="containsText" dxfId="59" priority="20" operator="containsText" text="Correct">
      <formula>NOT(ISERROR(SEARCH("Correct",G3)))</formula>
    </cfRule>
  </conditionalFormatting>
  <conditionalFormatting sqref="G136">
    <cfRule type="containsText" dxfId="58" priority="17" operator="containsText" text="Wrong">
      <formula>NOT(ISERROR(SEARCH("Wrong",G136)))</formula>
    </cfRule>
    <cfRule type="containsText" dxfId="57" priority="18" operator="containsText" text="Correct">
      <formula>NOT(ISERROR(SEARCH("Correct",G136)))</formula>
    </cfRule>
  </conditionalFormatting>
  <conditionalFormatting sqref="G138">
    <cfRule type="containsText" dxfId="56" priority="15" operator="containsText" text="Wrong">
      <formula>NOT(ISERROR(SEARCH("Wrong",G138)))</formula>
    </cfRule>
    <cfRule type="containsText" dxfId="55" priority="16" operator="containsText" text="Correct">
      <formula>NOT(ISERROR(SEARCH("Correct",G138)))</formula>
    </cfRule>
  </conditionalFormatting>
  <conditionalFormatting sqref="G139">
    <cfRule type="containsText" dxfId="54" priority="13" operator="containsText" text="Wrong">
      <formula>NOT(ISERROR(SEARCH("Wrong",G139)))</formula>
    </cfRule>
    <cfRule type="containsText" dxfId="53" priority="14" operator="containsText" text="Correct">
      <formula>NOT(ISERROR(SEARCH("Correct",G139)))</formula>
    </cfRule>
  </conditionalFormatting>
  <conditionalFormatting sqref="G141">
    <cfRule type="containsText" dxfId="52" priority="11" operator="containsText" text="Wrong">
      <formula>NOT(ISERROR(SEARCH("Wrong",G141)))</formula>
    </cfRule>
    <cfRule type="containsText" dxfId="51" priority="12" operator="containsText" text="Correct">
      <formula>NOT(ISERROR(SEARCH("Correct",G141)))</formula>
    </cfRule>
  </conditionalFormatting>
  <conditionalFormatting sqref="G137">
    <cfRule type="containsText" dxfId="50" priority="9" operator="containsText" text="Wrong">
      <formula>NOT(ISERROR(SEARCH("Wrong",G137)))</formula>
    </cfRule>
    <cfRule type="containsText" dxfId="49" priority="10" operator="containsText" text="Correct">
      <formula>NOT(ISERROR(SEARCH("Correct",G137)))</formula>
    </cfRule>
  </conditionalFormatting>
  <conditionalFormatting sqref="G140">
    <cfRule type="containsText" dxfId="48" priority="7" operator="containsText" text="Wrong">
      <formula>NOT(ISERROR(SEARCH("Wrong",G140)))</formula>
    </cfRule>
    <cfRule type="containsText" dxfId="47" priority="8" operator="containsText" text="Correct">
      <formula>NOT(ISERROR(SEARCH("Correct",G140)))</formula>
    </cfRule>
  </conditionalFormatting>
  <conditionalFormatting sqref="G130:G131">
    <cfRule type="containsText" dxfId="5" priority="5" operator="containsText" text="Wrong">
      <formula>NOT(ISERROR(SEARCH("Wrong",G130)))</formula>
    </cfRule>
    <cfRule type="containsText" dxfId="4" priority="6" operator="containsText" text="Correct">
      <formula>NOT(ISERROR(SEARCH("Correct",G130)))</formula>
    </cfRule>
  </conditionalFormatting>
  <conditionalFormatting sqref="G132:G133">
    <cfRule type="containsText" dxfId="3" priority="3" operator="containsText" text="Wrong">
      <formula>NOT(ISERROR(SEARCH("Wrong",G132)))</formula>
    </cfRule>
    <cfRule type="containsText" dxfId="2" priority="4" operator="containsText" text="Correct">
      <formula>NOT(ISERROR(SEARCH("Correct",G132)))</formula>
    </cfRule>
  </conditionalFormatting>
  <conditionalFormatting sqref="G134:G135">
    <cfRule type="containsText" dxfId="1" priority="1" operator="containsText" text="Wrong">
      <formula>NOT(ISERROR(SEARCH("Wrong",G134)))</formula>
    </cfRule>
    <cfRule type="containsText" dxfId="0" priority="2" operator="containsText" text="Correct">
      <formula>NOT(ISERROR(SEARCH("Correct",G134)))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zoomScale="80" zoomScaleNormal="80" workbookViewId="0">
      <selection activeCell="I23" sqref="I23"/>
    </sheetView>
  </sheetViews>
  <sheetFormatPr defaultRowHeight="12" x14ac:dyDescent="0.2"/>
  <cols>
    <col min="3" max="3" width="25.85546875" bestFit="1" customWidth="1"/>
    <col min="4" max="4" width="13" customWidth="1"/>
    <col min="5" max="5" width="11.28515625" customWidth="1"/>
    <col min="6" max="6" width="16.28515625" bestFit="1" customWidth="1"/>
    <col min="8" max="8" width="16.28515625" bestFit="1" customWidth="1"/>
    <col min="9" max="9" width="17.28515625" bestFit="1" customWidth="1"/>
    <col min="10" max="10" width="21.42578125" bestFit="1" customWidth="1"/>
    <col min="11" max="11" width="17.85546875" bestFit="1" customWidth="1"/>
    <col min="12" max="12" width="14.28515625" bestFit="1" customWidth="1"/>
  </cols>
  <sheetData>
    <row r="1" spans="1:11" ht="12.75" thickBot="1" x14ac:dyDescent="0.25"/>
    <row r="2" spans="1:11" x14ac:dyDescent="0.2">
      <c r="A2" s="2" t="s">
        <v>0</v>
      </c>
      <c r="B2" s="2" t="s">
        <v>5</v>
      </c>
      <c r="C2" s="2" t="s">
        <v>7</v>
      </c>
      <c r="D2" s="2" t="s">
        <v>6</v>
      </c>
      <c r="E2" s="2" t="s">
        <v>8</v>
      </c>
      <c r="F2" s="2" t="s">
        <v>18</v>
      </c>
      <c r="H2" s="4" t="s">
        <v>25</v>
      </c>
      <c r="I2" s="5" t="s">
        <v>26</v>
      </c>
      <c r="J2" s="5" t="s">
        <v>27</v>
      </c>
      <c r="K2" s="6" t="s">
        <v>28</v>
      </c>
    </row>
    <row r="3" spans="1:11" ht="12.75" thickBot="1" x14ac:dyDescent="0.25">
      <c r="A3">
        <v>1</v>
      </c>
      <c r="B3" t="s">
        <v>9</v>
      </c>
      <c r="C3" t="s">
        <v>10</v>
      </c>
      <c r="D3" t="s">
        <v>1</v>
      </c>
      <c r="E3" t="s">
        <v>12</v>
      </c>
      <c r="H3" s="7">
        <f>COUNTIF(D3:D124, "Correct")</f>
        <v>65</v>
      </c>
      <c r="I3" s="8">
        <f>COUNTA(D3:D124)</f>
        <v>86</v>
      </c>
      <c r="J3" s="10">
        <f>H3/I3</f>
        <v>0.7558139534883721</v>
      </c>
      <c r="K3" s="9">
        <f>COUNTIF(E3:E124,"YES")</f>
        <v>39</v>
      </c>
    </row>
    <row r="4" spans="1:11" x14ac:dyDescent="0.2">
      <c r="A4">
        <v>2</v>
      </c>
      <c r="B4" t="s">
        <v>9</v>
      </c>
      <c r="C4" t="s">
        <v>2</v>
      </c>
      <c r="D4" t="s">
        <v>1</v>
      </c>
    </row>
    <row r="5" spans="1:11" x14ac:dyDescent="0.2">
      <c r="A5">
        <v>3</v>
      </c>
      <c r="B5" t="s">
        <v>9</v>
      </c>
      <c r="C5" t="s">
        <v>2</v>
      </c>
      <c r="D5" t="s">
        <v>1</v>
      </c>
    </row>
    <row r="6" spans="1:11" x14ac:dyDescent="0.2">
      <c r="A6">
        <v>4</v>
      </c>
      <c r="B6" t="s">
        <v>9</v>
      </c>
      <c r="C6" t="s">
        <v>3</v>
      </c>
      <c r="D6" t="s">
        <v>1</v>
      </c>
    </row>
    <row r="7" spans="1:11" x14ac:dyDescent="0.2">
      <c r="A7">
        <v>5</v>
      </c>
      <c r="B7" t="s">
        <v>9</v>
      </c>
      <c r="C7" t="s">
        <v>13</v>
      </c>
      <c r="D7" s="3" t="s">
        <v>1</v>
      </c>
    </row>
    <row r="8" spans="1:11" x14ac:dyDescent="0.2">
      <c r="A8">
        <v>6</v>
      </c>
      <c r="B8" t="s">
        <v>9</v>
      </c>
      <c r="C8" t="s">
        <v>14</v>
      </c>
      <c r="D8" s="3" t="s">
        <v>1</v>
      </c>
    </row>
    <row r="9" spans="1:11" x14ac:dyDescent="0.2">
      <c r="A9">
        <v>7</v>
      </c>
      <c r="B9" t="s">
        <v>9</v>
      </c>
      <c r="C9" t="s">
        <v>14</v>
      </c>
      <c r="D9" s="3" t="s">
        <v>1</v>
      </c>
    </row>
    <row r="10" spans="1:11" x14ac:dyDescent="0.2">
      <c r="A10">
        <v>8</v>
      </c>
      <c r="B10" t="s">
        <v>15</v>
      </c>
      <c r="C10" t="s">
        <v>16</v>
      </c>
      <c r="D10" s="3" t="s">
        <v>1</v>
      </c>
    </row>
    <row r="11" spans="1:11" x14ac:dyDescent="0.2">
      <c r="A11">
        <v>9</v>
      </c>
      <c r="B11" t="s">
        <v>9</v>
      </c>
      <c r="C11" t="s">
        <v>14</v>
      </c>
      <c r="D11" s="3" t="s">
        <v>1</v>
      </c>
    </row>
    <row r="12" spans="1:11" x14ac:dyDescent="0.2">
      <c r="A12">
        <v>10</v>
      </c>
      <c r="B12" t="s">
        <v>9</v>
      </c>
      <c r="C12" t="s">
        <v>13</v>
      </c>
      <c r="D12" s="3" t="s">
        <v>1</v>
      </c>
    </row>
    <row r="13" spans="1:11" x14ac:dyDescent="0.2">
      <c r="A13">
        <v>11</v>
      </c>
      <c r="B13" t="s">
        <v>9</v>
      </c>
      <c r="C13" t="s">
        <v>17</v>
      </c>
      <c r="D13" s="3" t="s">
        <v>11</v>
      </c>
      <c r="E13" s="3" t="s">
        <v>12</v>
      </c>
      <c r="F13" s="3" t="s">
        <v>19</v>
      </c>
    </row>
    <row r="14" spans="1:11" x14ac:dyDescent="0.2">
      <c r="A14">
        <v>12</v>
      </c>
      <c r="B14" t="s">
        <v>9</v>
      </c>
      <c r="C14" t="s">
        <v>21</v>
      </c>
      <c r="D14" s="3" t="s">
        <v>1</v>
      </c>
    </row>
    <row r="15" spans="1:11" x14ac:dyDescent="0.2">
      <c r="A15">
        <v>13</v>
      </c>
      <c r="B15" t="s">
        <v>9</v>
      </c>
      <c r="C15" t="s">
        <v>14</v>
      </c>
      <c r="D15" s="3" t="s">
        <v>11</v>
      </c>
      <c r="E15" s="3" t="s">
        <v>12</v>
      </c>
      <c r="F15" s="3" t="s">
        <v>20</v>
      </c>
    </row>
    <row r="16" spans="1:11" x14ac:dyDescent="0.2">
      <c r="A16">
        <v>14</v>
      </c>
      <c r="B16" t="s">
        <v>9</v>
      </c>
      <c r="C16" t="s">
        <v>14</v>
      </c>
      <c r="D16" s="3" t="s">
        <v>11</v>
      </c>
      <c r="E16" s="3" t="s">
        <v>12</v>
      </c>
      <c r="F16" s="3" t="s">
        <v>20</v>
      </c>
    </row>
    <row r="17" spans="1:5" x14ac:dyDescent="0.2">
      <c r="A17">
        <v>15</v>
      </c>
      <c r="B17" t="s">
        <v>9</v>
      </c>
      <c r="C17" t="s">
        <v>22</v>
      </c>
      <c r="D17" s="3" t="s">
        <v>1</v>
      </c>
    </row>
    <row r="18" spans="1:5" x14ac:dyDescent="0.2">
      <c r="A18">
        <v>16</v>
      </c>
      <c r="B18" t="s">
        <v>9</v>
      </c>
      <c r="C18" t="s">
        <v>23</v>
      </c>
      <c r="D18" s="3" t="s">
        <v>1</v>
      </c>
      <c r="E18" s="3" t="s">
        <v>12</v>
      </c>
    </row>
    <row r="19" spans="1:5" x14ac:dyDescent="0.2">
      <c r="A19">
        <v>17</v>
      </c>
      <c r="B19" t="s">
        <v>9</v>
      </c>
      <c r="C19" t="s">
        <v>13</v>
      </c>
      <c r="D19" s="3" t="s">
        <v>1</v>
      </c>
      <c r="E19" s="3" t="s">
        <v>12</v>
      </c>
    </row>
    <row r="20" spans="1:5" x14ac:dyDescent="0.2">
      <c r="A20">
        <v>18</v>
      </c>
      <c r="B20" t="s">
        <v>9</v>
      </c>
      <c r="C20" t="s">
        <v>21</v>
      </c>
      <c r="D20" s="3" t="s">
        <v>1</v>
      </c>
    </row>
    <row r="21" spans="1:5" x14ac:dyDescent="0.2">
      <c r="A21">
        <v>19</v>
      </c>
      <c r="B21" t="s">
        <v>15</v>
      </c>
      <c r="C21" t="s">
        <v>24</v>
      </c>
      <c r="D21" s="3" t="s">
        <v>1</v>
      </c>
    </row>
    <row r="22" spans="1:5" x14ac:dyDescent="0.2">
      <c r="A22">
        <v>20</v>
      </c>
      <c r="B22" t="s">
        <v>15</v>
      </c>
      <c r="C22" t="s">
        <v>17</v>
      </c>
      <c r="D22" s="3" t="s">
        <v>1</v>
      </c>
    </row>
    <row r="23" spans="1:5" x14ac:dyDescent="0.2">
      <c r="A23">
        <v>21</v>
      </c>
      <c r="B23" t="s">
        <v>9</v>
      </c>
      <c r="C23" t="s">
        <v>17</v>
      </c>
      <c r="D23" s="3" t="s">
        <v>1</v>
      </c>
      <c r="E23" s="3" t="s">
        <v>12</v>
      </c>
    </row>
    <row r="24" spans="1:5" x14ac:dyDescent="0.2">
      <c r="A24">
        <v>22</v>
      </c>
      <c r="B24" t="s">
        <v>9</v>
      </c>
      <c r="C24" t="s">
        <v>29</v>
      </c>
      <c r="D24" s="3" t="s">
        <v>11</v>
      </c>
      <c r="E24" s="3" t="s">
        <v>12</v>
      </c>
    </row>
    <row r="25" spans="1:5" x14ac:dyDescent="0.2">
      <c r="A25">
        <v>23</v>
      </c>
      <c r="B25" t="s">
        <v>9</v>
      </c>
      <c r="C25" t="s">
        <v>22</v>
      </c>
      <c r="D25" s="3" t="s">
        <v>11</v>
      </c>
      <c r="E25" s="3" t="s">
        <v>12</v>
      </c>
    </row>
    <row r="26" spans="1:5" x14ac:dyDescent="0.2">
      <c r="A26">
        <v>24</v>
      </c>
      <c r="B26" t="s">
        <v>15</v>
      </c>
      <c r="C26" t="s">
        <v>23</v>
      </c>
      <c r="D26" s="3" t="s">
        <v>11</v>
      </c>
      <c r="E26" s="3" t="s">
        <v>12</v>
      </c>
    </row>
    <row r="27" spans="1:5" x14ac:dyDescent="0.2">
      <c r="A27">
        <v>25</v>
      </c>
      <c r="B27" t="s">
        <v>9</v>
      </c>
      <c r="C27" t="s">
        <v>21</v>
      </c>
      <c r="D27" s="3" t="s">
        <v>1</v>
      </c>
    </row>
    <row r="28" spans="1:5" x14ac:dyDescent="0.2">
      <c r="A28">
        <v>26</v>
      </c>
      <c r="B28" t="s">
        <v>9</v>
      </c>
      <c r="C28" t="s">
        <v>22</v>
      </c>
      <c r="D28" s="3" t="s">
        <v>1</v>
      </c>
    </row>
    <row r="29" spans="1:5" x14ac:dyDescent="0.2">
      <c r="A29">
        <v>27</v>
      </c>
      <c r="B29" t="s">
        <v>9</v>
      </c>
      <c r="C29" t="s">
        <v>30</v>
      </c>
      <c r="D29" s="3" t="s">
        <v>1</v>
      </c>
    </row>
    <row r="30" spans="1:5" x14ac:dyDescent="0.2">
      <c r="A30">
        <v>28</v>
      </c>
      <c r="B30" t="s">
        <v>9</v>
      </c>
      <c r="C30" t="s">
        <v>31</v>
      </c>
      <c r="D30" s="3" t="s">
        <v>11</v>
      </c>
      <c r="E30" s="3" t="s">
        <v>12</v>
      </c>
    </row>
    <row r="31" spans="1:5" x14ac:dyDescent="0.2">
      <c r="A31">
        <v>29</v>
      </c>
      <c r="B31" t="s">
        <v>9</v>
      </c>
      <c r="C31" t="s">
        <v>4</v>
      </c>
      <c r="D31" s="3" t="s">
        <v>1</v>
      </c>
    </row>
    <row r="32" spans="1:5" x14ac:dyDescent="0.2">
      <c r="A32">
        <v>30</v>
      </c>
      <c r="B32" t="s">
        <v>9</v>
      </c>
      <c r="C32" t="s">
        <v>32</v>
      </c>
      <c r="D32" s="3" t="s">
        <v>11</v>
      </c>
      <c r="E32" s="3" t="s">
        <v>12</v>
      </c>
    </row>
    <row r="33" spans="1:5" x14ac:dyDescent="0.2">
      <c r="A33">
        <v>31</v>
      </c>
      <c r="B33" t="s">
        <v>9</v>
      </c>
      <c r="C33" t="s">
        <v>33</v>
      </c>
      <c r="D33" s="3" t="s">
        <v>11</v>
      </c>
    </row>
    <row r="34" spans="1:5" x14ac:dyDescent="0.2">
      <c r="A34">
        <v>32</v>
      </c>
      <c r="B34" t="s">
        <v>9</v>
      </c>
      <c r="C34" t="s">
        <v>34</v>
      </c>
      <c r="D34" s="3" t="s">
        <v>1</v>
      </c>
      <c r="E34" s="3" t="s">
        <v>12</v>
      </c>
    </row>
    <row r="35" spans="1:5" x14ac:dyDescent="0.2">
      <c r="A35">
        <v>33</v>
      </c>
      <c r="B35" t="s">
        <v>9</v>
      </c>
      <c r="C35" t="s">
        <v>13</v>
      </c>
      <c r="D35" s="3" t="s">
        <v>11</v>
      </c>
      <c r="E35" s="3" t="s">
        <v>12</v>
      </c>
    </row>
    <row r="36" spans="1:5" x14ac:dyDescent="0.2">
      <c r="A36">
        <v>34</v>
      </c>
      <c r="B36" t="s">
        <v>9</v>
      </c>
      <c r="C36" t="s">
        <v>35</v>
      </c>
      <c r="D36" s="3" t="s">
        <v>1</v>
      </c>
    </row>
    <row r="37" spans="1:5" x14ac:dyDescent="0.2">
      <c r="A37">
        <v>35</v>
      </c>
      <c r="B37" t="s">
        <v>9</v>
      </c>
      <c r="C37" t="s">
        <v>21</v>
      </c>
      <c r="D37" s="3" t="s">
        <v>1</v>
      </c>
    </row>
    <row r="38" spans="1:5" x14ac:dyDescent="0.2">
      <c r="A38">
        <v>36</v>
      </c>
      <c r="B38" t="s">
        <v>9</v>
      </c>
      <c r="C38" t="s">
        <v>13</v>
      </c>
      <c r="D38" s="3" t="s">
        <v>1</v>
      </c>
    </row>
    <row r="39" spans="1:5" x14ac:dyDescent="0.2">
      <c r="A39">
        <v>37</v>
      </c>
      <c r="B39" t="s">
        <v>9</v>
      </c>
      <c r="C39" t="s">
        <v>22</v>
      </c>
      <c r="D39" s="3" t="s">
        <v>1</v>
      </c>
    </row>
    <row r="40" spans="1:5" x14ac:dyDescent="0.2">
      <c r="A40">
        <v>38</v>
      </c>
      <c r="B40" t="s">
        <v>9</v>
      </c>
      <c r="C40" t="s">
        <v>36</v>
      </c>
      <c r="D40" s="3" t="s">
        <v>1</v>
      </c>
    </row>
    <row r="41" spans="1:5" x14ac:dyDescent="0.2">
      <c r="A41">
        <v>39</v>
      </c>
      <c r="B41" t="s">
        <v>15</v>
      </c>
      <c r="C41" t="s">
        <v>23</v>
      </c>
      <c r="D41" s="3" t="s">
        <v>1</v>
      </c>
      <c r="E41" s="3" t="s">
        <v>12</v>
      </c>
    </row>
    <row r="42" spans="1:5" x14ac:dyDescent="0.2">
      <c r="A42">
        <v>40</v>
      </c>
      <c r="B42" t="s">
        <v>15</v>
      </c>
      <c r="C42" t="s">
        <v>34</v>
      </c>
      <c r="D42" s="3" t="s">
        <v>1</v>
      </c>
    </row>
    <row r="43" spans="1:5" x14ac:dyDescent="0.2">
      <c r="A43">
        <v>41</v>
      </c>
      <c r="B43" t="s">
        <v>15</v>
      </c>
      <c r="C43" t="s">
        <v>35</v>
      </c>
      <c r="D43" s="3" t="s">
        <v>1</v>
      </c>
    </row>
    <row r="44" spans="1:5" x14ac:dyDescent="0.2">
      <c r="A44">
        <v>42</v>
      </c>
      <c r="B44" t="s">
        <v>15</v>
      </c>
      <c r="C44" t="s">
        <v>37</v>
      </c>
      <c r="D44" s="3" t="s">
        <v>1</v>
      </c>
    </row>
    <row r="45" spans="1:5" x14ac:dyDescent="0.2">
      <c r="A45">
        <v>43</v>
      </c>
      <c r="B45" t="s">
        <v>9</v>
      </c>
      <c r="C45" t="s">
        <v>3</v>
      </c>
      <c r="D45" s="3" t="s">
        <v>1</v>
      </c>
    </row>
    <row r="46" spans="1:5" x14ac:dyDescent="0.2">
      <c r="A46">
        <v>44</v>
      </c>
      <c r="B46" t="s">
        <v>9</v>
      </c>
      <c r="C46" t="s">
        <v>23</v>
      </c>
      <c r="D46" s="3" t="s">
        <v>1</v>
      </c>
    </row>
    <row r="47" spans="1:5" x14ac:dyDescent="0.2">
      <c r="A47">
        <v>45</v>
      </c>
      <c r="B47" t="s">
        <v>9</v>
      </c>
      <c r="C47" t="s">
        <v>21</v>
      </c>
      <c r="D47" s="3" t="s">
        <v>1</v>
      </c>
    </row>
    <row r="48" spans="1:5" x14ac:dyDescent="0.2">
      <c r="A48">
        <v>46</v>
      </c>
      <c r="B48" t="s">
        <v>9</v>
      </c>
      <c r="C48" t="s">
        <v>22</v>
      </c>
      <c r="D48" s="3" t="s">
        <v>1</v>
      </c>
    </row>
    <row r="49" spans="1:5" x14ac:dyDescent="0.2">
      <c r="A49">
        <v>47</v>
      </c>
      <c r="B49" t="s">
        <v>9</v>
      </c>
      <c r="C49" t="s">
        <v>21</v>
      </c>
      <c r="D49" s="3" t="s">
        <v>1</v>
      </c>
      <c r="E49" s="3" t="s">
        <v>12</v>
      </c>
    </row>
    <row r="50" spans="1:5" x14ac:dyDescent="0.2">
      <c r="A50">
        <v>48</v>
      </c>
      <c r="B50" t="s">
        <v>15</v>
      </c>
      <c r="C50" t="s">
        <v>4</v>
      </c>
      <c r="D50" s="3" t="s">
        <v>11</v>
      </c>
      <c r="E50" s="3" t="s">
        <v>12</v>
      </c>
    </row>
    <row r="51" spans="1:5" x14ac:dyDescent="0.2">
      <c r="A51">
        <v>49</v>
      </c>
      <c r="B51" t="s">
        <v>9</v>
      </c>
      <c r="C51" t="s">
        <v>23</v>
      </c>
      <c r="D51" s="3" t="s">
        <v>1</v>
      </c>
      <c r="E51" s="3" t="s">
        <v>12</v>
      </c>
    </row>
    <row r="52" spans="1:5" x14ac:dyDescent="0.2">
      <c r="A52">
        <v>50</v>
      </c>
      <c r="B52" t="s">
        <v>9</v>
      </c>
      <c r="C52" t="s">
        <v>21</v>
      </c>
      <c r="D52" s="3" t="s">
        <v>1</v>
      </c>
    </row>
    <row r="53" spans="1:5" x14ac:dyDescent="0.2">
      <c r="A53">
        <v>51</v>
      </c>
      <c r="B53" t="s">
        <v>9</v>
      </c>
      <c r="C53" t="s">
        <v>33</v>
      </c>
      <c r="D53" s="3" t="s">
        <v>1</v>
      </c>
      <c r="E53" s="3" t="s">
        <v>12</v>
      </c>
    </row>
    <row r="54" spans="1:5" x14ac:dyDescent="0.2">
      <c r="A54">
        <v>52</v>
      </c>
      <c r="B54" t="s">
        <v>15</v>
      </c>
      <c r="C54" t="s">
        <v>34</v>
      </c>
      <c r="D54" s="3" t="s">
        <v>1</v>
      </c>
    </row>
    <row r="55" spans="1:5" x14ac:dyDescent="0.2">
      <c r="A55">
        <v>53</v>
      </c>
      <c r="B55" t="s">
        <v>9</v>
      </c>
      <c r="C55" t="s">
        <v>13</v>
      </c>
      <c r="D55" s="3" t="s">
        <v>1</v>
      </c>
    </row>
    <row r="56" spans="1:5" x14ac:dyDescent="0.2">
      <c r="A56">
        <v>54</v>
      </c>
      <c r="B56" t="s">
        <v>9</v>
      </c>
      <c r="C56" t="s">
        <v>38</v>
      </c>
      <c r="D56" s="3" t="s">
        <v>11</v>
      </c>
      <c r="E56" s="3" t="s">
        <v>12</v>
      </c>
    </row>
    <row r="57" spans="1:5" x14ac:dyDescent="0.2">
      <c r="A57">
        <v>55</v>
      </c>
      <c r="B57" t="s">
        <v>9</v>
      </c>
      <c r="C57" t="s">
        <v>21</v>
      </c>
      <c r="D57" s="3" t="s">
        <v>1</v>
      </c>
    </row>
    <row r="58" spans="1:5" x14ac:dyDescent="0.2">
      <c r="A58">
        <v>56</v>
      </c>
      <c r="B58" t="s">
        <v>15</v>
      </c>
      <c r="C58" t="s">
        <v>34</v>
      </c>
      <c r="D58" s="3" t="s">
        <v>11</v>
      </c>
      <c r="E58" s="3" t="s">
        <v>12</v>
      </c>
    </row>
    <row r="59" spans="1:5" x14ac:dyDescent="0.2">
      <c r="A59">
        <v>57</v>
      </c>
      <c r="B59" t="s">
        <v>9</v>
      </c>
      <c r="C59" t="s">
        <v>14</v>
      </c>
      <c r="D59" s="3" t="s">
        <v>1</v>
      </c>
    </row>
    <row r="60" spans="1:5" x14ac:dyDescent="0.2">
      <c r="A60">
        <v>58</v>
      </c>
      <c r="B60" t="s">
        <v>9</v>
      </c>
      <c r="C60" t="s">
        <v>3</v>
      </c>
      <c r="D60" s="3" t="s">
        <v>1</v>
      </c>
    </row>
    <row r="61" spans="1:5" x14ac:dyDescent="0.2">
      <c r="A61">
        <v>59</v>
      </c>
      <c r="B61" t="s">
        <v>9</v>
      </c>
      <c r="C61" t="s">
        <v>3</v>
      </c>
      <c r="D61" s="3" t="s">
        <v>1</v>
      </c>
    </row>
    <row r="62" spans="1:5" x14ac:dyDescent="0.2">
      <c r="A62">
        <v>60</v>
      </c>
      <c r="B62" t="s">
        <v>9</v>
      </c>
      <c r="C62" t="s">
        <v>14</v>
      </c>
      <c r="D62" s="3" t="s">
        <v>1</v>
      </c>
      <c r="E62" s="3" t="s">
        <v>12</v>
      </c>
    </row>
    <row r="63" spans="1:5" x14ac:dyDescent="0.2">
      <c r="A63">
        <v>61</v>
      </c>
      <c r="B63" t="s">
        <v>9</v>
      </c>
      <c r="C63" t="s">
        <v>22</v>
      </c>
      <c r="D63" s="3" t="s">
        <v>11</v>
      </c>
      <c r="E63" s="3" t="s">
        <v>12</v>
      </c>
    </row>
    <row r="64" spans="1:5" x14ac:dyDescent="0.2">
      <c r="A64">
        <v>62</v>
      </c>
      <c r="B64" t="s">
        <v>9</v>
      </c>
      <c r="C64" t="s">
        <v>22</v>
      </c>
      <c r="D64" s="3" t="s">
        <v>1</v>
      </c>
      <c r="E64" s="3" t="s">
        <v>12</v>
      </c>
    </row>
    <row r="65" spans="1:5" x14ac:dyDescent="0.2">
      <c r="A65">
        <v>63</v>
      </c>
      <c r="B65" t="s">
        <v>9</v>
      </c>
      <c r="C65" t="s">
        <v>13</v>
      </c>
      <c r="D65" s="3" t="s">
        <v>1</v>
      </c>
    </row>
    <row r="66" spans="1:5" x14ac:dyDescent="0.2">
      <c r="A66">
        <v>64</v>
      </c>
      <c r="B66" t="s">
        <v>9</v>
      </c>
      <c r="C66" t="s">
        <v>23</v>
      </c>
      <c r="D66" s="3" t="s">
        <v>1</v>
      </c>
    </row>
    <row r="67" spans="1:5" x14ac:dyDescent="0.2">
      <c r="A67">
        <v>65</v>
      </c>
      <c r="B67" t="s">
        <v>9</v>
      </c>
      <c r="C67" t="s">
        <v>24</v>
      </c>
      <c r="D67" s="3" t="s">
        <v>11</v>
      </c>
      <c r="E67" s="3" t="s">
        <v>12</v>
      </c>
    </row>
    <row r="68" spans="1:5" x14ac:dyDescent="0.2">
      <c r="A68">
        <v>66</v>
      </c>
      <c r="B68" t="s">
        <v>9</v>
      </c>
      <c r="C68" t="s">
        <v>35</v>
      </c>
      <c r="D68" s="3" t="s">
        <v>11</v>
      </c>
      <c r="E68" s="3" t="s">
        <v>12</v>
      </c>
    </row>
    <row r="69" spans="1:5" x14ac:dyDescent="0.2">
      <c r="A69">
        <v>67</v>
      </c>
      <c r="B69" t="s">
        <v>9</v>
      </c>
      <c r="C69" t="s">
        <v>13</v>
      </c>
      <c r="D69" s="3" t="s">
        <v>1</v>
      </c>
    </row>
    <row r="70" spans="1:5" x14ac:dyDescent="0.2">
      <c r="A70">
        <v>68</v>
      </c>
      <c r="B70" t="s">
        <v>15</v>
      </c>
      <c r="C70" t="s">
        <v>34</v>
      </c>
      <c r="D70" s="3" t="s">
        <v>1</v>
      </c>
      <c r="E70" s="3" t="s">
        <v>12</v>
      </c>
    </row>
    <row r="71" spans="1:5" x14ac:dyDescent="0.2">
      <c r="A71">
        <v>69</v>
      </c>
      <c r="B71" t="s">
        <v>9</v>
      </c>
      <c r="C71" t="s">
        <v>34</v>
      </c>
      <c r="D71" s="3" t="s">
        <v>11</v>
      </c>
      <c r="E71" s="3" t="s">
        <v>12</v>
      </c>
    </row>
    <row r="72" spans="1:5" x14ac:dyDescent="0.2">
      <c r="A72">
        <v>70</v>
      </c>
      <c r="B72" t="s">
        <v>15</v>
      </c>
      <c r="C72" t="s">
        <v>23</v>
      </c>
      <c r="D72" s="3" t="s">
        <v>1</v>
      </c>
      <c r="E72" s="3" t="s">
        <v>12</v>
      </c>
    </row>
    <row r="73" spans="1:5" x14ac:dyDescent="0.2">
      <c r="A73">
        <v>71</v>
      </c>
      <c r="B73" t="s">
        <v>9</v>
      </c>
      <c r="C73" t="s">
        <v>39</v>
      </c>
      <c r="D73" s="3" t="s">
        <v>1</v>
      </c>
      <c r="E73" s="3" t="s">
        <v>12</v>
      </c>
    </row>
    <row r="74" spans="1:5" x14ac:dyDescent="0.2">
      <c r="A74">
        <v>72</v>
      </c>
      <c r="B74" t="s">
        <v>9</v>
      </c>
      <c r="C74" t="s">
        <v>40</v>
      </c>
      <c r="D74" s="3" t="s">
        <v>1</v>
      </c>
    </row>
    <row r="75" spans="1:5" x14ac:dyDescent="0.2">
      <c r="A75">
        <v>73</v>
      </c>
      <c r="B75" t="s">
        <v>9</v>
      </c>
      <c r="C75" t="s">
        <v>38</v>
      </c>
      <c r="D75" s="3" t="s">
        <v>11</v>
      </c>
      <c r="E75" s="3" t="s">
        <v>12</v>
      </c>
    </row>
    <row r="76" spans="1:5" x14ac:dyDescent="0.2">
      <c r="A76">
        <v>74</v>
      </c>
      <c r="B76" t="s">
        <v>15</v>
      </c>
      <c r="C76" t="s">
        <v>35</v>
      </c>
      <c r="D76" s="3" t="s">
        <v>11</v>
      </c>
      <c r="E76" s="3" t="s">
        <v>12</v>
      </c>
    </row>
    <row r="77" spans="1:5" x14ac:dyDescent="0.2">
      <c r="A77">
        <v>75</v>
      </c>
      <c r="B77" t="s">
        <v>9</v>
      </c>
      <c r="C77" t="s">
        <v>13</v>
      </c>
      <c r="D77" s="3" t="s">
        <v>1</v>
      </c>
      <c r="E77" s="3" t="s">
        <v>12</v>
      </c>
    </row>
    <row r="78" spans="1:5" x14ac:dyDescent="0.2">
      <c r="A78" s="13">
        <v>76</v>
      </c>
      <c r="B78" s="13" t="s">
        <v>15</v>
      </c>
      <c r="C78" s="13" t="s">
        <v>21</v>
      </c>
      <c r="D78" s="13" t="s">
        <v>1</v>
      </c>
      <c r="E78" s="13"/>
    </row>
    <row r="79" spans="1:5" x14ac:dyDescent="0.2">
      <c r="A79">
        <v>77</v>
      </c>
      <c r="B79" s="3" t="s">
        <v>9</v>
      </c>
      <c r="C79" s="3" t="s">
        <v>115</v>
      </c>
      <c r="D79" s="3" t="s">
        <v>1</v>
      </c>
    </row>
    <row r="80" spans="1:5" x14ac:dyDescent="0.2">
      <c r="A80">
        <v>78</v>
      </c>
      <c r="B80" s="3" t="s">
        <v>15</v>
      </c>
      <c r="C80" s="3" t="s">
        <v>23</v>
      </c>
      <c r="D80" s="3" t="s">
        <v>1</v>
      </c>
    </row>
    <row r="81" spans="1:5" x14ac:dyDescent="0.2">
      <c r="A81">
        <v>79</v>
      </c>
      <c r="B81" s="3" t="s">
        <v>15</v>
      </c>
      <c r="C81" s="3" t="s">
        <v>23</v>
      </c>
      <c r="D81" s="3" t="s">
        <v>1</v>
      </c>
    </row>
    <row r="82" spans="1:5" x14ac:dyDescent="0.2">
      <c r="A82">
        <v>80</v>
      </c>
      <c r="B82" s="3" t="s">
        <v>15</v>
      </c>
      <c r="C82" s="3" t="s">
        <v>116</v>
      </c>
      <c r="D82" s="3" t="s">
        <v>1</v>
      </c>
    </row>
    <row r="83" spans="1:5" x14ac:dyDescent="0.2">
      <c r="A83">
        <v>81</v>
      </c>
      <c r="B83" s="3" t="s">
        <v>15</v>
      </c>
      <c r="C83" s="3" t="s">
        <v>21</v>
      </c>
      <c r="D83" s="3" t="s">
        <v>11</v>
      </c>
      <c r="E83" t="s">
        <v>12</v>
      </c>
    </row>
    <row r="84" spans="1:5" x14ac:dyDescent="0.2">
      <c r="A84">
        <v>82</v>
      </c>
      <c r="B84" s="3" t="s">
        <v>9</v>
      </c>
      <c r="C84" s="3" t="s">
        <v>23</v>
      </c>
      <c r="D84" s="3" t="s">
        <v>11</v>
      </c>
      <c r="E84" t="s">
        <v>12</v>
      </c>
    </row>
    <row r="85" spans="1:5" x14ac:dyDescent="0.2">
      <c r="A85">
        <v>83</v>
      </c>
      <c r="B85" s="3" t="s">
        <v>15</v>
      </c>
      <c r="C85" s="3" t="s">
        <v>22</v>
      </c>
      <c r="D85" s="3" t="s">
        <v>1</v>
      </c>
      <c r="E85" s="3" t="s">
        <v>12</v>
      </c>
    </row>
    <row r="86" spans="1:5" x14ac:dyDescent="0.2">
      <c r="A86">
        <v>84</v>
      </c>
      <c r="D86" s="3" t="s">
        <v>1</v>
      </c>
      <c r="E86" s="3" t="s">
        <v>12</v>
      </c>
    </row>
    <row r="87" spans="1:5" x14ac:dyDescent="0.2">
      <c r="A87">
        <v>85</v>
      </c>
      <c r="D87" s="3" t="s">
        <v>1</v>
      </c>
      <c r="E87" s="3" t="s">
        <v>12</v>
      </c>
    </row>
    <row r="88" spans="1:5" x14ac:dyDescent="0.2">
      <c r="A88">
        <v>86</v>
      </c>
      <c r="D88" s="3" t="s">
        <v>1</v>
      </c>
      <c r="E88" s="3" t="s">
        <v>12</v>
      </c>
    </row>
    <row r="89" spans="1:5" x14ac:dyDescent="0.2">
      <c r="A89">
        <v>87</v>
      </c>
    </row>
    <row r="90" spans="1:5" x14ac:dyDescent="0.2">
      <c r="A90">
        <v>88</v>
      </c>
    </row>
    <row r="91" spans="1:5" x14ac:dyDescent="0.2">
      <c r="A91">
        <v>89</v>
      </c>
    </row>
    <row r="92" spans="1:5" x14ac:dyDescent="0.2">
      <c r="A92">
        <v>90</v>
      </c>
    </row>
    <row r="93" spans="1:5" x14ac:dyDescent="0.2">
      <c r="A93">
        <v>91</v>
      </c>
    </row>
    <row r="94" spans="1:5" x14ac:dyDescent="0.2">
      <c r="A94">
        <v>92</v>
      </c>
    </row>
    <row r="95" spans="1:5" x14ac:dyDescent="0.2">
      <c r="A95">
        <v>93</v>
      </c>
    </row>
    <row r="96" spans="1:5" x14ac:dyDescent="0.2">
      <c r="A96">
        <v>94</v>
      </c>
    </row>
    <row r="97" spans="1:1" x14ac:dyDescent="0.2">
      <c r="A97">
        <v>95</v>
      </c>
    </row>
    <row r="98" spans="1:1" x14ac:dyDescent="0.2">
      <c r="A98">
        <v>96</v>
      </c>
    </row>
    <row r="99" spans="1:1" x14ac:dyDescent="0.2">
      <c r="A99">
        <v>97</v>
      </c>
    </row>
    <row r="100" spans="1:1" x14ac:dyDescent="0.2">
      <c r="A100">
        <v>98</v>
      </c>
    </row>
    <row r="101" spans="1:1" x14ac:dyDescent="0.2">
      <c r="A101">
        <v>99</v>
      </c>
    </row>
    <row r="102" spans="1:1" x14ac:dyDescent="0.2">
      <c r="A102">
        <v>100</v>
      </c>
    </row>
    <row r="103" spans="1:1" x14ac:dyDescent="0.2">
      <c r="A103">
        <v>101</v>
      </c>
    </row>
    <row r="104" spans="1:1" x14ac:dyDescent="0.2">
      <c r="A104">
        <v>102</v>
      </c>
    </row>
    <row r="105" spans="1:1" x14ac:dyDescent="0.2">
      <c r="A105">
        <v>103</v>
      </c>
    </row>
    <row r="106" spans="1:1" x14ac:dyDescent="0.2">
      <c r="A106">
        <v>104</v>
      </c>
    </row>
    <row r="107" spans="1:1" x14ac:dyDescent="0.2">
      <c r="A107">
        <v>105</v>
      </c>
    </row>
    <row r="108" spans="1:1" x14ac:dyDescent="0.2">
      <c r="A108">
        <v>106</v>
      </c>
    </row>
    <row r="109" spans="1:1" x14ac:dyDescent="0.2">
      <c r="A109">
        <v>107</v>
      </c>
    </row>
    <row r="110" spans="1:1" x14ac:dyDescent="0.2">
      <c r="A110">
        <v>108</v>
      </c>
    </row>
    <row r="111" spans="1:1" x14ac:dyDescent="0.2">
      <c r="A111">
        <v>109</v>
      </c>
    </row>
    <row r="112" spans="1:1" x14ac:dyDescent="0.2">
      <c r="A112">
        <v>110</v>
      </c>
    </row>
    <row r="113" spans="1:1" x14ac:dyDescent="0.2">
      <c r="A113">
        <v>111</v>
      </c>
    </row>
    <row r="114" spans="1:1" x14ac:dyDescent="0.2">
      <c r="A114">
        <v>112</v>
      </c>
    </row>
    <row r="115" spans="1:1" x14ac:dyDescent="0.2">
      <c r="A115">
        <v>113</v>
      </c>
    </row>
    <row r="116" spans="1:1" x14ac:dyDescent="0.2">
      <c r="A116">
        <v>114</v>
      </c>
    </row>
    <row r="117" spans="1:1" x14ac:dyDescent="0.2">
      <c r="A117">
        <v>115</v>
      </c>
    </row>
    <row r="118" spans="1:1" x14ac:dyDescent="0.2">
      <c r="A118">
        <v>116</v>
      </c>
    </row>
    <row r="119" spans="1:1" x14ac:dyDescent="0.2">
      <c r="A119">
        <v>117</v>
      </c>
    </row>
    <row r="120" spans="1:1" x14ac:dyDescent="0.2">
      <c r="A120">
        <v>118</v>
      </c>
    </row>
    <row r="121" spans="1:1" x14ac:dyDescent="0.2">
      <c r="A121">
        <v>119</v>
      </c>
    </row>
    <row r="122" spans="1:1" x14ac:dyDescent="0.2">
      <c r="A122">
        <v>120</v>
      </c>
    </row>
    <row r="123" spans="1:1" x14ac:dyDescent="0.2">
      <c r="A123">
        <v>121</v>
      </c>
    </row>
    <row r="124" spans="1:1" x14ac:dyDescent="0.2">
      <c r="A124">
        <v>122</v>
      </c>
    </row>
  </sheetData>
  <conditionalFormatting sqref="E3 D17:D124 D15:F16 E13:F13 D3:D14 E18:E19 E23:E26 E30 E32 E34:E35 E41 E49:E51 E53 E58 E56 E62:E64 E67:E68 E70:E73 E75:E77 E85:E88">
    <cfRule type="containsText" dxfId="46" priority="1" operator="containsText" text="Wrong">
      <formula>NOT(ISERROR(SEARCH("Wrong",D3)))</formula>
    </cfRule>
    <cfRule type="containsText" dxfId="45" priority="2" operator="containsText" text="Correct">
      <formula>NOT(ISERROR(SEARCH("Correct",D3)))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189"/>
  <sheetViews>
    <sheetView zoomScale="80" zoomScaleNormal="80" workbookViewId="0">
      <selection activeCell="B99" sqref="B99"/>
    </sheetView>
  </sheetViews>
  <sheetFormatPr defaultRowHeight="12" x14ac:dyDescent="0.2"/>
  <cols>
    <col min="2" max="2" width="16.5703125" bestFit="1" customWidth="1"/>
    <col min="3" max="3" width="35.85546875" bestFit="1" customWidth="1"/>
    <col min="4" max="4" width="13" customWidth="1"/>
    <col min="5" max="5" width="13.140625" bestFit="1" customWidth="1"/>
    <col min="6" max="6" width="45.140625" bestFit="1" customWidth="1"/>
    <col min="8" max="8" width="16.28515625" bestFit="1" customWidth="1"/>
    <col min="9" max="9" width="17.28515625" bestFit="1" customWidth="1"/>
    <col min="10" max="10" width="21.42578125" bestFit="1" customWidth="1"/>
    <col min="11" max="11" width="17.85546875" bestFit="1" customWidth="1"/>
    <col min="12" max="12" width="14.28515625" bestFit="1" customWidth="1"/>
  </cols>
  <sheetData>
    <row r="1" spans="1:11" ht="12.75" thickBot="1" x14ac:dyDescent="0.25"/>
    <row r="2" spans="1:11" x14ac:dyDescent="0.2">
      <c r="B2" s="4" t="s">
        <v>5</v>
      </c>
      <c r="C2" s="5" t="s">
        <v>103</v>
      </c>
      <c r="D2" s="6" t="s">
        <v>104</v>
      </c>
      <c r="F2" s="21" t="s">
        <v>5</v>
      </c>
      <c r="G2" s="22" t="s">
        <v>103</v>
      </c>
      <c r="H2" s="23" t="s">
        <v>104</v>
      </c>
    </row>
    <row r="3" spans="1:11" x14ac:dyDescent="0.2">
      <c r="B3" s="15" t="s">
        <v>91</v>
      </c>
      <c r="C3" s="14">
        <v>4</v>
      </c>
      <c r="D3" s="16"/>
      <c r="F3" s="15" t="s">
        <v>105</v>
      </c>
      <c r="G3" s="14">
        <v>1</v>
      </c>
      <c r="H3" s="16"/>
    </row>
    <row r="4" spans="1:11" x14ac:dyDescent="0.2">
      <c r="B4" s="15" t="s">
        <v>69</v>
      </c>
      <c r="C4" s="14">
        <v>8</v>
      </c>
      <c r="D4" s="16"/>
      <c r="F4" s="15" t="s">
        <v>106</v>
      </c>
      <c r="G4" s="14">
        <v>2</v>
      </c>
      <c r="H4" s="16"/>
    </row>
    <row r="5" spans="1:11" x14ac:dyDescent="0.2">
      <c r="B5" s="15" t="s">
        <v>76</v>
      </c>
      <c r="C5" s="14">
        <v>3</v>
      </c>
      <c r="D5" s="16"/>
      <c r="F5" s="15" t="s">
        <v>107</v>
      </c>
      <c r="G5" s="14">
        <v>1</v>
      </c>
      <c r="H5" s="16"/>
    </row>
    <row r="6" spans="1:11" x14ac:dyDescent="0.2">
      <c r="B6" s="15" t="s">
        <v>2</v>
      </c>
      <c r="C6" s="14">
        <v>1</v>
      </c>
      <c r="D6" s="16"/>
      <c r="F6" s="15" t="s">
        <v>108</v>
      </c>
      <c r="G6" s="14">
        <v>2</v>
      </c>
      <c r="H6" s="16"/>
    </row>
    <row r="7" spans="1:11" x14ac:dyDescent="0.2">
      <c r="B7" s="15" t="s">
        <v>3</v>
      </c>
      <c r="C7" s="14">
        <v>1</v>
      </c>
      <c r="D7" s="16"/>
      <c r="F7" s="15" t="s">
        <v>109</v>
      </c>
      <c r="G7" s="14">
        <v>1</v>
      </c>
      <c r="H7" s="16"/>
    </row>
    <row r="8" spans="1:11" ht="12.75" thickBot="1" x14ac:dyDescent="0.25">
      <c r="B8" s="17"/>
      <c r="C8" s="18"/>
      <c r="D8" s="19"/>
      <c r="F8" s="15" t="s">
        <v>110</v>
      </c>
      <c r="G8" s="14">
        <v>3</v>
      </c>
      <c r="H8" s="16"/>
    </row>
    <row r="9" spans="1:11" x14ac:dyDescent="0.2">
      <c r="B9" s="14"/>
      <c r="C9" s="14"/>
      <c r="D9" s="14"/>
      <c r="F9" s="20" t="s">
        <v>111</v>
      </c>
      <c r="G9" s="3">
        <v>2</v>
      </c>
      <c r="H9" s="16"/>
    </row>
    <row r="10" spans="1:11" ht="12.75" thickBot="1" x14ac:dyDescent="0.25">
      <c r="B10" s="14"/>
      <c r="C10" s="14"/>
      <c r="D10" s="14"/>
      <c r="F10" s="24" t="s">
        <v>112</v>
      </c>
      <c r="G10" s="25">
        <v>1</v>
      </c>
      <c r="H10" s="19"/>
    </row>
    <row r="11" spans="1:11" x14ac:dyDescent="0.2">
      <c r="B11" s="14"/>
      <c r="C11" s="14"/>
      <c r="D11" s="14"/>
      <c r="F11" s="14"/>
      <c r="G11" s="14"/>
      <c r="H11" s="14"/>
    </row>
    <row r="12" spans="1:11" ht="12.75" thickBot="1" x14ac:dyDescent="0.25"/>
    <row r="13" spans="1:11" x14ac:dyDescent="0.2">
      <c r="A13" s="2" t="s">
        <v>0</v>
      </c>
      <c r="B13" s="2" t="s">
        <v>5</v>
      </c>
      <c r="C13" s="2" t="s">
        <v>7</v>
      </c>
      <c r="D13" s="2" t="s">
        <v>6</v>
      </c>
      <c r="E13" s="2" t="s">
        <v>8</v>
      </c>
      <c r="F13" s="2" t="s">
        <v>18</v>
      </c>
      <c r="H13" s="4" t="s">
        <v>25</v>
      </c>
      <c r="I13" s="5" t="s">
        <v>26</v>
      </c>
      <c r="J13" s="5" t="s">
        <v>27</v>
      </c>
      <c r="K13" s="6" t="s">
        <v>28</v>
      </c>
    </row>
    <row r="14" spans="1:11" ht="12.75" hidden="1" thickBot="1" x14ac:dyDescent="0.25">
      <c r="A14">
        <v>1</v>
      </c>
      <c r="B14" t="s">
        <v>76</v>
      </c>
      <c r="C14" t="s">
        <v>80</v>
      </c>
      <c r="D14" t="s">
        <v>1</v>
      </c>
      <c r="H14" s="7">
        <f>COUNTIF(D14:D135, "Correct")</f>
        <v>80</v>
      </c>
      <c r="I14" s="8">
        <f>COUNTA(D14:D135)</f>
        <v>107</v>
      </c>
      <c r="J14" s="10">
        <f>H14/I14</f>
        <v>0.74766355140186913</v>
      </c>
      <c r="K14" s="9">
        <f>COUNTIF(E14:E135,"YES")</f>
        <v>28</v>
      </c>
    </row>
    <row r="15" spans="1:11" hidden="1" x14ac:dyDescent="0.2">
      <c r="A15">
        <v>2</v>
      </c>
      <c r="B15" t="s">
        <v>76</v>
      </c>
      <c r="C15" t="s">
        <v>77</v>
      </c>
      <c r="D15" t="s">
        <v>1</v>
      </c>
    </row>
    <row r="16" spans="1:11" hidden="1" x14ac:dyDescent="0.2">
      <c r="A16">
        <v>3</v>
      </c>
      <c r="B16" t="s">
        <v>76</v>
      </c>
      <c r="C16" t="s">
        <v>81</v>
      </c>
      <c r="D16" s="3" t="s">
        <v>1</v>
      </c>
    </row>
    <row r="17" spans="1:6" hidden="1" x14ac:dyDescent="0.2">
      <c r="A17">
        <v>4</v>
      </c>
      <c r="B17" t="s">
        <v>69</v>
      </c>
      <c r="C17" t="s">
        <v>70</v>
      </c>
      <c r="D17" s="3" t="s">
        <v>1</v>
      </c>
    </row>
    <row r="18" spans="1:6" hidden="1" x14ac:dyDescent="0.2">
      <c r="A18">
        <v>5</v>
      </c>
      <c r="B18" t="s">
        <v>76</v>
      </c>
      <c r="C18" t="s">
        <v>34</v>
      </c>
      <c r="D18" s="3" t="s">
        <v>1</v>
      </c>
      <c r="E18" s="3" t="s">
        <v>12</v>
      </c>
    </row>
    <row r="19" spans="1:6" hidden="1" x14ac:dyDescent="0.2">
      <c r="A19">
        <v>6</v>
      </c>
      <c r="B19" t="s">
        <v>69</v>
      </c>
      <c r="C19" t="s">
        <v>70</v>
      </c>
      <c r="D19" s="3" t="s">
        <v>1</v>
      </c>
    </row>
    <row r="20" spans="1:6" hidden="1" x14ac:dyDescent="0.2">
      <c r="A20">
        <v>7</v>
      </c>
      <c r="B20" t="s">
        <v>3</v>
      </c>
      <c r="C20" t="s">
        <v>40</v>
      </c>
      <c r="D20" s="3" t="s">
        <v>1</v>
      </c>
    </row>
    <row r="21" spans="1:6" hidden="1" x14ac:dyDescent="0.2">
      <c r="A21">
        <v>8</v>
      </c>
      <c r="B21" t="s">
        <v>69</v>
      </c>
      <c r="C21" t="s">
        <v>4</v>
      </c>
      <c r="D21" s="3" t="s">
        <v>1</v>
      </c>
      <c r="E21" s="3"/>
    </row>
    <row r="22" spans="1:6" hidden="1" x14ac:dyDescent="0.2">
      <c r="A22">
        <v>9</v>
      </c>
      <c r="B22" t="s">
        <v>69</v>
      </c>
      <c r="C22" t="s">
        <v>71</v>
      </c>
      <c r="D22" s="3" t="s">
        <v>11</v>
      </c>
      <c r="E22" s="3" t="s">
        <v>12</v>
      </c>
    </row>
    <row r="23" spans="1:6" hidden="1" x14ac:dyDescent="0.2">
      <c r="A23">
        <v>10</v>
      </c>
      <c r="B23" t="s">
        <v>69</v>
      </c>
      <c r="C23" t="s">
        <v>13</v>
      </c>
      <c r="D23" s="3" t="s">
        <v>1</v>
      </c>
      <c r="E23" s="3" t="s">
        <v>12</v>
      </c>
    </row>
    <row r="24" spans="1:6" hidden="1" x14ac:dyDescent="0.2">
      <c r="A24">
        <v>11</v>
      </c>
      <c r="B24" t="s">
        <v>2</v>
      </c>
      <c r="C24" t="s">
        <v>56</v>
      </c>
      <c r="D24" s="3" t="s">
        <v>1</v>
      </c>
      <c r="E24" s="3"/>
      <c r="F24" s="3"/>
    </row>
    <row r="25" spans="1:6" hidden="1" x14ac:dyDescent="0.2">
      <c r="A25">
        <v>12</v>
      </c>
      <c r="B25" t="s">
        <v>69</v>
      </c>
      <c r="C25" t="s">
        <v>13</v>
      </c>
      <c r="D25" s="3" t="s">
        <v>1</v>
      </c>
    </row>
    <row r="26" spans="1:6" hidden="1" x14ac:dyDescent="0.2">
      <c r="A26">
        <v>13</v>
      </c>
      <c r="B26" t="s">
        <v>91</v>
      </c>
      <c r="C26" t="s">
        <v>92</v>
      </c>
      <c r="D26" s="3" t="s">
        <v>1</v>
      </c>
      <c r="E26" s="3"/>
      <c r="F26" s="3"/>
    </row>
    <row r="27" spans="1:6" hidden="1" x14ac:dyDescent="0.2">
      <c r="A27">
        <v>14</v>
      </c>
      <c r="B27" t="s">
        <v>69</v>
      </c>
      <c r="C27" t="s">
        <v>4</v>
      </c>
      <c r="D27" s="3" t="s">
        <v>1</v>
      </c>
      <c r="E27" s="3"/>
      <c r="F27" s="3"/>
    </row>
    <row r="28" spans="1:6" hidden="1" x14ac:dyDescent="0.2">
      <c r="A28">
        <v>15</v>
      </c>
      <c r="B28" t="s">
        <v>3</v>
      </c>
      <c r="C28" t="s">
        <v>87</v>
      </c>
      <c r="D28" s="3" t="s">
        <v>1</v>
      </c>
    </row>
    <row r="29" spans="1:6" hidden="1" x14ac:dyDescent="0.2">
      <c r="A29">
        <v>16</v>
      </c>
      <c r="B29" t="s">
        <v>91</v>
      </c>
      <c r="C29" t="s">
        <v>93</v>
      </c>
      <c r="D29" s="3" t="s">
        <v>1</v>
      </c>
      <c r="E29" s="3"/>
    </row>
    <row r="30" spans="1:6" hidden="1" x14ac:dyDescent="0.2">
      <c r="A30">
        <v>17</v>
      </c>
      <c r="B30" t="s">
        <v>2</v>
      </c>
      <c r="C30" t="s">
        <v>55</v>
      </c>
      <c r="D30" s="3" t="s">
        <v>1</v>
      </c>
      <c r="E30" s="3"/>
    </row>
    <row r="31" spans="1:6" hidden="1" x14ac:dyDescent="0.2">
      <c r="A31">
        <v>18</v>
      </c>
      <c r="B31" t="s">
        <v>91</v>
      </c>
      <c r="C31" t="s">
        <v>96</v>
      </c>
      <c r="D31" s="3" t="s">
        <v>1</v>
      </c>
      <c r="E31" s="3" t="s">
        <v>12</v>
      </c>
    </row>
    <row r="32" spans="1:6" hidden="1" x14ac:dyDescent="0.2">
      <c r="A32">
        <v>19</v>
      </c>
      <c r="B32" t="s">
        <v>91</v>
      </c>
      <c r="C32" t="s">
        <v>92</v>
      </c>
      <c r="D32" s="3" t="s">
        <v>1</v>
      </c>
    </row>
    <row r="33" spans="1:6" hidden="1" x14ac:dyDescent="0.2">
      <c r="A33">
        <v>20</v>
      </c>
      <c r="B33" t="s">
        <v>76</v>
      </c>
      <c r="C33" t="s">
        <v>79</v>
      </c>
      <c r="D33" s="3" t="s">
        <v>1</v>
      </c>
    </row>
    <row r="34" spans="1:6" hidden="1" x14ac:dyDescent="0.2">
      <c r="A34">
        <v>21</v>
      </c>
      <c r="B34" t="s">
        <v>3</v>
      </c>
      <c r="C34" t="s">
        <v>89</v>
      </c>
      <c r="D34" s="3" t="s">
        <v>1</v>
      </c>
      <c r="E34" s="3"/>
    </row>
    <row r="35" spans="1:6" hidden="1" x14ac:dyDescent="0.2">
      <c r="A35">
        <v>22</v>
      </c>
      <c r="B35" t="s">
        <v>91</v>
      </c>
      <c r="C35" t="s">
        <v>93</v>
      </c>
      <c r="D35" s="3" t="s">
        <v>1</v>
      </c>
      <c r="E35" s="3" t="s">
        <v>12</v>
      </c>
    </row>
    <row r="36" spans="1:6" hidden="1" x14ac:dyDescent="0.2">
      <c r="A36">
        <v>23</v>
      </c>
      <c r="B36" t="s">
        <v>91</v>
      </c>
      <c r="C36" t="s">
        <v>93</v>
      </c>
      <c r="D36" s="3" t="s">
        <v>1</v>
      </c>
      <c r="E36" s="3" t="s">
        <v>12</v>
      </c>
    </row>
    <row r="37" spans="1:6" hidden="1" x14ac:dyDescent="0.2">
      <c r="A37">
        <v>24</v>
      </c>
      <c r="B37" t="s">
        <v>3</v>
      </c>
      <c r="C37" t="s">
        <v>87</v>
      </c>
      <c r="D37" s="3" t="s">
        <v>1</v>
      </c>
      <c r="E37" s="3"/>
    </row>
    <row r="38" spans="1:6" hidden="1" x14ac:dyDescent="0.2">
      <c r="A38">
        <v>25</v>
      </c>
      <c r="B38" t="s">
        <v>91</v>
      </c>
      <c r="C38" t="s">
        <v>92</v>
      </c>
      <c r="D38" s="3" t="s">
        <v>1</v>
      </c>
    </row>
    <row r="39" spans="1:6" hidden="1" x14ac:dyDescent="0.2">
      <c r="A39">
        <v>26</v>
      </c>
      <c r="B39" t="s">
        <v>69</v>
      </c>
      <c r="C39" t="s">
        <v>13</v>
      </c>
      <c r="D39" s="3" t="s">
        <v>11</v>
      </c>
      <c r="E39" s="3" t="s">
        <v>12</v>
      </c>
    </row>
    <row r="40" spans="1:6" hidden="1" x14ac:dyDescent="0.2">
      <c r="A40">
        <v>27</v>
      </c>
      <c r="B40" t="s">
        <v>69</v>
      </c>
      <c r="C40" t="s">
        <v>69</v>
      </c>
      <c r="D40" s="3" t="s">
        <v>1</v>
      </c>
      <c r="E40" s="3"/>
    </row>
    <row r="41" spans="1:6" hidden="1" x14ac:dyDescent="0.2">
      <c r="A41">
        <v>28</v>
      </c>
      <c r="B41" t="s">
        <v>76</v>
      </c>
      <c r="C41" t="s">
        <v>80</v>
      </c>
      <c r="D41" s="3" t="s">
        <v>1</v>
      </c>
      <c r="E41" s="3"/>
    </row>
    <row r="42" spans="1:6" hidden="1" x14ac:dyDescent="0.2">
      <c r="A42">
        <v>29</v>
      </c>
      <c r="B42" t="s">
        <v>69</v>
      </c>
      <c r="C42" t="s">
        <v>69</v>
      </c>
      <c r="D42" s="3" t="s">
        <v>1</v>
      </c>
      <c r="E42" s="3" t="s">
        <v>12</v>
      </c>
      <c r="F42" s="11" t="s">
        <v>42</v>
      </c>
    </row>
    <row r="43" spans="1:6" hidden="1" x14ac:dyDescent="0.2">
      <c r="A43">
        <v>30</v>
      </c>
      <c r="B43" t="s">
        <v>3</v>
      </c>
      <c r="C43" t="s">
        <v>40</v>
      </c>
      <c r="D43" s="3" t="s">
        <v>1</v>
      </c>
      <c r="E43" s="3"/>
    </row>
    <row r="44" spans="1:6" hidden="1" x14ac:dyDescent="0.2">
      <c r="A44">
        <v>31</v>
      </c>
      <c r="B44" t="s">
        <v>76</v>
      </c>
      <c r="C44" t="s">
        <v>81</v>
      </c>
      <c r="D44" s="3" t="s">
        <v>1</v>
      </c>
    </row>
    <row r="45" spans="1:6" hidden="1" x14ac:dyDescent="0.2">
      <c r="A45">
        <v>32</v>
      </c>
      <c r="B45" t="s">
        <v>91</v>
      </c>
      <c r="C45" t="s">
        <v>35</v>
      </c>
      <c r="D45" s="3" t="s">
        <v>1</v>
      </c>
      <c r="E45" s="3"/>
    </row>
    <row r="46" spans="1:6" hidden="1" x14ac:dyDescent="0.2">
      <c r="A46">
        <v>33</v>
      </c>
      <c r="B46" s="14" t="s">
        <v>3</v>
      </c>
      <c r="C46" s="14" t="s">
        <v>88</v>
      </c>
      <c r="D46" s="3" t="s">
        <v>1</v>
      </c>
      <c r="E46" s="3" t="s">
        <v>12</v>
      </c>
    </row>
    <row r="47" spans="1:6" hidden="1" x14ac:dyDescent="0.2">
      <c r="A47">
        <v>34</v>
      </c>
      <c r="B47" t="s">
        <v>76</v>
      </c>
      <c r="C47" t="s">
        <v>81</v>
      </c>
      <c r="D47" s="3" t="s">
        <v>1</v>
      </c>
      <c r="E47" s="3" t="s">
        <v>12</v>
      </c>
    </row>
    <row r="48" spans="1:6" hidden="1" x14ac:dyDescent="0.2">
      <c r="A48">
        <v>35</v>
      </c>
      <c r="B48" s="14" t="s">
        <v>69</v>
      </c>
      <c r="C48" s="14" t="s">
        <v>13</v>
      </c>
      <c r="D48" s="3" t="s">
        <v>1</v>
      </c>
      <c r="E48" s="3" t="s">
        <v>12</v>
      </c>
    </row>
    <row r="49" spans="1:6" x14ac:dyDescent="0.2">
      <c r="A49">
        <v>36</v>
      </c>
      <c r="B49" s="14" t="s">
        <v>2</v>
      </c>
      <c r="C49" s="14" t="s">
        <v>57</v>
      </c>
      <c r="D49" s="3" t="s">
        <v>1</v>
      </c>
      <c r="E49" s="3" t="s">
        <v>12</v>
      </c>
      <c r="F49" s="12">
        <v>41058</v>
      </c>
    </row>
    <row r="50" spans="1:6" hidden="1" x14ac:dyDescent="0.2">
      <c r="A50">
        <v>37</v>
      </c>
      <c r="B50" t="s">
        <v>91</v>
      </c>
      <c r="C50" t="s">
        <v>93</v>
      </c>
      <c r="D50" s="3" t="s">
        <v>1</v>
      </c>
    </row>
    <row r="51" spans="1:6" hidden="1" x14ac:dyDescent="0.2">
      <c r="A51">
        <v>38</v>
      </c>
      <c r="B51" t="s">
        <v>69</v>
      </c>
      <c r="C51" t="s">
        <v>71</v>
      </c>
      <c r="D51" s="3" t="s">
        <v>1</v>
      </c>
      <c r="E51" s="3" t="s">
        <v>12</v>
      </c>
    </row>
    <row r="52" spans="1:6" hidden="1" x14ac:dyDescent="0.2">
      <c r="A52">
        <v>39</v>
      </c>
      <c r="B52" s="3" t="s">
        <v>41</v>
      </c>
      <c r="C52" s="3" t="s">
        <v>43</v>
      </c>
      <c r="D52" s="3" t="s">
        <v>1</v>
      </c>
      <c r="E52" s="3"/>
    </row>
    <row r="53" spans="1:6" hidden="1" x14ac:dyDescent="0.2">
      <c r="A53">
        <v>40</v>
      </c>
      <c r="B53" t="s">
        <v>76</v>
      </c>
      <c r="C53" t="s">
        <v>77</v>
      </c>
      <c r="D53" s="3" t="s">
        <v>1</v>
      </c>
    </row>
    <row r="54" spans="1:6" hidden="1" x14ac:dyDescent="0.2">
      <c r="A54">
        <v>41</v>
      </c>
      <c r="B54" t="s">
        <v>76</v>
      </c>
      <c r="C54" t="s">
        <v>77</v>
      </c>
      <c r="D54" s="3" t="s">
        <v>1</v>
      </c>
    </row>
    <row r="55" spans="1:6" hidden="1" x14ac:dyDescent="0.2">
      <c r="A55">
        <v>42</v>
      </c>
      <c r="B55" t="s">
        <v>69</v>
      </c>
      <c r="C55" t="s">
        <v>4</v>
      </c>
      <c r="D55" s="3" t="s">
        <v>1</v>
      </c>
    </row>
    <row r="56" spans="1:6" hidden="1" x14ac:dyDescent="0.2">
      <c r="A56">
        <v>43</v>
      </c>
      <c r="B56" s="3" t="s">
        <v>69</v>
      </c>
      <c r="C56" t="s">
        <v>71</v>
      </c>
      <c r="D56" s="3" t="s">
        <v>11</v>
      </c>
      <c r="E56" s="3" t="s">
        <v>12</v>
      </c>
    </row>
    <row r="57" spans="1:6" hidden="1" x14ac:dyDescent="0.2">
      <c r="A57">
        <v>44</v>
      </c>
      <c r="B57" t="s">
        <v>76</v>
      </c>
      <c r="C57" t="s">
        <v>81</v>
      </c>
      <c r="D57" s="3" t="s">
        <v>1</v>
      </c>
      <c r="E57" s="3" t="s">
        <v>12</v>
      </c>
    </row>
    <row r="58" spans="1:6" hidden="1" x14ac:dyDescent="0.2">
      <c r="A58">
        <v>45</v>
      </c>
      <c r="B58" t="s">
        <v>69</v>
      </c>
      <c r="C58" t="s">
        <v>69</v>
      </c>
      <c r="D58" s="3" t="s">
        <v>1</v>
      </c>
    </row>
    <row r="59" spans="1:6" hidden="1" x14ac:dyDescent="0.2">
      <c r="A59">
        <v>46</v>
      </c>
      <c r="B59" t="s">
        <v>69</v>
      </c>
      <c r="C59" t="s">
        <v>4</v>
      </c>
      <c r="D59" s="3" t="s">
        <v>1</v>
      </c>
    </row>
    <row r="60" spans="1:6" x14ac:dyDescent="0.2">
      <c r="A60">
        <v>47</v>
      </c>
      <c r="B60" s="14" t="s">
        <v>2</v>
      </c>
      <c r="C60" s="14" t="s">
        <v>57</v>
      </c>
      <c r="D60" s="3" t="s">
        <v>1</v>
      </c>
      <c r="E60" s="3"/>
    </row>
    <row r="61" spans="1:6" hidden="1" x14ac:dyDescent="0.2">
      <c r="A61">
        <v>48</v>
      </c>
      <c r="B61" t="s">
        <v>69</v>
      </c>
      <c r="C61" t="s">
        <v>4</v>
      </c>
      <c r="D61" s="3" t="s">
        <v>1</v>
      </c>
      <c r="E61" s="3"/>
    </row>
    <row r="62" spans="1:6" hidden="1" x14ac:dyDescent="0.2">
      <c r="A62">
        <v>49</v>
      </c>
      <c r="B62" s="3" t="s">
        <v>69</v>
      </c>
      <c r="C62" s="3" t="s">
        <v>13</v>
      </c>
      <c r="D62" s="3" t="s">
        <v>1</v>
      </c>
      <c r="E62" s="3"/>
    </row>
    <row r="63" spans="1:6" hidden="1" x14ac:dyDescent="0.2">
      <c r="A63">
        <v>50</v>
      </c>
      <c r="B63" t="s">
        <v>69</v>
      </c>
      <c r="C63" t="s">
        <v>4</v>
      </c>
      <c r="D63" s="3" t="s">
        <v>11</v>
      </c>
      <c r="E63" s="3" t="s">
        <v>12</v>
      </c>
    </row>
    <row r="64" spans="1:6" hidden="1" x14ac:dyDescent="0.2">
      <c r="A64">
        <v>51</v>
      </c>
      <c r="B64" s="3" t="s">
        <v>91</v>
      </c>
      <c r="C64" s="3" t="s">
        <v>97</v>
      </c>
      <c r="D64" s="3" t="s">
        <v>1</v>
      </c>
      <c r="E64" s="3" t="s">
        <v>12</v>
      </c>
    </row>
    <row r="65" spans="1:7" ht="12.75" hidden="1" thickBot="1" x14ac:dyDescent="0.25">
      <c r="A65" s="18">
        <v>52</v>
      </c>
      <c r="B65" s="25" t="s">
        <v>91</v>
      </c>
      <c r="C65" s="25" t="s">
        <v>97</v>
      </c>
      <c r="D65" s="25" t="s">
        <v>1</v>
      </c>
      <c r="E65" s="18"/>
      <c r="F65" s="18"/>
      <c r="G65" s="26">
        <v>41125</v>
      </c>
    </row>
    <row r="66" spans="1:7" hidden="1" x14ac:dyDescent="0.2">
      <c r="A66">
        <v>53</v>
      </c>
      <c r="B66" t="s">
        <v>69</v>
      </c>
      <c r="C66" t="s">
        <v>4</v>
      </c>
      <c r="D66" s="3" t="s">
        <v>1</v>
      </c>
    </row>
    <row r="67" spans="1:7" hidden="1" x14ac:dyDescent="0.2">
      <c r="A67">
        <v>54</v>
      </c>
      <c r="B67" t="s">
        <v>76</v>
      </c>
      <c r="C67" t="s">
        <v>81</v>
      </c>
      <c r="D67" s="3" t="s">
        <v>1</v>
      </c>
      <c r="E67" s="3"/>
    </row>
    <row r="68" spans="1:7" hidden="1" x14ac:dyDescent="0.2">
      <c r="A68">
        <v>55</v>
      </c>
      <c r="B68" t="s">
        <v>2</v>
      </c>
      <c r="C68" t="s">
        <v>55</v>
      </c>
      <c r="D68" s="3" t="s">
        <v>11</v>
      </c>
      <c r="E68" s="3" t="s">
        <v>12</v>
      </c>
      <c r="F68" s="3" t="s">
        <v>113</v>
      </c>
    </row>
    <row r="69" spans="1:7" hidden="1" x14ac:dyDescent="0.2">
      <c r="A69">
        <v>56</v>
      </c>
      <c r="B69" s="3" t="s">
        <v>91</v>
      </c>
      <c r="C69" s="3" t="s">
        <v>97</v>
      </c>
      <c r="D69" s="3" t="s">
        <v>1</v>
      </c>
      <c r="E69" s="3"/>
    </row>
    <row r="70" spans="1:7" hidden="1" x14ac:dyDescent="0.2">
      <c r="A70">
        <v>57</v>
      </c>
      <c r="B70" t="s">
        <v>76</v>
      </c>
      <c r="C70" t="s">
        <v>79</v>
      </c>
      <c r="D70" s="3" t="s">
        <v>1</v>
      </c>
      <c r="E70" s="3" t="s">
        <v>117</v>
      </c>
    </row>
    <row r="71" spans="1:7" hidden="1" x14ac:dyDescent="0.2">
      <c r="A71">
        <v>58</v>
      </c>
      <c r="B71" t="s">
        <v>69</v>
      </c>
      <c r="C71" t="s">
        <v>69</v>
      </c>
      <c r="D71" s="3" t="s">
        <v>1</v>
      </c>
      <c r="E71" s="3" t="s">
        <v>12</v>
      </c>
    </row>
    <row r="72" spans="1:7" hidden="1" x14ac:dyDescent="0.2">
      <c r="A72">
        <v>59</v>
      </c>
      <c r="B72" t="s">
        <v>69</v>
      </c>
      <c r="C72" t="s">
        <v>4</v>
      </c>
      <c r="D72" s="3" t="s">
        <v>1</v>
      </c>
    </row>
    <row r="73" spans="1:7" hidden="1" x14ac:dyDescent="0.2">
      <c r="A73">
        <v>60</v>
      </c>
      <c r="B73" t="s">
        <v>69</v>
      </c>
      <c r="C73" t="s">
        <v>4</v>
      </c>
      <c r="D73" s="3" t="s">
        <v>1</v>
      </c>
      <c r="E73" s="3"/>
    </row>
    <row r="74" spans="1:7" hidden="1" x14ac:dyDescent="0.2">
      <c r="A74">
        <v>61</v>
      </c>
      <c r="B74" t="s">
        <v>69</v>
      </c>
      <c r="C74" t="s">
        <v>4</v>
      </c>
      <c r="D74" s="3" t="s">
        <v>1</v>
      </c>
      <c r="E74" s="3"/>
    </row>
    <row r="75" spans="1:7" hidden="1" x14ac:dyDescent="0.2">
      <c r="A75">
        <v>62</v>
      </c>
      <c r="B75" t="s">
        <v>91</v>
      </c>
      <c r="C75" t="s">
        <v>92</v>
      </c>
      <c r="D75" s="3" t="s">
        <v>1</v>
      </c>
      <c r="E75" s="3"/>
    </row>
    <row r="76" spans="1:7" hidden="1" x14ac:dyDescent="0.2">
      <c r="A76">
        <v>63</v>
      </c>
      <c r="B76" t="s">
        <v>91</v>
      </c>
      <c r="C76" t="s">
        <v>35</v>
      </c>
      <c r="D76" s="3" t="s">
        <v>1</v>
      </c>
    </row>
    <row r="77" spans="1:7" hidden="1" x14ac:dyDescent="0.2">
      <c r="A77">
        <v>64</v>
      </c>
      <c r="B77" t="s">
        <v>91</v>
      </c>
      <c r="C77" t="s">
        <v>96</v>
      </c>
      <c r="D77" s="3" t="s">
        <v>1</v>
      </c>
    </row>
    <row r="78" spans="1:7" hidden="1" x14ac:dyDescent="0.2">
      <c r="A78">
        <v>65</v>
      </c>
      <c r="B78" t="s">
        <v>69</v>
      </c>
      <c r="C78" t="s">
        <v>70</v>
      </c>
      <c r="D78" s="3" t="s">
        <v>1</v>
      </c>
      <c r="E78" s="3"/>
    </row>
    <row r="79" spans="1:7" hidden="1" x14ac:dyDescent="0.2">
      <c r="A79">
        <v>66</v>
      </c>
      <c r="B79" t="s">
        <v>69</v>
      </c>
      <c r="C79" t="s">
        <v>71</v>
      </c>
      <c r="D79" s="3" t="s">
        <v>11</v>
      </c>
      <c r="E79" s="3" t="s">
        <v>12</v>
      </c>
      <c r="F79" s="3" t="s">
        <v>114</v>
      </c>
    </row>
    <row r="80" spans="1:7" hidden="1" x14ac:dyDescent="0.2">
      <c r="A80">
        <v>67</v>
      </c>
      <c r="B80" t="s">
        <v>76</v>
      </c>
      <c r="C80" t="s">
        <v>83</v>
      </c>
      <c r="D80" s="3" t="s">
        <v>11</v>
      </c>
      <c r="E80" s="3" t="s">
        <v>12</v>
      </c>
      <c r="F80" t="s">
        <v>114</v>
      </c>
    </row>
    <row r="81" spans="1:7" hidden="1" x14ac:dyDescent="0.2">
      <c r="A81">
        <v>68</v>
      </c>
      <c r="B81" t="s">
        <v>2</v>
      </c>
      <c r="C81" t="s">
        <v>52</v>
      </c>
      <c r="D81" s="3" t="s">
        <v>11</v>
      </c>
      <c r="E81" s="3" t="s">
        <v>12</v>
      </c>
      <c r="F81" t="s">
        <v>114</v>
      </c>
    </row>
    <row r="82" spans="1:7" hidden="1" x14ac:dyDescent="0.2">
      <c r="A82">
        <v>69</v>
      </c>
      <c r="B82" t="s">
        <v>69</v>
      </c>
      <c r="C82" t="s">
        <v>4</v>
      </c>
      <c r="D82" s="3" t="s">
        <v>1</v>
      </c>
      <c r="E82" s="3"/>
    </row>
    <row r="83" spans="1:7" hidden="1" x14ac:dyDescent="0.2">
      <c r="A83">
        <v>70</v>
      </c>
      <c r="B83" t="s">
        <v>91</v>
      </c>
      <c r="C83" t="s">
        <v>35</v>
      </c>
      <c r="D83" s="3" t="s">
        <v>11</v>
      </c>
      <c r="E83" s="3" t="s">
        <v>12</v>
      </c>
    </row>
    <row r="84" spans="1:7" hidden="1" x14ac:dyDescent="0.2">
      <c r="A84">
        <v>71</v>
      </c>
      <c r="B84" t="s">
        <v>3</v>
      </c>
      <c r="C84" t="s">
        <v>24</v>
      </c>
      <c r="D84" s="3" t="s">
        <v>1</v>
      </c>
      <c r="E84" s="3"/>
      <c r="F84" s="3" t="s">
        <v>8</v>
      </c>
    </row>
    <row r="85" spans="1:7" hidden="1" x14ac:dyDescent="0.2">
      <c r="A85">
        <v>72</v>
      </c>
      <c r="B85" t="s">
        <v>76</v>
      </c>
      <c r="C85" t="s">
        <v>79</v>
      </c>
      <c r="D85" s="3" t="s">
        <v>1</v>
      </c>
    </row>
    <row r="86" spans="1:7" ht="12.75" hidden="1" thickBot="1" x14ac:dyDescent="0.25">
      <c r="A86" s="18">
        <v>73</v>
      </c>
      <c r="B86" s="18" t="s">
        <v>69</v>
      </c>
      <c r="C86" s="18" t="s">
        <v>13</v>
      </c>
      <c r="D86" s="25" t="s">
        <v>1</v>
      </c>
      <c r="E86" s="25"/>
      <c r="F86" s="18"/>
      <c r="G86" s="26">
        <v>41132</v>
      </c>
    </row>
    <row r="87" spans="1:7" hidden="1" x14ac:dyDescent="0.2">
      <c r="A87">
        <v>74</v>
      </c>
      <c r="B87" t="s">
        <v>76</v>
      </c>
      <c r="C87" t="s">
        <v>78</v>
      </c>
      <c r="D87" s="3" t="s">
        <v>1</v>
      </c>
      <c r="E87" s="3"/>
    </row>
    <row r="88" spans="1:7" hidden="1" x14ac:dyDescent="0.2">
      <c r="A88">
        <v>75</v>
      </c>
      <c r="B88" t="s">
        <v>91</v>
      </c>
      <c r="C88" t="s">
        <v>92</v>
      </c>
      <c r="D88" s="3" t="s">
        <v>11</v>
      </c>
      <c r="E88" s="3" t="s">
        <v>12</v>
      </c>
    </row>
    <row r="89" spans="1:7" hidden="1" x14ac:dyDescent="0.2">
      <c r="A89">
        <v>76</v>
      </c>
      <c r="B89" t="s">
        <v>3</v>
      </c>
      <c r="C89" t="s">
        <v>24</v>
      </c>
      <c r="D89" s="3" t="s">
        <v>11</v>
      </c>
      <c r="E89" s="3" t="s">
        <v>12</v>
      </c>
    </row>
    <row r="90" spans="1:7" hidden="1" x14ac:dyDescent="0.2">
      <c r="A90">
        <v>77</v>
      </c>
      <c r="B90" t="s">
        <v>76</v>
      </c>
      <c r="C90" t="s">
        <v>80</v>
      </c>
      <c r="D90" s="3" t="s">
        <v>11</v>
      </c>
      <c r="E90" s="3" t="s">
        <v>12</v>
      </c>
    </row>
    <row r="91" spans="1:7" hidden="1" x14ac:dyDescent="0.2">
      <c r="A91">
        <v>78</v>
      </c>
      <c r="B91" t="s">
        <v>2</v>
      </c>
      <c r="C91" t="s">
        <v>54</v>
      </c>
      <c r="D91" s="3" t="s">
        <v>1</v>
      </c>
    </row>
    <row r="92" spans="1:7" hidden="1" x14ac:dyDescent="0.2">
      <c r="A92">
        <v>79</v>
      </c>
      <c r="B92" t="s">
        <v>91</v>
      </c>
      <c r="C92" t="s">
        <v>95</v>
      </c>
      <c r="D92" s="3" t="s">
        <v>1</v>
      </c>
    </row>
    <row r="93" spans="1:7" hidden="1" x14ac:dyDescent="0.2">
      <c r="A93">
        <v>80</v>
      </c>
      <c r="B93" s="3" t="s">
        <v>91</v>
      </c>
      <c r="C93" s="3" t="s">
        <v>97</v>
      </c>
      <c r="D93" s="3" t="s">
        <v>1</v>
      </c>
    </row>
    <row r="94" spans="1:7" hidden="1" x14ac:dyDescent="0.2">
      <c r="A94">
        <v>81</v>
      </c>
      <c r="B94" t="s">
        <v>91</v>
      </c>
      <c r="C94" t="s">
        <v>35</v>
      </c>
      <c r="D94" s="3" t="s">
        <v>11</v>
      </c>
    </row>
    <row r="95" spans="1:7" hidden="1" x14ac:dyDescent="0.2">
      <c r="A95">
        <v>82</v>
      </c>
      <c r="B95" t="s">
        <v>91</v>
      </c>
      <c r="C95" t="s">
        <v>94</v>
      </c>
      <c r="D95" s="3" t="s">
        <v>1</v>
      </c>
    </row>
    <row r="96" spans="1:7" hidden="1" x14ac:dyDescent="0.2">
      <c r="A96">
        <v>83</v>
      </c>
      <c r="B96" t="s">
        <v>3</v>
      </c>
      <c r="C96" t="s">
        <v>89</v>
      </c>
      <c r="D96" s="3" t="s">
        <v>11</v>
      </c>
    </row>
    <row r="97" spans="1:4" hidden="1" x14ac:dyDescent="0.2">
      <c r="A97">
        <v>84</v>
      </c>
      <c r="B97" t="s">
        <v>91</v>
      </c>
      <c r="C97" t="s">
        <v>35</v>
      </c>
    </row>
    <row r="98" spans="1:4" hidden="1" x14ac:dyDescent="0.2">
      <c r="A98">
        <v>85</v>
      </c>
      <c r="B98" t="s">
        <v>76</v>
      </c>
      <c r="C98" t="s">
        <v>81</v>
      </c>
      <c r="D98" t="s">
        <v>1</v>
      </c>
    </row>
    <row r="99" spans="1:4" x14ac:dyDescent="0.2">
      <c r="A99">
        <v>86</v>
      </c>
      <c r="B99" s="14" t="s">
        <v>2</v>
      </c>
      <c r="C99" s="14" t="s">
        <v>58</v>
      </c>
    </row>
    <row r="100" spans="1:4" hidden="1" x14ac:dyDescent="0.2">
      <c r="A100">
        <v>87</v>
      </c>
      <c r="B100" t="s">
        <v>91</v>
      </c>
      <c r="C100" t="s">
        <v>93</v>
      </c>
    </row>
    <row r="101" spans="1:4" hidden="1" x14ac:dyDescent="0.2">
      <c r="A101">
        <v>88</v>
      </c>
      <c r="B101" t="s">
        <v>69</v>
      </c>
      <c r="C101" t="s">
        <v>4</v>
      </c>
      <c r="D101" t="s">
        <v>1</v>
      </c>
    </row>
    <row r="102" spans="1:4" hidden="1" x14ac:dyDescent="0.2">
      <c r="A102">
        <v>89</v>
      </c>
      <c r="B102" t="s">
        <v>69</v>
      </c>
      <c r="C102" t="s">
        <v>71</v>
      </c>
      <c r="D102" t="s">
        <v>1</v>
      </c>
    </row>
    <row r="103" spans="1:4" hidden="1" x14ac:dyDescent="0.2">
      <c r="A103">
        <v>90</v>
      </c>
      <c r="B103" t="s">
        <v>91</v>
      </c>
      <c r="C103" t="s">
        <v>93</v>
      </c>
    </row>
    <row r="104" spans="1:4" hidden="1" x14ac:dyDescent="0.2">
      <c r="A104">
        <v>91</v>
      </c>
      <c r="B104" t="s">
        <v>76</v>
      </c>
      <c r="C104" t="s">
        <v>80</v>
      </c>
    </row>
    <row r="105" spans="1:4" hidden="1" x14ac:dyDescent="0.2">
      <c r="A105">
        <v>92</v>
      </c>
      <c r="B105" t="s">
        <v>76</v>
      </c>
      <c r="C105" t="s">
        <v>34</v>
      </c>
    </row>
    <row r="106" spans="1:4" hidden="1" x14ac:dyDescent="0.2">
      <c r="A106">
        <v>93</v>
      </c>
      <c r="B106" t="s">
        <v>69</v>
      </c>
      <c r="C106" t="s">
        <v>70</v>
      </c>
    </row>
    <row r="107" spans="1:4" hidden="1" x14ac:dyDescent="0.2">
      <c r="A107">
        <v>94</v>
      </c>
      <c r="B107" s="3" t="s">
        <v>91</v>
      </c>
      <c r="C107" s="3" t="s">
        <v>97</v>
      </c>
    </row>
    <row r="108" spans="1:4" hidden="1" x14ac:dyDescent="0.2">
      <c r="A108">
        <v>95</v>
      </c>
      <c r="B108" t="s">
        <v>69</v>
      </c>
      <c r="C108" t="s">
        <v>13</v>
      </c>
    </row>
    <row r="109" spans="1:4" hidden="1" x14ac:dyDescent="0.2">
      <c r="A109">
        <v>96</v>
      </c>
      <c r="B109" t="s">
        <v>76</v>
      </c>
      <c r="C109" t="s">
        <v>78</v>
      </c>
    </row>
    <row r="110" spans="1:4" x14ac:dyDescent="0.2">
      <c r="A110">
        <v>97</v>
      </c>
      <c r="B110" s="14" t="s">
        <v>2</v>
      </c>
      <c r="C110" s="14" t="s">
        <v>57</v>
      </c>
      <c r="D110" s="14"/>
    </row>
    <row r="111" spans="1:4" hidden="1" x14ac:dyDescent="0.2">
      <c r="A111">
        <v>98</v>
      </c>
      <c r="B111" s="14" t="s">
        <v>2</v>
      </c>
      <c r="C111" s="14" t="s">
        <v>54</v>
      </c>
      <c r="D111" s="14"/>
    </row>
    <row r="112" spans="1:4" hidden="1" x14ac:dyDescent="0.2">
      <c r="A112">
        <v>99</v>
      </c>
      <c r="B112" t="s">
        <v>76</v>
      </c>
      <c r="C112" t="s">
        <v>81</v>
      </c>
      <c r="D112" s="14"/>
    </row>
    <row r="113" spans="1:5" hidden="1" x14ac:dyDescent="0.2">
      <c r="A113">
        <v>100</v>
      </c>
      <c r="B113" s="3" t="s">
        <v>69</v>
      </c>
      <c r="C113" s="3" t="s">
        <v>75</v>
      </c>
    </row>
    <row r="114" spans="1:5" hidden="1" x14ac:dyDescent="0.2">
      <c r="A114">
        <v>101</v>
      </c>
      <c r="B114" t="s">
        <v>69</v>
      </c>
      <c r="C114" t="s">
        <v>13</v>
      </c>
    </row>
    <row r="115" spans="1:5" hidden="1" x14ac:dyDescent="0.2">
      <c r="A115">
        <v>102</v>
      </c>
      <c r="B115" t="s">
        <v>3</v>
      </c>
      <c r="C115" t="s">
        <v>89</v>
      </c>
      <c r="D115" t="s">
        <v>11</v>
      </c>
    </row>
    <row r="116" spans="1:5" hidden="1" x14ac:dyDescent="0.2">
      <c r="A116">
        <v>103</v>
      </c>
      <c r="B116" t="s">
        <v>76</v>
      </c>
      <c r="C116" t="s">
        <v>79</v>
      </c>
      <c r="D116" t="s">
        <v>1</v>
      </c>
    </row>
    <row r="117" spans="1:5" hidden="1" x14ac:dyDescent="0.2">
      <c r="A117">
        <v>104</v>
      </c>
      <c r="B117" t="s">
        <v>76</v>
      </c>
      <c r="C117" t="s">
        <v>81</v>
      </c>
      <c r="D117" t="s">
        <v>1</v>
      </c>
    </row>
    <row r="118" spans="1:5" hidden="1" x14ac:dyDescent="0.2">
      <c r="A118">
        <v>105</v>
      </c>
      <c r="B118" s="3" t="s">
        <v>91</v>
      </c>
      <c r="C118" s="3" t="s">
        <v>97</v>
      </c>
      <c r="D118" t="s">
        <v>1</v>
      </c>
    </row>
    <row r="119" spans="1:5" hidden="1" x14ac:dyDescent="0.2">
      <c r="A119">
        <v>106</v>
      </c>
      <c r="B119" t="s">
        <v>76</v>
      </c>
      <c r="C119" t="s">
        <v>78</v>
      </c>
      <c r="D119" t="s">
        <v>11</v>
      </c>
    </row>
    <row r="120" spans="1:5" hidden="1" x14ac:dyDescent="0.2">
      <c r="A120">
        <v>107</v>
      </c>
      <c r="B120" t="s">
        <v>76</v>
      </c>
      <c r="C120" t="s">
        <v>77</v>
      </c>
      <c r="D120" t="s">
        <v>1</v>
      </c>
    </row>
    <row r="121" spans="1:5" hidden="1" x14ac:dyDescent="0.2">
      <c r="A121">
        <v>108</v>
      </c>
      <c r="B121" t="s">
        <v>2</v>
      </c>
      <c r="C121" s="14" t="s">
        <v>67</v>
      </c>
      <c r="D121" t="s">
        <v>11</v>
      </c>
    </row>
    <row r="122" spans="1:5" hidden="1" x14ac:dyDescent="0.2">
      <c r="A122">
        <v>109</v>
      </c>
      <c r="B122" t="s">
        <v>2</v>
      </c>
      <c r="C122" t="s">
        <v>54</v>
      </c>
      <c r="D122" t="s">
        <v>11</v>
      </c>
    </row>
    <row r="123" spans="1:5" hidden="1" x14ac:dyDescent="0.2">
      <c r="A123">
        <v>110</v>
      </c>
      <c r="B123" t="s">
        <v>91</v>
      </c>
      <c r="C123" t="s">
        <v>101</v>
      </c>
      <c r="D123" t="s">
        <v>11</v>
      </c>
    </row>
    <row r="124" spans="1:5" hidden="1" x14ac:dyDescent="0.2">
      <c r="A124">
        <v>111</v>
      </c>
      <c r="B124" t="s">
        <v>76</v>
      </c>
      <c r="C124" t="s">
        <v>81</v>
      </c>
      <c r="D124" t="s">
        <v>1</v>
      </c>
      <c r="E124" t="s">
        <v>12</v>
      </c>
    </row>
    <row r="125" spans="1:5" hidden="1" x14ac:dyDescent="0.2">
      <c r="A125">
        <v>112</v>
      </c>
      <c r="B125" t="s">
        <v>2</v>
      </c>
      <c r="C125" t="s">
        <v>52</v>
      </c>
      <c r="D125" t="s">
        <v>1</v>
      </c>
      <c r="E125" t="s">
        <v>12</v>
      </c>
    </row>
    <row r="126" spans="1:5" hidden="1" x14ac:dyDescent="0.2">
      <c r="A126">
        <v>113</v>
      </c>
      <c r="B126" t="s">
        <v>76</v>
      </c>
      <c r="C126" t="s">
        <v>80</v>
      </c>
      <c r="D126" t="s">
        <v>11</v>
      </c>
    </row>
    <row r="127" spans="1:5" hidden="1" x14ac:dyDescent="0.2">
      <c r="A127">
        <v>114</v>
      </c>
      <c r="B127" t="s">
        <v>69</v>
      </c>
      <c r="C127" t="s">
        <v>13</v>
      </c>
      <c r="D127" t="s">
        <v>11</v>
      </c>
    </row>
    <row r="128" spans="1:5" hidden="1" x14ac:dyDescent="0.2">
      <c r="A128">
        <v>115</v>
      </c>
      <c r="B128" t="s">
        <v>76</v>
      </c>
      <c r="C128" t="s">
        <v>81</v>
      </c>
      <c r="D128" t="s">
        <v>11</v>
      </c>
    </row>
    <row r="129" spans="1:9" hidden="1" x14ac:dyDescent="0.2">
      <c r="A129">
        <v>116</v>
      </c>
      <c r="B129" t="s">
        <v>76</v>
      </c>
      <c r="C129" t="s">
        <v>81</v>
      </c>
      <c r="D129" t="s">
        <v>117</v>
      </c>
    </row>
    <row r="130" spans="1:9" x14ac:dyDescent="0.2">
      <c r="A130">
        <v>117</v>
      </c>
      <c r="B130" t="s">
        <v>2</v>
      </c>
      <c r="C130" t="s">
        <v>102</v>
      </c>
      <c r="D130" t="s">
        <v>11</v>
      </c>
    </row>
    <row r="131" spans="1:9" hidden="1" x14ac:dyDescent="0.2">
      <c r="A131">
        <v>118</v>
      </c>
      <c r="B131" t="s">
        <v>76</v>
      </c>
      <c r="C131" t="s">
        <v>86</v>
      </c>
      <c r="D131" t="s">
        <v>11</v>
      </c>
    </row>
    <row r="132" spans="1:9" hidden="1" x14ac:dyDescent="0.2">
      <c r="A132">
        <v>119</v>
      </c>
      <c r="B132" t="s">
        <v>91</v>
      </c>
      <c r="C132" t="s">
        <v>93</v>
      </c>
      <c r="D132" t="s">
        <v>11</v>
      </c>
    </row>
    <row r="133" spans="1:9" hidden="1" x14ac:dyDescent="0.2">
      <c r="A133">
        <v>120</v>
      </c>
      <c r="B133" t="s">
        <v>69</v>
      </c>
      <c r="C133" t="s">
        <v>13</v>
      </c>
      <c r="D133" t="s">
        <v>11</v>
      </c>
    </row>
    <row r="134" spans="1:9" hidden="1" x14ac:dyDescent="0.2">
      <c r="A134">
        <v>121</v>
      </c>
      <c r="B134" t="s">
        <v>76</v>
      </c>
      <c r="C134" t="s">
        <v>79</v>
      </c>
      <c r="D134" t="s">
        <v>1</v>
      </c>
    </row>
    <row r="135" spans="1:9" hidden="1" x14ac:dyDescent="0.2">
      <c r="A135">
        <v>122</v>
      </c>
      <c r="B135" t="s">
        <v>2</v>
      </c>
      <c r="C135" t="s">
        <v>54</v>
      </c>
      <c r="D135" t="s">
        <v>1</v>
      </c>
    </row>
    <row r="136" spans="1:9" hidden="1" x14ac:dyDescent="0.2">
      <c r="A136">
        <v>123</v>
      </c>
      <c r="B136" t="s">
        <v>3</v>
      </c>
      <c r="C136" t="s">
        <v>89</v>
      </c>
      <c r="D136" t="s">
        <v>11</v>
      </c>
    </row>
    <row r="137" spans="1:9" hidden="1" x14ac:dyDescent="0.2">
      <c r="A137">
        <v>124</v>
      </c>
      <c r="B137" t="s">
        <v>76</v>
      </c>
      <c r="C137" t="s">
        <v>86</v>
      </c>
      <c r="D137" t="s">
        <v>11</v>
      </c>
    </row>
    <row r="138" spans="1:9" hidden="1" x14ac:dyDescent="0.2">
      <c r="A138">
        <v>125</v>
      </c>
      <c r="B138" t="s">
        <v>2</v>
      </c>
      <c r="C138" t="s">
        <v>52</v>
      </c>
      <c r="D138" t="s">
        <v>1</v>
      </c>
    </row>
    <row r="139" spans="1:9" hidden="1" x14ac:dyDescent="0.2">
      <c r="A139">
        <v>126</v>
      </c>
      <c r="B139" t="s">
        <v>91</v>
      </c>
      <c r="C139" t="s">
        <v>101</v>
      </c>
      <c r="D139" t="s">
        <v>1</v>
      </c>
    </row>
    <row r="140" spans="1:9" hidden="1" x14ac:dyDescent="0.2">
      <c r="A140">
        <v>127</v>
      </c>
      <c r="B140" t="s">
        <v>91</v>
      </c>
      <c r="C140" t="s">
        <v>92</v>
      </c>
      <c r="D140" t="s">
        <v>1</v>
      </c>
    </row>
    <row r="141" spans="1:9" hidden="1" x14ac:dyDescent="0.2">
      <c r="A141">
        <v>128</v>
      </c>
      <c r="B141" t="s">
        <v>76</v>
      </c>
      <c r="C141" t="s">
        <v>86</v>
      </c>
      <c r="D141" t="s">
        <v>1</v>
      </c>
    </row>
    <row r="142" spans="1:9" hidden="1" x14ac:dyDescent="0.2">
      <c r="A142">
        <v>129</v>
      </c>
      <c r="B142" t="s">
        <v>91</v>
      </c>
      <c r="C142" t="s">
        <v>35</v>
      </c>
      <c r="D142" t="s">
        <v>11</v>
      </c>
      <c r="I142" t="s">
        <v>118</v>
      </c>
    </row>
    <row r="143" spans="1:9" hidden="1" x14ac:dyDescent="0.2">
      <c r="A143">
        <v>130</v>
      </c>
      <c r="B143" t="s">
        <v>91</v>
      </c>
      <c r="C143" t="s">
        <v>93</v>
      </c>
      <c r="D143" t="s">
        <v>11</v>
      </c>
    </row>
    <row r="144" spans="1:9" hidden="1" x14ac:dyDescent="0.2">
      <c r="A144">
        <v>131</v>
      </c>
      <c r="B144" t="s">
        <v>76</v>
      </c>
      <c r="C144" t="s">
        <v>83</v>
      </c>
      <c r="D144" t="s">
        <v>11</v>
      </c>
    </row>
    <row r="145" spans="1:5" hidden="1" x14ac:dyDescent="0.2">
      <c r="A145">
        <v>132</v>
      </c>
      <c r="B145" t="s">
        <v>91</v>
      </c>
      <c r="C145" t="s">
        <v>95</v>
      </c>
      <c r="D145" t="s">
        <v>11</v>
      </c>
    </row>
    <row r="146" spans="1:5" hidden="1" x14ac:dyDescent="0.2">
      <c r="A146">
        <v>133</v>
      </c>
      <c r="B146" t="s">
        <v>76</v>
      </c>
      <c r="C146" t="s">
        <v>86</v>
      </c>
      <c r="D146" t="s">
        <v>11</v>
      </c>
    </row>
    <row r="147" spans="1:5" hidden="1" x14ac:dyDescent="0.2">
      <c r="A147">
        <v>134</v>
      </c>
      <c r="B147" t="s">
        <v>69</v>
      </c>
      <c r="C147" t="s">
        <v>4</v>
      </c>
      <c r="D147" t="s">
        <v>1</v>
      </c>
    </row>
    <row r="148" spans="1:5" hidden="1" x14ac:dyDescent="0.2">
      <c r="A148">
        <v>135</v>
      </c>
      <c r="B148" t="s">
        <v>3</v>
      </c>
      <c r="C148" t="s">
        <v>90</v>
      </c>
      <c r="D148" t="s">
        <v>1</v>
      </c>
    </row>
    <row r="149" spans="1:5" hidden="1" x14ac:dyDescent="0.2">
      <c r="A149">
        <v>136</v>
      </c>
      <c r="B149" t="s">
        <v>91</v>
      </c>
      <c r="C149" t="s">
        <v>93</v>
      </c>
      <c r="D149" t="s">
        <v>1</v>
      </c>
    </row>
    <row r="150" spans="1:5" hidden="1" x14ac:dyDescent="0.2">
      <c r="A150">
        <v>137</v>
      </c>
      <c r="B150" t="s">
        <v>91</v>
      </c>
      <c r="C150" t="s">
        <v>99</v>
      </c>
      <c r="D150" t="s">
        <v>11</v>
      </c>
    </row>
    <row r="151" spans="1:5" hidden="1" x14ac:dyDescent="0.2">
      <c r="A151">
        <v>138</v>
      </c>
      <c r="B151" t="s">
        <v>69</v>
      </c>
      <c r="C151" t="s">
        <v>74</v>
      </c>
      <c r="D151" t="s">
        <v>1</v>
      </c>
    </row>
    <row r="152" spans="1:5" hidden="1" x14ac:dyDescent="0.2">
      <c r="A152">
        <v>139</v>
      </c>
      <c r="B152" t="s">
        <v>3</v>
      </c>
      <c r="C152" t="s">
        <v>87</v>
      </c>
      <c r="D152" t="s">
        <v>1</v>
      </c>
    </row>
    <row r="153" spans="1:5" hidden="1" x14ac:dyDescent="0.2">
      <c r="A153">
        <v>140</v>
      </c>
      <c r="B153" t="s">
        <v>91</v>
      </c>
      <c r="C153" t="s">
        <v>93</v>
      </c>
      <c r="D153" t="s">
        <v>1</v>
      </c>
    </row>
    <row r="154" spans="1:5" hidden="1" x14ac:dyDescent="0.2">
      <c r="A154">
        <v>141</v>
      </c>
      <c r="B154" t="s">
        <v>3</v>
      </c>
      <c r="C154" t="s">
        <v>88</v>
      </c>
      <c r="D154" t="s">
        <v>1</v>
      </c>
    </row>
    <row r="155" spans="1:5" hidden="1" x14ac:dyDescent="0.2">
      <c r="A155">
        <v>142</v>
      </c>
      <c r="B155" t="s">
        <v>91</v>
      </c>
      <c r="C155" t="s">
        <v>93</v>
      </c>
      <c r="D155" t="s">
        <v>11</v>
      </c>
    </row>
    <row r="156" spans="1:5" hidden="1" x14ac:dyDescent="0.2">
      <c r="A156">
        <v>143</v>
      </c>
      <c r="B156" t="s">
        <v>69</v>
      </c>
      <c r="C156" t="s">
        <v>74</v>
      </c>
      <c r="D156" t="s">
        <v>1</v>
      </c>
      <c r="E156" t="s">
        <v>12</v>
      </c>
    </row>
    <row r="157" spans="1:5" hidden="1" x14ac:dyDescent="0.2">
      <c r="A157">
        <v>144</v>
      </c>
      <c r="B157" t="s">
        <v>76</v>
      </c>
      <c r="C157" t="s">
        <v>80</v>
      </c>
      <c r="D157" t="s">
        <v>1</v>
      </c>
    </row>
    <row r="158" spans="1:5" hidden="1" x14ac:dyDescent="0.2">
      <c r="A158">
        <v>145</v>
      </c>
      <c r="B158" t="s">
        <v>3</v>
      </c>
      <c r="C158" t="s">
        <v>88</v>
      </c>
      <c r="D158" t="s">
        <v>11</v>
      </c>
    </row>
    <row r="159" spans="1:5" hidden="1" x14ac:dyDescent="0.2">
      <c r="A159">
        <v>146</v>
      </c>
      <c r="B159" t="s">
        <v>91</v>
      </c>
      <c r="C159" t="s">
        <v>100</v>
      </c>
      <c r="D159" t="s">
        <v>1</v>
      </c>
    </row>
    <row r="160" spans="1:5" x14ac:dyDescent="0.2">
      <c r="A160">
        <v>147</v>
      </c>
      <c r="B160" t="s">
        <v>2</v>
      </c>
      <c r="C160" t="s">
        <v>68</v>
      </c>
      <c r="D160" t="s">
        <v>11</v>
      </c>
    </row>
    <row r="161" spans="1:5" hidden="1" x14ac:dyDescent="0.2">
      <c r="A161">
        <v>148</v>
      </c>
      <c r="B161" t="s">
        <v>91</v>
      </c>
      <c r="C161" t="s">
        <v>99</v>
      </c>
      <c r="D161" t="s">
        <v>1</v>
      </c>
    </row>
    <row r="162" spans="1:5" hidden="1" x14ac:dyDescent="0.2">
      <c r="A162">
        <v>149</v>
      </c>
      <c r="B162" t="s">
        <v>2</v>
      </c>
      <c r="C162" t="s">
        <v>52</v>
      </c>
      <c r="D162" t="s">
        <v>1</v>
      </c>
      <c r="E162" t="s">
        <v>12</v>
      </c>
    </row>
    <row r="163" spans="1:5" hidden="1" x14ac:dyDescent="0.2">
      <c r="A163">
        <v>150</v>
      </c>
      <c r="B163" t="s">
        <v>3</v>
      </c>
      <c r="C163" t="s">
        <v>24</v>
      </c>
      <c r="D163" t="s">
        <v>11</v>
      </c>
    </row>
    <row r="164" spans="1:5" hidden="1" x14ac:dyDescent="0.2">
      <c r="A164">
        <v>151</v>
      </c>
      <c r="B164" t="s">
        <v>91</v>
      </c>
      <c r="C164" t="s">
        <v>98</v>
      </c>
      <c r="D164" t="s">
        <v>1</v>
      </c>
      <c r="E164" t="s">
        <v>12</v>
      </c>
    </row>
    <row r="165" spans="1:5" hidden="1" x14ac:dyDescent="0.2">
      <c r="A165">
        <v>152</v>
      </c>
      <c r="B165" t="s">
        <v>2</v>
      </c>
      <c r="C165" t="s">
        <v>64</v>
      </c>
      <c r="D165" t="s">
        <v>1</v>
      </c>
      <c r="E165" t="s">
        <v>12</v>
      </c>
    </row>
    <row r="166" spans="1:5" hidden="1" x14ac:dyDescent="0.2">
      <c r="A166">
        <v>153</v>
      </c>
      <c r="B166" t="s">
        <v>3</v>
      </c>
      <c r="C166" t="s">
        <v>88</v>
      </c>
      <c r="D166" t="s">
        <v>11</v>
      </c>
    </row>
    <row r="167" spans="1:5" hidden="1" x14ac:dyDescent="0.2">
      <c r="A167">
        <v>154</v>
      </c>
      <c r="B167" s="3" t="s">
        <v>69</v>
      </c>
      <c r="C167" s="3" t="s">
        <v>75</v>
      </c>
      <c r="D167" t="s">
        <v>11</v>
      </c>
    </row>
    <row r="168" spans="1:5" hidden="1" x14ac:dyDescent="0.2">
      <c r="A168">
        <v>155</v>
      </c>
      <c r="B168" s="3" t="s">
        <v>69</v>
      </c>
      <c r="C168" s="3" t="s">
        <v>75</v>
      </c>
      <c r="D168" t="s">
        <v>11</v>
      </c>
    </row>
    <row r="169" spans="1:5" hidden="1" x14ac:dyDescent="0.2">
      <c r="A169">
        <v>156</v>
      </c>
      <c r="B169" t="s">
        <v>69</v>
      </c>
      <c r="C169" t="s">
        <v>84</v>
      </c>
      <c r="D169" t="s">
        <v>11</v>
      </c>
    </row>
    <row r="170" spans="1:5" hidden="1" x14ac:dyDescent="0.2">
      <c r="A170">
        <v>157</v>
      </c>
      <c r="B170" t="s">
        <v>3</v>
      </c>
      <c r="C170" t="s">
        <v>24</v>
      </c>
      <c r="D170" t="s">
        <v>11</v>
      </c>
    </row>
    <row r="171" spans="1:5" hidden="1" x14ac:dyDescent="0.2">
      <c r="A171">
        <v>158</v>
      </c>
      <c r="B171" t="s">
        <v>69</v>
      </c>
      <c r="C171" t="s">
        <v>85</v>
      </c>
      <c r="D171" t="s">
        <v>11</v>
      </c>
    </row>
    <row r="172" spans="1:5" hidden="1" x14ac:dyDescent="0.2">
      <c r="A172">
        <v>159</v>
      </c>
      <c r="B172" t="s">
        <v>69</v>
      </c>
      <c r="C172" t="s">
        <v>74</v>
      </c>
      <c r="D172" t="s">
        <v>1</v>
      </c>
    </row>
    <row r="173" spans="1:5" hidden="1" x14ac:dyDescent="0.2">
      <c r="A173">
        <v>160</v>
      </c>
      <c r="B173" t="s">
        <v>91</v>
      </c>
      <c r="C173" t="s">
        <v>98</v>
      </c>
      <c r="D173" t="s">
        <v>11</v>
      </c>
    </row>
    <row r="174" spans="1:5" hidden="1" x14ac:dyDescent="0.2">
      <c r="A174">
        <v>161</v>
      </c>
      <c r="B174" t="s">
        <v>91</v>
      </c>
      <c r="C174" t="s">
        <v>99</v>
      </c>
      <c r="D174" t="s">
        <v>1</v>
      </c>
    </row>
    <row r="175" spans="1:5" hidden="1" x14ac:dyDescent="0.2">
      <c r="A175">
        <v>162</v>
      </c>
      <c r="B175" t="s">
        <v>3</v>
      </c>
      <c r="C175" t="s">
        <v>88</v>
      </c>
    </row>
    <row r="176" spans="1:5" x14ac:dyDescent="0.2">
      <c r="A176">
        <v>163</v>
      </c>
      <c r="B176" t="s">
        <v>2</v>
      </c>
      <c r="C176" t="s">
        <v>58</v>
      </c>
      <c r="D176" t="s">
        <v>11</v>
      </c>
    </row>
    <row r="177" spans="1:4" hidden="1" x14ac:dyDescent="0.2">
      <c r="A177">
        <v>164</v>
      </c>
      <c r="B177" t="s">
        <v>2</v>
      </c>
      <c r="C177" t="s">
        <v>52</v>
      </c>
      <c r="D177" t="s">
        <v>1</v>
      </c>
    </row>
    <row r="178" spans="1:4" hidden="1" x14ac:dyDescent="0.2">
      <c r="A178">
        <v>165</v>
      </c>
      <c r="B178" t="s">
        <v>69</v>
      </c>
      <c r="C178" t="s">
        <v>72</v>
      </c>
      <c r="D178" t="s">
        <v>1</v>
      </c>
    </row>
    <row r="179" spans="1:4" hidden="1" x14ac:dyDescent="0.2">
      <c r="A179">
        <v>166</v>
      </c>
      <c r="B179" t="s">
        <v>76</v>
      </c>
      <c r="C179" t="s">
        <v>82</v>
      </c>
      <c r="D179" t="s">
        <v>1</v>
      </c>
    </row>
    <row r="180" spans="1:4" hidden="1" x14ac:dyDescent="0.2">
      <c r="A180">
        <v>167</v>
      </c>
      <c r="B180" t="s">
        <v>69</v>
      </c>
      <c r="C180" t="s">
        <v>72</v>
      </c>
      <c r="D180" t="s">
        <v>1</v>
      </c>
    </row>
    <row r="181" spans="1:4" hidden="1" x14ac:dyDescent="0.2">
      <c r="A181">
        <v>168</v>
      </c>
      <c r="B181" t="s">
        <v>91</v>
      </c>
      <c r="C181" t="s">
        <v>101</v>
      </c>
    </row>
    <row r="182" spans="1:4" hidden="1" x14ac:dyDescent="0.2">
      <c r="A182">
        <v>169</v>
      </c>
      <c r="B182" t="s">
        <v>2</v>
      </c>
      <c r="C182" t="s">
        <v>52</v>
      </c>
    </row>
    <row r="183" spans="1:4" x14ac:dyDescent="0.2">
      <c r="A183">
        <v>170</v>
      </c>
      <c r="B183" t="s">
        <v>2</v>
      </c>
      <c r="C183" t="s">
        <v>58</v>
      </c>
    </row>
    <row r="184" spans="1:4" hidden="1" x14ac:dyDescent="0.2">
      <c r="A184">
        <v>171</v>
      </c>
      <c r="B184" t="s">
        <v>76</v>
      </c>
      <c r="C184" t="s">
        <v>86</v>
      </c>
    </row>
    <row r="185" spans="1:4" hidden="1" x14ac:dyDescent="0.2">
      <c r="A185">
        <v>172</v>
      </c>
      <c r="B185" t="s">
        <v>76</v>
      </c>
      <c r="C185" t="s">
        <v>86</v>
      </c>
    </row>
    <row r="186" spans="1:4" hidden="1" x14ac:dyDescent="0.2">
      <c r="A186">
        <v>173</v>
      </c>
      <c r="B186" t="s">
        <v>91</v>
      </c>
      <c r="C186" t="s">
        <v>93</v>
      </c>
    </row>
    <row r="187" spans="1:4" hidden="1" x14ac:dyDescent="0.2">
      <c r="A187">
        <v>174</v>
      </c>
      <c r="B187" t="s">
        <v>69</v>
      </c>
      <c r="C187" t="s">
        <v>73</v>
      </c>
    </row>
    <row r="188" spans="1:4" hidden="1" x14ac:dyDescent="0.2">
      <c r="A188">
        <v>175</v>
      </c>
      <c r="B188" t="s">
        <v>3</v>
      </c>
      <c r="C188" t="s">
        <v>90</v>
      </c>
    </row>
    <row r="189" spans="1:4" hidden="1" x14ac:dyDescent="0.2">
      <c r="A189">
        <v>176</v>
      </c>
      <c r="B189" t="s">
        <v>69</v>
      </c>
      <c r="C189" t="s">
        <v>72</v>
      </c>
    </row>
  </sheetData>
  <autoFilter ref="A13:E189">
    <filterColumn colId="2">
      <filters>
        <filter val="Expoents &amp; Roots - Advanced"/>
        <filter val="Exponets"/>
        <filter val="Exponets &amp; Roots"/>
      </filters>
    </filterColumn>
  </autoFilter>
  <conditionalFormatting sqref="E14 D26:F27 E24:F24 D14:D25 E34:E37 E73:E75 E18 E21:E23 E29:E31 E39:E43 E45:E49 E51:E52 E56:E57 E60:E64 F68 F79 F84 E86:E90 E78:E84 E124:E125 E156 E162 E164:E165 D28:D174 D176:D180 E67:E71">
    <cfRule type="containsText" dxfId="44" priority="1" operator="containsText" text="Wrong">
      <formula>NOT(ISERROR(SEARCH("Wrong",D14)))</formula>
    </cfRule>
    <cfRule type="containsText" dxfId="43" priority="2" operator="containsText" text="Correct">
      <formula>NOT(ISERROR(SEARCH("Correct",D14)))</formula>
    </cfRule>
  </conditionalFormatting>
  <hyperlinks>
    <hyperlink ref="F42" r:id="rId1"/>
  </hyperlinks>
  <pageMargins left="0.7" right="0.7" top="0.75" bottom="0.75" header="0.3" footer="0.3"/>
  <pageSetup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1"/>
  <sheetViews>
    <sheetView zoomScale="80" zoomScaleNormal="80" workbookViewId="0">
      <selection activeCell="B110" sqref="B110"/>
    </sheetView>
  </sheetViews>
  <sheetFormatPr defaultRowHeight="12" x14ac:dyDescent="0.2"/>
  <cols>
    <col min="2" max="2" width="16.5703125" bestFit="1" customWidth="1"/>
    <col min="3" max="3" width="30.7109375" bestFit="1" customWidth="1"/>
    <col min="4" max="4" width="13" customWidth="1"/>
    <col min="5" max="5" width="11.28515625" customWidth="1"/>
    <col min="6" max="6" width="45.140625" bestFit="1" customWidth="1"/>
    <col min="8" max="8" width="16.28515625" bestFit="1" customWidth="1"/>
    <col min="9" max="9" width="17.28515625" bestFit="1" customWidth="1"/>
    <col min="10" max="10" width="21.42578125" bestFit="1" customWidth="1"/>
    <col min="11" max="11" width="17.85546875" bestFit="1" customWidth="1"/>
    <col min="12" max="12" width="14.28515625" bestFit="1" customWidth="1"/>
  </cols>
  <sheetData>
    <row r="1" spans="1:11" ht="12.75" thickBot="1" x14ac:dyDescent="0.25"/>
    <row r="2" spans="1:11" x14ac:dyDescent="0.2">
      <c r="A2" s="2" t="s">
        <v>0</v>
      </c>
      <c r="B2" s="2" t="s">
        <v>5</v>
      </c>
      <c r="C2" s="2" t="s">
        <v>7</v>
      </c>
      <c r="D2" s="2" t="s">
        <v>6</v>
      </c>
      <c r="E2" s="2" t="s">
        <v>8</v>
      </c>
      <c r="F2" s="2" t="s">
        <v>18</v>
      </c>
      <c r="H2" s="4" t="s">
        <v>25</v>
      </c>
      <c r="I2" s="5" t="s">
        <v>26</v>
      </c>
      <c r="J2" s="5" t="s">
        <v>27</v>
      </c>
      <c r="K2" s="6" t="s">
        <v>28</v>
      </c>
    </row>
    <row r="3" spans="1:11" ht="12.75" thickBot="1" x14ac:dyDescent="0.25">
      <c r="A3">
        <v>1</v>
      </c>
      <c r="B3" t="s">
        <v>2</v>
      </c>
      <c r="C3" t="s">
        <v>59</v>
      </c>
      <c r="H3" s="7">
        <f>COUNTIF(D3:D124, "Correct")</f>
        <v>0</v>
      </c>
      <c r="I3" s="8">
        <f>COUNTA(D3:D124)</f>
        <v>0</v>
      </c>
      <c r="J3" s="10" t="e">
        <f>H3/I3</f>
        <v>#DIV/0!</v>
      </c>
      <c r="K3" s="9">
        <f>COUNTIF(E3:E124,"YES")</f>
        <v>0</v>
      </c>
    </row>
    <row r="4" spans="1:11" x14ac:dyDescent="0.2">
      <c r="A4">
        <v>2</v>
      </c>
    </row>
    <row r="5" spans="1:11" x14ac:dyDescent="0.2">
      <c r="A5">
        <v>3</v>
      </c>
      <c r="B5" t="s">
        <v>2</v>
      </c>
      <c r="C5" t="s">
        <v>59</v>
      </c>
      <c r="D5" s="3"/>
    </row>
    <row r="6" spans="1:11" x14ac:dyDescent="0.2">
      <c r="A6">
        <v>4</v>
      </c>
      <c r="D6" s="3"/>
    </row>
    <row r="7" spans="1:11" x14ac:dyDescent="0.2">
      <c r="A7">
        <v>5</v>
      </c>
      <c r="D7" s="3"/>
      <c r="E7" s="3"/>
    </row>
    <row r="8" spans="1:11" x14ac:dyDescent="0.2">
      <c r="A8">
        <v>6</v>
      </c>
      <c r="D8" s="3"/>
    </row>
    <row r="9" spans="1:11" x14ac:dyDescent="0.2">
      <c r="A9">
        <v>7</v>
      </c>
      <c r="B9" t="s">
        <v>2</v>
      </c>
      <c r="C9" t="s">
        <v>59</v>
      </c>
      <c r="D9" s="3"/>
    </row>
    <row r="10" spans="1:11" x14ac:dyDescent="0.2">
      <c r="A10">
        <v>8</v>
      </c>
      <c r="D10" s="3"/>
      <c r="E10" s="3"/>
    </row>
    <row r="11" spans="1:11" x14ac:dyDescent="0.2">
      <c r="A11">
        <v>9</v>
      </c>
      <c r="D11" s="3"/>
      <c r="E11" s="3"/>
    </row>
    <row r="12" spans="1:11" x14ac:dyDescent="0.2">
      <c r="A12">
        <v>10</v>
      </c>
      <c r="D12" s="3"/>
      <c r="E12" s="3"/>
    </row>
    <row r="13" spans="1:11" x14ac:dyDescent="0.2">
      <c r="A13">
        <v>11</v>
      </c>
      <c r="B13" t="s">
        <v>2</v>
      </c>
      <c r="C13" t="s">
        <v>62</v>
      </c>
      <c r="D13" s="3"/>
      <c r="E13" s="3"/>
      <c r="F13" s="3"/>
    </row>
    <row r="14" spans="1:11" x14ac:dyDescent="0.2">
      <c r="A14">
        <v>12</v>
      </c>
      <c r="D14" s="3"/>
    </row>
    <row r="15" spans="1:11" x14ac:dyDescent="0.2">
      <c r="A15">
        <v>13</v>
      </c>
      <c r="D15" s="3"/>
      <c r="E15" s="3"/>
      <c r="F15" s="3"/>
    </row>
    <row r="16" spans="1:11" x14ac:dyDescent="0.2">
      <c r="A16">
        <v>14</v>
      </c>
      <c r="D16" s="3"/>
      <c r="E16" s="3"/>
      <c r="F16" s="3"/>
    </row>
    <row r="17" spans="1:6" x14ac:dyDescent="0.2">
      <c r="A17">
        <v>15</v>
      </c>
      <c r="D17" s="3"/>
    </row>
    <row r="18" spans="1:6" x14ac:dyDescent="0.2">
      <c r="A18">
        <v>16</v>
      </c>
      <c r="D18" s="3"/>
      <c r="E18" s="3"/>
    </row>
    <row r="19" spans="1:6" x14ac:dyDescent="0.2">
      <c r="A19">
        <v>17</v>
      </c>
      <c r="D19" s="3"/>
      <c r="E19" s="3"/>
    </row>
    <row r="20" spans="1:6" x14ac:dyDescent="0.2">
      <c r="A20">
        <v>18</v>
      </c>
      <c r="D20" s="3"/>
      <c r="E20" s="3"/>
    </row>
    <row r="21" spans="1:6" x14ac:dyDescent="0.2">
      <c r="A21">
        <v>19</v>
      </c>
      <c r="D21" s="3"/>
    </row>
    <row r="22" spans="1:6" x14ac:dyDescent="0.2">
      <c r="A22">
        <v>20</v>
      </c>
      <c r="D22" s="3"/>
    </row>
    <row r="23" spans="1:6" x14ac:dyDescent="0.2">
      <c r="A23">
        <v>21</v>
      </c>
      <c r="D23" s="3"/>
      <c r="E23" s="3"/>
    </row>
    <row r="24" spans="1:6" x14ac:dyDescent="0.2">
      <c r="A24">
        <v>22</v>
      </c>
      <c r="B24" t="s">
        <v>2</v>
      </c>
      <c r="C24" t="s">
        <v>60</v>
      </c>
      <c r="D24" s="3"/>
      <c r="E24" s="3"/>
    </row>
    <row r="25" spans="1:6" x14ac:dyDescent="0.2">
      <c r="A25">
        <v>23</v>
      </c>
      <c r="B25" t="s">
        <v>2</v>
      </c>
      <c r="C25" t="s">
        <v>59</v>
      </c>
      <c r="D25" s="3"/>
      <c r="E25" s="3"/>
    </row>
    <row r="26" spans="1:6" x14ac:dyDescent="0.2">
      <c r="A26">
        <v>24</v>
      </c>
      <c r="D26" s="3"/>
      <c r="E26" s="3"/>
    </row>
    <row r="27" spans="1:6" x14ac:dyDescent="0.2">
      <c r="A27">
        <v>25</v>
      </c>
      <c r="D27" s="3"/>
    </row>
    <row r="28" spans="1:6" x14ac:dyDescent="0.2">
      <c r="A28">
        <v>26</v>
      </c>
      <c r="D28" s="3"/>
      <c r="E28" s="3"/>
    </row>
    <row r="29" spans="1:6" x14ac:dyDescent="0.2">
      <c r="A29">
        <v>27</v>
      </c>
      <c r="D29" s="3"/>
      <c r="E29" s="3"/>
    </row>
    <row r="30" spans="1:6" x14ac:dyDescent="0.2">
      <c r="A30">
        <v>28</v>
      </c>
      <c r="D30" s="3"/>
      <c r="E30" s="3"/>
    </row>
    <row r="31" spans="1:6" x14ac:dyDescent="0.2">
      <c r="A31">
        <v>29</v>
      </c>
      <c r="B31" t="s">
        <v>2</v>
      </c>
      <c r="C31" t="s">
        <v>60</v>
      </c>
      <c r="D31" s="3"/>
      <c r="E31" s="3"/>
      <c r="F31" s="11"/>
    </row>
    <row r="32" spans="1:6" x14ac:dyDescent="0.2">
      <c r="A32">
        <v>30</v>
      </c>
      <c r="D32" s="3"/>
      <c r="E32" s="3"/>
    </row>
    <row r="33" spans="1:6" x14ac:dyDescent="0.2">
      <c r="A33">
        <v>31</v>
      </c>
      <c r="D33" s="3"/>
    </row>
    <row r="34" spans="1:6" x14ac:dyDescent="0.2">
      <c r="A34">
        <v>32</v>
      </c>
      <c r="B34" t="s">
        <v>2</v>
      </c>
      <c r="C34" t="s">
        <v>62</v>
      </c>
      <c r="D34" s="3"/>
      <c r="E34" s="3"/>
    </row>
    <row r="35" spans="1:6" x14ac:dyDescent="0.2">
      <c r="A35">
        <v>33</v>
      </c>
      <c r="B35" s="14"/>
      <c r="C35" s="14"/>
      <c r="D35" s="3"/>
      <c r="E35" s="3"/>
    </row>
    <row r="36" spans="1:6" x14ac:dyDescent="0.2">
      <c r="A36">
        <v>34</v>
      </c>
      <c r="B36" s="14"/>
      <c r="C36" s="14"/>
      <c r="D36" s="3"/>
      <c r="E36" s="3"/>
    </row>
    <row r="37" spans="1:6" x14ac:dyDescent="0.2">
      <c r="A37">
        <v>35</v>
      </c>
      <c r="B37" s="14"/>
      <c r="C37" s="14"/>
      <c r="D37" s="3"/>
      <c r="E37" s="3"/>
    </row>
    <row r="38" spans="1:6" x14ac:dyDescent="0.2">
      <c r="A38">
        <v>36</v>
      </c>
      <c r="B38" t="s">
        <v>2</v>
      </c>
      <c r="C38" t="s">
        <v>59</v>
      </c>
      <c r="D38" s="3"/>
      <c r="E38" s="3"/>
      <c r="F38" s="12"/>
    </row>
    <row r="39" spans="1:6" x14ac:dyDescent="0.2">
      <c r="A39">
        <v>37</v>
      </c>
      <c r="B39" s="3"/>
      <c r="C39" s="3"/>
      <c r="D39" s="3"/>
    </row>
    <row r="40" spans="1:6" x14ac:dyDescent="0.2">
      <c r="A40">
        <v>38</v>
      </c>
      <c r="B40" s="3"/>
      <c r="C40" s="3"/>
      <c r="D40" s="3"/>
      <c r="E40" s="3"/>
    </row>
    <row r="41" spans="1:6" x14ac:dyDescent="0.2">
      <c r="A41">
        <v>39</v>
      </c>
      <c r="B41" s="3"/>
      <c r="C41" s="3"/>
      <c r="D41" s="3"/>
      <c r="E41" s="3"/>
    </row>
    <row r="42" spans="1:6" x14ac:dyDescent="0.2">
      <c r="A42">
        <v>40</v>
      </c>
      <c r="B42" s="3" t="s">
        <v>2</v>
      </c>
      <c r="C42" s="3" t="s">
        <v>53</v>
      </c>
      <c r="D42" s="3"/>
    </row>
    <row r="43" spans="1:6" x14ac:dyDescent="0.2">
      <c r="A43">
        <v>41</v>
      </c>
      <c r="B43" s="3"/>
      <c r="C43" s="3"/>
      <c r="D43" s="3"/>
    </row>
    <row r="44" spans="1:6" x14ac:dyDescent="0.2">
      <c r="A44">
        <v>42</v>
      </c>
      <c r="B44" s="3"/>
      <c r="C44" s="3"/>
      <c r="D44" s="3"/>
    </row>
    <row r="45" spans="1:6" x14ac:dyDescent="0.2">
      <c r="A45">
        <v>43</v>
      </c>
      <c r="B45" s="3"/>
      <c r="C45" s="3"/>
      <c r="D45" s="3"/>
      <c r="E45" s="3"/>
    </row>
    <row r="46" spans="1:6" x14ac:dyDescent="0.2">
      <c r="A46">
        <v>44</v>
      </c>
      <c r="B46" s="3"/>
      <c r="C46" s="3"/>
      <c r="D46" s="3"/>
      <c r="E46" s="3"/>
    </row>
    <row r="47" spans="1:6" x14ac:dyDescent="0.2">
      <c r="A47">
        <v>45</v>
      </c>
      <c r="B47" s="3"/>
      <c r="C47" s="3"/>
      <c r="D47" s="3"/>
    </row>
    <row r="48" spans="1:6" x14ac:dyDescent="0.2">
      <c r="A48">
        <v>46</v>
      </c>
      <c r="B48" t="s">
        <v>2</v>
      </c>
      <c r="C48" t="s">
        <v>62</v>
      </c>
      <c r="D48" s="3"/>
    </row>
    <row r="49" spans="1:5" x14ac:dyDescent="0.2">
      <c r="A49">
        <v>47</v>
      </c>
      <c r="B49" s="14"/>
      <c r="C49" s="14"/>
      <c r="D49" s="3"/>
      <c r="E49" s="3"/>
    </row>
    <row r="50" spans="1:5" x14ac:dyDescent="0.2">
      <c r="A50">
        <v>48</v>
      </c>
      <c r="B50" s="3"/>
      <c r="C50" s="3"/>
      <c r="D50" s="3"/>
      <c r="E50" s="3"/>
    </row>
    <row r="51" spans="1:5" x14ac:dyDescent="0.2">
      <c r="A51">
        <v>49</v>
      </c>
      <c r="B51" s="3"/>
      <c r="C51" s="3"/>
      <c r="D51" s="3"/>
      <c r="E51" s="3"/>
    </row>
    <row r="52" spans="1:5" x14ac:dyDescent="0.2">
      <c r="A52">
        <v>50</v>
      </c>
      <c r="B52" t="s">
        <v>2</v>
      </c>
      <c r="C52" t="s">
        <v>60</v>
      </c>
      <c r="D52" s="3"/>
      <c r="E52" s="3"/>
    </row>
    <row r="53" spans="1:5" x14ac:dyDescent="0.2">
      <c r="A53">
        <v>51</v>
      </c>
      <c r="B53" t="s">
        <v>2</v>
      </c>
      <c r="C53" t="s">
        <v>62</v>
      </c>
      <c r="D53" s="3"/>
      <c r="E53" s="3"/>
    </row>
    <row r="54" spans="1:5" x14ac:dyDescent="0.2">
      <c r="A54">
        <v>52</v>
      </c>
    </row>
    <row r="55" spans="1:5" x14ac:dyDescent="0.2">
      <c r="A55">
        <v>53</v>
      </c>
    </row>
    <row r="56" spans="1:5" x14ac:dyDescent="0.2">
      <c r="A56">
        <v>54</v>
      </c>
      <c r="B56" t="s">
        <v>2</v>
      </c>
      <c r="C56" t="s">
        <v>62</v>
      </c>
    </row>
    <row r="57" spans="1:5" x14ac:dyDescent="0.2">
      <c r="A57">
        <v>55</v>
      </c>
    </row>
    <row r="58" spans="1:5" x14ac:dyDescent="0.2">
      <c r="A58">
        <v>56</v>
      </c>
    </row>
    <row r="59" spans="1:5" x14ac:dyDescent="0.2">
      <c r="A59">
        <v>57</v>
      </c>
      <c r="D59" s="3"/>
    </row>
    <row r="60" spans="1:5" x14ac:dyDescent="0.2">
      <c r="A60">
        <v>58</v>
      </c>
      <c r="D60" s="3"/>
    </row>
    <row r="61" spans="1:5" x14ac:dyDescent="0.2">
      <c r="A61">
        <v>59</v>
      </c>
      <c r="D61" s="3"/>
    </row>
    <row r="62" spans="1:5" x14ac:dyDescent="0.2">
      <c r="A62">
        <v>60</v>
      </c>
      <c r="D62" s="3"/>
      <c r="E62" s="3"/>
    </row>
    <row r="63" spans="1:5" x14ac:dyDescent="0.2">
      <c r="A63">
        <v>61</v>
      </c>
      <c r="D63" s="3"/>
      <c r="E63" s="3"/>
    </row>
    <row r="64" spans="1:5" x14ac:dyDescent="0.2">
      <c r="A64">
        <v>62</v>
      </c>
      <c r="D64" s="3"/>
      <c r="E64" s="3"/>
    </row>
    <row r="65" spans="1:5" x14ac:dyDescent="0.2">
      <c r="A65">
        <v>63</v>
      </c>
      <c r="D65" s="3"/>
    </row>
    <row r="66" spans="1:5" x14ac:dyDescent="0.2">
      <c r="A66">
        <v>64</v>
      </c>
      <c r="D66" s="3"/>
    </row>
    <row r="67" spans="1:5" x14ac:dyDescent="0.2">
      <c r="A67">
        <v>65</v>
      </c>
      <c r="D67" s="3"/>
      <c r="E67" s="3"/>
    </row>
    <row r="68" spans="1:5" x14ac:dyDescent="0.2">
      <c r="A68">
        <v>66</v>
      </c>
      <c r="D68" s="3"/>
      <c r="E68" s="3"/>
    </row>
    <row r="69" spans="1:5" x14ac:dyDescent="0.2">
      <c r="A69">
        <v>67</v>
      </c>
      <c r="D69" s="3"/>
    </row>
    <row r="70" spans="1:5" x14ac:dyDescent="0.2">
      <c r="A70">
        <v>68</v>
      </c>
      <c r="D70" s="3"/>
      <c r="E70" s="3"/>
    </row>
    <row r="71" spans="1:5" x14ac:dyDescent="0.2">
      <c r="A71">
        <v>69</v>
      </c>
      <c r="D71" s="3"/>
      <c r="E71" s="3"/>
    </row>
    <row r="72" spans="1:5" x14ac:dyDescent="0.2">
      <c r="A72">
        <v>70</v>
      </c>
      <c r="D72" s="3"/>
      <c r="E72" s="3"/>
    </row>
    <row r="73" spans="1:5" x14ac:dyDescent="0.2">
      <c r="A73">
        <v>71</v>
      </c>
      <c r="D73" s="3"/>
      <c r="E73" s="3"/>
    </row>
    <row r="74" spans="1:5" x14ac:dyDescent="0.2">
      <c r="A74">
        <v>72</v>
      </c>
      <c r="B74" t="s">
        <v>2</v>
      </c>
      <c r="C74" t="s">
        <v>59</v>
      </c>
      <c r="D74" s="3"/>
    </row>
    <row r="75" spans="1:5" x14ac:dyDescent="0.2">
      <c r="A75">
        <v>73</v>
      </c>
      <c r="B75" t="s">
        <v>2</v>
      </c>
      <c r="C75" t="s">
        <v>62</v>
      </c>
      <c r="D75" s="3"/>
      <c r="E75" s="3"/>
    </row>
    <row r="76" spans="1:5" x14ac:dyDescent="0.2">
      <c r="A76">
        <v>74</v>
      </c>
      <c r="D76" s="3"/>
      <c r="E76" s="3"/>
    </row>
    <row r="77" spans="1:5" x14ac:dyDescent="0.2">
      <c r="A77">
        <v>75</v>
      </c>
      <c r="D77" s="3"/>
      <c r="E77" s="3"/>
    </row>
    <row r="78" spans="1:5" x14ac:dyDescent="0.2">
      <c r="A78">
        <v>76</v>
      </c>
    </row>
    <row r="79" spans="1:5" x14ac:dyDescent="0.2">
      <c r="A79">
        <v>77</v>
      </c>
    </row>
    <row r="80" spans="1:5" x14ac:dyDescent="0.2">
      <c r="A80">
        <v>78</v>
      </c>
    </row>
    <row r="81" spans="1:3" x14ac:dyDescent="0.2">
      <c r="A81">
        <v>79</v>
      </c>
    </row>
    <row r="82" spans="1:3" x14ac:dyDescent="0.2">
      <c r="A82">
        <v>80</v>
      </c>
    </row>
    <row r="83" spans="1:3" x14ac:dyDescent="0.2">
      <c r="A83">
        <v>81</v>
      </c>
    </row>
    <row r="84" spans="1:3" x14ac:dyDescent="0.2">
      <c r="A84">
        <v>82</v>
      </c>
      <c r="B84" t="s">
        <v>2</v>
      </c>
      <c r="C84" t="s">
        <v>59</v>
      </c>
    </row>
    <row r="85" spans="1:3" x14ac:dyDescent="0.2">
      <c r="A85">
        <v>83</v>
      </c>
    </row>
    <row r="86" spans="1:3" x14ac:dyDescent="0.2">
      <c r="A86">
        <v>84</v>
      </c>
    </row>
    <row r="87" spans="1:3" x14ac:dyDescent="0.2">
      <c r="A87">
        <v>85</v>
      </c>
      <c r="B87" s="14" t="s">
        <v>2</v>
      </c>
      <c r="C87" s="14" t="s">
        <v>61</v>
      </c>
    </row>
    <row r="88" spans="1:3" x14ac:dyDescent="0.2">
      <c r="A88">
        <v>86</v>
      </c>
      <c r="B88" t="s">
        <v>2</v>
      </c>
      <c r="C88" s="14"/>
    </row>
    <row r="89" spans="1:3" x14ac:dyDescent="0.2">
      <c r="A89">
        <v>87</v>
      </c>
      <c r="B89" t="s">
        <v>2</v>
      </c>
      <c r="C89" t="s">
        <v>59</v>
      </c>
    </row>
    <row r="90" spans="1:3" x14ac:dyDescent="0.2">
      <c r="A90">
        <v>88</v>
      </c>
    </row>
    <row r="91" spans="1:3" x14ac:dyDescent="0.2">
      <c r="A91">
        <v>89</v>
      </c>
    </row>
    <row r="92" spans="1:3" x14ac:dyDescent="0.2">
      <c r="A92">
        <v>90</v>
      </c>
    </row>
    <row r="93" spans="1:3" x14ac:dyDescent="0.2">
      <c r="A93">
        <v>91</v>
      </c>
    </row>
    <row r="94" spans="1:3" x14ac:dyDescent="0.2">
      <c r="A94">
        <v>92</v>
      </c>
    </row>
    <row r="95" spans="1:3" x14ac:dyDescent="0.2">
      <c r="A95">
        <v>93</v>
      </c>
    </row>
    <row r="96" spans="1:3" x14ac:dyDescent="0.2">
      <c r="A96">
        <v>94</v>
      </c>
    </row>
    <row r="97" spans="1:4" x14ac:dyDescent="0.2">
      <c r="A97">
        <v>95</v>
      </c>
    </row>
    <row r="98" spans="1:4" x14ac:dyDescent="0.2">
      <c r="A98">
        <v>96</v>
      </c>
    </row>
    <row r="99" spans="1:4" x14ac:dyDescent="0.2">
      <c r="A99">
        <v>97</v>
      </c>
      <c r="B99" s="14"/>
      <c r="C99" s="14"/>
      <c r="D99" s="14"/>
    </row>
    <row r="100" spans="1:4" x14ac:dyDescent="0.2">
      <c r="A100">
        <v>98</v>
      </c>
      <c r="B100" s="14"/>
      <c r="C100" s="14"/>
      <c r="D100" s="14"/>
    </row>
    <row r="101" spans="1:4" x14ac:dyDescent="0.2">
      <c r="A101">
        <v>99</v>
      </c>
      <c r="B101" s="14"/>
      <c r="C101" s="14"/>
      <c r="D101" s="14"/>
    </row>
    <row r="102" spans="1:4" x14ac:dyDescent="0.2">
      <c r="A102">
        <v>100</v>
      </c>
    </row>
    <row r="103" spans="1:4" x14ac:dyDescent="0.2">
      <c r="A103">
        <v>101</v>
      </c>
    </row>
    <row r="104" spans="1:4" x14ac:dyDescent="0.2">
      <c r="A104">
        <v>102</v>
      </c>
    </row>
    <row r="105" spans="1:4" x14ac:dyDescent="0.2">
      <c r="A105">
        <v>103</v>
      </c>
    </row>
    <row r="106" spans="1:4" x14ac:dyDescent="0.2">
      <c r="A106">
        <v>104</v>
      </c>
    </row>
    <row r="107" spans="1:4" x14ac:dyDescent="0.2">
      <c r="A107">
        <v>105</v>
      </c>
    </row>
    <row r="108" spans="1:4" x14ac:dyDescent="0.2">
      <c r="A108">
        <v>106</v>
      </c>
      <c r="B108" t="s">
        <v>2</v>
      </c>
      <c r="C108" t="s">
        <v>52</v>
      </c>
    </row>
    <row r="109" spans="1:4" x14ac:dyDescent="0.2">
      <c r="A109">
        <v>107</v>
      </c>
      <c r="B109" t="s">
        <v>2</v>
      </c>
      <c r="C109" t="s">
        <v>59</v>
      </c>
    </row>
    <row r="110" spans="1:4" x14ac:dyDescent="0.2">
      <c r="A110">
        <v>108</v>
      </c>
      <c r="C110" s="14"/>
    </row>
    <row r="111" spans="1:4" x14ac:dyDescent="0.2">
      <c r="A111">
        <v>109</v>
      </c>
    </row>
    <row r="112" spans="1:4" x14ac:dyDescent="0.2">
      <c r="A112">
        <v>110</v>
      </c>
      <c r="B112" t="s">
        <v>2</v>
      </c>
      <c r="C112" t="s">
        <v>59</v>
      </c>
    </row>
    <row r="113" spans="1:3" x14ac:dyDescent="0.2">
      <c r="A113">
        <v>111</v>
      </c>
    </row>
    <row r="114" spans="1:3" x14ac:dyDescent="0.2">
      <c r="A114">
        <v>112</v>
      </c>
    </row>
    <row r="115" spans="1:3" x14ac:dyDescent="0.2">
      <c r="A115">
        <v>113</v>
      </c>
    </row>
    <row r="116" spans="1:3" x14ac:dyDescent="0.2">
      <c r="A116">
        <v>114</v>
      </c>
    </row>
    <row r="117" spans="1:3" x14ac:dyDescent="0.2">
      <c r="A117">
        <v>115</v>
      </c>
    </row>
    <row r="118" spans="1:3" x14ac:dyDescent="0.2">
      <c r="A118">
        <v>116</v>
      </c>
      <c r="B118" s="14" t="s">
        <v>2</v>
      </c>
      <c r="C118" s="14" t="s">
        <v>61</v>
      </c>
    </row>
    <row r="119" spans="1:3" x14ac:dyDescent="0.2">
      <c r="A119">
        <v>117</v>
      </c>
      <c r="B119" t="s">
        <v>2</v>
      </c>
      <c r="C119" t="s">
        <v>66</v>
      </c>
    </row>
    <row r="120" spans="1:3" x14ac:dyDescent="0.2">
      <c r="A120">
        <v>118</v>
      </c>
    </row>
    <row r="121" spans="1:3" x14ac:dyDescent="0.2">
      <c r="A121">
        <v>119</v>
      </c>
    </row>
    <row r="122" spans="1:3" x14ac:dyDescent="0.2">
      <c r="A122">
        <v>120</v>
      </c>
    </row>
    <row r="123" spans="1:3" x14ac:dyDescent="0.2">
      <c r="A123">
        <v>121</v>
      </c>
    </row>
    <row r="124" spans="1:3" x14ac:dyDescent="0.2">
      <c r="A124">
        <v>122</v>
      </c>
    </row>
    <row r="125" spans="1:3" x14ac:dyDescent="0.2">
      <c r="A125">
        <v>123</v>
      </c>
    </row>
    <row r="126" spans="1:3" x14ac:dyDescent="0.2">
      <c r="A126">
        <v>124</v>
      </c>
    </row>
    <row r="127" spans="1:3" x14ac:dyDescent="0.2">
      <c r="A127">
        <v>125</v>
      </c>
    </row>
    <row r="128" spans="1:3" x14ac:dyDescent="0.2">
      <c r="A128">
        <v>126</v>
      </c>
    </row>
    <row r="129" spans="1:3" x14ac:dyDescent="0.2">
      <c r="A129">
        <v>127</v>
      </c>
    </row>
    <row r="130" spans="1:3" x14ac:dyDescent="0.2">
      <c r="A130">
        <v>128</v>
      </c>
    </row>
    <row r="131" spans="1:3" x14ac:dyDescent="0.2">
      <c r="A131">
        <v>129</v>
      </c>
    </row>
    <row r="132" spans="1:3" x14ac:dyDescent="0.2">
      <c r="A132">
        <v>130</v>
      </c>
    </row>
    <row r="133" spans="1:3" x14ac:dyDescent="0.2">
      <c r="A133">
        <v>131</v>
      </c>
    </row>
    <row r="134" spans="1:3" x14ac:dyDescent="0.2">
      <c r="A134">
        <v>132</v>
      </c>
    </row>
    <row r="135" spans="1:3" x14ac:dyDescent="0.2">
      <c r="A135">
        <v>133</v>
      </c>
    </row>
    <row r="136" spans="1:3" x14ac:dyDescent="0.2">
      <c r="A136">
        <v>134</v>
      </c>
    </row>
    <row r="137" spans="1:3" x14ac:dyDescent="0.2">
      <c r="A137">
        <v>135</v>
      </c>
    </row>
    <row r="138" spans="1:3" x14ac:dyDescent="0.2">
      <c r="A138">
        <v>136</v>
      </c>
    </row>
    <row r="139" spans="1:3" x14ac:dyDescent="0.2">
      <c r="A139">
        <v>137</v>
      </c>
      <c r="B139" t="s">
        <v>2</v>
      </c>
      <c r="C139" t="s">
        <v>66</v>
      </c>
    </row>
    <row r="140" spans="1:3" x14ac:dyDescent="0.2">
      <c r="A140">
        <v>138</v>
      </c>
    </row>
    <row r="141" spans="1:3" x14ac:dyDescent="0.2">
      <c r="A141">
        <v>139</v>
      </c>
    </row>
    <row r="142" spans="1:3" x14ac:dyDescent="0.2">
      <c r="A142">
        <v>140</v>
      </c>
    </row>
    <row r="143" spans="1:3" x14ac:dyDescent="0.2">
      <c r="A143">
        <v>141</v>
      </c>
    </row>
    <row r="144" spans="1:3" x14ac:dyDescent="0.2">
      <c r="A144">
        <v>142</v>
      </c>
      <c r="B144" t="s">
        <v>2</v>
      </c>
      <c r="C144" t="s">
        <v>52</v>
      </c>
    </row>
    <row r="145" spans="1:3" x14ac:dyDescent="0.2">
      <c r="A145">
        <v>143</v>
      </c>
    </row>
    <row r="146" spans="1:3" x14ac:dyDescent="0.2">
      <c r="A146">
        <v>144</v>
      </c>
    </row>
    <row r="147" spans="1:3" x14ac:dyDescent="0.2">
      <c r="A147">
        <v>145</v>
      </c>
    </row>
    <row r="148" spans="1:3" x14ac:dyDescent="0.2">
      <c r="A148">
        <v>146</v>
      </c>
    </row>
    <row r="149" spans="1:3" x14ac:dyDescent="0.2">
      <c r="A149">
        <v>147</v>
      </c>
    </row>
    <row r="150" spans="1:3" x14ac:dyDescent="0.2">
      <c r="A150">
        <v>148</v>
      </c>
    </row>
    <row r="151" spans="1:3" x14ac:dyDescent="0.2">
      <c r="A151">
        <v>149</v>
      </c>
    </row>
    <row r="152" spans="1:3" x14ac:dyDescent="0.2">
      <c r="A152">
        <v>150</v>
      </c>
    </row>
    <row r="153" spans="1:3" x14ac:dyDescent="0.2">
      <c r="A153">
        <v>151</v>
      </c>
    </row>
    <row r="154" spans="1:3" x14ac:dyDescent="0.2">
      <c r="A154">
        <v>152</v>
      </c>
      <c r="B154" t="s">
        <v>2</v>
      </c>
      <c r="C154" t="s">
        <v>64</v>
      </c>
    </row>
    <row r="155" spans="1:3" x14ac:dyDescent="0.2">
      <c r="A155">
        <v>153</v>
      </c>
    </row>
    <row r="156" spans="1:3" x14ac:dyDescent="0.2">
      <c r="A156">
        <v>154</v>
      </c>
    </row>
    <row r="157" spans="1:3" x14ac:dyDescent="0.2">
      <c r="A157">
        <v>155</v>
      </c>
    </row>
    <row r="158" spans="1:3" x14ac:dyDescent="0.2">
      <c r="A158">
        <v>156</v>
      </c>
    </row>
    <row r="159" spans="1:3" x14ac:dyDescent="0.2">
      <c r="A159">
        <v>157</v>
      </c>
      <c r="B159" s="14" t="s">
        <v>2</v>
      </c>
      <c r="C159" s="14" t="s">
        <v>61</v>
      </c>
    </row>
    <row r="160" spans="1:3" x14ac:dyDescent="0.2">
      <c r="A160">
        <v>158</v>
      </c>
    </row>
    <row r="161" spans="1:3" x14ac:dyDescent="0.2">
      <c r="A161">
        <v>159</v>
      </c>
      <c r="B161" t="s">
        <v>2</v>
      </c>
      <c r="C161" t="s">
        <v>59</v>
      </c>
    </row>
    <row r="162" spans="1:3" x14ac:dyDescent="0.2">
      <c r="A162">
        <v>160</v>
      </c>
    </row>
    <row r="163" spans="1:3" x14ac:dyDescent="0.2">
      <c r="A163">
        <v>161</v>
      </c>
    </row>
    <row r="164" spans="1:3" x14ac:dyDescent="0.2">
      <c r="A164">
        <v>162</v>
      </c>
    </row>
    <row r="165" spans="1:3" x14ac:dyDescent="0.2">
      <c r="A165">
        <v>163</v>
      </c>
    </row>
    <row r="166" spans="1:3" x14ac:dyDescent="0.2">
      <c r="A166">
        <v>164</v>
      </c>
      <c r="B166" t="s">
        <v>2</v>
      </c>
      <c r="C166" t="s">
        <v>62</v>
      </c>
    </row>
    <row r="167" spans="1:3" x14ac:dyDescent="0.2">
      <c r="A167">
        <v>165</v>
      </c>
    </row>
    <row r="168" spans="1:3" x14ac:dyDescent="0.2">
      <c r="A168">
        <v>166</v>
      </c>
    </row>
    <row r="169" spans="1:3" x14ac:dyDescent="0.2">
      <c r="A169">
        <v>167</v>
      </c>
    </row>
    <row r="170" spans="1:3" x14ac:dyDescent="0.2">
      <c r="A170">
        <v>168</v>
      </c>
    </row>
    <row r="171" spans="1:3" x14ac:dyDescent="0.2">
      <c r="A171">
        <v>169</v>
      </c>
    </row>
    <row r="172" spans="1:3" x14ac:dyDescent="0.2">
      <c r="A172">
        <v>170</v>
      </c>
    </row>
    <row r="173" spans="1:3" x14ac:dyDescent="0.2">
      <c r="A173">
        <v>171</v>
      </c>
    </row>
    <row r="174" spans="1:3" x14ac:dyDescent="0.2">
      <c r="A174">
        <v>172</v>
      </c>
    </row>
    <row r="175" spans="1:3" x14ac:dyDescent="0.2">
      <c r="A175">
        <v>173</v>
      </c>
    </row>
    <row r="176" spans="1:3" x14ac:dyDescent="0.2">
      <c r="A176">
        <v>174</v>
      </c>
    </row>
    <row r="177" spans="1:3" x14ac:dyDescent="0.2">
      <c r="A177">
        <v>175</v>
      </c>
    </row>
    <row r="178" spans="1:3" x14ac:dyDescent="0.2">
      <c r="A178">
        <v>176</v>
      </c>
    </row>
    <row r="179" spans="1:3" x14ac:dyDescent="0.2">
      <c r="A179">
        <v>177</v>
      </c>
    </row>
    <row r="180" spans="1:3" x14ac:dyDescent="0.2">
      <c r="A180">
        <v>178</v>
      </c>
    </row>
    <row r="181" spans="1:3" x14ac:dyDescent="0.2">
      <c r="A181">
        <v>179</v>
      </c>
    </row>
    <row r="182" spans="1:3" x14ac:dyDescent="0.2">
      <c r="A182">
        <v>180</v>
      </c>
    </row>
    <row r="183" spans="1:3" x14ac:dyDescent="0.2">
      <c r="A183">
        <v>181</v>
      </c>
    </row>
    <row r="184" spans="1:3" x14ac:dyDescent="0.2">
      <c r="A184">
        <v>182</v>
      </c>
    </row>
    <row r="185" spans="1:3" x14ac:dyDescent="0.2">
      <c r="A185">
        <v>183</v>
      </c>
    </row>
    <row r="186" spans="1:3" x14ac:dyDescent="0.2">
      <c r="A186">
        <v>184</v>
      </c>
    </row>
    <row r="187" spans="1:3" x14ac:dyDescent="0.2">
      <c r="A187">
        <v>185</v>
      </c>
      <c r="B187" t="s">
        <v>2</v>
      </c>
      <c r="C187" t="s">
        <v>63</v>
      </c>
    </row>
    <row r="188" spans="1:3" x14ac:dyDescent="0.2">
      <c r="A188">
        <v>186</v>
      </c>
    </row>
    <row r="189" spans="1:3" x14ac:dyDescent="0.2">
      <c r="A189">
        <v>187</v>
      </c>
    </row>
    <row r="190" spans="1:3" x14ac:dyDescent="0.2">
      <c r="A190">
        <v>188</v>
      </c>
    </row>
    <row r="191" spans="1:3" x14ac:dyDescent="0.2">
      <c r="A191">
        <v>189</v>
      </c>
    </row>
    <row r="192" spans="1:3" x14ac:dyDescent="0.2">
      <c r="A192">
        <v>190</v>
      </c>
    </row>
    <row r="193" spans="1:3" x14ac:dyDescent="0.2">
      <c r="A193">
        <v>191</v>
      </c>
    </row>
    <row r="194" spans="1:3" x14ac:dyDescent="0.2">
      <c r="A194">
        <v>192</v>
      </c>
    </row>
    <row r="195" spans="1:3" x14ac:dyDescent="0.2">
      <c r="A195">
        <v>193</v>
      </c>
    </row>
    <row r="196" spans="1:3" x14ac:dyDescent="0.2">
      <c r="A196">
        <v>194</v>
      </c>
    </row>
    <row r="197" spans="1:3" x14ac:dyDescent="0.2">
      <c r="A197">
        <v>195</v>
      </c>
    </row>
    <row r="198" spans="1:3" x14ac:dyDescent="0.2">
      <c r="A198">
        <v>196</v>
      </c>
    </row>
    <row r="199" spans="1:3" x14ac:dyDescent="0.2">
      <c r="A199">
        <v>197</v>
      </c>
    </row>
    <row r="200" spans="1:3" x14ac:dyDescent="0.2">
      <c r="A200">
        <v>198</v>
      </c>
      <c r="B200" t="s">
        <v>2</v>
      </c>
      <c r="C200" t="s">
        <v>52</v>
      </c>
    </row>
    <row r="201" spans="1:3" x14ac:dyDescent="0.2">
      <c r="A201">
        <v>199</v>
      </c>
    </row>
    <row r="202" spans="1:3" x14ac:dyDescent="0.2">
      <c r="A202">
        <v>200</v>
      </c>
    </row>
    <row r="203" spans="1:3" x14ac:dyDescent="0.2">
      <c r="A203">
        <v>201</v>
      </c>
      <c r="B203" t="s">
        <v>2</v>
      </c>
      <c r="C203" t="s">
        <v>65</v>
      </c>
    </row>
    <row r="204" spans="1:3" x14ac:dyDescent="0.2">
      <c r="A204">
        <v>202</v>
      </c>
    </row>
    <row r="205" spans="1:3" x14ac:dyDescent="0.2">
      <c r="A205">
        <v>203</v>
      </c>
    </row>
    <row r="206" spans="1:3" x14ac:dyDescent="0.2">
      <c r="A206">
        <v>204</v>
      </c>
    </row>
    <row r="207" spans="1:3" x14ac:dyDescent="0.2">
      <c r="A207">
        <v>205</v>
      </c>
    </row>
    <row r="208" spans="1:3" x14ac:dyDescent="0.2">
      <c r="A208">
        <v>206</v>
      </c>
    </row>
    <row r="209" spans="1:3" x14ac:dyDescent="0.2">
      <c r="A209">
        <v>207</v>
      </c>
    </row>
    <row r="210" spans="1:3" x14ac:dyDescent="0.2">
      <c r="A210">
        <v>208</v>
      </c>
    </row>
    <row r="211" spans="1:3" x14ac:dyDescent="0.2">
      <c r="A211">
        <v>209</v>
      </c>
    </row>
    <row r="212" spans="1:3" x14ac:dyDescent="0.2">
      <c r="A212">
        <v>210</v>
      </c>
    </row>
    <row r="213" spans="1:3" x14ac:dyDescent="0.2">
      <c r="A213">
        <v>211</v>
      </c>
    </row>
    <row r="214" spans="1:3" x14ac:dyDescent="0.2">
      <c r="A214">
        <v>212</v>
      </c>
    </row>
    <row r="215" spans="1:3" x14ac:dyDescent="0.2">
      <c r="A215">
        <v>213</v>
      </c>
    </row>
    <row r="216" spans="1:3" x14ac:dyDescent="0.2">
      <c r="A216">
        <v>214</v>
      </c>
    </row>
    <row r="217" spans="1:3" x14ac:dyDescent="0.2">
      <c r="A217">
        <v>215</v>
      </c>
    </row>
    <row r="218" spans="1:3" x14ac:dyDescent="0.2">
      <c r="A218">
        <v>216</v>
      </c>
      <c r="B218" t="s">
        <v>2</v>
      </c>
      <c r="C218" t="s">
        <v>66</v>
      </c>
    </row>
    <row r="219" spans="1:3" x14ac:dyDescent="0.2">
      <c r="A219">
        <v>217</v>
      </c>
      <c r="B219" t="s">
        <v>2</v>
      </c>
      <c r="C219" t="s">
        <v>52</v>
      </c>
    </row>
    <row r="220" spans="1:3" x14ac:dyDescent="0.2">
      <c r="A220">
        <v>218</v>
      </c>
    </row>
    <row r="221" spans="1:3" x14ac:dyDescent="0.2">
      <c r="A221">
        <v>219</v>
      </c>
      <c r="B221" t="s">
        <v>2</v>
      </c>
      <c r="C221" t="s">
        <v>65</v>
      </c>
    </row>
    <row r="222" spans="1:3" x14ac:dyDescent="0.2">
      <c r="A222">
        <v>220</v>
      </c>
    </row>
    <row r="223" spans="1:3" x14ac:dyDescent="0.2">
      <c r="A223">
        <v>221</v>
      </c>
    </row>
    <row r="224" spans="1:3" x14ac:dyDescent="0.2">
      <c r="A224">
        <v>222</v>
      </c>
    </row>
    <row r="225" spans="1:3" x14ac:dyDescent="0.2">
      <c r="A225">
        <v>223</v>
      </c>
    </row>
    <row r="226" spans="1:3" x14ac:dyDescent="0.2">
      <c r="A226">
        <v>224</v>
      </c>
      <c r="B226" t="s">
        <v>2</v>
      </c>
      <c r="C226" t="s">
        <v>65</v>
      </c>
    </row>
    <row r="227" spans="1:3" x14ac:dyDescent="0.2">
      <c r="A227">
        <v>225</v>
      </c>
    </row>
    <row r="228" spans="1:3" x14ac:dyDescent="0.2">
      <c r="A228">
        <v>226</v>
      </c>
    </row>
    <row r="229" spans="1:3" x14ac:dyDescent="0.2">
      <c r="A229">
        <v>227</v>
      </c>
    </row>
    <row r="230" spans="1:3" x14ac:dyDescent="0.2">
      <c r="A230">
        <v>228</v>
      </c>
    </row>
    <row r="231" spans="1:3" x14ac:dyDescent="0.2">
      <c r="A231">
        <v>229</v>
      </c>
    </row>
    <row r="232" spans="1:3" x14ac:dyDescent="0.2">
      <c r="A232">
        <v>230</v>
      </c>
      <c r="B232" t="s">
        <v>2</v>
      </c>
      <c r="C232" t="s">
        <v>66</v>
      </c>
    </row>
    <row r="233" spans="1:3" x14ac:dyDescent="0.2">
      <c r="A233">
        <v>231</v>
      </c>
    </row>
    <row r="234" spans="1:3" x14ac:dyDescent="0.2">
      <c r="A234">
        <v>232</v>
      </c>
    </row>
    <row r="235" spans="1:3" x14ac:dyDescent="0.2">
      <c r="A235">
        <v>233</v>
      </c>
    </row>
    <row r="236" spans="1:3" x14ac:dyDescent="0.2">
      <c r="A236">
        <v>234</v>
      </c>
    </row>
    <row r="237" spans="1:3" x14ac:dyDescent="0.2">
      <c r="A237">
        <v>235</v>
      </c>
    </row>
    <row r="238" spans="1:3" x14ac:dyDescent="0.2">
      <c r="A238">
        <v>236</v>
      </c>
    </row>
    <row r="239" spans="1:3" x14ac:dyDescent="0.2">
      <c r="A239">
        <v>237</v>
      </c>
    </row>
    <row r="240" spans="1:3" x14ac:dyDescent="0.2">
      <c r="A240">
        <v>238</v>
      </c>
    </row>
    <row r="241" spans="1:1" x14ac:dyDescent="0.2">
      <c r="A241">
        <v>239</v>
      </c>
    </row>
    <row r="242" spans="1:1" x14ac:dyDescent="0.2">
      <c r="A242">
        <v>240</v>
      </c>
    </row>
    <row r="243" spans="1:1" x14ac:dyDescent="0.2">
      <c r="A243">
        <v>241</v>
      </c>
    </row>
    <row r="244" spans="1:1" x14ac:dyDescent="0.2">
      <c r="A244">
        <v>242</v>
      </c>
    </row>
    <row r="245" spans="1:1" x14ac:dyDescent="0.2">
      <c r="A245">
        <v>243</v>
      </c>
    </row>
    <row r="246" spans="1:1" x14ac:dyDescent="0.2">
      <c r="A246">
        <v>244</v>
      </c>
    </row>
    <row r="247" spans="1:1" x14ac:dyDescent="0.2">
      <c r="A247">
        <v>245</v>
      </c>
    </row>
    <row r="248" spans="1:1" x14ac:dyDescent="0.2">
      <c r="A248">
        <v>246</v>
      </c>
    </row>
    <row r="249" spans="1:1" x14ac:dyDescent="0.2">
      <c r="A249">
        <v>247</v>
      </c>
    </row>
    <row r="250" spans="1:1" x14ac:dyDescent="0.2">
      <c r="A250">
        <v>248</v>
      </c>
    </row>
    <row r="251" spans="1:1" x14ac:dyDescent="0.2">
      <c r="A251">
        <v>249</v>
      </c>
    </row>
    <row r="252" spans="1:1" x14ac:dyDescent="0.2">
      <c r="A252">
        <v>250</v>
      </c>
    </row>
    <row r="253" spans="1:1" x14ac:dyDescent="0.2">
      <c r="A253">
        <v>251</v>
      </c>
    </row>
    <row r="254" spans="1:1" x14ac:dyDescent="0.2">
      <c r="A254">
        <v>252</v>
      </c>
    </row>
    <row r="255" spans="1:1" x14ac:dyDescent="0.2">
      <c r="A255">
        <v>253</v>
      </c>
    </row>
    <row r="256" spans="1:1" x14ac:dyDescent="0.2">
      <c r="A256">
        <v>254</v>
      </c>
    </row>
    <row r="257" spans="1:1" x14ac:dyDescent="0.2">
      <c r="A257">
        <v>255</v>
      </c>
    </row>
    <row r="258" spans="1:1" x14ac:dyDescent="0.2">
      <c r="A258">
        <v>256</v>
      </c>
    </row>
    <row r="259" spans="1:1" x14ac:dyDescent="0.2">
      <c r="A259">
        <v>257</v>
      </c>
    </row>
    <row r="260" spans="1:1" x14ac:dyDescent="0.2">
      <c r="A260">
        <v>258</v>
      </c>
    </row>
    <row r="261" spans="1:1" x14ac:dyDescent="0.2">
      <c r="A261">
        <v>259</v>
      </c>
    </row>
  </sheetData>
  <conditionalFormatting sqref="E3 D17:D53 D15:F16 E13:F13 D3:D14 E23:E26 E62:E64 E67:E68 E70:E73 E75:E77 E7 E10:E12 E18:E20 E28:E32 E34:E38 E40:E41 E45:E46 E49:E53 D59:D124">
    <cfRule type="containsText" dxfId="42" priority="1" operator="containsText" text="Wrong">
      <formula>NOT(ISERROR(SEARCH("Wrong",D3)))</formula>
    </cfRule>
    <cfRule type="containsText" dxfId="41" priority="2" operator="containsText" text="Correct">
      <formula>NOT(ISERROR(SEARCH("Correct",D3)))</formula>
    </cfRule>
  </conditionalFormatting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"/>
  <sheetViews>
    <sheetView zoomScale="80" zoomScaleNormal="80" workbookViewId="0">
      <selection activeCell="H31" sqref="H31"/>
    </sheetView>
  </sheetViews>
  <sheetFormatPr defaultRowHeight="12" x14ac:dyDescent="0.2"/>
  <cols>
    <col min="2" max="2" width="20.85546875" bestFit="1" customWidth="1"/>
    <col min="3" max="3" width="30.7109375" bestFit="1" customWidth="1"/>
    <col min="4" max="4" width="16.28515625" bestFit="1" customWidth="1"/>
    <col min="5" max="5" width="11.28515625" customWidth="1"/>
    <col min="6" max="6" width="45.140625" bestFit="1" customWidth="1"/>
    <col min="8" max="8" width="16.28515625" bestFit="1" customWidth="1"/>
    <col min="9" max="9" width="17.28515625" bestFit="1" customWidth="1"/>
    <col min="10" max="10" width="21.42578125" bestFit="1" customWidth="1"/>
    <col min="11" max="11" width="17.85546875" bestFit="1" customWidth="1"/>
    <col min="12" max="12" width="14.28515625" bestFit="1" customWidth="1"/>
  </cols>
  <sheetData>
    <row r="1" spans="1:11" ht="12.75" thickBot="1" x14ac:dyDescent="0.25"/>
    <row r="2" spans="1:11" x14ac:dyDescent="0.2">
      <c r="A2" s="2" t="s">
        <v>0</v>
      </c>
      <c r="B2" s="2" t="s">
        <v>5</v>
      </c>
      <c r="C2" s="2" t="s">
        <v>51</v>
      </c>
      <c r="D2" s="2" t="s">
        <v>44</v>
      </c>
      <c r="E2" s="2" t="s">
        <v>8</v>
      </c>
      <c r="F2" s="2" t="s">
        <v>49</v>
      </c>
      <c r="H2" s="4" t="s">
        <v>25</v>
      </c>
      <c r="I2" s="5" t="s">
        <v>26</v>
      </c>
      <c r="J2" s="5" t="s">
        <v>27</v>
      </c>
      <c r="K2" s="6" t="s">
        <v>28</v>
      </c>
    </row>
    <row r="3" spans="1:11" ht="12.75" thickBot="1" x14ac:dyDescent="0.25">
      <c r="A3">
        <v>1</v>
      </c>
      <c r="D3" t="s">
        <v>11</v>
      </c>
      <c r="E3" t="s">
        <v>12</v>
      </c>
      <c r="F3" t="s">
        <v>50</v>
      </c>
      <c r="H3" s="7">
        <f>COUNTIF(D3:D124, "Correct")</f>
        <v>7</v>
      </c>
      <c r="I3" s="8">
        <f>COUNTA(D3:D124)</f>
        <v>9</v>
      </c>
      <c r="J3" s="10">
        <f>H3/I3</f>
        <v>0.77777777777777779</v>
      </c>
      <c r="K3" s="9">
        <f>COUNTIF(E3:E124,"YES")</f>
        <v>3</v>
      </c>
    </row>
    <row r="4" spans="1:11" x14ac:dyDescent="0.2">
      <c r="A4">
        <v>2</v>
      </c>
      <c r="D4" t="s">
        <v>1</v>
      </c>
    </row>
    <row r="5" spans="1:11" x14ac:dyDescent="0.2">
      <c r="A5">
        <v>3</v>
      </c>
      <c r="D5" s="3" t="s">
        <v>11</v>
      </c>
      <c r="E5" s="3" t="s">
        <v>12</v>
      </c>
    </row>
    <row r="6" spans="1:11" x14ac:dyDescent="0.2">
      <c r="A6">
        <v>4</v>
      </c>
      <c r="D6" s="3" t="s">
        <v>1</v>
      </c>
    </row>
    <row r="7" spans="1:11" x14ac:dyDescent="0.2">
      <c r="A7">
        <v>5</v>
      </c>
      <c r="D7" s="3" t="s">
        <v>1</v>
      </c>
      <c r="E7" s="3"/>
    </row>
    <row r="8" spans="1:11" x14ac:dyDescent="0.2">
      <c r="A8">
        <v>6</v>
      </c>
      <c r="D8" s="3" t="s">
        <v>1</v>
      </c>
    </row>
    <row r="9" spans="1:11" x14ac:dyDescent="0.2">
      <c r="A9">
        <v>7</v>
      </c>
      <c r="D9" s="3" t="s">
        <v>1</v>
      </c>
    </row>
    <row r="10" spans="1:11" x14ac:dyDescent="0.2">
      <c r="A10">
        <v>8</v>
      </c>
      <c r="D10" s="3"/>
      <c r="E10" s="3"/>
    </row>
    <row r="11" spans="1:11" x14ac:dyDescent="0.2">
      <c r="A11">
        <v>9</v>
      </c>
      <c r="D11" s="3" t="s">
        <v>1</v>
      </c>
      <c r="E11" s="3"/>
    </row>
    <row r="12" spans="1:11" x14ac:dyDescent="0.2">
      <c r="A12">
        <v>10</v>
      </c>
      <c r="D12" s="3" t="s">
        <v>1</v>
      </c>
      <c r="E12" s="3" t="s">
        <v>12</v>
      </c>
    </row>
    <row r="13" spans="1:11" x14ac:dyDescent="0.2">
      <c r="A13">
        <v>11</v>
      </c>
      <c r="D13" s="3"/>
      <c r="E13" s="3"/>
      <c r="F13" s="3"/>
    </row>
    <row r="14" spans="1:11" x14ac:dyDescent="0.2">
      <c r="A14">
        <v>12</v>
      </c>
      <c r="D14" s="3"/>
      <c r="E14" s="3"/>
      <c r="F14" s="3"/>
    </row>
    <row r="15" spans="1:11" x14ac:dyDescent="0.2">
      <c r="A15">
        <v>13</v>
      </c>
      <c r="D15" s="3"/>
      <c r="E15" s="3"/>
      <c r="F15" s="3"/>
    </row>
    <row r="16" spans="1:11" x14ac:dyDescent="0.2">
      <c r="A16">
        <v>14</v>
      </c>
      <c r="D16" s="3"/>
      <c r="E16" s="3"/>
      <c r="F16" s="3"/>
    </row>
    <row r="17" spans="1:6" x14ac:dyDescent="0.2">
      <c r="A17">
        <v>15</v>
      </c>
      <c r="D17" s="3"/>
      <c r="F17" s="3"/>
    </row>
    <row r="18" spans="1:6" x14ac:dyDescent="0.2">
      <c r="A18">
        <v>16</v>
      </c>
      <c r="D18" s="3"/>
      <c r="E18" s="3"/>
    </row>
    <row r="19" spans="1:6" x14ac:dyDescent="0.2">
      <c r="A19">
        <v>17</v>
      </c>
      <c r="D19" s="3"/>
      <c r="E19" s="3"/>
    </row>
    <row r="20" spans="1:6" x14ac:dyDescent="0.2">
      <c r="A20">
        <v>18</v>
      </c>
      <c r="D20" s="3"/>
      <c r="E20" s="3"/>
    </row>
    <row r="21" spans="1:6" x14ac:dyDescent="0.2">
      <c r="A21">
        <v>19</v>
      </c>
      <c r="D21" s="3"/>
    </row>
    <row r="22" spans="1:6" x14ac:dyDescent="0.2">
      <c r="A22">
        <v>20</v>
      </c>
      <c r="D22" s="3"/>
    </row>
    <row r="23" spans="1:6" x14ac:dyDescent="0.2">
      <c r="A23">
        <v>21</v>
      </c>
      <c r="D23" s="3"/>
      <c r="E23" s="3"/>
    </row>
    <row r="24" spans="1:6" x14ac:dyDescent="0.2">
      <c r="A24">
        <v>22</v>
      </c>
      <c r="D24" s="3"/>
      <c r="E24" s="3"/>
    </row>
    <row r="25" spans="1:6" x14ac:dyDescent="0.2">
      <c r="A25">
        <v>23</v>
      </c>
      <c r="D25" s="3"/>
      <c r="E25" s="3"/>
    </row>
    <row r="26" spans="1:6" x14ac:dyDescent="0.2">
      <c r="A26">
        <v>24</v>
      </c>
      <c r="D26" s="3"/>
      <c r="E26" s="3"/>
    </row>
    <row r="27" spans="1:6" x14ac:dyDescent="0.2">
      <c r="A27">
        <v>25</v>
      </c>
      <c r="D27" s="3"/>
    </row>
    <row r="28" spans="1:6" x14ac:dyDescent="0.2">
      <c r="A28">
        <v>26</v>
      </c>
      <c r="D28" s="3"/>
      <c r="E28" s="3"/>
    </row>
    <row r="29" spans="1:6" x14ac:dyDescent="0.2">
      <c r="A29">
        <v>27</v>
      </c>
      <c r="D29" s="3"/>
      <c r="E29" s="3"/>
    </row>
    <row r="30" spans="1:6" x14ac:dyDescent="0.2">
      <c r="A30">
        <v>28</v>
      </c>
      <c r="D30" s="3"/>
      <c r="E30" s="3"/>
    </row>
    <row r="31" spans="1:6" x14ac:dyDescent="0.2">
      <c r="A31">
        <v>29</v>
      </c>
      <c r="D31" s="3"/>
      <c r="E31" s="3"/>
      <c r="F31" s="11"/>
    </row>
    <row r="32" spans="1:6" x14ac:dyDescent="0.2">
      <c r="A32">
        <v>30</v>
      </c>
      <c r="D32" s="3"/>
      <c r="E32" s="3"/>
    </row>
    <row r="33" spans="1:5" x14ac:dyDescent="0.2">
      <c r="A33">
        <v>31</v>
      </c>
      <c r="D33" s="3"/>
    </row>
    <row r="34" spans="1:5" x14ac:dyDescent="0.2">
      <c r="A34">
        <v>32</v>
      </c>
      <c r="D34" s="3"/>
      <c r="E34" s="3"/>
    </row>
    <row r="35" spans="1:5" x14ac:dyDescent="0.2">
      <c r="A35">
        <v>33</v>
      </c>
      <c r="D35" s="3"/>
      <c r="E35" s="3"/>
    </row>
    <row r="36" spans="1:5" x14ac:dyDescent="0.2">
      <c r="A36">
        <v>34</v>
      </c>
      <c r="D36" s="3"/>
      <c r="E36" s="3"/>
    </row>
    <row r="37" spans="1:5" x14ac:dyDescent="0.2">
      <c r="A37">
        <v>35</v>
      </c>
      <c r="D37" s="3"/>
      <c r="E37" s="3"/>
    </row>
    <row r="38" spans="1:5" x14ac:dyDescent="0.2">
      <c r="A38">
        <v>36</v>
      </c>
      <c r="D38" s="3"/>
      <c r="E38" s="3"/>
    </row>
    <row r="39" spans="1:5" x14ac:dyDescent="0.2">
      <c r="A39">
        <v>37</v>
      </c>
      <c r="D39" s="3"/>
    </row>
    <row r="40" spans="1:5" x14ac:dyDescent="0.2">
      <c r="A40">
        <v>38</v>
      </c>
      <c r="D40" s="3"/>
    </row>
    <row r="41" spans="1:5" x14ac:dyDescent="0.2">
      <c r="A41">
        <v>39</v>
      </c>
      <c r="D41" s="3"/>
      <c r="E41" s="3"/>
    </row>
    <row r="42" spans="1:5" x14ac:dyDescent="0.2">
      <c r="A42">
        <v>40</v>
      </c>
      <c r="D42" s="3"/>
    </row>
    <row r="43" spans="1:5" x14ac:dyDescent="0.2">
      <c r="A43">
        <v>41</v>
      </c>
      <c r="D43" s="3"/>
    </row>
    <row r="44" spans="1:5" x14ac:dyDescent="0.2">
      <c r="A44">
        <v>42</v>
      </c>
      <c r="D44" s="3"/>
    </row>
    <row r="45" spans="1:5" x14ac:dyDescent="0.2">
      <c r="A45">
        <v>43</v>
      </c>
      <c r="D45" s="3"/>
    </row>
    <row r="46" spans="1:5" x14ac:dyDescent="0.2">
      <c r="A46">
        <v>44</v>
      </c>
      <c r="D46" s="3"/>
    </row>
    <row r="47" spans="1:5" x14ac:dyDescent="0.2">
      <c r="A47">
        <v>45</v>
      </c>
      <c r="D47" s="3"/>
    </row>
    <row r="48" spans="1:5" x14ac:dyDescent="0.2">
      <c r="A48">
        <v>46</v>
      </c>
      <c r="D48" s="3"/>
    </row>
    <row r="49" spans="1:5" x14ac:dyDescent="0.2">
      <c r="A49">
        <v>47</v>
      </c>
      <c r="D49" s="3"/>
      <c r="E49" s="3"/>
    </row>
    <row r="50" spans="1:5" x14ac:dyDescent="0.2">
      <c r="A50">
        <v>48</v>
      </c>
      <c r="D50" s="3"/>
      <c r="E50" s="3"/>
    </row>
    <row r="51" spans="1:5" x14ac:dyDescent="0.2">
      <c r="A51">
        <v>49</v>
      </c>
      <c r="D51" s="3"/>
      <c r="E51" s="3"/>
    </row>
    <row r="52" spans="1:5" x14ac:dyDescent="0.2">
      <c r="A52">
        <v>50</v>
      </c>
      <c r="D52" s="3"/>
    </row>
    <row r="53" spans="1:5" x14ac:dyDescent="0.2">
      <c r="A53">
        <v>51</v>
      </c>
      <c r="D53" s="3"/>
      <c r="E53" s="3"/>
    </row>
    <row r="54" spans="1:5" x14ac:dyDescent="0.2">
      <c r="A54">
        <v>52</v>
      </c>
      <c r="D54" s="3"/>
    </row>
    <row r="55" spans="1:5" x14ac:dyDescent="0.2">
      <c r="A55">
        <v>53</v>
      </c>
      <c r="D55" s="3"/>
    </row>
    <row r="56" spans="1:5" x14ac:dyDescent="0.2">
      <c r="A56">
        <v>54</v>
      </c>
      <c r="D56" s="3"/>
      <c r="E56" s="3"/>
    </row>
    <row r="57" spans="1:5" x14ac:dyDescent="0.2">
      <c r="A57">
        <v>55</v>
      </c>
      <c r="D57" s="3"/>
    </row>
    <row r="58" spans="1:5" x14ac:dyDescent="0.2">
      <c r="A58">
        <v>56</v>
      </c>
      <c r="D58" s="3"/>
      <c r="E58" s="3"/>
    </row>
    <row r="59" spans="1:5" x14ac:dyDescent="0.2">
      <c r="A59">
        <v>57</v>
      </c>
      <c r="D59" s="3"/>
    </row>
    <row r="60" spans="1:5" x14ac:dyDescent="0.2">
      <c r="A60">
        <v>58</v>
      </c>
      <c r="D60" s="3"/>
    </row>
    <row r="61" spans="1:5" x14ac:dyDescent="0.2">
      <c r="A61">
        <v>59</v>
      </c>
      <c r="D61" s="3"/>
    </row>
    <row r="62" spans="1:5" x14ac:dyDescent="0.2">
      <c r="A62">
        <v>60</v>
      </c>
      <c r="D62" s="3"/>
      <c r="E62" s="3"/>
    </row>
    <row r="63" spans="1:5" x14ac:dyDescent="0.2">
      <c r="A63">
        <v>61</v>
      </c>
      <c r="D63" s="3"/>
      <c r="E63" s="3"/>
    </row>
    <row r="64" spans="1:5" x14ac:dyDescent="0.2">
      <c r="A64">
        <v>62</v>
      </c>
      <c r="D64" s="3"/>
      <c r="E64" s="3"/>
    </row>
    <row r="65" spans="1:5" x14ac:dyDescent="0.2">
      <c r="A65">
        <v>63</v>
      </c>
      <c r="D65" s="3"/>
    </row>
    <row r="66" spans="1:5" x14ac:dyDescent="0.2">
      <c r="A66">
        <v>64</v>
      </c>
      <c r="D66" s="3"/>
    </row>
    <row r="67" spans="1:5" x14ac:dyDescent="0.2">
      <c r="A67">
        <v>65</v>
      </c>
      <c r="D67" s="3"/>
      <c r="E67" s="3"/>
    </row>
    <row r="68" spans="1:5" x14ac:dyDescent="0.2">
      <c r="A68">
        <v>66</v>
      </c>
      <c r="D68" s="3"/>
      <c r="E68" s="3"/>
    </row>
    <row r="69" spans="1:5" x14ac:dyDescent="0.2">
      <c r="A69">
        <v>67</v>
      </c>
      <c r="D69" s="3"/>
    </row>
    <row r="70" spans="1:5" x14ac:dyDescent="0.2">
      <c r="A70">
        <v>68</v>
      </c>
      <c r="D70" s="3"/>
      <c r="E70" s="3"/>
    </row>
    <row r="71" spans="1:5" x14ac:dyDescent="0.2">
      <c r="A71">
        <v>69</v>
      </c>
      <c r="D71" s="3"/>
      <c r="E71" s="3"/>
    </row>
    <row r="72" spans="1:5" x14ac:dyDescent="0.2">
      <c r="A72">
        <v>70</v>
      </c>
      <c r="D72" s="3"/>
      <c r="E72" s="3"/>
    </row>
    <row r="73" spans="1:5" x14ac:dyDescent="0.2">
      <c r="A73">
        <v>71</v>
      </c>
      <c r="D73" s="3"/>
      <c r="E73" s="3"/>
    </row>
    <row r="74" spans="1:5" x14ac:dyDescent="0.2">
      <c r="A74">
        <v>72</v>
      </c>
      <c r="D74" s="3"/>
    </row>
    <row r="75" spans="1:5" x14ac:dyDescent="0.2">
      <c r="A75">
        <v>73</v>
      </c>
      <c r="D75" s="3"/>
      <c r="E75" s="3"/>
    </row>
    <row r="76" spans="1:5" x14ac:dyDescent="0.2">
      <c r="A76">
        <v>74</v>
      </c>
      <c r="D76" s="3"/>
      <c r="E76" s="3"/>
    </row>
    <row r="77" spans="1:5" x14ac:dyDescent="0.2">
      <c r="A77">
        <v>75</v>
      </c>
      <c r="D77" s="3"/>
      <c r="E77" s="3"/>
    </row>
    <row r="78" spans="1:5" x14ac:dyDescent="0.2">
      <c r="A78">
        <v>76</v>
      </c>
    </row>
    <row r="79" spans="1:5" x14ac:dyDescent="0.2">
      <c r="A79">
        <v>77</v>
      </c>
    </row>
    <row r="80" spans="1:5" x14ac:dyDescent="0.2">
      <c r="A80">
        <v>78</v>
      </c>
    </row>
    <row r="81" spans="1:1" x14ac:dyDescent="0.2">
      <c r="A81">
        <v>79</v>
      </c>
    </row>
    <row r="82" spans="1:1" x14ac:dyDescent="0.2">
      <c r="A82">
        <v>80</v>
      </c>
    </row>
    <row r="83" spans="1:1" x14ac:dyDescent="0.2">
      <c r="A83">
        <v>81</v>
      </c>
    </row>
    <row r="84" spans="1:1" x14ac:dyDescent="0.2">
      <c r="A84">
        <v>82</v>
      </c>
    </row>
    <row r="85" spans="1:1" x14ac:dyDescent="0.2">
      <c r="A85">
        <v>83</v>
      </c>
    </row>
  </sheetData>
  <conditionalFormatting sqref="E3 D17:D124 D15:F16 D3:D14 E23:E26 E41 E49:E51 E53 E58 E56 E62:E64 E67:E68 E70:E73 E75:E77 E7 E10:E12 E18:E20 E28:E32 E34:E38 F17 E5 E13:F14">
    <cfRule type="containsText" dxfId="40" priority="1" operator="containsText" text="Wrong">
      <formula>NOT(ISERROR(SEARCH("Wrong",D3)))</formula>
    </cfRule>
    <cfRule type="containsText" dxfId="39" priority="2" operator="containsText" text="Correct">
      <formula>NOT(ISERROR(SEARCH("Correct",D3)))</formula>
    </cfRule>
  </conditionalFormatting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P237"/>
  <sheetViews>
    <sheetView zoomScale="60" zoomScaleNormal="60" workbookViewId="0">
      <selection activeCell="G33" sqref="G33"/>
    </sheetView>
  </sheetViews>
  <sheetFormatPr defaultRowHeight="12.75" x14ac:dyDescent="0.2"/>
  <cols>
    <col min="1" max="1" width="4.42578125" style="59" bestFit="1" customWidth="1"/>
    <col min="2" max="2" width="11.140625" style="59" bestFit="1" customWidth="1"/>
    <col min="3" max="3" width="22" style="59" customWidth="1"/>
    <col min="4" max="4" width="44.28515625" style="59" customWidth="1"/>
    <col min="5" max="5" width="17.28515625" style="182" bestFit="1" customWidth="1"/>
    <col min="6" max="6" width="21.42578125" style="62" bestFit="1" customWidth="1"/>
    <col min="7" max="7" width="58" style="59" customWidth="1"/>
    <col min="8" max="8" width="55.7109375" style="62" customWidth="1"/>
    <col min="9" max="9" width="9.140625" style="59"/>
    <col min="10" max="10" width="37.7109375" style="59" bestFit="1" customWidth="1"/>
    <col min="11" max="11" width="22" style="59" customWidth="1"/>
    <col min="12" max="12" width="20.140625" style="59" bestFit="1" customWidth="1"/>
    <col min="13" max="13" width="9.140625" style="59"/>
    <col min="14" max="14" width="44.28515625" style="62" customWidth="1"/>
    <col min="15" max="16384" width="9.140625" style="59"/>
  </cols>
  <sheetData>
    <row r="2" spans="1:16" x14ac:dyDescent="0.2">
      <c r="H2" s="124"/>
      <c r="N2" s="107"/>
      <c r="O2" s="78"/>
    </row>
    <row r="3" spans="1:16" x14ac:dyDescent="0.2">
      <c r="O3" s="78"/>
    </row>
    <row r="4" spans="1:16" x14ac:dyDescent="0.2">
      <c r="O4"/>
      <c r="P4"/>
    </row>
    <row r="5" spans="1:16" ht="13.5" thickBot="1" x14ac:dyDescent="0.25">
      <c r="O5"/>
      <c r="P5"/>
    </row>
    <row r="6" spans="1:16" x14ac:dyDescent="0.2">
      <c r="A6" s="60" t="s">
        <v>186</v>
      </c>
      <c r="B6" s="60" t="s">
        <v>189</v>
      </c>
      <c r="C6" s="60" t="s">
        <v>187</v>
      </c>
      <c r="D6" s="60" t="s">
        <v>188</v>
      </c>
      <c r="E6" s="2" t="s">
        <v>6</v>
      </c>
      <c r="F6" s="2" t="s">
        <v>243</v>
      </c>
      <c r="G6" s="2" t="s">
        <v>212</v>
      </c>
      <c r="H6" s="2" t="s">
        <v>273</v>
      </c>
      <c r="J6" s="4" t="s">
        <v>25</v>
      </c>
      <c r="K6" s="5" t="s">
        <v>26</v>
      </c>
      <c r="L6" s="6" t="s">
        <v>27</v>
      </c>
      <c r="O6"/>
      <c r="P6"/>
    </row>
    <row r="7" spans="1:16" ht="13.5" thickBot="1" x14ac:dyDescent="0.25">
      <c r="A7" s="36">
        <v>1</v>
      </c>
      <c r="B7" s="72" t="s">
        <v>133</v>
      </c>
      <c r="C7" s="64" t="s">
        <v>41</v>
      </c>
      <c r="D7" s="70" t="s">
        <v>92</v>
      </c>
      <c r="E7" s="183" t="s">
        <v>1</v>
      </c>
      <c r="F7" s="1"/>
      <c r="G7" s="63"/>
      <c r="H7" s="63"/>
      <c r="J7" s="7">
        <f>COUNTIF(E:E, "Correct")</f>
        <v>165</v>
      </c>
      <c r="K7" s="8">
        <f>COUNTA(E7:E236)</f>
        <v>230</v>
      </c>
      <c r="L7" s="58">
        <f>J7/K7</f>
        <v>0.71739130434782605</v>
      </c>
      <c r="O7"/>
      <c r="P7"/>
    </row>
    <row r="8" spans="1:16" x14ac:dyDescent="0.2">
      <c r="A8" s="36">
        <v>2</v>
      </c>
      <c r="B8" s="72" t="s">
        <v>133</v>
      </c>
      <c r="C8" s="65" t="s">
        <v>41</v>
      </c>
      <c r="D8" s="70" t="s">
        <v>59</v>
      </c>
      <c r="E8" s="183" t="s">
        <v>1</v>
      </c>
      <c r="F8" s="1"/>
      <c r="G8" s="63"/>
      <c r="H8" s="63"/>
      <c r="O8"/>
      <c r="P8"/>
    </row>
    <row r="9" spans="1:16" x14ac:dyDescent="0.2">
      <c r="A9" s="36">
        <v>3</v>
      </c>
      <c r="B9" s="72" t="s">
        <v>133</v>
      </c>
      <c r="C9" s="64" t="s">
        <v>3</v>
      </c>
      <c r="D9" s="70" t="s">
        <v>87</v>
      </c>
      <c r="E9" s="183" t="s">
        <v>1</v>
      </c>
      <c r="F9" s="1"/>
      <c r="G9" s="63"/>
      <c r="H9" s="63"/>
      <c r="M9"/>
      <c r="O9"/>
      <c r="P9"/>
    </row>
    <row r="10" spans="1:16" ht="13.5" thickBot="1" x14ac:dyDescent="0.25">
      <c r="A10" s="36">
        <v>4</v>
      </c>
      <c r="B10" s="72" t="s">
        <v>133</v>
      </c>
      <c r="C10" s="64" t="s">
        <v>190</v>
      </c>
      <c r="D10" s="70" t="s">
        <v>92</v>
      </c>
      <c r="E10" s="183" t="s">
        <v>1</v>
      </c>
      <c r="F10" s="1"/>
      <c r="G10" s="63"/>
      <c r="H10" s="63"/>
      <c r="M10"/>
      <c r="O10"/>
      <c r="P10"/>
    </row>
    <row r="11" spans="1:16" x14ac:dyDescent="0.2">
      <c r="A11" s="36">
        <v>5</v>
      </c>
      <c r="B11" s="72" t="s">
        <v>133</v>
      </c>
      <c r="C11" s="64" t="s">
        <v>41</v>
      </c>
      <c r="D11" s="70" t="s">
        <v>59</v>
      </c>
      <c r="E11" s="183" t="s">
        <v>1</v>
      </c>
      <c r="F11" s="1"/>
      <c r="G11" s="63"/>
      <c r="H11" s="63"/>
      <c r="J11" s="108" t="s">
        <v>51</v>
      </c>
      <c r="K11" s="109" t="s">
        <v>306</v>
      </c>
      <c r="L11" s="110" t="s">
        <v>26</v>
      </c>
      <c r="M11"/>
      <c r="N11" s="114" t="s">
        <v>307</v>
      </c>
      <c r="O11"/>
      <c r="P11"/>
    </row>
    <row r="12" spans="1:16" x14ac:dyDescent="0.2">
      <c r="A12" s="36">
        <v>6</v>
      </c>
      <c r="B12" s="72" t="s">
        <v>133</v>
      </c>
      <c r="C12" s="64" t="s">
        <v>190</v>
      </c>
      <c r="D12" s="70" t="s">
        <v>13</v>
      </c>
      <c r="E12" s="184" t="s">
        <v>11</v>
      </c>
      <c r="F12" s="27" t="s">
        <v>244</v>
      </c>
      <c r="G12" s="63" t="s">
        <v>213</v>
      </c>
      <c r="H12" s="72" t="s">
        <v>276</v>
      </c>
      <c r="J12" s="111" t="s">
        <v>92</v>
      </c>
      <c r="K12" s="1">
        <f t="shared" ref="K12:K44" si="0">COUNTIFS(D:D,J12,E:E,"Wrong")</f>
        <v>2</v>
      </c>
      <c r="L12" s="31">
        <f t="shared" ref="L12:L44" si="1">COUNTIF(D:D,J12)</f>
        <v>16</v>
      </c>
      <c r="M12"/>
      <c r="N12" s="63" t="s">
        <v>308</v>
      </c>
      <c r="O12"/>
      <c r="P12"/>
    </row>
    <row r="13" spans="1:16" ht="25.5" x14ac:dyDescent="0.2">
      <c r="A13" s="36">
        <v>7</v>
      </c>
      <c r="B13" s="72" t="s">
        <v>133</v>
      </c>
      <c r="C13" s="66" t="s">
        <v>191</v>
      </c>
      <c r="D13" s="71" t="s">
        <v>198</v>
      </c>
      <c r="E13" s="184" t="s">
        <v>1</v>
      </c>
      <c r="F13" s="27"/>
      <c r="G13" s="63"/>
      <c r="H13" s="63"/>
      <c r="J13" s="111" t="s">
        <v>59</v>
      </c>
      <c r="K13" s="200">
        <f t="shared" si="0"/>
        <v>4</v>
      </c>
      <c r="L13" s="31">
        <f t="shared" si="1"/>
        <v>16</v>
      </c>
      <c r="M13"/>
      <c r="N13" s="63" t="s">
        <v>318</v>
      </c>
      <c r="O13"/>
      <c r="P13"/>
    </row>
    <row r="14" spans="1:16" x14ac:dyDescent="0.2">
      <c r="A14" s="36">
        <v>8</v>
      </c>
      <c r="B14" s="72" t="s">
        <v>133</v>
      </c>
      <c r="C14" s="64" t="s">
        <v>41</v>
      </c>
      <c r="D14" s="70" t="s">
        <v>69</v>
      </c>
      <c r="E14" s="184" t="s">
        <v>11</v>
      </c>
      <c r="F14" s="27" t="s">
        <v>254</v>
      </c>
      <c r="G14" s="63" t="s">
        <v>214</v>
      </c>
      <c r="H14" s="72" t="s">
        <v>275</v>
      </c>
      <c r="J14" s="111" t="s">
        <v>87</v>
      </c>
      <c r="K14" s="1">
        <f t="shared" si="0"/>
        <v>2</v>
      </c>
      <c r="L14" s="31">
        <f t="shared" si="1"/>
        <v>7</v>
      </c>
      <c r="M14"/>
      <c r="N14" s="63" t="s">
        <v>335</v>
      </c>
      <c r="O14"/>
    </row>
    <row r="15" spans="1:16" x14ac:dyDescent="0.2">
      <c r="A15" s="36">
        <v>9</v>
      </c>
      <c r="B15" s="72" t="s">
        <v>133</v>
      </c>
      <c r="C15" s="64" t="s">
        <v>41</v>
      </c>
      <c r="D15" s="70" t="s">
        <v>62</v>
      </c>
      <c r="E15" s="184" t="s">
        <v>11</v>
      </c>
      <c r="F15" s="27" t="s">
        <v>254</v>
      </c>
      <c r="G15" s="63" t="s">
        <v>272</v>
      </c>
      <c r="H15" s="106" t="s">
        <v>277</v>
      </c>
      <c r="J15" s="111" t="s">
        <v>13</v>
      </c>
      <c r="K15" s="200">
        <f t="shared" si="0"/>
        <v>8</v>
      </c>
      <c r="L15" s="31">
        <f t="shared" si="1"/>
        <v>21</v>
      </c>
      <c r="M15"/>
      <c r="N15" s="63" t="s">
        <v>336</v>
      </c>
      <c r="O15"/>
    </row>
    <row r="16" spans="1:16" x14ac:dyDescent="0.2">
      <c r="A16" s="36">
        <v>10</v>
      </c>
      <c r="B16" s="72" t="s">
        <v>133</v>
      </c>
      <c r="C16" s="64" t="s">
        <v>41</v>
      </c>
      <c r="D16" s="70" t="s">
        <v>115</v>
      </c>
      <c r="E16" s="184" t="s">
        <v>1</v>
      </c>
      <c r="F16" s="27"/>
      <c r="G16" s="63"/>
      <c r="H16" s="63"/>
      <c r="J16" s="112" t="s">
        <v>198</v>
      </c>
      <c r="K16" s="1">
        <f t="shared" si="0"/>
        <v>1</v>
      </c>
      <c r="L16" s="31">
        <f t="shared" si="1"/>
        <v>7</v>
      </c>
      <c r="M16"/>
      <c r="O16"/>
    </row>
    <row r="17" spans="1:15" x14ac:dyDescent="0.2">
      <c r="A17" s="36">
        <v>11</v>
      </c>
      <c r="B17" s="72" t="s">
        <v>133</v>
      </c>
      <c r="C17" s="64" t="s">
        <v>190</v>
      </c>
      <c r="D17" s="70" t="s">
        <v>13</v>
      </c>
      <c r="E17" s="184" t="s">
        <v>1</v>
      </c>
      <c r="F17" s="27"/>
      <c r="G17" s="63"/>
      <c r="H17" s="63"/>
      <c r="J17" s="111" t="s">
        <v>69</v>
      </c>
      <c r="K17" s="1">
        <f t="shared" si="0"/>
        <v>1</v>
      </c>
      <c r="L17" s="31">
        <f t="shared" si="1"/>
        <v>1</v>
      </c>
      <c r="M17"/>
      <c r="O17"/>
    </row>
    <row r="18" spans="1:15" x14ac:dyDescent="0.2">
      <c r="A18" s="35">
        <v>12</v>
      </c>
      <c r="B18" s="72" t="s">
        <v>133</v>
      </c>
      <c r="C18" s="64" t="s">
        <v>41</v>
      </c>
      <c r="D18" s="70" t="s">
        <v>35</v>
      </c>
      <c r="E18" s="184" t="s">
        <v>1</v>
      </c>
      <c r="F18" s="27"/>
      <c r="G18" s="63"/>
      <c r="H18" s="63"/>
      <c r="J18" s="111" t="s">
        <v>62</v>
      </c>
      <c r="K18" s="1">
        <f t="shared" si="0"/>
        <v>4</v>
      </c>
      <c r="L18" s="31">
        <f t="shared" si="1"/>
        <v>11</v>
      </c>
      <c r="M18"/>
      <c r="O18"/>
    </row>
    <row r="19" spans="1:15" x14ac:dyDescent="0.2">
      <c r="A19" s="35">
        <v>13</v>
      </c>
      <c r="B19" s="72" t="s">
        <v>133</v>
      </c>
      <c r="C19" s="65" t="s">
        <v>3</v>
      </c>
      <c r="D19" s="70" t="s">
        <v>87</v>
      </c>
      <c r="E19" s="184" t="s">
        <v>1</v>
      </c>
      <c r="F19" s="27"/>
      <c r="G19" s="63"/>
      <c r="H19" s="63"/>
      <c r="J19" s="111" t="s">
        <v>115</v>
      </c>
      <c r="K19" s="1">
        <f t="shared" si="0"/>
        <v>0</v>
      </c>
      <c r="L19" s="31">
        <f t="shared" si="1"/>
        <v>5</v>
      </c>
      <c r="M19"/>
      <c r="O19"/>
    </row>
    <row r="20" spans="1:15" x14ac:dyDescent="0.2">
      <c r="A20" s="35">
        <v>14</v>
      </c>
      <c r="B20" s="72" t="s">
        <v>133</v>
      </c>
      <c r="C20" s="64" t="s">
        <v>41</v>
      </c>
      <c r="D20" s="70" t="s">
        <v>302</v>
      </c>
      <c r="E20" s="184" t="s">
        <v>1</v>
      </c>
      <c r="F20" s="27"/>
      <c r="G20" s="63"/>
      <c r="H20" s="63"/>
      <c r="J20" s="111" t="s">
        <v>35</v>
      </c>
      <c r="K20" s="1">
        <f t="shared" si="0"/>
        <v>3</v>
      </c>
      <c r="L20" s="31">
        <f t="shared" si="1"/>
        <v>13</v>
      </c>
      <c r="M20"/>
      <c r="O20"/>
    </row>
    <row r="21" spans="1:15" x14ac:dyDescent="0.2">
      <c r="A21" s="35">
        <v>15</v>
      </c>
      <c r="B21" s="72" t="s">
        <v>133</v>
      </c>
      <c r="C21" s="64" t="s">
        <v>41</v>
      </c>
      <c r="D21" s="70" t="s">
        <v>4</v>
      </c>
      <c r="E21" s="184" t="s">
        <v>1</v>
      </c>
      <c r="F21" s="27"/>
      <c r="G21" s="63"/>
      <c r="H21" s="63"/>
      <c r="J21" s="111" t="s">
        <v>302</v>
      </c>
      <c r="K21" s="1">
        <f t="shared" si="0"/>
        <v>1</v>
      </c>
      <c r="L21" s="31">
        <f t="shared" si="1"/>
        <v>9</v>
      </c>
      <c r="M21"/>
      <c r="O21"/>
    </row>
    <row r="22" spans="1:15" x14ac:dyDescent="0.2">
      <c r="A22" s="36">
        <v>16</v>
      </c>
      <c r="B22" s="72" t="s">
        <v>133</v>
      </c>
      <c r="C22" s="64" t="s">
        <v>41</v>
      </c>
      <c r="D22" s="70" t="s">
        <v>35</v>
      </c>
      <c r="E22" s="184" t="s">
        <v>11</v>
      </c>
      <c r="F22" s="27" t="s">
        <v>254</v>
      </c>
      <c r="G22" s="63" t="s">
        <v>256</v>
      </c>
      <c r="H22" s="72" t="s">
        <v>279</v>
      </c>
      <c r="J22" s="111" t="s">
        <v>4</v>
      </c>
      <c r="K22" s="200">
        <f t="shared" si="0"/>
        <v>5</v>
      </c>
      <c r="L22" s="31">
        <f t="shared" si="1"/>
        <v>13</v>
      </c>
      <c r="M22"/>
      <c r="O22"/>
    </row>
    <row r="23" spans="1:15" x14ac:dyDescent="0.2">
      <c r="A23" s="36">
        <v>17</v>
      </c>
      <c r="B23" s="72" t="s">
        <v>133</v>
      </c>
      <c r="C23" s="64" t="s">
        <v>41</v>
      </c>
      <c r="D23" s="71" t="s">
        <v>301</v>
      </c>
      <c r="E23" s="184" t="s">
        <v>11</v>
      </c>
      <c r="F23" s="27" t="s">
        <v>254</v>
      </c>
      <c r="G23" s="63" t="s">
        <v>255</v>
      </c>
      <c r="H23" s="72" t="s">
        <v>278</v>
      </c>
      <c r="J23" s="112" t="s">
        <v>301</v>
      </c>
      <c r="K23" s="200">
        <f t="shared" si="0"/>
        <v>8</v>
      </c>
      <c r="L23" s="31">
        <f t="shared" si="1"/>
        <v>14</v>
      </c>
      <c r="M23"/>
      <c r="O23"/>
    </row>
    <row r="24" spans="1:15" x14ac:dyDescent="0.2">
      <c r="A24" s="61">
        <v>18</v>
      </c>
      <c r="B24" s="72" t="s">
        <v>133</v>
      </c>
      <c r="C24" s="64" t="s">
        <v>3</v>
      </c>
      <c r="D24" s="70" t="s">
        <v>87</v>
      </c>
      <c r="E24" s="184" t="s">
        <v>1</v>
      </c>
      <c r="F24" s="27"/>
      <c r="G24" s="63"/>
      <c r="H24" s="63"/>
      <c r="J24" s="111" t="s">
        <v>94</v>
      </c>
      <c r="K24" s="1">
        <f t="shared" si="0"/>
        <v>1</v>
      </c>
      <c r="L24" s="31">
        <f t="shared" si="1"/>
        <v>12</v>
      </c>
      <c r="M24"/>
      <c r="O24"/>
    </row>
    <row r="25" spans="1:15" x14ac:dyDescent="0.2">
      <c r="A25" s="36">
        <v>19</v>
      </c>
      <c r="B25" s="72" t="s">
        <v>133</v>
      </c>
      <c r="C25" s="64" t="s">
        <v>41</v>
      </c>
      <c r="D25" s="70" t="s">
        <v>13</v>
      </c>
      <c r="E25" s="184" t="s">
        <v>1</v>
      </c>
      <c r="F25" s="27"/>
      <c r="G25" s="63"/>
      <c r="H25" s="63"/>
      <c r="J25" s="111" t="s">
        <v>93</v>
      </c>
      <c r="K25" s="1">
        <f t="shared" si="0"/>
        <v>0</v>
      </c>
      <c r="L25" s="31">
        <f t="shared" si="1"/>
        <v>9</v>
      </c>
      <c r="O25"/>
    </row>
    <row r="26" spans="1:15" x14ac:dyDescent="0.2">
      <c r="A26" s="35">
        <v>20</v>
      </c>
      <c r="B26" s="72" t="s">
        <v>133</v>
      </c>
      <c r="C26" s="64" t="s">
        <v>41</v>
      </c>
      <c r="D26" s="71" t="s">
        <v>301</v>
      </c>
      <c r="E26" s="184" t="s">
        <v>1</v>
      </c>
      <c r="F26" s="27"/>
      <c r="G26" s="63"/>
      <c r="H26" s="63"/>
      <c r="J26" s="111" t="s">
        <v>60</v>
      </c>
      <c r="K26" s="1">
        <f t="shared" si="0"/>
        <v>1</v>
      </c>
      <c r="L26" s="31">
        <f t="shared" si="1"/>
        <v>4</v>
      </c>
      <c r="O26"/>
    </row>
    <row r="27" spans="1:15" x14ac:dyDescent="0.2">
      <c r="A27" s="36">
        <v>21</v>
      </c>
      <c r="B27" s="72" t="s">
        <v>133</v>
      </c>
      <c r="C27" s="64" t="s">
        <v>41</v>
      </c>
      <c r="D27" s="70" t="s">
        <v>13</v>
      </c>
      <c r="E27" s="184" t="s">
        <v>1</v>
      </c>
      <c r="F27" s="27"/>
      <c r="G27" s="63"/>
      <c r="H27" s="63"/>
      <c r="J27" s="111" t="s">
        <v>96</v>
      </c>
      <c r="K27" s="1">
        <f t="shared" si="0"/>
        <v>1</v>
      </c>
      <c r="L27" s="31">
        <f t="shared" si="1"/>
        <v>6</v>
      </c>
      <c r="O27"/>
    </row>
    <row r="28" spans="1:15" x14ac:dyDescent="0.2">
      <c r="A28" s="36">
        <v>22</v>
      </c>
      <c r="B28" s="72" t="s">
        <v>133</v>
      </c>
      <c r="C28" s="64" t="s">
        <v>41</v>
      </c>
      <c r="D28" s="70" t="s">
        <v>94</v>
      </c>
      <c r="E28" s="184" t="s">
        <v>1</v>
      </c>
      <c r="F28" s="27"/>
      <c r="G28" s="63"/>
      <c r="H28" s="63"/>
      <c r="J28" s="111" t="s">
        <v>199</v>
      </c>
      <c r="K28" s="1">
        <f t="shared" si="0"/>
        <v>0</v>
      </c>
      <c r="L28" s="31">
        <f t="shared" si="1"/>
        <v>1</v>
      </c>
      <c r="O28"/>
    </row>
    <row r="29" spans="1:15" x14ac:dyDescent="0.2">
      <c r="A29" s="36">
        <v>23</v>
      </c>
      <c r="B29" s="72" t="s">
        <v>133</v>
      </c>
      <c r="C29" s="64" t="s">
        <v>41</v>
      </c>
      <c r="D29" s="70" t="s">
        <v>93</v>
      </c>
      <c r="E29" s="184" t="s">
        <v>1</v>
      </c>
      <c r="F29" s="27"/>
      <c r="G29" s="63"/>
      <c r="H29" s="63"/>
      <c r="J29" s="112" t="s">
        <v>88</v>
      </c>
      <c r="K29" s="1">
        <f t="shared" si="0"/>
        <v>1</v>
      </c>
      <c r="L29" s="31">
        <f t="shared" si="1"/>
        <v>4</v>
      </c>
      <c r="O29"/>
    </row>
    <row r="30" spans="1:15" x14ac:dyDescent="0.2">
      <c r="A30" s="36">
        <v>24</v>
      </c>
      <c r="B30" s="72" t="s">
        <v>133</v>
      </c>
      <c r="C30" s="64" t="s">
        <v>41</v>
      </c>
      <c r="D30" s="70" t="s">
        <v>60</v>
      </c>
      <c r="E30" s="184" t="s">
        <v>1</v>
      </c>
      <c r="F30" s="27"/>
      <c r="G30" s="63"/>
      <c r="H30" s="63"/>
      <c r="J30" s="111" t="s">
        <v>79</v>
      </c>
      <c r="K30" s="200">
        <f t="shared" si="0"/>
        <v>5</v>
      </c>
      <c r="L30" s="31">
        <f t="shared" si="1"/>
        <v>10</v>
      </c>
      <c r="O30"/>
    </row>
    <row r="31" spans="1:15" x14ac:dyDescent="0.2">
      <c r="A31" s="36">
        <v>25</v>
      </c>
      <c r="B31" s="72" t="s">
        <v>133</v>
      </c>
      <c r="C31" s="64" t="s">
        <v>41</v>
      </c>
      <c r="D31" s="70" t="s">
        <v>96</v>
      </c>
      <c r="E31" s="184" t="s">
        <v>1</v>
      </c>
      <c r="F31" s="27"/>
      <c r="G31" s="63"/>
      <c r="H31" s="63"/>
      <c r="J31" s="111" t="s">
        <v>43</v>
      </c>
      <c r="K31" s="1">
        <f t="shared" si="0"/>
        <v>0</v>
      </c>
      <c r="L31" s="31">
        <f t="shared" si="1"/>
        <v>1</v>
      </c>
      <c r="O31"/>
    </row>
    <row r="32" spans="1:15" x14ac:dyDescent="0.2">
      <c r="A32" s="36">
        <v>26</v>
      </c>
      <c r="B32" s="72" t="s">
        <v>133</v>
      </c>
      <c r="C32" s="64" t="s">
        <v>41</v>
      </c>
      <c r="D32" s="70" t="s">
        <v>59</v>
      </c>
      <c r="E32" s="184" t="s">
        <v>1</v>
      </c>
      <c r="F32" s="27"/>
      <c r="G32" s="63"/>
      <c r="H32" s="63"/>
      <c r="J32" s="111" t="s">
        <v>53</v>
      </c>
      <c r="K32" s="1">
        <f t="shared" si="0"/>
        <v>0</v>
      </c>
      <c r="L32" s="31">
        <f t="shared" si="1"/>
        <v>1</v>
      </c>
      <c r="O32"/>
    </row>
    <row r="33" spans="1:15" x14ac:dyDescent="0.2">
      <c r="A33" s="36">
        <v>27</v>
      </c>
      <c r="B33" s="72" t="s">
        <v>133</v>
      </c>
      <c r="C33" s="64" t="s">
        <v>41</v>
      </c>
      <c r="D33" s="70" t="s">
        <v>4</v>
      </c>
      <c r="E33" s="184" t="s">
        <v>1</v>
      </c>
      <c r="F33" s="27"/>
      <c r="G33" s="63"/>
      <c r="H33" s="63"/>
      <c r="J33" s="111" t="s">
        <v>34</v>
      </c>
      <c r="K33" s="1">
        <f t="shared" si="0"/>
        <v>0</v>
      </c>
      <c r="L33" s="31">
        <f t="shared" si="1"/>
        <v>7</v>
      </c>
      <c r="O33"/>
    </row>
    <row r="34" spans="1:15" x14ac:dyDescent="0.2">
      <c r="A34" s="36">
        <v>28</v>
      </c>
      <c r="B34" s="72" t="s">
        <v>133</v>
      </c>
      <c r="C34" s="64" t="s">
        <v>3</v>
      </c>
      <c r="D34" s="71" t="s">
        <v>198</v>
      </c>
      <c r="E34" s="184" t="s">
        <v>1</v>
      </c>
      <c r="F34" s="27"/>
      <c r="G34" s="63"/>
      <c r="H34" s="63"/>
      <c r="J34" s="111" t="s">
        <v>304</v>
      </c>
      <c r="K34" s="1">
        <f t="shared" si="0"/>
        <v>0</v>
      </c>
      <c r="L34" s="31">
        <f t="shared" si="1"/>
        <v>2</v>
      </c>
      <c r="O34"/>
    </row>
    <row r="35" spans="1:15" x14ac:dyDescent="0.2">
      <c r="A35" s="36">
        <v>29</v>
      </c>
      <c r="B35" s="72" t="s">
        <v>133</v>
      </c>
      <c r="C35" s="65" t="s">
        <v>190</v>
      </c>
      <c r="D35" s="70" t="s">
        <v>92</v>
      </c>
      <c r="E35" s="184" t="s">
        <v>1</v>
      </c>
      <c r="F35" s="27"/>
      <c r="G35" s="63"/>
      <c r="H35" s="63"/>
      <c r="J35" s="111" t="s">
        <v>56</v>
      </c>
      <c r="K35" s="200">
        <f t="shared" si="0"/>
        <v>4</v>
      </c>
      <c r="L35" s="31">
        <f t="shared" si="1"/>
        <v>7</v>
      </c>
      <c r="N35"/>
      <c r="O35"/>
    </row>
    <row r="36" spans="1:15" x14ac:dyDescent="0.2">
      <c r="A36" s="36">
        <v>30</v>
      </c>
      <c r="B36" s="72" t="s">
        <v>133</v>
      </c>
      <c r="C36" s="64" t="s">
        <v>41</v>
      </c>
      <c r="D36" s="70" t="s">
        <v>35</v>
      </c>
      <c r="E36" s="184" t="s">
        <v>1</v>
      </c>
      <c r="F36" s="27"/>
      <c r="G36" s="63"/>
      <c r="H36" s="63"/>
      <c r="J36" s="111" t="s">
        <v>303</v>
      </c>
      <c r="K36" s="200">
        <f t="shared" si="0"/>
        <v>5</v>
      </c>
      <c r="L36" s="31">
        <f t="shared" si="1"/>
        <v>8</v>
      </c>
      <c r="N36"/>
      <c r="O36"/>
    </row>
    <row r="37" spans="1:15" x14ac:dyDescent="0.2">
      <c r="A37" s="36">
        <v>31</v>
      </c>
      <c r="B37" s="72" t="s">
        <v>133</v>
      </c>
      <c r="C37" s="64" t="s">
        <v>41</v>
      </c>
      <c r="D37" s="70" t="s">
        <v>13</v>
      </c>
      <c r="E37" s="184" t="s">
        <v>11</v>
      </c>
      <c r="F37" s="27" t="s">
        <v>254</v>
      </c>
      <c r="G37" s="63" t="s">
        <v>257</v>
      </c>
      <c r="H37" s="72" t="s">
        <v>274</v>
      </c>
      <c r="J37" s="111" t="s">
        <v>24</v>
      </c>
      <c r="K37" s="1">
        <f t="shared" si="0"/>
        <v>3</v>
      </c>
      <c r="L37" s="31">
        <f t="shared" si="1"/>
        <v>8</v>
      </c>
      <c r="N37"/>
      <c r="O37"/>
    </row>
    <row r="38" spans="1:15" x14ac:dyDescent="0.2">
      <c r="A38" s="36">
        <v>32</v>
      </c>
      <c r="B38" s="72" t="s">
        <v>133</v>
      </c>
      <c r="C38" s="64" t="s">
        <v>41</v>
      </c>
      <c r="D38" s="70" t="s">
        <v>60</v>
      </c>
      <c r="E38" s="184" t="s">
        <v>1</v>
      </c>
      <c r="F38" s="27"/>
      <c r="G38" s="63"/>
      <c r="H38" s="63"/>
      <c r="J38" s="111" t="s">
        <v>305</v>
      </c>
      <c r="K38" s="1">
        <f t="shared" si="0"/>
        <v>0</v>
      </c>
      <c r="L38" s="31">
        <f t="shared" si="1"/>
        <v>3</v>
      </c>
      <c r="N38"/>
      <c r="O38"/>
    </row>
    <row r="39" spans="1:15" x14ac:dyDescent="0.2">
      <c r="A39" s="36">
        <v>33</v>
      </c>
      <c r="B39" s="72" t="s">
        <v>133</v>
      </c>
      <c r="C39" s="64" t="s">
        <v>3</v>
      </c>
      <c r="D39" s="70" t="s">
        <v>199</v>
      </c>
      <c r="E39" s="184" t="s">
        <v>1</v>
      </c>
      <c r="F39" s="27"/>
      <c r="G39" s="63"/>
      <c r="H39" s="63"/>
      <c r="J39" s="111" t="s">
        <v>201</v>
      </c>
      <c r="K39" s="1">
        <f t="shared" si="0"/>
        <v>0</v>
      </c>
      <c r="L39" s="31">
        <f t="shared" si="1"/>
        <v>1</v>
      </c>
      <c r="N39"/>
      <c r="O39"/>
    </row>
    <row r="40" spans="1:15" x14ac:dyDescent="0.2">
      <c r="A40" s="36">
        <v>34</v>
      </c>
      <c r="B40" s="72" t="s">
        <v>133</v>
      </c>
      <c r="C40" s="64" t="s">
        <v>190</v>
      </c>
      <c r="D40" s="70" t="s">
        <v>93</v>
      </c>
      <c r="E40" s="184" t="s">
        <v>1</v>
      </c>
      <c r="F40" s="27"/>
      <c r="G40" s="63"/>
      <c r="H40" s="63"/>
      <c r="J40" s="111" t="s">
        <v>202</v>
      </c>
      <c r="K40" s="1">
        <f t="shared" si="0"/>
        <v>0</v>
      </c>
      <c r="L40" s="31">
        <f t="shared" si="1"/>
        <v>1</v>
      </c>
      <c r="N40"/>
      <c r="O40"/>
    </row>
    <row r="41" spans="1:15" x14ac:dyDescent="0.2">
      <c r="A41" s="36">
        <v>35</v>
      </c>
      <c r="B41" s="72" t="s">
        <v>133</v>
      </c>
      <c r="C41" s="64" t="s">
        <v>41</v>
      </c>
      <c r="D41" s="70" t="s">
        <v>62</v>
      </c>
      <c r="E41" s="184" t="s">
        <v>1</v>
      </c>
      <c r="F41" s="27"/>
      <c r="G41" s="63"/>
      <c r="H41" s="63"/>
      <c r="J41" s="111" t="s">
        <v>203</v>
      </c>
      <c r="K41" s="1">
        <f t="shared" si="0"/>
        <v>0</v>
      </c>
      <c r="L41" s="31">
        <f t="shared" si="1"/>
        <v>1</v>
      </c>
      <c r="N41"/>
      <c r="O41"/>
    </row>
    <row r="42" spans="1:15" x14ac:dyDescent="0.2">
      <c r="A42" s="36">
        <v>36</v>
      </c>
      <c r="B42" s="72" t="s">
        <v>133</v>
      </c>
      <c r="C42" s="64" t="s">
        <v>3</v>
      </c>
      <c r="D42" s="71" t="s">
        <v>88</v>
      </c>
      <c r="E42" s="184" t="s">
        <v>1</v>
      </c>
      <c r="F42" s="27"/>
      <c r="G42" s="63"/>
      <c r="H42" s="63"/>
      <c r="J42" s="111" t="s">
        <v>204</v>
      </c>
      <c r="K42" s="1">
        <f t="shared" si="0"/>
        <v>0</v>
      </c>
      <c r="L42" s="31">
        <f t="shared" si="1"/>
        <v>0</v>
      </c>
      <c r="N42"/>
      <c r="O42"/>
    </row>
    <row r="43" spans="1:15" x14ac:dyDescent="0.2">
      <c r="A43" s="35">
        <v>37</v>
      </c>
      <c r="B43" s="72" t="s">
        <v>133</v>
      </c>
      <c r="C43" s="64" t="s">
        <v>190</v>
      </c>
      <c r="D43" s="70" t="s">
        <v>79</v>
      </c>
      <c r="E43" s="184" t="s">
        <v>11</v>
      </c>
      <c r="F43" s="27" t="s">
        <v>244</v>
      </c>
      <c r="G43" s="63" t="s">
        <v>258</v>
      </c>
      <c r="H43" s="63"/>
      <c r="J43" s="111" t="s">
        <v>197</v>
      </c>
      <c r="K43" s="1">
        <f t="shared" si="0"/>
        <v>0</v>
      </c>
      <c r="L43" s="31">
        <f t="shared" si="1"/>
        <v>1</v>
      </c>
      <c r="N43"/>
      <c r="O43"/>
    </row>
    <row r="44" spans="1:15" ht="13.5" thickBot="1" x14ac:dyDescent="0.25">
      <c r="A44" s="36">
        <v>38</v>
      </c>
      <c r="B44" s="72" t="s">
        <v>133</v>
      </c>
      <c r="C44" s="64" t="s">
        <v>190</v>
      </c>
      <c r="D44" s="70" t="s">
        <v>259</v>
      </c>
      <c r="E44" s="196" t="s">
        <v>1</v>
      </c>
      <c r="F44" s="27"/>
      <c r="G44" s="197"/>
      <c r="H44" s="197"/>
      <c r="J44" s="198" t="s">
        <v>259</v>
      </c>
      <c r="K44" s="201">
        <f t="shared" si="0"/>
        <v>5</v>
      </c>
      <c r="L44" s="199">
        <f t="shared" si="1"/>
        <v>10</v>
      </c>
      <c r="N44"/>
      <c r="O44"/>
    </row>
    <row r="45" spans="1:15" x14ac:dyDescent="0.2">
      <c r="A45" s="36">
        <v>39</v>
      </c>
      <c r="B45" s="72" t="s">
        <v>133</v>
      </c>
      <c r="C45" s="64" t="s">
        <v>41</v>
      </c>
      <c r="D45" s="70" t="s">
        <v>43</v>
      </c>
      <c r="E45" s="184" t="s">
        <v>1</v>
      </c>
      <c r="F45" s="27"/>
      <c r="G45" s="63"/>
      <c r="H45" s="63"/>
      <c r="K45" s="59">
        <f>SUM(K12:K44)</f>
        <v>65</v>
      </c>
      <c r="L45" s="59">
        <f>SUM(L12:L44)</f>
        <v>230</v>
      </c>
      <c r="N45"/>
      <c r="O45"/>
    </row>
    <row r="46" spans="1:15" x14ac:dyDescent="0.2">
      <c r="A46" s="36">
        <v>40</v>
      </c>
      <c r="B46" s="72" t="s">
        <v>133</v>
      </c>
      <c r="C46" s="64" t="s">
        <v>41</v>
      </c>
      <c r="D46" s="70" t="s">
        <v>59</v>
      </c>
      <c r="E46" s="184" t="s">
        <v>11</v>
      </c>
      <c r="F46" s="27" t="s">
        <v>254</v>
      </c>
      <c r="G46" s="63" t="s">
        <v>260</v>
      </c>
      <c r="H46" s="63"/>
      <c r="N46"/>
      <c r="O46"/>
    </row>
    <row r="47" spans="1:15" x14ac:dyDescent="0.2">
      <c r="A47" s="36">
        <v>41</v>
      </c>
      <c r="B47" s="72" t="s">
        <v>133</v>
      </c>
      <c r="C47" s="64" t="s">
        <v>41</v>
      </c>
      <c r="D47" s="70" t="s">
        <v>4</v>
      </c>
      <c r="E47" s="184" t="s">
        <v>1</v>
      </c>
      <c r="F47" s="27"/>
      <c r="G47" s="63"/>
      <c r="H47" s="63"/>
      <c r="N47"/>
      <c r="O47"/>
    </row>
    <row r="48" spans="1:15" x14ac:dyDescent="0.2">
      <c r="A48" s="36">
        <v>42</v>
      </c>
      <c r="B48" s="72" t="s">
        <v>133</v>
      </c>
      <c r="C48" s="64" t="s">
        <v>190</v>
      </c>
      <c r="D48" s="70" t="s">
        <v>302</v>
      </c>
      <c r="E48" s="184" t="s">
        <v>1</v>
      </c>
      <c r="F48" s="27"/>
      <c r="G48" s="63"/>
      <c r="H48" s="63"/>
      <c r="N48"/>
      <c r="O48"/>
    </row>
    <row r="49" spans="1:15" x14ac:dyDescent="0.2">
      <c r="A49" s="36">
        <v>43</v>
      </c>
      <c r="B49" s="72" t="s">
        <v>133</v>
      </c>
      <c r="C49" s="64" t="s">
        <v>3</v>
      </c>
      <c r="D49" s="71" t="s">
        <v>198</v>
      </c>
      <c r="E49" s="184" t="s">
        <v>1</v>
      </c>
      <c r="F49" s="27"/>
      <c r="G49" s="63"/>
      <c r="H49" s="63"/>
      <c r="N49"/>
      <c r="O49"/>
    </row>
    <row r="50" spans="1:15" x14ac:dyDescent="0.2">
      <c r="A50" s="36">
        <v>44</v>
      </c>
      <c r="B50" s="72" t="s">
        <v>133</v>
      </c>
      <c r="C50" s="64" t="s">
        <v>41</v>
      </c>
      <c r="D50" s="70" t="s">
        <v>53</v>
      </c>
      <c r="E50" s="184" t="s">
        <v>1</v>
      </c>
      <c r="F50" s="27"/>
      <c r="G50" s="63"/>
      <c r="H50" s="63"/>
      <c r="N50"/>
      <c r="O50"/>
    </row>
    <row r="51" spans="1:15" x14ac:dyDescent="0.2">
      <c r="A51" s="36">
        <v>45</v>
      </c>
      <c r="B51" s="72" t="s">
        <v>133</v>
      </c>
      <c r="C51" s="64" t="s">
        <v>190</v>
      </c>
      <c r="D51" s="70" t="s">
        <v>79</v>
      </c>
      <c r="E51" s="184" t="s">
        <v>1</v>
      </c>
      <c r="F51" s="27"/>
      <c r="G51" s="63"/>
      <c r="H51" s="63"/>
      <c r="N51"/>
      <c r="O51"/>
    </row>
    <row r="52" spans="1:15" x14ac:dyDescent="0.2">
      <c r="A52" s="36">
        <v>46</v>
      </c>
      <c r="B52" s="72" t="s">
        <v>133</v>
      </c>
      <c r="C52" s="64" t="s">
        <v>41</v>
      </c>
      <c r="D52" s="70" t="s">
        <v>4</v>
      </c>
      <c r="E52" s="184" t="s">
        <v>1</v>
      </c>
      <c r="F52" s="27"/>
      <c r="G52" s="63"/>
      <c r="H52" s="63"/>
      <c r="N52"/>
      <c r="O52"/>
    </row>
    <row r="53" spans="1:15" x14ac:dyDescent="0.2">
      <c r="A53" s="36">
        <v>47</v>
      </c>
      <c r="B53" s="72" t="s">
        <v>133</v>
      </c>
      <c r="C53" s="64" t="s">
        <v>190</v>
      </c>
      <c r="D53" s="70" t="s">
        <v>302</v>
      </c>
      <c r="E53" s="184" t="s">
        <v>1</v>
      </c>
      <c r="F53" s="27"/>
      <c r="G53" s="63"/>
      <c r="H53" s="63"/>
      <c r="N53"/>
      <c r="O53"/>
    </row>
    <row r="54" spans="1:15" x14ac:dyDescent="0.2">
      <c r="A54" s="36">
        <v>48</v>
      </c>
      <c r="B54" s="72" t="s">
        <v>133</v>
      </c>
      <c r="C54" s="64" t="s">
        <v>41</v>
      </c>
      <c r="D54" s="70" t="s">
        <v>4</v>
      </c>
      <c r="E54" s="184" t="s">
        <v>11</v>
      </c>
      <c r="F54" s="27" t="s">
        <v>244</v>
      </c>
      <c r="G54" s="63" t="s">
        <v>241</v>
      </c>
      <c r="H54" s="63"/>
      <c r="N54"/>
      <c r="O54"/>
    </row>
    <row r="55" spans="1:15" x14ac:dyDescent="0.2">
      <c r="A55" s="35">
        <v>49</v>
      </c>
      <c r="B55" s="72" t="s">
        <v>133</v>
      </c>
      <c r="C55" s="64" t="s">
        <v>190</v>
      </c>
      <c r="D55" s="70" t="s">
        <v>93</v>
      </c>
      <c r="E55" s="184" t="s">
        <v>1</v>
      </c>
      <c r="F55" s="27"/>
      <c r="G55" s="63"/>
      <c r="H55" s="63"/>
      <c r="N55"/>
      <c r="O55"/>
    </row>
    <row r="56" spans="1:15" x14ac:dyDescent="0.2">
      <c r="A56" s="36">
        <v>50</v>
      </c>
      <c r="B56" s="72" t="s">
        <v>133</v>
      </c>
      <c r="C56" s="64" t="s">
        <v>190</v>
      </c>
      <c r="D56" s="70" t="s">
        <v>34</v>
      </c>
      <c r="E56" s="184" t="s">
        <v>1</v>
      </c>
      <c r="F56" s="27"/>
      <c r="G56" s="63"/>
      <c r="H56" s="63"/>
      <c r="N56"/>
      <c r="O56"/>
    </row>
    <row r="57" spans="1:15" x14ac:dyDescent="0.2">
      <c r="A57" s="36">
        <v>51</v>
      </c>
      <c r="B57" s="72" t="s">
        <v>133</v>
      </c>
      <c r="C57" s="64" t="s">
        <v>41</v>
      </c>
      <c r="D57" s="70" t="s">
        <v>60</v>
      </c>
      <c r="E57" s="184" t="s">
        <v>1</v>
      </c>
      <c r="F57" s="27"/>
      <c r="G57" s="63"/>
      <c r="H57" s="63"/>
      <c r="N57"/>
      <c r="O57"/>
    </row>
    <row r="58" spans="1:15" x14ac:dyDescent="0.2">
      <c r="A58" s="36">
        <v>52</v>
      </c>
      <c r="B58" s="72" t="s">
        <v>133</v>
      </c>
      <c r="C58" s="64" t="s">
        <v>41</v>
      </c>
      <c r="D58" s="70" t="s">
        <v>62</v>
      </c>
      <c r="E58" s="184" t="s">
        <v>1</v>
      </c>
      <c r="F58" s="27"/>
      <c r="G58" s="63"/>
      <c r="H58" s="63"/>
      <c r="N58"/>
      <c r="O58"/>
    </row>
    <row r="59" spans="1:15" x14ac:dyDescent="0.2">
      <c r="A59" s="36">
        <v>53</v>
      </c>
      <c r="B59" s="72" t="s">
        <v>133</v>
      </c>
      <c r="C59" s="64" t="s">
        <v>41</v>
      </c>
      <c r="D59" s="70" t="s">
        <v>35</v>
      </c>
      <c r="E59" s="184" t="s">
        <v>1</v>
      </c>
      <c r="F59" s="27"/>
      <c r="G59" s="63"/>
      <c r="H59" s="63"/>
      <c r="N59"/>
      <c r="O59"/>
    </row>
    <row r="60" spans="1:15" x14ac:dyDescent="0.2">
      <c r="A60" s="36">
        <v>54</v>
      </c>
      <c r="B60" s="72" t="s">
        <v>133</v>
      </c>
      <c r="C60" s="64" t="s">
        <v>190</v>
      </c>
      <c r="D60" s="70" t="s">
        <v>302</v>
      </c>
      <c r="E60" s="184" t="s">
        <v>1</v>
      </c>
      <c r="F60" s="27"/>
      <c r="G60" s="63"/>
      <c r="H60" s="63"/>
      <c r="N60"/>
      <c r="O60"/>
    </row>
    <row r="61" spans="1:15" x14ac:dyDescent="0.2">
      <c r="A61" s="36">
        <v>55</v>
      </c>
      <c r="B61" s="72" t="s">
        <v>133</v>
      </c>
      <c r="C61" s="64" t="s">
        <v>41</v>
      </c>
      <c r="D61" s="70" t="s">
        <v>302</v>
      </c>
      <c r="E61" s="184" t="s">
        <v>1</v>
      </c>
      <c r="F61" s="27"/>
      <c r="G61" s="63"/>
      <c r="H61" s="63"/>
      <c r="N61"/>
      <c r="O61"/>
    </row>
    <row r="62" spans="1:15" x14ac:dyDescent="0.2">
      <c r="A62" s="35">
        <v>56</v>
      </c>
      <c r="B62" s="72" t="s">
        <v>133</v>
      </c>
      <c r="C62" s="64" t="s">
        <v>41</v>
      </c>
      <c r="D62" s="70" t="s">
        <v>94</v>
      </c>
      <c r="E62" s="184" t="s">
        <v>1</v>
      </c>
      <c r="F62" s="27"/>
      <c r="G62" s="63"/>
      <c r="H62" s="63"/>
      <c r="N62"/>
      <c r="O62"/>
    </row>
    <row r="63" spans="1:15" x14ac:dyDescent="0.2">
      <c r="A63" s="35">
        <v>57</v>
      </c>
      <c r="B63" s="72" t="s">
        <v>133</v>
      </c>
      <c r="C63" s="64" t="s">
        <v>41</v>
      </c>
      <c r="D63" s="70" t="s">
        <v>13</v>
      </c>
      <c r="E63" s="184" t="s">
        <v>11</v>
      </c>
      <c r="F63" s="27" t="s">
        <v>254</v>
      </c>
      <c r="G63" s="63" t="s">
        <v>280</v>
      </c>
      <c r="H63" s="106" t="s">
        <v>281</v>
      </c>
      <c r="N63"/>
      <c r="O63"/>
    </row>
    <row r="64" spans="1:15" x14ac:dyDescent="0.2">
      <c r="A64" s="36">
        <v>58</v>
      </c>
      <c r="B64" s="72" t="s">
        <v>133</v>
      </c>
      <c r="C64" s="64" t="s">
        <v>41</v>
      </c>
      <c r="D64" s="70" t="s">
        <v>13</v>
      </c>
      <c r="E64" s="184" t="s">
        <v>1</v>
      </c>
      <c r="F64" s="27"/>
      <c r="G64" s="63"/>
      <c r="H64" s="63"/>
      <c r="N64"/>
      <c r="O64"/>
    </row>
    <row r="65" spans="1:15" x14ac:dyDescent="0.2">
      <c r="A65" s="36">
        <v>59</v>
      </c>
      <c r="B65" s="72" t="s">
        <v>133</v>
      </c>
      <c r="C65" s="64" t="s">
        <v>190</v>
      </c>
      <c r="D65" s="70" t="s">
        <v>13</v>
      </c>
      <c r="E65" s="184" t="s">
        <v>1</v>
      </c>
      <c r="F65" s="27"/>
      <c r="G65" s="63"/>
      <c r="H65" s="63"/>
      <c r="N65"/>
      <c r="O65"/>
    </row>
    <row r="66" spans="1:15" x14ac:dyDescent="0.2">
      <c r="A66" s="35">
        <v>60</v>
      </c>
      <c r="B66" s="72" t="s">
        <v>133</v>
      </c>
      <c r="C66" s="64" t="s">
        <v>41</v>
      </c>
      <c r="D66" s="70" t="s">
        <v>92</v>
      </c>
      <c r="E66" s="184" t="s">
        <v>11</v>
      </c>
      <c r="F66" s="27"/>
      <c r="G66" s="63"/>
      <c r="H66" s="63"/>
      <c r="N66"/>
      <c r="O66"/>
    </row>
    <row r="67" spans="1:15" x14ac:dyDescent="0.2">
      <c r="A67" s="35">
        <v>61</v>
      </c>
      <c r="B67" s="72" t="s">
        <v>133</v>
      </c>
      <c r="C67" s="64" t="s">
        <v>190</v>
      </c>
      <c r="D67" s="71" t="s">
        <v>198</v>
      </c>
      <c r="E67" s="184" t="s">
        <v>1</v>
      </c>
      <c r="F67" s="27"/>
      <c r="G67" s="63"/>
      <c r="H67" s="63"/>
      <c r="N67"/>
      <c r="O67"/>
    </row>
    <row r="68" spans="1:15" x14ac:dyDescent="0.2">
      <c r="A68" s="36">
        <v>62</v>
      </c>
      <c r="B68" s="72" t="s">
        <v>133</v>
      </c>
      <c r="C68" s="64" t="s">
        <v>3</v>
      </c>
      <c r="D68" s="70" t="s">
        <v>304</v>
      </c>
      <c r="E68" s="196" t="s">
        <v>1</v>
      </c>
      <c r="F68" s="27"/>
      <c r="G68" s="63"/>
      <c r="H68" s="63"/>
      <c r="N68"/>
      <c r="O68"/>
    </row>
    <row r="69" spans="1:15" x14ac:dyDescent="0.2">
      <c r="A69" s="36">
        <v>63</v>
      </c>
      <c r="B69" s="72" t="s">
        <v>133</v>
      </c>
      <c r="C69" s="64" t="s">
        <v>41</v>
      </c>
      <c r="D69" s="70" t="s">
        <v>94</v>
      </c>
      <c r="E69" s="184" t="s">
        <v>1</v>
      </c>
      <c r="F69" s="27"/>
      <c r="G69" s="63"/>
      <c r="H69" s="63"/>
      <c r="N69"/>
      <c r="O69"/>
    </row>
    <row r="70" spans="1:15" x14ac:dyDescent="0.2">
      <c r="A70" s="36">
        <v>64</v>
      </c>
      <c r="B70" s="72" t="s">
        <v>133</v>
      </c>
      <c r="C70" s="64" t="s">
        <v>190</v>
      </c>
      <c r="D70" s="70" t="s">
        <v>92</v>
      </c>
      <c r="E70" s="184" t="s">
        <v>11</v>
      </c>
      <c r="F70" s="27"/>
      <c r="G70" s="63"/>
      <c r="H70" s="63"/>
      <c r="N70"/>
      <c r="O70"/>
    </row>
    <row r="71" spans="1:15" x14ac:dyDescent="0.2">
      <c r="A71" s="36">
        <v>65</v>
      </c>
      <c r="B71" s="72" t="s">
        <v>133</v>
      </c>
      <c r="C71" s="64" t="s">
        <v>41</v>
      </c>
      <c r="D71" s="71" t="s">
        <v>301</v>
      </c>
      <c r="E71" s="184" t="s">
        <v>11</v>
      </c>
      <c r="F71" s="27"/>
      <c r="G71" s="63"/>
      <c r="H71" s="63"/>
      <c r="N71"/>
      <c r="O71"/>
    </row>
    <row r="72" spans="1:15" x14ac:dyDescent="0.2">
      <c r="A72" s="36">
        <v>66</v>
      </c>
      <c r="B72" s="72" t="s">
        <v>133</v>
      </c>
      <c r="C72" s="64" t="s">
        <v>41</v>
      </c>
      <c r="D72" s="70" t="s">
        <v>94</v>
      </c>
      <c r="E72" s="184" t="s">
        <v>11</v>
      </c>
      <c r="F72" s="27"/>
      <c r="G72" s="63"/>
      <c r="H72" s="63"/>
      <c r="N72"/>
      <c r="O72"/>
    </row>
    <row r="73" spans="1:15" x14ac:dyDescent="0.2">
      <c r="A73" s="36">
        <v>67</v>
      </c>
      <c r="B73" s="72" t="s">
        <v>133</v>
      </c>
      <c r="C73" s="64" t="s">
        <v>41</v>
      </c>
      <c r="D73" s="70" t="s">
        <v>56</v>
      </c>
      <c r="E73" s="184" t="s">
        <v>1</v>
      </c>
      <c r="F73" s="27"/>
      <c r="G73" s="63"/>
      <c r="H73" s="63"/>
      <c r="N73"/>
      <c r="O73"/>
    </row>
    <row r="74" spans="1:15" ht="25.5" x14ac:dyDescent="0.2">
      <c r="A74" s="36">
        <v>68</v>
      </c>
      <c r="B74" s="72" t="s">
        <v>133</v>
      </c>
      <c r="C74" s="66" t="s">
        <v>191</v>
      </c>
      <c r="D74" s="70" t="s">
        <v>115</v>
      </c>
      <c r="E74" s="184" t="s">
        <v>1</v>
      </c>
      <c r="F74" s="27"/>
      <c r="G74" s="63"/>
      <c r="H74" s="63"/>
      <c r="N74"/>
      <c r="O74"/>
    </row>
    <row r="75" spans="1:15" x14ac:dyDescent="0.2">
      <c r="A75" s="35">
        <v>69</v>
      </c>
      <c r="B75" s="72" t="s">
        <v>133</v>
      </c>
      <c r="C75" s="65" t="s">
        <v>3</v>
      </c>
      <c r="D75" s="71" t="s">
        <v>88</v>
      </c>
      <c r="E75" s="184" t="s">
        <v>11</v>
      </c>
      <c r="F75" s="27"/>
      <c r="G75" s="63"/>
      <c r="H75" s="63"/>
      <c r="N75"/>
      <c r="O75"/>
    </row>
    <row r="76" spans="1:15" x14ac:dyDescent="0.2">
      <c r="A76" s="36">
        <v>70</v>
      </c>
      <c r="B76" s="72" t="s">
        <v>133</v>
      </c>
      <c r="C76" s="64" t="s">
        <v>190</v>
      </c>
      <c r="D76" s="70" t="s">
        <v>303</v>
      </c>
      <c r="E76" s="184" t="s">
        <v>1</v>
      </c>
      <c r="F76" s="27"/>
      <c r="G76" s="63"/>
      <c r="H76" s="63"/>
      <c r="N76"/>
      <c r="O76"/>
    </row>
    <row r="77" spans="1:15" x14ac:dyDescent="0.2">
      <c r="A77" s="35">
        <v>71</v>
      </c>
      <c r="B77" s="72" t="s">
        <v>133</v>
      </c>
      <c r="C77" s="64" t="s">
        <v>41</v>
      </c>
      <c r="D77" s="70" t="s">
        <v>13</v>
      </c>
      <c r="E77" s="184" t="s">
        <v>11</v>
      </c>
      <c r="F77" s="27" t="s">
        <v>254</v>
      </c>
      <c r="G77" s="63" t="s">
        <v>283</v>
      </c>
      <c r="H77" s="72" t="s">
        <v>282</v>
      </c>
      <c r="N77"/>
      <c r="O77"/>
    </row>
    <row r="78" spans="1:15" x14ac:dyDescent="0.2">
      <c r="A78" s="36">
        <v>72</v>
      </c>
      <c r="B78" s="72" t="s">
        <v>133</v>
      </c>
      <c r="C78" s="64" t="s">
        <v>190</v>
      </c>
      <c r="D78" s="70" t="s">
        <v>302</v>
      </c>
      <c r="E78" s="184" t="s">
        <v>11</v>
      </c>
      <c r="F78" s="27" t="s">
        <v>254</v>
      </c>
      <c r="G78" s="63" t="s">
        <v>284</v>
      </c>
      <c r="H78" s="63"/>
      <c r="N78"/>
      <c r="O78"/>
    </row>
    <row r="79" spans="1:15" x14ac:dyDescent="0.2">
      <c r="A79" s="36">
        <v>73</v>
      </c>
      <c r="B79" s="72" t="s">
        <v>133</v>
      </c>
      <c r="C79" s="64" t="s">
        <v>190</v>
      </c>
      <c r="D79" s="70" t="s">
        <v>34</v>
      </c>
      <c r="E79" s="184" t="s">
        <v>1</v>
      </c>
      <c r="F79" s="27"/>
      <c r="G79" s="63"/>
      <c r="H79" s="63"/>
      <c r="N79"/>
      <c r="O79"/>
    </row>
    <row r="80" spans="1:15" x14ac:dyDescent="0.2">
      <c r="A80" s="36">
        <v>74</v>
      </c>
      <c r="B80" s="72" t="s">
        <v>133</v>
      </c>
      <c r="C80" s="64" t="s">
        <v>41</v>
      </c>
      <c r="D80" s="70" t="s">
        <v>59</v>
      </c>
      <c r="E80" s="184" t="s">
        <v>1</v>
      </c>
      <c r="F80" s="27"/>
      <c r="G80" s="63"/>
      <c r="H80" s="63"/>
      <c r="N80"/>
      <c r="O80"/>
    </row>
    <row r="81" spans="1:15" x14ac:dyDescent="0.2">
      <c r="A81" s="35">
        <v>75</v>
      </c>
      <c r="B81" s="72" t="s">
        <v>133</v>
      </c>
      <c r="C81" s="65" t="s">
        <v>3</v>
      </c>
      <c r="D81" s="70" t="s">
        <v>24</v>
      </c>
      <c r="E81" s="184" t="s">
        <v>1</v>
      </c>
      <c r="F81" s="27"/>
      <c r="G81" s="63"/>
      <c r="H81" s="63"/>
      <c r="N81"/>
      <c r="O81"/>
    </row>
    <row r="82" spans="1:15" x14ac:dyDescent="0.2">
      <c r="A82" s="36">
        <v>76</v>
      </c>
      <c r="B82" s="72" t="s">
        <v>133</v>
      </c>
      <c r="C82" s="64" t="s">
        <v>41</v>
      </c>
      <c r="D82" s="70" t="s">
        <v>92</v>
      </c>
      <c r="E82" s="184" t="s">
        <v>1</v>
      </c>
      <c r="F82" s="27"/>
      <c r="G82" s="63" t="s">
        <v>285</v>
      </c>
      <c r="H82" s="63"/>
      <c r="N82"/>
      <c r="O82"/>
    </row>
    <row r="83" spans="1:15" x14ac:dyDescent="0.2">
      <c r="A83" s="35">
        <v>77</v>
      </c>
      <c r="B83" s="72" t="s">
        <v>133</v>
      </c>
      <c r="C83" s="64" t="s">
        <v>41</v>
      </c>
      <c r="D83" s="70" t="s">
        <v>59</v>
      </c>
      <c r="E83" s="184" t="s">
        <v>1</v>
      </c>
      <c r="F83" s="27"/>
      <c r="G83" s="63"/>
      <c r="H83" s="63"/>
      <c r="N83"/>
      <c r="O83"/>
    </row>
    <row r="84" spans="1:15" x14ac:dyDescent="0.2">
      <c r="A84" s="35">
        <v>78</v>
      </c>
      <c r="B84" s="73" t="s">
        <v>134</v>
      </c>
      <c r="C84" s="65" t="s">
        <v>3</v>
      </c>
      <c r="D84" s="70" t="s">
        <v>87</v>
      </c>
      <c r="E84" s="183" t="s">
        <v>1</v>
      </c>
      <c r="F84" s="1"/>
      <c r="G84" s="63"/>
      <c r="H84" s="63"/>
      <c r="N84"/>
      <c r="O84"/>
    </row>
    <row r="85" spans="1:15" x14ac:dyDescent="0.2">
      <c r="A85" s="35">
        <v>79</v>
      </c>
      <c r="B85" s="73" t="s">
        <v>134</v>
      </c>
      <c r="C85" s="64" t="s">
        <v>190</v>
      </c>
      <c r="D85" s="70" t="s">
        <v>93</v>
      </c>
      <c r="E85" s="183" t="s">
        <v>1</v>
      </c>
      <c r="F85" s="1"/>
      <c r="G85" s="63"/>
      <c r="H85" s="63"/>
      <c r="N85"/>
      <c r="O85"/>
    </row>
    <row r="86" spans="1:15" x14ac:dyDescent="0.2">
      <c r="A86" s="35">
        <v>80</v>
      </c>
      <c r="B86" s="73" t="s">
        <v>134</v>
      </c>
      <c r="C86" s="64" t="s">
        <v>41</v>
      </c>
      <c r="D86" s="70" t="s">
        <v>4</v>
      </c>
      <c r="E86" s="183" t="s">
        <v>11</v>
      </c>
      <c r="F86" s="1" t="s">
        <v>254</v>
      </c>
      <c r="G86" s="63" t="s">
        <v>287</v>
      </c>
      <c r="H86" s="72" t="s">
        <v>286</v>
      </c>
      <c r="N86"/>
      <c r="O86"/>
    </row>
    <row r="87" spans="1:15" x14ac:dyDescent="0.2">
      <c r="A87" s="35">
        <v>81</v>
      </c>
      <c r="B87" s="73" t="s">
        <v>134</v>
      </c>
      <c r="C87" s="64" t="s">
        <v>190</v>
      </c>
      <c r="D87" s="70" t="s">
        <v>259</v>
      </c>
      <c r="E87" s="183" t="s">
        <v>11</v>
      </c>
      <c r="F87" s="186" t="s">
        <v>254</v>
      </c>
      <c r="G87" s="123" t="s">
        <v>288</v>
      </c>
      <c r="H87" s="123"/>
      <c r="N87"/>
      <c r="O87"/>
    </row>
    <row r="88" spans="1:15" x14ac:dyDescent="0.2">
      <c r="A88" s="36">
        <v>82</v>
      </c>
      <c r="B88" s="73" t="s">
        <v>134</v>
      </c>
      <c r="C88" s="64" t="s">
        <v>190</v>
      </c>
      <c r="D88" s="70" t="s">
        <v>94</v>
      </c>
      <c r="E88" s="183" t="s">
        <v>1</v>
      </c>
      <c r="F88" s="1"/>
      <c r="G88" s="63"/>
      <c r="H88" s="63"/>
      <c r="N88"/>
      <c r="O88"/>
    </row>
    <row r="89" spans="1:15" x14ac:dyDescent="0.2">
      <c r="A89" s="36">
        <v>83</v>
      </c>
      <c r="B89" s="73" t="s">
        <v>134</v>
      </c>
      <c r="C89" s="65" t="s">
        <v>190</v>
      </c>
      <c r="D89" s="70" t="s">
        <v>92</v>
      </c>
      <c r="E89" s="183" t="s">
        <v>1</v>
      </c>
      <c r="F89" s="1"/>
      <c r="G89" s="63"/>
      <c r="H89" s="63"/>
      <c r="N89"/>
      <c r="O89"/>
    </row>
    <row r="90" spans="1:15" x14ac:dyDescent="0.2">
      <c r="A90" s="36">
        <v>84</v>
      </c>
      <c r="B90" s="73" t="s">
        <v>134</v>
      </c>
      <c r="C90" s="64" t="s">
        <v>41</v>
      </c>
      <c r="D90" s="70" t="s">
        <v>13</v>
      </c>
      <c r="E90" s="183" t="s">
        <v>1</v>
      </c>
      <c r="F90" s="1"/>
      <c r="G90" s="63" t="s">
        <v>289</v>
      </c>
      <c r="H90" s="63"/>
      <c r="N90"/>
      <c r="O90"/>
    </row>
    <row r="91" spans="1:15" x14ac:dyDescent="0.2">
      <c r="A91" s="36">
        <v>85</v>
      </c>
      <c r="B91" s="73" t="s">
        <v>134</v>
      </c>
      <c r="C91" s="64" t="s">
        <v>41</v>
      </c>
      <c r="D91" s="71" t="s">
        <v>301</v>
      </c>
      <c r="E91" s="183" t="s">
        <v>1</v>
      </c>
      <c r="F91" s="1"/>
      <c r="G91" s="63" t="s">
        <v>290</v>
      </c>
      <c r="H91" s="63"/>
      <c r="N91"/>
      <c r="O91"/>
    </row>
    <row r="92" spans="1:15" x14ac:dyDescent="0.2">
      <c r="A92" s="36">
        <v>86</v>
      </c>
      <c r="B92" s="73" t="s">
        <v>134</v>
      </c>
      <c r="C92" s="64" t="s">
        <v>190</v>
      </c>
      <c r="D92" s="70" t="s">
        <v>93</v>
      </c>
      <c r="E92" s="183" t="s">
        <v>1</v>
      </c>
      <c r="F92" s="1"/>
      <c r="G92" s="63" t="s">
        <v>291</v>
      </c>
      <c r="H92" s="63"/>
      <c r="N92"/>
      <c r="O92"/>
    </row>
    <row r="93" spans="1:15" x14ac:dyDescent="0.2">
      <c r="A93" s="36">
        <v>87</v>
      </c>
      <c r="B93" s="73" t="s">
        <v>134</v>
      </c>
      <c r="C93" s="64" t="s">
        <v>41</v>
      </c>
      <c r="D93" s="70" t="s">
        <v>59</v>
      </c>
      <c r="E93" s="183" t="s">
        <v>11</v>
      </c>
      <c r="F93" s="1" t="s">
        <v>254</v>
      </c>
      <c r="G93" s="63"/>
      <c r="H93" s="63"/>
      <c r="N93"/>
      <c r="O93"/>
    </row>
    <row r="94" spans="1:15" x14ac:dyDescent="0.2">
      <c r="A94" s="36">
        <v>88</v>
      </c>
      <c r="B94" s="73" t="s">
        <v>134</v>
      </c>
      <c r="C94" s="64" t="s">
        <v>41</v>
      </c>
      <c r="D94" s="70" t="s">
        <v>92</v>
      </c>
      <c r="E94" s="183" t="s">
        <v>1</v>
      </c>
      <c r="F94" s="1"/>
      <c r="G94" s="63"/>
      <c r="H94" s="63"/>
      <c r="N94"/>
      <c r="O94"/>
    </row>
    <row r="95" spans="1:15" x14ac:dyDescent="0.2">
      <c r="A95" s="36">
        <v>89</v>
      </c>
      <c r="B95" s="73" t="s">
        <v>134</v>
      </c>
      <c r="C95" s="65" t="s">
        <v>190</v>
      </c>
      <c r="D95" s="70" t="s">
        <v>259</v>
      </c>
      <c r="E95" s="183" t="s">
        <v>11</v>
      </c>
      <c r="F95" s="82" t="s">
        <v>254</v>
      </c>
      <c r="G95" s="72" t="s">
        <v>293</v>
      </c>
      <c r="H95" s="72" t="s">
        <v>537</v>
      </c>
      <c r="N95"/>
      <c r="O95"/>
    </row>
    <row r="96" spans="1:15" x14ac:dyDescent="0.2">
      <c r="A96" s="36">
        <v>90</v>
      </c>
      <c r="B96" s="73" t="s">
        <v>134</v>
      </c>
      <c r="C96" s="64" t="s">
        <v>190</v>
      </c>
      <c r="D96" s="70" t="s">
        <v>56</v>
      </c>
      <c r="E96" s="183" t="s">
        <v>11</v>
      </c>
      <c r="F96" s="1" t="s">
        <v>254</v>
      </c>
      <c r="G96" s="63" t="s">
        <v>292</v>
      </c>
      <c r="H96" s="63"/>
      <c r="N96"/>
      <c r="O96"/>
    </row>
    <row r="97" spans="1:15" x14ac:dyDescent="0.2">
      <c r="A97" s="35">
        <v>91</v>
      </c>
      <c r="B97" s="73" t="s">
        <v>134</v>
      </c>
      <c r="C97" s="64" t="s">
        <v>41</v>
      </c>
      <c r="D97" s="70" t="s">
        <v>35</v>
      </c>
      <c r="E97" s="183" t="s">
        <v>11</v>
      </c>
      <c r="F97" s="1" t="s">
        <v>254</v>
      </c>
      <c r="G97" s="63" t="s">
        <v>294</v>
      </c>
      <c r="H97" s="63"/>
      <c r="N97"/>
      <c r="O97"/>
    </row>
    <row r="98" spans="1:15" x14ac:dyDescent="0.2">
      <c r="A98" s="35">
        <v>92</v>
      </c>
      <c r="B98" s="73" t="s">
        <v>134</v>
      </c>
      <c r="C98" s="65" t="s">
        <v>3</v>
      </c>
      <c r="D98" s="70" t="s">
        <v>24</v>
      </c>
      <c r="E98" s="183" t="s">
        <v>1</v>
      </c>
      <c r="F98" s="1"/>
      <c r="G98" s="63"/>
      <c r="H98" s="63"/>
      <c r="N98"/>
      <c r="O98"/>
    </row>
    <row r="99" spans="1:15" x14ac:dyDescent="0.2">
      <c r="A99" s="36">
        <v>93</v>
      </c>
      <c r="B99" s="73" t="s">
        <v>134</v>
      </c>
      <c r="C99" s="65" t="s">
        <v>190</v>
      </c>
      <c r="D99" s="70" t="s">
        <v>92</v>
      </c>
      <c r="E99" s="183" t="s">
        <v>1</v>
      </c>
      <c r="F99" s="1"/>
      <c r="G99" s="63" t="s">
        <v>295</v>
      </c>
      <c r="H99" s="63"/>
      <c r="N99"/>
      <c r="O99"/>
    </row>
    <row r="100" spans="1:15" x14ac:dyDescent="0.2">
      <c r="A100" s="36">
        <v>94</v>
      </c>
      <c r="B100" s="73" t="s">
        <v>134</v>
      </c>
      <c r="C100" s="64" t="s">
        <v>41</v>
      </c>
      <c r="D100" s="70" t="s">
        <v>13</v>
      </c>
      <c r="E100" s="183" t="s">
        <v>1</v>
      </c>
      <c r="F100" s="1"/>
      <c r="G100" s="63"/>
      <c r="H100" s="63"/>
      <c r="N100"/>
      <c r="O100"/>
    </row>
    <row r="101" spans="1:15" x14ac:dyDescent="0.2">
      <c r="A101" s="36">
        <v>95</v>
      </c>
      <c r="B101" s="73" t="s">
        <v>134</v>
      </c>
      <c r="C101" s="64" t="s">
        <v>41</v>
      </c>
      <c r="D101" s="70" t="s">
        <v>59</v>
      </c>
      <c r="E101" s="183" t="s">
        <v>11</v>
      </c>
      <c r="F101" s="1" t="s">
        <v>254</v>
      </c>
      <c r="G101" s="63" t="s">
        <v>296</v>
      </c>
      <c r="H101" s="63"/>
      <c r="N101"/>
      <c r="O101"/>
    </row>
    <row r="102" spans="1:15" x14ac:dyDescent="0.2">
      <c r="A102" s="36">
        <v>96</v>
      </c>
      <c r="B102" s="73" t="s">
        <v>134</v>
      </c>
      <c r="C102" s="64" t="s">
        <v>41</v>
      </c>
      <c r="D102" s="70" t="s">
        <v>13</v>
      </c>
      <c r="E102" s="183" t="s">
        <v>1</v>
      </c>
      <c r="F102" s="1"/>
      <c r="G102" s="63"/>
      <c r="H102" s="63"/>
      <c r="N102"/>
      <c r="O102"/>
    </row>
    <row r="103" spans="1:15" x14ac:dyDescent="0.2">
      <c r="A103" s="36">
        <v>97</v>
      </c>
      <c r="B103" s="73" t="s">
        <v>134</v>
      </c>
      <c r="C103" s="64" t="s">
        <v>41</v>
      </c>
      <c r="D103" s="70" t="s">
        <v>4</v>
      </c>
      <c r="E103" s="183" t="s">
        <v>1</v>
      </c>
      <c r="F103" s="1"/>
      <c r="G103" s="63"/>
      <c r="H103" s="63"/>
      <c r="N103"/>
      <c r="O103"/>
    </row>
    <row r="104" spans="1:15" x14ac:dyDescent="0.2">
      <c r="A104" s="36">
        <v>98</v>
      </c>
      <c r="B104" s="73" t="s">
        <v>134</v>
      </c>
      <c r="C104" s="64" t="s">
        <v>190</v>
      </c>
      <c r="D104" s="70" t="s">
        <v>94</v>
      </c>
      <c r="E104" s="183" t="s">
        <v>1</v>
      </c>
      <c r="F104" s="1"/>
      <c r="G104" s="63"/>
      <c r="H104" s="63"/>
      <c r="N104"/>
      <c r="O104"/>
    </row>
    <row r="105" spans="1:15" x14ac:dyDescent="0.2">
      <c r="A105" s="36">
        <v>99</v>
      </c>
      <c r="B105" s="73" t="s">
        <v>134</v>
      </c>
      <c r="C105" s="64" t="s">
        <v>190</v>
      </c>
      <c r="D105" s="70" t="s">
        <v>79</v>
      </c>
      <c r="E105" s="183" t="s">
        <v>1</v>
      </c>
      <c r="F105" s="1"/>
      <c r="G105" s="63"/>
      <c r="H105" s="63"/>
      <c r="N105"/>
      <c r="O105"/>
    </row>
    <row r="106" spans="1:15" x14ac:dyDescent="0.2">
      <c r="A106" s="36">
        <v>100</v>
      </c>
      <c r="B106" s="73" t="s">
        <v>134</v>
      </c>
      <c r="C106" s="64" t="s">
        <v>41</v>
      </c>
      <c r="D106" s="70" t="s">
        <v>303</v>
      </c>
      <c r="E106" s="183" t="s">
        <v>11</v>
      </c>
      <c r="F106" s="1" t="s">
        <v>254</v>
      </c>
      <c r="G106" s="63" t="s">
        <v>297</v>
      </c>
      <c r="H106" s="63"/>
      <c r="N106"/>
      <c r="O106"/>
    </row>
    <row r="107" spans="1:15" x14ac:dyDescent="0.2">
      <c r="A107" s="36">
        <v>101</v>
      </c>
      <c r="B107" s="73" t="s">
        <v>134</v>
      </c>
      <c r="C107" s="65" t="s">
        <v>190</v>
      </c>
      <c r="D107" s="70" t="s">
        <v>35</v>
      </c>
      <c r="E107" s="183" t="s">
        <v>1</v>
      </c>
      <c r="F107" s="1"/>
      <c r="G107" s="63"/>
      <c r="H107" s="63"/>
      <c r="N107"/>
      <c r="O107"/>
    </row>
    <row r="108" spans="1:15" x14ac:dyDescent="0.2">
      <c r="A108" s="36">
        <v>102</v>
      </c>
      <c r="B108" s="73" t="s">
        <v>134</v>
      </c>
      <c r="C108" s="65" t="s">
        <v>190</v>
      </c>
      <c r="D108" s="70" t="s">
        <v>302</v>
      </c>
      <c r="E108" s="183" t="s">
        <v>1</v>
      </c>
      <c r="F108" s="1"/>
      <c r="G108" s="63" t="s">
        <v>298</v>
      </c>
      <c r="H108" s="63"/>
      <c r="N108"/>
      <c r="O108"/>
    </row>
    <row r="109" spans="1:15" x14ac:dyDescent="0.2">
      <c r="A109" s="36">
        <v>103</v>
      </c>
      <c r="B109" s="73" t="s">
        <v>134</v>
      </c>
      <c r="C109" s="64" t="s">
        <v>41</v>
      </c>
      <c r="D109" s="70" t="s">
        <v>93</v>
      </c>
      <c r="E109" s="183" t="s">
        <v>1</v>
      </c>
      <c r="F109" s="1"/>
      <c r="G109" s="63"/>
      <c r="H109" s="63"/>
      <c r="N109"/>
      <c r="O109"/>
    </row>
    <row r="110" spans="1:15" x14ac:dyDescent="0.2">
      <c r="A110" s="36">
        <v>104</v>
      </c>
      <c r="B110" s="73" t="s">
        <v>134</v>
      </c>
      <c r="C110" s="64" t="s">
        <v>3</v>
      </c>
      <c r="D110" s="70" t="s">
        <v>24</v>
      </c>
      <c r="E110" s="183" t="s">
        <v>11</v>
      </c>
      <c r="F110" s="1"/>
      <c r="G110" s="63"/>
      <c r="H110" s="63"/>
      <c r="N110"/>
      <c r="O110"/>
    </row>
    <row r="111" spans="1:15" x14ac:dyDescent="0.2">
      <c r="A111" s="36">
        <v>105</v>
      </c>
      <c r="B111" s="73" t="s">
        <v>134</v>
      </c>
      <c r="C111" s="64" t="s">
        <v>190</v>
      </c>
      <c r="D111" s="70" t="s">
        <v>94</v>
      </c>
      <c r="E111" s="183" t="s">
        <v>1</v>
      </c>
      <c r="F111" s="1"/>
      <c r="G111" s="63"/>
      <c r="H111" s="63"/>
      <c r="N111"/>
      <c r="O111"/>
    </row>
    <row r="112" spans="1:15" x14ac:dyDescent="0.2">
      <c r="A112" s="36">
        <v>106</v>
      </c>
      <c r="B112" s="73" t="s">
        <v>134</v>
      </c>
      <c r="C112" s="64" t="s">
        <v>41</v>
      </c>
      <c r="D112" s="70" t="s">
        <v>62</v>
      </c>
      <c r="E112" s="183" t="s">
        <v>1</v>
      </c>
      <c r="F112" s="1"/>
      <c r="G112" s="63"/>
      <c r="H112" s="63"/>
      <c r="N112"/>
      <c r="O112"/>
    </row>
    <row r="113" spans="1:15" x14ac:dyDescent="0.2">
      <c r="A113" s="36">
        <v>107</v>
      </c>
      <c r="B113" s="73" t="s">
        <v>134</v>
      </c>
      <c r="C113" s="64" t="s">
        <v>41</v>
      </c>
      <c r="D113" s="70" t="s">
        <v>115</v>
      </c>
      <c r="E113" s="183" t="s">
        <v>1</v>
      </c>
      <c r="F113" s="1"/>
      <c r="G113" s="63"/>
      <c r="H113" s="63"/>
      <c r="N113"/>
      <c r="O113"/>
    </row>
    <row r="114" spans="1:15" x14ac:dyDescent="0.2">
      <c r="A114" s="35">
        <v>108</v>
      </c>
      <c r="B114" s="73" t="s">
        <v>134</v>
      </c>
      <c r="C114" s="64" t="s">
        <v>192</v>
      </c>
      <c r="D114" s="70" t="s">
        <v>4</v>
      </c>
      <c r="E114" s="183" t="s">
        <v>1</v>
      </c>
      <c r="F114" s="1"/>
      <c r="G114" s="63"/>
      <c r="H114" s="63"/>
      <c r="N114"/>
      <c r="O114"/>
    </row>
    <row r="115" spans="1:15" x14ac:dyDescent="0.2">
      <c r="A115" s="36">
        <v>109</v>
      </c>
      <c r="B115" s="73" t="s">
        <v>134</v>
      </c>
      <c r="C115" s="64" t="s">
        <v>41</v>
      </c>
      <c r="D115" s="70" t="s">
        <v>35</v>
      </c>
      <c r="E115" s="183" t="s">
        <v>1</v>
      </c>
      <c r="F115" s="1"/>
      <c r="G115" s="63"/>
      <c r="H115" s="63"/>
      <c r="N115"/>
      <c r="O115"/>
    </row>
    <row r="116" spans="1:15" x14ac:dyDescent="0.2">
      <c r="A116" s="35">
        <v>110</v>
      </c>
      <c r="B116" s="73" t="s">
        <v>134</v>
      </c>
      <c r="C116" s="64" t="s">
        <v>41</v>
      </c>
      <c r="D116" s="70" t="s">
        <v>59</v>
      </c>
      <c r="E116" s="183" t="s">
        <v>1</v>
      </c>
      <c r="F116" s="1"/>
      <c r="G116" s="63"/>
      <c r="H116" s="63"/>
      <c r="N116"/>
      <c r="O116"/>
    </row>
    <row r="117" spans="1:15" x14ac:dyDescent="0.2">
      <c r="A117" s="36">
        <v>111</v>
      </c>
      <c r="B117" s="73" t="s">
        <v>134</v>
      </c>
      <c r="C117" s="64" t="s">
        <v>41</v>
      </c>
      <c r="D117" s="71" t="s">
        <v>301</v>
      </c>
      <c r="E117" s="183" t="s">
        <v>11</v>
      </c>
      <c r="F117" s="1"/>
      <c r="G117" s="63"/>
      <c r="H117" s="63"/>
      <c r="N117"/>
      <c r="O117"/>
    </row>
    <row r="118" spans="1:15" x14ac:dyDescent="0.2">
      <c r="A118" s="35">
        <v>112</v>
      </c>
      <c r="B118" s="73" t="s">
        <v>134</v>
      </c>
      <c r="C118" s="64" t="s">
        <v>41</v>
      </c>
      <c r="D118" s="70" t="s">
        <v>35</v>
      </c>
      <c r="E118" s="183" t="s">
        <v>1</v>
      </c>
      <c r="F118" s="1"/>
      <c r="G118" s="63"/>
      <c r="H118" s="63"/>
      <c r="N118"/>
      <c r="O118"/>
    </row>
    <row r="119" spans="1:15" x14ac:dyDescent="0.2">
      <c r="A119" s="35">
        <v>113</v>
      </c>
      <c r="B119" s="73" t="s">
        <v>134</v>
      </c>
      <c r="C119" s="64" t="s">
        <v>190</v>
      </c>
      <c r="D119" s="70" t="s">
        <v>94</v>
      </c>
      <c r="E119" s="183" t="s">
        <v>1</v>
      </c>
      <c r="F119" s="1"/>
      <c r="G119" s="63"/>
      <c r="H119" s="63"/>
      <c r="N119"/>
      <c r="O119"/>
    </row>
    <row r="120" spans="1:15" x14ac:dyDescent="0.2">
      <c r="A120" s="35">
        <v>114</v>
      </c>
      <c r="B120" s="73" t="s">
        <v>134</v>
      </c>
      <c r="C120" s="64" t="s">
        <v>41</v>
      </c>
      <c r="D120" s="70" t="s">
        <v>13</v>
      </c>
      <c r="E120" s="183" t="s">
        <v>1</v>
      </c>
      <c r="F120" s="1"/>
      <c r="G120" s="63" t="s">
        <v>535</v>
      </c>
      <c r="H120" s="63"/>
      <c r="N120"/>
      <c r="O120"/>
    </row>
    <row r="121" spans="1:15" x14ac:dyDescent="0.2">
      <c r="A121" s="36">
        <v>115</v>
      </c>
      <c r="B121" s="73" t="s">
        <v>134</v>
      </c>
      <c r="C121" s="64" t="s">
        <v>41</v>
      </c>
      <c r="D121" s="70" t="s">
        <v>13</v>
      </c>
      <c r="E121" s="183" t="s">
        <v>1</v>
      </c>
      <c r="F121" s="1"/>
      <c r="G121" s="63" t="s">
        <v>535</v>
      </c>
      <c r="H121" s="63"/>
      <c r="N121"/>
      <c r="O121"/>
    </row>
    <row r="122" spans="1:15" x14ac:dyDescent="0.2">
      <c r="A122" s="36">
        <v>116</v>
      </c>
      <c r="B122" s="73" t="s">
        <v>134</v>
      </c>
      <c r="C122" s="64" t="s">
        <v>41</v>
      </c>
      <c r="D122" s="70" t="s">
        <v>59</v>
      </c>
      <c r="E122" s="183" t="s">
        <v>1</v>
      </c>
      <c r="F122" s="1"/>
      <c r="G122" s="63" t="s">
        <v>536</v>
      </c>
      <c r="H122" s="63"/>
      <c r="N122"/>
      <c r="O122"/>
    </row>
    <row r="123" spans="1:15" x14ac:dyDescent="0.2">
      <c r="A123" s="35">
        <v>117</v>
      </c>
      <c r="B123" s="73" t="s">
        <v>134</v>
      </c>
      <c r="C123" s="64" t="s">
        <v>41</v>
      </c>
      <c r="D123" s="70" t="s">
        <v>79</v>
      </c>
      <c r="E123" s="183" t="s">
        <v>11</v>
      </c>
      <c r="F123" s="1"/>
      <c r="G123" s="63"/>
      <c r="H123" s="63"/>
      <c r="N123"/>
      <c r="O123"/>
    </row>
    <row r="124" spans="1:15" x14ac:dyDescent="0.2">
      <c r="A124" s="35">
        <v>118</v>
      </c>
      <c r="B124" s="73" t="s">
        <v>134</v>
      </c>
      <c r="C124" s="64" t="s">
        <v>41</v>
      </c>
      <c r="D124" s="70" t="s">
        <v>59</v>
      </c>
      <c r="E124" s="183" t="s">
        <v>11</v>
      </c>
      <c r="F124" s="1"/>
      <c r="G124" s="63"/>
      <c r="H124" s="63"/>
      <c r="N124"/>
      <c r="O124"/>
    </row>
    <row r="125" spans="1:15" x14ac:dyDescent="0.2">
      <c r="A125" s="35">
        <v>119</v>
      </c>
      <c r="B125" s="73" t="s">
        <v>134</v>
      </c>
      <c r="C125" s="64" t="s">
        <v>190</v>
      </c>
      <c r="D125" s="70" t="s">
        <v>35</v>
      </c>
      <c r="E125" s="183" t="s">
        <v>11</v>
      </c>
      <c r="F125" s="1"/>
      <c r="G125" s="63"/>
      <c r="H125" s="63"/>
      <c r="N125"/>
      <c r="O125"/>
    </row>
    <row r="126" spans="1:15" x14ac:dyDescent="0.2">
      <c r="A126" s="36">
        <v>120</v>
      </c>
      <c r="B126" s="73" t="s">
        <v>134</v>
      </c>
      <c r="C126" s="64" t="s">
        <v>190</v>
      </c>
      <c r="D126" s="70" t="s">
        <v>62</v>
      </c>
      <c r="E126" s="183" t="s">
        <v>1</v>
      </c>
      <c r="F126" s="1"/>
      <c r="G126" s="63"/>
      <c r="H126" s="63"/>
      <c r="N126"/>
      <c r="O126"/>
    </row>
    <row r="127" spans="1:15" x14ac:dyDescent="0.2">
      <c r="A127" s="36">
        <v>121</v>
      </c>
      <c r="B127" s="73" t="s">
        <v>134</v>
      </c>
      <c r="C127" s="64" t="s">
        <v>3</v>
      </c>
      <c r="D127" s="70" t="s">
        <v>87</v>
      </c>
      <c r="E127" s="183" t="s">
        <v>1</v>
      </c>
      <c r="F127" s="1"/>
      <c r="G127" s="63"/>
      <c r="H127" s="63"/>
      <c r="N127"/>
      <c r="O127"/>
    </row>
    <row r="128" spans="1:15" x14ac:dyDescent="0.2">
      <c r="A128" s="36">
        <v>122</v>
      </c>
      <c r="B128" s="73" t="s">
        <v>134</v>
      </c>
      <c r="C128" s="64" t="s">
        <v>41</v>
      </c>
      <c r="D128" s="71" t="s">
        <v>301</v>
      </c>
      <c r="E128" s="183" t="s">
        <v>1</v>
      </c>
      <c r="F128" s="1"/>
      <c r="G128" s="63"/>
      <c r="H128" s="63"/>
      <c r="N128"/>
      <c r="O128"/>
    </row>
    <row r="129" spans="1:15" ht="25.5" x14ac:dyDescent="0.2">
      <c r="A129" s="36">
        <v>123</v>
      </c>
      <c r="B129" s="73" t="s">
        <v>134</v>
      </c>
      <c r="C129" s="66" t="s">
        <v>193</v>
      </c>
      <c r="D129" s="70" t="s">
        <v>13</v>
      </c>
      <c r="E129" s="183" t="s">
        <v>11</v>
      </c>
      <c r="F129" s="1"/>
      <c r="G129" s="63"/>
      <c r="H129" s="63"/>
      <c r="N129"/>
      <c r="O129"/>
    </row>
    <row r="130" spans="1:15" x14ac:dyDescent="0.2">
      <c r="A130" s="36">
        <v>124</v>
      </c>
      <c r="B130" s="73" t="s">
        <v>134</v>
      </c>
      <c r="C130" s="64" t="s">
        <v>41</v>
      </c>
      <c r="D130" s="70" t="s">
        <v>56</v>
      </c>
      <c r="E130" s="183" t="s">
        <v>11</v>
      </c>
      <c r="F130" s="1"/>
      <c r="G130" s="63"/>
      <c r="H130" s="63"/>
      <c r="N130"/>
      <c r="O130"/>
    </row>
    <row r="131" spans="1:15" x14ac:dyDescent="0.2">
      <c r="A131" s="36">
        <v>125</v>
      </c>
      <c r="B131" s="73" t="s">
        <v>134</v>
      </c>
      <c r="C131" s="64" t="s">
        <v>190</v>
      </c>
      <c r="D131" s="70" t="s">
        <v>94</v>
      </c>
      <c r="E131" s="183" t="s">
        <v>1</v>
      </c>
      <c r="F131" s="1"/>
      <c r="G131" s="63"/>
      <c r="H131" s="63"/>
      <c r="N131"/>
      <c r="O131"/>
    </row>
    <row r="132" spans="1:15" x14ac:dyDescent="0.2">
      <c r="A132" s="36">
        <v>126</v>
      </c>
      <c r="B132" s="73" t="s">
        <v>134</v>
      </c>
      <c r="C132" s="64" t="s">
        <v>190</v>
      </c>
      <c r="D132" s="70" t="s">
        <v>303</v>
      </c>
      <c r="E132" s="183" t="s">
        <v>1</v>
      </c>
      <c r="F132" s="1"/>
      <c r="G132" s="63"/>
      <c r="H132" s="63"/>
      <c r="N132"/>
      <c r="O132"/>
    </row>
    <row r="133" spans="1:15" x14ac:dyDescent="0.2">
      <c r="A133" s="35">
        <v>127</v>
      </c>
      <c r="B133" s="73" t="s">
        <v>134</v>
      </c>
      <c r="C133" s="64" t="s">
        <v>41</v>
      </c>
      <c r="D133" s="70" t="s">
        <v>59</v>
      </c>
      <c r="E133" s="183" t="s">
        <v>1</v>
      </c>
      <c r="F133" s="1"/>
      <c r="G133" s="63"/>
      <c r="H133" s="63"/>
      <c r="N133"/>
      <c r="O133"/>
    </row>
    <row r="134" spans="1:15" x14ac:dyDescent="0.2">
      <c r="A134" s="35">
        <v>128</v>
      </c>
      <c r="B134" s="73" t="s">
        <v>134</v>
      </c>
      <c r="C134" s="64" t="s">
        <v>41</v>
      </c>
      <c r="D134" s="70" t="s">
        <v>305</v>
      </c>
      <c r="E134" s="183" t="s">
        <v>1</v>
      </c>
      <c r="F134" s="1"/>
      <c r="G134" s="63" t="s">
        <v>8</v>
      </c>
      <c r="H134" s="63"/>
      <c r="N134"/>
      <c r="O134"/>
    </row>
    <row r="135" spans="1:15" x14ac:dyDescent="0.2">
      <c r="A135" s="35">
        <v>129</v>
      </c>
      <c r="B135" s="73" t="s">
        <v>134</v>
      </c>
      <c r="C135" s="64" t="s">
        <v>190</v>
      </c>
      <c r="D135" s="70" t="s">
        <v>303</v>
      </c>
      <c r="E135" s="183" t="s">
        <v>1</v>
      </c>
      <c r="F135" s="1"/>
      <c r="G135" s="63" t="s">
        <v>8</v>
      </c>
      <c r="H135" s="63"/>
      <c r="N135"/>
      <c r="O135"/>
    </row>
    <row r="136" spans="1:15" x14ac:dyDescent="0.2">
      <c r="A136" s="36">
        <v>130</v>
      </c>
      <c r="B136" s="73" t="s">
        <v>134</v>
      </c>
      <c r="C136" s="64" t="s">
        <v>190</v>
      </c>
      <c r="D136" s="70" t="s">
        <v>34</v>
      </c>
      <c r="E136" s="183" t="s">
        <v>1</v>
      </c>
      <c r="F136" s="1"/>
      <c r="G136" s="63"/>
      <c r="H136" s="63"/>
      <c r="N136"/>
      <c r="O136"/>
    </row>
    <row r="137" spans="1:15" x14ac:dyDescent="0.2">
      <c r="A137" s="36">
        <v>131</v>
      </c>
      <c r="B137" s="73" t="s">
        <v>134</v>
      </c>
      <c r="C137" s="67" t="s">
        <v>190</v>
      </c>
      <c r="D137" s="70" t="s">
        <v>92</v>
      </c>
      <c r="E137" s="183" t="s">
        <v>1</v>
      </c>
      <c r="F137" s="1"/>
      <c r="G137" s="63"/>
      <c r="H137" s="63"/>
      <c r="N137"/>
      <c r="O137"/>
    </row>
    <row r="138" spans="1:15" x14ac:dyDescent="0.2">
      <c r="A138" s="36">
        <v>132</v>
      </c>
      <c r="B138" s="73" t="s">
        <v>134</v>
      </c>
      <c r="C138" s="67" t="s">
        <v>41</v>
      </c>
      <c r="D138" s="70" t="s">
        <v>35</v>
      </c>
      <c r="E138" s="183" t="s">
        <v>1</v>
      </c>
      <c r="F138" s="1"/>
      <c r="G138" s="63"/>
      <c r="H138" s="63"/>
      <c r="N138"/>
      <c r="O138"/>
    </row>
    <row r="139" spans="1:15" x14ac:dyDescent="0.2">
      <c r="A139" s="36">
        <v>133</v>
      </c>
      <c r="B139" s="73" t="s">
        <v>134</v>
      </c>
      <c r="C139" s="64" t="s">
        <v>41</v>
      </c>
      <c r="D139" s="70" t="s">
        <v>305</v>
      </c>
      <c r="E139" s="183" t="s">
        <v>1</v>
      </c>
      <c r="F139" s="1"/>
      <c r="G139" s="63"/>
      <c r="H139" s="63"/>
      <c r="N139"/>
      <c r="O139"/>
    </row>
    <row r="140" spans="1:15" x14ac:dyDescent="0.2">
      <c r="A140" s="36">
        <v>134</v>
      </c>
      <c r="B140" s="73" t="s">
        <v>134</v>
      </c>
      <c r="C140" s="67" t="s">
        <v>190</v>
      </c>
      <c r="D140" s="70" t="s">
        <v>303</v>
      </c>
      <c r="E140" s="183" t="s">
        <v>11</v>
      </c>
      <c r="F140" s="1"/>
      <c r="G140" s="63"/>
      <c r="H140" s="63"/>
      <c r="N140"/>
      <c r="O140"/>
    </row>
    <row r="141" spans="1:15" ht="25.5" x14ac:dyDescent="0.2">
      <c r="A141" s="36">
        <v>135</v>
      </c>
      <c r="B141" s="73" t="s">
        <v>134</v>
      </c>
      <c r="C141" s="66" t="s">
        <v>193</v>
      </c>
      <c r="D141" s="70" t="s">
        <v>13</v>
      </c>
      <c r="E141" s="183" t="s">
        <v>11</v>
      </c>
      <c r="F141" s="1"/>
      <c r="G141" s="63"/>
      <c r="H141" s="63"/>
      <c r="N141"/>
      <c r="O141"/>
    </row>
    <row r="142" spans="1:15" x14ac:dyDescent="0.2">
      <c r="A142" s="36">
        <v>136</v>
      </c>
      <c r="B142" s="73" t="s">
        <v>134</v>
      </c>
      <c r="C142" s="64" t="s">
        <v>41</v>
      </c>
      <c r="D142" s="70" t="s">
        <v>96</v>
      </c>
      <c r="E142" s="183" t="s">
        <v>1</v>
      </c>
      <c r="F142" s="1"/>
      <c r="G142" s="63" t="s">
        <v>8</v>
      </c>
      <c r="H142" s="63"/>
      <c r="N142"/>
      <c r="O142"/>
    </row>
    <row r="143" spans="1:15" x14ac:dyDescent="0.2">
      <c r="A143" s="35">
        <v>137</v>
      </c>
      <c r="B143" s="73" t="s">
        <v>134</v>
      </c>
      <c r="C143" s="67" t="s">
        <v>190</v>
      </c>
      <c r="D143" s="70" t="s">
        <v>92</v>
      </c>
      <c r="E143" s="183" t="s">
        <v>1</v>
      </c>
      <c r="F143" s="1"/>
      <c r="G143" s="63" t="s">
        <v>8</v>
      </c>
      <c r="H143" s="63"/>
      <c r="N143"/>
      <c r="O143"/>
    </row>
    <row r="144" spans="1:15" x14ac:dyDescent="0.2">
      <c r="A144" s="36">
        <v>138</v>
      </c>
      <c r="B144" s="73" t="s">
        <v>134</v>
      </c>
      <c r="C144" s="64" t="s">
        <v>41</v>
      </c>
      <c r="D144" s="70" t="s">
        <v>34</v>
      </c>
      <c r="E144" s="183" t="s">
        <v>1</v>
      </c>
      <c r="F144" s="1"/>
      <c r="G144" s="63"/>
      <c r="H144" s="63"/>
      <c r="N144"/>
      <c r="O144"/>
    </row>
    <row r="145" spans="1:15" x14ac:dyDescent="0.2">
      <c r="A145" s="36">
        <v>139</v>
      </c>
      <c r="B145" s="73" t="s">
        <v>134</v>
      </c>
      <c r="C145" s="64" t="s">
        <v>41</v>
      </c>
      <c r="D145" s="70" t="s">
        <v>93</v>
      </c>
      <c r="E145" s="183" t="s">
        <v>1</v>
      </c>
      <c r="F145" s="1"/>
      <c r="G145" s="63" t="s">
        <v>8</v>
      </c>
      <c r="H145" s="63"/>
      <c r="N145"/>
      <c r="O145"/>
    </row>
    <row r="146" spans="1:15" x14ac:dyDescent="0.2">
      <c r="A146" s="36">
        <v>140</v>
      </c>
      <c r="B146" s="73" t="s">
        <v>134</v>
      </c>
      <c r="C146" s="64" t="s">
        <v>190</v>
      </c>
      <c r="D146" s="70" t="s">
        <v>92</v>
      </c>
      <c r="E146" s="185" t="s">
        <v>1</v>
      </c>
      <c r="F146" s="63"/>
      <c r="G146" s="63"/>
      <c r="H146" s="63"/>
      <c r="N146"/>
      <c r="O146"/>
    </row>
    <row r="147" spans="1:15" x14ac:dyDescent="0.2">
      <c r="A147" s="36">
        <v>141</v>
      </c>
      <c r="B147" s="73" t="s">
        <v>134</v>
      </c>
      <c r="C147" s="64" t="s">
        <v>190</v>
      </c>
      <c r="D147" s="70" t="s">
        <v>13</v>
      </c>
      <c r="E147" s="185" t="s">
        <v>1</v>
      </c>
      <c r="F147" s="63"/>
      <c r="G147" s="63" t="s">
        <v>539</v>
      </c>
      <c r="H147" s="63"/>
      <c r="N147"/>
      <c r="O147"/>
    </row>
    <row r="148" spans="1:15" x14ac:dyDescent="0.2">
      <c r="A148" s="36">
        <v>142</v>
      </c>
      <c r="B148" s="73" t="s">
        <v>134</v>
      </c>
      <c r="C148" s="64" t="s">
        <v>190</v>
      </c>
      <c r="D148" s="71" t="s">
        <v>301</v>
      </c>
      <c r="E148" s="185" t="s">
        <v>1</v>
      </c>
      <c r="F148" s="63"/>
      <c r="G148" s="63" t="s">
        <v>539</v>
      </c>
      <c r="H148" s="63"/>
      <c r="N148"/>
      <c r="O148"/>
    </row>
    <row r="149" spans="1:15" x14ac:dyDescent="0.2">
      <c r="A149" s="36">
        <v>143</v>
      </c>
      <c r="B149" s="73" t="s">
        <v>134</v>
      </c>
      <c r="C149" s="64" t="s">
        <v>41</v>
      </c>
      <c r="D149" s="70" t="s">
        <v>34</v>
      </c>
      <c r="E149" s="183" t="s">
        <v>1</v>
      </c>
      <c r="F149" s="63"/>
      <c r="G149" s="63"/>
      <c r="H149" s="63"/>
      <c r="N149"/>
      <c r="O149"/>
    </row>
    <row r="150" spans="1:15" ht="25.5" x14ac:dyDescent="0.2">
      <c r="A150" s="36">
        <v>144</v>
      </c>
      <c r="B150" s="73" t="s">
        <v>134</v>
      </c>
      <c r="C150" s="66" t="s">
        <v>193</v>
      </c>
      <c r="D150" s="70" t="s">
        <v>13</v>
      </c>
      <c r="E150" s="185" t="s">
        <v>1</v>
      </c>
      <c r="F150" s="63"/>
      <c r="G150" s="63"/>
      <c r="H150" s="63"/>
      <c r="N150"/>
      <c r="O150"/>
    </row>
    <row r="151" spans="1:15" ht="25.5" x14ac:dyDescent="0.2">
      <c r="A151" s="36">
        <v>145</v>
      </c>
      <c r="B151" s="73" t="s">
        <v>134</v>
      </c>
      <c r="C151" s="66" t="s">
        <v>193</v>
      </c>
      <c r="D151" s="70" t="s">
        <v>35</v>
      </c>
      <c r="E151" s="185" t="s">
        <v>1</v>
      </c>
      <c r="F151" s="63"/>
      <c r="G151" s="63"/>
      <c r="H151" s="63"/>
      <c r="N151"/>
      <c r="O151"/>
    </row>
    <row r="152" spans="1:15" x14ac:dyDescent="0.2">
      <c r="A152" s="36">
        <v>146</v>
      </c>
      <c r="B152" s="73" t="s">
        <v>134</v>
      </c>
      <c r="C152" s="64" t="s">
        <v>41</v>
      </c>
      <c r="D152" s="71" t="s">
        <v>301</v>
      </c>
      <c r="E152" s="185" t="s">
        <v>1</v>
      </c>
      <c r="F152" s="63"/>
      <c r="G152" s="63"/>
      <c r="H152" s="63"/>
      <c r="N152"/>
      <c r="O152"/>
    </row>
    <row r="153" spans="1:15" x14ac:dyDescent="0.2">
      <c r="A153" s="36">
        <v>147</v>
      </c>
      <c r="B153" s="73" t="s">
        <v>134</v>
      </c>
      <c r="C153" s="64" t="s">
        <v>3</v>
      </c>
      <c r="D153" s="70" t="s">
        <v>87</v>
      </c>
      <c r="E153" s="185" t="s">
        <v>11</v>
      </c>
      <c r="F153" s="63"/>
      <c r="G153" s="63"/>
      <c r="H153" s="63"/>
      <c r="N153"/>
      <c r="O153"/>
    </row>
    <row r="154" spans="1:15" x14ac:dyDescent="0.2">
      <c r="A154" s="36">
        <v>148</v>
      </c>
      <c r="B154" s="73" t="s">
        <v>134</v>
      </c>
      <c r="C154" s="64" t="s">
        <v>41</v>
      </c>
      <c r="D154" s="70" t="s">
        <v>305</v>
      </c>
      <c r="E154" s="185" t="s">
        <v>1</v>
      </c>
      <c r="F154" s="63"/>
      <c r="G154" s="63"/>
      <c r="H154" s="63"/>
      <c r="N154"/>
      <c r="O154"/>
    </row>
    <row r="155" spans="1:15" x14ac:dyDescent="0.2">
      <c r="A155" s="36">
        <v>149</v>
      </c>
      <c r="B155" s="73" t="s">
        <v>134</v>
      </c>
      <c r="C155" s="64" t="s">
        <v>41</v>
      </c>
      <c r="D155" s="70" t="s">
        <v>303</v>
      </c>
      <c r="E155" s="185" t="s">
        <v>11</v>
      </c>
      <c r="F155" s="63"/>
      <c r="G155" s="63"/>
      <c r="H155" s="63"/>
      <c r="N155"/>
      <c r="O155"/>
    </row>
    <row r="156" spans="1:15" x14ac:dyDescent="0.2">
      <c r="A156" s="36">
        <v>150</v>
      </c>
      <c r="B156" s="73" t="s">
        <v>134</v>
      </c>
      <c r="C156" s="64" t="s">
        <v>41</v>
      </c>
      <c r="D156" s="70" t="s">
        <v>62</v>
      </c>
      <c r="E156" s="185" t="s">
        <v>11</v>
      </c>
      <c r="F156" s="63"/>
      <c r="G156" s="63"/>
      <c r="H156" s="63"/>
      <c r="N156"/>
      <c r="O156"/>
    </row>
    <row r="157" spans="1:15" x14ac:dyDescent="0.2">
      <c r="A157" s="36">
        <v>151</v>
      </c>
      <c r="B157" s="73" t="s">
        <v>134</v>
      </c>
      <c r="C157" s="64" t="s">
        <v>41</v>
      </c>
      <c r="D157" s="70" t="s">
        <v>4</v>
      </c>
      <c r="E157" s="185" t="s">
        <v>11</v>
      </c>
      <c r="F157" s="63"/>
      <c r="G157" s="63"/>
      <c r="H157" s="63"/>
      <c r="N157"/>
      <c r="O157"/>
    </row>
    <row r="158" spans="1:15" x14ac:dyDescent="0.2">
      <c r="A158" s="36">
        <v>152</v>
      </c>
      <c r="B158" s="73" t="s">
        <v>134</v>
      </c>
      <c r="C158" s="64" t="s">
        <v>41</v>
      </c>
      <c r="D158" s="70" t="s">
        <v>201</v>
      </c>
      <c r="E158" s="185" t="s">
        <v>1</v>
      </c>
      <c r="F158" s="63"/>
      <c r="G158" s="63"/>
      <c r="H158" s="63"/>
      <c r="N158"/>
      <c r="O158"/>
    </row>
    <row r="159" spans="1:15" x14ac:dyDescent="0.2">
      <c r="A159" s="36">
        <v>153</v>
      </c>
      <c r="B159" s="73" t="s">
        <v>134</v>
      </c>
      <c r="C159" s="65" t="s">
        <v>190</v>
      </c>
      <c r="D159" s="70" t="s">
        <v>92</v>
      </c>
      <c r="E159" s="185" t="s">
        <v>1</v>
      </c>
      <c r="F159" s="63"/>
      <c r="G159" s="63" t="s">
        <v>8</v>
      </c>
      <c r="H159" s="63"/>
      <c r="N159"/>
      <c r="O159"/>
    </row>
    <row r="160" spans="1:15" x14ac:dyDescent="0.2">
      <c r="A160" s="36">
        <v>154</v>
      </c>
      <c r="B160" s="73" t="s">
        <v>134</v>
      </c>
      <c r="C160" s="64" t="s">
        <v>190</v>
      </c>
      <c r="D160" s="70" t="s">
        <v>92</v>
      </c>
      <c r="E160" s="185" t="s">
        <v>1</v>
      </c>
      <c r="F160" s="63"/>
      <c r="G160" s="63"/>
      <c r="H160" s="63"/>
      <c r="N160"/>
      <c r="O160"/>
    </row>
    <row r="161" spans="1:15" x14ac:dyDescent="0.2">
      <c r="A161" s="36">
        <v>155</v>
      </c>
      <c r="B161" s="74" t="s">
        <v>135</v>
      </c>
      <c r="C161" s="64" t="s">
        <v>41</v>
      </c>
      <c r="D161" s="70" t="s">
        <v>59</v>
      </c>
      <c r="E161" s="185" t="s">
        <v>1</v>
      </c>
      <c r="F161" s="63"/>
      <c r="G161" s="63" t="s">
        <v>8</v>
      </c>
      <c r="H161" s="63"/>
      <c r="N161"/>
      <c r="O161"/>
    </row>
    <row r="162" spans="1:15" x14ac:dyDescent="0.2">
      <c r="A162" s="36">
        <v>156</v>
      </c>
      <c r="B162" s="74" t="s">
        <v>135</v>
      </c>
      <c r="C162" s="65" t="s">
        <v>41</v>
      </c>
      <c r="D162" s="71" t="s">
        <v>301</v>
      </c>
      <c r="E162" s="185" t="s">
        <v>11</v>
      </c>
      <c r="F162" s="63"/>
      <c r="G162" s="63"/>
      <c r="H162" s="63"/>
      <c r="N162"/>
      <c r="O162"/>
    </row>
    <row r="163" spans="1:15" x14ac:dyDescent="0.2">
      <c r="A163" s="36">
        <v>157</v>
      </c>
      <c r="B163" s="74" t="s">
        <v>135</v>
      </c>
      <c r="C163" s="67" t="s">
        <v>190</v>
      </c>
      <c r="D163" s="70" t="s">
        <v>79</v>
      </c>
      <c r="E163" s="185" t="s">
        <v>11</v>
      </c>
      <c r="F163" s="63"/>
      <c r="G163" s="63"/>
      <c r="H163" s="63"/>
      <c r="N163"/>
      <c r="O163"/>
    </row>
    <row r="164" spans="1:15" x14ac:dyDescent="0.2">
      <c r="A164" s="35">
        <v>158</v>
      </c>
      <c r="B164" s="74" t="s">
        <v>135</v>
      </c>
      <c r="C164" s="65" t="s">
        <v>41</v>
      </c>
      <c r="D164" s="70" t="s">
        <v>56</v>
      </c>
      <c r="E164" s="185" t="s">
        <v>11</v>
      </c>
      <c r="F164" s="63"/>
      <c r="G164" s="63"/>
      <c r="H164" s="63"/>
      <c r="N164"/>
      <c r="O164"/>
    </row>
    <row r="165" spans="1:15" x14ac:dyDescent="0.2">
      <c r="A165" s="36">
        <v>159</v>
      </c>
      <c r="B165" s="74" t="s">
        <v>135</v>
      </c>
      <c r="C165" s="65" t="s">
        <v>3</v>
      </c>
      <c r="D165" s="70" t="s">
        <v>24</v>
      </c>
      <c r="E165" s="185" t="s">
        <v>1</v>
      </c>
      <c r="F165" s="63"/>
      <c r="G165" s="63"/>
      <c r="H165" s="63"/>
      <c r="N165"/>
      <c r="O165"/>
    </row>
    <row r="166" spans="1:15" x14ac:dyDescent="0.2">
      <c r="A166" s="36">
        <v>160</v>
      </c>
      <c r="B166" s="74" t="s">
        <v>135</v>
      </c>
      <c r="C166" s="65" t="s">
        <v>190</v>
      </c>
      <c r="D166" s="70" t="s">
        <v>303</v>
      </c>
      <c r="E166" s="185" t="s">
        <v>11</v>
      </c>
      <c r="F166" s="63"/>
      <c r="G166" s="63"/>
      <c r="H166" s="63"/>
      <c r="N166"/>
      <c r="O166"/>
    </row>
    <row r="167" spans="1:15" x14ac:dyDescent="0.2">
      <c r="A167" s="36">
        <v>161</v>
      </c>
      <c r="B167" s="74" t="s">
        <v>135</v>
      </c>
      <c r="C167" s="65" t="s">
        <v>3</v>
      </c>
      <c r="D167" s="70" t="s">
        <v>24</v>
      </c>
      <c r="E167" s="185" t="s">
        <v>11</v>
      </c>
      <c r="F167" s="63"/>
      <c r="G167" s="63"/>
      <c r="H167" s="63"/>
      <c r="N167"/>
      <c r="O167"/>
    </row>
    <row r="168" spans="1:15" x14ac:dyDescent="0.2">
      <c r="A168" s="36">
        <v>162</v>
      </c>
      <c r="B168" s="74" t="s">
        <v>135</v>
      </c>
      <c r="C168" s="64" t="s">
        <v>190</v>
      </c>
      <c r="D168" s="70" t="s">
        <v>259</v>
      </c>
      <c r="E168" s="185" t="s">
        <v>11</v>
      </c>
      <c r="F168" s="186" t="s">
        <v>254</v>
      </c>
      <c r="G168" s="123" t="s">
        <v>538</v>
      </c>
      <c r="H168" s="123"/>
      <c r="N168"/>
      <c r="O168"/>
    </row>
    <row r="169" spans="1:15" x14ac:dyDescent="0.2">
      <c r="A169" s="35">
        <v>163</v>
      </c>
      <c r="B169" s="74" t="s">
        <v>135</v>
      </c>
      <c r="C169" s="65" t="s">
        <v>41</v>
      </c>
      <c r="D169" s="71" t="s">
        <v>301</v>
      </c>
      <c r="E169" s="185" t="s">
        <v>11</v>
      </c>
      <c r="F169" s="63"/>
      <c r="G169" s="63"/>
      <c r="H169" s="63"/>
      <c r="N169"/>
      <c r="O169"/>
    </row>
    <row r="170" spans="1:15" x14ac:dyDescent="0.2">
      <c r="A170" s="36">
        <v>164</v>
      </c>
      <c r="B170" s="74" t="s">
        <v>135</v>
      </c>
      <c r="C170" s="65" t="s">
        <v>41</v>
      </c>
      <c r="D170" s="70" t="s">
        <v>62</v>
      </c>
      <c r="E170" s="185" t="s">
        <v>1</v>
      </c>
      <c r="F170" s="63"/>
      <c r="G170" s="63"/>
      <c r="H170" s="63"/>
      <c r="N170"/>
      <c r="O170"/>
    </row>
    <row r="171" spans="1:15" x14ac:dyDescent="0.2">
      <c r="A171" s="36">
        <v>165</v>
      </c>
      <c r="B171" s="74" t="s">
        <v>135</v>
      </c>
      <c r="C171" s="65" t="s">
        <v>3</v>
      </c>
      <c r="D171" s="70" t="s">
        <v>24</v>
      </c>
      <c r="E171" s="185" t="s">
        <v>1</v>
      </c>
      <c r="F171" s="63"/>
      <c r="G171" s="63"/>
      <c r="H171" s="63"/>
      <c r="N171"/>
      <c r="O171"/>
    </row>
    <row r="172" spans="1:15" x14ac:dyDescent="0.2">
      <c r="A172" s="35">
        <v>166</v>
      </c>
      <c r="B172" s="74" t="s">
        <v>135</v>
      </c>
      <c r="C172" s="67" t="s">
        <v>190</v>
      </c>
      <c r="D172" s="70" t="s">
        <v>87</v>
      </c>
      <c r="E172" s="185" t="s">
        <v>11</v>
      </c>
      <c r="F172" s="63"/>
      <c r="G172" s="63"/>
      <c r="H172" s="63"/>
      <c r="N172"/>
      <c r="O172"/>
    </row>
    <row r="173" spans="1:15" x14ac:dyDescent="0.2">
      <c r="A173" s="36">
        <v>167</v>
      </c>
      <c r="B173" s="74" t="s">
        <v>135</v>
      </c>
      <c r="C173" s="65" t="s">
        <v>190</v>
      </c>
      <c r="D173" s="70" t="s">
        <v>92</v>
      </c>
      <c r="E173" s="185" t="s">
        <v>1</v>
      </c>
      <c r="F173" s="63"/>
      <c r="G173" s="63" t="s">
        <v>8</v>
      </c>
      <c r="H173" s="63"/>
      <c r="N173"/>
      <c r="O173"/>
    </row>
    <row r="174" spans="1:15" x14ac:dyDescent="0.2">
      <c r="A174" s="36">
        <v>168</v>
      </c>
      <c r="B174" s="74" t="s">
        <v>135</v>
      </c>
      <c r="C174" s="65" t="s">
        <v>190</v>
      </c>
      <c r="D174" s="70" t="s">
        <v>93</v>
      </c>
      <c r="E174" s="185" t="s">
        <v>1</v>
      </c>
      <c r="F174" s="63"/>
      <c r="G174" s="63"/>
      <c r="H174" s="63"/>
      <c r="N174"/>
      <c r="O174"/>
    </row>
    <row r="175" spans="1:15" x14ac:dyDescent="0.2">
      <c r="A175" s="36">
        <v>169</v>
      </c>
      <c r="B175" s="74" t="s">
        <v>135</v>
      </c>
      <c r="C175" s="65" t="s">
        <v>190</v>
      </c>
      <c r="D175" s="70" t="s">
        <v>79</v>
      </c>
      <c r="E175" s="185" t="s">
        <v>1</v>
      </c>
      <c r="F175" s="63"/>
      <c r="G175" s="63" t="s">
        <v>8</v>
      </c>
      <c r="H175" s="63"/>
      <c r="N175"/>
      <c r="O175"/>
    </row>
    <row r="176" spans="1:15" x14ac:dyDescent="0.2">
      <c r="A176" s="35">
        <v>170</v>
      </c>
      <c r="B176" s="74" t="s">
        <v>135</v>
      </c>
      <c r="C176" s="64" t="s">
        <v>190</v>
      </c>
      <c r="D176" s="71" t="s">
        <v>301</v>
      </c>
      <c r="E176" s="185" t="s">
        <v>11</v>
      </c>
      <c r="F176" s="63"/>
      <c r="G176" s="63"/>
      <c r="H176" s="63"/>
      <c r="N176"/>
      <c r="O176"/>
    </row>
    <row r="177" spans="1:15" x14ac:dyDescent="0.2">
      <c r="A177" s="36">
        <v>171</v>
      </c>
      <c r="B177" s="74" t="s">
        <v>135</v>
      </c>
      <c r="C177" s="65" t="s">
        <v>41</v>
      </c>
      <c r="D177" s="70" t="s">
        <v>202</v>
      </c>
      <c r="E177" s="185" t="s">
        <v>1</v>
      </c>
      <c r="F177" s="63"/>
      <c r="G177" s="63"/>
      <c r="H177" s="63"/>
      <c r="N177"/>
      <c r="O177"/>
    </row>
    <row r="178" spans="1:15" ht="25.5" x14ac:dyDescent="0.2">
      <c r="A178" s="36">
        <v>172</v>
      </c>
      <c r="B178" s="74" t="s">
        <v>135</v>
      </c>
      <c r="C178" s="67" t="s">
        <v>194</v>
      </c>
      <c r="D178" s="70" t="s">
        <v>56</v>
      </c>
      <c r="E178" s="185" t="s">
        <v>11</v>
      </c>
      <c r="F178" s="63"/>
      <c r="G178" s="63"/>
      <c r="H178" s="63"/>
      <c r="N178"/>
      <c r="O178"/>
    </row>
    <row r="179" spans="1:15" x14ac:dyDescent="0.2">
      <c r="A179" s="36">
        <v>173</v>
      </c>
      <c r="B179" s="74" t="s">
        <v>135</v>
      </c>
      <c r="C179" s="65" t="s">
        <v>41</v>
      </c>
      <c r="D179" s="70" t="s">
        <v>259</v>
      </c>
      <c r="E179" s="185" t="s">
        <v>1</v>
      </c>
      <c r="F179" s="63"/>
      <c r="G179" s="63"/>
      <c r="H179" s="63"/>
      <c r="N179"/>
      <c r="O179"/>
    </row>
    <row r="180" spans="1:15" x14ac:dyDescent="0.2">
      <c r="A180" s="36">
        <v>174</v>
      </c>
      <c r="B180" s="74" t="s">
        <v>135</v>
      </c>
      <c r="C180" s="64" t="s">
        <v>41</v>
      </c>
      <c r="D180" s="70" t="s">
        <v>59</v>
      </c>
      <c r="E180" s="185" t="s">
        <v>1</v>
      </c>
      <c r="F180" s="63"/>
      <c r="G180" s="63"/>
      <c r="H180" s="63"/>
      <c r="N180"/>
      <c r="O180"/>
    </row>
    <row r="181" spans="1:15" x14ac:dyDescent="0.2">
      <c r="A181" s="36">
        <v>175</v>
      </c>
      <c r="B181" s="74" t="s">
        <v>135</v>
      </c>
      <c r="C181" s="64" t="s">
        <v>3</v>
      </c>
      <c r="D181" s="71" t="s">
        <v>88</v>
      </c>
      <c r="E181" s="185" t="s">
        <v>1</v>
      </c>
      <c r="F181" s="63"/>
      <c r="G181" s="63"/>
      <c r="H181" s="63"/>
      <c r="N181"/>
      <c r="O181"/>
    </row>
    <row r="182" spans="1:15" x14ac:dyDescent="0.2">
      <c r="A182" s="36">
        <v>176</v>
      </c>
      <c r="B182" s="74" t="s">
        <v>135</v>
      </c>
      <c r="C182" s="64" t="s">
        <v>41</v>
      </c>
      <c r="D182" s="70" t="s">
        <v>34</v>
      </c>
      <c r="E182" s="183" t="s">
        <v>1</v>
      </c>
      <c r="F182" s="63"/>
      <c r="G182" s="63"/>
      <c r="H182" s="63"/>
      <c r="N182"/>
      <c r="O182"/>
    </row>
    <row r="183" spans="1:15" x14ac:dyDescent="0.2">
      <c r="A183" s="35">
        <v>177</v>
      </c>
      <c r="B183" s="74" t="s">
        <v>135</v>
      </c>
      <c r="C183" s="65" t="s">
        <v>190</v>
      </c>
      <c r="D183" s="70" t="s">
        <v>259</v>
      </c>
      <c r="E183" s="185" t="s">
        <v>11</v>
      </c>
      <c r="F183" s="186" t="s">
        <v>254</v>
      </c>
      <c r="G183" s="123" t="s">
        <v>13</v>
      </c>
      <c r="H183" s="123"/>
      <c r="N183"/>
      <c r="O183"/>
    </row>
    <row r="184" spans="1:15" x14ac:dyDescent="0.2">
      <c r="A184" s="35">
        <v>178</v>
      </c>
      <c r="B184" s="74" t="s">
        <v>135</v>
      </c>
      <c r="C184" s="64" t="s">
        <v>41</v>
      </c>
      <c r="D184" s="70" t="s">
        <v>96</v>
      </c>
      <c r="E184" s="185" t="s">
        <v>11</v>
      </c>
      <c r="F184" s="63"/>
      <c r="G184" s="63"/>
      <c r="H184" s="63"/>
      <c r="N184"/>
      <c r="O184"/>
    </row>
    <row r="185" spans="1:15" x14ac:dyDescent="0.2">
      <c r="A185" s="36">
        <v>179</v>
      </c>
      <c r="B185" s="74" t="s">
        <v>135</v>
      </c>
      <c r="C185" s="64" t="s">
        <v>190</v>
      </c>
      <c r="D185" s="70" t="s">
        <v>94</v>
      </c>
      <c r="E185" s="185" t="s">
        <v>1</v>
      </c>
      <c r="F185" s="63"/>
      <c r="G185" s="63"/>
      <c r="H185" s="63"/>
      <c r="N185"/>
      <c r="O185"/>
    </row>
    <row r="186" spans="1:15" x14ac:dyDescent="0.2">
      <c r="A186" s="36">
        <v>180</v>
      </c>
      <c r="B186" s="74" t="s">
        <v>135</v>
      </c>
      <c r="C186" s="64" t="s">
        <v>41</v>
      </c>
      <c r="D186" s="70" t="s">
        <v>62</v>
      </c>
      <c r="E186" s="185" t="s">
        <v>1</v>
      </c>
      <c r="F186" s="63"/>
      <c r="G186" s="63"/>
      <c r="H186" s="63"/>
      <c r="N186"/>
      <c r="O186"/>
    </row>
    <row r="187" spans="1:15" x14ac:dyDescent="0.2">
      <c r="A187" s="36">
        <v>181</v>
      </c>
      <c r="B187" s="74" t="s">
        <v>135</v>
      </c>
      <c r="C187" s="64" t="s">
        <v>41</v>
      </c>
      <c r="D187" s="70" t="s">
        <v>13</v>
      </c>
      <c r="E187" s="185" t="s">
        <v>11</v>
      </c>
      <c r="F187" s="63"/>
      <c r="G187" s="63"/>
      <c r="H187" s="63"/>
      <c r="N187"/>
      <c r="O187"/>
    </row>
    <row r="188" spans="1:15" x14ac:dyDescent="0.2">
      <c r="A188" s="35">
        <v>182</v>
      </c>
      <c r="B188" s="74" t="s">
        <v>135</v>
      </c>
      <c r="C188" s="64" t="s">
        <v>41</v>
      </c>
      <c r="D188" s="70" t="s">
        <v>13</v>
      </c>
      <c r="E188" s="185" t="s">
        <v>11</v>
      </c>
      <c r="F188" s="63"/>
      <c r="G188" s="63"/>
      <c r="H188" s="63"/>
      <c r="N188"/>
      <c r="O188"/>
    </row>
    <row r="189" spans="1:15" x14ac:dyDescent="0.2">
      <c r="A189" s="35">
        <v>183</v>
      </c>
      <c r="B189" s="74" t="s">
        <v>135</v>
      </c>
      <c r="C189" s="64" t="s">
        <v>190</v>
      </c>
      <c r="D189" s="70" t="s">
        <v>35</v>
      </c>
      <c r="E189" s="185" t="s">
        <v>1</v>
      </c>
      <c r="F189" s="63"/>
      <c r="G189" s="63" t="s">
        <v>8</v>
      </c>
      <c r="H189" s="63"/>
      <c r="N189"/>
      <c r="O189"/>
    </row>
    <row r="190" spans="1:15" x14ac:dyDescent="0.2">
      <c r="A190" s="36">
        <v>184</v>
      </c>
      <c r="B190" s="74" t="s">
        <v>135</v>
      </c>
      <c r="C190" s="64" t="s">
        <v>190</v>
      </c>
      <c r="D190" s="70" t="s">
        <v>259</v>
      </c>
      <c r="E190" s="185" t="s">
        <v>1</v>
      </c>
      <c r="F190" s="63"/>
      <c r="G190" s="63"/>
      <c r="H190" s="63"/>
      <c r="N190"/>
      <c r="O190"/>
    </row>
    <row r="191" spans="1:15" x14ac:dyDescent="0.2">
      <c r="A191" s="36">
        <v>185</v>
      </c>
      <c r="B191" s="74" t="s">
        <v>135</v>
      </c>
      <c r="C191" s="65" t="s">
        <v>195</v>
      </c>
      <c r="D191" s="70" t="s">
        <v>203</v>
      </c>
      <c r="E191" s="185" t="s">
        <v>1</v>
      </c>
      <c r="F191" s="63"/>
      <c r="G191" s="63"/>
      <c r="H191" s="63"/>
      <c r="N191"/>
      <c r="O191"/>
    </row>
    <row r="192" spans="1:15" x14ac:dyDescent="0.2">
      <c r="A192" s="36">
        <v>186</v>
      </c>
      <c r="B192" s="74" t="s">
        <v>135</v>
      </c>
      <c r="C192" s="64" t="s">
        <v>41</v>
      </c>
      <c r="D192" s="70" t="s">
        <v>96</v>
      </c>
      <c r="E192" s="185" t="s">
        <v>1</v>
      </c>
      <c r="F192" s="63"/>
      <c r="G192" s="63"/>
      <c r="H192" s="63"/>
      <c r="N192"/>
      <c r="O192"/>
    </row>
    <row r="193" spans="1:15" x14ac:dyDescent="0.2">
      <c r="A193" s="36">
        <v>187</v>
      </c>
      <c r="B193" s="74" t="s">
        <v>135</v>
      </c>
      <c r="C193" s="64" t="s">
        <v>190</v>
      </c>
      <c r="D193" s="70" t="s">
        <v>302</v>
      </c>
      <c r="E193" s="185" t="s">
        <v>1</v>
      </c>
      <c r="F193" s="63"/>
      <c r="G193" s="63"/>
      <c r="H193" s="63"/>
      <c r="N193"/>
      <c r="O193"/>
    </row>
    <row r="194" spans="1:15" x14ac:dyDescent="0.2">
      <c r="A194" s="36">
        <v>188</v>
      </c>
      <c r="B194" s="74" t="s">
        <v>135</v>
      </c>
      <c r="C194" s="64" t="s">
        <v>190</v>
      </c>
      <c r="D194" s="70" t="s">
        <v>94</v>
      </c>
      <c r="E194" s="185" t="s">
        <v>1</v>
      </c>
      <c r="F194" s="63"/>
      <c r="G194" s="63"/>
      <c r="H194" s="63"/>
      <c r="N194"/>
      <c r="O194"/>
    </row>
    <row r="195" spans="1:15" x14ac:dyDescent="0.2">
      <c r="A195" s="36">
        <v>189</v>
      </c>
      <c r="B195" s="74" t="s">
        <v>135</v>
      </c>
      <c r="C195" s="64" t="s">
        <v>190</v>
      </c>
      <c r="D195" s="70" t="s">
        <v>96</v>
      </c>
      <c r="E195" s="185" t="s">
        <v>1</v>
      </c>
      <c r="F195" s="63"/>
      <c r="G195" s="63"/>
      <c r="H195" s="63"/>
      <c r="N195"/>
      <c r="O195"/>
    </row>
    <row r="196" spans="1:15" x14ac:dyDescent="0.2">
      <c r="A196" s="36">
        <v>190</v>
      </c>
      <c r="B196" s="74" t="s">
        <v>135</v>
      </c>
      <c r="C196" s="64" t="s">
        <v>190</v>
      </c>
      <c r="D196" s="70" t="s">
        <v>303</v>
      </c>
      <c r="E196" s="185" t="s">
        <v>11</v>
      </c>
      <c r="F196" s="63"/>
      <c r="G196" s="63"/>
      <c r="H196" s="63"/>
      <c r="N196"/>
      <c r="O196"/>
    </row>
    <row r="197" spans="1:15" x14ac:dyDescent="0.2">
      <c r="A197" s="36">
        <v>191</v>
      </c>
      <c r="B197" s="74" t="s">
        <v>135</v>
      </c>
      <c r="C197" s="64" t="s">
        <v>190</v>
      </c>
      <c r="D197" s="70" t="s">
        <v>79</v>
      </c>
      <c r="E197" s="185" t="s">
        <v>11</v>
      </c>
      <c r="F197" s="63"/>
      <c r="G197" s="63"/>
      <c r="H197" s="63"/>
      <c r="N197"/>
      <c r="O197"/>
    </row>
    <row r="198" spans="1:15" x14ac:dyDescent="0.2">
      <c r="A198" s="36">
        <v>192</v>
      </c>
      <c r="B198" s="74" t="s">
        <v>135</v>
      </c>
      <c r="C198" s="64" t="s">
        <v>190</v>
      </c>
      <c r="D198" s="70" t="s">
        <v>34</v>
      </c>
      <c r="E198" s="185" t="s">
        <v>1</v>
      </c>
      <c r="F198" s="63"/>
      <c r="G198" s="63"/>
      <c r="H198" s="63"/>
      <c r="N198"/>
      <c r="O198"/>
    </row>
    <row r="199" spans="1:15" x14ac:dyDescent="0.2">
      <c r="A199" s="36">
        <v>193</v>
      </c>
      <c r="B199" s="74" t="s">
        <v>135</v>
      </c>
      <c r="C199" s="64" t="s">
        <v>41</v>
      </c>
      <c r="D199" s="70" t="s">
        <v>115</v>
      </c>
      <c r="E199" s="185" t="s">
        <v>1</v>
      </c>
      <c r="F199" s="63"/>
      <c r="G199" s="63"/>
      <c r="H199" s="63"/>
      <c r="N199"/>
      <c r="O199"/>
    </row>
    <row r="200" spans="1:15" x14ac:dyDescent="0.2">
      <c r="A200" s="36">
        <v>194</v>
      </c>
      <c r="B200" s="74" t="s">
        <v>135</v>
      </c>
      <c r="C200" s="64" t="s">
        <v>190</v>
      </c>
      <c r="D200" s="70" t="s">
        <v>4</v>
      </c>
      <c r="E200" s="185" t="s">
        <v>11</v>
      </c>
      <c r="F200" s="63"/>
      <c r="G200" s="63"/>
      <c r="H200" s="63"/>
      <c r="N200"/>
      <c r="O200"/>
    </row>
    <row r="201" spans="1:15" x14ac:dyDescent="0.2">
      <c r="A201" s="36">
        <v>195</v>
      </c>
      <c r="B201" s="74" t="s">
        <v>135</v>
      </c>
      <c r="C201" s="64" t="s">
        <v>190</v>
      </c>
      <c r="D201" s="70" t="s">
        <v>4</v>
      </c>
      <c r="E201" s="185" t="s">
        <v>1</v>
      </c>
      <c r="F201" s="63"/>
      <c r="G201" s="63"/>
      <c r="H201" s="63"/>
      <c r="N201"/>
      <c r="O201"/>
    </row>
    <row r="202" spans="1:15" x14ac:dyDescent="0.2">
      <c r="A202" s="35">
        <v>196</v>
      </c>
      <c r="B202" s="74" t="s">
        <v>135</v>
      </c>
      <c r="C202" s="64" t="s">
        <v>41</v>
      </c>
      <c r="D202" s="70" t="s">
        <v>62</v>
      </c>
      <c r="E202" s="185" t="s">
        <v>11</v>
      </c>
      <c r="F202" s="63"/>
      <c r="G202" s="63"/>
      <c r="H202" s="63"/>
      <c r="N202"/>
      <c r="O202"/>
    </row>
    <row r="203" spans="1:15" x14ac:dyDescent="0.2">
      <c r="A203" s="36">
        <v>197</v>
      </c>
      <c r="B203" s="74" t="s">
        <v>135</v>
      </c>
      <c r="C203" s="64" t="s">
        <v>3</v>
      </c>
      <c r="D203" s="70" t="s">
        <v>24</v>
      </c>
      <c r="E203" s="185" t="s">
        <v>11</v>
      </c>
      <c r="F203" s="63"/>
      <c r="G203" s="63"/>
      <c r="H203" s="63"/>
      <c r="N203"/>
      <c r="O203"/>
    </row>
    <row r="204" spans="1:15" x14ac:dyDescent="0.2">
      <c r="A204" s="35">
        <v>198</v>
      </c>
      <c r="B204" s="74" t="s">
        <v>135</v>
      </c>
      <c r="C204" s="64" t="s">
        <v>190</v>
      </c>
      <c r="D204" s="70" t="s">
        <v>259</v>
      </c>
      <c r="E204" s="185" t="s">
        <v>1</v>
      </c>
      <c r="F204" s="63"/>
      <c r="G204" s="63"/>
      <c r="H204" s="63"/>
      <c r="N204"/>
      <c r="O204"/>
    </row>
    <row r="205" spans="1:15" x14ac:dyDescent="0.2">
      <c r="A205" s="35">
        <v>199</v>
      </c>
      <c r="B205" s="74" t="s">
        <v>135</v>
      </c>
      <c r="C205" s="64" t="s">
        <v>41</v>
      </c>
      <c r="D205" s="70" t="s">
        <v>79</v>
      </c>
      <c r="E205" s="185" t="s">
        <v>11</v>
      </c>
      <c r="F205" s="63"/>
      <c r="G205" s="63"/>
      <c r="H205" s="63"/>
      <c r="N205"/>
      <c r="O205"/>
    </row>
    <row r="206" spans="1:15" x14ac:dyDescent="0.2">
      <c r="A206" s="36">
        <v>200</v>
      </c>
      <c r="B206" s="74" t="s">
        <v>135</v>
      </c>
      <c r="C206" s="64" t="s">
        <v>41</v>
      </c>
      <c r="D206" s="70" t="s">
        <v>94</v>
      </c>
      <c r="E206" s="185" t="s">
        <v>1</v>
      </c>
      <c r="F206" s="63"/>
      <c r="G206" s="63" t="s">
        <v>8</v>
      </c>
      <c r="H206" s="63"/>
      <c r="N206"/>
      <c r="O206"/>
    </row>
    <row r="207" spans="1:15" x14ac:dyDescent="0.2">
      <c r="A207" s="36">
        <v>201</v>
      </c>
      <c r="B207" s="74" t="s">
        <v>135</v>
      </c>
      <c r="C207" s="64" t="s">
        <v>41</v>
      </c>
      <c r="D207" s="70" t="s">
        <v>13</v>
      </c>
      <c r="E207" s="185" t="s">
        <v>1</v>
      </c>
      <c r="F207" s="63"/>
      <c r="G207" s="63"/>
      <c r="H207" s="63"/>
      <c r="N207"/>
      <c r="O207"/>
    </row>
    <row r="208" spans="1:15" x14ac:dyDescent="0.2">
      <c r="A208" s="36">
        <v>202</v>
      </c>
      <c r="B208" s="74" t="s">
        <v>135</v>
      </c>
      <c r="C208" s="64" t="s">
        <v>3</v>
      </c>
      <c r="D208" s="71" t="s">
        <v>198</v>
      </c>
      <c r="E208" s="185" t="s">
        <v>1</v>
      </c>
      <c r="F208" s="63"/>
      <c r="G208" s="63"/>
      <c r="H208" s="63"/>
      <c r="N208"/>
      <c r="O208"/>
    </row>
    <row r="209" spans="1:15" x14ac:dyDescent="0.2">
      <c r="A209" s="36">
        <v>203</v>
      </c>
      <c r="B209" s="74" t="s">
        <v>135</v>
      </c>
      <c r="C209" s="64" t="s">
        <v>190</v>
      </c>
      <c r="D209" s="70" t="s">
        <v>92</v>
      </c>
      <c r="E209" s="185" t="s">
        <v>1</v>
      </c>
      <c r="F209" s="63"/>
      <c r="G209" s="63"/>
      <c r="H209" s="63"/>
      <c r="N209"/>
      <c r="O209"/>
    </row>
    <row r="210" spans="1:15" x14ac:dyDescent="0.2">
      <c r="A210" s="36">
        <v>204</v>
      </c>
      <c r="B210" s="74" t="s">
        <v>135</v>
      </c>
      <c r="C210" s="64" t="s">
        <v>41</v>
      </c>
      <c r="D210" s="70" t="s">
        <v>59</v>
      </c>
      <c r="E210" s="185" t="s">
        <v>1</v>
      </c>
      <c r="F210" s="63"/>
      <c r="G210" s="63"/>
      <c r="H210" s="63"/>
      <c r="N210"/>
      <c r="O210"/>
    </row>
    <row r="211" spans="1:15" x14ac:dyDescent="0.2">
      <c r="A211" s="36">
        <v>205</v>
      </c>
      <c r="B211" s="74" t="s">
        <v>135</v>
      </c>
      <c r="C211" s="64" t="s">
        <v>190</v>
      </c>
      <c r="D211" s="70" t="s">
        <v>259</v>
      </c>
      <c r="E211" s="185" t="s">
        <v>11</v>
      </c>
      <c r="F211" s="63"/>
      <c r="G211" s="63"/>
      <c r="H211" s="63"/>
      <c r="N211"/>
      <c r="O211"/>
    </row>
    <row r="212" spans="1:15" x14ac:dyDescent="0.2">
      <c r="A212" s="36">
        <v>206</v>
      </c>
      <c r="B212" s="74" t="s">
        <v>135</v>
      </c>
      <c r="C212" s="64" t="s">
        <v>3</v>
      </c>
      <c r="D212" s="70" t="s">
        <v>24</v>
      </c>
      <c r="E212" s="185" t="s">
        <v>1</v>
      </c>
      <c r="F212" s="63"/>
      <c r="G212" s="63"/>
      <c r="H212" s="63"/>
      <c r="N212"/>
      <c r="O212"/>
    </row>
    <row r="213" spans="1:15" x14ac:dyDescent="0.2">
      <c r="A213" s="36">
        <v>207</v>
      </c>
      <c r="B213" s="74" t="s">
        <v>135</v>
      </c>
      <c r="C213" s="64" t="s">
        <v>41</v>
      </c>
      <c r="D213" s="70" t="s">
        <v>93</v>
      </c>
      <c r="E213" s="185" t="s">
        <v>1</v>
      </c>
      <c r="F213" s="63"/>
      <c r="G213" s="63"/>
      <c r="H213" s="63"/>
      <c r="N213"/>
      <c r="O213"/>
    </row>
    <row r="214" spans="1:15" ht="25.5" x14ac:dyDescent="0.2">
      <c r="A214" s="36">
        <v>208</v>
      </c>
      <c r="B214" s="74" t="s">
        <v>135</v>
      </c>
      <c r="C214" s="66" t="s">
        <v>191</v>
      </c>
      <c r="D214" s="70" t="s">
        <v>35</v>
      </c>
      <c r="E214" s="185" t="s">
        <v>1</v>
      </c>
      <c r="F214" s="63"/>
      <c r="G214" s="63"/>
      <c r="H214" s="63"/>
      <c r="N214"/>
      <c r="O214"/>
    </row>
    <row r="215" spans="1:15" x14ac:dyDescent="0.2">
      <c r="A215" s="36">
        <v>209</v>
      </c>
      <c r="B215" s="74" t="s">
        <v>135</v>
      </c>
      <c r="C215" s="64" t="s">
        <v>190</v>
      </c>
      <c r="D215" s="70" t="s">
        <v>4</v>
      </c>
      <c r="E215" s="185" t="s">
        <v>11</v>
      </c>
      <c r="F215" s="63"/>
      <c r="G215" s="63"/>
      <c r="H215" s="63"/>
      <c r="N215"/>
      <c r="O215"/>
    </row>
    <row r="216" spans="1:15" x14ac:dyDescent="0.2">
      <c r="A216" s="36">
        <v>210</v>
      </c>
      <c r="B216" s="74" t="s">
        <v>135</v>
      </c>
      <c r="C216" s="64" t="s">
        <v>3</v>
      </c>
      <c r="D216" s="71" t="s">
        <v>304</v>
      </c>
      <c r="E216" s="185" t="s">
        <v>1</v>
      </c>
      <c r="F216" s="63"/>
      <c r="G216" s="63"/>
      <c r="H216" s="63"/>
      <c r="N216"/>
      <c r="O216"/>
    </row>
    <row r="217" spans="1:15" x14ac:dyDescent="0.2">
      <c r="A217" s="36">
        <v>211</v>
      </c>
      <c r="B217" s="74" t="s">
        <v>135</v>
      </c>
      <c r="C217" s="64" t="s">
        <v>3</v>
      </c>
      <c r="D217" s="71" t="s">
        <v>198</v>
      </c>
      <c r="E217" s="185" t="s">
        <v>1</v>
      </c>
      <c r="F217" s="63"/>
      <c r="G217" s="63" t="s">
        <v>8</v>
      </c>
      <c r="H217" s="63"/>
      <c r="N217"/>
      <c r="O217"/>
    </row>
    <row r="218" spans="1:15" x14ac:dyDescent="0.2">
      <c r="A218" s="36">
        <v>212</v>
      </c>
      <c r="B218" s="74" t="s">
        <v>135</v>
      </c>
      <c r="C218" s="64" t="s">
        <v>190</v>
      </c>
      <c r="D218" s="71" t="s">
        <v>301</v>
      </c>
      <c r="E218" s="185" t="s">
        <v>1</v>
      </c>
      <c r="F218" s="63"/>
      <c r="G218" s="63"/>
      <c r="H218" s="63"/>
      <c r="N218"/>
      <c r="O218"/>
    </row>
    <row r="219" spans="1:15" x14ac:dyDescent="0.2">
      <c r="A219" s="36">
        <v>213</v>
      </c>
      <c r="B219" s="74" t="s">
        <v>135</v>
      </c>
      <c r="C219" s="64" t="s">
        <v>3</v>
      </c>
      <c r="D219" s="71" t="s">
        <v>88</v>
      </c>
      <c r="E219" s="185" t="s">
        <v>1</v>
      </c>
      <c r="F219" s="63"/>
      <c r="G219" s="63" t="s">
        <v>8</v>
      </c>
      <c r="H219" s="63"/>
      <c r="N219"/>
      <c r="O219"/>
    </row>
    <row r="220" spans="1:15" x14ac:dyDescent="0.2">
      <c r="A220" s="36">
        <v>214</v>
      </c>
      <c r="B220" s="74" t="s">
        <v>135</v>
      </c>
      <c r="C220" s="64" t="s">
        <v>190</v>
      </c>
      <c r="D220" s="70" t="s">
        <v>259</v>
      </c>
      <c r="E220" s="185" t="s">
        <v>1</v>
      </c>
      <c r="F220" s="63"/>
      <c r="G220" s="63"/>
      <c r="H220" s="63"/>
      <c r="N220"/>
      <c r="O220"/>
    </row>
    <row r="221" spans="1:15" x14ac:dyDescent="0.2">
      <c r="A221" s="36">
        <v>215</v>
      </c>
      <c r="B221" s="74" t="s">
        <v>135</v>
      </c>
      <c r="C221" s="64" t="s">
        <v>41</v>
      </c>
      <c r="D221" s="70" t="s">
        <v>115</v>
      </c>
      <c r="E221" s="185" t="s">
        <v>1</v>
      </c>
      <c r="F221" s="63"/>
      <c r="G221" s="63"/>
      <c r="H221" s="63"/>
      <c r="N221"/>
      <c r="O221"/>
    </row>
    <row r="222" spans="1:15" x14ac:dyDescent="0.2">
      <c r="A222" s="36">
        <v>216</v>
      </c>
      <c r="B222" s="74" t="s">
        <v>135</v>
      </c>
      <c r="C222" s="64" t="s">
        <v>190</v>
      </c>
      <c r="D222" s="70" t="s">
        <v>79</v>
      </c>
      <c r="E222" s="185" t="s">
        <v>1</v>
      </c>
      <c r="F222" s="63"/>
      <c r="G222" s="63"/>
      <c r="H222" s="63"/>
      <c r="N222"/>
      <c r="O222"/>
    </row>
    <row r="223" spans="1:15" x14ac:dyDescent="0.2">
      <c r="A223" s="36">
        <v>217</v>
      </c>
      <c r="B223" s="74" t="s">
        <v>135</v>
      </c>
      <c r="C223" s="64" t="s">
        <v>41</v>
      </c>
      <c r="D223" s="70" t="s">
        <v>62</v>
      </c>
      <c r="E223" s="185" t="s">
        <v>1</v>
      </c>
      <c r="F223" s="63"/>
      <c r="G223" s="63" t="s">
        <v>8</v>
      </c>
      <c r="H223" s="63"/>
      <c r="N223"/>
      <c r="O223"/>
    </row>
    <row r="224" spans="1:15" x14ac:dyDescent="0.2">
      <c r="A224" s="35">
        <v>218</v>
      </c>
      <c r="B224" s="74" t="s">
        <v>135</v>
      </c>
      <c r="C224" s="64" t="s">
        <v>41</v>
      </c>
      <c r="D224" s="71" t="s">
        <v>301</v>
      </c>
      <c r="E224" s="185" t="s">
        <v>11</v>
      </c>
      <c r="F224" s="63"/>
      <c r="G224" s="63"/>
      <c r="H224" s="63"/>
      <c r="N224"/>
      <c r="O224"/>
    </row>
    <row r="225" spans="1:15" x14ac:dyDescent="0.2">
      <c r="A225" s="36">
        <v>219</v>
      </c>
      <c r="B225" s="74" t="s">
        <v>135</v>
      </c>
      <c r="C225" s="64" t="s">
        <v>41</v>
      </c>
      <c r="D225" s="70" t="s">
        <v>59</v>
      </c>
      <c r="E225" s="185" t="s">
        <v>1</v>
      </c>
      <c r="F225" s="63"/>
      <c r="G225" s="63" t="s">
        <v>8</v>
      </c>
      <c r="H225" s="63"/>
      <c r="N225"/>
      <c r="O225"/>
    </row>
    <row r="226" spans="1:15" x14ac:dyDescent="0.2">
      <c r="A226" s="36">
        <v>220</v>
      </c>
      <c r="B226" s="74" t="s">
        <v>135</v>
      </c>
      <c r="C226" s="64" t="s">
        <v>190</v>
      </c>
      <c r="D226" s="70" t="s">
        <v>302</v>
      </c>
      <c r="E226" s="185" t="s">
        <v>1</v>
      </c>
      <c r="F226" s="63"/>
      <c r="G226" s="63"/>
      <c r="H226" s="63"/>
      <c r="N226"/>
      <c r="O226"/>
    </row>
    <row r="227" spans="1:15" x14ac:dyDescent="0.2">
      <c r="A227" s="36">
        <v>221</v>
      </c>
      <c r="B227" s="74" t="s">
        <v>135</v>
      </c>
      <c r="C227" s="64" t="s">
        <v>41</v>
      </c>
      <c r="D227" s="70" t="s">
        <v>56</v>
      </c>
      <c r="E227" s="185" t="s">
        <v>1</v>
      </c>
      <c r="F227" s="63"/>
      <c r="G227" s="63"/>
      <c r="H227" s="63"/>
      <c r="N227"/>
      <c r="O227"/>
    </row>
    <row r="228" spans="1:15" x14ac:dyDescent="0.2">
      <c r="A228" s="36">
        <v>222</v>
      </c>
      <c r="B228" s="74" t="s">
        <v>135</v>
      </c>
      <c r="C228" s="64" t="s">
        <v>41</v>
      </c>
      <c r="D228" s="70" t="s">
        <v>96</v>
      </c>
      <c r="E228" s="185" t="s">
        <v>1</v>
      </c>
      <c r="F228" s="63"/>
      <c r="G228" s="63"/>
      <c r="H228" s="63"/>
      <c r="N228"/>
      <c r="O228"/>
    </row>
    <row r="229" spans="1:15" x14ac:dyDescent="0.2">
      <c r="A229" s="36">
        <v>223</v>
      </c>
      <c r="B229" s="74" t="s">
        <v>135</v>
      </c>
      <c r="C229" s="64" t="s">
        <v>190</v>
      </c>
      <c r="D229" s="70" t="s">
        <v>79</v>
      </c>
      <c r="E229" s="185" t="s">
        <v>1</v>
      </c>
      <c r="F229" s="63"/>
      <c r="G229" s="63"/>
      <c r="H229" s="63"/>
      <c r="N229"/>
      <c r="O229"/>
    </row>
    <row r="230" spans="1:15" x14ac:dyDescent="0.2">
      <c r="A230" s="36">
        <v>224</v>
      </c>
      <c r="B230" s="74" t="s">
        <v>135</v>
      </c>
      <c r="C230" s="64" t="s">
        <v>190</v>
      </c>
      <c r="D230" s="70" t="s">
        <v>197</v>
      </c>
      <c r="E230" s="185" t="s">
        <v>1</v>
      </c>
      <c r="F230" s="63"/>
      <c r="G230" s="63" t="s">
        <v>8</v>
      </c>
      <c r="H230" s="63"/>
      <c r="N230"/>
      <c r="O230"/>
    </row>
    <row r="231" spans="1:15" x14ac:dyDescent="0.2">
      <c r="A231" s="36">
        <v>225</v>
      </c>
      <c r="B231" s="74" t="s">
        <v>135</v>
      </c>
      <c r="C231" s="64" t="s">
        <v>41</v>
      </c>
      <c r="D231" s="70" t="s">
        <v>56</v>
      </c>
      <c r="E231" s="185" t="s">
        <v>1</v>
      </c>
      <c r="F231" s="63"/>
      <c r="G231" s="63"/>
      <c r="H231" s="63"/>
      <c r="N231"/>
      <c r="O231"/>
    </row>
    <row r="232" spans="1:15" x14ac:dyDescent="0.2">
      <c r="A232" s="36">
        <v>226</v>
      </c>
      <c r="B232" s="74" t="s">
        <v>135</v>
      </c>
      <c r="C232" s="64" t="s">
        <v>41</v>
      </c>
      <c r="D232" s="70" t="s">
        <v>4</v>
      </c>
      <c r="E232" s="185" t="s">
        <v>1</v>
      </c>
      <c r="F232" s="63"/>
      <c r="G232" s="63"/>
      <c r="H232" s="63"/>
      <c r="N232"/>
      <c r="O232"/>
    </row>
    <row r="233" spans="1:15" x14ac:dyDescent="0.2">
      <c r="A233" s="36">
        <v>227</v>
      </c>
      <c r="B233" s="74" t="s">
        <v>135</v>
      </c>
      <c r="C233" s="64" t="s">
        <v>41</v>
      </c>
      <c r="D233" s="71" t="s">
        <v>301</v>
      </c>
      <c r="E233" s="185" t="s">
        <v>11</v>
      </c>
      <c r="F233" s="63"/>
      <c r="G233" s="63"/>
      <c r="H233" s="63"/>
      <c r="N233"/>
      <c r="O233"/>
    </row>
    <row r="234" spans="1:15" ht="25.5" x14ac:dyDescent="0.2">
      <c r="A234" s="36">
        <v>228</v>
      </c>
      <c r="B234" s="74" t="s">
        <v>135</v>
      </c>
      <c r="C234" s="66" t="s">
        <v>196</v>
      </c>
      <c r="D234" s="71" t="s">
        <v>198</v>
      </c>
      <c r="E234" s="185" t="s">
        <v>11</v>
      </c>
      <c r="F234" s="63"/>
      <c r="G234" s="63"/>
      <c r="H234" s="63"/>
      <c r="N234"/>
      <c r="O234"/>
    </row>
    <row r="235" spans="1:15" x14ac:dyDescent="0.2">
      <c r="A235" s="35">
        <v>229</v>
      </c>
      <c r="B235" s="74" t="s">
        <v>135</v>
      </c>
      <c r="C235" s="64" t="s">
        <v>190</v>
      </c>
      <c r="D235" s="70" t="s">
        <v>60</v>
      </c>
      <c r="E235" s="185" t="s">
        <v>11</v>
      </c>
      <c r="F235" s="63"/>
      <c r="G235" s="63"/>
      <c r="H235" s="63"/>
      <c r="N235"/>
      <c r="O235"/>
    </row>
    <row r="236" spans="1:15" x14ac:dyDescent="0.2">
      <c r="A236" s="36">
        <v>230</v>
      </c>
      <c r="B236" s="74" t="s">
        <v>135</v>
      </c>
      <c r="C236" s="64" t="s">
        <v>41</v>
      </c>
      <c r="D236" s="70" t="s">
        <v>62</v>
      </c>
      <c r="E236" s="185" t="s">
        <v>11</v>
      </c>
      <c r="F236" s="63"/>
      <c r="G236" s="63"/>
      <c r="H236" s="63"/>
      <c r="N236"/>
      <c r="O236"/>
    </row>
    <row r="237" spans="1:15" x14ac:dyDescent="0.2">
      <c r="N237"/>
      <c r="O237"/>
    </row>
  </sheetData>
  <autoFilter ref="A6:H236"/>
  <conditionalFormatting sqref="E7:F95 E97:F128">
    <cfRule type="containsText" dxfId="38" priority="15" operator="containsText" text="Wrong">
      <formula>NOT(ISERROR(SEARCH("Wrong",E7)))</formula>
    </cfRule>
    <cfRule type="containsText" dxfId="37" priority="16" operator="containsText" text="Correct">
      <formula>NOT(ISERROR(SEARCH("Correct",E7)))</formula>
    </cfRule>
  </conditionalFormatting>
  <conditionalFormatting sqref="E96:F96">
    <cfRule type="containsText" dxfId="36" priority="13" operator="containsText" text="Wrong">
      <formula>NOT(ISERROR(SEARCH("Wrong",E96)))</formula>
    </cfRule>
    <cfRule type="containsText" dxfId="35" priority="14" operator="containsText" text="Correct">
      <formula>NOT(ISERROR(SEARCH("Correct",E96)))</formula>
    </cfRule>
  </conditionalFormatting>
  <conditionalFormatting sqref="E129">
    <cfRule type="containsText" dxfId="34" priority="11" operator="containsText" text="Wrong">
      <formula>NOT(ISERROR(SEARCH("Wrong",E129)))</formula>
    </cfRule>
    <cfRule type="containsText" dxfId="33" priority="12" operator="containsText" text="Correct">
      <formula>NOT(ISERROR(SEARCH("Correct",E129)))</formula>
    </cfRule>
  </conditionalFormatting>
  <conditionalFormatting sqref="E130">
    <cfRule type="containsText" dxfId="32" priority="9" operator="containsText" text="Wrong">
      <formula>NOT(ISERROR(SEARCH("Wrong",E130)))</formula>
    </cfRule>
    <cfRule type="containsText" dxfId="31" priority="10" operator="containsText" text="Correct">
      <formula>NOT(ISERROR(SEARCH("Correct",E130)))</formula>
    </cfRule>
  </conditionalFormatting>
  <conditionalFormatting sqref="E131">
    <cfRule type="containsText" dxfId="30" priority="7" operator="containsText" text="Wrong">
      <formula>NOT(ISERROR(SEARCH("Wrong",E131)))</formula>
    </cfRule>
    <cfRule type="containsText" dxfId="29" priority="8" operator="containsText" text="Correct">
      <formula>NOT(ISERROR(SEARCH("Correct",E131)))</formula>
    </cfRule>
  </conditionalFormatting>
  <conditionalFormatting sqref="E1:E1048576">
    <cfRule type="cellIs" dxfId="28" priority="5" operator="equal">
      <formula>"Correct"</formula>
    </cfRule>
    <cfRule type="cellIs" dxfId="27" priority="6" operator="equal">
      <formula>"Wrong"</formula>
    </cfRule>
  </conditionalFormatting>
  <conditionalFormatting sqref="F168">
    <cfRule type="containsText" dxfId="26" priority="3" operator="containsText" text="Wrong">
      <formula>NOT(ISERROR(SEARCH("Wrong",F168)))</formula>
    </cfRule>
    <cfRule type="containsText" dxfId="25" priority="4" operator="containsText" text="Correct">
      <formula>NOT(ISERROR(SEARCH("Correct",F168)))</formula>
    </cfRule>
  </conditionalFormatting>
  <conditionalFormatting sqref="F183">
    <cfRule type="containsText" dxfId="24" priority="1" operator="containsText" text="Wrong">
      <formula>NOT(ISERROR(SEARCH("Wrong",F183)))</formula>
    </cfRule>
    <cfRule type="containsText" dxfId="23" priority="2" operator="containsText" text="Correct">
      <formula>NOT(ISERROR(SEARCH("Correct",F183)))</formula>
    </cfRule>
  </conditionalFormatting>
  <pageMargins left="0.75" right="0.75" top="1" bottom="1" header="0.5" footer="0.5"/>
  <pageSetup orientation="portrait" horizontalDpi="90" verticalDpi="9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S181"/>
  <sheetViews>
    <sheetView topLeftCell="A111" zoomScale="60" zoomScaleNormal="60" workbookViewId="0">
      <selection activeCell="J147" sqref="J147"/>
    </sheetView>
  </sheetViews>
  <sheetFormatPr defaultRowHeight="12.75" x14ac:dyDescent="0.2"/>
  <cols>
    <col min="1" max="1" width="4.42578125" style="62" bestFit="1" customWidth="1"/>
    <col min="2" max="2" width="11.140625" style="62" bestFit="1" customWidth="1"/>
    <col min="3" max="3" width="16.28515625" style="62" bestFit="1" customWidth="1"/>
    <col min="4" max="4" width="44.28515625" style="62" customWidth="1"/>
    <col min="5" max="5" width="6.85546875" style="62" bestFit="1" customWidth="1"/>
    <col min="6" max="6" width="17.28515625" style="62" bestFit="1" customWidth="1"/>
    <col min="7" max="7" width="19.7109375" style="62" bestFit="1" customWidth="1"/>
    <col min="8" max="8" width="35.42578125" style="62" bestFit="1" customWidth="1"/>
    <col min="9" max="9" width="14.42578125" style="62" customWidth="1"/>
    <col min="10" max="10" width="85.7109375" style="62" bestFit="1" customWidth="1"/>
    <col min="11" max="11" width="55" style="62" customWidth="1"/>
    <col min="12" max="12" width="18.85546875" customWidth="1"/>
    <col min="13" max="13" width="39.140625" style="62" bestFit="1" customWidth="1"/>
    <col min="14" max="14" width="18.85546875" style="62" bestFit="1" customWidth="1"/>
    <col min="15" max="15" width="22.85546875" style="62" bestFit="1" customWidth="1"/>
    <col min="16" max="16" width="9.140625" style="62"/>
    <col min="17" max="17" width="44.28515625" style="62" customWidth="1"/>
    <col min="18" max="18" width="9.140625" style="62"/>
    <col min="19" max="19" width="16.28515625" style="62" bestFit="1" customWidth="1"/>
    <col min="20" max="16384" width="9.140625" style="62"/>
  </cols>
  <sheetData>
    <row r="2" spans="1:19" x14ac:dyDescent="0.2">
      <c r="S2" s="105"/>
    </row>
    <row r="3" spans="1:19" x14ac:dyDescent="0.2">
      <c r="S3" s="105"/>
    </row>
    <row r="4" spans="1:19" x14ac:dyDescent="0.2">
      <c r="S4" s="105"/>
    </row>
    <row r="5" spans="1:19" ht="13.5" thickBot="1" x14ac:dyDescent="0.25">
      <c r="S5" s="105"/>
    </row>
    <row r="6" spans="1:19" x14ac:dyDescent="0.2">
      <c r="A6" s="60" t="s">
        <v>186</v>
      </c>
      <c r="B6" s="60" t="s">
        <v>189</v>
      </c>
      <c r="C6" s="60" t="s">
        <v>187</v>
      </c>
      <c r="D6" s="60" t="s">
        <v>188</v>
      </c>
      <c r="E6" s="60" t="s">
        <v>119</v>
      </c>
      <c r="F6" s="2" t="s">
        <v>44</v>
      </c>
      <c r="G6" s="101" t="s">
        <v>245</v>
      </c>
      <c r="H6" s="101" t="s">
        <v>310</v>
      </c>
      <c r="I6" s="101" t="s">
        <v>5</v>
      </c>
      <c r="J6" s="101" t="s">
        <v>246</v>
      </c>
      <c r="K6" s="101" t="s">
        <v>315</v>
      </c>
      <c r="M6" s="115" t="s">
        <v>25</v>
      </c>
      <c r="N6" s="116" t="s">
        <v>26</v>
      </c>
      <c r="O6" s="117" t="s">
        <v>27</v>
      </c>
      <c r="S6" s="105"/>
    </row>
    <row r="7" spans="1:19" ht="13.5" customHeight="1" thickBot="1" x14ac:dyDescent="0.25">
      <c r="A7" s="35">
        <v>1</v>
      </c>
      <c r="B7" s="72" t="s">
        <v>133</v>
      </c>
      <c r="C7" s="68" t="s">
        <v>41</v>
      </c>
      <c r="D7" s="68" t="s">
        <v>302</v>
      </c>
      <c r="E7" s="209" t="s">
        <v>239</v>
      </c>
      <c r="F7" s="1" t="s">
        <v>1</v>
      </c>
      <c r="G7" s="63"/>
      <c r="H7" s="63"/>
      <c r="I7" s="63"/>
      <c r="J7" s="63"/>
      <c r="K7" s="63" t="s">
        <v>271</v>
      </c>
      <c r="M7" s="118">
        <f>COUNTIF(F:F, "Correct")</f>
        <v>108</v>
      </c>
      <c r="N7" s="119">
        <f>COUNTA(F7:F180)</f>
        <v>169</v>
      </c>
      <c r="O7" s="120">
        <f>M7/N7</f>
        <v>0.63905325443786987</v>
      </c>
      <c r="S7"/>
    </row>
    <row r="8" spans="1:19" ht="12.75" customHeight="1" x14ac:dyDescent="0.2">
      <c r="A8" s="35">
        <v>2</v>
      </c>
      <c r="B8" s="72" t="s">
        <v>133</v>
      </c>
      <c r="C8" s="68" t="s">
        <v>41</v>
      </c>
      <c r="D8" s="68" t="s">
        <v>13</v>
      </c>
      <c r="E8" s="210"/>
      <c r="F8" s="1" t="s">
        <v>1</v>
      </c>
      <c r="G8" s="63"/>
      <c r="H8" s="63"/>
      <c r="I8" s="63"/>
      <c r="J8" s="63"/>
      <c r="K8" s="63"/>
      <c r="M8" s="121"/>
      <c r="N8" s="121"/>
      <c r="O8" s="121"/>
      <c r="S8"/>
    </row>
    <row r="9" spans="1:19" ht="12.75" customHeight="1" x14ac:dyDescent="0.2">
      <c r="A9" s="36">
        <v>3</v>
      </c>
      <c r="B9" s="72" t="s">
        <v>133</v>
      </c>
      <c r="C9" s="68" t="s">
        <v>41</v>
      </c>
      <c r="D9" s="68" t="s">
        <v>115</v>
      </c>
      <c r="E9" s="210"/>
      <c r="F9" s="1" t="s">
        <v>1</v>
      </c>
      <c r="G9" s="63"/>
      <c r="H9" s="63"/>
      <c r="I9" s="63"/>
      <c r="J9" s="63"/>
      <c r="K9" s="63"/>
      <c r="M9" s="114" t="s">
        <v>188</v>
      </c>
      <c r="N9" s="113" t="s">
        <v>177</v>
      </c>
      <c r="O9" s="113" t="s">
        <v>26</v>
      </c>
      <c r="S9"/>
    </row>
    <row r="10" spans="1:19" x14ac:dyDescent="0.2">
      <c r="A10" s="35">
        <v>4</v>
      </c>
      <c r="B10" s="72" t="s">
        <v>133</v>
      </c>
      <c r="C10" s="68" t="s">
        <v>3</v>
      </c>
      <c r="D10" s="68" t="s">
        <v>87</v>
      </c>
      <c r="E10" s="311"/>
      <c r="F10" s="1" t="s">
        <v>11</v>
      </c>
      <c r="G10" s="63" t="s">
        <v>254</v>
      </c>
      <c r="H10" s="63" t="s">
        <v>311</v>
      </c>
      <c r="I10" s="63" t="s">
        <v>9</v>
      </c>
      <c r="J10" s="63" t="s">
        <v>312</v>
      </c>
      <c r="K10" s="72" t="s">
        <v>314</v>
      </c>
      <c r="M10" s="70" t="s">
        <v>302</v>
      </c>
      <c r="N10" s="310">
        <f t="shared" ref="N10:N40" si="0">COUNTIFS(D:D,M10,F:F,"WRONG")</f>
        <v>4</v>
      </c>
      <c r="O10" s="122">
        <f t="shared" ref="O10:O40" si="1">COUNTIFS(D:D,M10)</f>
        <v>9</v>
      </c>
      <c r="S10"/>
    </row>
    <row r="11" spans="1:19" ht="12.75" customHeight="1" x14ac:dyDescent="0.2">
      <c r="A11" s="36">
        <v>5</v>
      </c>
      <c r="B11" s="72" t="s">
        <v>133</v>
      </c>
      <c r="C11" s="68" t="s">
        <v>41</v>
      </c>
      <c r="D11" s="68" t="s">
        <v>96</v>
      </c>
      <c r="E11" s="210"/>
      <c r="F11" s="1" t="s">
        <v>1</v>
      </c>
      <c r="G11" s="63"/>
      <c r="H11" s="63"/>
      <c r="I11" s="63"/>
      <c r="J11" s="63"/>
      <c r="K11" s="63"/>
      <c r="M11" s="70" t="s">
        <v>13</v>
      </c>
      <c r="N11" s="122">
        <f t="shared" si="0"/>
        <v>2</v>
      </c>
      <c r="O11" s="122">
        <f t="shared" si="1"/>
        <v>8</v>
      </c>
      <c r="S11"/>
    </row>
    <row r="12" spans="1:19" ht="12.75" customHeight="1" x14ac:dyDescent="0.2">
      <c r="A12" s="36">
        <v>6</v>
      </c>
      <c r="B12" s="72" t="s">
        <v>133</v>
      </c>
      <c r="C12" s="68" t="s">
        <v>3</v>
      </c>
      <c r="D12" s="68" t="s">
        <v>205</v>
      </c>
      <c r="E12" s="210"/>
      <c r="F12" s="27" t="s">
        <v>1</v>
      </c>
      <c r="G12" s="63"/>
      <c r="H12" s="63"/>
      <c r="I12" s="63"/>
      <c r="J12" s="63"/>
      <c r="K12" s="63"/>
      <c r="M12" s="70" t="s">
        <v>115</v>
      </c>
      <c r="N12" s="122">
        <f t="shared" si="0"/>
        <v>0</v>
      </c>
      <c r="O12" s="122">
        <f t="shared" si="1"/>
        <v>3</v>
      </c>
      <c r="S12"/>
    </row>
    <row r="13" spans="1:19" ht="12.75" customHeight="1" x14ac:dyDescent="0.2">
      <c r="A13" s="35">
        <v>7</v>
      </c>
      <c r="B13" s="72" t="s">
        <v>133</v>
      </c>
      <c r="C13" s="68" t="s">
        <v>41</v>
      </c>
      <c r="D13" s="68" t="s">
        <v>53</v>
      </c>
      <c r="E13" s="210"/>
      <c r="F13" s="27" t="s">
        <v>1</v>
      </c>
      <c r="G13" s="63"/>
      <c r="H13" s="63"/>
      <c r="I13" s="63"/>
      <c r="J13" s="63"/>
      <c r="K13" s="63"/>
      <c r="M13" s="70" t="s">
        <v>87</v>
      </c>
      <c r="N13" s="122">
        <f t="shared" si="0"/>
        <v>3</v>
      </c>
      <c r="O13" s="122">
        <f t="shared" si="1"/>
        <v>4</v>
      </c>
      <c r="S13"/>
    </row>
    <row r="14" spans="1:19" ht="12.75" customHeight="1" x14ac:dyDescent="0.2">
      <c r="A14" s="36">
        <v>8</v>
      </c>
      <c r="B14" s="72" t="s">
        <v>133</v>
      </c>
      <c r="C14" s="68" t="s">
        <v>41</v>
      </c>
      <c r="D14" s="68" t="s">
        <v>13</v>
      </c>
      <c r="E14" s="210"/>
      <c r="F14" s="27" t="s">
        <v>1</v>
      </c>
      <c r="G14" s="63"/>
      <c r="H14" s="63"/>
      <c r="I14" s="63"/>
      <c r="J14" s="63"/>
      <c r="K14" s="63"/>
      <c r="M14" s="70" t="s">
        <v>96</v>
      </c>
      <c r="N14" s="122">
        <f t="shared" si="0"/>
        <v>2</v>
      </c>
      <c r="O14" s="122">
        <f t="shared" si="1"/>
        <v>9</v>
      </c>
      <c r="S14"/>
    </row>
    <row r="15" spans="1:19" ht="12.75" customHeight="1" x14ac:dyDescent="0.2">
      <c r="A15" s="35">
        <v>9</v>
      </c>
      <c r="B15" s="72" t="s">
        <v>133</v>
      </c>
      <c r="C15" s="68" t="s">
        <v>190</v>
      </c>
      <c r="D15" s="68" t="s">
        <v>92</v>
      </c>
      <c r="E15" s="210"/>
      <c r="F15" s="27" t="s">
        <v>1</v>
      </c>
      <c r="G15" s="63"/>
      <c r="H15" s="63"/>
      <c r="I15" s="63"/>
      <c r="J15" s="63"/>
      <c r="K15" s="63"/>
      <c r="M15" s="70" t="s">
        <v>205</v>
      </c>
      <c r="N15" s="122">
        <f t="shared" si="0"/>
        <v>0</v>
      </c>
      <c r="O15" s="122">
        <f t="shared" si="1"/>
        <v>1</v>
      </c>
      <c r="S15"/>
    </row>
    <row r="16" spans="1:19" ht="12.75" customHeight="1" x14ac:dyDescent="0.2">
      <c r="A16" s="36">
        <v>10</v>
      </c>
      <c r="B16" s="72" t="s">
        <v>133</v>
      </c>
      <c r="C16" s="69" t="s">
        <v>41</v>
      </c>
      <c r="D16" s="69" t="s">
        <v>4</v>
      </c>
      <c r="E16" s="210"/>
      <c r="F16" s="27" t="s">
        <v>1</v>
      </c>
      <c r="G16" s="63"/>
      <c r="H16" s="63"/>
      <c r="I16" s="63"/>
      <c r="J16" s="63"/>
      <c r="K16" s="63"/>
      <c r="M16" s="70" t="s">
        <v>53</v>
      </c>
      <c r="N16" s="122">
        <f t="shared" si="0"/>
        <v>2</v>
      </c>
      <c r="O16" s="122">
        <f t="shared" si="1"/>
        <v>7</v>
      </c>
      <c r="S16"/>
    </row>
    <row r="17" spans="1:19" ht="12.75" customHeight="1" x14ac:dyDescent="0.2">
      <c r="A17" s="36">
        <v>11</v>
      </c>
      <c r="B17" s="72" t="s">
        <v>133</v>
      </c>
      <c r="C17" s="68" t="s">
        <v>3</v>
      </c>
      <c r="D17" s="68" t="s">
        <v>89</v>
      </c>
      <c r="E17" s="210"/>
      <c r="F17" s="27" t="s">
        <v>1</v>
      </c>
      <c r="G17" s="63"/>
      <c r="H17" s="63"/>
      <c r="I17" s="63"/>
      <c r="J17" s="63"/>
      <c r="K17" s="63"/>
      <c r="M17" s="70" t="s">
        <v>92</v>
      </c>
      <c r="N17" s="310">
        <f t="shared" si="0"/>
        <v>7</v>
      </c>
      <c r="O17" s="122">
        <f t="shared" si="1"/>
        <v>18</v>
      </c>
      <c r="S17"/>
    </row>
    <row r="18" spans="1:19" ht="12.75" customHeight="1" x14ac:dyDescent="0.2">
      <c r="A18" s="36">
        <v>12</v>
      </c>
      <c r="B18" s="72" t="s">
        <v>133</v>
      </c>
      <c r="C18" s="68" t="s">
        <v>41</v>
      </c>
      <c r="D18" s="68" t="s">
        <v>300</v>
      </c>
      <c r="E18" s="210"/>
      <c r="F18" s="27" t="s">
        <v>1</v>
      </c>
      <c r="G18" s="63"/>
      <c r="H18" s="63"/>
      <c r="I18" s="63"/>
      <c r="J18" s="63"/>
      <c r="K18" s="63"/>
      <c r="M18" s="71" t="s">
        <v>4</v>
      </c>
      <c r="N18" s="122">
        <f t="shared" si="0"/>
        <v>0</v>
      </c>
      <c r="O18" s="122">
        <f t="shared" si="1"/>
        <v>5</v>
      </c>
      <c r="S18"/>
    </row>
    <row r="19" spans="1:19" ht="12.75" customHeight="1" x14ac:dyDescent="0.2">
      <c r="A19" s="36">
        <v>13</v>
      </c>
      <c r="B19" s="72" t="s">
        <v>133</v>
      </c>
      <c r="C19" s="68" t="s">
        <v>41</v>
      </c>
      <c r="D19" s="68" t="s">
        <v>34</v>
      </c>
      <c r="E19" s="210"/>
      <c r="F19" s="27" t="s">
        <v>1</v>
      </c>
      <c r="G19" s="63"/>
      <c r="H19" s="63"/>
      <c r="I19" s="63"/>
      <c r="J19" s="63"/>
      <c r="K19" s="63"/>
      <c r="M19" s="70" t="s">
        <v>89</v>
      </c>
      <c r="N19" s="122">
        <f t="shared" si="0"/>
        <v>1</v>
      </c>
      <c r="O19" s="122">
        <f t="shared" si="1"/>
        <v>4</v>
      </c>
      <c r="S19"/>
    </row>
    <row r="20" spans="1:19" x14ac:dyDescent="0.2">
      <c r="A20" s="36">
        <v>14</v>
      </c>
      <c r="B20" s="72" t="s">
        <v>133</v>
      </c>
      <c r="C20" s="68" t="s">
        <v>41</v>
      </c>
      <c r="D20" s="68" t="s">
        <v>53</v>
      </c>
      <c r="E20" s="311"/>
      <c r="F20" s="27" t="s">
        <v>11</v>
      </c>
      <c r="G20" s="63" t="s">
        <v>254</v>
      </c>
      <c r="H20" s="63" t="s">
        <v>313</v>
      </c>
      <c r="I20" s="63" t="s">
        <v>15</v>
      </c>
      <c r="J20" s="63" t="s">
        <v>316</v>
      </c>
      <c r="K20" s="72" t="s">
        <v>314</v>
      </c>
      <c r="M20" s="70" t="s">
        <v>300</v>
      </c>
      <c r="N20" s="122">
        <f t="shared" si="0"/>
        <v>3</v>
      </c>
      <c r="O20" s="122">
        <f t="shared" si="1"/>
        <v>9</v>
      </c>
      <c r="S20"/>
    </row>
    <row r="21" spans="1:19" x14ac:dyDescent="0.2">
      <c r="A21" s="35">
        <v>15</v>
      </c>
      <c r="B21" s="72" t="s">
        <v>133</v>
      </c>
      <c r="C21" s="68" t="s">
        <v>41</v>
      </c>
      <c r="D21" s="68" t="s">
        <v>62</v>
      </c>
      <c r="E21" s="311"/>
      <c r="F21" s="27" t="s">
        <v>11</v>
      </c>
      <c r="G21" s="63" t="s">
        <v>254</v>
      </c>
      <c r="H21" s="63" t="s">
        <v>317</v>
      </c>
      <c r="I21" s="63" t="s">
        <v>9</v>
      </c>
      <c r="J21" s="63" t="s">
        <v>319</v>
      </c>
      <c r="K21" s="123" t="s">
        <v>320</v>
      </c>
      <c r="M21" s="70" t="s">
        <v>34</v>
      </c>
      <c r="N21" s="122">
        <f t="shared" si="0"/>
        <v>1</v>
      </c>
      <c r="O21" s="122">
        <f t="shared" si="1"/>
        <v>10</v>
      </c>
      <c r="S21"/>
    </row>
    <row r="22" spans="1:19" x14ac:dyDescent="0.2">
      <c r="A22" s="36">
        <v>16</v>
      </c>
      <c r="B22" s="72" t="s">
        <v>133</v>
      </c>
      <c r="C22" s="68" t="s">
        <v>41</v>
      </c>
      <c r="D22" s="68" t="s">
        <v>300</v>
      </c>
      <c r="E22" s="311"/>
      <c r="F22" s="27" t="s">
        <v>11</v>
      </c>
      <c r="G22" s="63" t="s">
        <v>254</v>
      </c>
      <c r="H22" s="63" t="s">
        <v>321</v>
      </c>
      <c r="I22" s="63" t="s">
        <v>9</v>
      </c>
      <c r="J22" s="63" t="s">
        <v>252</v>
      </c>
      <c r="K22" s="72" t="s">
        <v>314</v>
      </c>
      <c r="M22" s="70" t="s">
        <v>62</v>
      </c>
      <c r="N22" s="310">
        <f t="shared" si="0"/>
        <v>6</v>
      </c>
      <c r="O22" s="122">
        <f t="shared" si="1"/>
        <v>7</v>
      </c>
      <c r="S22"/>
    </row>
    <row r="23" spans="1:19" x14ac:dyDescent="0.2">
      <c r="A23" s="36">
        <v>17</v>
      </c>
      <c r="B23" s="72" t="s">
        <v>133</v>
      </c>
      <c r="C23" s="68" t="s">
        <v>190</v>
      </c>
      <c r="D23" s="68" t="s">
        <v>302</v>
      </c>
      <c r="E23" s="311"/>
      <c r="F23" s="27" t="s">
        <v>11</v>
      </c>
      <c r="G23" s="63" t="s">
        <v>254</v>
      </c>
      <c r="H23" s="63" t="s">
        <v>322</v>
      </c>
      <c r="I23" s="63" t="s">
        <v>9</v>
      </c>
      <c r="J23" s="63" t="s">
        <v>252</v>
      </c>
      <c r="K23" s="72" t="s">
        <v>314</v>
      </c>
      <c r="M23" s="70" t="s">
        <v>56</v>
      </c>
      <c r="N23" s="122">
        <f t="shared" si="0"/>
        <v>1</v>
      </c>
      <c r="O23" s="122">
        <f t="shared" si="1"/>
        <v>3</v>
      </c>
      <c r="S23"/>
    </row>
    <row r="24" spans="1:19" ht="12.75" customHeight="1" x14ac:dyDescent="0.2">
      <c r="A24" s="36">
        <v>18</v>
      </c>
      <c r="B24" s="72" t="s">
        <v>133</v>
      </c>
      <c r="C24" s="68" t="s">
        <v>41</v>
      </c>
      <c r="D24" s="68" t="s">
        <v>56</v>
      </c>
      <c r="E24" s="210"/>
      <c r="F24" s="27" t="s">
        <v>1</v>
      </c>
      <c r="G24" s="63"/>
      <c r="H24" s="63"/>
      <c r="I24" s="63"/>
      <c r="J24" s="63"/>
      <c r="K24" s="63"/>
      <c r="M24" s="70" t="s">
        <v>24</v>
      </c>
      <c r="N24" s="122">
        <f t="shared" si="0"/>
        <v>0</v>
      </c>
      <c r="O24" s="122">
        <f t="shared" si="1"/>
        <v>9</v>
      </c>
      <c r="S24"/>
    </row>
    <row r="25" spans="1:19" ht="12.75" customHeight="1" x14ac:dyDescent="0.2">
      <c r="A25" s="35">
        <v>19</v>
      </c>
      <c r="B25" s="72" t="s">
        <v>133</v>
      </c>
      <c r="C25" s="68" t="s">
        <v>3</v>
      </c>
      <c r="D25" s="68" t="s">
        <v>24</v>
      </c>
      <c r="E25" s="210"/>
      <c r="F25" s="27" t="s">
        <v>1</v>
      </c>
      <c r="G25" s="63"/>
      <c r="H25" s="63"/>
      <c r="I25" s="63"/>
      <c r="J25" s="63"/>
      <c r="K25" s="63"/>
      <c r="M25" s="70" t="s">
        <v>35</v>
      </c>
      <c r="N25" s="310">
        <f t="shared" si="0"/>
        <v>10</v>
      </c>
      <c r="O25" s="122">
        <f t="shared" si="1"/>
        <v>19</v>
      </c>
      <c r="S25"/>
    </row>
    <row r="26" spans="1:19" ht="12.75" customHeight="1" x14ac:dyDescent="0.2">
      <c r="A26" s="36">
        <v>20</v>
      </c>
      <c r="B26" s="72" t="s">
        <v>133</v>
      </c>
      <c r="C26" s="68" t="s">
        <v>41</v>
      </c>
      <c r="D26" s="68" t="s">
        <v>35</v>
      </c>
      <c r="E26" s="210"/>
      <c r="F26" s="27" t="s">
        <v>1</v>
      </c>
      <c r="G26" s="63"/>
      <c r="H26" s="63"/>
      <c r="I26" s="63"/>
      <c r="J26" s="63"/>
      <c r="K26" s="63"/>
      <c r="M26" s="70" t="s">
        <v>94</v>
      </c>
      <c r="N26" s="122">
        <f t="shared" si="0"/>
        <v>3</v>
      </c>
      <c r="O26" s="122">
        <f t="shared" si="1"/>
        <v>7</v>
      </c>
      <c r="S26"/>
    </row>
    <row r="27" spans="1:19" ht="12.75" customHeight="1" x14ac:dyDescent="0.2">
      <c r="A27" s="36">
        <v>21</v>
      </c>
      <c r="B27" s="72" t="s">
        <v>133</v>
      </c>
      <c r="C27" s="68" t="s">
        <v>41</v>
      </c>
      <c r="D27" s="68" t="s">
        <v>96</v>
      </c>
      <c r="E27" s="211"/>
      <c r="F27" s="27" t="s">
        <v>1</v>
      </c>
      <c r="G27" s="63"/>
      <c r="H27" s="63"/>
      <c r="I27" s="63"/>
      <c r="J27" s="63"/>
      <c r="K27" s="63"/>
      <c r="M27" s="70" t="s">
        <v>303</v>
      </c>
      <c r="N27" s="122">
        <f t="shared" si="0"/>
        <v>2</v>
      </c>
      <c r="O27" s="122">
        <f t="shared" si="1"/>
        <v>3</v>
      </c>
      <c r="S27"/>
    </row>
    <row r="28" spans="1:19" ht="12.75" customHeight="1" x14ac:dyDescent="0.2">
      <c r="A28" s="36">
        <v>22</v>
      </c>
      <c r="B28" s="72" t="s">
        <v>133</v>
      </c>
      <c r="C28" s="68" t="s">
        <v>41</v>
      </c>
      <c r="D28" s="68" t="s">
        <v>300</v>
      </c>
      <c r="E28" s="209">
        <v>0.41666666666666669</v>
      </c>
      <c r="F28" s="27" t="s">
        <v>1</v>
      </c>
      <c r="G28" s="63"/>
      <c r="H28" s="63"/>
      <c r="I28" s="63"/>
      <c r="J28" s="63"/>
      <c r="K28" s="63"/>
      <c r="M28" s="70" t="s">
        <v>200</v>
      </c>
      <c r="N28" s="122">
        <f t="shared" si="0"/>
        <v>2</v>
      </c>
      <c r="O28" s="122">
        <f t="shared" si="1"/>
        <v>4</v>
      </c>
      <c r="S28"/>
    </row>
    <row r="29" spans="1:19" x14ac:dyDescent="0.2">
      <c r="A29" s="36">
        <v>23</v>
      </c>
      <c r="B29" s="72" t="s">
        <v>133</v>
      </c>
      <c r="C29" s="68" t="s">
        <v>190</v>
      </c>
      <c r="D29" s="68" t="s">
        <v>94</v>
      </c>
      <c r="E29" s="312"/>
      <c r="F29" s="27" t="s">
        <v>11</v>
      </c>
      <c r="G29" s="63" t="s">
        <v>254</v>
      </c>
      <c r="H29" s="63" t="s">
        <v>323</v>
      </c>
      <c r="I29" s="63" t="s">
        <v>9</v>
      </c>
      <c r="J29" s="63" t="s">
        <v>324</v>
      </c>
      <c r="K29" s="72" t="s">
        <v>314</v>
      </c>
      <c r="M29" s="70" t="s">
        <v>88</v>
      </c>
      <c r="N29" s="122">
        <f t="shared" si="0"/>
        <v>1</v>
      </c>
      <c r="O29" s="122">
        <f t="shared" si="1"/>
        <v>7</v>
      </c>
      <c r="S29"/>
    </row>
    <row r="30" spans="1:19" x14ac:dyDescent="0.2">
      <c r="A30" s="36">
        <v>24</v>
      </c>
      <c r="B30" s="72" t="s">
        <v>133</v>
      </c>
      <c r="C30" s="68" t="s">
        <v>41</v>
      </c>
      <c r="D30" s="68" t="s">
        <v>303</v>
      </c>
      <c r="E30" s="312"/>
      <c r="F30" s="27" t="s">
        <v>11</v>
      </c>
      <c r="G30" s="63" t="s">
        <v>254</v>
      </c>
      <c r="H30" s="63" t="s">
        <v>325</v>
      </c>
      <c r="I30" s="63" t="s">
        <v>9</v>
      </c>
      <c r="J30" s="63" t="s">
        <v>326</v>
      </c>
      <c r="K30" s="72" t="s">
        <v>314</v>
      </c>
      <c r="M30" s="70" t="s">
        <v>301</v>
      </c>
      <c r="N30" s="310">
        <f t="shared" si="0"/>
        <v>4</v>
      </c>
      <c r="O30" s="122">
        <f t="shared" si="1"/>
        <v>8</v>
      </c>
      <c r="S30"/>
    </row>
    <row r="31" spans="1:19" ht="12.75" customHeight="1" x14ac:dyDescent="0.2">
      <c r="A31" s="36">
        <v>25</v>
      </c>
      <c r="B31" s="72" t="s">
        <v>133</v>
      </c>
      <c r="C31" s="68" t="s">
        <v>190</v>
      </c>
      <c r="D31" s="68" t="s">
        <v>200</v>
      </c>
      <c r="E31" s="212"/>
      <c r="F31" s="27" t="s">
        <v>1</v>
      </c>
      <c r="G31" s="63"/>
      <c r="H31" s="63"/>
      <c r="I31" s="63"/>
      <c r="J31" s="63"/>
      <c r="K31" s="63"/>
      <c r="M31" s="70" t="s">
        <v>208</v>
      </c>
      <c r="N31" s="122">
        <f t="shared" si="0"/>
        <v>0</v>
      </c>
      <c r="O31" s="122">
        <f t="shared" si="1"/>
        <v>1</v>
      </c>
      <c r="S31"/>
    </row>
    <row r="32" spans="1:19" ht="12.75" customHeight="1" x14ac:dyDescent="0.2">
      <c r="A32" s="35">
        <v>26</v>
      </c>
      <c r="B32" s="72" t="s">
        <v>133</v>
      </c>
      <c r="C32" s="68" t="s">
        <v>41</v>
      </c>
      <c r="D32" s="68" t="s">
        <v>94</v>
      </c>
      <c r="E32" s="212"/>
      <c r="F32" s="27" t="s">
        <v>1</v>
      </c>
      <c r="G32" s="63"/>
      <c r="H32" s="63"/>
      <c r="I32" s="63"/>
      <c r="J32" s="63"/>
      <c r="K32" s="63"/>
      <c r="M32" s="70" t="s">
        <v>69</v>
      </c>
      <c r="N32" s="122">
        <f t="shared" si="0"/>
        <v>2</v>
      </c>
      <c r="O32" s="122">
        <f t="shared" si="1"/>
        <v>5</v>
      </c>
      <c r="S32"/>
    </row>
    <row r="33" spans="1:19" ht="12.75" customHeight="1" x14ac:dyDescent="0.2">
      <c r="A33" s="36">
        <v>27</v>
      </c>
      <c r="B33" s="72" t="s">
        <v>133</v>
      </c>
      <c r="C33" s="68" t="s">
        <v>41</v>
      </c>
      <c r="D33" s="68" t="s">
        <v>53</v>
      </c>
      <c r="E33" s="212"/>
      <c r="F33" s="27" t="s">
        <v>1</v>
      </c>
      <c r="G33" s="63"/>
      <c r="H33" s="63"/>
      <c r="I33" s="63"/>
      <c r="J33" s="63"/>
      <c r="K33" s="63"/>
      <c r="M33" s="70" t="s">
        <v>59</v>
      </c>
      <c r="N33" s="122">
        <f t="shared" si="0"/>
        <v>1</v>
      </c>
      <c r="O33" s="122">
        <f t="shared" si="1"/>
        <v>4</v>
      </c>
      <c r="S33"/>
    </row>
    <row r="34" spans="1:19" x14ac:dyDescent="0.2">
      <c r="A34" s="36">
        <v>28</v>
      </c>
      <c r="B34" s="72" t="s">
        <v>133</v>
      </c>
      <c r="C34" s="68" t="s">
        <v>41</v>
      </c>
      <c r="D34" s="68" t="s">
        <v>92</v>
      </c>
      <c r="E34" s="312"/>
      <c r="F34" s="27" t="s">
        <v>11</v>
      </c>
      <c r="G34" s="63" t="s">
        <v>254</v>
      </c>
      <c r="H34" s="63" t="s">
        <v>329</v>
      </c>
      <c r="I34" s="63" t="s">
        <v>9</v>
      </c>
      <c r="J34" s="63" t="s">
        <v>327</v>
      </c>
      <c r="K34" s="72" t="s">
        <v>328</v>
      </c>
      <c r="M34" s="70" t="s">
        <v>79</v>
      </c>
      <c r="N34" s="122">
        <f t="shared" si="0"/>
        <v>1</v>
      </c>
      <c r="O34" s="122">
        <f t="shared" si="1"/>
        <v>2</v>
      </c>
      <c r="Q34"/>
      <c r="S34"/>
    </row>
    <row r="35" spans="1:19" ht="12.75" customHeight="1" x14ac:dyDescent="0.2">
      <c r="A35" s="36">
        <v>29</v>
      </c>
      <c r="B35" s="72" t="s">
        <v>133</v>
      </c>
      <c r="C35" s="68" t="s">
        <v>41</v>
      </c>
      <c r="D35" s="69" t="s">
        <v>4</v>
      </c>
      <c r="E35" s="212"/>
      <c r="F35" s="27" t="s">
        <v>1</v>
      </c>
      <c r="G35" s="63"/>
      <c r="H35" s="63"/>
      <c r="I35" s="63"/>
      <c r="J35" s="63"/>
      <c r="K35" s="63"/>
      <c r="M35" s="71" t="s">
        <v>60</v>
      </c>
      <c r="N35" s="122">
        <f t="shared" si="0"/>
        <v>2</v>
      </c>
      <c r="O35" s="122">
        <f t="shared" si="1"/>
        <v>3</v>
      </c>
      <c r="Q35"/>
      <c r="S35"/>
    </row>
    <row r="36" spans="1:19" ht="12.75" customHeight="1" x14ac:dyDescent="0.2">
      <c r="A36" s="36">
        <v>30</v>
      </c>
      <c r="B36" s="72" t="s">
        <v>133</v>
      </c>
      <c r="C36" s="68" t="s">
        <v>3</v>
      </c>
      <c r="D36" s="68" t="s">
        <v>88</v>
      </c>
      <c r="E36" s="213"/>
      <c r="F36" s="27" t="s">
        <v>1</v>
      </c>
      <c r="G36" s="63"/>
      <c r="H36" s="63"/>
      <c r="I36" s="63"/>
      <c r="J36" s="63"/>
      <c r="K36" s="63"/>
      <c r="M36" s="70" t="s">
        <v>16</v>
      </c>
      <c r="N36" s="122">
        <f t="shared" si="0"/>
        <v>0</v>
      </c>
      <c r="O36" s="122">
        <f t="shared" si="1"/>
        <v>1</v>
      </c>
      <c r="Q36"/>
      <c r="S36"/>
    </row>
    <row r="37" spans="1:19" ht="12.75" customHeight="1" x14ac:dyDescent="0.2">
      <c r="A37" s="36">
        <v>31</v>
      </c>
      <c r="B37" s="72" t="s">
        <v>133</v>
      </c>
      <c r="C37" s="68" t="s">
        <v>41</v>
      </c>
      <c r="D37" s="68" t="s">
        <v>301</v>
      </c>
      <c r="E37" s="214" t="s">
        <v>239</v>
      </c>
      <c r="F37" s="27" t="s">
        <v>1</v>
      </c>
      <c r="G37" s="63"/>
      <c r="H37" s="63"/>
      <c r="I37" s="63"/>
      <c r="J37" s="63"/>
      <c r="K37" s="63"/>
      <c r="M37" s="70" t="s">
        <v>206</v>
      </c>
      <c r="N37" s="122">
        <f t="shared" si="0"/>
        <v>0</v>
      </c>
      <c r="O37" s="122">
        <f t="shared" si="1"/>
        <v>1</v>
      </c>
      <c r="Q37"/>
      <c r="S37"/>
    </row>
    <row r="38" spans="1:19" ht="12.75" customHeight="1" x14ac:dyDescent="0.2">
      <c r="A38" s="36">
        <v>32</v>
      </c>
      <c r="B38" s="72" t="s">
        <v>133</v>
      </c>
      <c r="C38" s="68" t="s">
        <v>41</v>
      </c>
      <c r="D38" s="68" t="s">
        <v>53</v>
      </c>
      <c r="E38" s="212"/>
      <c r="F38" s="27" t="s">
        <v>1</v>
      </c>
      <c r="G38" s="63"/>
      <c r="H38" s="63"/>
      <c r="I38" s="63"/>
      <c r="J38" s="63"/>
      <c r="K38" s="63"/>
      <c r="M38" s="70" t="s">
        <v>21</v>
      </c>
      <c r="N38" s="122">
        <f t="shared" si="0"/>
        <v>0</v>
      </c>
      <c r="O38" s="122">
        <f t="shared" si="1"/>
        <v>1</v>
      </c>
      <c r="Q38"/>
      <c r="S38"/>
    </row>
    <row r="39" spans="1:19" x14ac:dyDescent="0.2">
      <c r="A39" s="36">
        <v>33</v>
      </c>
      <c r="B39" s="72" t="s">
        <v>133</v>
      </c>
      <c r="C39" s="68" t="s">
        <v>190</v>
      </c>
      <c r="D39" s="68" t="s">
        <v>34</v>
      </c>
      <c r="E39" s="312"/>
      <c r="F39" s="27" t="s">
        <v>11</v>
      </c>
      <c r="G39" s="63" t="s">
        <v>254</v>
      </c>
      <c r="H39" s="63" t="s">
        <v>330</v>
      </c>
      <c r="I39" s="63" t="s">
        <v>15</v>
      </c>
      <c r="J39" s="63" t="s">
        <v>270</v>
      </c>
      <c r="K39" s="72" t="s">
        <v>314</v>
      </c>
      <c r="M39" s="70" t="s">
        <v>210</v>
      </c>
      <c r="N39" s="122">
        <f t="shared" si="0"/>
        <v>1</v>
      </c>
      <c r="O39" s="122">
        <f t="shared" si="1"/>
        <v>1</v>
      </c>
      <c r="Q39"/>
      <c r="S39"/>
    </row>
    <row r="40" spans="1:19" x14ac:dyDescent="0.2">
      <c r="A40" s="36">
        <v>34</v>
      </c>
      <c r="B40" s="72" t="s">
        <v>133</v>
      </c>
      <c r="C40" s="68" t="s">
        <v>190</v>
      </c>
      <c r="D40" s="68" t="s">
        <v>96</v>
      </c>
      <c r="E40" s="312"/>
      <c r="F40" s="27" t="s">
        <v>11</v>
      </c>
      <c r="G40" s="63" t="s">
        <v>254</v>
      </c>
      <c r="H40" s="63" t="s">
        <v>331</v>
      </c>
      <c r="I40" s="63" t="s">
        <v>9</v>
      </c>
      <c r="J40" s="63" t="s">
        <v>270</v>
      </c>
      <c r="K40" s="72" t="s">
        <v>328</v>
      </c>
      <c r="M40" s="71" t="s">
        <v>309</v>
      </c>
      <c r="N40" s="122">
        <f t="shared" si="0"/>
        <v>0</v>
      </c>
      <c r="O40" s="122">
        <f t="shared" si="1"/>
        <v>1</v>
      </c>
      <c r="Q40"/>
      <c r="S40"/>
    </row>
    <row r="41" spans="1:19" x14ac:dyDescent="0.2">
      <c r="A41" s="35">
        <v>35</v>
      </c>
      <c r="B41" s="72" t="s">
        <v>133</v>
      </c>
      <c r="C41" s="68" t="s">
        <v>3</v>
      </c>
      <c r="D41" s="68" t="s">
        <v>88</v>
      </c>
      <c r="E41" s="312"/>
      <c r="F41" s="27" t="s">
        <v>11</v>
      </c>
      <c r="G41" s="63" t="s">
        <v>254</v>
      </c>
      <c r="H41" s="63" t="s">
        <v>322</v>
      </c>
      <c r="I41" s="63" t="s">
        <v>9</v>
      </c>
      <c r="J41" s="63" t="s">
        <v>270</v>
      </c>
      <c r="K41" s="72" t="s">
        <v>314</v>
      </c>
      <c r="M41" s="121"/>
      <c r="N41" s="121">
        <f>SUM(N10:N40)</f>
        <v>61</v>
      </c>
      <c r="O41" s="121">
        <f>SUM(O10:O40)</f>
        <v>174</v>
      </c>
      <c r="Q41"/>
      <c r="S41"/>
    </row>
    <row r="42" spans="1:19" ht="12.75" customHeight="1" x14ac:dyDescent="0.2">
      <c r="A42" s="36">
        <v>36</v>
      </c>
      <c r="B42" s="72" t="s">
        <v>133</v>
      </c>
      <c r="C42" s="68" t="s">
        <v>190</v>
      </c>
      <c r="D42" s="68" t="s">
        <v>302</v>
      </c>
      <c r="E42" s="212"/>
      <c r="F42" s="27" t="s">
        <v>1</v>
      </c>
      <c r="G42" s="63"/>
      <c r="H42" s="63"/>
      <c r="I42" s="63"/>
      <c r="J42" s="63"/>
      <c r="K42" s="63"/>
      <c r="Q42"/>
      <c r="S42"/>
    </row>
    <row r="43" spans="1:19" x14ac:dyDescent="0.2">
      <c r="A43" s="36">
        <v>37</v>
      </c>
      <c r="B43" s="72" t="s">
        <v>133</v>
      </c>
      <c r="C43" s="68" t="s">
        <v>41</v>
      </c>
      <c r="D43" s="68" t="s">
        <v>35</v>
      </c>
      <c r="E43" s="312"/>
      <c r="F43" s="27" t="s">
        <v>11</v>
      </c>
      <c r="G43" s="63" t="s">
        <v>254</v>
      </c>
      <c r="H43" s="63" t="s">
        <v>332</v>
      </c>
      <c r="I43" s="63" t="s">
        <v>9</v>
      </c>
      <c r="J43" s="63" t="s">
        <v>270</v>
      </c>
      <c r="K43" s="72" t="s">
        <v>314</v>
      </c>
      <c r="Q43"/>
      <c r="S43"/>
    </row>
    <row r="44" spans="1:19" ht="12.75" customHeight="1" x14ac:dyDescent="0.2">
      <c r="A44" s="35">
        <v>38</v>
      </c>
      <c r="B44" s="72" t="s">
        <v>133</v>
      </c>
      <c r="C44" s="68" t="s">
        <v>41</v>
      </c>
      <c r="D44" s="68" t="s">
        <v>35</v>
      </c>
      <c r="E44" s="212"/>
      <c r="F44" s="27" t="s">
        <v>1</v>
      </c>
      <c r="G44" s="63"/>
      <c r="H44" s="63"/>
      <c r="I44" s="63"/>
      <c r="J44" s="63"/>
      <c r="K44" s="63"/>
      <c r="Q44"/>
      <c r="S44"/>
    </row>
    <row r="45" spans="1:19" ht="12.75" customHeight="1" x14ac:dyDescent="0.2">
      <c r="A45" s="36">
        <v>39</v>
      </c>
      <c r="B45" s="72" t="s">
        <v>133</v>
      </c>
      <c r="C45" s="68" t="s">
        <v>41</v>
      </c>
      <c r="D45" s="68" t="s">
        <v>115</v>
      </c>
      <c r="E45" s="212"/>
      <c r="F45" s="27" t="s">
        <v>1</v>
      </c>
      <c r="G45" s="63"/>
      <c r="H45" s="63"/>
      <c r="I45" s="63"/>
      <c r="J45" s="63"/>
      <c r="K45" s="63"/>
      <c r="Q45"/>
      <c r="S45"/>
    </row>
    <row r="46" spans="1:19" ht="12.75" customHeight="1" x14ac:dyDescent="0.2">
      <c r="A46" s="35">
        <v>40</v>
      </c>
      <c r="B46" s="72" t="s">
        <v>133</v>
      </c>
      <c r="C46" s="68" t="s">
        <v>190</v>
      </c>
      <c r="D46" s="68" t="s">
        <v>13</v>
      </c>
      <c r="E46" s="212"/>
      <c r="F46" s="27" t="s">
        <v>1</v>
      </c>
      <c r="G46" s="63"/>
      <c r="H46" s="63"/>
      <c r="I46" s="63"/>
      <c r="J46" s="63"/>
      <c r="K46" s="63"/>
      <c r="Q46"/>
      <c r="S46"/>
    </row>
    <row r="47" spans="1:19" x14ac:dyDescent="0.2">
      <c r="A47" s="36">
        <v>41</v>
      </c>
      <c r="B47" s="72" t="s">
        <v>133</v>
      </c>
      <c r="C47" s="68" t="s">
        <v>190</v>
      </c>
      <c r="D47" s="68" t="s">
        <v>62</v>
      </c>
      <c r="E47" s="312"/>
      <c r="F47" s="27" t="s">
        <v>11</v>
      </c>
      <c r="G47" s="63" t="s">
        <v>254</v>
      </c>
      <c r="H47" s="63" t="s">
        <v>334</v>
      </c>
      <c r="I47" s="63" t="s">
        <v>15</v>
      </c>
      <c r="J47" s="63" t="s">
        <v>269</v>
      </c>
      <c r="K47" s="123" t="s">
        <v>333</v>
      </c>
      <c r="Q47"/>
      <c r="S47"/>
    </row>
    <row r="48" spans="1:19" x14ac:dyDescent="0.2">
      <c r="A48" s="36">
        <v>42</v>
      </c>
      <c r="B48" s="72" t="s">
        <v>133</v>
      </c>
      <c r="C48" s="68" t="s">
        <v>3</v>
      </c>
      <c r="D48" s="68" t="s">
        <v>87</v>
      </c>
      <c r="E48" s="312"/>
      <c r="F48" s="27" t="s">
        <v>11</v>
      </c>
      <c r="G48" s="63" t="s">
        <v>244</v>
      </c>
      <c r="H48" s="63" t="s">
        <v>514</v>
      </c>
      <c r="I48" s="63" t="s">
        <v>15</v>
      </c>
      <c r="J48" s="63" t="s">
        <v>268</v>
      </c>
      <c r="K48" s="72" t="s">
        <v>314</v>
      </c>
      <c r="Q48"/>
      <c r="S48"/>
    </row>
    <row r="49" spans="1:19" ht="12.75" customHeight="1" x14ac:dyDescent="0.2">
      <c r="A49" s="36">
        <v>43</v>
      </c>
      <c r="B49" s="72" t="s">
        <v>133</v>
      </c>
      <c r="C49" s="68" t="s">
        <v>190</v>
      </c>
      <c r="D49" s="68" t="s">
        <v>34</v>
      </c>
      <c r="E49" s="212"/>
      <c r="F49" s="27" t="s">
        <v>1</v>
      </c>
      <c r="G49" s="63"/>
      <c r="H49" s="63"/>
      <c r="I49" s="63"/>
      <c r="J49" s="63"/>
      <c r="K49" s="63"/>
      <c r="Q49"/>
      <c r="S49"/>
    </row>
    <row r="50" spans="1:19" ht="12.75" customHeight="1" x14ac:dyDescent="0.2">
      <c r="A50" s="36">
        <v>44</v>
      </c>
      <c r="B50" s="72" t="s">
        <v>133</v>
      </c>
      <c r="C50" s="68" t="s">
        <v>190</v>
      </c>
      <c r="D50" s="68" t="s">
        <v>92</v>
      </c>
      <c r="E50" s="212"/>
      <c r="F50" s="27" t="s">
        <v>1</v>
      </c>
      <c r="G50" s="63"/>
      <c r="H50" s="63"/>
      <c r="I50" s="63"/>
      <c r="J50" s="63"/>
      <c r="K50" s="63"/>
      <c r="Q50"/>
      <c r="S50"/>
    </row>
    <row r="51" spans="1:19" ht="12.75" customHeight="1" x14ac:dyDescent="0.2">
      <c r="A51" s="36">
        <v>45</v>
      </c>
      <c r="B51" s="72" t="s">
        <v>133</v>
      </c>
      <c r="C51" s="68" t="s">
        <v>207</v>
      </c>
      <c r="D51" s="68" t="s">
        <v>208</v>
      </c>
      <c r="E51" s="213"/>
      <c r="F51" s="27" t="s">
        <v>1</v>
      </c>
      <c r="G51" s="63"/>
      <c r="H51" s="63"/>
      <c r="I51" s="63"/>
      <c r="J51" s="63"/>
      <c r="K51" s="63"/>
      <c r="Q51"/>
      <c r="S51"/>
    </row>
    <row r="52" spans="1:19" x14ac:dyDescent="0.2">
      <c r="A52" s="36">
        <v>46</v>
      </c>
      <c r="B52" s="72" t="s">
        <v>133</v>
      </c>
      <c r="C52" s="68" t="s">
        <v>41</v>
      </c>
      <c r="D52" s="68" t="s">
        <v>69</v>
      </c>
      <c r="E52" s="63"/>
      <c r="F52" s="27" t="s">
        <v>11</v>
      </c>
      <c r="G52" s="63" t="s">
        <v>244</v>
      </c>
      <c r="H52" s="63" t="s">
        <v>515</v>
      </c>
      <c r="I52" s="63" t="s">
        <v>516</v>
      </c>
      <c r="J52" s="63" t="s">
        <v>267</v>
      </c>
      <c r="K52" s="72" t="s">
        <v>314</v>
      </c>
      <c r="Q52"/>
      <c r="S52"/>
    </row>
    <row r="53" spans="1:19" ht="12.75" customHeight="1" x14ac:dyDescent="0.2">
      <c r="A53" s="36">
        <v>47</v>
      </c>
      <c r="B53" s="72" t="s">
        <v>133</v>
      </c>
      <c r="C53" s="68" t="s">
        <v>190</v>
      </c>
      <c r="D53" s="68" t="s">
        <v>94</v>
      </c>
      <c r="E53" s="63"/>
      <c r="F53" s="27" t="s">
        <v>1</v>
      </c>
      <c r="G53" s="63"/>
      <c r="H53" s="63"/>
      <c r="I53" s="63"/>
      <c r="J53" s="63"/>
      <c r="K53" s="63"/>
      <c r="Q53"/>
      <c r="S53"/>
    </row>
    <row r="54" spans="1:19" ht="12.75" customHeight="1" x14ac:dyDescent="0.2">
      <c r="A54" s="35">
        <v>48</v>
      </c>
      <c r="B54" s="72" t="s">
        <v>133</v>
      </c>
      <c r="C54" s="68" t="s">
        <v>190</v>
      </c>
      <c r="D54" s="68" t="s">
        <v>34</v>
      </c>
      <c r="E54" s="63"/>
      <c r="F54" s="27" t="s">
        <v>1</v>
      </c>
      <c r="G54" s="63"/>
      <c r="H54" s="63"/>
      <c r="I54" s="63"/>
      <c r="J54" s="63"/>
      <c r="K54" s="63"/>
      <c r="Q54"/>
      <c r="S54"/>
    </row>
    <row r="55" spans="1:19" ht="12.75" customHeight="1" x14ac:dyDescent="0.2">
      <c r="A55" s="36">
        <v>49</v>
      </c>
      <c r="B55" s="72" t="s">
        <v>133</v>
      </c>
      <c r="C55" s="68" t="s">
        <v>190</v>
      </c>
      <c r="D55" s="68" t="s">
        <v>96</v>
      </c>
      <c r="E55" s="63"/>
      <c r="F55" s="27" t="s">
        <v>1</v>
      </c>
      <c r="G55" s="63"/>
      <c r="H55" s="63"/>
      <c r="I55" s="63"/>
      <c r="J55" s="63"/>
      <c r="K55" s="63"/>
      <c r="Q55"/>
      <c r="S55"/>
    </row>
    <row r="56" spans="1:19" ht="12.75" customHeight="1" x14ac:dyDescent="0.2">
      <c r="A56" s="36">
        <v>50</v>
      </c>
      <c r="B56" s="72" t="s">
        <v>133</v>
      </c>
      <c r="C56" s="68" t="s">
        <v>190</v>
      </c>
      <c r="D56" s="68" t="s">
        <v>34</v>
      </c>
      <c r="E56" s="63"/>
      <c r="F56" s="27" t="s">
        <v>1</v>
      </c>
      <c r="G56" s="63"/>
      <c r="H56" s="63"/>
      <c r="I56" s="63"/>
      <c r="J56" s="63"/>
      <c r="K56" s="63"/>
      <c r="Q56"/>
      <c r="S56"/>
    </row>
    <row r="57" spans="1:19" ht="12.75" customHeight="1" x14ac:dyDescent="0.2">
      <c r="A57" s="36">
        <v>51</v>
      </c>
      <c r="B57" s="72" t="s">
        <v>133</v>
      </c>
      <c r="C57" s="68" t="s">
        <v>190</v>
      </c>
      <c r="D57" s="68" t="s">
        <v>69</v>
      </c>
      <c r="E57" s="63"/>
      <c r="F57" s="27" t="s">
        <v>1</v>
      </c>
      <c r="G57" s="63"/>
      <c r="H57" s="63"/>
      <c r="I57" s="63"/>
      <c r="J57" s="63"/>
      <c r="K57" s="63"/>
      <c r="Q57"/>
      <c r="S57"/>
    </row>
    <row r="58" spans="1:19" ht="12.75" customHeight="1" x14ac:dyDescent="0.2">
      <c r="A58" s="36">
        <v>52</v>
      </c>
      <c r="B58" s="72" t="s">
        <v>133</v>
      </c>
      <c r="C58" s="68" t="s">
        <v>190</v>
      </c>
      <c r="D58" s="68" t="s">
        <v>34</v>
      </c>
      <c r="E58" s="63"/>
      <c r="F58" s="27" t="s">
        <v>1</v>
      </c>
      <c r="G58" s="63"/>
      <c r="H58" s="63"/>
      <c r="I58" s="63"/>
      <c r="J58" s="63"/>
      <c r="K58" s="63"/>
      <c r="Q58"/>
      <c r="S58"/>
    </row>
    <row r="59" spans="1:19" x14ac:dyDescent="0.2">
      <c r="A59" s="36">
        <v>53</v>
      </c>
      <c r="B59" s="72" t="s">
        <v>133</v>
      </c>
      <c r="C59" s="68" t="s">
        <v>190</v>
      </c>
      <c r="D59" s="68" t="s">
        <v>62</v>
      </c>
      <c r="E59" s="63"/>
      <c r="F59" s="27" t="s">
        <v>11</v>
      </c>
      <c r="G59" s="63" t="s">
        <v>254</v>
      </c>
      <c r="H59" s="63" t="s">
        <v>517</v>
      </c>
      <c r="I59" s="63" t="s">
        <v>15</v>
      </c>
      <c r="J59" s="63" t="s">
        <v>266</v>
      </c>
      <c r="K59" s="72" t="s">
        <v>314</v>
      </c>
      <c r="Q59"/>
      <c r="S59"/>
    </row>
    <row r="60" spans="1:19" ht="12.75" customHeight="1" x14ac:dyDescent="0.2">
      <c r="A60" s="36">
        <v>54</v>
      </c>
      <c r="B60" s="72" t="s">
        <v>133</v>
      </c>
      <c r="C60" s="68" t="s">
        <v>41</v>
      </c>
      <c r="D60" s="68" t="s">
        <v>92</v>
      </c>
      <c r="E60" s="63"/>
      <c r="F60" s="27" t="s">
        <v>1</v>
      </c>
      <c r="G60" s="63"/>
      <c r="H60" s="63"/>
      <c r="I60" s="63"/>
      <c r="J60" s="63"/>
      <c r="K60" s="63"/>
      <c r="Q60"/>
      <c r="S60"/>
    </row>
    <row r="61" spans="1:19" x14ac:dyDescent="0.2">
      <c r="A61" s="36">
        <v>55</v>
      </c>
      <c r="B61" s="72" t="s">
        <v>133</v>
      </c>
      <c r="C61" s="68" t="s">
        <v>41</v>
      </c>
      <c r="D61" s="68" t="s">
        <v>13</v>
      </c>
      <c r="E61" s="63"/>
      <c r="F61" s="27" t="s">
        <v>11</v>
      </c>
      <c r="G61" s="63" t="s">
        <v>254</v>
      </c>
      <c r="H61" s="63" t="s">
        <v>518</v>
      </c>
      <c r="I61" s="63" t="s">
        <v>9</v>
      </c>
      <c r="J61" s="63" t="s">
        <v>265</v>
      </c>
      <c r="K61" s="181" t="s">
        <v>519</v>
      </c>
      <c r="Q61"/>
      <c r="S61"/>
    </row>
    <row r="62" spans="1:19" ht="12.75" customHeight="1" x14ac:dyDescent="0.2">
      <c r="A62" s="35">
        <v>56</v>
      </c>
      <c r="B62" s="72" t="s">
        <v>133</v>
      </c>
      <c r="C62" s="68" t="s">
        <v>3</v>
      </c>
      <c r="D62" s="68" t="s">
        <v>24</v>
      </c>
      <c r="E62" s="63"/>
      <c r="F62" s="27" t="s">
        <v>1</v>
      </c>
      <c r="G62" s="63"/>
      <c r="H62" s="63"/>
      <c r="I62" s="63"/>
      <c r="J62" s="63"/>
      <c r="K62" s="63"/>
      <c r="Q62"/>
      <c r="S62"/>
    </row>
    <row r="63" spans="1:19" x14ac:dyDescent="0.2">
      <c r="A63" s="36">
        <v>57</v>
      </c>
      <c r="B63" s="72" t="s">
        <v>133</v>
      </c>
      <c r="C63" s="68" t="s">
        <v>41</v>
      </c>
      <c r="D63" s="68" t="s">
        <v>92</v>
      </c>
      <c r="E63" s="63"/>
      <c r="F63" s="27" t="s">
        <v>11</v>
      </c>
      <c r="G63" s="63" t="s">
        <v>244</v>
      </c>
      <c r="H63" s="63" t="s">
        <v>520</v>
      </c>
      <c r="I63" s="63" t="s">
        <v>9</v>
      </c>
      <c r="J63" s="63" t="s">
        <v>261</v>
      </c>
      <c r="K63" s="72" t="s">
        <v>314</v>
      </c>
      <c r="Q63"/>
      <c r="S63"/>
    </row>
    <row r="64" spans="1:19" x14ac:dyDescent="0.2">
      <c r="A64" s="36">
        <v>58</v>
      </c>
      <c r="B64" s="72" t="s">
        <v>133</v>
      </c>
      <c r="C64" s="68" t="s">
        <v>41</v>
      </c>
      <c r="D64" s="68" t="s">
        <v>59</v>
      </c>
      <c r="E64" s="63"/>
      <c r="F64" s="27" t="s">
        <v>11</v>
      </c>
      <c r="G64" s="63" t="s">
        <v>254</v>
      </c>
      <c r="H64" s="63" t="s">
        <v>521</v>
      </c>
      <c r="I64" s="63" t="s">
        <v>9</v>
      </c>
      <c r="J64" s="63" t="s">
        <v>264</v>
      </c>
      <c r="K64" s="123" t="s">
        <v>522</v>
      </c>
      <c r="Q64"/>
      <c r="S64"/>
    </row>
    <row r="65" spans="1:19" x14ac:dyDescent="0.2">
      <c r="A65" s="36">
        <v>59</v>
      </c>
      <c r="B65" s="73" t="s">
        <v>134</v>
      </c>
      <c r="C65" s="68" t="s">
        <v>41</v>
      </c>
      <c r="D65" s="68" t="s">
        <v>92</v>
      </c>
      <c r="E65" s="63"/>
      <c r="F65" s="27" t="s">
        <v>11</v>
      </c>
      <c r="G65" s="63" t="s">
        <v>254</v>
      </c>
      <c r="H65" s="63" t="s">
        <v>524</v>
      </c>
      <c r="I65" s="63" t="s">
        <v>9</v>
      </c>
      <c r="J65" s="63" t="s">
        <v>263</v>
      </c>
      <c r="K65" s="123" t="s">
        <v>523</v>
      </c>
      <c r="Q65"/>
      <c r="S65"/>
    </row>
    <row r="66" spans="1:19" x14ac:dyDescent="0.2">
      <c r="A66" s="36">
        <v>60</v>
      </c>
      <c r="B66" s="73" t="s">
        <v>134</v>
      </c>
      <c r="C66" s="68" t="s">
        <v>190</v>
      </c>
      <c r="D66" s="68" t="s">
        <v>302</v>
      </c>
      <c r="E66" s="63"/>
      <c r="F66" s="27" t="s">
        <v>11</v>
      </c>
      <c r="G66" s="63" t="s">
        <v>254</v>
      </c>
      <c r="H66" s="63" t="s">
        <v>525</v>
      </c>
      <c r="I66" s="63" t="s">
        <v>9</v>
      </c>
      <c r="J66" s="63" t="s">
        <v>262</v>
      </c>
      <c r="K66" s="72" t="s">
        <v>314</v>
      </c>
      <c r="Q66"/>
      <c r="S66"/>
    </row>
    <row r="67" spans="1:19" x14ac:dyDescent="0.2">
      <c r="A67" s="36">
        <v>61</v>
      </c>
      <c r="B67" s="73" t="s">
        <v>134</v>
      </c>
      <c r="C67" s="68" t="s">
        <v>41</v>
      </c>
      <c r="D67" s="68" t="s">
        <v>13</v>
      </c>
      <c r="E67" s="63"/>
      <c r="F67" s="27" t="s">
        <v>1</v>
      </c>
      <c r="G67" s="63"/>
      <c r="H67" s="63"/>
      <c r="I67" s="63"/>
      <c r="J67" s="63"/>
      <c r="K67" s="63"/>
      <c r="Q67"/>
      <c r="S67"/>
    </row>
    <row r="68" spans="1:19" x14ac:dyDescent="0.2">
      <c r="A68" s="36">
        <v>62</v>
      </c>
      <c r="B68" s="73" t="s">
        <v>134</v>
      </c>
      <c r="C68" s="68" t="s">
        <v>41</v>
      </c>
      <c r="D68" s="68" t="s">
        <v>13</v>
      </c>
      <c r="E68" s="63"/>
      <c r="F68" s="27" t="s">
        <v>1</v>
      </c>
      <c r="G68" s="63"/>
      <c r="H68" s="63"/>
      <c r="I68" s="63"/>
      <c r="J68" s="63"/>
      <c r="K68" s="63"/>
      <c r="Q68"/>
      <c r="S68"/>
    </row>
    <row r="69" spans="1:19" x14ac:dyDescent="0.2">
      <c r="A69" s="36">
        <v>63</v>
      </c>
      <c r="B69" s="73" t="s">
        <v>134</v>
      </c>
      <c r="C69" s="68" t="s">
        <v>41</v>
      </c>
      <c r="D69" s="68" t="s">
        <v>301</v>
      </c>
      <c r="E69" s="63"/>
      <c r="F69" s="27" t="s">
        <v>11</v>
      </c>
      <c r="G69" s="63" t="s">
        <v>254</v>
      </c>
      <c r="H69" s="63" t="s">
        <v>526</v>
      </c>
      <c r="I69" s="63" t="s">
        <v>15</v>
      </c>
      <c r="J69" s="63" t="s">
        <v>252</v>
      </c>
      <c r="K69" s="72" t="s">
        <v>314</v>
      </c>
      <c r="Q69"/>
      <c r="S69"/>
    </row>
    <row r="70" spans="1:19" x14ac:dyDescent="0.2">
      <c r="A70" s="36">
        <v>64</v>
      </c>
      <c r="B70" s="73" t="s">
        <v>134</v>
      </c>
      <c r="C70" s="68" t="s">
        <v>41</v>
      </c>
      <c r="D70" s="68" t="s">
        <v>56</v>
      </c>
      <c r="E70" s="63"/>
      <c r="F70" s="27" t="s">
        <v>11</v>
      </c>
      <c r="G70" s="63" t="s">
        <v>254</v>
      </c>
      <c r="H70" s="63" t="s">
        <v>527</v>
      </c>
      <c r="I70" s="63" t="s">
        <v>9</v>
      </c>
      <c r="J70" s="63" t="s">
        <v>528</v>
      </c>
      <c r="K70" s="72" t="s">
        <v>314</v>
      </c>
      <c r="Q70"/>
      <c r="S70"/>
    </row>
    <row r="71" spans="1:19" x14ac:dyDescent="0.2">
      <c r="A71" s="35">
        <v>65</v>
      </c>
      <c r="B71" s="73" t="s">
        <v>134</v>
      </c>
      <c r="C71" s="68" t="s">
        <v>41</v>
      </c>
      <c r="D71" s="68" t="s">
        <v>92</v>
      </c>
      <c r="E71" s="63"/>
      <c r="F71" s="27" t="s">
        <v>1</v>
      </c>
      <c r="G71" s="63"/>
      <c r="H71" s="63"/>
      <c r="I71" s="63"/>
      <c r="J71" s="63"/>
      <c r="K71" s="63"/>
      <c r="Q71"/>
      <c r="S71"/>
    </row>
    <row r="72" spans="1:19" x14ac:dyDescent="0.2">
      <c r="A72" s="36">
        <v>66</v>
      </c>
      <c r="B72" s="73" t="s">
        <v>134</v>
      </c>
      <c r="C72" s="69" t="s">
        <v>41</v>
      </c>
      <c r="D72" s="68" t="s">
        <v>96</v>
      </c>
      <c r="E72" s="63"/>
      <c r="F72" s="27" t="s">
        <v>1</v>
      </c>
      <c r="G72" s="63"/>
      <c r="H72" s="63"/>
      <c r="I72" s="63"/>
      <c r="J72" s="63"/>
      <c r="K72" s="63"/>
      <c r="Q72"/>
      <c r="S72"/>
    </row>
    <row r="73" spans="1:19" x14ac:dyDescent="0.2">
      <c r="A73" s="36">
        <v>67</v>
      </c>
      <c r="B73" s="73" t="s">
        <v>134</v>
      </c>
      <c r="C73" s="68" t="s">
        <v>207</v>
      </c>
      <c r="D73" s="68" t="s">
        <v>79</v>
      </c>
      <c r="E73" s="63"/>
      <c r="F73" s="27" t="s">
        <v>1</v>
      </c>
      <c r="G73" s="63"/>
      <c r="H73" s="63"/>
      <c r="I73" s="63"/>
      <c r="J73" s="63" t="s">
        <v>299</v>
      </c>
      <c r="K73" s="63"/>
      <c r="Q73"/>
      <c r="S73"/>
    </row>
    <row r="74" spans="1:19" x14ac:dyDescent="0.2">
      <c r="A74" s="35">
        <v>68</v>
      </c>
      <c r="B74" s="73" t="s">
        <v>134</v>
      </c>
      <c r="C74" s="68" t="s">
        <v>190</v>
      </c>
      <c r="D74" s="68" t="s">
        <v>300</v>
      </c>
      <c r="E74" s="63"/>
      <c r="F74" s="27" t="s">
        <v>1</v>
      </c>
      <c r="G74" s="63"/>
      <c r="H74" s="63"/>
      <c r="I74" s="63"/>
      <c r="J74" s="63"/>
      <c r="K74" s="63"/>
      <c r="Q74"/>
      <c r="S74"/>
    </row>
    <row r="75" spans="1:19" x14ac:dyDescent="0.2">
      <c r="A75" s="36">
        <v>69</v>
      </c>
      <c r="B75" s="73" t="s">
        <v>134</v>
      </c>
      <c r="C75" s="68" t="s">
        <v>190</v>
      </c>
      <c r="D75" s="69" t="s">
        <v>60</v>
      </c>
      <c r="E75" s="63"/>
      <c r="F75" s="27" t="s">
        <v>1</v>
      </c>
      <c r="G75" s="63"/>
      <c r="H75" s="63"/>
      <c r="I75" s="63"/>
      <c r="J75" s="63"/>
      <c r="K75" s="63"/>
      <c r="Q75"/>
      <c r="S75"/>
    </row>
    <row r="76" spans="1:19" x14ac:dyDescent="0.2">
      <c r="A76" s="36">
        <v>70</v>
      </c>
      <c r="B76" s="73" t="s">
        <v>134</v>
      </c>
      <c r="C76" s="68" t="s">
        <v>41</v>
      </c>
      <c r="D76" s="68" t="s">
        <v>35</v>
      </c>
      <c r="E76" s="63"/>
      <c r="F76" s="27" t="s">
        <v>1</v>
      </c>
      <c r="G76" s="63"/>
      <c r="H76" s="63"/>
      <c r="I76" s="63"/>
      <c r="J76" s="63"/>
      <c r="K76" s="63"/>
      <c r="Q76"/>
      <c r="S76"/>
    </row>
    <row r="77" spans="1:19" x14ac:dyDescent="0.2">
      <c r="A77" s="35">
        <v>71</v>
      </c>
      <c r="B77" s="73" t="s">
        <v>134</v>
      </c>
      <c r="C77" s="68" t="s">
        <v>190</v>
      </c>
      <c r="D77" s="68" t="s">
        <v>92</v>
      </c>
      <c r="E77" s="63"/>
      <c r="F77" s="27" t="s">
        <v>11</v>
      </c>
      <c r="G77" s="63" t="s">
        <v>254</v>
      </c>
      <c r="H77" s="63" t="s">
        <v>525</v>
      </c>
      <c r="I77" s="63" t="s">
        <v>9</v>
      </c>
      <c r="J77" s="63" t="s">
        <v>529</v>
      </c>
      <c r="K77" s="123" t="s">
        <v>523</v>
      </c>
      <c r="Q77"/>
      <c r="S77"/>
    </row>
    <row r="78" spans="1:19" x14ac:dyDescent="0.2">
      <c r="A78" s="36">
        <v>72</v>
      </c>
      <c r="B78" s="73" t="s">
        <v>134</v>
      </c>
      <c r="C78" s="68" t="s">
        <v>190</v>
      </c>
      <c r="D78" s="68" t="s">
        <v>53</v>
      </c>
      <c r="E78" s="63"/>
      <c r="F78" s="27" t="s">
        <v>1</v>
      </c>
      <c r="G78" s="63"/>
      <c r="H78" s="63"/>
      <c r="I78" s="63"/>
      <c r="J78" s="63"/>
      <c r="K78" s="63"/>
      <c r="Q78"/>
      <c r="S78"/>
    </row>
    <row r="79" spans="1:19" x14ac:dyDescent="0.2">
      <c r="A79" s="36">
        <v>73</v>
      </c>
      <c r="B79" s="73" t="s">
        <v>134</v>
      </c>
      <c r="C79" s="68" t="s">
        <v>3</v>
      </c>
      <c r="D79" s="68" t="s">
        <v>24</v>
      </c>
      <c r="E79" s="63"/>
      <c r="F79" s="27" t="s">
        <v>1</v>
      </c>
      <c r="G79" s="63"/>
      <c r="H79" s="63"/>
      <c r="I79" s="63"/>
      <c r="J79" s="63"/>
      <c r="K79" s="63"/>
      <c r="Q79"/>
      <c r="S79"/>
    </row>
    <row r="80" spans="1:19" x14ac:dyDescent="0.2">
      <c r="A80" s="35">
        <v>74</v>
      </c>
      <c r="B80" s="73" t="s">
        <v>134</v>
      </c>
      <c r="C80" s="68" t="s">
        <v>41</v>
      </c>
      <c r="D80" s="68" t="s">
        <v>89</v>
      </c>
      <c r="E80" s="63"/>
      <c r="F80" s="27" t="s">
        <v>1</v>
      </c>
      <c r="G80" s="63"/>
      <c r="H80" s="63"/>
      <c r="I80" s="63"/>
      <c r="J80" s="63"/>
      <c r="K80" s="63"/>
      <c r="Q80"/>
      <c r="S80"/>
    </row>
    <row r="81" spans="1:19" x14ac:dyDescent="0.2">
      <c r="A81" s="36">
        <v>75</v>
      </c>
      <c r="B81" s="73" t="s">
        <v>134</v>
      </c>
      <c r="C81" s="68" t="s">
        <v>41</v>
      </c>
      <c r="D81" s="68" t="s">
        <v>301</v>
      </c>
      <c r="E81" s="63"/>
      <c r="F81" s="27" t="s">
        <v>11</v>
      </c>
      <c r="G81" s="63" t="s">
        <v>254</v>
      </c>
      <c r="H81" s="63" t="s">
        <v>530</v>
      </c>
      <c r="I81" s="63" t="s">
        <v>15</v>
      </c>
      <c r="J81" s="63" t="s">
        <v>531</v>
      </c>
      <c r="K81" s="123" t="s">
        <v>523</v>
      </c>
      <c r="Q81"/>
      <c r="S81"/>
    </row>
    <row r="82" spans="1:19" x14ac:dyDescent="0.2">
      <c r="A82" s="36">
        <v>76</v>
      </c>
      <c r="B82" s="73" t="s">
        <v>134</v>
      </c>
      <c r="C82" s="68" t="s">
        <v>190</v>
      </c>
      <c r="D82" s="69" t="s">
        <v>200</v>
      </c>
      <c r="E82" s="63"/>
      <c r="F82" s="27" t="s">
        <v>11</v>
      </c>
      <c r="G82" s="63" t="s">
        <v>254</v>
      </c>
      <c r="H82" s="63" t="s">
        <v>532</v>
      </c>
      <c r="I82" s="63" t="s">
        <v>9</v>
      </c>
      <c r="J82" s="63"/>
      <c r="K82" s="63"/>
      <c r="Q82"/>
      <c r="S82"/>
    </row>
    <row r="83" spans="1:19" x14ac:dyDescent="0.2">
      <c r="A83" s="36">
        <v>77</v>
      </c>
      <c r="B83" s="73" t="s">
        <v>134</v>
      </c>
      <c r="C83" s="68" t="s">
        <v>190</v>
      </c>
      <c r="D83" s="68" t="s">
        <v>35</v>
      </c>
      <c r="E83" s="63"/>
      <c r="F83" s="27" t="s">
        <v>11</v>
      </c>
      <c r="G83" s="63" t="s">
        <v>254</v>
      </c>
      <c r="H83" s="63"/>
      <c r="I83" s="63"/>
      <c r="J83" s="63"/>
      <c r="K83" s="63"/>
      <c r="Q83"/>
      <c r="S83"/>
    </row>
    <row r="84" spans="1:19" x14ac:dyDescent="0.2">
      <c r="A84" s="36">
        <v>78</v>
      </c>
      <c r="B84" s="73" t="s">
        <v>134</v>
      </c>
      <c r="C84" s="68" t="s">
        <v>190</v>
      </c>
      <c r="D84" s="68" t="s">
        <v>92</v>
      </c>
      <c r="E84" s="63"/>
      <c r="F84" s="1" t="s">
        <v>11</v>
      </c>
      <c r="G84" s="63" t="s">
        <v>254</v>
      </c>
      <c r="H84" s="63"/>
      <c r="I84" s="63"/>
      <c r="J84" s="63"/>
      <c r="K84" s="63"/>
      <c r="Q84"/>
      <c r="S84"/>
    </row>
    <row r="85" spans="1:19" x14ac:dyDescent="0.2">
      <c r="A85" s="35">
        <v>79</v>
      </c>
      <c r="B85" s="73" t="s">
        <v>134</v>
      </c>
      <c r="C85" s="68" t="s">
        <v>3</v>
      </c>
      <c r="D85" s="68" t="s">
        <v>24</v>
      </c>
      <c r="E85" s="63"/>
      <c r="F85" s="1" t="s">
        <v>1</v>
      </c>
      <c r="G85" s="63"/>
      <c r="H85" s="63"/>
      <c r="I85" s="63"/>
      <c r="J85" s="63"/>
      <c r="K85" s="63"/>
      <c r="Q85"/>
      <c r="S85"/>
    </row>
    <row r="86" spans="1:19" x14ac:dyDescent="0.2">
      <c r="A86" s="36">
        <v>80</v>
      </c>
      <c r="B86" s="73" t="s">
        <v>134</v>
      </c>
      <c r="C86" s="68" t="s">
        <v>41</v>
      </c>
      <c r="D86" s="68" t="s">
        <v>301</v>
      </c>
      <c r="E86" s="63"/>
      <c r="F86" s="1" t="s">
        <v>11</v>
      </c>
      <c r="G86" s="63" t="s">
        <v>254</v>
      </c>
      <c r="H86" s="63"/>
      <c r="I86" s="63"/>
      <c r="J86" s="63"/>
      <c r="K86" s="63"/>
      <c r="Q86"/>
      <c r="S86"/>
    </row>
    <row r="87" spans="1:19" x14ac:dyDescent="0.2">
      <c r="A87" s="36">
        <v>81</v>
      </c>
      <c r="B87" s="73" t="s">
        <v>134</v>
      </c>
      <c r="C87" s="68" t="s">
        <v>190</v>
      </c>
      <c r="D87" s="68" t="s">
        <v>94</v>
      </c>
      <c r="E87" s="63"/>
      <c r="F87" s="1" t="s">
        <v>1</v>
      </c>
      <c r="G87" s="63"/>
      <c r="H87" s="63"/>
      <c r="I87" s="63"/>
      <c r="J87" s="63"/>
      <c r="K87" s="63"/>
      <c r="Q87"/>
      <c r="S87"/>
    </row>
    <row r="88" spans="1:19" x14ac:dyDescent="0.2">
      <c r="A88" s="36">
        <v>82</v>
      </c>
      <c r="B88" s="73" t="s">
        <v>134</v>
      </c>
      <c r="C88" s="68" t="s">
        <v>190</v>
      </c>
      <c r="D88" s="68" t="s">
        <v>34</v>
      </c>
      <c r="E88" s="63"/>
      <c r="F88" s="1" t="s">
        <v>1</v>
      </c>
      <c r="G88" s="63"/>
      <c r="H88" s="63"/>
      <c r="I88" s="63"/>
      <c r="J88" s="63"/>
      <c r="K88" s="63"/>
      <c r="Q88"/>
      <c r="S88"/>
    </row>
    <row r="89" spans="1:19" x14ac:dyDescent="0.2">
      <c r="A89" s="36">
        <v>83</v>
      </c>
      <c r="B89" s="73" t="s">
        <v>134</v>
      </c>
      <c r="C89" s="68" t="s">
        <v>41</v>
      </c>
      <c r="D89" s="68" t="s">
        <v>59</v>
      </c>
      <c r="E89" s="63"/>
      <c r="F89" s="1" t="s">
        <v>1</v>
      </c>
      <c r="G89" s="63"/>
      <c r="H89" s="63"/>
      <c r="I89" s="63"/>
      <c r="J89" s="63"/>
      <c r="K89" s="63"/>
      <c r="Q89"/>
      <c r="S89"/>
    </row>
    <row r="90" spans="1:19" x14ac:dyDescent="0.2">
      <c r="A90" s="36">
        <v>84</v>
      </c>
      <c r="B90" s="73" t="s">
        <v>134</v>
      </c>
      <c r="C90" s="68" t="s">
        <v>41</v>
      </c>
      <c r="D90" s="68" t="s">
        <v>35</v>
      </c>
      <c r="E90" s="63"/>
      <c r="F90" s="1" t="s">
        <v>1</v>
      </c>
      <c r="G90" s="63"/>
      <c r="H90" s="63"/>
      <c r="I90" s="63"/>
      <c r="J90" s="63"/>
      <c r="K90" s="63"/>
      <c r="Q90"/>
      <c r="S90"/>
    </row>
    <row r="91" spans="1:19" x14ac:dyDescent="0.2">
      <c r="A91" s="36">
        <v>85</v>
      </c>
      <c r="B91" s="73" t="s">
        <v>134</v>
      </c>
      <c r="C91" s="68" t="s">
        <v>41</v>
      </c>
      <c r="D91" s="68" t="s">
        <v>34</v>
      </c>
      <c r="E91" s="63"/>
      <c r="F91" s="1" t="s">
        <v>1</v>
      </c>
      <c r="G91" s="63"/>
      <c r="H91" s="63"/>
      <c r="I91" s="63"/>
      <c r="J91" s="63"/>
      <c r="K91" s="63"/>
      <c r="Q91"/>
      <c r="S91"/>
    </row>
    <row r="92" spans="1:19" x14ac:dyDescent="0.2">
      <c r="A92" s="36">
        <v>86</v>
      </c>
      <c r="B92" s="73" t="s">
        <v>134</v>
      </c>
      <c r="C92" s="68" t="s">
        <v>190</v>
      </c>
      <c r="D92" s="68" t="s">
        <v>302</v>
      </c>
      <c r="E92" s="63"/>
      <c r="F92" s="1" t="s">
        <v>1</v>
      </c>
      <c r="G92" s="63"/>
      <c r="H92" s="63"/>
      <c r="I92" s="63"/>
      <c r="J92" s="63"/>
      <c r="K92" s="63"/>
      <c r="Q92"/>
      <c r="S92"/>
    </row>
    <row r="93" spans="1:19" x14ac:dyDescent="0.2">
      <c r="A93" s="35">
        <v>87</v>
      </c>
      <c r="B93" s="73" t="s">
        <v>134</v>
      </c>
      <c r="C93" s="68" t="s">
        <v>41</v>
      </c>
      <c r="D93" s="68" t="s">
        <v>35</v>
      </c>
      <c r="E93" s="63"/>
      <c r="F93" s="1" t="s">
        <v>1</v>
      </c>
      <c r="G93" s="63"/>
      <c r="H93" s="63"/>
      <c r="I93" s="63"/>
      <c r="J93" s="63"/>
      <c r="K93" s="63"/>
      <c r="Q93"/>
      <c r="S93"/>
    </row>
    <row r="94" spans="1:19" x14ac:dyDescent="0.2">
      <c r="A94" s="36">
        <v>88</v>
      </c>
      <c r="B94" s="73" t="s">
        <v>134</v>
      </c>
      <c r="C94" s="68" t="s">
        <v>190</v>
      </c>
      <c r="D94" s="68" t="s">
        <v>69</v>
      </c>
      <c r="E94" s="63"/>
      <c r="F94" s="1" t="s">
        <v>1</v>
      </c>
      <c r="G94" s="63"/>
      <c r="H94" s="63"/>
      <c r="I94" s="63"/>
      <c r="J94" s="63"/>
      <c r="K94" s="63"/>
      <c r="Q94"/>
      <c r="S94"/>
    </row>
    <row r="95" spans="1:19" x14ac:dyDescent="0.2">
      <c r="A95" s="36">
        <v>89</v>
      </c>
      <c r="B95" s="73" t="s">
        <v>134</v>
      </c>
      <c r="C95" s="68" t="s">
        <v>41</v>
      </c>
      <c r="D95" s="68" t="s">
        <v>16</v>
      </c>
      <c r="E95" s="63"/>
      <c r="F95" s="1" t="s">
        <v>1</v>
      </c>
      <c r="G95" s="63"/>
      <c r="H95" s="63"/>
      <c r="I95" s="63"/>
      <c r="J95" s="63"/>
      <c r="K95" s="63"/>
      <c r="Q95"/>
      <c r="S95"/>
    </row>
    <row r="96" spans="1:19" x14ac:dyDescent="0.2">
      <c r="A96" s="36">
        <v>90</v>
      </c>
      <c r="B96" s="73" t="s">
        <v>134</v>
      </c>
      <c r="C96" s="68" t="s">
        <v>41</v>
      </c>
      <c r="D96" s="68" t="s">
        <v>300</v>
      </c>
      <c r="E96" s="63"/>
      <c r="F96" s="1" t="s">
        <v>11</v>
      </c>
      <c r="G96" s="63"/>
      <c r="H96" s="63"/>
      <c r="I96" s="63"/>
      <c r="J96" s="63"/>
      <c r="K96" s="63"/>
      <c r="Q96"/>
      <c r="S96"/>
    </row>
    <row r="97" spans="1:19" x14ac:dyDescent="0.2">
      <c r="A97" s="36">
        <v>91</v>
      </c>
      <c r="B97" s="73" t="s">
        <v>134</v>
      </c>
      <c r="C97" s="68" t="s">
        <v>41</v>
      </c>
      <c r="D97" s="69" t="s">
        <v>200</v>
      </c>
      <c r="E97" s="63"/>
      <c r="F97" s="1" t="s">
        <v>11</v>
      </c>
      <c r="G97" s="63"/>
      <c r="H97" s="63"/>
      <c r="I97" s="63"/>
      <c r="J97" s="63"/>
      <c r="K97" s="63"/>
      <c r="Q97"/>
      <c r="S97"/>
    </row>
    <row r="98" spans="1:19" x14ac:dyDescent="0.2">
      <c r="A98" s="36">
        <v>92</v>
      </c>
      <c r="B98" s="73" t="s">
        <v>134</v>
      </c>
      <c r="C98" s="68" t="s">
        <v>190</v>
      </c>
      <c r="D98" s="69" t="s">
        <v>4</v>
      </c>
      <c r="E98" s="63"/>
      <c r="F98" s="1" t="s">
        <v>1</v>
      </c>
      <c r="G98" s="63"/>
      <c r="H98" s="63"/>
      <c r="I98" s="63"/>
      <c r="J98" s="63"/>
      <c r="K98" s="63"/>
      <c r="Q98"/>
      <c r="S98"/>
    </row>
    <row r="99" spans="1:19" x14ac:dyDescent="0.2">
      <c r="A99" s="36">
        <v>93</v>
      </c>
      <c r="B99" s="73" t="s">
        <v>134</v>
      </c>
      <c r="C99" s="68" t="s">
        <v>41</v>
      </c>
      <c r="D99" s="68" t="s">
        <v>96</v>
      </c>
      <c r="E99" s="63"/>
      <c r="F99" s="1" t="s">
        <v>1</v>
      </c>
      <c r="G99" s="63"/>
      <c r="H99" s="63"/>
      <c r="I99" s="63"/>
      <c r="J99" s="63"/>
      <c r="K99" s="63"/>
      <c r="Q99"/>
      <c r="S99"/>
    </row>
    <row r="100" spans="1:19" x14ac:dyDescent="0.2">
      <c r="A100" s="36">
        <v>94</v>
      </c>
      <c r="B100" s="73" t="s">
        <v>134</v>
      </c>
      <c r="C100" s="68" t="s">
        <v>41</v>
      </c>
      <c r="D100" s="68" t="s">
        <v>13</v>
      </c>
      <c r="E100" s="63"/>
      <c r="F100" s="1" t="s">
        <v>1</v>
      </c>
      <c r="G100" s="63"/>
      <c r="H100" s="63"/>
      <c r="I100" s="63"/>
      <c r="J100" s="63"/>
      <c r="K100" s="63"/>
      <c r="Q100"/>
      <c r="S100"/>
    </row>
    <row r="101" spans="1:19" x14ac:dyDescent="0.2">
      <c r="A101" s="36">
        <v>95</v>
      </c>
      <c r="B101" s="73" t="s">
        <v>134</v>
      </c>
      <c r="C101" s="68" t="s">
        <v>41</v>
      </c>
      <c r="D101" s="68" t="s">
        <v>35</v>
      </c>
      <c r="E101" s="63"/>
      <c r="F101" s="1" t="s">
        <v>1</v>
      </c>
      <c r="G101" s="63"/>
      <c r="H101" s="63"/>
      <c r="I101" s="63"/>
      <c r="J101" s="63"/>
      <c r="K101" s="63"/>
      <c r="Q101"/>
      <c r="S101"/>
    </row>
    <row r="102" spans="1:19" x14ac:dyDescent="0.2">
      <c r="A102" s="36">
        <v>96</v>
      </c>
      <c r="B102" s="73" t="s">
        <v>134</v>
      </c>
      <c r="C102" s="68" t="s">
        <v>190</v>
      </c>
      <c r="D102" s="68" t="s">
        <v>303</v>
      </c>
      <c r="E102" s="63"/>
      <c r="F102" s="1" t="s">
        <v>11</v>
      </c>
      <c r="G102" s="63"/>
      <c r="H102" s="63"/>
      <c r="I102" s="63"/>
      <c r="J102" s="63"/>
      <c r="K102" s="63"/>
      <c r="Q102"/>
      <c r="S102"/>
    </row>
    <row r="103" spans="1:19" x14ac:dyDescent="0.2">
      <c r="A103" s="35">
        <v>97</v>
      </c>
      <c r="B103" s="73" t="s">
        <v>134</v>
      </c>
      <c r="C103" s="68" t="s">
        <v>41</v>
      </c>
      <c r="D103" s="69" t="s">
        <v>60</v>
      </c>
      <c r="E103" s="63"/>
      <c r="F103" s="1" t="s">
        <v>11</v>
      </c>
      <c r="G103" s="63"/>
      <c r="H103" s="63"/>
      <c r="I103" s="63"/>
      <c r="J103" s="63"/>
      <c r="K103" s="63"/>
      <c r="Q103"/>
      <c r="S103"/>
    </row>
    <row r="104" spans="1:19" x14ac:dyDescent="0.2">
      <c r="A104" s="36">
        <v>98</v>
      </c>
      <c r="B104" s="73" t="s">
        <v>134</v>
      </c>
      <c r="C104" s="68" t="s">
        <v>41</v>
      </c>
      <c r="D104" s="68" t="s">
        <v>302</v>
      </c>
      <c r="E104" s="63"/>
      <c r="F104" s="1" t="s">
        <v>11</v>
      </c>
      <c r="G104" s="63"/>
      <c r="H104" s="63"/>
      <c r="I104" s="63"/>
      <c r="J104" s="63"/>
      <c r="K104" s="63"/>
      <c r="Q104"/>
      <c r="S104"/>
    </row>
    <row r="105" spans="1:19" x14ac:dyDescent="0.2">
      <c r="A105" s="36">
        <v>99</v>
      </c>
      <c r="B105" s="73" t="s">
        <v>134</v>
      </c>
      <c r="C105" s="68" t="s">
        <v>41</v>
      </c>
      <c r="D105" s="68" t="s">
        <v>79</v>
      </c>
      <c r="E105" s="63"/>
      <c r="F105" s="1" t="s">
        <v>11</v>
      </c>
      <c r="G105" s="63"/>
      <c r="H105" s="63"/>
      <c r="I105" s="63"/>
      <c r="J105" s="63"/>
      <c r="K105" s="63"/>
      <c r="Q105"/>
      <c r="S105"/>
    </row>
    <row r="106" spans="1:19" x14ac:dyDescent="0.2">
      <c r="A106" s="36">
        <v>100</v>
      </c>
      <c r="B106" s="73" t="s">
        <v>134</v>
      </c>
      <c r="C106" s="68" t="s">
        <v>3</v>
      </c>
      <c r="D106" s="68" t="s">
        <v>88</v>
      </c>
      <c r="E106" s="63"/>
      <c r="F106" s="1" t="s">
        <v>1</v>
      </c>
      <c r="G106" s="63"/>
      <c r="H106" s="63"/>
      <c r="I106" s="63"/>
      <c r="J106" s="63"/>
      <c r="K106" s="63"/>
      <c r="Q106"/>
      <c r="S106"/>
    </row>
    <row r="107" spans="1:19" x14ac:dyDescent="0.2">
      <c r="A107" s="36">
        <v>101</v>
      </c>
      <c r="B107" s="73" t="s">
        <v>134</v>
      </c>
      <c r="C107" s="68" t="s">
        <v>41</v>
      </c>
      <c r="D107" s="68" t="s">
        <v>59</v>
      </c>
      <c r="E107" s="63"/>
      <c r="F107" s="1" t="s">
        <v>1</v>
      </c>
      <c r="G107" s="63"/>
      <c r="H107" s="63"/>
      <c r="I107" s="63"/>
      <c r="J107" s="63"/>
      <c r="K107" s="63"/>
      <c r="Q107"/>
      <c r="S107"/>
    </row>
    <row r="108" spans="1:19" x14ac:dyDescent="0.2">
      <c r="A108" s="36">
        <v>102</v>
      </c>
      <c r="B108" s="73" t="s">
        <v>134</v>
      </c>
      <c r="C108" s="68" t="s">
        <v>3</v>
      </c>
      <c r="D108" s="68" t="s">
        <v>88</v>
      </c>
      <c r="E108" s="63"/>
      <c r="F108" s="1" t="s">
        <v>1</v>
      </c>
      <c r="G108" s="63"/>
      <c r="H108" s="63"/>
      <c r="I108" s="63"/>
      <c r="J108" s="63"/>
      <c r="K108" s="63"/>
      <c r="Q108"/>
      <c r="S108"/>
    </row>
    <row r="109" spans="1:19" x14ac:dyDescent="0.2">
      <c r="A109" s="36">
        <v>103</v>
      </c>
      <c r="B109" s="73" t="s">
        <v>134</v>
      </c>
      <c r="C109" s="68" t="s">
        <v>41</v>
      </c>
      <c r="D109" s="68" t="s">
        <v>206</v>
      </c>
      <c r="E109" s="63"/>
      <c r="F109" s="1" t="s">
        <v>1</v>
      </c>
      <c r="G109" s="63"/>
      <c r="H109" s="63" t="s">
        <v>8</v>
      </c>
      <c r="I109" s="63"/>
      <c r="J109" s="63"/>
      <c r="K109" s="63"/>
      <c r="Q109"/>
      <c r="S109"/>
    </row>
    <row r="110" spans="1:19" x14ac:dyDescent="0.2">
      <c r="A110" s="36">
        <v>104</v>
      </c>
      <c r="B110" s="73" t="s">
        <v>134</v>
      </c>
      <c r="C110" s="68" t="s">
        <v>190</v>
      </c>
      <c r="D110" s="68" t="s">
        <v>301</v>
      </c>
      <c r="E110" s="63"/>
      <c r="F110" s="1" t="s">
        <v>1</v>
      </c>
      <c r="G110" s="63"/>
      <c r="H110" s="63" t="s">
        <v>8</v>
      </c>
      <c r="I110" s="63"/>
      <c r="J110" s="63"/>
      <c r="K110" s="63"/>
      <c r="Q110"/>
      <c r="S110"/>
    </row>
    <row r="111" spans="1:19" x14ac:dyDescent="0.2">
      <c r="A111" s="36">
        <v>105</v>
      </c>
      <c r="B111" s="73" t="s">
        <v>134</v>
      </c>
      <c r="C111" s="68" t="s">
        <v>190</v>
      </c>
      <c r="D111" s="68" t="s">
        <v>35</v>
      </c>
      <c r="E111" s="63"/>
      <c r="F111" s="1" t="s">
        <v>11</v>
      </c>
      <c r="G111" s="63"/>
      <c r="H111" s="63"/>
      <c r="I111" s="63"/>
      <c r="J111" s="63"/>
      <c r="K111" s="63"/>
      <c r="Q111"/>
      <c r="S111"/>
    </row>
    <row r="112" spans="1:19" x14ac:dyDescent="0.2">
      <c r="A112" s="36">
        <v>106</v>
      </c>
      <c r="B112" s="73" t="s">
        <v>134</v>
      </c>
      <c r="C112" s="68" t="s">
        <v>41</v>
      </c>
      <c r="D112" s="68" t="s">
        <v>300</v>
      </c>
      <c r="E112" s="63"/>
      <c r="F112" s="1" t="s">
        <v>1</v>
      </c>
      <c r="G112" s="63"/>
      <c r="H112" s="63"/>
      <c r="I112" s="63"/>
      <c r="J112" s="63"/>
      <c r="K112" s="63"/>
      <c r="Q112"/>
      <c r="S112"/>
    </row>
    <row r="113" spans="1:19" x14ac:dyDescent="0.2">
      <c r="A113" s="35">
        <v>107</v>
      </c>
      <c r="B113" s="74" t="s">
        <v>135</v>
      </c>
      <c r="C113" s="68" t="s">
        <v>41</v>
      </c>
      <c r="D113" s="68" t="s">
        <v>300</v>
      </c>
      <c r="E113" s="63"/>
      <c r="F113" s="1" t="s">
        <v>1</v>
      </c>
      <c r="G113" s="63"/>
      <c r="H113" s="63"/>
      <c r="I113" s="63"/>
      <c r="J113" s="63"/>
      <c r="K113" s="63"/>
      <c r="Q113"/>
      <c r="S113"/>
    </row>
    <row r="114" spans="1:19" x14ac:dyDescent="0.2">
      <c r="A114" s="36">
        <v>108</v>
      </c>
      <c r="B114" s="74" t="s">
        <v>135</v>
      </c>
      <c r="C114" s="68" t="s">
        <v>41</v>
      </c>
      <c r="D114" s="68" t="s">
        <v>300</v>
      </c>
      <c r="E114" s="63"/>
      <c r="F114" s="1" t="s">
        <v>11</v>
      </c>
      <c r="G114" s="63"/>
      <c r="H114" s="63"/>
      <c r="I114" s="63"/>
      <c r="J114" s="63"/>
      <c r="K114" s="63"/>
      <c r="Q114"/>
      <c r="S114"/>
    </row>
    <row r="115" spans="1:19" x14ac:dyDescent="0.2">
      <c r="A115" s="36">
        <v>109</v>
      </c>
      <c r="B115" s="74" t="s">
        <v>135</v>
      </c>
      <c r="C115" s="68" t="s">
        <v>41</v>
      </c>
      <c r="D115" s="68" t="s">
        <v>35</v>
      </c>
      <c r="E115" s="63"/>
      <c r="F115" s="1" t="s">
        <v>11</v>
      </c>
      <c r="G115" s="63"/>
      <c r="H115" s="63"/>
      <c r="I115" s="63"/>
      <c r="J115" s="63"/>
      <c r="K115" s="63"/>
      <c r="Q115"/>
      <c r="S115"/>
    </row>
    <row r="116" spans="1:19" x14ac:dyDescent="0.2">
      <c r="A116" s="36">
        <v>110</v>
      </c>
      <c r="B116" s="74" t="s">
        <v>135</v>
      </c>
      <c r="C116" s="68" t="s">
        <v>41</v>
      </c>
      <c r="D116" s="68" t="s">
        <v>35</v>
      </c>
      <c r="E116" s="63"/>
      <c r="F116" s="1" t="s">
        <v>11</v>
      </c>
      <c r="G116" s="63"/>
      <c r="H116" s="63"/>
      <c r="I116" s="63"/>
      <c r="J116" s="63"/>
      <c r="K116" s="63"/>
      <c r="Q116"/>
      <c r="S116"/>
    </row>
    <row r="117" spans="1:19" x14ac:dyDescent="0.2">
      <c r="A117" s="35">
        <v>111</v>
      </c>
      <c r="B117" s="74" t="s">
        <v>135</v>
      </c>
      <c r="C117" s="68" t="s">
        <v>41</v>
      </c>
      <c r="D117" s="68" t="s">
        <v>53</v>
      </c>
      <c r="E117" s="63"/>
      <c r="F117" s="1" t="s">
        <v>11</v>
      </c>
      <c r="G117" s="63"/>
      <c r="H117" s="63"/>
      <c r="I117" s="63"/>
      <c r="J117" s="63"/>
      <c r="K117" s="63"/>
      <c r="Q117"/>
      <c r="S117"/>
    </row>
    <row r="118" spans="1:19" x14ac:dyDescent="0.2">
      <c r="A118" s="36">
        <v>112</v>
      </c>
      <c r="B118" s="74" t="s">
        <v>135</v>
      </c>
      <c r="C118" s="68" t="s">
        <v>41</v>
      </c>
      <c r="D118" s="68" t="s">
        <v>56</v>
      </c>
      <c r="E118" s="63"/>
      <c r="F118" s="1" t="s">
        <v>1</v>
      </c>
      <c r="G118" s="63"/>
      <c r="H118" s="63"/>
      <c r="I118" s="63"/>
      <c r="J118" s="63"/>
      <c r="K118" s="63"/>
      <c r="Q118"/>
      <c r="S118"/>
    </row>
    <row r="119" spans="1:19" x14ac:dyDescent="0.2">
      <c r="A119" s="36">
        <v>113</v>
      </c>
      <c r="B119" s="74" t="s">
        <v>135</v>
      </c>
      <c r="C119" s="68" t="s">
        <v>3</v>
      </c>
      <c r="D119" s="68" t="s">
        <v>24</v>
      </c>
      <c r="E119" s="63"/>
      <c r="F119" s="1" t="s">
        <v>1</v>
      </c>
      <c r="G119" s="63"/>
      <c r="H119" s="63"/>
      <c r="I119" s="63"/>
      <c r="J119" s="63"/>
      <c r="K119" s="63"/>
      <c r="Q119"/>
      <c r="S119"/>
    </row>
    <row r="120" spans="1:19" x14ac:dyDescent="0.2">
      <c r="A120" s="35">
        <v>114</v>
      </c>
      <c r="B120" s="74" t="s">
        <v>135</v>
      </c>
      <c r="C120" s="69" t="s">
        <v>41</v>
      </c>
      <c r="D120" s="68" t="s">
        <v>94</v>
      </c>
      <c r="E120" s="63"/>
      <c r="F120" s="1" t="s">
        <v>11</v>
      </c>
      <c r="G120" s="63"/>
      <c r="H120" s="63"/>
      <c r="I120" s="63"/>
      <c r="J120" s="63"/>
      <c r="K120" s="63"/>
      <c r="Q120"/>
      <c r="S120"/>
    </row>
    <row r="121" spans="1:19" x14ac:dyDescent="0.2">
      <c r="A121" s="36">
        <v>115</v>
      </c>
      <c r="B121" s="74" t="s">
        <v>135</v>
      </c>
      <c r="C121" s="69" t="s">
        <v>190</v>
      </c>
      <c r="D121" s="68" t="s">
        <v>300</v>
      </c>
      <c r="E121" s="63"/>
      <c r="F121" s="1" t="s">
        <v>1</v>
      </c>
      <c r="G121" s="63"/>
      <c r="H121" s="63"/>
      <c r="I121" s="63"/>
      <c r="J121" s="63"/>
      <c r="K121" s="63"/>
      <c r="Q121"/>
      <c r="S121"/>
    </row>
    <row r="122" spans="1:19" x14ac:dyDescent="0.2">
      <c r="A122" s="36">
        <v>116</v>
      </c>
      <c r="B122" s="74" t="s">
        <v>135</v>
      </c>
      <c r="C122" s="68" t="s">
        <v>41</v>
      </c>
      <c r="D122" s="69" t="s">
        <v>4</v>
      </c>
      <c r="E122" s="63"/>
      <c r="F122" s="1" t="s">
        <v>1</v>
      </c>
      <c r="G122" s="63"/>
      <c r="H122" s="63"/>
      <c r="I122" s="63"/>
      <c r="J122" s="63"/>
      <c r="K122" s="63"/>
      <c r="Q122"/>
      <c r="S122"/>
    </row>
    <row r="123" spans="1:19" x14ac:dyDescent="0.2">
      <c r="A123" s="36">
        <v>117</v>
      </c>
      <c r="B123" s="74" t="s">
        <v>135</v>
      </c>
      <c r="C123" s="68" t="s">
        <v>3</v>
      </c>
      <c r="D123" s="68" t="s">
        <v>88</v>
      </c>
      <c r="E123" s="63"/>
      <c r="F123" s="1" t="s">
        <v>1</v>
      </c>
      <c r="G123" s="63"/>
      <c r="H123" s="63"/>
      <c r="I123" s="63"/>
      <c r="J123" s="63"/>
      <c r="K123" s="63"/>
      <c r="Q123"/>
      <c r="S123"/>
    </row>
    <row r="124" spans="1:19" x14ac:dyDescent="0.2">
      <c r="A124" s="36">
        <v>118</v>
      </c>
      <c r="B124" s="74" t="s">
        <v>135</v>
      </c>
      <c r="C124" s="68" t="s">
        <v>41</v>
      </c>
      <c r="D124" s="68" t="s">
        <v>303</v>
      </c>
      <c r="E124" s="63"/>
      <c r="F124" s="1" t="s">
        <v>1</v>
      </c>
      <c r="G124" s="63"/>
      <c r="H124" s="63"/>
      <c r="I124" s="63"/>
      <c r="J124" s="63"/>
      <c r="K124" s="63"/>
      <c r="Q124"/>
      <c r="S124"/>
    </row>
    <row r="125" spans="1:19" x14ac:dyDescent="0.2">
      <c r="A125" s="36">
        <v>119</v>
      </c>
      <c r="B125" s="74" t="s">
        <v>135</v>
      </c>
      <c r="C125" s="68" t="s">
        <v>3</v>
      </c>
      <c r="D125" s="68" t="s">
        <v>24</v>
      </c>
      <c r="E125" s="63"/>
      <c r="F125" s="1" t="s">
        <v>1</v>
      </c>
      <c r="G125" s="63"/>
      <c r="H125" s="63"/>
      <c r="I125" s="63"/>
      <c r="J125" s="63"/>
      <c r="K125" s="63"/>
      <c r="Q125"/>
      <c r="S125"/>
    </row>
    <row r="126" spans="1:19" x14ac:dyDescent="0.2">
      <c r="A126" s="36">
        <v>120</v>
      </c>
      <c r="B126" s="74" t="s">
        <v>135</v>
      </c>
      <c r="C126" s="68" t="s">
        <v>41</v>
      </c>
      <c r="D126" s="68" t="s">
        <v>35</v>
      </c>
      <c r="E126" s="63"/>
      <c r="F126" s="1" t="s">
        <v>11</v>
      </c>
      <c r="G126" s="63"/>
      <c r="H126" s="63"/>
      <c r="I126" s="63"/>
      <c r="J126" s="63"/>
      <c r="K126" s="63"/>
      <c r="Q126"/>
      <c r="S126"/>
    </row>
    <row r="127" spans="1:19" x14ac:dyDescent="0.2">
      <c r="A127" s="36">
        <v>121</v>
      </c>
      <c r="B127" s="74" t="s">
        <v>135</v>
      </c>
      <c r="C127" s="68" t="s">
        <v>41</v>
      </c>
      <c r="D127" s="68" t="s">
        <v>35</v>
      </c>
      <c r="E127" s="63"/>
      <c r="F127" s="1" t="s">
        <v>11</v>
      </c>
      <c r="G127" s="63"/>
      <c r="H127" s="63"/>
      <c r="I127" s="63"/>
      <c r="J127" s="63"/>
      <c r="K127" s="63"/>
      <c r="Q127"/>
      <c r="S127"/>
    </row>
    <row r="128" spans="1:19" x14ac:dyDescent="0.2">
      <c r="A128" s="36">
        <v>122</v>
      </c>
      <c r="B128" s="74" t="s">
        <v>135</v>
      </c>
      <c r="C128" s="68" t="s">
        <v>3</v>
      </c>
      <c r="D128" s="68" t="s">
        <v>88</v>
      </c>
      <c r="E128" s="63"/>
      <c r="F128" s="1" t="s">
        <v>1</v>
      </c>
      <c r="G128" s="63"/>
      <c r="H128" s="63"/>
      <c r="I128" s="63"/>
      <c r="J128" s="63"/>
      <c r="K128" s="63"/>
      <c r="Q128"/>
      <c r="S128"/>
    </row>
    <row r="129" spans="1:19" x14ac:dyDescent="0.2">
      <c r="A129" s="36">
        <v>123</v>
      </c>
      <c r="B129" s="74" t="s">
        <v>135</v>
      </c>
      <c r="C129" s="68" t="s">
        <v>41</v>
      </c>
      <c r="D129" s="68" t="s">
        <v>35</v>
      </c>
      <c r="E129" s="63"/>
      <c r="F129" s="27" t="s">
        <v>1</v>
      </c>
      <c r="G129" s="63"/>
      <c r="H129" s="63" t="s">
        <v>8</v>
      </c>
      <c r="I129" s="63"/>
      <c r="J129" s="63"/>
      <c r="K129" s="63"/>
      <c r="Q129"/>
      <c r="S129"/>
    </row>
    <row r="130" spans="1:19" x14ac:dyDescent="0.2">
      <c r="A130" s="36">
        <v>124</v>
      </c>
      <c r="B130" s="74" t="s">
        <v>135</v>
      </c>
      <c r="C130" s="68" t="s">
        <v>41</v>
      </c>
      <c r="D130" s="68" t="s">
        <v>92</v>
      </c>
      <c r="E130" s="63"/>
      <c r="F130" s="1" t="s">
        <v>1</v>
      </c>
      <c r="G130" s="63"/>
      <c r="H130" s="63"/>
      <c r="I130" s="63"/>
      <c r="J130" s="63"/>
      <c r="K130" s="63"/>
      <c r="Q130"/>
      <c r="S130"/>
    </row>
    <row r="131" spans="1:19" x14ac:dyDescent="0.2">
      <c r="A131" s="36">
        <v>125</v>
      </c>
      <c r="B131" s="74" t="s">
        <v>135</v>
      </c>
      <c r="C131" s="68" t="s">
        <v>41</v>
      </c>
      <c r="D131" s="69" t="s">
        <v>115</v>
      </c>
      <c r="E131" s="63"/>
      <c r="F131" s="27" t="s">
        <v>1</v>
      </c>
      <c r="G131" s="63"/>
      <c r="H131" s="63"/>
      <c r="I131" s="63"/>
      <c r="J131" s="63"/>
      <c r="K131" s="63"/>
      <c r="Q131"/>
      <c r="S131"/>
    </row>
    <row r="132" spans="1:19" x14ac:dyDescent="0.2">
      <c r="A132" s="36">
        <v>126</v>
      </c>
      <c r="B132" s="74" t="s">
        <v>135</v>
      </c>
      <c r="C132" s="68" t="s">
        <v>41</v>
      </c>
      <c r="D132" s="68" t="s">
        <v>92</v>
      </c>
      <c r="E132" s="63"/>
      <c r="F132" s="1" t="s">
        <v>1</v>
      </c>
      <c r="G132" s="63"/>
      <c r="H132" s="63"/>
      <c r="I132" s="63"/>
      <c r="J132" s="63"/>
      <c r="K132" s="63"/>
      <c r="Q132"/>
      <c r="S132"/>
    </row>
    <row r="133" spans="1:19" x14ac:dyDescent="0.2">
      <c r="A133" s="36">
        <v>127</v>
      </c>
      <c r="B133" s="74" t="s">
        <v>135</v>
      </c>
      <c r="C133" s="68" t="s">
        <v>190</v>
      </c>
      <c r="D133" s="68" t="s">
        <v>13</v>
      </c>
      <c r="E133" s="63"/>
      <c r="F133" s="1" t="s">
        <v>11</v>
      </c>
      <c r="G133" s="63"/>
      <c r="H133" s="63"/>
      <c r="I133" s="63"/>
      <c r="J133" s="63"/>
      <c r="K133" s="63"/>
      <c r="Q133"/>
      <c r="S133"/>
    </row>
    <row r="134" spans="1:19" x14ac:dyDescent="0.2">
      <c r="A134" s="36">
        <v>128</v>
      </c>
      <c r="B134" s="74" t="s">
        <v>135</v>
      </c>
      <c r="C134" s="68" t="s">
        <v>3</v>
      </c>
      <c r="D134" s="68" t="s">
        <v>24</v>
      </c>
      <c r="E134" s="63"/>
      <c r="F134" s="1" t="s">
        <v>1</v>
      </c>
      <c r="G134" s="63"/>
      <c r="H134" s="63" t="s">
        <v>8</v>
      </c>
      <c r="I134" s="63"/>
      <c r="J134" s="63"/>
      <c r="K134" s="63"/>
      <c r="Q134"/>
      <c r="S134"/>
    </row>
    <row r="135" spans="1:19" x14ac:dyDescent="0.2">
      <c r="A135" s="36">
        <v>129</v>
      </c>
      <c r="B135" s="74" t="s">
        <v>135</v>
      </c>
      <c r="C135" s="68" t="s">
        <v>190</v>
      </c>
      <c r="D135" s="68" t="s">
        <v>89</v>
      </c>
      <c r="E135" s="63"/>
      <c r="F135" s="1" t="s">
        <v>11</v>
      </c>
      <c r="G135" s="63"/>
      <c r="H135" s="63"/>
      <c r="I135" s="63"/>
      <c r="J135" s="63"/>
      <c r="K135" s="63"/>
      <c r="Q135"/>
      <c r="S135"/>
    </row>
    <row r="136" spans="1:19" x14ac:dyDescent="0.2">
      <c r="A136" s="36">
        <v>130</v>
      </c>
      <c r="B136" s="74" t="s">
        <v>135</v>
      </c>
      <c r="C136" s="68" t="s">
        <v>3</v>
      </c>
      <c r="D136" s="68" t="s">
        <v>87</v>
      </c>
      <c r="E136" s="63"/>
      <c r="F136" s="1" t="s">
        <v>11</v>
      </c>
      <c r="G136" s="63"/>
      <c r="H136" s="63"/>
      <c r="I136" s="63"/>
      <c r="J136" s="63"/>
      <c r="K136" s="63"/>
      <c r="Q136"/>
      <c r="S136"/>
    </row>
    <row r="137" spans="1:19" x14ac:dyDescent="0.2">
      <c r="A137" s="36">
        <v>131</v>
      </c>
      <c r="B137" s="74" t="s">
        <v>135</v>
      </c>
      <c r="C137" s="69" t="s">
        <v>41</v>
      </c>
      <c r="D137" s="69" t="s">
        <v>4</v>
      </c>
      <c r="E137" s="63"/>
      <c r="F137" s="1"/>
      <c r="G137" s="63"/>
      <c r="H137" s="63"/>
      <c r="I137" s="63"/>
      <c r="J137" s="63"/>
      <c r="K137" s="63"/>
      <c r="Q137"/>
      <c r="S137"/>
    </row>
    <row r="138" spans="1:19" x14ac:dyDescent="0.2">
      <c r="A138" s="35">
        <v>132</v>
      </c>
      <c r="B138" s="74" t="s">
        <v>135</v>
      </c>
      <c r="C138" s="69" t="s">
        <v>190</v>
      </c>
      <c r="D138" s="68" t="s">
        <v>92</v>
      </c>
      <c r="E138" s="63"/>
      <c r="F138" s="1" t="s">
        <v>1</v>
      </c>
      <c r="G138" s="63"/>
      <c r="H138" s="63"/>
      <c r="I138" s="63"/>
      <c r="J138" s="63"/>
      <c r="K138" s="63"/>
      <c r="Q138"/>
      <c r="S138"/>
    </row>
    <row r="139" spans="1:19" x14ac:dyDescent="0.2">
      <c r="A139" s="36">
        <v>133</v>
      </c>
      <c r="B139" s="74" t="s">
        <v>135</v>
      </c>
      <c r="C139" s="68" t="s">
        <v>41</v>
      </c>
      <c r="D139" s="68" t="s">
        <v>301</v>
      </c>
      <c r="E139" s="63"/>
      <c r="F139" s="1"/>
      <c r="G139" s="63"/>
      <c r="H139" s="63"/>
      <c r="I139" s="63"/>
      <c r="J139" s="63"/>
      <c r="K139" s="63"/>
      <c r="Q139"/>
      <c r="S139"/>
    </row>
    <row r="140" spans="1:19" x14ac:dyDescent="0.2">
      <c r="A140" s="36">
        <v>134</v>
      </c>
      <c r="B140" s="74" t="s">
        <v>135</v>
      </c>
      <c r="C140" s="68" t="s">
        <v>41</v>
      </c>
      <c r="D140" s="68" t="s">
        <v>96</v>
      </c>
      <c r="E140" s="63"/>
      <c r="F140" s="27" t="s">
        <v>1</v>
      </c>
      <c r="G140" s="63"/>
      <c r="H140" s="63"/>
      <c r="I140" s="63"/>
      <c r="J140" s="63"/>
      <c r="K140" s="63"/>
      <c r="Q140"/>
      <c r="S140"/>
    </row>
    <row r="141" spans="1:19" x14ac:dyDescent="0.2">
      <c r="A141" s="36">
        <v>135</v>
      </c>
      <c r="B141" s="74" t="s">
        <v>135</v>
      </c>
      <c r="C141" s="68" t="s">
        <v>41</v>
      </c>
      <c r="D141" s="68" t="s">
        <v>59</v>
      </c>
      <c r="E141" s="63"/>
      <c r="F141" s="1"/>
      <c r="G141" s="63"/>
      <c r="H141" s="63"/>
      <c r="I141" s="63"/>
      <c r="J141" s="63"/>
      <c r="K141" s="63"/>
      <c r="Q141"/>
      <c r="S141"/>
    </row>
    <row r="142" spans="1:19" x14ac:dyDescent="0.2">
      <c r="A142" s="36">
        <v>136</v>
      </c>
      <c r="B142" s="74" t="s">
        <v>135</v>
      </c>
      <c r="C142" s="68" t="s">
        <v>41</v>
      </c>
      <c r="D142" s="68" t="s">
        <v>302</v>
      </c>
      <c r="E142" s="63"/>
      <c r="F142" s="1"/>
      <c r="G142" s="63"/>
      <c r="H142" s="63"/>
      <c r="I142" s="63"/>
      <c r="J142" s="63"/>
      <c r="K142" s="63"/>
      <c r="Q142"/>
      <c r="S142"/>
    </row>
    <row r="143" spans="1:19" x14ac:dyDescent="0.2">
      <c r="A143" s="36">
        <v>137</v>
      </c>
      <c r="B143" s="74" t="s">
        <v>135</v>
      </c>
      <c r="C143" s="68" t="s">
        <v>190</v>
      </c>
      <c r="D143" s="68" t="s">
        <v>96</v>
      </c>
      <c r="E143" s="63"/>
      <c r="F143" s="27" t="s">
        <v>1</v>
      </c>
      <c r="G143" s="63"/>
      <c r="H143" s="63"/>
      <c r="I143" s="63"/>
      <c r="J143" s="63"/>
      <c r="K143" s="63"/>
      <c r="Q143"/>
      <c r="S143"/>
    </row>
    <row r="144" spans="1:19" x14ac:dyDescent="0.2">
      <c r="A144" s="35">
        <v>138</v>
      </c>
      <c r="B144" s="74" t="s">
        <v>135</v>
      </c>
      <c r="C144" s="68" t="s">
        <v>190</v>
      </c>
      <c r="D144" s="68" t="s">
        <v>96</v>
      </c>
      <c r="E144" s="63"/>
      <c r="F144" s="1" t="s">
        <v>11</v>
      </c>
      <c r="G144" s="63"/>
      <c r="H144" s="63"/>
      <c r="I144" s="63"/>
      <c r="J144" s="63"/>
      <c r="K144" s="63"/>
      <c r="Q144"/>
      <c r="S144"/>
    </row>
    <row r="145" spans="1:19" x14ac:dyDescent="0.2">
      <c r="A145" s="36">
        <v>139</v>
      </c>
      <c r="B145" s="74" t="s">
        <v>135</v>
      </c>
      <c r="C145" s="68" t="s">
        <v>41</v>
      </c>
      <c r="D145" s="68" t="s">
        <v>35</v>
      </c>
      <c r="E145" s="63"/>
      <c r="F145" s="1" t="s">
        <v>11</v>
      </c>
      <c r="G145" s="63"/>
      <c r="H145" s="63"/>
      <c r="I145" s="63"/>
      <c r="J145" s="63"/>
      <c r="K145" s="63"/>
      <c r="Q145"/>
      <c r="S145"/>
    </row>
    <row r="146" spans="1:19" x14ac:dyDescent="0.2">
      <c r="A146" s="36">
        <v>140</v>
      </c>
      <c r="B146" s="74" t="s">
        <v>135</v>
      </c>
      <c r="C146" s="68" t="s">
        <v>41</v>
      </c>
      <c r="D146" s="68" t="s">
        <v>21</v>
      </c>
      <c r="E146" s="63"/>
      <c r="F146" s="63" t="s">
        <v>1</v>
      </c>
      <c r="G146" s="63"/>
      <c r="H146" s="63"/>
      <c r="I146" s="63"/>
      <c r="J146" s="63"/>
      <c r="K146" s="63"/>
      <c r="Q146"/>
      <c r="S146"/>
    </row>
    <row r="147" spans="1:19" x14ac:dyDescent="0.2">
      <c r="A147" s="36">
        <v>141</v>
      </c>
      <c r="B147" s="74" t="s">
        <v>135</v>
      </c>
      <c r="C147" s="68" t="s">
        <v>190</v>
      </c>
      <c r="D147" s="68" t="s">
        <v>92</v>
      </c>
      <c r="E147" s="63"/>
      <c r="F147" s="63"/>
      <c r="G147" s="63"/>
      <c r="H147" s="63"/>
      <c r="I147" s="63"/>
      <c r="J147" s="63"/>
      <c r="K147" s="63"/>
      <c r="Q147"/>
      <c r="S147"/>
    </row>
    <row r="148" spans="1:19" x14ac:dyDescent="0.2">
      <c r="A148" s="36">
        <v>142</v>
      </c>
      <c r="B148" s="74" t="s">
        <v>135</v>
      </c>
      <c r="C148" s="68" t="s">
        <v>209</v>
      </c>
      <c r="D148" s="68" t="s">
        <v>92</v>
      </c>
      <c r="E148" s="63"/>
      <c r="F148" s="63" t="s">
        <v>11</v>
      </c>
      <c r="G148" s="63"/>
      <c r="H148" s="63"/>
      <c r="I148" s="63"/>
      <c r="J148" s="63"/>
      <c r="K148" s="63"/>
      <c r="Q148"/>
      <c r="S148"/>
    </row>
    <row r="149" spans="1:19" x14ac:dyDescent="0.2">
      <c r="A149" s="36">
        <v>143</v>
      </c>
      <c r="B149" s="74" t="s">
        <v>135</v>
      </c>
      <c r="C149" s="68" t="s">
        <v>41</v>
      </c>
      <c r="D149" s="68" t="s">
        <v>35</v>
      </c>
      <c r="E149" s="63"/>
      <c r="F149" s="63" t="s">
        <v>11</v>
      </c>
      <c r="G149" s="63"/>
      <c r="H149" s="63"/>
      <c r="I149" s="63"/>
      <c r="J149" s="63"/>
      <c r="K149" s="63"/>
      <c r="Q149"/>
      <c r="S149"/>
    </row>
    <row r="150" spans="1:19" x14ac:dyDescent="0.2">
      <c r="A150" s="36">
        <v>144</v>
      </c>
      <c r="B150" s="74" t="s">
        <v>135</v>
      </c>
      <c r="C150" s="68" t="s">
        <v>41</v>
      </c>
      <c r="D150" s="68" t="s">
        <v>35</v>
      </c>
      <c r="E150" s="63"/>
      <c r="F150" s="63" t="s">
        <v>1</v>
      </c>
      <c r="G150" s="63"/>
      <c r="H150" s="63"/>
      <c r="I150" s="63"/>
      <c r="J150" s="63"/>
      <c r="K150" s="63"/>
      <c r="Q150"/>
      <c r="S150"/>
    </row>
    <row r="151" spans="1:19" x14ac:dyDescent="0.2">
      <c r="A151" s="36">
        <v>145</v>
      </c>
      <c r="B151" s="74" t="s">
        <v>135</v>
      </c>
      <c r="C151" s="68" t="s">
        <v>3</v>
      </c>
      <c r="D151" s="68" t="s">
        <v>87</v>
      </c>
      <c r="E151" s="63"/>
      <c r="F151" s="63" t="s">
        <v>1</v>
      </c>
      <c r="G151" s="63"/>
      <c r="H151" s="63"/>
      <c r="I151" s="63"/>
      <c r="J151" s="63"/>
      <c r="K151" s="63"/>
      <c r="Q151"/>
      <c r="S151"/>
    </row>
    <row r="152" spans="1:19" x14ac:dyDescent="0.2">
      <c r="A152" s="36">
        <v>146</v>
      </c>
      <c r="B152" s="74" t="s">
        <v>135</v>
      </c>
      <c r="C152" s="68" t="s">
        <v>41</v>
      </c>
      <c r="D152" s="68" t="s">
        <v>35</v>
      </c>
      <c r="E152" s="63"/>
      <c r="F152" s="63" t="s">
        <v>1</v>
      </c>
      <c r="G152" s="63"/>
      <c r="H152" s="63"/>
      <c r="I152" s="63"/>
      <c r="J152" s="63"/>
      <c r="K152" s="63"/>
      <c r="Q152"/>
      <c r="S152"/>
    </row>
    <row r="153" spans="1:19" x14ac:dyDescent="0.2">
      <c r="A153" s="36">
        <v>147</v>
      </c>
      <c r="B153" s="74" t="s">
        <v>135</v>
      </c>
      <c r="C153" s="68" t="s">
        <v>41</v>
      </c>
      <c r="D153" s="68" t="s">
        <v>92</v>
      </c>
      <c r="E153" s="63"/>
      <c r="F153" s="63" t="s">
        <v>1</v>
      </c>
      <c r="G153" s="63"/>
      <c r="H153" s="63"/>
      <c r="I153" s="63"/>
      <c r="J153" s="63"/>
      <c r="K153" s="63"/>
      <c r="Q153"/>
      <c r="S153"/>
    </row>
    <row r="154" spans="1:19" x14ac:dyDescent="0.2">
      <c r="A154" s="36">
        <v>148</v>
      </c>
      <c r="B154" s="74" t="s">
        <v>135</v>
      </c>
      <c r="C154" s="68" t="s">
        <v>41</v>
      </c>
      <c r="D154" s="68" t="s">
        <v>69</v>
      </c>
      <c r="E154" s="63"/>
      <c r="F154" s="63" t="s">
        <v>11</v>
      </c>
      <c r="G154" s="63"/>
      <c r="H154" s="63"/>
      <c r="I154" s="63"/>
      <c r="J154" s="63"/>
      <c r="K154" s="63"/>
      <c r="Q154"/>
      <c r="S154"/>
    </row>
    <row r="155" spans="1:19" x14ac:dyDescent="0.2">
      <c r="A155" s="36">
        <v>149</v>
      </c>
      <c r="B155" s="74" t="s">
        <v>135</v>
      </c>
      <c r="C155" s="68" t="s">
        <v>3</v>
      </c>
      <c r="D155" s="68" t="s">
        <v>24</v>
      </c>
      <c r="E155" s="63"/>
      <c r="F155" s="63" t="s">
        <v>1</v>
      </c>
      <c r="G155" s="63"/>
      <c r="H155" s="63"/>
      <c r="I155" s="63"/>
      <c r="J155" s="63"/>
      <c r="K155" s="63"/>
      <c r="Q155"/>
      <c r="S155"/>
    </row>
    <row r="156" spans="1:19" x14ac:dyDescent="0.2">
      <c r="A156" s="36">
        <v>150</v>
      </c>
      <c r="B156" s="74" t="s">
        <v>135</v>
      </c>
      <c r="C156" s="68" t="s">
        <v>41</v>
      </c>
      <c r="D156" s="68" t="s">
        <v>200</v>
      </c>
      <c r="E156" s="63"/>
      <c r="F156" s="63" t="s">
        <v>1</v>
      </c>
      <c r="G156" s="63"/>
      <c r="H156" s="63"/>
      <c r="I156" s="63"/>
      <c r="J156" s="63"/>
      <c r="K156" s="63"/>
      <c r="Q156"/>
      <c r="S156"/>
    </row>
    <row r="157" spans="1:19" x14ac:dyDescent="0.2">
      <c r="A157" s="36">
        <v>151</v>
      </c>
      <c r="B157" s="74" t="s">
        <v>135</v>
      </c>
      <c r="C157" s="68" t="s">
        <v>209</v>
      </c>
      <c r="D157" s="68" t="s">
        <v>69</v>
      </c>
      <c r="E157" s="63"/>
      <c r="F157" s="63" t="s">
        <v>1</v>
      </c>
      <c r="G157" s="63"/>
      <c r="H157" s="63"/>
      <c r="I157" s="63"/>
      <c r="J157" s="63"/>
      <c r="K157" s="63"/>
      <c r="Q157"/>
      <c r="S157"/>
    </row>
    <row r="158" spans="1:19" x14ac:dyDescent="0.2">
      <c r="A158" s="36">
        <v>152</v>
      </c>
      <c r="B158" s="74" t="s">
        <v>135</v>
      </c>
      <c r="C158" s="68" t="s">
        <v>3</v>
      </c>
      <c r="D158" s="68" t="s">
        <v>24</v>
      </c>
      <c r="E158" s="63"/>
      <c r="F158" s="63" t="s">
        <v>1</v>
      </c>
      <c r="G158" s="63"/>
      <c r="H158" s="63"/>
      <c r="I158" s="63"/>
      <c r="J158" s="63"/>
      <c r="K158" s="63"/>
      <c r="Q158"/>
      <c r="S158"/>
    </row>
    <row r="159" spans="1:19" x14ac:dyDescent="0.2">
      <c r="A159" s="36">
        <v>153</v>
      </c>
      <c r="B159" s="74" t="s">
        <v>135</v>
      </c>
      <c r="C159" s="68" t="s">
        <v>190</v>
      </c>
      <c r="D159" s="68" t="s">
        <v>92</v>
      </c>
      <c r="E159" s="63"/>
      <c r="F159" s="63" t="s">
        <v>1</v>
      </c>
      <c r="G159" s="63"/>
      <c r="H159" s="63"/>
      <c r="I159" s="63"/>
      <c r="J159" s="63"/>
      <c r="K159" s="63"/>
      <c r="Q159"/>
      <c r="S159"/>
    </row>
    <row r="160" spans="1:19" x14ac:dyDescent="0.2">
      <c r="A160" s="36">
        <v>154</v>
      </c>
      <c r="B160" s="74" t="s">
        <v>135</v>
      </c>
      <c r="C160" s="68" t="s">
        <v>41</v>
      </c>
      <c r="D160" s="68" t="s">
        <v>35</v>
      </c>
      <c r="E160" s="63"/>
      <c r="F160" s="63" t="s">
        <v>11</v>
      </c>
      <c r="G160" s="63"/>
      <c r="H160" s="63"/>
      <c r="I160" s="63"/>
      <c r="J160" s="63"/>
      <c r="K160" s="63"/>
      <c r="Q160"/>
      <c r="S160"/>
    </row>
    <row r="161" spans="1:19" x14ac:dyDescent="0.2">
      <c r="A161" s="36">
        <v>155</v>
      </c>
      <c r="B161" s="74" t="s">
        <v>135</v>
      </c>
      <c r="C161" s="68" t="s">
        <v>3</v>
      </c>
      <c r="D161" s="68" t="s">
        <v>89</v>
      </c>
      <c r="E161" s="63"/>
      <c r="F161" s="63" t="s">
        <v>1</v>
      </c>
      <c r="G161" s="63"/>
      <c r="H161" s="63"/>
      <c r="I161" s="63"/>
      <c r="J161" s="63"/>
      <c r="K161" s="63"/>
      <c r="Q161"/>
      <c r="S161"/>
    </row>
    <row r="162" spans="1:19" x14ac:dyDescent="0.2">
      <c r="A162" s="36">
        <v>156</v>
      </c>
      <c r="B162" s="74" t="s">
        <v>135</v>
      </c>
      <c r="C162" s="68" t="s">
        <v>190</v>
      </c>
      <c r="D162" s="68" t="s">
        <v>302</v>
      </c>
      <c r="E162" s="63"/>
      <c r="F162" s="63" t="s">
        <v>1</v>
      </c>
      <c r="G162" s="63"/>
      <c r="H162" s="63"/>
      <c r="I162" s="63"/>
      <c r="J162" s="63"/>
      <c r="K162" s="63"/>
      <c r="Q162"/>
      <c r="S162"/>
    </row>
    <row r="163" spans="1:19" x14ac:dyDescent="0.2">
      <c r="A163" s="36">
        <v>157</v>
      </c>
      <c r="B163" s="74" t="s">
        <v>135</v>
      </c>
      <c r="C163" s="69" t="s">
        <v>41</v>
      </c>
      <c r="D163" s="68" t="s">
        <v>301</v>
      </c>
      <c r="E163" s="63"/>
      <c r="F163" s="63" t="s">
        <v>1</v>
      </c>
      <c r="G163" s="63"/>
      <c r="H163" s="63"/>
      <c r="I163" s="63"/>
      <c r="J163" s="63"/>
      <c r="K163" s="63"/>
      <c r="Q163"/>
      <c r="S163"/>
    </row>
    <row r="164" spans="1:19" x14ac:dyDescent="0.2">
      <c r="A164" s="36">
        <v>158</v>
      </c>
      <c r="B164" s="74" t="s">
        <v>135</v>
      </c>
      <c r="C164" s="68" t="s">
        <v>190</v>
      </c>
      <c r="D164" s="68" t="s">
        <v>92</v>
      </c>
      <c r="E164" s="63"/>
      <c r="F164" s="63" t="s">
        <v>11</v>
      </c>
      <c r="G164" s="63"/>
      <c r="H164" s="63"/>
      <c r="I164" s="63"/>
      <c r="J164" s="63"/>
      <c r="K164" s="63"/>
      <c r="Q164"/>
      <c r="S164"/>
    </row>
    <row r="165" spans="1:19" x14ac:dyDescent="0.2">
      <c r="A165" s="36">
        <v>159</v>
      </c>
      <c r="B165" s="74" t="s">
        <v>135</v>
      </c>
      <c r="C165" s="75" t="s">
        <v>41</v>
      </c>
      <c r="D165" s="68" t="s">
        <v>34</v>
      </c>
      <c r="E165" s="63"/>
      <c r="F165" s="63" t="s">
        <v>1</v>
      </c>
      <c r="G165" s="63"/>
      <c r="H165" s="63"/>
      <c r="I165" s="63"/>
      <c r="J165" s="63"/>
      <c r="K165" s="63"/>
      <c r="Q165"/>
      <c r="S165"/>
    </row>
    <row r="166" spans="1:19" x14ac:dyDescent="0.2">
      <c r="A166" s="36">
        <v>160</v>
      </c>
      <c r="B166" s="74" t="s">
        <v>135</v>
      </c>
      <c r="C166" s="75" t="s">
        <v>190</v>
      </c>
      <c r="D166" s="68" t="s">
        <v>62</v>
      </c>
      <c r="E166" s="63"/>
      <c r="F166" s="63" t="s">
        <v>11</v>
      </c>
      <c r="G166" s="63"/>
      <c r="H166" s="63"/>
      <c r="I166" s="63"/>
      <c r="J166" s="63"/>
      <c r="K166" s="63"/>
      <c r="Q166"/>
      <c r="S166"/>
    </row>
    <row r="167" spans="1:19" x14ac:dyDescent="0.2">
      <c r="A167" s="36">
        <v>161</v>
      </c>
      <c r="B167" s="74" t="s">
        <v>135</v>
      </c>
      <c r="C167" s="75" t="s">
        <v>41</v>
      </c>
      <c r="D167" s="68" t="s">
        <v>94</v>
      </c>
      <c r="E167" s="63"/>
      <c r="F167" s="63" t="s">
        <v>1</v>
      </c>
      <c r="G167" s="63"/>
      <c r="H167" s="63"/>
      <c r="I167" s="63"/>
      <c r="J167" s="63"/>
      <c r="K167" s="63"/>
      <c r="Q167"/>
      <c r="S167"/>
    </row>
    <row r="168" spans="1:19" x14ac:dyDescent="0.2">
      <c r="A168" s="36">
        <v>162</v>
      </c>
      <c r="B168" s="74" t="s">
        <v>135</v>
      </c>
      <c r="C168" s="68" t="s">
        <v>41</v>
      </c>
      <c r="D168" s="68" t="s">
        <v>62</v>
      </c>
      <c r="E168" s="63"/>
      <c r="F168" s="63" t="s">
        <v>1</v>
      </c>
      <c r="G168" s="63"/>
      <c r="H168" s="63"/>
      <c r="I168" s="63"/>
      <c r="J168" s="63"/>
      <c r="K168" s="63"/>
      <c r="Q168"/>
      <c r="S168"/>
    </row>
    <row r="169" spans="1:19" x14ac:dyDescent="0.2">
      <c r="A169" s="36">
        <v>163</v>
      </c>
      <c r="B169" s="74" t="s">
        <v>135</v>
      </c>
      <c r="C169" s="68" t="s">
        <v>209</v>
      </c>
      <c r="D169" s="68" t="s">
        <v>210</v>
      </c>
      <c r="E169" s="63"/>
      <c r="F169" s="63" t="s">
        <v>11</v>
      </c>
      <c r="G169" s="63"/>
      <c r="H169" s="63"/>
      <c r="I169" s="63"/>
      <c r="J169" s="63"/>
      <c r="K169" s="63"/>
      <c r="Q169"/>
      <c r="S169"/>
    </row>
    <row r="170" spans="1:19" x14ac:dyDescent="0.2">
      <c r="A170" s="36">
        <v>164</v>
      </c>
      <c r="B170" s="74" t="s">
        <v>135</v>
      </c>
      <c r="C170" s="68" t="s">
        <v>190</v>
      </c>
      <c r="D170" s="69" t="s">
        <v>60</v>
      </c>
      <c r="E170" s="63"/>
      <c r="F170" s="63" t="s">
        <v>11</v>
      </c>
      <c r="G170" s="63"/>
      <c r="H170" s="63"/>
      <c r="I170" s="63"/>
      <c r="J170" s="63"/>
      <c r="K170" s="63"/>
      <c r="Q170"/>
      <c r="S170"/>
    </row>
    <row r="171" spans="1:19" x14ac:dyDescent="0.2">
      <c r="A171" s="36">
        <v>165</v>
      </c>
      <c r="B171" s="74" t="s">
        <v>135</v>
      </c>
      <c r="C171" s="68" t="s">
        <v>3</v>
      </c>
      <c r="D171" s="68" t="s">
        <v>88</v>
      </c>
      <c r="E171" s="63"/>
      <c r="F171" s="63" t="s">
        <v>1</v>
      </c>
      <c r="G171" s="63"/>
      <c r="H171" s="63"/>
      <c r="I171" s="63"/>
      <c r="J171" s="63"/>
      <c r="K171" s="63"/>
      <c r="Q171"/>
      <c r="S171"/>
    </row>
    <row r="172" spans="1:19" x14ac:dyDescent="0.2">
      <c r="A172" s="36">
        <v>166</v>
      </c>
      <c r="B172" s="74" t="s">
        <v>135</v>
      </c>
      <c r="C172" s="69" t="s">
        <v>3</v>
      </c>
      <c r="D172" s="69" t="s">
        <v>309</v>
      </c>
      <c r="E172" s="63"/>
      <c r="F172" s="63" t="s">
        <v>1</v>
      </c>
      <c r="G172" s="63"/>
      <c r="H172" s="63"/>
      <c r="I172" s="63"/>
      <c r="J172" s="63"/>
      <c r="K172" s="63"/>
      <c r="Q172"/>
      <c r="S172"/>
    </row>
    <row r="173" spans="1:19" x14ac:dyDescent="0.2">
      <c r="A173" s="36">
        <v>167</v>
      </c>
      <c r="B173" s="74" t="s">
        <v>135</v>
      </c>
      <c r="C173" s="68" t="s">
        <v>190</v>
      </c>
      <c r="D173" s="68" t="s">
        <v>34</v>
      </c>
      <c r="E173" s="63"/>
      <c r="F173" s="63" t="s">
        <v>1</v>
      </c>
      <c r="G173" s="63"/>
      <c r="H173" s="63"/>
      <c r="I173" s="63"/>
      <c r="J173" s="63"/>
      <c r="K173" s="63"/>
      <c r="Q173"/>
      <c r="S173"/>
    </row>
    <row r="174" spans="1:19" x14ac:dyDescent="0.2">
      <c r="A174" s="36">
        <v>168</v>
      </c>
      <c r="B174" s="74" t="s">
        <v>135</v>
      </c>
      <c r="C174" s="68" t="s">
        <v>41</v>
      </c>
      <c r="D174" s="68" t="s">
        <v>94</v>
      </c>
      <c r="E174" s="63"/>
      <c r="F174" s="63" t="s">
        <v>11</v>
      </c>
      <c r="G174" s="63"/>
      <c r="H174" s="63"/>
      <c r="I174" s="63"/>
      <c r="J174" s="63"/>
      <c r="K174" s="63"/>
      <c r="Q174"/>
      <c r="S174"/>
    </row>
    <row r="175" spans="1:19" x14ac:dyDescent="0.2">
      <c r="A175" s="36">
        <v>169</v>
      </c>
      <c r="B175" s="74" t="s">
        <v>135</v>
      </c>
      <c r="C175" s="68" t="s">
        <v>209</v>
      </c>
      <c r="D175" s="68" t="s">
        <v>62</v>
      </c>
      <c r="E175" s="63"/>
      <c r="F175" s="63" t="s">
        <v>11</v>
      </c>
      <c r="G175" s="63"/>
      <c r="H175" s="63"/>
      <c r="I175" s="63"/>
      <c r="J175" s="63"/>
      <c r="K175" s="63"/>
      <c r="Q175"/>
      <c r="S175"/>
    </row>
    <row r="176" spans="1:19" x14ac:dyDescent="0.2">
      <c r="A176" s="36">
        <v>170</v>
      </c>
      <c r="B176" s="74" t="s">
        <v>135</v>
      </c>
      <c r="C176" s="68" t="s">
        <v>190</v>
      </c>
      <c r="D176" s="68" t="s">
        <v>301</v>
      </c>
      <c r="E176" s="63"/>
      <c r="F176" s="63" t="s">
        <v>11</v>
      </c>
      <c r="G176" s="63"/>
      <c r="H176" s="63"/>
      <c r="I176" s="63"/>
      <c r="J176" s="63"/>
      <c r="K176" s="63"/>
      <c r="Q176"/>
      <c r="S176"/>
    </row>
    <row r="177" spans="1:19" x14ac:dyDescent="0.2">
      <c r="A177" s="36">
        <v>171</v>
      </c>
      <c r="B177" s="74" t="s">
        <v>135</v>
      </c>
      <c r="C177" s="68" t="s">
        <v>41</v>
      </c>
      <c r="D177" s="68" t="s">
        <v>302</v>
      </c>
      <c r="E177" s="63"/>
      <c r="F177" s="63" t="s">
        <v>11</v>
      </c>
      <c r="G177" s="63"/>
      <c r="H177" s="63"/>
      <c r="I177" s="63"/>
      <c r="J177" s="63"/>
      <c r="K177" s="63"/>
      <c r="Q177"/>
      <c r="S177"/>
    </row>
    <row r="178" spans="1:19" x14ac:dyDescent="0.2">
      <c r="A178" s="36">
        <v>172</v>
      </c>
      <c r="B178" s="74" t="s">
        <v>135</v>
      </c>
      <c r="C178" s="68" t="s">
        <v>41</v>
      </c>
      <c r="D178" s="68" t="s">
        <v>62</v>
      </c>
      <c r="E178" s="63"/>
      <c r="F178" s="63" t="s">
        <v>11</v>
      </c>
      <c r="G178" s="63"/>
      <c r="H178" s="63"/>
      <c r="I178" s="63"/>
      <c r="J178" s="63"/>
      <c r="K178" s="63"/>
      <c r="Q178"/>
      <c r="S178"/>
    </row>
    <row r="179" spans="1:19" x14ac:dyDescent="0.2">
      <c r="A179" s="36">
        <v>173</v>
      </c>
      <c r="B179" s="74" t="s">
        <v>135</v>
      </c>
      <c r="C179" s="68" t="s">
        <v>41</v>
      </c>
      <c r="D179" s="68" t="s">
        <v>53</v>
      </c>
      <c r="E179" s="63"/>
      <c r="F179" s="63" t="s">
        <v>1</v>
      </c>
      <c r="G179" s="63"/>
      <c r="H179" s="63"/>
      <c r="I179" s="63"/>
      <c r="J179" s="63"/>
      <c r="K179" s="63"/>
      <c r="Q179"/>
      <c r="S179"/>
    </row>
    <row r="180" spans="1:19" x14ac:dyDescent="0.2">
      <c r="A180" s="36">
        <v>174</v>
      </c>
      <c r="B180" s="74" t="s">
        <v>135</v>
      </c>
      <c r="C180" s="68" t="s">
        <v>3</v>
      </c>
      <c r="D180" s="68" t="s">
        <v>92</v>
      </c>
      <c r="E180" s="63"/>
      <c r="F180" s="63" t="s">
        <v>1</v>
      </c>
      <c r="G180" s="63"/>
      <c r="H180" s="63"/>
      <c r="I180" s="63"/>
      <c r="J180" s="63"/>
      <c r="K180" s="63"/>
      <c r="Q180"/>
      <c r="S180"/>
    </row>
    <row r="181" spans="1:19" x14ac:dyDescent="0.2">
      <c r="Q181"/>
      <c r="S181"/>
    </row>
  </sheetData>
  <autoFilter ref="A6:K180"/>
  <conditionalFormatting sqref="F7:F128 F131 F140">
    <cfRule type="containsText" dxfId="22" priority="12" operator="containsText" text="Wrong">
      <formula>NOT(ISERROR(SEARCH("Wrong",F7)))</formula>
    </cfRule>
    <cfRule type="containsText" dxfId="21" priority="13" operator="containsText" text="Correct">
      <formula>NOT(ISERROR(SEARCH("Correct",F7)))</formula>
    </cfRule>
  </conditionalFormatting>
  <conditionalFormatting sqref="F129">
    <cfRule type="containsText" dxfId="20" priority="10" operator="containsText" text="Wrong">
      <formula>NOT(ISERROR(SEARCH("Wrong",F129)))</formula>
    </cfRule>
    <cfRule type="containsText" dxfId="19" priority="11" operator="containsText" text="Correct">
      <formula>NOT(ISERROR(SEARCH("Correct",F129)))</formula>
    </cfRule>
  </conditionalFormatting>
  <conditionalFormatting sqref="F143">
    <cfRule type="containsText" dxfId="18" priority="8" operator="containsText" text="Wrong">
      <formula>NOT(ISERROR(SEARCH("Wrong",F143)))</formula>
    </cfRule>
    <cfRule type="containsText" dxfId="17" priority="9" operator="containsText" text="Correct">
      <formula>NOT(ISERROR(SEARCH("Correct",F143)))</formula>
    </cfRule>
  </conditionalFormatting>
  <conditionalFormatting sqref="F144">
    <cfRule type="containsText" dxfId="16" priority="6" operator="containsText" text="Wrong">
      <formula>NOT(ISERROR(SEARCH("Wrong",F144)))</formula>
    </cfRule>
    <cfRule type="containsText" dxfId="15" priority="7" operator="containsText" text="Correct">
      <formula>NOT(ISERROR(SEARCH("Correct",F144)))</formula>
    </cfRule>
  </conditionalFormatting>
  <conditionalFormatting sqref="F145">
    <cfRule type="containsText" dxfId="14" priority="4" operator="containsText" text="Wrong">
      <formula>NOT(ISERROR(SEARCH("Wrong",F145)))</formula>
    </cfRule>
    <cfRule type="containsText" dxfId="13" priority="5" operator="containsText" text="Correct">
      <formula>NOT(ISERROR(SEARCH("Correct",F145)))</formula>
    </cfRule>
  </conditionalFormatting>
  <conditionalFormatting sqref="F1:F1048576">
    <cfRule type="cellIs" dxfId="12" priority="1" operator="equal">
      <formula>"Correct"</formula>
    </cfRule>
    <cfRule type="cellIs" dxfId="11" priority="2" operator="equal">
      <formula>"Correct"</formula>
    </cfRule>
    <cfRule type="cellIs" dxfId="10" priority="3" operator="equal">
      <formula>"Wrong"</formula>
    </cfRule>
  </conditionalFormatting>
  <pageMargins left="0.75" right="0.75" top="1" bottom="1" header="0.5" footer="0.5"/>
  <pageSetup orientation="portrait" horizontalDpi="90" verticalDpi="9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"/>
  <sheetViews>
    <sheetView workbookViewId="0">
      <selection activeCell="B26" sqref="B26"/>
    </sheetView>
  </sheetViews>
  <sheetFormatPr defaultRowHeight="12.75" x14ac:dyDescent="0.2"/>
  <cols>
    <col min="1" max="16384" width="9.140625" style="62"/>
  </cols>
  <sheetData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"/>
  <sheetViews>
    <sheetView workbookViewId="0"/>
  </sheetViews>
  <sheetFormatPr defaultRowHeight="12.75" x14ac:dyDescent="0.2"/>
  <cols>
    <col min="1" max="16384" width="9.140625" style="62"/>
  </cols>
  <sheetData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"/>
  <sheetViews>
    <sheetView workbookViewId="0">
      <selection activeCell="J5" sqref="J5"/>
    </sheetView>
  </sheetViews>
  <sheetFormatPr defaultRowHeight="12.75" x14ac:dyDescent="0.2"/>
  <cols>
    <col min="1" max="16384" width="9.140625" style="62"/>
  </cols>
  <sheetData/>
  <pageMargins left="0.75" right="0.75" top="1" bottom="1" header="0.5" footer="0.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2:T52"/>
  <sheetViews>
    <sheetView topLeftCell="A40" workbookViewId="0">
      <selection activeCell="I16" sqref="I16"/>
    </sheetView>
  </sheetViews>
  <sheetFormatPr defaultRowHeight="12.75" x14ac:dyDescent="0.2"/>
  <cols>
    <col min="1" max="1" width="3" style="62" bestFit="1" customWidth="1"/>
    <col min="2" max="2" width="6.7109375" style="62" bestFit="1" customWidth="1"/>
    <col min="3" max="3" width="5.28515625" style="62" bestFit="1" customWidth="1"/>
    <col min="4" max="4" width="21.85546875" style="62" bestFit="1" customWidth="1"/>
    <col min="5" max="5" width="9.140625" style="62"/>
    <col min="6" max="6" width="5.42578125" style="62" bestFit="1" customWidth="1"/>
    <col min="7" max="8" width="6.85546875" style="62" bestFit="1" customWidth="1"/>
    <col min="9" max="9" width="26.5703125" style="62" bestFit="1" customWidth="1"/>
    <col min="10" max="10" width="9.140625" style="62"/>
    <col min="11" max="14" width="27.28515625" style="62" customWidth="1"/>
    <col min="15" max="16" width="9.140625" style="62"/>
    <col min="17" max="17" width="23.85546875" style="62" bestFit="1" customWidth="1"/>
    <col min="18" max="18" width="9.140625" style="62"/>
    <col min="19" max="19" width="15.140625" style="62" bestFit="1" customWidth="1"/>
    <col min="20" max="23" width="9.140625" style="62"/>
    <col min="24" max="25" width="15.140625" style="62" bestFit="1" customWidth="1"/>
    <col min="26" max="16384" width="9.140625" style="62"/>
  </cols>
  <sheetData>
    <row r="2" spans="1:20" x14ac:dyDescent="0.2">
      <c r="A2" s="255"/>
      <c r="B2" s="256"/>
      <c r="C2" s="256"/>
      <c r="D2" s="256"/>
      <c r="E2" s="256"/>
      <c r="F2" s="256"/>
      <c r="G2" s="256"/>
      <c r="H2" s="256"/>
      <c r="I2" s="256"/>
      <c r="J2" s="256"/>
      <c r="K2" s="257"/>
      <c r="L2" s="157"/>
      <c r="M2" s="157"/>
      <c r="N2" s="157"/>
    </row>
    <row r="3" spans="1:20" x14ac:dyDescent="0.2">
      <c r="A3" s="258" t="s">
        <v>337</v>
      </c>
      <c r="B3" s="259"/>
      <c r="C3" s="259"/>
      <c r="D3" s="259"/>
      <c r="E3" s="259"/>
      <c r="F3" s="259"/>
      <c r="G3" s="259"/>
      <c r="H3" s="259"/>
      <c r="I3" s="259"/>
      <c r="J3" s="259"/>
      <c r="K3" s="260"/>
      <c r="L3" s="158"/>
      <c r="M3" s="158"/>
      <c r="N3" s="158"/>
    </row>
    <row r="4" spans="1:20" ht="15" x14ac:dyDescent="0.2">
      <c r="A4" s="261" t="s">
        <v>186</v>
      </c>
      <c r="B4" s="263" t="s">
        <v>338</v>
      </c>
      <c r="C4" s="265" t="s">
        <v>5</v>
      </c>
      <c r="D4" s="265" t="s">
        <v>339</v>
      </c>
      <c r="E4" s="263" t="s">
        <v>125</v>
      </c>
      <c r="F4" s="263" t="s">
        <v>119</v>
      </c>
      <c r="G4" s="125" t="s">
        <v>340</v>
      </c>
      <c r="H4" s="126" t="s">
        <v>341</v>
      </c>
      <c r="I4" s="125" t="s">
        <v>342</v>
      </c>
      <c r="J4" s="263" t="s">
        <v>343</v>
      </c>
      <c r="K4" s="267" t="s">
        <v>344</v>
      </c>
      <c r="L4" s="159"/>
      <c r="M4" s="159"/>
      <c r="N4" s="159"/>
      <c r="Q4" s="276" t="s">
        <v>154</v>
      </c>
      <c r="R4" s="276"/>
      <c r="S4" s="276"/>
      <c r="T4" s="276"/>
    </row>
    <row r="5" spans="1:20" ht="15" x14ac:dyDescent="0.2">
      <c r="A5" s="261"/>
      <c r="B5" s="263"/>
      <c r="C5" s="265"/>
      <c r="D5" s="265"/>
      <c r="E5" s="263"/>
      <c r="F5" s="263"/>
      <c r="G5" s="125" t="s">
        <v>119</v>
      </c>
      <c r="H5" s="126" t="s">
        <v>345</v>
      </c>
      <c r="I5" s="127" t="s">
        <v>346</v>
      </c>
      <c r="J5" s="263"/>
      <c r="K5" s="267"/>
      <c r="L5" s="159"/>
      <c r="M5" s="159"/>
      <c r="N5" s="159"/>
    </row>
    <row r="6" spans="1:20" ht="30.75" thickBot="1" x14ac:dyDescent="0.25">
      <c r="A6" s="262"/>
      <c r="B6" s="264"/>
      <c r="C6" s="266"/>
      <c r="D6" s="266"/>
      <c r="E6" s="264"/>
      <c r="F6" s="264"/>
      <c r="G6" s="128"/>
      <c r="H6" s="129" t="s">
        <v>119</v>
      </c>
      <c r="I6" s="130" t="s">
        <v>347</v>
      </c>
      <c r="J6" s="264"/>
      <c r="K6" s="268"/>
      <c r="L6" s="161" t="s">
        <v>421</v>
      </c>
      <c r="M6" s="161" t="s">
        <v>422</v>
      </c>
      <c r="N6" s="161" t="s">
        <v>315</v>
      </c>
      <c r="Q6" s="114" t="s">
        <v>51</v>
      </c>
      <c r="R6" s="114" t="s">
        <v>415</v>
      </c>
      <c r="S6" s="114" t="s">
        <v>26</v>
      </c>
      <c r="T6" s="114" t="s">
        <v>416</v>
      </c>
    </row>
    <row r="7" spans="1:20" ht="15" x14ac:dyDescent="0.2">
      <c r="A7" s="131">
        <v>1</v>
      </c>
      <c r="B7" s="132" t="s">
        <v>1</v>
      </c>
      <c r="C7" s="132" t="s">
        <v>348</v>
      </c>
      <c r="D7" s="132" t="s">
        <v>349</v>
      </c>
      <c r="E7" s="133" t="s">
        <v>350</v>
      </c>
      <c r="F7" s="134">
        <v>0.11388888888888889</v>
      </c>
      <c r="G7" s="135">
        <v>1.8981481481481482E-3</v>
      </c>
      <c r="H7" s="135">
        <v>1.3888888888888889E-3</v>
      </c>
      <c r="I7" s="136" t="s">
        <v>351</v>
      </c>
      <c r="J7" s="137"/>
      <c r="K7" s="160">
        <v>93</v>
      </c>
      <c r="L7" s="277" t="s">
        <v>239</v>
      </c>
      <c r="M7" s="277"/>
      <c r="N7" s="277"/>
      <c r="Q7" s="147" t="s">
        <v>412</v>
      </c>
      <c r="R7" s="63">
        <f>COUNTIFS(C:C,"CR",B:B,"Correct")</f>
        <v>9</v>
      </c>
      <c r="S7" s="63">
        <f>COUNTIFS(C:C,"CR")</f>
        <v>14</v>
      </c>
      <c r="T7" s="148">
        <f>R7/S7</f>
        <v>0.6428571428571429</v>
      </c>
    </row>
    <row r="8" spans="1:20" ht="36" x14ac:dyDescent="0.2">
      <c r="A8" s="131">
        <v>2</v>
      </c>
      <c r="B8" s="132" t="s">
        <v>11</v>
      </c>
      <c r="C8" s="132" t="s">
        <v>348</v>
      </c>
      <c r="D8" s="132" t="s">
        <v>352</v>
      </c>
      <c r="E8" s="133" t="s">
        <v>353</v>
      </c>
      <c r="F8" s="134">
        <v>7.3611111111111113E-2</v>
      </c>
      <c r="G8" s="135">
        <v>3.1249999999999997E-3</v>
      </c>
      <c r="H8" s="135">
        <v>2.7777777777777779E-3</v>
      </c>
      <c r="I8" s="136" t="s">
        <v>354</v>
      </c>
      <c r="J8" s="137"/>
      <c r="K8" s="160">
        <v>58</v>
      </c>
      <c r="L8" s="163" t="s">
        <v>424</v>
      </c>
      <c r="M8" s="164" t="s">
        <v>423</v>
      </c>
      <c r="N8" s="163" t="s">
        <v>425</v>
      </c>
      <c r="Q8" s="147" t="s">
        <v>413</v>
      </c>
      <c r="R8" s="63">
        <f>COUNTIFS(C:C,"RC",B:B,"Correct")</f>
        <v>8</v>
      </c>
      <c r="S8" s="63">
        <f>COUNTIF(C:C,"RC")</f>
        <v>12</v>
      </c>
      <c r="T8" s="148">
        <f>R8/S8</f>
        <v>0.66666666666666663</v>
      </c>
    </row>
    <row r="9" spans="1:20" ht="15" customHeight="1" x14ac:dyDescent="0.2">
      <c r="A9" s="131">
        <v>3</v>
      </c>
      <c r="B9" s="132" t="s">
        <v>1</v>
      </c>
      <c r="C9" s="132" t="s">
        <v>348</v>
      </c>
      <c r="D9" s="132" t="s">
        <v>355</v>
      </c>
      <c r="E9" s="133" t="s">
        <v>350</v>
      </c>
      <c r="F9" s="134">
        <v>7.7083333333333337E-2</v>
      </c>
      <c r="G9" s="135">
        <v>4.409722222222222E-3</v>
      </c>
      <c r="H9" s="135">
        <v>4.1666666666666666E-3</v>
      </c>
      <c r="I9" s="136" t="s">
        <v>356</v>
      </c>
      <c r="J9" s="137"/>
      <c r="K9" s="160">
        <v>79</v>
      </c>
      <c r="L9" s="277" t="s">
        <v>239</v>
      </c>
      <c r="M9" s="277"/>
      <c r="N9" s="277"/>
      <c r="Q9" s="147" t="s">
        <v>414</v>
      </c>
      <c r="R9" s="63">
        <f>COUNTIFS(C:C,"SC",B:B,"Correct")</f>
        <v>8</v>
      </c>
      <c r="S9" s="63">
        <f>COUNTIFS(C:C,"SC")</f>
        <v>15</v>
      </c>
      <c r="T9" s="148">
        <f>R9/S9</f>
        <v>0.53333333333333333</v>
      </c>
    </row>
    <row r="10" spans="1:20" ht="36" x14ac:dyDescent="0.2">
      <c r="A10" s="131">
        <v>4</v>
      </c>
      <c r="B10" s="132" t="s">
        <v>11</v>
      </c>
      <c r="C10" s="132" t="s">
        <v>348</v>
      </c>
      <c r="D10" s="132" t="s">
        <v>357</v>
      </c>
      <c r="E10" s="133" t="s">
        <v>353</v>
      </c>
      <c r="F10" s="134">
        <v>0.10486111111111111</v>
      </c>
      <c r="G10" s="135">
        <v>6.1574074074074074E-3</v>
      </c>
      <c r="H10" s="135">
        <v>5.5555555555555558E-3</v>
      </c>
      <c r="I10" s="136" t="s">
        <v>358</v>
      </c>
      <c r="J10" s="137"/>
      <c r="K10" s="160">
        <v>63</v>
      </c>
      <c r="L10" s="163" t="s">
        <v>426</v>
      </c>
      <c r="M10" s="164" t="s">
        <v>427</v>
      </c>
      <c r="N10" s="163" t="s">
        <v>428</v>
      </c>
    </row>
    <row r="11" spans="1:20" ht="24" x14ac:dyDescent="0.2">
      <c r="A11" s="131">
        <v>5</v>
      </c>
      <c r="B11" s="132" t="s">
        <v>1</v>
      </c>
      <c r="C11" s="132" t="s">
        <v>359</v>
      </c>
      <c r="D11" s="132" t="s">
        <v>360</v>
      </c>
      <c r="E11" s="133" t="s">
        <v>350</v>
      </c>
      <c r="F11" s="134">
        <v>6.458333333333334E-2</v>
      </c>
      <c r="G11" s="135">
        <v>7.2337962962962963E-3</v>
      </c>
      <c r="H11" s="135">
        <v>6.5972222222222222E-3</v>
      </c>
      <c r="I11" s="136" t="s">
        <v>126</v>
      </c>
      <c r="J11" s="137" t="s">
        <v>361</v>
      </c>
      <c r="K11" s="160">
        <v>76</v>
      </c>
      <c r="L11" s="277" t="s">
        <v>239</v>
      </c>
      <c r="M11" s="277"/>
      <c r="N11" s="277"/>
      <c r="Q11" s="114" t="s">
        <v>419</v>
      </c>
      <c r="R11" s="114" t="s">
        <v>415</v>
      </c>
      <c r="S11" s="114" t="s">
        <v>26</v>
      </c>
      <c r="T11" s="114" t="s">
        <v>416</v>
      </c>
    </row>
    <row r="12" spans="1:20" ht="12.75" customHeight="1" x14ac:dyDescent="0.2">
      <c r="A12" s="270">
        <v>6</v>
      </c>
      <c r="B12" s="271" t="s">
        <v>11</v>
      </c>
      <c r="C12" s="271" t="s">
        <v>359</v>
      </c>
      <c r="D12" s="271" t="s">
        <v>362</v>
      </c>
      <c r="E12" s="272" t="s">
        <v>353</v>
      </c>
      <c r="F12" s="273">
        <v>6.1805555555555558E-2</v>
      </c>
      <c r="G12" s="274">
        <v>8.2638888888888883E-3</v>
      </c>
      <c r="H12" s="274">
        <v>7.6388888888888886E-3</v>
      </c>
      <c r="I12" s="275" t="s">
        <v>363</v>
      </c>
      <c r="J12" s="137" t="s">
        <v>364</v>
      </c>
      <c r="K12" s="269">
        <v>64</v>
      </c>
      <c r="L12" s="278" t="s">
        <v>434</v>
      </c>
      <c r="M12" s="167"/>
      <c r="N12" s="168"/>
      <c r="Q12" s="149" t="s">
        <v>412</v>
      </c>
      <c r="R12" s="149"/>
      <c r="S12" s="149"/>
      <c r="T12" s="151"/>
    </row>
    <row r="13" spans="1:20" ht="38.25" customHeight="1" x14ac:dyDescent="0.2">
      <c r="A13" s="270"/>
      <c r="B13" s="271"/>
      <c r="C13" s="271"/>
      <c r="D13" s="271"/>
      <c r="E13" s="272"/>
      <c r="F13" s="273"/>
      <c r="G13" s="274"/>
      <c r="H13" s="274"/>
      <c r="I13" s="275"/>
      <c r="J13" s="137" t="s">
        <v>126</v>
      </c>
      <c r="K13" s="269"/>
      <c r="L13" s="279"/>
      <c r="M13" s="169" t="s">
        <v>427</v>
      </c>
      <c r="N13" s="170" t="s">
        <v>435</v>
      </c>
      <c r="Q13" s="63" t="s">
        <v>417</v>
      </c>
      <c r="R13" s="63">
        <f>COUNTIFS(C:C,"CR",E:E,"600 - 700",B:B,"Correct")</f>
        <v>2</v>
      </c>
      <c r="S13" s="63">
        <f>COUNTIFS(C:C,"CR",E:E,"600 - 700")</f>
        <v>3</v>
      </c>
      <c r="T13" s="151">
        <f>R13/S13</f>
        <v>0.66666666666666663</v>
      </c>
    </row>
    <row r="14" spans="1:20" ht="15" x14ac:dyDescent="0.2">
      <c r="A14" s="131">
        <v>7</v>
      </c>
      <c r="B14" s="132" t="s">
        <v>1</v>
      </c>
      <c r="C14" s="132" t="s">
        <v>365</v>
      </c>
      <c r="D14" s="132" t="s">
        <v>366</v>
      </c>
      <c r="E14" s="133" t="s">
        <v>353</v>
      </c>
      <c r="F14" s="134">
        <v>0.1763888888888889</v>
      </c>
      <c r="G14" s="135">
        <v>1.1203703703703704E-2</v>
      </c>
      <c r="H14" s="135">
        <v>1.0416666666666666E-2</v>
      </c>
      <c r="I14" s="136" t="s">
        <v>121</v>
      </c>
      <c r="J14" s="137"/>
      <c r="K14" s="160">
        <v>73</v>
      </c>
      <c r="L14" s="277" t="s">
        <v>239</v>
      </c>
      <c r="M14" s="277"/>
      <c r="N14" s="277"/>
      <c r="Q14" s="63" t="s">
        <v>418</v>
      </c>
      <c r="R14" s="63">
        <f>COUNTIFS(C:C,"CR",E:E,"700 - 800",B:B,"Correct")</f>
        <v>7</v>
      </c>
      <c r="S14" s="63">
        <f>COUNTIFS(C:C,"CR",E:E,"700 - 800")</f>
        <v>11</v>
      </c>
      <c r="T14" s="151">
        <f>R14/S14</f>
        <v>0.63636363636363635</v>
      </c>
    </row>
    <row r="15" spans="1:20" ht="15" x14ac:dyDescent="0.2">
      <c r="A15" s="131">
        <v>8</v>
      </c>
      <c r="B15" s="132" t="s">
        <v>1</v>
      </c>
      <c r="C15" s="132" t="s">
        <v>365</v>
      </c>
      <c r="D15" s="132" t="s">
        <v>367</v>
      </c>
      <c r="E15" s="133" t="s">
        <v>350</v>
      </c>
      <c r="F15" s="134">
        <v>8.8888888888888892E-2</v>
      </c>
      <c r="G15" s="135">
        <v>1.2685185185185183E-2</v>
      </c>
      <c r="H15" s="135">
        <v>1.1111111111111112E-2</v>
      </c>
      <c r="I15" s="136" t="s">
        <v>368</v>
      </c>
      <c r="J15" s="137"/>
      <c r="K15" s="160">
        <v>79</v>
      </c>
      <c r="L15" s="277" t="s">
        <v>239</v>
      </c>
      <c r="M15" s="277"/>
      <c r="N15" s="277"/>
      <c r="Q15" s="149" t="s">
        <v>413</v>
      </c>
      <c r="R15" s="149"/>
      <c r="S15" s="149"/>
      <c r="T15" s="151"/>
    </row>
    <row r="16" spans="1:20" ht="20.25" customHeight="1" x14ac:dyDescent="0.2">
      <c r="A16" s="131">
        <v>9</v>
      </c>
      <c r="B16" s="132" t="s">
        <v>1</v>
      </c>
      <c r="C16" s="132" t="s">
        <v>365</v>
      </c>
      <c r="D16" s="132" t="s">
        <v>369</v>
      </c>
      <c r="E16" s="133" t="s">
        <v>350</v>
      </c>
      <c r="F16" s="134">
        <v>6.25E-2</v>
      </c>
      <c r="G16" s="135">
        <v>1.3726851851851851E-2</v>
      </c>
      <c r="H16" s="135">
        <v>1.1805555555555555E-2</v>
      </c>
      <c r="I16" s="136" t="s">
        <v>121</v>
      </c>
      <c r="J16" s="137"/>
      <c r="K16" s="160">
        <v>82</v>
      </c>
      <c r="L16" s="277" t="s">
        <v>239</v>
      </c>
      <c r="M16" s="277"/>
      <c r="N16" s="277"/>
      <c r="Q16" s="63" t="s">
        <v>417</v>
      </c>
      <c r="R16" s="63">
        <f>COUNTIFS(C:C,"RC",E:E,"600 - 700",B:B,"Correct")</f>
        <v>4</v>
      </c>
      <c r="S16" s="63">
        <f>COUNTIFS(C:C,"RC",E:E, "600 - 700")</f>
        <v>4</v>
      </c>
      <c r="T16" s="151">
        <f>R16/S16</f>
        <v>1</v>
      </c>
    </row>
    <row r="17" spans="1:20" ht="24" x14ac:dyDescent="0.2">
      <c r="A17" s="131">
        <v>10</v>
      </c>
      <c r="B17" s="132" t="s">
        <v>11</v>
      </c>
      <c r="C17" s="132" t="s">
        <v>359</v>
      </c>
      <c r="D17" s="132" t="s">
        <v>370</v>
      </c>
      <c r="E17" s="133" t="s">
        <v>353</v>
      </c>
      <c r="F17" s="134">
        <v>7.2222222222222229E-2</v>
      </c>
      <c r="G17" s="135">
        <v>1.4930555555555556E-2</v>
      </c>
      <c r="H17" s="135">
        <v>1.2847222222222223E-2</v>
      </c>
      <c r="I17" s="136" t="s">
        <v>371</v>
      </c>
      <c r="J17" s="137" t="s">
        <v>372</v>
      </c>
      <c r="K17" s="160">
        <v>78</v>
      </c>
      <c r="L17" s="165" t="s">
        <v>436</v>
      </c>
      <c r="M17" s="163" t="s">
        <v>12</v>
      </c>
      <c r="N17" s="165" t="s">
        <v>437</v>
      </c>
      <c r="Q17" s="63" t="s">
        <v>418</v>
      </c>
      <c r="R17" s="63">
        <f>COUNTIFS(C:C,"RC",E:E,"700 - 800",B:B,"Correct")</f>
        <v>4</v>
      </c>
      <c r="S17" s="63">
        <f>COUNTIFS(C:C,"RC",E:E, "700 - 800")</f>
        <v>8</v>
      </c>
      <c r="T17" s="151">
        <f>R17/S17</f>
        <v>0.5</v>
      </c>
    </row>
    <row r="18" spans="1:20" ht="21.75" customHeight="1" x14ac:dyDescent="0.2">
      <c r="A18" s="131">
        <v>11</v>
      </c>
      <c r="B18" s="132" t="s">
        <v>1</v>
      </c>
      <c r="C18" s="132" t="s">
        <v>359</v>
      </c>
      <c r="D18" s="132" t="s">
        <v>373</v>
      </c>
      <c r="E18" s="133" t="s">
        <v>353</v>
      </c>
      <c r="F18" s="134">
        <v>7.6388888888888895E-2</v>
      </c>
      <c r="G18" s="135">
        <v>1.6203703703703703E-2</v>
      </c>
      <c r="H18" s="135">
        <v>1.3888888888888888E-2</v>
      </c>
      <c r="I18" s="136" t="s">
        <v>374</v>
      </c>
      <c r="J18" s="137"/>
      <c r="K18" s="160">
        <v>82</v>
      </c>
      <c r="L18" s="277" t="s">
        <v>239</v>
      </c>
      <c r="M18" s="277"/>
      <c r="N18" s="277"/>
      <c r="Q18" s="149" t="s">
        <v>414</v>
      </c>
      <c r="R18" s="63"/>
      <c r="S18" s="149"/>
      <c r="T18" s="151"/>
    </row>
    <row r="19" spans="1:20" ht="12.75" customHeight="1" x14ac:dyDescent="0.2">
      <c r="A19" s="270">
        <v>12</v>
      </c>
      <c r="B19" s="271" t="s">
        <v>1</v>
      </c>
      <c r="C19" s="271" t="s">
        <v>359</v>
      </c>
      <c r="D19" s="271" t="s">
        <v>375</v>
      </c>
      <c r="E19" s="272" t="s">
        <v>353</v>
      </c>
      <c r="F19" s="273">
        <v>7.8472222222222221E-2</v>
      </c>
      <c r="G19" s="274">
        <v>1.7511574074074072E-2</v>
      </c>
      <c r="H19" s="274">
        <v>1.4930555555555556E-2</v>
      </c>
      <c r="I19" s="275" t="s">
        <v>361</v>
      </c>
      <c r="J19" s="137" t="s">
        <v>376</v>
      </c>
      <c r="K19" s="269">
        <v>86</v>
      </c>
      <c r="L19" s="277" t="s">
        <v>239</v>
      </c>
      <c r="M19" s="277"/>
      <c r="N19" s="277"/>
      <c r="Q19" s="63" t="s">
        <v>417</v>
      </c>
      <c r="R19" s="63">
        <f>COUNTIFS(C:C,"SC",E:E,"600 - 700",B:B,"Correct")</f>
        <v>1</v>
      </c>
      <c r="S19" s="63">
        <f>COUNTIFS(C:C,"SC",E:E,"600 - 700")</f>
        <v>1</v>
      </c>
      <c r="T19" s="151">
        <f>R19/S19</f>
        <v>1</v>
      </c>
    </row>
    <row r="20" spans="1:20" ht="21" customHeight="1" x14ac:dyDescent="0.2">
      <c r="A20" s="270"/>
      <c r="B20" s="271"/>
      <c r="C20" s="271"/>
      <c r="D20" s="271"/>
      <c r="E20" s="272"/>
      <c r="F20" s="273"/>
      <c r="G20" s="274"/>
      <c r="H20" s="274"/>
      <c r="I20" s="275"/>
      <c r="J20" s="137" t="s">
        <v>377</v>
      </c>
      <c r="K20" s="269"/>
      <c r="L20" s="277" t="s">
        <v>239</v>
      </c>
      <c r="M20" s="277"/>
      <c r="N20" s="277"/>
      <c r="Q20" s="63" t="s">
        <v>418</v>
      </c>
      <c r="R20" s="63">
        <f>COUNTIFS(C:C,"SC",E:E,"700 - 800",B:B,"Correct")</f>
        <v>7</v>
      </c>
      <c r="S20" s="63">
        <f>COUNTIFS(C:C,"SC",E:E,"700 - 800")</f>
        <v>14</v>
      </c>
      <c r="T20" s="151">
        <f>R20/S20</f>
        <v>0.5</v>
      </c>
    </row>
    <row r="21" spans="1:20" ht="24" x14ac:dyDescent="0.2">
      <c r="A21" s="270">
        <v>13</v>
      </c>
      <c r="B21" s="271" t="s">
        <v>11</v>
      </c>
      <c r="C21" s="271" t="s">
        <v>359</v>
      </c>
      <c r="D21" s="271" t="s">
        <v>378</v>
      </c>
      <c r="E21" s="272" t="s">
        <v>353</v>
      </c>
      <c r="F21" s="273">
        <v>8.3333333333333329E-2</v>
      </c>
      <c r="G21" s="274">
        <v>1.8900462962962963E-2</v>
      </c>
      <c r="H21" s="274">
        <v>1.5972222222222224E-2</v>
      </c>
      <c r="I21" s="275" t="s">
        <v>372</v>
      </c>
      <c r="J21" s="137" t="s">
        <v>126</v>
      </c>
      <c r="K21" s="269">
        <v>81</v>
      </c>
      <c r="L21" s="163" t="s">
        <v>438</v>
      </c>
      <c r="M21" s="163" t="s">
        <v>12</v>
      </c>
      <c r="N21" s="163" t="s">
        <v>439</v>
      </c>
    </row>
    <row r="22" spans="1:20" ht="12.75" customHeight="1" x14ac:dyDescent="0.2">
      <c r="A22" s="270"/>
      <c r="B22" s="271"/>
      <c r="C22" s="271"/>
      <c r="D22" s="271"/>
      <c r="E22" s="272"/>
      <c r="F22" s="273"/>
      <c r="G22" s="274"/>
      <c r="H22" s="274"/>
      <c r="I22" s="275"/>
      <c r="J22" s="137" t="s">
        <v>377</v>
      </c>
      <c r="K22" s="269"/>
      <c r="L22" s="162"/>
      <c r="M22" s="162"/>
      <c r="N22" s="162"/>
      <c r="Q22" s="154" t="s">
        <v>412</v>
      </c>
      <c r="R22" s="155"/>
      <c r="S22" s="155"/>
      <c r="T22" s="156"/>
    </row>
    <row r="23" spans="1:20" ht="15" x14ac:dyDescent="0.2">
      <c r="A23" s="131">
        <v>14</v>
      </c>
      <c r="B23" s="132" t="s">
        <v>1</v>
      </c>
      <c r="C23" s="132" t="s">
        <v>348</v>
      </c>
      <c r="D23" s="132" t="s">
        <v>379</v>
      </c>
      <c r="E23" s="133" t="s">
        <v>353</v>
      </c>
      <c r="F23" s="134">
        <v>6.5972222222222224E-2</v>
      </c>
      <c r="G23" s="135">
        <v>0.02</v>
      </c>
      <c r="H23" s="135">
        <v>1.7361111111111112E-2</v>
      </c>
      <c r="I23" s="136" t="s">
        <v>356</v>
      </c>
      <c r="J23" s="137"/>
      <c r="K23" s="160">
        <v>85</v>
      </c>
      <c r="L23" s="277" t="s">
        <v>239</v>
      </c>
      <c r="M23" s="277"/>
      <c r="N23" s="277"/>
      <c r="Q23" s="153" t="s">
        <v>5</v>
      </c>
      <c r="R23" s="153" t="s">
        <v>415</v>
      </c>
      <c r="S23" s="153" t="s">
        <v>420</v>
      </c>
      <c r="T23" s="153" t="s">
        <v>416</v>
      </c>
    </row>
    <row r="24" spans="1:20" ht="15" x14ac:dyDescent="0.2">
      <c r="A24" s="131">
        <v>15</v>
      </c>
      <c r="B24" s="132" t="s">
        <v>1</v>
      </c>
      <c r="C24" s="132" t="s">
        <v>348</v>
      </c>
      <c r="D24" s="132" t="s">
        <v>380</v>
      </c>
      <c r="E24" s="133" t="s">
        <v>353</v>
      </c>
      <c r="F24" s="134">
        <v>5.6250000000000001E-2</v>
      </c>
      <c r="G24" s="135">
        <v>2.0937499999999998E-2</v>
      </c>
      <c r="H24" s="135">
        <v>1.8749999999999999E-2</v>
      </c>
      <c r="I24" s="136" t="s">
        <v>381</v>
      </c>
      <c r="J24" s="137"/>
      <c r="K24" s="160">
        <v>88</v>
      </c>
      <c r="L24" s="277" t="s">
        <v>239</v>
      </c>
      <c r="M24" s="277"/>
      <c r="N24" s="277"/>
      <c r="Q24" s="152" t="s">
        <v>351</v>
      </c>
      <c r="R24" s="63">
        <f t="shared" ref="R24:R29" si="0">COUNTIFS(I:I,Q24,B:B,"CORRECT")</f>
        <v>1</v>
      </c>
      <c r="S24" s="63">
        <f t="shared" ref="S24:S29" si="1">COUNTIFS(I:I,Q24)</f>
        <v>2</v>
      </c>
      <c r="T24" s="148">
        <f t="shared" ref="T24:T29" si="2">R24/S24</f>
        <v>0.5</v>
      </c>
    </row>
    <row r="25" spans="1:20" ht="30" x14ac:dyDescent="0.2">
      <c r="A25" s="131">
        <v>16</v>
      </c>
      <c r="B25" s="132" t="s">
        <v>1</v>
      </c>
      <c r="C25" s="132" t="s">
        <v>359</v>
      </c>
      <c r="D25" s="132" t="s">
        <v>382</v>
      </c>
      <c r="E25" s="133" t="s">
        <v>353</v>
      </c>
      <c r="F25" s="134">
        <v>3.888888888888889E-2</v>
      </c>
      <c r="G25" s="135">
        <v>2.1585648148148145E-2</v>
      </c>
      <c r="H25" s="135">
        <v>1.9791666666666666E-2</v>
      </c>
      <c r="I25" s="136" t="s">
        <v>377</v>
      </c>
      <c r="J25" s="137" t="s">
        <v>376</v>
      </c>
      <c r="K25" s="160">
        <v>97</v>
      </c>
      <c r="L25" s="277" t="s">
        <v>239</v>
      </c>
      <c r="M25" s="277"/>
      <c r="N25" s="277"/>
      <c r="Q25" s="152" t="s">
        <v>354</v>
      </c>
      <c r="R25" s="63">
        <f t="shared" si="0"/>
        <v>1</v>
      </c>
      <c r="S25" s="63">
        <f t="shared" si="1"/>
        <v>2</v>
      </c>
      <c r="T25" s="148">
        <f t="shared" si="2"/>
        <v>0.5</v>
      </c>
    </row>
    <row r="26" spans="1:20" ht="15" x14ac:dyDescent="0.2">
      <c r="A26" s="131">
        <v>17</v>
      </c>
      <c r="B26" s="132" t="s">
        <v>1</v>
      </c>
      <c r="C26" s="132" t="s">
        <v>359</v>
      </c>
      <c r="D26" s="132" t="s">
        <v>383</v>
      </c>
      <c r="E26" s="133" t="s">
        <v>353</v>
      </c>
      <c r="F26" s="134">
        <v>3.6111111111111115E-2</v>
      </c>
      <c r="G26" s="135">
        <v>2.2187499999999999E-2</v>
      </c>
      <c r="H26" s="135">
        <v>2.0833333333333332E-2</v>
      </c>
      <c r="I26" s="136" t="s">
        <v>364</v>
      </c>
      <c r="J26" s="137" t="s">
        <v>372</v>
      </c>
      <c r="K26" s="160">
        <v>99</v>
      </c>
      <c r="L26" s="277" t="s">
        <v>239</v>
      </c>
      <c r="M26" s="277"/>
      <c r="N26" s="277"/>
      <c r="Q26" s="152" t="s">
        <v>356</v>
      </c>
      <c r="R26" s="63">
        <f t="shared" si="0"/>
        <v>3</v>
      </c>
      <c r="S26" s="63">
        <f t="shared" si="1"/>
        <v>4</v>
      </c>
      <c r="T26" s="148">
        <f t="shared" si="2"/>
        <v>0.75</v>
      </c>
    </row>
    <row r="27" spans="1:20" ht="30" x14ac:dyDescent="0.2">
      <c r="A27" s="131">
        <v>18</v>
      </c>
      <c r="B27" s="132" t="s">
        <v>1</v>
      </c>
      <c r="C27" s="132" t="s">
        <v>359</v>
      </c>
      <c r="D27" s="132" t="s">
        <v>384</v>
      </c>
      <c r="E27" s="133" t="s">
        <v>353</v>
      </c>
      <c r="F27" s="134">
        <v>5.7638888888888885E-2</v>
      </c>
      <c r="G27" s="135">
        <v>2.314814814814815E-2</v>
      </c>
      <c r="H27" s="135">
        <v>2.1875000000000002E-2</v>
      </c>
      <c r="I27" s="136" t="s">
        <v>361</v>
      </c>
      <c r="J27" s="137"/>
      <c r="K27" s="160">
        <v>99</v>
      </c>
      <c r="L27" s="277" t="s">
        <v>239</v>
      </c>
      <c r="M27" s="277"/>
      <c r="N27" s="277"/>
      <c r="Q27" s="152" t="s">
        <v>358</v>
      </c>
      <c r="R27" s="63">
        <f t="shared" si="0"/>
        <v>1</v>
      </c>
      <c r="S27" s="63">
        <f t="shared" si="1"/>
        <v>3</v>
      </c>
      <c r="T27" s="148">
        <f t="shared" si="2"/>
        <v>0.33333333333333331</v>
      </c>
    </row>
    <row r="28" spans="1:20" ht="48" x14ac:dyDescent="0.2">
      <c r="A28" s="131">
        <v>19</v>
      </c>
      <c r="B28" s="132" t="s">
        <v>11</v>
      </c>
      <c r="C28" s="132" t="s">
        <v>359</v>
      </c>
      <c r="D28" s="132" t="s">
        <v>385</v>
      </c>
      <c r="E28" s="133" t="s">
        <v>353</v>
      </c>
      <c r="F28" s="134">
        <v>5.9027777777777783E-2</v>
      </c>
      <c r="G28" s="135">
        <v>2.4131944444444445E-2</v>
      </c>
      <c r="H28" s="135">
        <v>2.2916666666666669E-2</v>
      </c>
      <c r="I28" s="136" t="s">
        <v>126</v>
      </c>
      <c r="J28" s="137" t="s">
        <v>374</v>
      </c>
      <c r="K28" s="160">
        <v>90</v>
      </c>
      <c r="L28" s="163" t="s">
        <v>438</v>
      </c>
      <c r="M28" s="163" t="s">
        <v>12</v>
      </c>
      <c r="N28" s="163" t="s">
        <v>439</v>
      </c>
      <c r="Q28" s="152" t="s">
        <v>387</v>
      </c>
      <c r="R28" s="63">
        <f t="shared" si="0"/>
        <v>1</v>
      </c>
      <c r="S28" s="63">
        <f t="shared" si="1"/>
        <v>1</v>
      </c>
      <c r="T28" s="148">
        <f t="shared" si="2"/>
        <v>1</v>
      </c>
    </row>
    <row r="29" spans="1:20" ht="30" x14ac:dyDescent="0.2">
      <c r="A29" s="131">
        <v>20</v>
      </c>
      <c r="B29" s="132" t="s">
        <v>1</v>
      </c>
      <c r="C29" s="132" t="s">
        <v>348</v>
      </c>
      <c r="D29" s="132" t="s">
        <v>386</v>
      </c>
      <c r="E29" s="133" t="s">
        <v>353</v>
      </c>
      <c r="F29" s="134">
        <v>0.12986111111111112</v>
      </c>
      <c r="G29" s="135">
        <v>2.6296296296296293E-2</v>
      </c>
      <c r="H29" s="135">
        <v>2.4305555555555556E-2</v>
      </c>
      <c r="I29" s="136" t="s">
        <v>387</v>
      </c>
      <c r="J29" s="137"/>
      <c r="K29" s="160">
        <v>97</v>
      </c>
      <c r="L29" s="277" t="s">
        <v>239</v>
      </c>
      <c r="M29" s="277"/>
      <c r="N29" s="277"/>
      <c r="Q29" s="152" t="s">
        <v>411</v>
      </c>
      <c r="R29" s="63">
        <f t="shared" si="0"/>
        <v>1</v>
      </c>
      <c r="S29" s="63">
        <f t="shared" si="1"/>
        <v>1</v>
      </c>
      <c r="T29" s="148">
        <f t="shared" si="2"/>
        <v>1</v>
      </c>
    </row>
    <row r="30" spans="1:20" ht="24" x14ac:dyDescent="0.2">
      <c r="A30" s="131">
        <v>21</v>
      </c>
      <c r="B30" s="132" t="s">
        <v>1</v>
      </c>
      <c r="C30" s="132" t="s">
        <v>348</v>
      </c>
      <c r="D30" s="132" t="s">
        <v>388</v>
      </c>
      <c r="E30" s="133" t="s">
        <v>353</v>
      </c>
      <c r="F30" s="134">
        <v>8.9583333333333334E-2</v>
      </c>
      <c r="G30" s="135">
        <v>2.7789351851851853E-2</v>
      </c>
      <c r="H30" s="135">
        <v>2.5694444444444447E-2</v>
      </c>
      <c r="I30" s="136" t="s">
        <v>358</v>
      </c>
      <c r="J30" s="137"/>
      <c r="K30" s="160">
        <v>99</v>
      </c>
      <c r="L30" s="277" t="s">
        <v>239</v>
      </c>
      <c r="M30" s="277"/>
      <c r="N30" s="277"/>
      <c r="S30" s="62">
        <f>SUM(S24:S29)</f>
        <v>13</v>
      </c>
    </row>
    <row r="31" spans="1:20" ht="36" x14ac:dyDescent="0.2">
      <c r="A31" s="131">
        <v>22</v>
      </c>
      <c r="B31" s="132" t="s">
        <v>11</v>
      </c>
      <c r="C31" s="132" t="s">
        <v>359</v>
      </c>
      <c r="D31" s="132" t="s">
        <v>389</v>
      </c>
      <c r="E31" s="133" t="s">
        <v>353</v>
      </c>
      <c r="F31" s="134">
        <v>3.0555555555555555E-2</v>
      </c>
      <c r="G31" s="135">
        <v>2.8298611111111111E-2</v>
      </c>
      <c r="H31" s="135">
        <v>2.6736111111111113E-2</v>
      </c>
      <c r="I31" s="136" t="s">
        <v>363</v>
      </c>
      <c r="J31" s="137" t="s">
        <v>371</v>
      </c>
      <c r="K31" s="160">
        <v>91</v>
      </c>
      <c r="L31" s="164" t="s">
        <v>440</v>
      </c>
      <c r="M31" s="164" t="s">
        <v>12</v>
      </c>
      <c r="N31" s="164" t="s">
        <v>441</v>
      </c>
    </row>
    <row r="32" spans="1:20" ht="15" x14ac:dyDescent="0.2">
      <c r="A32" s="131">
        <v>23</v>
      </c>
      <c r="B32" s="132" t="s">
        <v>1</v>
      </c>
      <c r="C32" s="132" t="s">
        <v>359</v>
      </c>
      <c r="D32" s="132" t="s">
        <v>390</v>
      </c>
      <c r="E32" s="133" t="s">
        <v>353</v>
      </c>
      <c r="F32" s="134">
        <v>5.0694444444444452E-2</v>
      </c>
      <c r="G32" s="135">
        <v>2.9143518518518517E-2</v>
      </c>
      <c r="H32" s="135">
        <v>2.7777777777777776E-2</v>
      </c>
      <c r="I32" s="136" t="s">
        <v>364</v>
      </c>
      <c r="J32" s="137" t="s">
        <v>372</v>
      </c>
      <c r="K32" s="160">
        <v>99</v>
      </c>
      <c r="L32" s="277" t="s">
        <v>239</v>
      </c>
      <c r="M32" s="277"/>
      <c r="N32" s="277"/>
    </row>
    <row r="33" spans="1:14" ht="36" x14ac:dyDescent="0.2">
      <c r="A33" s="131">
        <v>24</v>
      </c>
      <c r="B33" s="132" t="s">
        <v>11</v>
      </c>
      <c r="C33" s="132" t="s">
        <v>348</v>
      </c>
      <c r="D33" s="132" t="s">
        <v>391</v>
      </c>
      <c r="E33" s="133" t="s">
        <v>353</v>
      </c>
      <c r="F33" s="134">
        <v>0.1013888888888889</v>
      </c>
      <c r="G33" s="135">
        <v>3.0833333333333334E-2</v>
      </c>
      <c r="H33" s="135">
        <v>2.9166666666666664E-2</v>
      </c>
      <c r="I33" s="136" t="s">
        <v>356</v>
      </c>
      <c r="J33" s="137"/>
      <c r="K33" s="160">
        <v>88</v>
      </c>
      <c r="L33" s="164" t="s">
        <v>429</v>
      </c>
      <c r="M33" s="164" t="s">
        <v>427</v>
      </c>
      <c r="N33" s="164" t="s">
        <v>430</v>
      </c>
    </row>
    <row r="34" spans="1:14" ht="24" x14ac:dyDescent="0.2">
      <c r="A34" s="131">
        <v>25</v>
      </c>
      <c r="B34" s="132" t="s">
        <v>11</v>
      </c>
      <c r="C34" s="132" t="s">
        <v>365</v>
      </c>
      <c r="D34" s="132" t="s">
        <v>392</v>
      </c>
      <c r="E34" s="133" t="s">
        <v>353</v>
      </c>
      <c r="F34" s="134">
        <v>0.11180555555555556</v>
      </c>
      <c r="G34" s="135">
        <v>3.2696759259259259E-2</v>
      </c>
      <c r="H34" s="135">
        <v>3.1944444444444449E-2</v>
      </c>
      <c r="I34" s="136" t="s">
        <v>393</v>
      </c>
      <c r="J34" s="137"/>
      <c r="K34" s="160">
        <v>85</v>
      </c>
      <c r="L34" s="162"/>
      <c r="M34" s="162"/>
      <c r="N34" s="162"/>
    </row>
    <row r="35" spans="1:14" ht="15" x14ac:dyDescent="0.2">
      <c r="A35" s="131">
        <v>26</v>
      </c>
      <c r="B35" s="132" t="s">
        <v>1</v>
      </c>
      <c r="C35" s="132" t="s">
        <v>365</v>
      </c>
      <c r="D35" s="132" t="s">
        <v>394</v>
      </c>
      <c r="E35" s="133" t="s">
        <v>353</v>
      </c>
      <c r="F35" s="134">
        <v>9.7916666666666666E-2</v>
      </c>
      <c r="G35" s="135">
        <v>3.4328703703703702E-2</v>
      </c>
      <c r="H35" s="135">
        <v>3.2638888888888891E-2</v>
      </c>
      <c r="I35" s="136" t="s">
        <v>121</v>
      </c>
      <c r="J35" s="137"/>
      <c r="K35" s="160">
        <v>86</v>
      </c>
      <c r="L35" s="277" t="s">
        <v>239</v>
      </c>
      <c r="M35" s="277"/>
      <c r="N35" s="277"/>
    </row>
    <row r="36" spans="1:14" ht="15" x14ac:dyDescent="0.2">
      <c r="A36" s="131">
        <v>27</v>
      </c>
      <c r="B36" s="132" t="s">
        <v>1</v>
      </c>
      <c r="C36" s="132" t="s">
        <v>365</v>
      </c>
      <c r="D36" s="132" t="s">
        <v>395</v>
      </c>
      <c r="E36" s="133" t="s">
        <v>353</v>
      </c>
      <c r="F36" s="134">
        <v>8.4722222222222213E-2</v>
      </c>
      <c r="G36" s="135">
        <v>3.5740740740740747E-2</v>
      </c>
      <c r="H36" s="135">
        <v>3.3333333333333333E-2</v>
      </c>
      <c r="I36" s="136" t="s">
        <v>368</v>
      </c>
      <c r="J36" s="137"/>
      <c r="K36" s="160">
        <v>88</v>
      </c>
      <c r="L36" s="277" t="s">
        <v>239</v>
      </c>
      <c r="M36" s="277"/>
      <c r="N36" s="277"/>
    </row>
    <row r="37" spans="1:14" ht="30" x14ac:dyDescent="0.2">
      <c r="A37" s="131">
        <v>28</v>
      </c>
      <c r="B37" s="132" t="s">
        <v>1</v>
      </c>
      <c r="C37" s="132" t="s">
        <v>348</v>
      </c>
      <c r="D37" s="132" t="s">
        <v>396</v>
      </c>
      <c r="E37" s="133" t="s">
        <v>353</v>
      </c>
      <c r="F37" s="134">
        <v>7.8472222222222221E-2</v>
      </c>
      <c r="G37" s="135">
        <v>3.7048611111111109E-2</v>
      </c>
      <c r="H37" s="135">
        <v>3.4722222222222224E-2</v>
      </c>
      <c r="I37" s="136" t="s">
        <v>354</v>
      </c>
      <c r="J37" s="137"/>
      <c r="K37" s="160">
        <v>91</v>
      </c>
      <c r="L37" s="277" t="s">
        <v>239</v>
      </c>
      <c r="M37" s="277"/>
      <c r="N37" s="277"/>
    </row>
    <row r="38" spans="1:14" ht="12.75" customHeight="1" x14ac:dyDescent="0.2">
      <c r="A38" s="270">
        <v>29</v>
      </c>
      <c r="B38" s="271" t="s">
        <v>1</v>
      </c>
      <c r="C38" s="271" t="s">
        <v>359</v>
      </c>
      <c r="D38" s="271" t="s">
        <v>397</v>
      </c>
      <c r="E38" s="272" t="s">
        <v>353</v>
      </c>
      <c r="F38" s="273">
        <v>7.6388888888888895E-2</v>
      </c>
      <c r="G38" s="274">
        <v>3.8321759259259257E-2</v>
      </c>
      <c r="H38" s="274">
        <v>3.5763888888888887E-2</v>
      </c>
      <c r="I38" s="275" t="s">
        <v>377</v>
      </c>
      <c r="J38" s="137" t="s">
        <v>398</v>
      </c>
      <c r="K38" s="269">
        <v>97</v>
      </c>
      <c r="L38" s="282" t="s">
        <v>239</v>
      </c>
      <c r="M38" s="283"/>
      <c r="N38" s="284"/>
    </row>
    <row r="39" spans="1:14" ht="48" x14ac:dyDescent="0.2">
      <c r="A39" s="270"/>
      <c r="B39" s="271"/>
      <c r="C39" s="271"/>
      <c r="D39" s="271"/>
      <c r="E39" s="272"/>
      <c r="F39" s="273"/>
      <c r="G39" s="274"/>
      <c r="H39" s="274"/>
      <c r="I39" s="275"/>
      <c r="J39" s="137" t="s">
        <v>374</v>
      </c>
      <c r="K39" s="269"/>
      <c r="L39" s="285"/>
      <c r="M39" s="286"/>
      <c r="N39" s="287"/>
    </row>
    <row r="40" spans="1:14" ht="24" x14ac:dyDescent="0.2">
      <c r="A40" s="131">
        <v>30</v>
      </c>
      <c r="B40" s="132" t="s">
        <v>11</v>
      </c>
      <c r="C40" s="132" t="s">
        <v>348</v>
      </c>
      <c r="D40" s="132" t="s">
        <v>399</v>
      </c>
      <c r="E40" s="133" t="s">
        <v>350</v>
      </c>
      <c r="F40" s="134">
        <v>5.7638888888888885E-2</v>
      </c>
      <c r="G40" s="135">
        <v>3.9282407407407412E-2</v>
      </c>
      <c r="H40" s="135">
        <v>3.7152777777777778E-2</v>
      </c>
      <c r="I40" s="136" t="s">
        <v>358</v>
      </c>
      <c r="J40" s="137"/>
      <c r="K40" s="160">
        <v>88</v>
      </c>
      <c r="L40" s="166" t="s">
        <v>431</v>
      </c>
      <c r="M40" s="163"/>
      <c r="N40" s="163" t="s">
        <v>432</v>
      </c>
    </row>
    <row r="41" spans="1:14" ht="12.75" customHeight="1" x14ac:dyDescent="0.2">
      <c r="A41" s="270">
        <v>31</v>
      </c>
      <c r="B41" s="271" t="s">
        <v>11</v>
      </c>
      <c r="C41" s="271" t="s">
        <v>359</v>
      </c>
      <c r="D41" s="271" t="s">
        <v>400</v>
      </c>
      <c r="E41" s="272" t="s">
        <v>353</v>
      </c>
      <c r="F41" s="273">
        <v>4.7222222222222221E-2</v>
      </c>
      <c r="G41" s="274">
        <v>4.0069444444444442E-2</v>
      </c>
      <c r="H41" s="274">
        <v>3.8194444444444441E-2</v>
      </c>
      <c r="I41" s="275" t="s">
        <v>371</v>
      </c>
      <c r="J41" s="137" t="s">
        <v>376</v>
      </c>
      <c r="K41" s="269">
        <v>85</v>
      </c>
      <c r="L41" s="280" t="s">
        <v>442</v>
      </c>
      <c r="M41" s="280" t="s">
        <v>12</v>
      </c>
      <c r="N41" s="280" t="s">
        <v>442</v>
      </c>
    </row>
    <row r="42" spans="1:14" ht="48" x14ac:dyDescent="0.2">
      <c r="A42" s="270"/>
      <c r="B42" s="271"/>
      <c r="C42" s="271"/>
      <c r="D42" s="271"/>
      <c r="E42" s="272"/>
      <c r="F42" s="273"/>
      <c r="G42" s="274"/>
      <c r="H42" s="274"/>
      <c r="I42" s="275"/>
      <c r="J42" s="137" t="s">
        <v>363</v>
      </c>
      <c r="K42" s="269"/>
      <c r="L42" s="281"/>
      <c r="M42" s="281"/>
      <c r="N42" s="281"/>
    </row>
    <row r="43" spans="1:14" ht="15" x14ac:dyDescent="0.2">
      <c r="A43" s="131">
        <v>32</v>
      </c>
      <c r="B43" s="132" t="s">
        <v>11</v>
      </c>
      <c r="C43" s="132" t="s">
        <v>365</v>
      </c>
      <c r="D43" s="132" t="s">
        <v>401</v>
      </c>
      <c r="E43" s="133" t="s">
        <v>353</v>
      </c>
      <c r="F43" s="134">
        <v>0.16527777777777777</v>
      </c>
      <c r="G43" s="135">
        <v>4.282407407407407E-2</v>
      </c>
      <c r="H43" s="135">
        <v>4.0972222222222222E-2</v>
      </c>
      <c r="I43" s="136" t="s">
        <v>368</v>
      </c>
      <c r="J43" s="137"/>
      <c r="K43" s="160">
        <v>83</v>
      </c>
      <c r="L43" s="162"/>
      <c r="M43" s="162"/>
      <c r="N43" s="162"/>
    </row>
    <row r="44" spans="1:14" ht="15" x14ac:dyDescent="0.2">
      <c r="A44" s="131">
        <v>33</v>
      </c>
      <c r="B44" s="132" t="s">
        <v>11</v>
      </c>
      <c r="C44" s="132" t="s">
        <v>365</v>
      </c>
      <c r="D44" s="132" t="s">
        <v>402</v>
      </c>
      <c r="E44" s="133" t="s">
        <v>353</v>
      </c>
      <c r="F44" s="134">
        <v>7.2916666666666671E-2</v>
      </c>
      <c r="G44" s="135">
        <v>4.403935185185185E-2</v>
      </c>
      <c r="H44" s="135">
        <v>4.1666666666666664E-2</v>
      </c>
      <c r="I44" s="136" t="s">
        <v>121</v>
      </c>
      <c r="J44" s="137"/>
      <c r="K44" s="160">
        <v>81</v>
      </c>
      <c r="L44" s="277"/>
      <c r="M44" s="277"/>
      <c r="N44" s="277"/>
    </row>
    <row r="45" spans="1:14" ht="15" x14ac:dyDescent="0.2">
      <c r="A45" s="131">
        <v>34</v>
      </c>
      <c r="B45" s="132" t="s">
        <v>1</v>
      </c>
      <c r="C45" s="132" t="s">
        <v>365</v>
      </c>
      <c r="D45" s="132" t="s">
        <v>403</v>
      </c>
      <c r="E45" s="133" t="s">
        <v>353</v>
      </c>
      <c r="F45" s="134">
        <v>5.6944444444444443E-2</v>
      </c>
      <c r="G45" s="135">
        <v>4.4988425925925925E-2</v>
      </c>
      <c r="H45" s="135">
        <v>4.2361111111111106E-2</v>
      </c>
      <c r="I45" s="136" t="s">
        <v>368</v>
      </c>
      <c r="J45" s="137"/>
      <c r="K45" s="160">
        <v>82</v>
      </c>
      <c r="L45" s="277" t="s">
        <v>239</v>
      </c>
      <c r="M45" s="277"/>
      <c r="N45" s="277"/>
    </row>
    <row r="46" spans="1:14" ht="15" x14ac:dyDescent="0.2">
      <c r="A46" s="131">
        <v>35</v>
      </c>
      <c r="B46" s="132" t="s">
        <v>1</v>
      </c>
      <c r="C46" s="132" t="s">
        <v>348</v>
      </c>
      <c r="D46" s="132" t="s">
        <v>404</v>
      </c>
      <c r="E46" s="133" t="s">
        <v>353</v>
      </c>
      <c r="F46" s="134">
        <v>7.6388888888888895E-2</v>
      </c>
      <c r="G46" s="135">
        <v>4.6261574074074073E-2</v>
      </c>
      <c r="H46" s="135">
        <v>4.3750000000000004E-2</v>
      </c>
      <c r="I46" s="136" t="s">
        <v>356</v>
      </c>
      <c r="J46" s="137"/>
      <c r="K46" s="160">
        <v>83</v>
      </c>
      <c r="L46" s="277" t="s">
        <v>239</v>
      </c>
      <c r="M46" s="277"/>
      <c r="N46" s="277"/>
    </row>
    <row r="47" spans="1:14" ht="15" x14ac:dyDescent="0.2">
      <c r="A47" s="131">
        <v>36</v>
      </c>
      <c r="B47" s="132" t="s">
        <v>1</v>
      </c>
      <c r="C47" s="132" t="s">
        <v>365</v>
      </c>
      <c r="D47" s="132" t="s">
        <v>405</v>
      </c>
      <c r="E47" s="133" t="s">
        <v>350</v>
      </c>
      <c r="F47" s="134">
        <v>0.10069444444444443</v>
      </c>
      <c r="G47" s="135">
        <v>4.7939814814814817E-2</v>
      </c>
      <c r="H47" s="135">
        <v>4.6527777777777779E-2</v>
      </c>
      <c r="I47" s="136" t="s">
        <v>148</v>
      </c>
      <c r="J47" s="137"/>
      <c r="K47" s="160">
        <v>85</v>
      </c>
      <c r="L47" s="277" t="s">
        <v>239</v>
      </c>
      <c r="M47" s="277"/>
      <c r="N47" s="277"/>
    </row>
    <row r="48" spans="1:14" ht="15" x14ac:dyDescent="0.2">
      <c r="A48" s="131">
        <v>37</v>
      </c>
      <c r="B48" s="132" t="s">
        <v>11</v>
      </c>
      <c r="C48" s="132" t="s">
        <v>365</v>
      </c>
      <c r="D48" s="132" t="s">
        <v>406</v>
      </c>
      <c r="E48" s="133" t="s">
        <v>353</v>
      </c>
      <c r="F48" s="134">
        <v>4.1666666666666664E-2</v>
      </c>
      <c r="G48" s="135">
        <v>4.8634259259259259E-2</v>
      </c>
      <c r="H48" s="135">
        <v>4.7222222222222221E-2</v>
      </c>
      <c r="I48" s="136" t="s">
        <v>368</v>
      </c>
      <c r="J48" s="137"/>
      <c r="K48" s="160">
        <v>82</v>
      </c>
      <c r="L48" s="162"/>
      <c r="M48" s="162"/>
      <c r="N48" s="162"/>
    </row>
    <row r="49" spans="1:14" ht="15" x14ac:dyDescent="0.2">
      <c r="A49" s="131">
        <v>38</v>
      </c>
      <c r="B49" s="132" t="s">
        <v>1</v>
      </c>
      <c r="C49" s="132" t="s">
        <v>365</v>
      </c>
      <c r="D49" s="132" t="s">
        <v>407</v>
      </c>
      <c r="E49" s="133" t="s">
        <v>350</v>
      </c>
      <c r="F49" s="134">
        <v>2.8472222222222222E-2</v>
      </c>
      <c r="G49" s="135">
        <v>4.9108796296296296E-2</v>
      </c>
      <c r="H49" s="135">
        <v>4.7916666666666663E-2</v>
      </c>
      <c r="I49" s="136" t="s">
        <v>121</v>
      </c>
      <c r="J49" s="137"/>
      <c r="K49" s="160">
        <v>83</v>
      </c>
      <c r="L49" s="277" t="s">
        <v>239</v>
      </c>
      <c r="M49" s="277"/>
      <c r="N49" s="277"/>
    </row>
    <row r="50" spans="1:14" ht="36" x14ac:dyDescent="0.2">
      <c r="A50" s="131">
        <v>39</v>
      </c>
      <c r="B50" s="132" t="s">
        <v>11</v>
      </c>
      <c r="C50" s="132" t="s">
        <v>348</v>
      </c>
      <c r="D50" s="132" t="s">
        <v>408</v>
      </c>
      <c r="E50" s="133" t="s">
        <v>353</v>
      </c>
      <c r="F50" s="134">
        <v>5.1388888888888894E-2</v>
      </c>
      <c r="G50" s="135">
        <v>4.9965277777777782E-2</v>
      </c>
      <c r="H50" s="135">
        <v>4.9305555555555554E-2</v>
      </c>
      <c r="I50" s="136" t="s">
        <v>351</v>
      </c>
      <c r="J50" s="137"/>
      <c r="K50" s="160">
        <v>81</v>
      </c>
      <c r="L50" s="164" t="s">
        <v>433</v>
      </c>
      <c r="M50" s="164" t="s">
        <v>427</v>
      </c>
      <c r="N50" s="164" t="s">
        <v>433</v>
      </c>
    </row>
    <row r="51" spans="1:14" ht="24" x14ac:dyDescent="0.2">
      <c r="A51" s="131">
        <v>40</v>
      </c>
      <c r="B51" s="132" t="s">
        <v>11</v>
      </c>
      <c r="C51" s="132" t="s">
        <v>359</v>
      </c>
      <c r="D51" s="132" t="s">
        <v>409</v>
      </c>
      <c r="E51" s="133" t="s">
        <v>353</v>
      </c>
      <c r="F51" s="134">
        <v>3.5416666666666666E-2</v>
      </c>
      <c r="G51" s="135">
        <v>5.0555555555555555E-2</v>
      </c>
      <c r="H51" s="135">
        <v>5.0347222222222217E-2</v>
      </c>
      <c r="I51" s="136" t="s">
        <v>398</v>
      </c>
      <c r="J51" s="137" t="s">
        <v>376</v>
      </c>
      <c r="K51" s="160">
        <v>80</v>
      </c>
      <c r="L51" s="164" t="s">
        <v>443</v>
      </c>
      <c r="M51" s="164" t="s">
        <v>427</v>
      </c>
      <c r="N51" s="164" t="s">
        <v>441</v>
      </c>
    </row>
    <row r="52" spans="1:14" ht="15.75" thickBot="1" x14ac:dyDescent="0.25">
      <c r="A52" s="139">
        <v>41</v>
      </c>
      <c r="B52" s="140" t="s">
        <v>1</v>
      </c>
      <c r="C52" s="140" t="s">
        <v>348</v>
      </c>
      <c r="D52" s="140" t="s">
        <v>410</v>
      </c>
      <c r="E52" s="141" t="s">
        <v>353</v>
      </c>
      <c r="F52" s="142">
        <v>8.4027777777777771E-2</v>
      </c>
      <c r="G52" s="143">
        <v>5.1956018518518519E-2</v>
      </c>
      <c r="H52" s="143">
        <v>5.1736111111111115E-2</v>
      </c>
      <c r="I52" s="144" t="s">
        <v>411</v>
      </c>
      <c r="J52" s="145"/>
      <c r="K52" s="141">
        <v>81</v>
      </c>
      <c r="L52" s="277" t="s">
        <v>239</v>
      </c>
      <c r="M52" s="277"/>
      <c r="N52" s="277"/>
    </row>
  </sheetData>
  <mergeCells count="92">
    <mergeCell ref="L16:N16"/>
    <mergeCell ref="L18:N18"/>
    <mergeCell ref="L19:N19"/>
    <mergeCell ref="L20:N20"/>
    <mergeCell ref="L41:L42"/>
    <mergeCell ref="M41:M42"/>
    <mergeCell ref="N41:N42"/>
    <mergeCell ref="L38:N39"/>
    <mergeCell ref="L23:N23"/>
    <mergeCell ref="L24:N24"/>
    <mergeCell ref="L25:N25"/>
    <mergeCell ref="L26:N26"/>
    <mergeCell ref="L27:N27"/>
    <mergeCell ref="L29:N29"/>
    <mergeCell ref="L52:N52"/>
    <mergeCell ref="L30:N30"/>
    <mergeCell ref="L32:N32"/>
    <mergeCell ref="L35:N35"/>
    <mergeCell ref="L36:N36"/>
    <mergeCell ref="L37:N37"/>
    <mergeCell ref="L44:N44"/>
    <mergeCell ref="L45:N45"/>
    <mergeCell ref="L46:N46"/>
    <mergeCell ref="L47:N47"/>
    <mergeCell ref="L49:N49"/>
    <mergeCell ref="L7:N7"/>
    <mergeCell ref="L9:N9"/>
    <mergeCell ref="L11:N11"/>
    <mergeCell ref="L14:N14"/>
    <mergeCell ref="L15:N15"/>
    <mergeCell ref="L12:L13"/>
    <mergeCell ref="Q4:T4"/>
    <mergeCell ref="G41:G42"/>
    <mergeCell ref="H41:H42"/>
    <mergeCell ref="I41:I42"/>
    <mergeCell ref="K41:K42"/>
    <mergeCell ref="G38:G39"/>
    <mergeCell ref="H38:H39"/>
    <mergeCell ref="I38:I39"/>
    <mergeCell ref="K38:K39"/>
    <mergeCell ref="G19:G20"/>
    <mergeCell ref="H19:H20"/>
    <mergeCell ref="I19:I20"/>
    <mergeCell ref="K19:K20"/>
    <mergeCell ref="G12:G13"/>
    <mergeCell ref="H12:H13"/>
    <mergeCell ref="I12:I13"/>
    <mergeCell ref="A41:A42"/>
    <mergeCell ref="B41:B42"/>
    <mergeCell ref="C41:C42"/>
    <mergeCell ref="D41:D42"/>
    <mergeCell ref="E41:E42"/>
    <mergeCell ref="F41:F42"/>
    <mergeCell ref="G21:G22"/>
    <mergeCell ref="H21:H22"/>
    <mergeCell ref="I21:I22"/>
    <mergeCell ref="K21:K22"/>
    <mergeCell ref="F38:F39"/>
    <mergeCell ref="F21:F22"/>
    <mergeCell ref="A38:A39"/>
    <mergeCell ref="B38:B39"/>
    <mergeCell ref="C38:C39"/>
    <mergeCell ref="D38:D39"/>
    <mergeCell ref="E38:E39"/>
    <mergeCell ref="A21:A22"/>
    <mergeCell ref="B21:B22"/>
    <mergeCell ref="C21:C22"/>
    <mergeCell ref="D21:D22"/>
    <mergeCell ref="E21:E22"/>
    <mergeCell ref="K12:K13"/>
    <mergeCell ref="A19:A20"/>
    <mergeCell ref="B19:B20"/>
    <mergeCell ref="C19:C20"/>
    <mergeCell ref="D19:D20"/>
    <mergeCell ref="E19:E20"/>
    <mergeCell ref="F19:F20"/>
    <mergeCell ref="A12:A13"/>
    <mergeCell ref="B12:B13"/>
    <mergeCell ref="C12:C13"/>
    <mergeCell ref="D12:D13"/>
    <mergeCell ref="E12:E13"/>
    <mergeCell ref="F12:F13"/>
    <mergeCell ref="A2:K2"/>
    <mergeCell ref="A3:K3"/>
    <mergeCell ref="A4:A6"/>
    <mergeCell ref="B4:B6"/>
    <mergeCell ref="C4:C6"/>
    <mergeCell ref="D4:D6"/>
    <mergeCell ref="E4:E6"/>
    <mergeCell ref="F4:F6"/>
    <mergeCell ref="J4:J6"/>
    <mergeCell ref="K4:K6"/>
  </mergeCells>
  <conditionalFormatting sqref="B1:B1048576">
    <cfRule type="containsText" dxfId="9" priority="1" operator="containsText" text="Correct">
      <formula>NOT(ISERROR(SEARCH("Correct",B1)))</formula>
    </cfRule>
    <cfRule type="containsText" dxfId="8" priority="2" operator="containsText" text="Wrong">
      <formula>NOT(ISERROR(SEARCH("Wrong",B1)))</formula>
    </cfRule>
  </conditionalFormatting>
  <pageMargins left="0.75" right="0.75" top="1" bottom="1" header="0.5" footer="0.5"/>
  <pageSetup orientation="portrait" horizontalDpi="90" verticalDpi="9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2:T48"/>
  <sheetViews>
    <sheetView zoomScale="80" zoomScaleNormal="80" workbookViewId="0">
      <selection activeCell="L10" sqref="L10:N10"/>
    </sheetView>
  </sheetViews>
  <sheetFormatPr defaultRowHeight="12" x14ac:dyDescent="0.2"/>
  <cols>
    <col min="2" max="2" width="6.7109375" bestFit="1" customWidth="1"/>
    <col min="9" max="9" width="21.42578125" customWidth="1"/>
    <col min="10" max="10" width="9.5703125" bestFit="1" customWidth="1"/>
    <col min="11" max="11" width="9.140625" bestFit="1" customWidth="1"/>
    <col min="12" max="12" width="23.5703125" bestFit="1" customWidth="1"/>
    <col min="13" max="13" width="31" bestFit="1" customWidth="1"/>
    <col min="14" max="14" width="23.7109375" bestFit="1" customWidth="1"/>
    <col min="18" max="18" width="14.5703125" bestFit="1" customWidth="1"/>
    <col min="20" max="20" width="13" bestFit="1" customWidth="1"/>
  </cols>
  <sheetData>
    <row r="2" spans="1:20" ht="15" x14ac:dyDescent="0.25">
      <c r="A2" s="288" t="s">
        <v>444</v>
      </c>
      <c r="B2" s="289"/>
      <c r="C2" s="289"/>
      <c r="D2" s="289"/>
      <c r="E2" s="290"/>
      <c r="F2" s="290"/>
      <c r="G2" s="290"/>
      <c r="H2" s="290"/>
      <c r="I2" s="290"/>
      <c r="J2" s="290"/>
      <c r="K2" s="257"/>
    </row>
    <row r="3" spans="1:20" ht="15" x14ac:dyDescent="0.2">
      <c r="A3" s="291"/>
      <c r="B3" s="292"/>
      <c r="C3" s="292"/>
      <c r="D3" s="292"/>
      <c r="E3" s="171" t="s">
        <v>445</v>
      </c>
      <c r="F3" s="171" t="s">
        <v>446</v>
      </c>
      <c r="G3" s="290"/>
      <c r="H3" s="290"/>
      <c r="I3" s="290"/>
      <c r="J3" s="290"/>
      <c r="K3" s="257"/>
    </row>
    <row r="4" spans="1:20" ht="15" x14ac:dyDescent="0.25">
      <c r="A4" s="293" t="s">
        <v>447</v>
      </c>
      <c r="B4" s="294"/>
      <c r="C4" s="294"/>
      <c r="D4" s="294"/>
      <c r="E4" s="172">
        <v>37</v>
      </c>
      <c r="F4" s="172">
        <v>44</v>
      </c>
      <c r="G4" s="290"/>
      <c r="H4" s="290"/>
      <c r="I4" s="290"/>
      <c r="J4" s="290"/>
      <c r="K4" s="257"/>
    </row>
    <row r="5" spans="1:20" ht="15" x14ac:dyDescent="0.25">
      <c r="A5" s="293" t="s">
        <v>448</v>
      </c>
      <c r="B5" s="294"/>
      <c r="C5" s="294"/>
      <c r="D5" s="294"/>
      <c r="E5" s="172">
        <v>620</v>
      </c>
      <c r="F5" s="172">
        <v>69</v>
      </c>
      <c r="G5" s="290"/>
      <c r="H5" s="290"/>
      <c r="I5" s="290"/>
      <c r="J5" s="290"/>
      <c r="K5" s="257"/>
    </row>
    <row r="6" spans="1:20" x14ac:dyDescent="0.2">
      <c r="A6" s="255"/>
      <c r="B6" s="256"/>
      <c r="C6" s="256"/>
      <c r="D6" s="256"/>
      <c r="E6" s="256"/>
      <c r="F6" s="256"/>
      <c r="G6" s="256"/>
      <c r="H6" s="256"/>
      <c r="I6" s="256"/>
      <c r="J6" s="256"/>
      <c r="K6" s="257"/>
    </row>
    <row r="7" spans="1:20" x14ac:dyDescent="0.2">
      <c r="A7" s="258" t="s">
        <v>449</v>
      </c>
      <c r="B7" s="259"/>
      <c r="C7" s="259"/>
      <c r="D7" s="259"/>
      <c r="E7" s="259"/>
      <c r="F7" s="259"/>
      <c r="G7" s="259"/>
      <c r="H7" s="259"/>
      <c r="I7" s="259"/>
      <c r="J7" s="259"/>
      <c r="K7" s="260"/>
    </row>
    <row r="8" spans="1:20" ht="12.75" customHeight="1" x14ac:dyDescent="0.2">
      <c r="A8" s="261" t="s">
        <v>186</v>
      </c>
      <c r="B8" s="263" t="s">
        <v>338</v>
      </c>
      <c r="C8" s="265" t="s">
        <v>5</v>
      </c>
      <c r="D8" s="265" t="s">
        <v>339</v>
      </c>
      <c r="E8" s="263" t="s">
        <v>125</v>
      </c>
      <c r="F8" s="263" t="s">
        <v>119</v>
      </c>
      <c r="G8" s="125" t="s">
        <v>340</v>
      </c>
      <c r="H8" s="126" t="s">
        <v>341</v>
      </c>
      <c r="I8" s="125" t="s">
        <v>342</v>
      </c>
      <c r="J8" s="263" t="s">
        <v>343</v>
      </c>
      <c r="K8" s="267" t="s">
        <v>344</v>
      </c>
    </row>
    <row r="9" spans="1:20" ht="12.75" customHeight="1" x14ac:dyDescent="0.2">
      <c r="A9" s="261"/>
      <c r="B9" s="263"/>
      <c r="C9" s="265"/>
      <c r="D9" s="265"/>
      <c r="E9" s="263"/>
      <c r="F9" s="263"/>
      <c r="G9" s="125" t="s">
        <v>119</v>
      </c>
      <c r="H9" s="126" t="s">
        <v>345</v>
      </c>
      <c r="I9" s="127" t="s">
        <v>346</v>
      </c>
      <c r="J9" s="263"/>
      <c r="K9" s="267"/>
    </row>
    <row r="10" spans="1:20" ht="15.75" thickBot="1" x14ac:dyDescent="0.25">
      <c r="A10" s="262"/>
      <c r="B10" s="264"/>
      <c r="C10" s="266"/>
      <c r="D10" s="266"/>
      <c r="E10" s="264"/>
      <c r="F10" s="264"/>
      <c r="G10" s="128"/>
      <c r="H10" s="129" t="s">
        <v>119</v>
      </c>
      <c r="I10" s="130" t="s">
        <v>347</v>
      </c>
      <c r="J10" s="264"/>
      <c r="K10" s="268"/>
      <c r="L10" s="176" t="s">
        <v>497</v>
      </c>
      <c r="M10" s="177" t="s">
        <v>498</v>
      </c>
      <c r="N10" s="176" t="s">
        <v>496</v>
      </c>
      <c r="R10" s="180" t="s">
        <v>505</v>
      </c>
      <c r="S10" s="180" t="s">
        <v>504</v>
      </c>
      <c r="T10" s="180" t="s">
        <v>416</v>
      </c>
    </row>
    <row r="11" spans="1:20" ht="60" customHeight="1" x14ac:dyDescent="0.2">
      <c r="A11" s="131">
        <v>1</v>
      </c>
      <c r="B11" s="132" t="s">
        <v>1</v>
      </c>
      <c r="C11" s="132" t="s">
        <v>450</v>
      </c>
      <c r="D11" s="132" t="s">
        <v>451</v>
      </c>
      <c r="E11" s="133" t="s">
        <v>350</v>
      </c>
      <c r="F11" s="134">
        <v>7.0833333333333331E-2</v>
      </c>
      <c r="G11" s="135">
        <v>1.1805555555555556E-3</v>
      </c>
      <c r="H11" s="135">
        <v>1.3888888888888889E-3</v>
      </c>
      <c r="I11" s="136" t="s">
        <v>305</v>
      </c>
      <c r="J11" s="137"/>
      <c r="K11" s="138">
        <v>75</v>
      </c>
      <c r="L11" s="173"/>
      <c r="N11" s="173"/>
      <c r="Q11" s="178" t="s">
        <v>450</v>
      </c>
      <c r="R11">
        <f>COUNTIFS(C:C,"PS",B:B,"Correct")</f>
        <v>11</v>
      </c>
      <c r="S11">
        <f>COUNTIFS(C:C,"PS")</f>
        <v>22</v>
      </c>
      <c r="T11" s="150">
        <f>R11/S11</f>
        <v>0.5</v>
      </c>
    </row>
    <row r="12" spans="1:20" ht="30" customHeight="1" x14ac:dyDescent="0.2">
      <c r="A12" s="131">
        <v>2</v>
      </c>
      <c r="B12" s="132" t="s">
        <v>11</v>
      </c>
      <c r="C12" s="132" t="s">
        <v>452</v>
      </c>
      <c r="D12" s="132" t="s">
        <v>453</v>
      </c>
      <c r="E12" s="133" t="s">
        <v>353</v>
      </c>
      <c r="F12" s="134">
        <v>0.17152777777777775</v>
      </c>
      <c r="G12" s="135">
        <v>4.0393518518518521E-3</v>
      </c>
      <c r="H12" s="135">
        <v>2.7777777777777779E-3</v>
      </c>
      <c r="I12" s="136" t="s">
        <v>35</v>
      </c>
      <c r="J12" s="137" t="s">
        <v>56</v>
      </c>
      <c r="K12" s="138">
        <v>56</v>
      </c>
      <c r="L12" s="174" t="s">
        <v>427</v>
      </c>
      <c r="M12" s="174" t="s">
        <v>499</v>
      </c>
      <c r="N12" s="174" t="s">
        <v>316</v>
      </c>
      <c r="O12" s="173"/>
      <c r="Q12" s="179" t="s">
        <v>452</v>
      </c>
      <c r="R12">
        <f>COUNTIFS(C:C,"DS",B:B,"Correct")</f>
        <v>5</v>
      </c>
      <c r="S12">
        <f>COUNTIFS(C:C,"DS")</f>
        <v>15</v>
      </c>
      <c r="T12" s="150">
        <f>R12/S12</f>
        <v>0.33333333333333331</v>
      </c>
    </row>
    <row r="13" spans="1:20" ht="30" customHeight="1" x14ac:dyDescent="0.2">
      <c r="A13" s="131">
        <v>3</v>
      </c>
      <c r="B13" s="132" t="s">
        <v>11</v>
      </c>
      <c r="C13" s="132" t="s">
        <v>452</v>
      </c>
      <c r="D13" s="132" t="s">
        <v>454</v>
      </c>
      <c r="E13" s="133" t="s">
        <v>350</v>
      </c>
      <c r="F13" s="134">
        <v>0.19513888888888889</v>
      </c>
      <c r="G13" s="135">
        <v>7.2916666666666659E-3</v>
      </c>
      <c r="H13" s="135">
        <v>4.1666666666666666E-3</v>
      </c>
      <c r="I13" s="136" t="s">
        <v>34</v>
      </c>
      <c r="J13" s="137"/>
      <c r="K13" s="138">
        <v>26</v>
      </c>
      <c r="L13" s="174" t="s">
        <v>427</v>
      </c>
      <c r="M13" s="174" t="s">
        <v>499</v>
      </c>
      <c r="N13" s="174" t="s">
        <v>316</v>
      </c>
    </row>
    <row r="14" spans="1:20" ht="24" x14ac:dyDescent="0.2">
      <c r="A14" s="131">
        <v>4</v>
      </c>
      <c r="B14" s="132" t="s">
        <v>11</v>
      </c>
      <c r="C14" s="132" t="s">
        <v>450</v>
      </c>
      <c r="D14" s="132" t="s">
        <v>455</v>
      </c>
      <c r="E14" s="133" t="s">
        <v>350</v>
      </c>
      <c r="F14" s="134">
        <v>0.11527777777777777</v>
      </c>
      <c r="G14" s="135">
        <v>9.2129629629629627E-3</v>
      </c>
      <c r="H14" s="135">
        <v>5.5555555555555558E-3</v>
      </c>
      <c r="I14" s="136" t="s">
        <v>300</v>
      </c>
      <c r="J14" s="137"/>
      <c r="K14" s="138">
        <v>8</v>
      </c>
      <c r="L14" s="174" t="s">
        <v>12</v>
      </c>
      <c r="M14" s="174" t="s">
        <v>500</v>
      </c>
      <c r="N14" s="174" t="s">
        <v>501</v>
      </c>
    </row>
    <row r="15" spans="1:20" ht="12.75" customHeight="1" x14ac:dyDescent="0.2">
      <c r="A15" s="131">
        <v>5</v>
      </c>
      <c r="B15" s="132" t="s">
        <v>1</v>
      </c>
      <c r="C15" s="132" t="s">
        <v>450</v>
      </c>
      <c r="D15" s="132" t="s">
        <v>456</v>
      </c>
      <c r="E15" s="133" t="s">
        <v>457</v>
      </c>
      <c r="F15" s="134">
        <v>4.8611111111111112E-2</v>
      </c>
      <c r="G15" s="135">
        <v>1.0023148148148147E-2</v>
      </c>
      <c r="H15" s="135">
        <v>6.9444444444444441E-3</v>
      </c>
      <c r="I15" s="136" t="s">
        <v>13</v>
      </c>
      <c r="J15" s="137"/>
      <c r="K15" s="138">
        <v>32</v>
      </c>
    </row>
    <row r="16" spans="1:20" ht="12.75" customHeight="1" x14ac:dyDescent="0.2">
      <c r="A16" s="131">
        <v>6</v>
      </c>
      <c r="B16" s="132" t="s">
        <v>1</v>
      </c>
      <c r="C16" s="132" t="s">
        <v>450</v>
      </c>
      <c r="D16" s="132" t="s">
        <v>458</v>
      </c>
      <c r="E16" s="133" t="s">
        <v>459</v>
      </c>
      <c r="F16" s="134">
        <v>7.4999999999999997E-2</v>
      </c>
      <c r="G16" s="135">
        <v>1.1273148148148148E-2</v>
      </c>
      <c r="H16" s="135">
        <v>8.3333333333333332E-3</v>
      </c>
      <c r="I16" s="136" t="s">
        <v>4</v>
      </c>
      <c r="J16" s="137"/>
      <c r="K16" s="138">
        <v>47</v>
      </c>
    </row>
    <row r="17" spans="1:14" ht="12.75" customHeight="1" x14ac:dyDescent="0.2">
      <c r="A17" s="131">
        <v>7</v>
      </c>
      <c r="B17" s="132" t="s">
        <v>1</v>
      </c>
      <c r="C17" s="132" t="s">
        <v>450</v>
      </c>
      <c r="D17" s="132" t="s">
        <v>460</v>
      </c>
      <c r="E17" s="133" t="s">
        <v>459</v>
      </c>
      <c r="F17" s="134">
        <v>3.2638888888888891E-2</v>
      </c>
      <c r="G17" s="135">
        <v>1.1817129629629629E-2</v>
      </c>
      <c r="H17" s="135">
        <v>9.7222222222222224E-3</v>
      </c>
      <c r="I17" s="136" t="s">
        <v>62</v>
      </c>
      <c r="J17" s="137"/>
      <c r="K17" s="138">
        <v>57</v>
      </c>
    </row>
    <row r="18" spans="1:14" ht="12.75" customHeight="1" x14ac:dyDescent="0.2">
      <c r="A18" s="131">
        <v>8</v>
      </c>
      <c r="B18" s="132" t="s">
        <v>1</v>
      </c>
      <c r="C18" s="132" t="s">
        <v>452</v>
      </c>
      <c r="D18" s="132" t="s">
        <v>461</v>
      </c>
      <c r="E18" s="133" t="s">
        <v>350</v>
      </c>
      <c r="F18" s="134">
        <v>0.19652777777777777</v>
      </c>
      <c r="G18" s="135">
        <v>1.5092592592592593E-2</v>
      </c>
      <c r="H18" s="135">
        <v>1.1111111111111112E-2</v>
      </c>
      <c r="I18" s="136" t="s">
        <v>302</v>
      </c>
      <c r="J18" s="137"/>
      <c r="K18" s="138">
        <v>65</v>
      </c>
    </row>
    <row r="19" spans="1:14" ht="36" x14ac:dyDescent="0.2">
      <c r="A19" s="131">
        <v>9</v>
      </c>
      <c r="B19" s="132" t="s">
        <v>1</v>
      </c>
      <c r="C19" s="132" t="s">
        <v>452</v>
      </c>
      <c r="D19" s="132" t="s">
        <v>462</v>
      </c>
      <c r="E19" s="133" t="s">
        <v>353</v>
      </c>
      <c r="F19" s="134">
        <v>1.3888888888888889E-3</v>
      </c>
      <c r="G19" s="135">
        <v>1.511574074074074E-2</v>
      </c>
      <c r="H19" s="135">
        <v>1.2499999999999999E-2</v>
      </c>
      <c r="I19" s="136" t="s">
        <v>115</v>
      </c>
      <c r="J19" s="137" t="s">
        <v>34</v>
      </c>
      <c r="K19" s="138">
        <v>69</v>
      </c>
    </row>
    <row r="20" spans="1:14" ht="60" customHeight="1" x14ac:dyDescent="0.2">
      <c r="A20" s="131">
        <v>10</v>
      </c>
      <c r="B20" s="132" t="s">
        <v>11</v>
      </c>
      <c r="C20" s="132" t="s">
        <v>452</v>
      </c>
      <c r="D20" s="132" t="s">
        <v>463</v>
      </c>
      <c r="E20" s="133" t="s">
        <v>350</v>
      </c>
      <c r="F20" s="134">
        <v>6.9444444444444441E-3</v>
      </c>
      <c r="G20" s="135">
        <v>1.5231481481481483E-2</v>
      </c>
      <c r="H20" s="135">
        <v>1.3888888888888888E-2</v>
      </c>
      <c r="I20" s="136" t="s">
        <v>53</v>
      </c>
      <c r="J20" s="137"/>
      <c r="K20" s="138">
        <v>66</v>
      </c>
      <c r="L20" s="174" t="s">
        <v>503</v>
      </c>
      <c r="M20" s="174" t="s">
        <v>427</v>
      </c>
      <c r="N20" s="174" t="s">
        <v>502</v>
      </c>
    </row>
    <row r="21" spans="1:14" ht="30" customHeight="1" x14ac:dyDescent="0.2">
      <c r="A21" s="131">
        <v>11</v>
      </c>
      <c r="B21" s="132" t="s">
        <v>1</v>
      </c>
      <c r="C21" s="132" t="s">
        <v>450</v>
      </c>
      <c r="D21" s="132" t="s">
        <v>464</v>
      </c>
      <c r="E21" s="133" t="s">
        <v>353</v>
      </c>
      <c r="F21" s="134">
        <v>9.8611111111111108E-2</v>
      </c>
      <c r="G21" s="135">
        <v>1.6875000000000001E-2</v>
      </c>
      <c r="H21" s="135">
        <v>1.5277777777777777E-2</v>
      </c>
      <c r="I21" s="136" t="s">
        <v>56</v>
      </c>
      <c r="J21" s="137" t="s">
        <v>59</v>
      </c>
      <c r="K21" s="138">
        <v>68</v>
      </c>
    </row>
    <row r="22" spans="1:14" ht="45" customHeight="1" x14ac:dyDescent="0.2">
      <c r="A22" s="131">
        <v>12</v>
      </c>
      <c r="B22" s="132" t="s">
        <v>1</v>
      </c>
      <c r="C22" s="132" t="s">
        <v>450</v>
      </c>
      <c r="D22" s="132" t="s">
        <v>465</v>
      </c>
      <c r="E22" s="133" t="s">
        <v>353</v>
      </c>
      <c r="F22" s="134">
        <v>5.486111111111111E-2</v>
      </c>
      <c r="G22" s="135">
        <v>1.7789351851851851E-2</v>
      </c>
      <c r="H22" s="135">
        <v>1.6666666666666666E-2</v>
      </c>
      <c r="I22" s="136" t="s">
        <v>466</v>
      </c>
      <c r="J22" s="137"/>
      <c r="K22" s="138">
        <v>71</v>
      </c>
    </row>
    <row r="23" spans="1:14" ht="45" customHeight="1" x14ac:dyDescent="0.2">
      <c r="A23" s="131">
        <v>13</v>
      </c>
      <c r="B23" s="132" t="s">
        <v>11</v>
      </c>
      <c r="C23" s="132" t="s">
        <v>452</v>
      </c>
      <c r="D23" s="132" t="s">
        <v>467</v>
      </c>
      <c r="E23" s="133" t="s">
        <v>353</v>
      </c>
      <c r="F23" s="134">
        <v>7.6388888888888895E-2</v>
      </c>
      <c r="G23" s="135">
        <v>1.90625E-2</v>
      </c>
      <c r="H23" s="135">
        <v>1.8055555555555557E-2</v>
      </c>
      <c r="I23" s="136" t="s">
        <v>468</v>
      </c>
      <c r="J23" s="137"/>
      <c r="K23" s="138">
        <v>68</v>
      </c>
    </row>
    <row r="24" spans="1:14" ht="45" customHeight="1" x14ac:dyDescent="0.2">
      <c r="A24" s="131">
        <v>14</v>
      </c>
      <c r="B24" s="132" t="s">
        <v>11</v>
      </c>
      <c r="C24" s="132" t="s">
        <v>452</v>
      </c>
      <c r="D24" s="132" t="s">
        <v>469</v>
      </c>
      <c r="E24" s="133" t="s">
        <v>353</v>
      </c>
      <c r="F24" s="134">
        <v>8.7500000000000008E-2</v>
      </c>
      <c r="G24" s="135">
        <v>2.0520833333333332E-2</v>
      </c>
      <c r="H24" s="135">
        <v>1.9444444444444445E-2</v>
      </c>
      <c r="I24" s="136" t="s">
        <v>302</v>
      </c>
      <c r="J24" s="137"/>
      <c r="K24" s="138">
        <v>67</v>
      </c>
    </row>
    <row r="25" spans="1:14" ht="90" customHeight="1" x14ac:dyDescent="0.2">
      <c r="A25" s="131">
        <v>15</v>
      </c>
      <c r="B25" s="132" t="s">
        <v>1</v>
      </c>
      <c r="C25" s="132" t="s">
        <v>450</v>
      </c>
      <c r="D25" s="132" t="s">
        <v>470</v>
      </c>
      <c r="E25" s="133" t="s">
        <v>353</v>
      </c>
      <c r="F25" s="134">
        <v>0.10625</v>
      </c>
      <c r="G25" s="135">
        <v>2.2291666666666668E-2</v>
      </c>
      <c r="H25" s="135">
        <v>2.0833333333333332E-2</v>
      </c>
      <c r="I25" s="136" t="s">
        <v>301</v>
      </c>
      <c r="J25" s="137"/>
      <c r="K25" s="138">
        <v>68</v>
      </c>
    </row>
    <row r="26" spans="1:14" ht="90" customHeight="1" x14ac:dyDescent="0.2">
      <c r="A26" s="131">
        <v>16</v>
      </c>
      <c r="B26" s="132" t="s">
        <v>11</v>
      </c>
      <c r="C26" s="132" t="s">
        <v>450</v>
      </c>
      <c r="D26" s="132" t="s">
        <v>471</v>
      </c>
      <c r="E26" s="133" t="s">
        <v>353</v>
      </c>
      <c r="F26" s="134">
        <v>0.125</v>
      </c>
      <c r="G26" s="135">
        <v>2.4375000000000004E-2</v>
      </c>
      <c r="H26" s="135">
        <v>2.2222222222222223E-2</v>
      </c>
      <c r="I26" s="136" t="s">
        <v>300</v>
      </c>
      <c r="J26" s="137" t="s">
        <v>300</v>
      </c>
      <c r="K26" s="138">
        <v>67</v>
      </c>
      <c r="L26" s="174" t="s">
        <v>12</v>
      </c>
      <c r="M26" s="174" t="s">
        <v>500</v>
      </c>
      <c r="N26" s="174" t="s">
        <v>501</v>
      </c>
    </row>
    <row r="27" spans="1:14" ht="90" customHeight="1" x14ac:dyDescent="0.2">
      <c r="A27" s="131">
        <v>17</v>
      </c>
      <c r="B27" s="132" t="s">
        <v>11</v>
      </c>
      <c r="C27" s="132" t="s">
        <v>452</v>
      </c>
      <c r="D27" s="132" t="s">
        <v>472</v>
      </c>
      <c r="E27" s="133" t="s">
        <v>350</v>
      </c>
      <c r="F27" s="134">
        <v>8.6805555555555566E-2</v>
      </c>
      <c r="G27" s="135">
        <v>2.5821759259259256E-2</v>
      </c>
      <c r="H27" s="135">
        <v>2.361111111111111E-2</v>
      </c>
      <c r="I27" s="136" t="s">
        <v>309</v>
      </c>
      <c r="J27" s="137" t="s">
        <v>466</v>
      </c>
      <c r="K27" s="138">
        <v>63</v>
      </c>
    </row>
    <row r="28" spans="1:14" ht="45" customHeight="1" x14ac:dyDescent="0.2">
      <c r="A28" s="131">
        <v>18</v>
      </c>
      <c r="B28" s="132" t="s">
        <v>11</v>
      </c>
      <c r="C28" s="132" t="s">
        <v>452</v>
      </c>
      <c r="D28" s="132" t="s">
        <v>473</v>
      </c>
      <c r="E28" s="133" t="s">
        <v>350</v>
      </c>
      <c r="F28" s="134">
        <v>0.10694444444444444</v>
      </c>
      <c r="G28" s="135">
        <v>2.7604166666666666E-2</v>
      </c>
      <c r="H28" s="135">
        <v>2.4999999999999998E-2</v>
      </c>
      <c r="I28" s="136" t="s">
        <v>34</v>
      </c>
      <c r="J28" s="137"/>
      <c r="K28" s="138">
        <v>58</v>
      </c>
    </row>
    <row r="29" spans="1:14" ht="75" customHeight="1" x14ac:dyDescent="0.2">
      <c r="A29" s="131">
        <v>19</v>
      </c>
      <c r="B29" s="132" t="s">
        <v>11</v>
      </c>
      <c r="C29" s="132" t="s">
        <v>450</v>
      </c>
      <c r="D29" s="132" t="s">
        <v>474</v>
      </c>
      <c r="E29" s="133" t="s">
        <v>350</v>
      </c>
      <c r="F29" s="134">
        <v>0.14583333333333334</v>
      </c>
      <c r="G29" s="135">
        <v>3.0034722222222223E-2</v>
      </c>
      <c r="H29" s="135">
        <v>2.6388888888888889E-2</v>
      </c>
      <c r="I29" s="136" t="s">
        <v>475</v>
      </c>
      <c r="J29" s="137"/>
      <c r="K29" s="138">
        <v>54</v>
      </c>
      <c r="L29" s="175" t="s">
        <v>506</v>
      </c>
      <c r="M29" s="175" t="s">
        <v>507</v>
      </c>
      <c r="N29" s="175" t="s">
        <v>508</v>
      </c>
    </row>
    <row r="30" spans="1:14" ht="75" customHeight="1" x14ac:dyDescent="0.2">
      <c r="A30" s="131">
        <v>20</v>
      </c>
      <c r="B30" s="132" t="s">
        <v>1</v>
      </c>
      <c r="C30" s="132" t="s">
        <v>450</v>
      </c>
      <c r="D30" s="132" t="s">
        <v>476</v>
      </c>
      <c r="E30" s="133" t="s">
        <v>350</v>
      </c>
      <c r="F30" s="134">
        <v>6.6666666666666666E-2</v>
      </c>
      <c r="G30" s="135">
        <v>3.1145833333333334E-2</v>
      </c>
      <c r="H30" s="135">
        <v>2.7777777777777776E-2</v>
      </c>
      <c r="I30" s="136" t="s">
        <v>94</v>
      </c>
      <c r="J30" s="137"/>
      <c r="K30" s="138">
        <v>57</v>
      </c>
    </row>
    <row r="31" spans="1:14" ht="30" customHeight="1" x14ac:dyDescent="0.2">
      <c r="A31" s="131">
        <v>21</v>
      </c>
      <c r="B31" s="132" t="s">
        <v>11</v>
      </c>
      <c r="C31" s="132" t="s">
        <v>450</v>
      </c>
      <c r="D31" s="132" t="s">
        <v>477</v>
      </c>
      <c r="E31" s="133" t="s">
        <v>353</v>
      </c>
      <c r="F31" s="134">
        <v>0.13819444444444443</v>
      </c>
      <c r="G31" s="135">
        <v>3.3449074074074069E-2</v>
      </c>
      <c r="H31" s="135">
        <v>2.9166666666666664E-2</v>
      </c>
      <c r="I31" s="136" t="s">
        <v>92</v>
      </c>
      <c r="J31" s="137" t="s">
        <v>305</v>
      </c>
      <c r="K31" s="138">
        <v>54</v>
      </c>
      <c r="L31" s="174" t="s">
        <v>12</v>
      </c>
      <c r="M31" s="174" t="s">
        <v>500</v>
      </c>
      <c r="N31" s="174" t="s">
        <v>501</v>
      </c>
    </row>
    <row r="32" spans="1:14" ht="60" customHeight="1" x14ac:dyDescent="0.2">
      <c r="A32" s="131">
        <v>22</v>
      </c>
      <c r="B32" s="132" t="s">
        <v>11</v>
      </c>
      <c r="C32" s="132" t="s">
        <v>450</v>
      </c>
      <c r="D32" s="132" t="s">
        <v>478</v>
      </c>
      <c r="E32" s="133" t="s">
        <v>350</v>
      </c>
      <c r="F32" s="134">
        <v>9.6527777777777768E-2</v>
      </c>
      <c r="G32" s="135">
        <v>3.5057870370370371E-2</v>
      </c>
      <c r="H32" s="135">
        <v>3.0555555555555555E-2</v>
      </c>
      <c r="I32" s="136" t="s">
        <v>479</v>
      </c>
      <c r="J32" s="137"/>
      <c r="K32" s="138">
        <v>51</v>
      </c>
      <c r="L32" s="175" t="s">
        <v>12</v>
      </c>
      <c r="M32" s="175" t="s">
        <v>509</v>
      </c>
      <c r="N32" s="175" t="s">
        <v>510</v>
      </c>
    </row>
    <row r="33" spans="1:14" ht="24" x14ac:dyDescent="0.2">
      <c r="A33" s="131">
        <v>23</v>
      </c>
      <c r="B33" s="132" t="s">
        <v>11</v>
      </c>
      <c r="C33" s="132" t="s">
        <v>450</v>
      </c>
      <c r="D33" s="132" t="s">
        <v>480</v>
      </c>
      <c r="E33" s="133" t="s">
        <v>350</v>
      </c>
      <c r="F33" s="134">
        <v>0.14583333333333334</v>
      </c>
      <c r="G33" s="135">
        <v>3.7488425925925925E-2</v>
      </c>
      <c r="H33" s="135">
        <v>3.1944444444444449E-2</v>
      </c>
      <c r="I33" s="136" t="s">
        <v>303</v>
      </c>
      <c r="J33" s="137" t="s">
        <v>79</v>
      </c>
      <c r="K33" s="138">
        <v>46</v>
      </c>
      <c r="L33" s="175" t="s">
        <v>12</v>
      </c>
      <c r="M33" s="175" t="s">
        <v>511</v>
      </c>
      <c r="N33" s="175" t="s">
        <v>510</v>
      </c>
    </row>
    <row r="34" spans="1:14" ht="12.75" customHeight="1" x14ac:dyDescent="0.2">
      <c r="A34" s="131">
        <v>24</v>
      </c>
      <c r="B34" s="132" t="s">
        <v>11</v>
      </c>
      <c r="C34" s="132" t="s">
        <v>450</v>
      </c>
      <c r="D34" s="132" t="s">
        <v>481</v>
      </c>
      <c r="E34" s="133" t="s">
        <v>459</v>
      </c>
      <c r="F34" s="134">
        <v>3.2638888888888891E-2</v>
      </c>
      <c r="G34" s="135">
        <v>3.8032407407407411E-2</v>
      </c>
      <c r="H34" s="135">
        <v>3.3333333333333333E-2</v>
      </c>
      <c r="I34" s="136" t="s">
        <v>87</v>
      </c>
      <c r="J34" s="137" t="s">
        <v>87</v>
      </c>
      <c r="K34" s="138">
        <v>44</v>
      </c>
    </row>
    <row r="35" spans="1:14" ht="12.75" customHeight="1" x14ac:dyDescent="0.2">
      <c r="A35" s="131">
        <v>25</v>
      </c>
      <c r="B35" s="132" t="s">
        <v>11</v>
      </c>
      <c r="C35" s="132" t="s">
        <v>452</v>
      </c>
      <c r="D35" s="132" t="s">
        <v>482</v>
      </c>
      <c r="E35" s="133" t="s">
        <v>459</v>
      </c>
      <c r="F35" s="134">
        <v>1.1805555555555555E-2</v>
      </c>
      <c r="G35" s="135">
        <v>3.8229166666666668E-2</v>
      </c>
      <c r="H35" s="135">
        <v>3.4722222222222224E-2</v>
      </c>
      <c r="I35" s="136" t="s">
        <v>56</v>
      </c>
      <c r="J35" s="137"/>
      <c r="K35" s="138">
        <v>43</v>
      </c>
    </row>
    <row r="36" spans="1:14" ht="24" x14ac:dyDescent="0.2">
      <c r="A36" s="131">
        <v>26</v>
      </c>
      <c r="B36" s="132" t="s">
        <v>1</v>
      </c>
      <c r="C36" s="132" t="s">
        <v>450</v>
      </c>
      <c r="D36" s="132" t="s">
        <v>483</v>
      </c>
      <c r="E36" s="133" t="s">
        <v>459</v>
      </c>
      <c r="F36" s="134">
        <v>1.9444444444444445E-2</v>
      </c>
      <c r="G36" s="135">
        <v>3.8553240740740742E-2</v>
      </c>
      <c r="H36" s="135">
        <v>3.6111111111111115E-2</v>
      </c>
      <c r="I36" s="136" t="s">
        <v>13</v>
      </c>
      <c r="J36" s="137" t="s">
        <v>13</v>
      </c>
      <c r="K36" s="138">
        <v>44</v>
      </c>
    </row>
    <row r="37" spans="1:14" ht="12.75" customHeight="1" x14ac:dyDescent="0.2">
      <c r="A37" s="131">
        <v>27</v>
      </c>
      <c r="B37" s="132" t="s">
        <v>1</v>
      </c>
      <c r="C37" s="132" t="s">
        <v>452</v>
      </c>
      <c r="D37" s="132" t="s">
        <v>484</v>
      </c>
      <c r="E37" s="133" t="s">
        <v>459</v>
      </c>
      <c r="F37" s="134">
        <v>0.14722222222222223</v>
      </c>
      <c r="G37" s="135">
        <v>4.1006944444444443E-2</v>
      </c>
      <c r="H37" s="135">
        <v>3.7499999999999999E-2</v>
      </c>
      <c r="I37" s="136" t="s">
        <v>59</v>
      </c>
      <c r="J37" s="137"/>
      <c r="K37" s="138">
        <v>46</v>
      </c>
    </row>
    <row r="38" spans="1:14" ht="12.75" customHeight="1" x14ac:dyDescent="0.2">
      <c r="A38" s="131">
        <v>28</v>
      </c>
      <c r="B38" s="132" t="s">
        <v>11</v>
      </c>
      <c r="C38" s="132" t="s">
        <v>450</v>
      </c>
      <c r="D38" s="132" t="s">
        <v>485</v>
      </c>
      <c r="E38" s="133" t="s">
        <v>459</v>
      </c>
      <c r="F38" s="134">
        <v>5.9027777777777783E-2</v>
      </c>
      <c r="G38" s="135">
        <v>4.1666666666666664E-2</v>
      </c>
      <c r="H38" s="135">
        <v>3.888888888888889E-2</v>
      </c>
      <c r="I38" s="136" t="s">
        <v>35</v>
      </c>
      <c r="J38" s="137"/>
      <c r="K38" s="138">
        <v>44</v>
      </c>
      <c r="L38" s="175" t="s">
        <v>12</v>
      </c>
      <c r="M38" s="175" t="s">
        <v>512</v>
      </c>
      <c r="N38" s="175" t="s">
        <v>510</v>
      </c>
    </row>
    <row r="39" spans="1:14" ht="30" x14ac:dyDescent="0.2">
      <c r="A39" s="131">
        <v>29</v>
      </c>
      <c r="B39" s="132" t="s">
        <v>11</v>
      </c>
      <c r="C39" s="132" t="s">
        <v>452</v>
      </c>
      <c r="D39" s="132" t="s">
        <v>486</v>
      </c>
      <c r="E39" s="133" t="s">
        <v>459</v>
      </c>
      <c r="F39" s="134">
        <v>7.013888888888889E-2</v>
      </c>
      <c r="G39" s="135">
        <v>4.3159722222222224E-2</v>
      </c>
      <c r="H39" s="135">
        <v>4.027777777777778E-2</v>
      </c>
      <c r="I39" s="136" t="s">
        <v>79</v>
      </c>
      <c r="J39" s="137"/>
      <c r="K39" s="138">
        <v>43</v>
      </c>
    </row>
    <row r="40" spans="1:14" ht="30" customHeight="1" x14ac:dyDescent="0.2">
      <c r="A40" s="131">
        <v>30</v>
      </c>
      <c r="B40" s="132" t="s">
        <v>11</v>
      </c>
      <c r="C40" s="132" t="s">
        <v>450</v>
      </c>
      <c r="D40" s="132" t="s">
        <v>487</v>
      </c>
      <c r="E40" s="133" t="s">
        <v>459</v>
      </c>
      <c r="F40" s="134">
        <v>7.7777777777777779E-2</v>
      </c>
      <c r="G40" s="135">
        <v>4.445601851851852E-2</v>
      </c>
      <c r="H40" s="135">
        <v>4.1666666666666664E-2</v>
      </c>
      <c r="I40" s="136" t="s">
        <v>59</v>
      </c>
      <c r="J40" s="137" t="s">
        <v>59</v>
      </c>
      <c r="K40" s="138">
        <v>38</v>
      </c>
      <c r="L40" s="174" t="s">
        <v>12</v>
      </c>
      <c r="M40" s="174" t="s">
        <v>500</v>
      </c>
      <c r="N40" s="174" t="s">
        <v>501</v>
      </c>
    </row>
    <row r="41" spans="1:14" ht="60" customHeight="1" x14ac:dyDescent="0.2">
      <c r="A41" s="131">
        <v>31</v>
      </c>
      <c r="B41" s="132" t="s">
        <v>11</v>
      </c>
      <c r="C41" s="132" t="s">
        <v>450</v>
      </c>
      <c r="D41" s="132" t="s">
        <v>488</v>
      </c>
      <c r="E41" s="133" t="s">
        <v>459</v>
      </c>
      <c r="F41" s="134">
        <v>0.19513888888888889</v>
      </c>
      <c r="G41" s="135">
        <v>4.7708333333333332E-2</v>
      </c>
      <c r="H41" s="135">
        <v>4.3055555555555562E-2</v>
      </c>
      <c r="I41" s="136" t="s">
        <v>79</v>
      </c>
      <c r="J41" s="137" t="s">
        <v>302</v>
      </c>
      <c r="K41" s="138">
        <v>32</v>
      </c>
      <c r="L41" s="174" t="s">
        <v>12</v>
      </c>
      <c r="M41" s="174" t="s">
        <v>500</v>
      </c>
      <c r="N41" s="174" t="s">
        <v>501</v>
      </c>
    </row>
    <row r="42" spans="1:14" ht="75" customHeight="1" x14ac:dyDescent="0.2">
      <c r="A42" s="131">
        <v>32</v>
      </c>
      <c r="B42" s="132" t="s">
        <v>11</v>
      </c>
      <c r="C42" s="132" t="s">
        <v>450</v>
      </c>
      <c r="D42" s="132" t="s">
        <v>489</v>
      </c>
      <c r="E42" s="133" t="s">
        <v>459</v>
      </c>
      <c r="F42" s="134">
        <v>5.9027777777777783E-2</v>
      </c>
      <c r="G42" s="135">
        <v>4.8692129629629627E-2</v>
      </c>
      <c r="H42" s="135">
        <v>4.4444444444444446E-2</v>
      </c>
      <c r="I42" s="136" t="s">
        <v>490</v>
      </c>
      <c r="J42" s="137"/>
      <c r="K42" s="138">
        <v>26</v>
      </c>
      <c r="L42" s="174" t="s">
        <v>427</v>
      </c>
      <c r="M42" s="174" t="s">
        <v>513</v>
      </c>
      <c r="N42" s="174" t="s">
        <v>513</v>
      </c>
    </row>
    <row r="43" spans="1:14" ht="45" customHeight="1" x14ac:dyDescent="0.2">
      <c r="A43" s="131">
        <v>33</v>
      </c>
      <c r="B43" s="132" t="s">
        <v>11</v>
      </c>
      <c r="C43" s="132" t="s">
        <v>452</v>
      </c>
      <c r="D43" s="132" t="s">
        <v>491</v>
      </c>
      <c r="E43" s="133" t="s">
        <v>459</v>
      </c>
      <c r="F43" s="134">
        <v>6.9444444444444434E-2</v>
      </c>
      <c r="G43" s="135">
        <v>4.9849537037037039E-2</v>
      </c>
      <c r="H43" s="135">
        <v>4.5833333333333337E-2</v>
      </c>
      <c r="I43" s="136" t="s">
        <v>92</v>
      </c>
      <c r="J43" s="137" t="s">
        <v>300</v>
      </c>
      <c r="K43" s="138">
        <v>23</v>
      </c>
    </row>
    <row r="44" spans="1:14" ht="60" customHeight="1" x14ac:dyDescent="0.2">
      <c r="A44" s="131">
        <v>34</v>
      </c>
      <c r="B44" s="132" t="s">
        <v>1</v>
      </c>
      <c r="C44" s="132" t="s">
        <v>452</v>
      </c>
      <c r="D44" s="132" t="s">
        <v>492</v>
      </c>
      <c r="E44" s="133" t="s">
        <v>459</v>
      </c>
      <c r="F44" s="134">
        <v>9.7222222222222224E-3</v>
      </c>
      <c r="G44" s="135">
        <v>5.0011574074074076E-2</v>
      </c>
      <c r="H44" s="135">
        <v>4.7222222222222221E-2</v>
      </c>
      <c r="I44" s="136" t="s">
        <v>13</v>
      </c>
      <c r="J44" s="137"/>
      <c r="K44" s="138">
        <v>28</v>
      </c>
    </row>
    <row r="45" spans="1:14" ht="30" customHeight="1" x14ac:dyDescent="0.2">
      <c r="A45" s="131">
        <v>35</v>
      </c>
      <c r="B45" s="132" t="s">
        <v>1</v>
      </c>
      <c r="C45" s="132" t="s">
        <v>450</v>
      </c>
      <c r="D45" s="132" t="s">
        <v>493</v>
      </c>
      <c r="E45" s="133" t="s">
        <v>457</v>
      </c>
      <c r="F45" s="134">
        <v>2.9861111111111113E-2</v>
      </c>
      <c r="G45" s="135">
        <v>5.0509259259259254E-2</v>
      </c>
      <c r="H45" s="135">
        <v>4.8611111111111112E-2</v>
      </c>
      <c r="I45" s="136" t="s">
        <v>301</v>
      </c>
      <c r="J45" s="137"/>
      <c r="K45" s="138">
        <v>34</v>
      </c>
    </row>
    <row r="46" spans="1:14" ht="75" customHeight="1" x14ac:dyDescent="0.2">
      <c r="A46" s="131">
        <v>36</v>
      </c>
      <c r="B46" s="132" t="s">
        <v>1</v>
      </c>
      <c r="C46" s="132" t="s">
        <v>452</v>
      </c>
      <c r="D46" s="132" t="s">
        <v>494</v>
      </c>
      <c r="E46" s="133" t="s">
        <v>459</v>
      </c>
      <c r="F46" s="134">
        <v>1.0416666666666666E-2</v>
      </c>
      <c r="G46" s="135">
        <v>5.0682870370370371E-2</v>
      </c>
      <c r="H46" s="135">
        <v>4.9999999999999996E-2</v>
      </c>
      <c r="I46" s="136" t="s">
        <v>62</v>
      </c>
      <c r="J46" s="137" t="s">
        <v>302</v>
      </c>
      <c r="K46" s="138">
        <v>39</v>
      </c>
    </row>
    <row r="47" spans="1:14" ht="30" customHeight="1" thickBot="1" x14ac:dyDescent="0.25">
      <c r="A47" s="139">
        <v>37</v>
      </c>
      <c r="B47" s="140" t="s">
        <v>1</v>
      </c>
      <c r="C47" s="140" t="s">
        <v>450</v>
      </c>
      <c r="D47" s="140" t="s">
        <v>495</v>
      </c>
      <c r="E47" s="141" t="s">
        <v>459</v>
      </c>
      <c r="F47" s="142">
        <v>6.9444444444444434E-2</v>
      </c>
      <c r="G47" s="143">
        <v>5.1840277777777777E-2</v>
      </c>
      <c r="H47" s="143">
        <v>5.1388888888888894E-2</v>
      </c>
      <c r="I47" s="144" t="s">
        <v>35</v>
      </c>
      <c r="J47" s="145"/>
      <c r="K47" s="146">
        <v>43</v>
      </c>
    </row>
    <row r="48" spans="1:14" ht="90.75" customHeight="1" x14ac:dyDescent="0.2"/>
  </sheetData>
  <mergeCells count="18">
    <mergeCell ref="A8:A10"/>
    <mergeCell ref="B8:B10"/>
    <mergeCell ref="C8:C10"/>
    <mergeCell ref="A5:D5"/>
    <mergeCell ref="G5:K5"/>
    <mergeCell ref="D8:D10"/>
    <mergeCell ref="E8:E10"/>
    <mergeCell ref="F8:F10"/>
    <mergeCell ref="J8:J10"/>
    <mergeCell ref="K8:K10"/>
    <mergeCell ref="A2:D2"/>
    <mergeCell ref="A6:K6"/>
    <mergeCell ref="A7:K7"/>
    <mergeCell ref="E2:K2"/>
    <mergeCell ref="A3:D3"/>
    <mergeCell ref="G3:K3"/>
    <mergeCell ref="A4:D4"/>
    <mergeCell ref="G4:K4"/>
  </mergeCells>
  <conditionalFormatting sqref="B1:B1048576">
    <cfRule type="containsText" dxfId="7" priority="1" operator="containsText" text="Wrong">
      <formula>NOT(ISERROR(SEARCH("Wrong",B1)))</formula>
    </cfRule>
    <cfRule type="containsText" dxfId="6" priority="2" operator="containsText" text="Correct">
      <formula>NOT(ISERROR(SEARCH("Correct",B1)))</formula>
    </cfRule>
  </conditionalFormatting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U107"/>
  <sheetViews>
    <sheetView workbookViewId="0">
      <selection activeCell="I15" sqref="I15"/>
    </sheetView>
  </sheetViews>
  <sheetFormatPr defaultRowHeight="12" x14ac:dyDescent="0.2"/>
  <cols>
    <col min="1" max="1" width="4.28515625" customWidth="1"/>
    <col min="2" max="2" width="14.28515625" customWidth="1"/>
    <col min="3" max="3" width="5.7109375" customWidth="1"/>
    <col min="4" max="4" width="25.7109375" customWidth="1"/>
    <col min="5" max="5" width="11.42578125" customWidth="1"/>
    <col min="6" max="8" width="10.28515625" customWidth="1"/>
    <col min="9" max="10" width="20" customWidth="1"/>
    <col min="11" max="11" width="4.28515625" customWidth="1"/>
    <col min="12" max="12" width="19" bestFit="1" customWidth="1"/>
    <col min="13" max="13" width="22.7109375" bestFit="1" customWidth="1"/>
    <col min="14" max="14" width="23.7109375" bestFit="1" customWidth="1"/>
    <col min="17" max="17" width="9.140625" customWidth="1"/>
  </cols>
  <sheetData>
    <row r="1" spans="1:14" s="202" customFormat="1" ht="15" customHeight="1" x14ac:dyDescent="0.25">
      <c r="A1" s="295" t="s">
        <v>540</v>
      </c>
      <c r="B1" s="296"/>
      <c r="C1" s="296"/>
      <c r="D1" s="297">
        <v>41343</v>
      </c>
      <c r="E1" s="297"/>
      <c r="F1" s="297"/>
      <c r="G1" s="297"/>
      <c r="H1" s="297"/>
      <c r="I1" s="297"/>
      <c r="J1" s="297"/>
      <c r="K1" s="298"/>
    </row>
    <row r="2" spans="1:14" s="202" customFormat="1" ht="15" customHeight="1" x14ac:dyDescent="0.25">
      <c r="A2" s="288" t="s">
        <v>541</v>
      </c>
      <c r="B2" s="289"/>
      <c r="C2" s="289"/>
      <c r="D2" s="289"/>
      <c r="E2" s="290"/>
      <c r="F2" s="290"/>
      <c r="G2" s="290"/>
      <c r="H2" s="290"/>
      <c r="I2" s="290"/>
      <c r="J2" s="290"/>
      <c r="K2" s="257"/>
    </row>
    <row r="3" spans="1:14" s="202" customFormat="1" ht="15" x14ac:dyDescent="0.2">
      <c r="A3" s="291"/>
      <c r="B3" s="292"/>
      <c r="C3" s="292"/>
      <c r="D3" s="292"/>
      <c r="E3" s="171" t="s">
        <v>445</v>
      </c>
      <c r="F3" s="171" t="s">
        <v>446</v>
      </c>
      <c r="G3" s="290"/>
      <c r="H3" s="290"/>
      <c r="I3" s="290"/>
      <c r="J3" s="290"/>
      <c r="K3" s="257"/>
    </row>
    <row r="4" spans="1:14" s="202" customFormat="1" ht="15" customHeight="1" x14ac:dyDescent="0.25">
      <c r="A4" s="293" t="s">
        <v>447</v>
      </c>
      <c r="B4" s="294"/>
      <c r="C4" s="294"/>
      <c r="D4" s="294"/>
      <c r="E4" s="172">
        <v>46</v>
      </c>
      <c r="F4" s="172">
        <v>71</v>
      </c>
      <c r="G4" s="290"/>
      <c r="H4" s="290"/>
      <c r="I4" s="290"/>
      <c r="J4" s="290"/>
      <c r="K4" s="257"/>
    </row>
    <row r="5" spans="1:14" s="202" customFormat="1" ht="15" customHeight="1" x14ac:dyDescent="0.25">
      <c r="A5" s="293" t="s">
        <v>448</v>
      </c>
      <c r="B5" s="294"/>
      <c r="C5" s="294"/>
      <c r="D5" s="294"/>
      <c r="E5" s="172">
        <v>690</v>
      </c>
      <c r="F5" s="172">
        <v>87</v>
      </c>
      <c r="G5" s="290"/>
      <c r="H5" s="290"/>
      <c r="I5" s="290"/>
      <c r="J5" s="290"/>
      <c r="K5" s="257"/>
    </row>
    <row r="6" spans="1:14" s="202" customFormat="1" x14ac:dyDescent="0.2">
      <c r="A6" s="255"/>
      <c r="B6" s="256"/>
      <c r="C6" s="256"/>
      <c r="D6" s="256"/>
      <c r="E6" s="256"/>
      <c r="F6" s="256"/>
      <c r="G6" s="256"/>
      <c r="H6" s="256"/>
      <c r="I6" s="256"/>
      <c r="J6" s="256"/>
      <c r="K6" s="257"/>
    </row>
    <row r="7" spans="1:14" s="202" customFormat="1" ht="22.5" customHeight="1" x14ac:dyDescent="0.2">
      <c r="A7" s="258" t="s">
        <v>449</v>
      </c>
      <c r="B7" s="259"/>
      <c r="C7" s="259"/>
      <c r="D7" s="259"/>
      <c r="E7" s="259"/>
      <c r="F7" s="259"/>
      <c r="G7" s="259"/>
      <c r="H7" s="259"/>
      <c r="I7" s="259"/>
      <c r="J7" s="259"/>
      <c r="K7" s="260"/>
    </row>
    <row r="8" spans="1:14" s="202" customFormat="1" ht="15" x14ac:dyDescent="0.2">
      <c r="A8" s="261" t="s">
        <v>186</v>
      </c>
      <c r="B8" s="263" t="s">
        <v>338</v>
      </c>
      <c r="C8" s="265" t="s">
        <v>5</v>
      </c>
      <c r="D8" s="265" t="s">
        <v>339</v>
      </c>
      <c r="E8" s="263" t="s">
        <v>125</v>
      </c>
      <c r="F8" s="263" t="s">
        <v>119</v>
      </c>
      <c r="G8" s="193" t="s">
        <v>340</v>
      </c>
      <c r="H8" s="126" t="s">
        <v>341</v>
      </c>
      <c r="I8" s="193" t="s">
        <v>342</v>
      </c>
      <c r="J8" s="263" t="s">
        <v>343</v>
      </c>
      <c r="K8" s="267" t="s">
        <v>344</v>
      </c>
    </row>
    <row r="9" spans="1:14" s="202" customFormat="1" ht="15" x14ac:dyDescent="0.2">
      <c r="A9" s="261"/>
      <c r="B9" s="263"/>
      <c r="C9" s="265"/>
      <c r="D9" s="265"/>
      <c r="E9" s="263"/>
      <c r="F9" s="263"/>
      <c r="G9" s="193" t="s">
        <v>119</v>
      </c>
      <c r="H9" s="126" t="s">
        <v>345</v>
      </c>
      <c r="I9" s="127" t="s">
        <v>346</v>
      </c>
      <c r="J9" s="263"/>
      <c r="K9" s="267"/>
    </row>
    <row r="10" spans="1:14" s="202" customFormat="1" ht="15.75" thickBot="1" x14ac:dyDescent="0.25">
      <c r="A10" s="262"/>
      <c r="B10" s="264"/>
      <c r="C10" s="266"/>
      <c r="D10" s="266"/>
      <c r="E10" s="264"/>
      <c r="F10" s="264"/>
      <c r="G10" s="194"/>
      <c r="H10" s="129" t="s">
        <v>119</v>
      </c>
      <c r="I10" s="130" t="s">
        <v>347</v>
      </c>
      <c r="J10" s="264"/>
      <c r="K10" s="268"/>
      <c r="L10" s="176" t="s">
        <v>497</v>
      </c>
      <c r="M10" s="177" t="s">
        <v>498</v>
      </c>
      <c r="N10" s="176" t="s">
        <v>496</v>
      </c>
    </row>
    <row r="11" spans="1:14" s="202" customFormat="1" ht="30" x14ac:dyDescent="0.2">
      <c r="A11" s="189">
        <v>1</v>
      </c>
      <c r="B11" s="190" t="s">
        <v>1</v>
      </c>
      <c r="C11" s="190" t="s">
        <v>452</v>
      </c>
      <c r="D11" s="190" t="s">
        <v>542</v>
      </c>
      <c r="E11" s="191" t="s">
        <v>350</v>
      </c>
      <c r="F11" s="192">
        <v>7.5694444444444439E-2</v>
      </c>
      <c r="G11" s="187">
        <v>1.261574074074074E-3</v>
      </c>
      <c r="H11" s="187">
        <v>1.3888888888888889E-3</v>
      </c>
      <c r="I11" s="188" t="s">
        <v>62</v>
      </c>
      <c r="J11" s="195"/>
      <c r="K11" s="138">
        <v>77</v>
      </c>
    </row>
    <row r="12" spans="1:14" s="202" customFormat="1" ht="15" x14ac:dyDescent="0.2">
      <c r="A12" s="189">
        <v>2</v>
      </c>
      <c r="B12" s="190" t="s">
        <v>1</v>
      </c>
      <c r="C12" s="190" t="s">
        <v>450</v>
      </c>
      <c r="D12" s="190" t="s">
        <v>543</v>
      </c>
      <c r="E12" s="191" t="s">
        <v>353</v>
      </c>
      <c r="F12" s="192">
        <v>0.22777777777777777</v>
      </c>
      <c r="G12" s="187">
        <v>5.0578703703703706E-3</v>
      </c>
      <c r="H12" s="187">
        <v>2.7777777777777779E-3</v>
      </c>
      <c r="I12" s="188" t="s">
        <v>53</v>
      </c>
      <c r="J12" s="195" t="s">
        <v>56</v>
      </c>
      <c r="K12" s="138">
        <v>98</v>
      </c>
    </row>
    <row r="13" spans="1:14" s="202" customFormat="1" ht="36" x14ac:dyDescent="0.2">
      <c r="A13" s="189">
        <v>3</v>
      </c>
      <c r="B13" s="203" t="s">
        <v>11</v>
      </c>
      <c r="C13" s="190" t="s">
        <v>452</v>
      </c>
      <c r="D13" s="190" t="s">
        <v>544</v>
      </c>
      <c r="E13" s="191" t="s">
        <v>353</v>
      </c>
      <c r="F13" s="192">
        <v>6.8749999999999992E-2</v>
      </c>
      <c r="G13" s="187">
        <v>6.2037037037037043E-3</v>
      </c>
      <c r="H13" s="187">
        <v>4.1666666666666666E-3</v>
      </c>
      <c r="I13" s="188" t="s">
        <v>89</v>
      </c>
      <c r="J13" s="195"/>
      <c r="K13" s="138">
        <v>68</v>
      </c>
      <c r="L13" s="205" t="s">
        <v>12</v>
      </c>
      <c r="M13" s="205" t="s">
        <v>427</v>
      </c>
      <c r="N13" s="206" t="s">
        <v>613</v>
      </c>
    </row>
    <row r="14" spans="1:14" s="202" customFormat="1" ht="15" x14ac:dyDescent="0.2">
      <c r="A14" s="189">
        <v>4</v>
      </c>
      <c r="B14" s="190" t="s">
        <v>1</v>
      </c>
      <c r="C14" s="190" t="s">
        <v>452</v>
      </c>
      <c r="D14" s="190" t="s">
        <v>545</v>
      </c>
      <c r="E14" s="191" t="s">
        <v>353</v>
      </c>
      <c r="F14" s="192">
        <v>6.9444444444444434E-2</v>
      </c>
      <c r="G14" s="187">
        <v>7.3611111111111108E-3</v>
      </c>
      <c r="H14" s="187">
        <v>5.5555555555555558E-3</v>
      </c>
      <c r="I14" s="188" t="s">
        <v>300</v>
      </c>
      <c r="J14" s="195"/>
      <c r="K14" s="138">
        <v>78</v>
      </c>
      <c r="L14" s="207"/>
      <c r="M14" s="207"/>
      <c r="N14" s="207"/>
    </row>
    <row r="15" spans="1:14" s="202" customFormat="1" ht="36" x14ac:dyDescent="0.2">
      <c r="A15" s="189">
        <v>5</v>
      </c>
      <c r="B15" s="203" t="s">
        <v>11</v>
      </c>
      <c r="C15" s="190" t="s">
        <v>452</v>
      </c>
      <c r="D15" s="190" t="s">
        <v>546</v>
      </c>
      <c r="E15" s="191" t="s">
        <v>353</v>
      </c>
      <c r="F15" s="192">
        <v>8.7500000000000008E-2</v>
      </c>
      <c r="G15" s="187">
        <v>8.819444444444444E-3</v>
      </c>
      <c r="H15" s="187">
        <v>6.9444444444444441E-3</v>
      </c>
      <c r="I15" s="188" t="s">
        <v>466</v>
      </c>
      <c r="J15" s="195"/>
      <c r="K15" s="138">
        <v>68</v>
      </c>
      <c r="L15" s="205" t="s">
        <v>427</v>
      </c>
      <c r="M15" s="205" t="s">
        <v>12</v>
      </c>
      <c r="N15" s="206" t="s">
        <v>614</v>
      </c>
    </row>
    <row r="16" spans="1:14" s="202" customFormat="1" ht="30" x14ac:dyDescent="0.2">
      <c r="A16" s="189">
        <v>6</v>
      </c>
      <c r="B16" s="190" t="s">
        <v>1</v>
      </c>
      <c r="C16" s="190" t="s">
        <v>452</v>
      </c>
      <c r="D16" s="190" t="s">
        <v>547</v>
      </c>
      <c r="E16" s="191" t="s">
        <v>353</v>
      </c>
      <c r="F16" s="192">
        <v>4.8611111111111112E-2</v>
      </c>
      <c r="G16" s="187">
        <v>9.6296296296296303E-3</v>
      </c>
      <c r="H16" s="187">
        <v>8.3333333333333332E-3</v>
      </c>
      <c r="I16" s="188" t="s">
        <v>301</v>
      </c>
      <c r="J16" s="195"/>
      <c r="K16" s="138">
        <v>74</v>
      </c>
      <c r="L16" s="207"/>
      <c r="M16" s="207"/>
      <c r="N16" s="207"/>
    </row>
    <row r="17" spans="1:14" s="202" customFormat="1" ht="15" x14ac:dyDescent="0.2">
      <c r="A17" s="189">
        <v>7</v>
      </c>
      <c r="B17" s="190" t="s">
        <v>1</v>
      </c>
      <c r="C17" s="190" t="s">
        <v>452</v>
      </c>
      <c r="D17" s="190" t="s">
        <v>548</v>
      </c>
      <c r="E17" s="191" t="s">
        <v>353</v>
      </c>
      <c r="F17" s="192">
        <v>0.13333333333333333</v>
      </c>
      <c r="G17" s="187">
        <v>1.1851851851851851E-2</v>
      </c>
      <c r="H17" s="187">
        <v>9.7222222222222224E-3</v>
      </c>
      <c r="I17" s="188" t="s">
        <v>53</v>
      </c>
      <c r="J17" s="195" t="s">
        <v>59</v>
      </c>
      <c r="K17" s="138">
        <v>90</v>
      </c>
      <c r="L17" s="207"/>
      <c r="M17" s="207"/>
      <c r="N17" s="207"/>
    </row>
    <row r="18" spans="1:14" s="202" customFormat="1" ht="36" x14ac:dyDescent="0.2">
      <c r="A18" s="189">
        <v>8</v>
      </c>
      <c r="B18" s="203" t="s">
        <v>11</v>
      </c>
      <c r="C18" s="190" t="s">
        <v>452</v>
      </c>
      <c r="D18" s="190" t="s">
        <v>549</v>
      </c>
      <c r="E18" s="191" t="s">
        <v>353</v>
      </c>
      <c r="F18" s="192">
        <v>5.0694444444444452E-2</v>
      </c>
      <c r="G18" s="187">
        <v>1.269675925925926E-2</v>
      </c>
      <c r="H18" s="187">
        <v>1.1111111111111112E-2</v>
      </c>
      <c r="I18" s="188" t="s">
        <v>490</v>
      </c>
      <c r="J18" s="195" t="s">
        <v>34</v>
      </c>
      <c r="K18" s="138">
        <v>73</v>
      </c>
      <c r="L18" s="205" t="s">
        <v>427</v>
      </c>
      <c r="M18" s="205" t="s">
        <v>12</v>
      </c>
      <c r="N18" s="206" t="s">
        <v>615</v>
      </c>
    </row>
    <row r="19" spans="1:14" s="202" customFormat="1" ht="15" x14ac:dyDescent="0.2">
      <c r="A19" s="189">
        <v>9</v>
      </c>
      <c r="B19" s="190" t="s">
        <v>1</v>
      </c>
      <c r="C19" s="190" t="s">
        <v>450</v>
      </c>
      <c r="D19" s="190" t="s">
        <v>550</v>
      </c>
      <c r="E19" s="191" t="s">
        <v>353</v>
      </c>
      <c r="F19" s="192">
        <v>7.1527777777777787E-2</v>
      </c>
      <c r="G19" s="187">
        <v>1.3888888888888888E-2</v>
      </c>
      <c r="H19" s="187">
        <v>1.2499999999999999E-2</v>
      </c>
      <c r="I19" s="188" t="s">
        <v>35</v>
      </c>
      <c r="J19" s="195"/>
      <c r="K19" s="138">
        <v>80</v>
      </c>
      <c r="L19" s="207"/>
      <c r="M19" s="207"/>
      <c r="N19" s="207"/>
    </row>
    <row r="20" spans="1:14" s="202" customFormat="1" ht="30" x14ac:dyDescent="0.2">
      <c r="A20" s="189">
        <v>10</v>
      </c>
      <c r="B20" s="190" t="s">
        <v>1</v>
      </c>
      <c r="C20" s="190" t="s">
        <v>450</v>
      </c>
      <c r="D20" s="190" t="s">
        <v>551</v>
      </c>
      <c r="E20" s="191" t="s">
        <v>353</v>
      </c>
      <c r="F20" s="192">
        <v>0.15</v>
      </c>
      <c r="G20" s="187">
        <v>1.638888888888889E-2</v>
      </c>
      <c r="H20" s="187">
        <v>1.3888888888888888E-2</v>
      </c>
      <c r="I20" s="188" t="s">
        <v>62</v>
      </c>
      <c r="J20" s="195"/>
      <c r="K20" s="138">
        <v>98</v>
      </c>
      <c r="L20" s="207"/>
      <c r="M20" s="207"/>
      <c r="N20" s="207"/>
    </row>
    <row r="21" spans="1:14" s="202" customFormat="1" ht="15" x14ac:dyDescent="0.2">
      <c r="A21" s="189">
        <v>11</v>
      </c>
      <c r="B21" s="190" t="s">
        <v>1</v>
      </c>
      <c r="C21" s="190" t="s">
        <v>452</v>
      </c>
      <c r="D21" s="190" t="s">
        <v>552</v>
      </c>
      <c r="E21" s="191" t="s">
        <v>353</v>
      </c>
      <c r="F21" s="192">
        <v>7.2222222222222229E-2</v>
      </c>
      <c r="G21" s="187">
        <v>1.7592592592592594E-2</v>
      </c>
      <c r="H21" s="187">
        <v>1.5277777777777777E-2</v>
      </c>
      <c r="I21" s="188" t="s">
        <v>87</v>
      </c>
      <c r="J21" s="195"/>
      <c r="K21" s="138">
        <v>98</v>
      </c>
      <c r="L21" s="207"/>
      <c r="M21" s="207"/>
      <c r="N21" s="207"/>
    </row>
    <row r="22" spans="1:14" s="202" customFormat="1" ht="15" x14ac:dyDescent="0.2">
      <c r="A22" s="189">
        <v>12</v>
      </c>
      <c r="B22" s="190" t="s">
        <v>1</v>
      </c>
      <c r="C22" s="190" t="s">
        <v>452</v>
      </c>
      <c r="D22" s="190" t="s">
        <v>553</v>
      </c>
      <c r="E22" s="191" t="s">
        <v>353</v>
      </c>
      <c r="F22" s="192">
        <v>0.20555555555555557</v>
      </c>
      <c r="G22" s="187">
        <v>2.101851851851852E-2</v>
      </c>
      <c r="H22" s="187">
        <v>1.6666666666666666E-2</v>
      </c>
      <c r="I22" s="188" t="s">
        <v>96</v>
      </c>
      <c r="J22" s="195"/>
      <c r="K22" s="138">
        <v>98</v>
      </c>
      <c r="L22" s="207"/>
      <c r="M22" s="207"/>
      <c r="N22" s="208"/>
    </row>
    <row r="23" spans="1:14" s="202" customFormat="1" ht="48" customHeight="1" x14ac:dyDescent="0.2">
      <c r="A23" s="189">
        <v>13</v>
      </c>
      <c r="B23" s="203" t="s">
        <v>11</v>
      </c>
      <c r="C23" s="190" t="s">
        <v>452</v>
      </c>
      <c r="D23" s="190" t="s">
        <v>554</v>
      </c>
      <c r="E23" s="191" t="s">
        <v>353</v>
      </c>
      <c r="F23" s="192">
        <v>7.3611111111111113E-2</v>
      </c>
      <c r="G23" s="187">
        <v>2.224537037037037E-2</v>
      </c>
      <c r="H23" s="187">
        <v>1.8055555555555557E-2</v>
      </c>
      <c r="I23" s="188" t="s">
        <v>34</v>
      </c>
      <c r="J23" s="195" t="s">
        <v>60</v>
      </c>
      <c r="K23" s="138">
        <v>79</v>
      </c>
      <c r="L23" s="205" t="s">
        <v>12</v>
      </c>
      <c r="M23" s="205" t="s">
        <v>427</v>
      </c>
      <c r="N23" s="206" t="s">
        <v>616</v>
      </c>
    </row>
    <row r="24" spans="1:14" s="202" customFormat="1" ht="12" customHeight="1" x14ac:dyDescent="0.2">
      <c r="A24" s="270">
        <v>14</v>
      </c>
      <c r="B24" s="299" t="s">
        <v>11</v>
      </c>
      <c r="C24" s="271" t="s">
        <v>450</v>
      </c>
      <c r="D24" s="271" t="s">
        <v>555</v>
      </c>
      <c r="E24" s="272" t="s">
        <v>353</v>
      </c>
      <c r="F24" s="273">
        <v>8.819444444444445E-2</v>
      </c>
      <c r="G24" s="274">
        <v>2.3715277777777776E-2</v>
      </c>
      <c r="H24" s="274">
        <v>1.9444444444444445E-2</v>
      </c>
      <c r="I24" s="275" t="s">
        <v>60</v>
      </c>
      <c r="J24" s="195" t="s">
        <v>62</v>
      </c>
      <c r="K24" s="300">
        <v>72</v>
      </c>
      <c r="L24" s="205" t="s">
        <v>12</v>
      </c>
      <c r="M24" s="205" t="s">
        <v>427</v>
      </c>
      <c r="N24" s="206" t="s">
        <v>617</v>
      </c>
    </row>
    <row r="25" spans="1:14" s="202" customFormat="1" x14ac:dyDescent="0.2">
      <c r="A25" s="270"/>
      <c r="B25" s="271"/>
      <c r="C25" s="271"/>
      <c r="D25" s="271"/>
      <c r="E25" s="272"/>
      <c r="F25" s="273"/>
      <c r="G25" s="274"/>
      <c r="H25" s="274"/>
      <c r="I25" s="275"/>
      <c r="J25" s="195" t="s">
        <v>302</v>
      </c>
      <c r="K25" s="300"/>
    </row>
    <row r="26" spans="1:14" s="202" customFormat="1" ht="30" x14ac:dyDescent="0.2">
      <c r="A26" s="189">
        <v>15</v>
      </c>
      <c r="B26" s="190" t="s">
        <v>1</v>
      </c>
      <c r="C26" s="190" t="s">
        <v>450</v>
      </c>
      <c r="D26" s="190" t="s">
        <v>556</v>
      </c>
      <c r="E26" s="191" t="s">
        <v>353</v>
      </c>
      <c r="F26" s="192">
        <v>0.16111111111111112</v>
      </c>
      <c r="G26" s="187">
        <v>2.6400462962962962E-2</v>
      </c>
      <c r="H26" s="187">
        <v>2.0833333333333332E-2</v>
      </c>
      <c r="I26" s="188" t="s">
        <v>92</v>
      </c>
      <c r="J26" s="195" t="s">
        <v>13</v>
      </c>
      <c r="K26" s="138">
        <v>76</v>
      </c>
    </row>
    <row r="27" spans="1:14" s="202" customFormat="1" ht="30" x14ac:dyDescent="0.2">
      <c r="A27" s="189">
        <v>16</v>
      </c>
      <c r="B27" s="190" t="s">
        <v>1</v>
      </c>
      <c r="C27" s="190" t="s">
        <v>450</v>
      </c>
      <c r="D27" s="190" t="s">
        <v>557</v>
      </c>
      <c r="E27" s="191" t="s">
        <v>353</v>
      </c>
      <c r="F27" s="192">
        <v>0.12152777777777778</v>
      </c>
      <c r="G27" s="187">
        <v>2.8425925925925924E-2</v>
      </c>
      <c r="H27" s="187">
        <v>2.2222222222222223E-2</v>
      </c>
      <c r="I27" s="188" t="s">
        <v>92</v>
      </c>
      <c r="J27" s="195"/>
      <c r="K27" s="138">
        <v>80</v>
      </c>
    </row>
    <row r="28" spans="1:14" s="202" customFormat="1" ht="30" x14ac:dyDescent="0.2">
      <c r="A28" s="189">
        <v>17</v>
      </c>
      <c r="B28" s="203" t="s">
        <v>11</v>
      </c>
      <c r="C28" s="190" t="s">
        <v>450</v>
      </c>
      <c r="D28" s="190" t="s">
        <v>558</v>
      </c>
      <c r="E28" s="191" t="s">
        <v>353</v>
      </c>
      <c r="F28" s="192">
        <v>6.5277777777777782E-2</v>
      </c>
      <c r="G28" s="187">
        <v>2.9513888888888892E-2</v>
      </c>
      <c r="H28" s="187">
        <v>2.361111111111111E-2</v>
      </c>
      <c r="I28" s="188" t="s">
        <v>79</v>
      </c>
      <c r="J28" s="195"/>
      <c r="K28" s="138">
        <v>73</v>
      </c>
      <c r="L28" s="205" t="s">
        <v>12</v>
      </c>
      <c r="M28" s="205" t="s">
        <v>427</v>
      </c>
      <c r="N28" s="206" t="s">
        <v>618</v>
      </c>
    </row>
    <row r="29" spans="1:14" s="202" customFormat="1" ht="30" x14ac:dyDescent="0.2">
      <c r="A29" s="189">
        <v>18</v>
      </c>
      <c r="B29" s="203" t="s">
        <v>11</v>
      </c>
      <c r="C29" s="190" t="s">
        <v>452</v>
      </c>
      <c r="D29" s="190" t="s">
        <v>559</v>
      </c>
      <c r="E29" s="191" t="s">
        <v>353</v>
      </c>
      <c r="F29" s="192">
        <v>0.14652777777777778</v>
      </c>
      <c r="G29" s="187">
        <v>3.1956018518518516E-2</v>
      </c>
      <c r="H29" s="187">
        <v>2.4999999999999998E-2</v>
      </c>
      <c r="I29" s="188" t="s">
        <v>301</v>
      </c>
      <c r="J29" s="195"/>
      <c r="K29" s="138">
        <v>71</v>
      </c>
    </row>
    <row r="30" spans="1:14" s="202" customFormat="1" ht="30" x14ac:dyDescent="0.2">
      <c r="A30" s="189">
        <v>19</v>
      </c>
      <c r="B30" s="203" t="s">
        <v>11</v>
      </c>
      <c r="C30" s="190" t="s">
        <v>450</v>
      </c>
      <c r="D30" s="190" t="s">
        <v>560</v>
      </c>
      <c r="E30" s="191" t="s">
        <v>353</v>
      </c>
      <c r="F30" s="192">
        <v>2.2222222222222223E-2</v>
      </c>
      <c r="G30" s="187">
        <v>3.2326388888888884E-2</v>
      </c>
      <c r="H30" s="187">
        <v>2.6388888888888889E-2</v>
      </c>
      <c r="I30" s="188" t="s">
        <v>59</v>
      </c>
      <c r="J30" s="195"/>
      <c r="K30" s="138">
        <v>69</v>
      </c>
      <c r="L30" s="301" t="s">
        <v>622</v>
      </c>
      <c r="M30" s="302"/>
      <c r="N30" s="302"/>
    </row>
    <row r="31" spans="1:14" s="202" customFormat="1" ht="15" x14ac:dyDescent="0.2">
      <c r="A31" s="189">
        <v>20</v>
      </c>
      <c r="B31" s="190" t="s">
        <v>1</v>
      </c>
      <c r="C31" s="190" t="s">
        <v>450</v>
      </c>
      <c r="D31" s="190" t="s">
        <v>561</v>
      </c>
      <c r="E31" s="191" t="s">
        <v>353</v>
      </c>
      <c r="F31" s="192">
        <v>6.805555555555555E-2</v>
      </c>
      <c r="G31" s="187">
        <v>3.3460648148148149E-2</v>
      </c>
      <c r="H31" s="187">
        <v>2.7777777777777776E-2</v>
      </c>
      <c r="I31" s="188" t="s">
        <v>4</v>
      </c>
      <c r="J31" s="195" t="s">
        <v>302</v>
      </c>
      <c r="K31" s="138">
        <v>71</v>
      </c>
    </row>
    <row r="32" spans="1:14" s="202" customFormat="1" ht="15" x14ac:dyDescent="0.2">
      <c r="A32" s="189">
        <v>21</v>
      </c>
      <c r="B32" s="190" t="s">
        <v>1</v>
      </c>
      <c r="C32" s="190" t="s">
        <v>450</v>
      </c>
      <c r="D32" s="190" t="s">
        <v>562</v>
      </c>
      <c r="E32" s="191" t="s">
        <v>353</v>
      </c>
      <c r="F32" s="192">
        <v>0.12013888888888889</v>
      </c>
      <c r="G32" s="187">
        <v>3.5462962962962967E-2</v>
      </c>
      <c r="H32" s="187">
        <v>2.9166666666666664E-2</v>
      </c>
      <c r="I32" s="188" t="s">
        <v>35</v>
      </c>
      <c r="J32" s="195" t="s">
        <v>92</v>
      </c>
      <c r="K32" s="138">
        <v>72</v>
      </c>
    </row>
    <row r="33" spans="1:14" s="202" customFormat="1" ht="30" x14ac:dyDescent="0.2">
      <c r="A33" s="189">
        <v>22</v>
      </c>
      <c r="B33" s="190" t="s">
        <v>1</v>
      </c>
      <c r="C33" s="190" t="s">
        <v>450</v>
      </c>
      <c r="D33" s="190" t="s">
        <v>563</v>
      </c>
      <c r="E33" s="191" t="s">
        <v>353</v>
      </c>
      <c r="F33" s="192">
        <v>1.6666666666666666E-2</v>
      </c>
      <c r="G33" s="187">
        <v>3.5740740740740747E-2</v>
      </c>
      <c r="H33" s="187">
        <v>3.0555555555555555E-2</v>
      </c>
      <c r="I33" s="188" t="s">
        <v>475</v>
      </c>
      <c r="J33" s="195"/>
      <c r="K33" s="138">
        <v>74</v>
      </c>
    </row>
    <row r="34" spans="1:14" s="202" customFormat="1" ht="15" x14ac:dyDescent="0.2">
      <c r="A34" s="189">
        <v>23</v>
      </c>
      <c r="B34" s="190" t="s">
        <v>1</v>
      </c>
      <c r="C34" s="190" t="s">
        <v>452</v>
      </c>
      <c r="D34" s="190" t="s">
        <v>564</v>
      </c>
      <c r="E34" s="191" t="s">
        <v>353</v>
      </c>
      <c r="F34" s="192">
        <v>8.7500000000000008E-2</v>
      </c>
      <c r="G34" s="187">
        <v>3.7199074074074072E-2</v>
      </c>
      <c r="H34" s="187">
        <v>3.1944444444444449E-2</v>
      </c>
      <c r="I34" s="188" t="s">
        <v>302</v>
      </c>
      <c r="J34" s="195"/>
      <c r="K34" s="138">
        <v>78</v>
      </c>
    </row>
    <row r="35" spans="1:14" s="202" customFormat="1" ht="30" x14ac:dyDescent="0.2">
      <c r="A35" s="189">
        <v>24</v>
      </c>
      <c r="B35" s="190" t="s">
        <v>1</v>
      </c>
      <c r="C35" s="190" t="s">
        <v>450</v>
      </c>
      <c r="D35" s="190" t="s">
        <v>464</v>
      </c>
      <c r="E35" s="191" t="s">
        <v>353</v>
      </c>
      <c r="F35" s="192">
        <v>0.11458333333333333</v>
      </c>
      <c r="G35" s="187">
        <v>3.9108796296296301E-2</v>
      </c>
      <c r="H35" s="187">
        <v>3.3333333333333333E-2</v>
      </c>
      <c r="I35" s="188" t="s">
        <v>56</v>
      </c>
      <c r="J35" s="195" t="s">
        <v>59</v>
      </c>
      <c r="K35" s="138">
        <v>79</v>
      </c>
    </row>
    <row r="36" spans="1:14" s="202" customFormat="1" ht="15" x14ac:dyDescent="0.2">
      <c r="A36" s="189">
        <v>25</v>
      </c>
      <c r="B36" s="190" t="s">
        <v>1</v>
      </c>
      <c r="C36" s="190" t="s">
        <v>450</v>
      </c>
      <c r="D36" s="190" t="s">
        <v>565</v>
      </c>
      <c r="E36" s="191" t="s">
        <v>353</v>
      </c>
      <c r="F36" s="192">
        <v>1.8055555555555557E-2</v>
      </c>
      <c r="G36" s="187">
        <v>3.9409722222222221E-2</v>
      </c>
      <c r="H36" s="187">
        <v>3.4722222222222224E-2</v>
      </c>
      <c r="I36" s="188" t="s">
        <v>303</v>
      </c>
      <c r="J36" s="195"/>
      <c r="K36" s="138">
        <v>82</v>
      </c>
    </row>
    <row r="37" spans="1:14" s="202" customFormat="1" ht="30" x14ac:dyDescent="0.2">
      <c r="A37" s="189">
        <v>26</v>
      </c>
      <c r="B37" s="203" t="s">
        <v>11</v>
      </c>
      <c r="C37" s="190" t="s">
        <v>450</v>
      </c>
      <c r="D37" s="190" t="s">
        <v>566</v>
      </c>
      <c r="E37" s="191" t="s">
        <v>353</v>
      </c>
      <c r="F37" s="192">
        <v>6.8749999999999992E-2</v>
      </c>
      <c r="G37" s="187">
        <v>4.0555555555555553E-2</v>
      </c>
      <c r="H37" s="187">
        <v>3.6111111111111115E-2</v>
      </c>
      <c r="I37" s="188" t="s">
        <v>59</v>
      </c>
      <c r="J37" s="195"/>
      <c r="K37" s="138">
        <v>78</v>
      </c>
      <c r="L37" s="205" t="s">
        <v>427</v>
      </c>
      <c r="M37" s="205" t="s">
        <v>427</v>
      </c>
      <c r="N37" s="206" t="s">
        <v>621</v>
      </c>
    </row>
    <row r="38" spans="1:14" s="202" customFormat="1" ht="15" x14ac:dyDescent="0.2">
      <c r="A38" s="189">
        <v>27</v>
      </c>
      <c r="B38" s="190" t="s">
        <v>1</v>
      </c>
      <c r="C38" s="190" t="s">
        <v>450</v>
      </c>
      <c r="D38" s="190" t="s">
        <v>567</v>
      </c>
      <c r="E38" s="191" t="s">
        <v>353</v>
      </c>
      <c r="F38" s="192">
        <v>5.347222222222222E-2</v>
      </c>
      <c r="G38" s="187">
        <v>4.144675925925926E-2</v>
      </c>
      <c r="H38" s="187">
        <v>3.7499999999999999E-2</v>
      </c>
      <c r="I38" s="188" t="s">
        <v>305</v>
      </c>
      <c r="J38" s="195"/>
      <c r="K38" s="138">
        <v>80</v>
      </c>
    </row>
    <row r="39" spans="1:14" s="202" customFormat="1" ht="15" x14ac:dyDescent="0.2">
      <c r="A39" s="189">
        <v>28</v>
      </c>
      <c r="B39" s="203" t="s">
        <v>11</v>
      </c>
      <c r="C39" s="190" t="s">
        <v>450</v>
      </c>
      <c r="D39" s="190" t="s">
        <v>568</v>
      </c>
      <c r="E39" s="191" t="s">
        <v>353</v>
      </c>
      <c r="F39" s="192">
        <v>5.347222222222222E-2</v>
      </c>
      <c r="G39" s="187">
        <v>4.1666666666666664E-2</v>
      </c>
      <c r="H39" s="187">
        <v>3.888888888888889E-2</v>
      </c>
      <c r="I39" s="188" t="s">
        <v>13</v>
      </c>
      <c r="J39" s="195"/>
      <c r="K39" s="138">
        <v>77</v>
      </c>
    </row>
    <row r="40" spans="1:14" s="202" customFormat="1" ht="30" x14ac:dyDescent="0.2">
      <c r="A40" s="189">
        <v>29</v>
      </c>
      <c r="B40" s="203" t="s">
        <v>11</v>
      </c>
      <c r="C40" s="190" t="s">
        <v>450</v>
      </c>
      <c r="D40" s="190" t="s">
        <v>569</v>
      </c>
      <c r="E40" s="191" t="s">
        <v>353</v>
      </c>
      <c r="F40" s="192">
        <v>3.7499999999999999E-2</v>
      </c>
      <c r="G40" s="187">
        <v>4.296296296296296E-2</v>
      </c>
      <c r="H40" s="187">
        <v>4.027777777777778E-2</v>
      </c>
      <c r="I40" s="188" t="s">
        <v>89</v>
      </c>
      <c r="J40" s="195" t="s">
        <v>466</v>
      </c>
      <c r="K40" s="138">
        <v>73</v>
      </c>
    </row>
    <row r="41" spans="1:14" s="202" customFormat="1" ht="30" x14ac:dyDescent="0.2">
      <c r="A41" s="189">
        <v>30</v>
      </c>
      <c r="B41" s="190" t="s">
        <v>1</v>
      </c>
      <c r="C41" s="190" t="s">
        <v>452</v>
      </c>
      <c r="D41" s="190" t="s">
        <v>570</v>
      </c>
      <c r="E41" s="191" t="s">
        <v>353</v>
      </c>
      <c r="F41" s="192">
        <v>1.7361111111111112E-2</v>
      </c>
      <c r="G41" s="187">
        <v>4.3252314814814813E-2</v>
      </c>
      <c r="H41" s="187">
        <v>4.1666666666666664E-2</v>
      </c>
      <c r="I41" s="188" t="s">
        <v>62</v>
      </c>
      <c r="J41" s="195" t="s">
        <v>59</v>
      </c>
      <c r="K41" s="138">
        <v>76</v>
      </c>
    </row>
    <row r="42" spans="1:14" s="202" customFormat="1" ht="30" x14ac:dyDescent="0.2">
      <c r="A42" s="189">
        <v>31</v>
      </c>
      <c r="B42" s="203" t="s">
        <v>11</v>
      </c>
      <c r="C42" s="190" t="s">
        <v>452</v>
      </c>
      <c r="D42" s="190" t="s">
        <v>571</v>
      </c>
      <c r="E42" s="191" t="s">
        <v>353</v>
      </c>
      <c r="F42" s="192">
        <v>0.12430555555555556</v>
      </c>
      <c r="G42" s="187">
        <v>4.5324074074074072E-2</v>
      </c>
      <c r="H42" s="187">
        <v>4.3055555555555562E-2</v>
      </c>
      <c r="I42" s="188" t="s">
        <v>56</v>
      </c>
      <c r="J42" s="195"/>
      <c r="K42" s="138">
        <v>73</v>
      </c>
      <c r="L42" s="205" t="s">
        <v>427</v>
      </c>
      <c r="M42" s="205" t="s">
        <v>427</v>
      </c>
      <c r="N42" s="206" t="s">
        <v>621</v>
      </c>
    </row>
    <row r="43" spans="1:14" s="202" customFormat="1" ht="15" x14ac:dyDescent="0.2">
      <c r="A43" s="189">
        <v>32</v>
      </c>
      <c r="B43" s="203" t="s">
        <v>11</v>
      </c>
      <c r="C43" s="190" t="s">
        <v>450</v>
      </c>
      <c r="D43" s="190" t="s">
        <v>572</v>
      </c>
      <c r="E43" s="191" t="s">
        <v>353</v>
      </c>
      <c r="F43" s="192">
        <v>7.4999999999999997E-2</v>
      </c>
      <c r="G43" s="187">
        <v>4.6574074074074073E-2</v>
      </c>
      <c r="H43" s="187">
        <v>4.4444444444444446E-2</v>
      </c>
      <c r="I43" s="188" t="s">
        <v>35</v>
      </c>
      <c r="J43" s="195"/>
      <c r="K43" s="138">
        <v>71</v>
      </c>
    </row>
    <row r="44" spans="1:14" s="202" customFormat="1" ht="15" x14ac:dyDescent="0.2">
      <c r="A44" s="189">
        <v>33</v>
      </c>
      <c r="B44" s="190" t="s">
        <v>1</v>
      </c>
      <c r="C44" s="190" t="s">
        <v>450</v>
      </c>
      <c r="D44" s="190" t="s">
        <v>573</v>
      </c>
      <c r="E44" s="191" t="s">
        <v>350</v>
      </c>
      <c r="F44" s="192">
        <v>0.16597222222222222</v>
      </c>
      <c r="G44" s="187">
        <v>4.9340277777777775E-2</v>
      </c>
      <c r="H44" s="187">
        <v>4.5833333333333337E-2</v>
      </c>
      <c r="I44" s="188" t="s">
        <v>94</v>
      </c>
      <c r="J44" s="195"/>
      <c r="K44" s="138">
        <v>72</v>
      </c>
    </row>
    <row r="45" spans="1:14" s="202" customFormat="1" ht="30" x14ac:dyDescent="0.2">
      <c r="A45" s="189">
        <v>34</v>
      </c>
      <c r="B45" s="190" t="s">
        <v>1</v>
      </c>
      <c r="C45" s="190" t="s">
        <v>450</v>
      </c>
      <c r="D45" s="190" t="s">
        <v>465</v>
      </c>
      <c r="E45" s="191" t="s">
        <v>353</v>
      </c>
      <c r="F45" s="192">
        <v>6.2499999999999995E-3</v>
      </c>
      <c r="G45" s="187">
        <v>4.9444444444444437E-2</v>
      </c>
      <c r="H45" s="187">
        <v>4.7222222222222221E-2</v>
      </c>
      <c r="I45" s="188" t="s">
        <v>466</v>
      </c>
      <c r="J45" s="195"/>
      <c r="K45" s="138">
        <v>73</v>
      </c>
    </row>
    <row r="46" spans="1:14" s="202" customFormat="1" ht="30" x14ac:dyDescent="0.2">
      <c r="A46" s="189">
        <v>35</v>
      </c>
      <c r="B46" s="203" t="s">
        <v>11</v>
      </c>
      <c r="C46" s="190" t="s">
        <v>452</v>
      </c>
      <c r="D46" s="190" t="s">
        <v>574</v>
      </c>
      <c r="E46" s="191" t="s">
        <v>353</v>
      </c>
      <c r="F46" s="192">
        <v>3.125E-2</v>
      </c>
      <c r="G46" s="187">
        <v>4.9965277777777782E-2</v>
      </c>
      <c r="H46" s="187">
        <v>4.8611111111111112E-2</v>
      </c>
      <c r="I46" s="188" t="s">
        <v>59</v>
      </c>
      <c r="J46" s="195"/>
      <c r="K46" s="138">
        <v>72</v>
      </c>
      <c r="L46" s="205" t="s">
        <v>427</v>
      </c>
      <c r="M46" s="205" t="s">
        <v>427</v>
      </c>
      <c r="N46" s="206" t="s">
        <v>620</v>
      </c>
    </row>
    <row r="47" spans="1:14" s="202" customFormat="1" ht="15" x14ac:dyDescent="0.2">
      <c r="A47" s="189">
        <v>36</v>
      </c>
      <c r="B47" s="203" t="s">
        <v>11</v>
      </c>
      <c r="C47" s="190" t="s">
        <v>450</v>
      </c>
      <c r="D47" s="190" t="s">
        <v>575</v>
      </c>
      <c r="E47" s="191" t="s">
        <v>353</v>
      </c>
      <c r="F47" s="192">
        <v>2.0833333333333333E-3</v>
      </c>
      <c r="G47" s="187">
        <v>4.9999999999999996E-2</v>
      </c>
      <c r="H47" s="187">
        <v>4.9999999999999996E-2</v>
      </c>
      <c r="I47" s="188" t="s">
        <v>13</v>
      </c>
      <c r="J47" s="195"/>
      <c r="K47" s="138">
        <v>71</v>
      </c>
      <c r="L47" s="205" t="s">
        <v>427</v>
      </c>
      <c r="M47" s="205" t="s">
        <v>427</v>
      </c>
      <c r="N47" s="206" t="s">
        <v>620</v>
      </c>
    </row>
    <row r="48" spans="1:14" s="202" customFormat="1" ht="24.75" thickBot="1" x14ac:dyDescent="0.25">
      <c r="A48" s="139">
        <v>37</v>
      </c>
      <c r="B48" s="204" t="s">
        <v>11</v>
      </c>
      <c r="C48" s="140" t="s">
        <v>450</v>
      </c>
      <c r="D48" s="140" t="s">
        <v>576</v>
      </c>
      <c r="E48" s="141" t="s">
        <v>353</v>
      </c>
      <c r="F48" s="142">
        <v>9.0972222222222218E-2</v>
      </c>
      <c r="G48" s="143">
        <v>5.151620370370371E-2</v>
      </c>
      <c r="H48" s="143">
        <v>5.1388888888888894E-2</v>
      </c>
      <c r="I48" s="144" t="s">
        <v>4</v>
      </c>
      <c r="J48" s="145"/>
      <c r="K48" s="146">
        <v>70</v>
      </c>
      <c r="L48" s="205" t="s">
        <v>427</v>
      </c>
      <c r="M48" s="205" t="s">
        <v>427</v>
      </c>
      <c r="N48" s="206" t="s">
        <v>619</v>
      </c>
    </row>
    <row r="70" spans="21:21" ht="15" x14ac:dyDescent="0.2">
      <c r="U70" s="188"/>
    </row>
    <row r="71" spans="21:21" ht="15" x14ac:dyDescent="0.2">
      <c r="U71" s="188"/>
    </row>
    <row r="72" spans="21:21" ht="15" x14ac:dyDescent="0.2">
      <c r="U72" s="188"/>
    </row>
    <row r="73" spans="21:21" ht="15" x14ac:dyDescent="0.2">
      <c r="U73" s="188"/>
    </row>
    <row r="74" spans="21:21" ht="15" x14ac:dyDescent="0.2">
      <c r="U74" s="188"/>
    </row>
    <row r="75" spans="21:21" ht="15" x14ac:dyDescent="0.2">
      <c r="U75" s="188"/>
    </row>
    <row r="76" spans="21:21" ht="15" x14ac:dyDescent="0.2">
      <c r="U76" s="188"/>
    </row>
    <row r="77" spans="21:21" ht="15" x14ac:dyDescent="0.2">
      <c r="U77" s="188"/>
    </row>
    <row r="78" spans="21:21" ht="15" x14ac:dyDescent="0.2">
      <c r="U78" s="188"/>
    </row>
    <row r="79" spans="21:21" ht="15" x14ac:dyDescent="0.2">
      <c r="U79" s="188"/>
    </row>
    <row r="80" spans="21:21" ht="15" x14ac:dyDescent="0.2">
      <c r="U80" s="188"/>
    </row>
    <row r="81" spans="21:21" ht="15" x14ac:dyDescent="0.2">
      <c r="U81" s="188"/>
    </row>
    <row r="82" spans="21:21" ht="15" x14ac:dyDescent="0.2">
      <c r="U82" s="188"/>
    </row>
    <row r="83" spans="21:21" x14ac:dyDescent="0.2">
      <c r="U83" s="275"/>
    </row>
    <row r="84" spans="21:21" x14ac:dyDescent="0.2">
      <c r="U84" s="275"/>
    </row>
    <row r="85" spans="21:21" ht="15" x14ac:dyDescent="0.2">
      <c r="U85" s="188"/>
    </row>
    <row r="86" spans="21:21" ht="15" x14ac:dyDescent="0.2">
      <c r="U86" s="188"/>
    </row>
    <row r="87" spans="21:21" ht="15" x14ac:dyDescent="0.2">
      <c r="U87" s="188"/>
    </row>
    <row r="88" spans="21:21" ht="15" x14ac:dyDescent="0.2">
      <c r="U88" s="188"/>
    </row>
    <row r="89" spans="21:21" ht="15" x14ac:dyDescent="0.2">
      <c r="U89" s="188"/>
    </row>
    <row r="90" spans="21:21" ht="15" x14ac:dyDescent="0.2">
      <c r="U90" s="188"/>
    </row>
    <row r="91" spans="21:21" ht="15" x14ac:dyDescent="0.2">
      <c r="U91" s="188"/>
    </row>
    <row r="92" spans="21:21" ht="15" x14ac:dyDescent="0.2">
      <c r="U92" s="188"/>
    </row>
    <row r="93" spans="21:21" ht="15" x14ac:dyDescent="0.2">
      <c r="U93" s="188"/>
    </row>
    <row r="94" spans="21:21" ht="15" x14ac:dyDescent="0.2">
      <c r="U94" s="188"/>
    </row>
    <row r="95" spans="21:21" ht="15" x14ac:dyDescent="0.2">
      <c r="U95" s="188"/>
    </row>
    <row r="96" spans="21:21" ht="15" x14ac:dyDescent="0.2">
      <c r="U96" s="188"/>
    </row>
    <row r="97" spans="21:21" ht="15" x14ac:dyDescent="0.2">
      <c r="U97" s="188"/>
    </row>
    <row r="98" spans="21:21" ht="15" x14ac:dyDescent="0.2">
      <c r="U98" s="188"/>
    </row>
    <row r="99" spans="21:21" ht="15" x14ac:dyDescent="0.2">
      <c r="U99" s="188"/>
    </row>
    <row r="100" spans="21:21" ht="15" x14ac:dyDescent="0.2">
      <c r="U100" s="188"/>
    </row>
    <row r="101" spans="21:21" ht="15" x14ac:dyDescent="0.2">
      <c r="U101" s="188"/>
    </row>
    <row r="102" spans="21:21" ht="15" x14ac:dyDescent="0.2">
      <c r="U102" s="188"/>
    </row>
    <row r="103" spans="21:21" ht="15" x14ac:dyDescent="0.2">
      <c r="U103" s="188"/>
    </row>
    <row r="104" spans="21:21" ht="15" x14ac:dyDescent="0.2">
      <c r="U104" s="188"/>
    </row>
    <row r="105" spans="21:21" ht="15" x14ac:dyDescent="0.2">
      <c r="U105" s="188"/>
    </row>
    <row r="106" spans="21:21" ht="15" x14ac:dyDescent="0.2">
      <c r="U106" s="188"/>
    </row>
    <row r="107" spans="21:21" ht="15.75" thickBot="1" x14ac:dyDescent="0.25">
      <c r="U107" s="144"/>
    </row>
  </sheetData>
  <autoFilter ref="A8:K48"/>
  <mergeCells count="32">
    <mergeCell ref="I24:I25"/>
    <mergeCell ref="K24:K25"/>
    <mergeCell ref="L30:N30"/>
    <mergeCell ref="U83:U84"/>
    <mergeCell ref="J8:J10"/>
    <mergeCell ref="K8:K10"/>
    <mergeCell ref="F24:F25"/>
    <mergeCell ref="G24:G25"/>
    <mergeCell ref="H24:H25"/>
    <mergeCell ref="A8:A10"/>
    <mergeCell ref="B8:B10"/>
    <mergeCell ref="C8:C10"/>
    <mergeCell ref="D8:D10"/>
    <mergeCell ref="E8:E10"/>
    <mergeCell ref="F8:F10"/>
    <mergeCell ref="A24:A25"/>
    <mergeCell ref="B24:B25"/>
    <mergeCell ref="C24:C25"/>
    <mergeCell ref="D24:D25"/>
    <mergeCell ref="E24:E25"/>
    <mergeCell ref="A7:K7"/>
    <mergeCell ref="A1:C1"/>
    <mergeCell ref="D1:K1"/>
    <mergeCell ref="A2:D2"/>
    <mergeCell ref="E2:K2"/>
    <mergeCell ref="A3:D3"/>
    <mergeCell ref="G3:K3"/>
    <mergeCell ref="A4:D4"/>
    <mergeCell ref="G4:K4"/>
    <mergeCell ref="A5:D5"/>
    <mergeCell ref="G5:K5"/>
    <mergeCell ref="A6:K6"/>
  </mergeCells>
  <pageMargins left="0.75" right="0.75" top="1" bottom="1" header="0.5" footer="0.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1:K57"/>
  <sheetViews>
    <sheetView workbookViewId="0">
      <selection activeCell="N9" sqref="N9"/>
    </sheetView>
  </sheetViews>
  <sheetFormatPr defaultRowHeight="12" x14ac:dyDescent="0.2"/>
  <cols>
    <col min="1" max="1" width="4.28515625" customWidth="1"/>
    <col min="2" max="2" width="14.28515625" customWidth="1"/>
    <col min="3" max="3" width="5.7109375" customWidth="1"/>
    <col min="4" max="4" width="25.7109375" customWidth="1"/>
    <col min="5" max="5" width="11.42578125" customWidth="1"/>
    <col min="6" max="8" width="10.28515625" customWidth="1"/>
    <col min="9" max="10" width="20" customWidth="1"/>
    <col min="11" max="11" width="4.28515625" customWidth="1"/>
  </cols>
  <sheetData>
    <row r="1" spans="1:11" s="202" customFormat="1" ht="15" customHeight="1" x14ac:dyDescent="0.25">
      <c r="A1" s="295" t="s">
        <v>540</v>
      </c>
      <c r="B1" s="296"/>
      <c r="C1" s="296"/>
      <c r="D1" s="297">
        <v>41343</v>
      </c>
      <c r="E1" s="297"/>
      <c r="F1" s="297"/>
      <c r="G1" s="297"/>
      <c r="H1" s="297"/>
      <c r="I1" s="297"/>
      <c r="J1" s="297"/>
      <c r="K1" s="298"/>
    </row>
    <row r="2" spans="1:11" s="202" customFormat="1" ht="15" customHeight="1" x14ac:dyDescent="0.25">
      <c r="A2" s="288" t="s">
        <v>541</v>
      </c>
      <c r="B2" s="289"/>
      <c r="C2" s="289"/>
      <c r="D2" s="289"/>
      <c r="E2" s="290"/>
      <c r="F2" s="290"/>
      <c r="G2" s="290"/>
      <c r="H2" s="290"/>
      <c r="I2" s="290"/>
      <c r="J2" s="290"/>
      <c r="K2" s="257"/>
    </row>
    <row r="3" spans="1:11" s="202" customFormat="1" ht="15" x14ac:dyDescent="0.2">
      <c r="A3" s="291"/>
      <c r="B3" s="292"/>
      <c r="C3" s="292"/>
      <c r="D3" s="292"/>
      <c r="E3" s="171" t="s">
        <v>445</v>
      </c>
      <c r="F3" s="171" t="s">
        <v>446</v>
      </c>
      <c r="G3" s="290"/>
      <c r="H3" s="290"/>
      <c r="I3" s="290"/>
      <c r="J3" s="290"/>
      <c r="K3" s="257"/>
    </row>
    <row r="4" spans="1:11" s="202" customFormat="1" ht="15" customHeight="1" x14ac:dyDescent="0.25">
      <c r="A4" s="293" t="s">
        <v>577</v>
      </c>
      <c r="B4" s="294"/>
      <c r="C4" s="294"/>
      <c r="D4" s="294"/>
      <c r="E4" s="172">
        <v>38</v>
      </c>
      <c r="F4" s="172">
        <v>84</v>
      </c>
      <c r="G4" s="290"/>
      <c r="H4" s="290"/>
      <c r="I4" s="290"/>
      <c r="J4" s="290"/>
      <c r="K4" s="257"/>
    </row>
    <row r="5" spans="1:11" s="202" customFormat="1" ht="15" customHeight="1" x14ac:dyDescent="0.25">
      <c r="A5" s="293" t="s">
        <v>448</v>
      </c>
      <c r="B5" s="294"/>
      <c r="C5" s="294"/>
      <c r="D5" s="294"/>
      <c r="E5" s="172">
        <v>690</v>
      </c>
      <c r="F5" s="172">
        <v>87</v>
      </c>
      <c r="G5" s="290"/>
      <c r="H5" s="290"/>
      <c r="I5" s="290"/>
      <c r="J5" s="290"/>
      <c r="K5" s="257"/>
    </row>
    <row r="6" spans="1:11" s="202" customFormat="1" x14ac:dyDescent="0.2">
      <c r="A6" s="255"/>
      <c r="B6" s="256"/>
      <c r="C6" s="256"/>
      <c r="D6" s="256"/>
      <c r="E6" s="256"/>
      <c r="F6" s="256"/>
      <c r="G6" s="256"/>
      <c r="H6" s="256"/>
      <c r="I6" s="256"/>
      <c r="J6" s="256"/>
      <c r="K6" s="257"/>
    </row>
    <row r="7" spans="1:11" s="202" customFormat="1" ht="22.5" customHeight="1" x14ac:dyDescent="0.2">
      <c r="A7" s="258" t="s">
        <v>337</v>
      </c>
      <c r="B7" s="259"/>
      <c r="C7" s="259"/>
      <c r="D7" s="259"/>
      <c r="E7" s="259"/>
      <c r="F7" s="259"/>
      <c r="G7" s="259"/>
      <c r="H7" s="259"/>
      <c r="I7" s="259"/>
      <c r="J7" s="259"/>
      <c r="K7" s="260"/>
    </row>
    <row r="8" spans="1:11" s="202" customFormat="1" ht="15" x14ac:dyDescent="0.2">
      <c r="A8" s="261" t="s">
        <v>186</v>
      </c>
      <c r="B8" s="263" t="s">
        <v>338</v>
      </c>
      <c r="C8" s="265" t="s">
        <v>5</v>
      </c>
      <c r="D8" s="265" t="s">
        <v>339</v>
      </c>
      <c r="E8" s="263" t="s">
        <v>125</v>
      </c>
      <c r="F8" s="263" t="s">
        <v>119</v>
      </c>
      <c r="G8" s="193" t="s">
        <v>340</v>
      </c>
      <c r="H8" s="126" t="s">
        <v>341</v>
      </c>
      <c r="I8" s="193" t="s">
        <v>342</v>
      </c>
      <c r="J8" s="263" t="s">
        <v>343</v>
      </c>
      <c r="K8" s="267" t="s">
        <v>344</v>
      </c>
    </row>
    <row r="9" spans="1:11" s="202" customFormat="1" ht="15" x14ac:dyDescent="0.2">
      <c r="A9" s="261"/>
      <c r="B9" s="263"/>
      <c r="C9" s="265"/>
      <c r="D9" s="265"/>
      <c r="E9" s="263"/>
      <c r="F9" s="263"/>
      <c r="G9" s="193" t="s">
        <v>119</v>
      </c>
      <c r="H9" s="126" t="s">
        <v>345</v>
      </c>
      <c r="I9" s="127" t="s">
        <v>346</v>
      </c>
      <c r="J9" s="263"/>
      <c r="K9" s="267"/>
    </row>
    <row r="10" spans="1:11" s="202" customFormat="1" ht="15.75" thickBot="1" x14ac:dyDescent="0.25">
      <c r="A10" s="262"/>
      <c r="B10" s="264"/>
      <c r="C10" s="266"/>
      <c r="D10" s="266"/>
      <c r="E10" s="264"/>
      <c r="F10" s="264"/>
      <c r="G10" s="194"/>
      <c r="H10" s="129" t="s">
        <v>119</v>
      </c>
      <c r="I10" s="130" t="s">
        <v>347</v>
      </c>
      <c r="J10" s="264"/>
      <c r="K10" s="268"/>
    </row>
    <row r="11" spans="1:11" s="202" customFormat="1" ht="30" x14ac:dyDescent="0.2">
      <c r="A11" s="189">
        <v>1</v>
      </c>
      <c r="B11" s="190" t="s">
        <v>1</v>
      </c>
      <c r="C11" s="190" t="s">
        <v>348</v>
      </c>
      <c r="D11" s="190" t="s">
        <v>578</v>
      </c>
      <c r="E11" s="191" t="s">
        <v>457</v>
      </c>
      <c r="F11" s="192">
        <v>7.9861111111111105E-2</v>
      </c>
      <c r="G11" s="187">
        <v>1.3310185185185185E-3</v>
      </c>
      <c r="H11" s="187">
        <v>1.3888888888888889E-3</v>
      </c>
      <c r="I11" s="188" t="s">
        <v>351</v>
      </c>
      <c r="J11" s="195"/>
      <c r="K11" s="138">
        <v>79</v>
      </c>
    </row>
    <row r="12" spans="1:11" s="202" customFormat="1" ht="30" x14ac:dyDescent="0.2">
      <c r="A12" s="189">
        <v>2</v>
      </c>
      <c r="B12" s="190" t="s">
        <v>1</v>
      </c>
      <c r="C12" s="190" t="s">
        <v>348</v>
      </c>
      <c r="D12" s="190" t="s">
        <v>579</v>
      </c>
      <c r="E12" s="191" t="s">
        <v>353</v>
      </c>
      <c r="F12" s="192">
        <v>0.13541666666666666</v>
      </c>
      <c r="G12" s="187">
        <v>3.5879629629629629E-3</v>
      </c>
      <c r="H12" s="187">
        <v>2.7777777777777779E-3</v>
      </c>
      <c r="I12" s="188" t="s">
        <v>358</v>
      </c>
      <c r="J12" s="195"/>
      <c r="K12" s="138">
        <v>99</v>
      </c>
    </row>
    <row r="13" spans="1:11" s="202" customFormat="1" ht="30" x14ac:dyDescent="0.2">
      <c r="A13" s="189">
        <v>3</v>
      </c>
      <c r="B13" s="190" t="s">
        <v>1</v>
      </c>
      <c r="C13" s="190" t="s">
        <v>348</v>
      </c>
      <c r="D13" s="190" t="s">
        <v>580</v>
      </c>
      <c r="E13" s="191" t="s">
        <v>353</v>
      </c>
      <c r="F13" s="192">
        <v>0.19444444444444445</v>
      </c>
      <c r="G13" s="187">
        <v>6.828703703703704E-3</v>
      </c>
      <c r="H13" s="187">
        <v>4.1666666666666666E-3</v>
      </c>
      <c r="I13" s="188" t="s">
        <v>356</v>
      </c>
      <c r="J13" s="195"/>
      <c r="K13" s="138">
        <v>99</v>
      </c>
    </row>
    <row r="14" spans="1:11" s="202" customFormat="1" ht="30" x14ac:dyDescent="0.2">
      <c r="A14" s="189">
        <v>4</v>
      </c>
      <c r="B14" s="190" t="s">
        <v>1</v>
      </c>
      <c r="C14" s="190" t="s">
        <v>348</v>
      </c>
      <c r="D14" s="190" t="s">
        <v>581</v>
      </c>
      <c r="E14" s="191" t="s">
        <v>353</v>
      </c>
      <c r="F14" s="192">
        <v>0.13333333333333333</v>
      </c>
      <c r="G14" s="187">
        <v>9.0509259259259258E-3</v>
      </c>
      <c r="H14" s="187">
        <v>5.5555555555555558E-3</v>
      </c>
      <c r="I14" s="188" t="s">
        <v>354</v>
      </c>
      <c r="J14" s="195"/>
      <c r="K14" s="138">
        <v>99</v>
      </c>
    </row>
    <row r="15" spans="1:11" s="202" customFormat="1" ht="15" x14ac:dyDescent="0.2">
      <c r="A15" s="189">
        <v>5</v>
      </c>
      <c r="B15" s="190" t="s">
        <v>1</v>
      </c>
      <c r="C15" s="190" t="s">
        <v>359</v>
      </c>
      <c r="D15" s="190" t="s">
        <v>582</v>
      </c>
      <c r="E15" s="191" t="s">
        <v>353</v>
      </c>
      <c r="F15" s="192">
        <v>8.4027777777777771E-2</v>
      </c>
      <c r="G15" s="187">
        <v>1.045138888888889E-2</v>
      </c>
      <c r="H15" s="187">
        <v>6.5972222222222222E-3</v>
      </c>
      <c r="I15" s="188" t="s">
        <v>364</v>
      </c>
      <c r="J15" s="195"/>
      <c r="K15" s="138">
        <v>99</v>
      </c>
    </row>
    <row r="16" spans="1:11" s="202" customFormat="1" ht="15" x14ac:dyDescent="0.2">
      <c r="A16" s="189">
        <v>6</v>
      </c>
      <c r="B16" s="190" t="s">
        <v>1</v>
      </c>
      <c r="C16" s="190" t="s">
        <v>359</v>
      </c>
      <c r="D16" s="190" t="s">
        <v>583</v>
      </c>
      <c r="E16" s="191" t="s">
        <v>353</v>
      </c>
      <c r="F16" s="192">
        <v>6.1805555555555558E-2</v>
      </c>
      <c r="G16" s="187">
        <v>1.1481481481481483E-2</v>
      </c>
      <c r="H16" s="187">
        <v>7.6388888888888886E-3</v>
      </c>
      <c r="I16" s="188" t="s">
        <v>361</v>
      </c>
      <c r="J16" s="195" t="s">
        <v>126</v>
      </c>
      <c r="K16" s="138">
        <v>99</v>
      </c>
    </row>
    <row r="17" spans="1:11" s="202" customFormat="1" ht="15" x14ac:dyDescent="0.2">
      <c r="A17" s="189">
        <v>7</v>
      </c>
      <c r="B17" s="190" t="s">
        <v>1</v>
      </c>
      <c r="C17" s="190" t="s">
        <v>359</v>
      </c>
      <c r="D17" s="190" t="s">
        <v>584</v>
      </c>
      <c r="E17" s="191" t="s">
        <v>353</v>
      </c>
      <c r="F17" s="192">
        <v>7.2916666666666671E-2</v>
      </c>
      <c r="G17" s="187">
        <v>1.269675925925926E-2</v>
      </c>
      <c r="H17" s="187">
        <v>8.6805555555555559E-3</v>
      </c>
      <c r="I17" s="188" t="s">
        <v>372</v>
      </c>
      <c r="J17" s="195" t="s">
        <v>376</v>
      </c>
      <c r="K17" s="138">
        <v>99</v>
      </c>
    </row>
    <row r="18" spans="1:11" s="202" customFormat="1" x14ac:dyDescent="0.2">
      <c r="A18" s="270">
        <v>8</v>
      </c>
      <c r="B18" s="271" t="s">
        <v>11</v>
      </c>
      <c r="C18" s="271" t="s">
        <v>359</v>
      </c>
      <c r="D18" s="271" t="s">
        <v>585</v>
      </c>
      <c r="E18" s="272" t="s">
        <v>353</v>
      </c>
      <c r="F18" s="273">
        <v>4.3750000000000004E-2</v>
      </c>
      <c r="G18" s="274">
        <v>1.3425925925925924E-2</v>
      </c>
      <c r="H18" s="274">
        <v>9.7222222222222224E-3</v>
      </c>
      <c r="I18" s="275" t="s">
        <v>364</v>
      </c>
      <c r="J18" s="195" t="s">
        <v>126</v>
      </c>
      <c r="K18" s="300">
        <v>85</v>
      </c>
    </row>
    <row r="19" spans="1:11" s="202" customFormat="1" x14ac:dyDescent="0.2">
      <c r="A19" s="270"/>
      <c r="B19" s="271"/>
      <c r="C19" s="271"/>
      <c r="D19" s="271"/>
      <c r="E19" s="272"/>
      <c r="F19" s="273"/>
      <c r="G19" s="274"/>
      <c r="H19" s="274"/>
      <c r="I19" s="275"/>
      <c r="J19" s="195" t="s">
        <v>372</v>
      </c>
      <c r="K19" s="300"/>
    </row>
    <row r="20" spans="1:11" s="202" customFormat="1" x14ac:dyDescent="0.2">
      <c r="A20" s="270">
        <v>9</v>
      </c>
      <c r="B20" s="271" t="s">
        <v>1</v>
      </c>
      <c r="C20" s="271" t="s">
        <v>359</v>
      </c>
      <c r="D20" s="271" t="s">
        <v>586</v>
      </c>
      <c r="E20" s="272" t="s">
        <v>350</v>
      </c>
      <c r="F20" s="273">
        <v>0.11180555555555556</v>
      </c>
      <c r="G20" s="274">
        <v>1.5289351851851851E-2</v>
      </c>
      <c r="H20" s="274">
        <v>1.0763888888888891E-2</v>
      </c>
      <c r="I20" s="275" t="s">
        <v>364</v>
      </c>
      <c r="J20" s="195" t="s">
        <v>372</v>
      </c>
      <c r="K20" s="300">
        <v>90</v>
      </c>
    </row>
    <row r="21" spans="1:11" s="202" customFormat="1" ht="24" x14ac:dyDescent="0.2">
      <c r="A21" s="270"/>
      <c r="B21" s="271"/>
      <c r="C21" s="271"/>
      <c r="D21" s="271"/>
      <c r="E21" s="272"/>
      <c r="F21" s="273"/>
      <c r="G21" s="274"/>
      <c r="H21" s="274"/>
      <c r="I21" s="275"/>
      <c r="J21" s="195" t="s">
        <v>363</v>
      </c>
      <c r="K21" s="300"/>
    </row>
    <row r="22" spans="1:11" s="202" customFormat="1" x14ac:dyDescent="0.2">
      <c r="A22" s="270">
        <v>10</v>
      </c>
      <c r="B22" s="271" t="s">
        <v>1</v>
      </c>
      <c r="C22" s="271" t="s">
        <v>359</v>
      </c>
      <c r="D22" s="271" t="s">
        <v>587</v>
      </c>
      <c r="E22" s="272" t="s">
        <v>353</v>
      </c>
      <c r="F22" s="273">
        <v>4.7222222222222221E-2</v>
      </c>
      <c r="G22" s="274">
        <v>1.6076388888888887E-2</v>
      </c>
      <c r="H22" s="274">
        <v>1.1805555555555555E-2</v>
      </c>
      <c r="I22" s="275" t="s">
        <v>377</v>
      </c>
      <c r="J22" s="195" t="s">
        <v>376</v>
      </c>
      <c r="K22" s="300">
        <v>99</v>
      </c>
    </row>
    <row r="23" spans="1:11" s="202" customFormat="1" x14ac:dyDescent="0.2">
      <c r="A23" s="270"/>
      <c r="B23" s="271"/>
      <c r="C23" s="271"/>
      <c r="D23" s="271"/>
      <c r="E23" s="272"/>
      <c r="F23" s="273"/>
      <c r="G23" s="274"/>
      <c r="H23" s="274"/>
      <c r="I23" s="275"/>
      <c r="J23" s="195" t="s">
        <v>372</v>
      </c>
      <c r="K23" s="300"/>
    </row>
    <row r="24" spans="1:11" s="202" customFormat="1" ht="15" x14ac:dyDescent="0.2">
      <c r="A24" s="189">
        <v>11</v>
      </c>
      <c r="B24" s="190" t="s">
        <v>1</v>
      </c>
      <c r="C24" s="190" t="s">
        <v>359</v>
      </c>
      <c r="D24" s="190" t="s">
        <v>588</v>
      </c>
      <c r="E24" s="191" t="s">
        <v>353</v>
      </c>
      <c r="F24" s="192">
        <v>6.0416666666666667E-2</v>
      </c>
      <c r="G24" s="187">
        <v>1.7083333333333336E-2</v>
      </c>
      <c r="H24" s="187">
        <v>1.2847222222222223E-2</v>
      </c>
      <c r="I24" s="188" t="s">
        <v>377</v>
      </c>
      <c r="J24" s="195"/>
      <c r="K24" s="138">
        <v>99</v>
      </c>
    </row>
    <row r="25" spans="1:11" s="202" customFormat="1" ht="30" x14ac:dyDescent="0.2">
      <c r="A25" s="189">
        <v>12</v>
      </c>
      <c r="B25" s="190" t="s">
        <v>1</v>
      </c>
      <c r="C25" s="190" t="s">
        <v>348</v>
      </c>
      <c r="D25" s="190" t="s">
        <v>357</v>
      </c>
      <c r="E25" s="191" t="s">
        <v>353</v>
      </c>
      <c r="F25" s="192">
        <v>4.1666666666666664E-2</v>
      </c>
      <c r="G25" s="187">
        <v>1.7777777777777778E-2</v>
      </c>
      <c r="H25" s="187">
        <v>1.4236111111111111E-2</v>
      </c>
      <c r="I25" s="188" t="s">
        <v>358</v>
      </c>
      <c r="J25" s="195"/>
      <c r="K25" s="138">
        <v>99</v>
      </c>
    </row>
    <row r="26" spans="1:11" s="202" customFormat="1" ht="30" x14ac:dyDescent="0.2">
      <c r="A26" s="189">
        <v>13</v>
      </c>
      <c r="B26" s="190" t="s">
        <v>1</v>
      </c>
      <c r="C26" s="190" t="s">
        <v>348</v>
      </c>
      <c r="D26" s="190" t="s">
        <v>589</v>
      </c>
      <c r="E26" s="191" t="s">
        <v>353</v>
      </c>
      <c r="F26" s="192">
        <v>0.10625</v>
      </c>
      <c r="G26" s="187">
        <v>1.954861111111111E-2</v>
      </c>
      <c r="H26" s="187">
        <v>1.5625E-2</v>
      </c>
      <c r="I26" s="188" t="s">
        <v>381</v>
      </c>
      <c r="J26" s="195"/>
      <c r="K26" s="138">
        <v>99</v>
      </c>
    </row>
    <row r="27" spans="1:11" s="202" customFormat="1" ht="30" x14ac:dyDescent="0.2">
      <c r="A27" s="189">
        <v>14</v>
      </c>
      <c r="B27" s="190" t="s">
        <v>1</v>
      </c>
      <c r="C27" s="190" t="s">
        <v>359</v>
      </c>
      <c r="D27" s="190" t="s">
        <v>590</v>
      </c>
      <c r="E27" s="191" t="s">
        <v>353</v>
      </c>
      <c r="F27" s="192">
        <v>5.1388888888888894E-2</v>
      </c>
      <c r="G27" s="187">
        <v>2.0405092592592593E-2</v>
      </c>
      <c r="H27" s="187">
        <v>1.6666666666666666E-2</v>
      </c>
      <c r="I27" s="188" t="s">
        <v>363</v>
      </c>
      <c r="J27" s="195" t="s">
        <v>372</v>
      </c>
      <c r="K27" s="138">
        <v>99</v>
      </c>
    </row>
    <row r="28" spans="1:11" s="202" customFormat="1" ht="15" x14ac:dyDescent="0.2">
      <c r="A28" s="189">
        <v>15</v>
      </c>
      <c r="B28" s="190" t="s">
        <v>11</v>
      </c>
      <c r="C28" s="190" t="s">
        <v>359</v>
      </c>
      <c r="D28" s="190" t="s">
        <v>591</v>
      </c>
      <c r="E28" s="191" t="s">
        <v>353</v>
      </c>
      <c r="F28" s="192">
        <v>3.4722222222222224E-2</v>
      </c>
      <c r="G28" s="187">
        <v>2.0983796296296296E-2</v>
      </c>
      <c r="H28" s="187">
        <v>1.7708333333333333E-2</v>
      </c>
      <c r="I28" s="188" t="s">
        <v>398</v>
      </c>
      <c r="J28" s="195"/>
      <c r="K28" s="138">
        <v>87</v>
      </c>
    </row>
    <row r="29" spans="1:11" s="202" customFormat="1" ht="30" x14ac:dyDescent="0.2">
      <c r="A29" s="189">
        <v>16</v>
      </c>
      <c r="B29" s="190" t="s">
        <v>1</v>
      </c>
      <c r="C29" s="190" t="s">
        <v>348</v>
      </c>
      <c r="D29" s="190" t="s">
        <v>592</v>
      </c>
      <c r="E29" s="191" t="s">
        <v>353</v>
      </c>
      <c r="F29" s="192">
        <v>5.1388888888888894E-2</v>
      </c>
      <c r="G29" s="187">
        <v>2.1840277777777778E-2</v>
      </c>
      <c r="H29" s="187">
        <v>1.909722222222222E-2</v>
      </c>
      <c r="I29" s="188" t="s">
        <v>381</v>
      </c>
      <c r="J29" s="195"/>
      <c r="K29" s="138">
        <v>96</v>
      </c>
    </row>
    <row r="30" spans="1:11" s="202" customFormat="1" ht="15" x14ac:dyDescent="0.2">
      <c r="A30" s="189">
        <v>17</v>
      </c>
      <c r="B30" s="190" t="s">
        <v>11</v>
      </c>
      <c r="C30" s="190" t="s">
        <v>365</v>
      </c>
      <c r="D30" s="190" t="s">
        <v>593</v>
      </c>
      <c r="E30" s="191" t="s">
        <v>353</v>
      </c>
      <c r="F30" s="192">
        <v>0.11805555555555557</v>
      </c>
      <c r="G30" s="187">
        <v>2.3807870370370368E-2</v>
      </c>
      <c r="H30" s="187">
        <v>2.1875000000000002E-2</v>
      </c>
      <c r="I30" s="188" t="s">
        <v>121</v>
      </c>
      <c r="J30" s="195"/>
      <c r="K30" s="138">
        <v>85</v>
      </c>
    </row>
    <row r="31" spans="1:11" s="202" customFormat="1" ht="15" x14ac:dyDescent="0.2">
      <c r="A31" s="189">
        <v>18</v>
      </c>
      <c r="B31" s="190" t="s">
        <v>11</v>
      </c>
      <c r="C31" s="190" t="s">
        <v>365</v>
      </c>
      <c r="D31" s="190" t="s">
        <v>594</v>
      </c>
      <c r="E31" s="191" t="s">
        <v>353</v>
      </c>
      <c r="F31" s="192">
        <v>4.5833333333333337E-2</v>
      </c>
      <c r="G31" s="187">
        <v>2.4571759259259262E-2</v>
      </c>
      <c r="H31" s="187">
        <v>2.2569444444444444E-2</v>
      </c>
      <c r="I31" s="188" t="s">
        <v>368</v>
      </c>
      <c r="J31" s="195"/>
      <c r="K31" s="138">
        <v>81</v>
      </c>
    </row>
    <row r="32" spans="1:11" s="202" customFormat="1" ht="15" x14ac:dyDescent="0.2">
      <c r="A32" s="189">
        <v>19</v>
      </c>
      <c r="B32" s="190" t="s">
        <v>11</v>
      </c>
      <c r="C32" s="190" t="s">
        <v>365</v>
      </c>
      <c r="D32" s="190" t="s">
        <v>595</v>
      </c>
      <c r="E32" s="191" t="s">
        <v>350</v>
      </c>
      <c r="F32" s="192">
        <v>1.6666666666666666E-2</v>
      </c>
      <c r="G32" s="187">
        <v>2.4849537037037035E-2</v>
      </c>
      <c r="H32" s="187">
        <v>2.326388888888889E-2</v>
      </c>
      <c r="I32" s="188" t="s">
        <v>148</v>
      </c>
      <c r="J32" s="195"/>
      <c r="K32" s="138">
        <v>77</v>
      </c>
    </row>
    <row r="33" spans="1:11" s="202" customFormat="1" ht="15" x14ac:dyDescent="0.2">
      <c r="A33" s="189">
        <v>20</v>
      </c>
      <c r="B33" s="190" t="s">
        <v>11</v>
      </c>
      <c r="C33" s="190" t="s">
        <v>365</v>
      </c>
      <c r="D33" s="190" t="s">
        <v>596</v>
      </c>
      <c r="E33" s="191" t="s">
        <v>353</v>
      </c>
      <c r="F33" s="192">
        <v>0.11458333333333333</v>
      </c>
      <c r="G33" s="187">
        <v>2.6759259259259257E-2</v>
      </c>
      <c r="H33" s="187">
        <v>2.6041666666666668E-2</v>
      </c>
      <c r="I33" s="188" t="s">
        <v>368</v>
      </c>
      <c r="J33" s="195"/>
      <c r="K33" s="138">
        <v>73</v>
      </c>
    </row>
    <row r="34" spans="1:11" s="202" customFormat="1" ht="15" x14ac:dyDescent="0.2">
      <c r="A34" s="189">
        <v>21</v>
      </c>
      <c r="B34" s="190" t="s">
        <v>1</v>
      </c>
      <c r="C34" s="190" t="s">
        <v>365</v>
      </c>
      <c r="D34" s="190" t="s">
        <v>597</v>
      </c>
      <c r="E34" s="191" t="s">
        <v>353</v>
      </c>
      <c r="F34" s="192">
        <v>8.8888888888888892E-2</v>
      </c>
      <c r="G34" s="187">
        <v>2.8240740740740736E-2</v>
      </c>
      <c r="H34" s="187">
        <v>2.6736111111111113E-2</v>
      </c>
      <c r="I34" s="188" t="s">
        <v>121</v>
      </c>
      <c r="J34" s="195"/>
      <c r="K34" s="138">
        <v>76</v>
      </c>
    </row>
    <row r="35" spans="1:11" s="202" customFormat="1" ht="30" x14ac:dyDescent="0.2">
      <c r="A35" s="189">
        <v>22</v>
      </c>
      <c r="B35" s="190" t="s">
        <v>1</v>
      </c>
      <c r="C35" s="190" t="s">
        <v>365</v>
      </c>
      <c r="D35" s="190" t="s">
        <v>598</v>
      </c>
      <c r="E35" s="191" t="s">
        <v>350</v>
      </c>
      <c r="F35" s="192">
        <v>3.3333333333333333E-2</v>
      </c>
      <c r="G35" s="187">
        <v>2.8796296296296296E-2</v>
      </c>
      <c r="H35" s="187">
        <v>2.7430555555555555E-2</v>
      </c>
      <c r="I35" s="188" t="s">
        <v>393</v>
      </c>
      <c r="J35" s="195"/>
      <c r="K35" s="138">
        <v>78</v>
      </c>
    </row>
    <row r="36" spans="1:11" s="202" customFormat="1" x14ac:dyDescent="0.2">
      <c r="A36" s="270">
        <v>23</v>
      </c>
      <c r="B36" s="271" t="s">
        <v>1</v>
      </c>
      <c r="C36" s="271" t="s">
        <v>359</v>
      </c>
      <c r="D36" s="271" t="s">
        <v>599</v>
      </c>
      <c r="E36" s="272" t="s">
        <v>350</v>
      </c>
      <c r="F36" s="273">
        <v>4.3750000000000004E-2</v>
      </c>
      <c r="G36" s="274">
        <v>2.9525462962962962E-2</v>
      </c>
      <c r="H36" s="274">
        <v>2.8472222222222222E-2</v>
      </c>
      <c r="I36" s="275" t="s">
        <v>126</v>
      </c>
      <c r="J36" s="195" t="s">
        <v>372</v>
      </c>
      <c r="K36" s="300">
        <v>80</v>
      </c>
    </row>
    <row r="37" spans="1:11" s="202" customFormat="1" x14ac:dyDescent="0.2">
      <c r="A37" s="270"/>
      <c r="B37" s="271"/>
      <c r="C37" s="271"/>
      <c r="D37" s="271"/>
      <c r="E37" s="272"/>
      <c r="F37" s="273"/>
      <c r="G37" s="274"/>
      <c r="H37" s="274"/>
      <c r="I37" s="275"/>
      <c r="J37" s="195" t="s">
        <v>364</v>
      </c>
      <c r="K37" s="300"/>
    </row>
    <row r="38" spans="1:11" s="202" customFormat="1" ht="30" x14ac:dyDescent="0.2">
      <c r="A38" s="189">
        <v>24</v>
      </c>
      <c r="B38" s="190" t="s">
        <v>1</v>
      </c>
      <c r="C38" s="190" t="s">
        <v>348</v>
      </c>
      <c r="D38" s="190" t="s">
        <v>600</v>
      </c>
      <c r="E38" s="191" t="s">
        <v>353</v>
      </c>
      <c r="F38" s="192">
        <v>6.3888888888888884E-2</v>
      </c>
      <c r="G38" s="187">
        <v>3.0590277777777775E-2</v>
      </c>
      <c r="H38" s="187">
        <v>2.9861111111111113E-2</v>
      </c>
      <c r="I38" s="188" t="s">
        <v>351</v>
      </c>
      <c r="J38" s="195"/>
      <c r="K38" s="138">
        <v>81</v>
      </c>
    </row>
    <row r="39" spans="1:11" s="202" customFormat="1" ht="30" x14ac:dyDescent="0.2">
      <c r="A39" s="189">
        <v>25</v>
      </c>
      <c r="B39" s="190" t="s">
        <v>1</v>
      </c>
      <c r="C39" s="190" t="s">
        <v>348</v>
      </c>
      <c r="D39" s="190" t="s">
        <v>601</v>
      </c>
      <c r="E39" s="191" t="s">
        <v>353</v>
      </c>
      <c r="F39" s="192">
        <v>9.6527777777777768E-2</v>
      </c>
      <c r="G39" s="187">
        <v>3.2199074074074074E-2</v>
      </c>
      <c r="H39" s="187">
        <v>3.125E-2</v>
      </c>
      <c r="I39" s="188" t="s">
        <v>356</v>
      </c>
      <c r="J39" s="195"/>
      <c r="K39" s="138">
        <v>83</v>
      </c>
    </row>
    <row r="40" spans="1:11" s="202" customFormat="1" ht="30" x14ac:dyDescent="0.2">
      <c r="A40" s="189">
        <v>26</v>
      </c>
      <c r="B40" s="190" t="s">
        <v>1</v>
      </c>
      <c r="C40" s="190" t="s">
        <v>348</v>
      </c>
      <c r="D40" s="190" t="s">
        <v>602</v>
      </c>
      <c r="E40" s="191" t="s">
        <v>353</v>
      </c>
      <c r="F40" s="192">
        <v>8.8888888888888892E-2</v>
      </c>
      <c r="G40" s="187">
        <v>3.3680555555555554E-2</v>
      </c>
      <c r="H40" s="187">
        <v>3.2638888888888891E-2</v>
      </c>
      <c r="I40" s="188" t="s">
        <v>358</v>
      </c>
      <c r="J40" s="195"/>
      <c r="K40" s="138">
        <v>85</v>
      </c>
    </row>
    <row r="41" spans="1:11" s="202" customFormat="1" x14ac:dyDescent="0.2">
      <c r="A41" s="270">
        <v>27</v>
      </c>
      <c r="B41" s="271" t="s">
        <v>1</v>
      </c>
      <c r="C41" s="271" t="s">
        <v>359</v>
      </c>
      <c r="D41" s="271" t="s">
        <v>375</v>
      </c>
      <c r="E41" s="272" t="s">
        <v>353</v>
      </c>
      <c r="F41" s="273">
        <v>3.1944444444444449E-2</v>
      </c>
      <c r="G41" s="274">
        <v>3.4212962962962966E-2</v>
      </c>
      <c r="H41" s="274">
        <v>3.3680555555555554E-2</v>
      </c>
      <c r="I41" s="275" t="s">
        <v>361</v>
      </c>
      <c r="J41" s="195" t="s">
        <v>376</v>
      </c>
      <c r="K41" s="300">
        <v>86</v>
      </c>
    </row>
    <row r="42" spans="1:11" s="202" customFormat="1" x14ac:dyDescent="0.2">
      <c r="A42" s="270"/>
      <c r="B42" s="271"/>
      <c r="C42" s="271"/>
      <c r="D42" s="271"/>
      <c r="E42" s="272"/>
      <c r="F42" s="273"/>
      <c r="G42" s="274"/>
      <c r="H42" s="274"/>
      <c r="I42" s="275"/>
      <c r="J42" s="195" t="s">
        <v>377</v>
      </c>
      <c r="K42" s="300"/>
    </row>
    <row r="43" spans="1:11" s="202" customFormat="1" ht="15" x14ac:dyDescent="0.2">
      <c r="A43" s="189">
        <v>28</v>
      </c>
      <c r="B43" s="190" t="s">
        <v>11</v>
      </c>
      <c r="C43" s="190" t="s">
        <v>365</v>
      </c>
      <c r="D43" s="190" t="s">
        <v>603</v>
      </c>
      <c r="E43" s="191" t="s">
        <v>353</v>
      </c>
      <c r="F43" s="192">
        <v>0.15138888888888888</v>
      </c>
      <c r="G43" s="187">
        <v>3.6736111111111108E-2</v>
      </c>
      <c r="H43" s="187">
        <v>3.6458333333333336E-2</v>
      </c>
      <c r="I43" s="188" t="s">
        <v>368</v>
      </c>
      <c r="J43" s="195"/>
      <c r="K43" s="138">
        <v>83</v>
      </c>
    </row>
    <row r="44" spans="1:11" s="202" customFormat="1" ht="15" x14ac:dyDescent="0.2">
      <c r="A44" s="189">
        <v>29</v>
      </c>
      <c r="B44" s="190" t="s">
        <v>1</v>
      </c>
      <c r="C44" s="190" t="s">
        <v>365</v>
      </c>
      <c r="D44" s="190" t="s">
        <v>604</v>
      </c>
      <c r="E44" s="191" t="s">
        <v>353</v>
      </c>
      <c r="F44" s="192">
        <v>6.5277777777777782E-2</v>
      </c>
      <c r="G44" s="187">
        <v>3.7824074074074072E-2</v>
      </c>
      <c r="H44" s="187">
        <v>3.7152777777777778E-2</v>
      </c>
      <c r="I44" s="188" t="s">
        <v>121</v>
      </c>
      <c r="J44" s="195"/>
      <c r="K44" s="138">
        <v>85</v>
      </c>
    </row>
    <row r="45" spans="1:11" s="202" customFormat="1" ht="30" x14ac:dyDescent="0.2">
      <c r="A45" s="189">
        <v>30</v>
      </c>
      <c r="B45" s="190" t="s">
        <v>11</v>
      </c>
      <c r="C45" s="190" t="s">
        <v>365</v>
      </c>
      <c r="D45" s="190" t="s">
        <v>605</v>
      </c>
      <c r="E45" s="191" t="s">
        <v>350</v>
      </c>
      <c r="F45" s="192">
        <v>3.125E-2</v>
      </c>
      <c r="G45" s="187">
        <v>3.8344907407407411E-2</v>
      </c>
      <c r="H45" s="187">
        <v>3.784722222222222E-2</v>
      </c>
      <c r="I45" s="188" t="s">
        <v>393</v>
      </c>
      <c r="J45" s="195"/>
      <c r="K45" s="138">
        <v>82</v>
      </c>
    </row>
    <row r="46" spans="1:11" s="202" customFormat="1" ht="30" x14ac:dyDescent="0.2">
      <c r="A46" s="189">
        <v>31</v>
      </c>
      <c r="B46" s="190" t="s">
        <v>1</v>
      </c>
      <c r="C46" s="190" t="s">
        <v>348</v>
      </c>
      <c r="D46" s="190" t="s">
        <v>606</v>
      </c>
      <c r="E46" s="191" t="s">
        <v>350</v>
      </c>
      <c r="F46" s="192">
        <v>8.8888888888888892E-2</v>
      </c>
      <c r="G46" s="187">
        <v>3.982638888888889E-2</v>
      </c>
      <c r="H46" s="187">
        <v>3.923611111111111E-2</v>
      </c>
      <c r="I46" s="188" t="s">
        <v>354</v>
      </c>
      <c r="J46" s="195"/>
      <c r="K46" s="138">
        <v>83</v>
      </c>
    </row>
    <row r="47" spans="1:11" s="202" customFormat="1" ht="30" x14ac:dyDescent="0.2">
      <c r="A47" s="189">
        <v>32</v>
      </c>
      <c r="B47" s="190" t="s">
        <v>1</v>
      </c>
      <c r="C47" s="190" t="s">
        <v>348</v>
      </c>
      <c r="D47" s="190" t="s">
        <v>607</v>
      </c>
      <c r="E47" s="191" t="s">
        <v>353</v>
      </c>
      <c r="F47" s="192">
        <v>0.1111111111111111</v>
      </c>
      <c r="G47" s="187">
        <v>4.1666666666666664E-2</v>
      </c>
      <c r="H47" s="187">
        <v>4.0625000000000001E-2</v>
      </c>
      <c r="I47" s="188" t="s">
        <v>356</v>
      </c>
      <c r="J47" s="195"/>
      <c r="K47" s="138">
        <v>85</v>
      </c>
    </row>
    <row r="48" spans="1:11" s="202" customFormat="1" ht="15" x14ac:dyDescent="0.2">
      <c r="A48" s="189">
        <v>33</v>
      </c>
      <c r="B48" s="190" t="s">
        <v>11</v>
      </c>
      <c r="C48" s="190" t="s">
        <v>359</v>
      </c>
      <c r="D48" s="190" t="s">
        <v>608</v>
      </c>
      <c r="E48" s="191" t="s">
        <v>353</v>
      </c>
      <c r="F48" s="192">
        <v>6.458333333333334E-2</v>
      </c>
      <c r="G48" s="187">
        <v>4.2754629629629635E-2</v>
      </c>
      <c r="H48" s="187">
        <v>4.1666666666666664E-2</v>
      </c>
      <c r="I48" s="188" t="s">
        <v>372</v>
      </c>
      <c r="J48" s="195" t="s">
        <v>364</v>
      </c>
      <c r="K48" s="138">
        <v>83</v>
      </c>
    </row>
    <row r="49" spans="1:11" s="202" customFormat="1" ht="30" x14ac:dyDescent="0.2">
      <c r="A49" s="189">
        <v>34</v>
      </c>
      <c r="B49" s="190" t="s">
        <v>1</v>
      </c>
      <c r="C49" s="190" t="s">
        <v>359</v>
      </c>
      <c r="D49" s="190" t="s">
        <v>373</v>
      </c>
      <c r="E49" s="191" t="s">
        <v>353</v>
      </c>
      <c r="F49" s="192">
        <v>5.6250000000000001E-2</v>
      </c>
      <c r="G49" s="187">
        <v>4.3692129629629629E-2</v>
      </c>
      <c r="H49" s="187">
        <v>4.2708333333333327E-2</v>
      </c>
      <c r="I49" s="188" t="s">
        <v>374</v>
      </c>
      <c r="J49" s="195"/>
      <c r="K49" s="138">
        <v>84</v>
      </c>
    </row>
    <row r="50" spans="1:11" s="202" customFormat="1" ht="30" x14ac:dyDescent="0.2">
      <c r="A50" s="189">
        <v>35</v>
      </c>
      <c r="B50" s="190" t="s">
        <v>1</v>
      </c>
      <c r="C50" s="190" t="s">
        <v>348</v>
      </c>
      <c r="D50" s="190" t="s">
        <v>609</v>
      </c>
      <c r="E50" s="191" t="s">
        <v>353</v>
      </c>
      <c r="F50" s="192">
        <v>9.4444444444444442E-2</v>
      </c>
      <c r="G50" s="187">
        <v>4.5266203703703704E-2</v>
      </c>
      <c r="H50" s="187">
        <v>4.4097222222222225E-2</v>
      </c>
      <c r="I50" s="188" t="s">
        <v>354</v>
      </c>
      <c r="J50" s="195"/>
      <c r="K50" s="138">
        <v>85</v>
      </c>
    </row>
    <row r="51" spans="1:11" s="202" customFormat="1" ht="15" x14ac:dyDescent="0.2">
      <c r="A51" s="189">
        <v>36</v>
      </c>
      <c r="B51" s="190" t="s">
        <v>1</v>
      </c>
      <c r="C51" s="190" t="s">
        <v>359</v>
      </c>
      <c r="D51" s="190" t="s">
        <v>610</v>
      </c>
      <c r="E51" s="191" t="s">
        <v>353</v>
      </c>
      <c r="F51" s="192">
        <v>2.4999999999999998E-2</v>
      </c>
      <c r="G51" s="187">
        <v>4.5682870370370367E-2</v>
      </c>
      <c r="H51" s="187">
        <v>4.5138888888888888E-2</v>
      </c>
      <c r="I51" s="188" t="s">
        <v>398</v>
      </c>
      <c r="J51" s="195" t="s">
        <v>377</v>
      </c>
      <c r="K51" s="138">
        <v>86</v>
      </c>
    </row>
    <row r="52" spans="1:11" s="202" customFormat="1" ht="15" x14ac:dyDescent="0.2">
      <c r="A52" s="189">
        <v>37</v>
      </c>
      <c r="B52" s="190" t="s">
        <v>1</v>
      </c>
      <c r="C52" s="190" t="s">
        <v>365</v>
      </c>
      <c r="D52" s="190" t="s">
        <v>402</v>
      </c>
      <c r="E52" s="191" t="s">
        <v>353</v>
      </c>
      <c r="F52" s="192">
        <v>9.6527777777777768E-2</v>
      </c>
      <c r="G52" s="187">
        <v>4.7291666666666669E-2</v>
      </c>
      <c r="H52" s="187">
        <v>4.7916666666666663E-2</v>
      </c>
      <c r="I52" s="188" t="s">
        <v>121</v>
      </c>
      <c r="J52" s="195"/>
      <c r="K52" s="138">
        <v>88</v>
      </c>
    </row>
    <row r="53" spans="1:11" s="202" customFormat="1" ht="15" x14ac:dyDescent="0.2">
      <c r="A53" s="189">
        <v>38</v>
      </c>
      <c r="B53" s="190" t="s">
        <v>11</v>
      </c>
      <c r="C53" s="190" t="s">
        <v>365</v>
      </c>
      <c r="D53" s="190" t="s">
        <v>401</v>
      </c>
      <c r="E53" s="191" t="s">
        <v>353</v>
      </c>
      <c r="F53" s="192">
        <v>7.013888888888889E-2</v>
      </c>
      <c r="G53" s="187">
        <v>4.8460648148148149E-2</v>
      </c>
      <c r="H53" s="187">
        <v>4.8611111111111112E-2</v>
      </c>
      <c r="I53" s="188" t="s">
        <v>368</v>
      </c>
      <c r="J53" s="195"/>
      <c r="K53" s="138">
        <v>85</v>
      </c>
    </row>
    <row r="54" spans="1:11" s="202" customFormat="1" ht="15" x14ac:dyDescent="0.2">
      <c r="A54" s="189">
        <v>39</v>
      </c>
      <c r="B54" s="190" t="s">
        <v>11</v>
      </c>
      <c r="C54" s="190" t="s">
        <v>365</v>
      </c>
      <c r="D54" s="190" t="s">
        <v>611</v>
      </c>
      <c r="E54" s="191" t="s">
        <v>350</v>
      </c>
      <c r="F54" s="192">
        <v>3.0555555555555555E-2</v>
      </c>
      <c r="G54" s="187">
        <v>4.8969907407407413E-2</v>
      </c>
      <c r="H54" s="187">
        <v>4.9305555555555554E-2</v>
      </c>
      <c r="I54" s="188" t="s">
        <v>368</v>
      </c>
      <c r="J54" s="195"/>
      <c r="K54" s="138">
        <v>83</v>
      </c>
    </row>
    <row r="55" spans="1:11" s="202" customFormat="1" ht="30" x14ac:dyDescent="0.2">
      <c r="A55" s="189">
        <v>40</v>
      </c>
      <c r="B55" s="190" t="s">
        <v>1</v>
      </c>
      <c r="C55" s="190" t="s">
        <v>348</v>
      </c>
      <c r="D55" s="190" t="s">
        <v>612</v>
      </c>
      <c r="E55" s="191" t="s">
        <v>353</v>
      </c>
      <c r="F55" s="192">
        <v>7.3611111111111113E-2</v>
      </c>
      <c r="G55" s="187">
        <v>5.019675925925926E-2</v>
      </c>
      <c r="H55" s="187">
        <v>5.0694444444444452E-2</v>
      </c>
      <c r="I55" s="188" t="s">
        <v>387</v>
      </c>
      <c r="J55" s="195"/>
      <c r="K55" s="138">
        <v>85</v>
      </c>
    </row>
    <row r="56" spans="1:11" s="202" customFormat="1" x14ac:dyDescent="0.2">
      <c r="A56" s="270">
        <v>41</v>
      </c>
      <c r="B56" s="271" t="s">
        <v>11</v>
      </c>
      <c r="C56" s="271" t="s">
        <v>359</v>
      </c>
      <c r="D56" s="271" t="s">
        <v>400</v>
      </c>
      <c r="E56" s="272" t="s">
        <v>353</v>
      </c>
      <c r="F56" s="273">
        <v>6.3194444444444442E-2</v>
      </c>
      <c r="G56" s="274">
        <v>5.1249999999999997E-2</v>
      </c>
      <c r="H56" s="274">
        <v>5.1736111111111115E-2</v>
      </c>
      <c r="I56" s="275" t="s">
        <v>371</v>
      </c>
      <c r="J56" s="195" t="s">
        <v>376</v>
      </c>
      <c r="K56" s="300">
        <v>83</v>
      </c>
    </row>
    <row r="57" spans="1:11" s="202" customFormat="1" ht="24.75" thickBot="1" x14ac:dyDescent="0.25">
      <c r="A57" s="305"/>
      <c r="B57" s="306"/>
      <c r="C57" s="306"/>
      <c r="D57" s="306"/>
      <c r="E57" s="307"/>
      <c r="F57" s="308"/>
      <c r="G57" s="309"/>
      <c r="H57" s="309"/>
      <c r="I57" s="303"/>
      <c r="J57" s="145" t="s">
        <v>363</v>
      </c>
      <c r="K57" s="304"/>
    </row>
  </sheetData>
  <mergeCells count="80">
    <mergeCell ref="A56:A57"/>
    <mergeCell ref="B56:B57"/>
    <mergeCell ref="C56:C57"/>
    <mergeCell ref="D56:D57"/>
    <mergeCell ref="E56:E57"/>
    <mergeCell ref="F41:F42"/>
    <mergeCell ref="G41:G42"/>
    <mergeCell ref="H41:H42"/>
    <mergeCell ref="I56:I57"/>
    <mergeCell ref="K56:K57"/>
    <mergeCell ref="I41:I42"/>
    <mergeCell ref="K41:K42"/>
    <mergeCell ref="F56:F57"/>
    <mergeCell ref="G56:G57"/>
    <mergeCell ref="H56:H57"/>
    <mergeCell ref="A41:A42"/>
    <mergeCell ref="B41:B42"/>
    <mergeCell ref="C41:C42"/>
    <mergeCell ref="D41:D42"/>
    <mergeCell ref="E41:E42"/>
    <mergeCell ref="F36:F37"/>
    <mergeCell ref="G36:G37"/>
    <mergeCell ref="H36:H37"/>
    <mergeCell ref="I36:I37"/>
    <mergeCell ref="K36:K37"/>
    <mergeCell ref="A36:A37"/>
    <mergeCell ref="B36:B37"/>
    <mergeCell ref="C36:C37"/>
    <mergeCell ref="D36:D37"/>
    <mergeCell ref="E36:E37"/>
    <mergeCell ref="F22:F23"/>
    <mergeCell ref="G22:G23"/>
    <mergeCell ref="H22:H23"/>
    <mergeCell ref="I22:I23"/>
    <mergeCell ref="K22:K23"/>
    <mergeCell ref="A22:A23"/>
    <mergeCell ref="B22:B23"/>
    <mergeCell ref="C22:C23"/>
    <mergeCell ref="D22:D23"/>
    <mergeCell ref="E22:E23"/>
    <mergeCell ref="I18:I19"/>
    <mergeCell ref="K18:K19"/>
    <mergeCell ref="A20:A21"/>
    <mergeCell ref="B20:B21"/>
    <mergeCell ref="C20:C21"/>
    <mergeCell ref="D20:D21"/>
    <mergeCell ref="E20:E21"/>
    <mergeCell ref="F20:F21"/>
    <mergeCell ref="G20:G21"/>
    <mergeCell ref="H20:H21"/>
    <mergeCell ref="I20:I21"/>
    <mergeCell ref="K20:K21"/>
    <mergeCell ref="J8:J10"/>
    <mergeCell ref="K8:K10"/>
    <mergeCell ref="A18:A19"/>
    <mergeCell ref="B18:B19"/>
    <mergeCell ref="C18:C19"/>
    <mergeCell ref="D18:D19"/>
    <mergeCell ref="E18:E19"/>
    <mergeCell ref="F18:F19"/>
    <mergeCell ref="G18:G19"/>
    <mergeCell ref="H18:H19"/>
    <mergeCell ref="A8:A10"/>
    <mergeCell ref="B8:B10"/>
    <mergeCell ref="C8:C10"/>
    <mergeCell ref="D8:D10"/>
    <mergeCell ref="E8:E10"/>
    <mergeCell ref="F8:F10"/>
    <mergeCell ref="A7:K7"/>
    <mergeCell ref="A1:C1"/>
    <mergeCell ref="D1:K1"/>
    <mergeCell ref="A2:D2"/>
    <mergeCell ref="E2:K2"/>
    <mergeCell ref="A3:D3"/>
    <mergeCell ref="G3:K3"/>
    <mergeCell ref="A4:D4"/>
    <mergeCell ref="G4:K4"/>
    <mergeCell ref="A5:D5"/>
    <mergeCell ref="G5:K5"/>
    <mergeCell ref="A6:K6"/>
  </mergeCell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OG SC</vt:lpstr>
      <vt:lpstr>OG CR</vt:lpstr>
      <vt:lpstr>OG RC</vt:lpstr>
      <vt:lpstr>Manhattan GMAT DS</vt:lpstr>
      <vt:lpstr>Manhattan GMAT PS</vt:lpstr>
      <vt:lpstr>OG Guide PS</vt:lpstr>
      <vt:lpstr>OG Guide Diagnositc Test</vt:lpstr>
      <vt:lpstr>OG PS</vt:lpstr>
      <vt:lpstr>OG DS</vt:lpstr>
      <vt:lpstr>700 Level CR</vt:lpstr>
      <vt:lpstr>700 Level RC</vt:lpstr>
      <vt:lpstr>700 Level SC</vt:lpstr>
      <vt:lpstr>Practice Exam1-Verbal</vt:lpstr>
      <vt:lpstr>Practice Exam- Quant</vt:lpstr>
      <vt:lpstr>Practice Exam2 - Quant</vt:lpstr>
      <vt:lpstr>PracticeExam 2- Verbal</vt:lpstr>
    </vt:vector>
  </TitlesOfParts>
  <Company>Deloitte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Lanzino (Open)</dc:creator>
  <cp:lastModifiedBy>Sam Lanzino (Open)
</cp:lastModifiedBy>
  <dcterms:created xsi:type="dcterms:W3CDTF">2012-05-19T17:35:21Z</dcterms:created>
  <dcterms:modified xsi:type="dcterms:W3CDTF">2013-03-18T14:38:56Z</dcterms:modified>
</cp:coreProperties>
</file>