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860" yWindow="0" windowWidth="19560" windowHeight="8340"/>
  </bookViews>
  <sheets>
    <sheet name="Highwyre237 Super Cool Pivot" sheetId="6" r:id="rId1"/>
    <sheet name="Highwyre237 not as cool Pivot" sheetId="7" r:id="rId2"/>
    <sheet name="Placement by Region" sheetId="2" r:id="rId3"/>
    <sheet name="highwyre237 Other Data" sheetId="5" r:id="rId4"/>
  </sheets>
  <calcPr calcId="145621"/>
  <pivotCaches>
    <pivotCache cacheId="8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7" l="1"/>
  <c r="M4" i="7"/>
  <c r="N4" i="7"/>
  <c r="O4" i="7"/>
  <c r="P4" i="7"/>
  <c r="Q4" i="7"/>
  <c r="L5" i="7"/>
  <c r="M5" i="7"/>
  <c r="N5" i="7"/>
  <c r="O5" i="7"/>
  <c r="P5" i="7"/>
  <c r="Q5" i="7"/>
  <c r="L6" i="7"/>
  <c r="M6" i="7"/>
  <c r="N6" i="7"/>
  <c r="O6" i="7"/>
  <c r="P6" i="7"/>
  <c r="Q6" i="7"/>
  <c r="L7" i="7"/>
  <c r="M7" i="7"/>
  <c r="N7" i="7"/>
  <c r="O7" i="7"/>
  <c r="P7" i="7"/>
  <c r="Q7" i="7"/>
  <c r="L8" i="7"/>
  <c r="M8" i="7"/>
  <c r="N8" i="7"/>
  <c r="O8" i="7"/>
  <c r="P8" i="7"/>
  <c r="Q8" i="7"/>
  <c r="L9" i="7"/>
  <c r="M9" i="7"/>
  <c r="N9" i="7"/>
  <c r="O9" i="7"/>
  <c r="P9" i="7"/>
  <c r="Q9" i="7"/>
  <c r="L10" i="7"/>
  <c r="M10" i="7"/>
  <c r="N10" i="7"/>
  <c r="O10" i="7"/>
  <c r="P10" i="7"/>
  <c r="Q10" i="7"/>
  <c r="L11" i="7"/>
  <c r="M11" i="7"/>
  <c r="N11" i="7"/>
  <c r="O11" i="7"/>
  <c r="P11" i="7"/>
  <c r="Q11" i="7"/>
  <c r="L12" i="7"/>
  <c r="M12" i="7"/>
  <c r="N12" i="7"/>
  <c r="O12" i="7"/>
  <c r="P12" i="7"/>
  <c r="Q12" i="7"/>
  <c r="L13" i="7"/>
  <c r="M13" i="7"/>
  <c r="N13" i="7"/>
  <c r="O13" i="7"/>
  <c r="P13" i="7"/>
  <c r="Q13" i="7"/>
  <c r="L14" i="7"/>
  <c r="M14" i="7"/>
  <c r="N14" i="7"/>
  <c r="O14" i="7"/>
  <c r="P14" i="7"/>
  <c r="Q14" i="7"/>
  <c r="L15" i="7"/>
  <c r="M15" i="7"/>
  <c r="N15" i="7"/>
  <c r="O15" i="7"/>
  <c r="P15" i="7"/>
  <c r="Q15" i="7"/>
  <c r="L16" i="7"/>
  <c r="M16" i="7"/>
  <c r="N16" i="7"/>
  <c r="O16" i="7"/>
  <c r="P16" i="7"/>
  <c r="Q16" i="7"/>
  <c r="L17" i="7"/>
  <c r="M17" i="7"/>
  <c r="N17" i="7"/>
  <c r="O17" i="7"/>
  <c r="P17" i="7"/>
  <c r="Q17" i="7"/>
  <c r="L18" i="7"/>
  <c r="M18" i="7"/>
  <c r="N18" i="7"/>
  <c r="O18" i="7"/>
  <c r="P18" i="7"/>
  <c r="Q18" i="7"/>
  <c r="L19" i="7"/>
  <c r="M19" i="7"/>
  <c r="N19" i="7"/>
  <c r="O19" i="7"/>
  <c r="P19" i="7"/>
  <c r="Q19" i="7"/>
  <c r="L20" i="7"/>
  <c r="M20" i="7"/>
  <c r="N20" i="7"/>
  <c r="O20" i="7"/>
  <c r="P20" i="7"/>
  <c r="Q20" i="7"/>
  <c r="L21" i="7"/>
  <c r="M21" i="7"/>
  <c r="N21" i="7"/>
  <c r="O21" i="7"/>
  <c r="P21" i="7"/>
  <c r="Q21" i="7"/>
  <c r="L22" i="7"/>
  <c r="M22" i="7"/>
  <c r="N22" i="7"/>
  <c r="O22" i="7"/>
  <c r="P22" i="7"/>
  <c r="Q22" i="7"/>
  <c r="L23" i="7"/>
  <c r="M23" i="7"/>
  <c r="N23" i="7"/>
  <c r="O23" i="7"/>
  <c r="P23" i="7"/>
  <c r="Q23" i="7"/>
  <c r="L24" i="7"/>
  <c r="M24" i="7"/>
  <c r="N24" i="7"/>
  <c r="O24" i="7"/>
  <c r="P24" i="7"/>
  <c r="Q24" i="7"/>
  <c r="L25" i="7"/>
  <c r="M25" i="7"/>
  <c r="N25" i="7"/>
  <c r="O25" i="7"/>
  <c r="P25" i="7"/>
  <c r="Q25" i="7"/>
  <c r="L26" i="7"/>
  <c r="M26" i="7"/>
  <c r="N26" i="7"/>
  <c r="O26" i="7"/>
  <c r="P26" i="7"/>
  <c r="Q26" i="7"/>
  <c r="L27" i="7"/>
  <c r="M27" i="7"/>
  <c r="N27" i="7"/>
  <c r="O27" i="7"/>
  <c r="P27" i="7"/>
  <c r="Q27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4" i="7"/>
  <c r="M2" i="5"/>
  <c r="N2" i="5"/>
  <c r="O2" i="5"/>
  <c r="P2" i="5"/>
  <c r="Q2" i="5"/>
  <c r="R2" i="5"/>
  <c r="M3" i="5"/>
  <c r="N3" i="5"/>
  <c r="O3" i="5"/>
  <c r="P3" i="5"/>
  <c r="Q3" i="5"/>
  <c r="R3" i="5"/>
  <c r="M4" i="5"/>
  <c r="N4" i="5"/>
  <c r="O4" i="5"/>
  <c r="P4" i="5"/>
  <c r="Q4" i="5"/>
  <c r="R4" i="5"/>
  <c r="M5" i="5"/>
  <c r="N5" i="5"/>
  <c r="O5" i="5"/>
  <c r="P5" i="5"/>
  <c r="Q5" i="5"/>
  <c r="R5" i="5"/>
  <c r="M6" i="5"/>
  <c r="N6" i="5"/>
  <c r="O6" i="5"/>
  <c r="P6" i="5"/>
  <c r="Q6" i="5"/>
  <c r="R6" i="5"/>
  <c r="M7" i="5"/>
  <c r="N7" i="5"/>
  <c r="O7" i="5"/>
  <c r="P7" i="5"/>
  <c r="Q7" i="5"/>
  <c r="R7" i="5"/>
  <c r="M8" i="5"/>
  <c r="N8" i="5"/>
  <c r="O8" i="5"/>
  <c r="P8" i="5"/>
  <c r="Q8" i="5"/>
  <c r="R8" i="5"/>
  <c r="M9" i="5"/>
  <c r="N9" i="5"/>
  <c r="O9" i="5"/>
  <c r="P9" i="5"/>
  <c r="Q9" i="5"/>
  <c r="R9" i="5"/>
  <c r="M10" i="5"/>
  <c r="N10" i="5"/>
  <c r="O10" i="5"/>
  <c r="P10" i="5"/>
  <c r="Q10" i="5"/>
  <c r="R10" i="5"/>
  <c r="M11" i="5"/>
  <c r="N11" i="5"/>
  <c r="O11" i="5"/>
  <c r="P11" i="5"/>
  <c r="Q11" i="5"/>
  <c r="R11" i="5"/>
  <c r="M12" i="5"/>
  <c r="N12" i="5"/>
  <c r="O12" i="5"/>
  <c r="P12" i="5"/>
  <c r="Q12" i="5"/>
  <c r="R12" i="5"/>
  <c r="M13" i="5"/>
  <c r="N13" i="5"/>
  <c r="O13" i="5"/>
  <c r="P13" i="5"/>
  <c r="Q13" i="5"/>
  <c r="R13" i="5"/>
  <c r="M14" i="5"/>
  <c r="N14" i="5"/>
  <c r="O14" i="5"/>
  <c r="P14" i="5"/>
  <c r="Q14" i="5"/>
  <c r="R14" i="5"/>
  <c r="M15" i="5"/>
  <c r="N15" i="5"/>
  <c r="O15" i="5"/>
  <c r="P15" i="5"/>
  <c r="Q15" i="5"/>
  <c r="R15" i="5"/>
  <c r="M16" i="5"/>
  <c r="N16" i="5"/>
  <c r="O16" i="5"/>
  <c r="P16" i="5"/>
  <c r="Q16" i="5"/>
  <c r="R16" i="5"/>
  <c r="M17" i="5"/>
  <c r="N17" i="5"/>
  <c r="O17" i="5"/>
  <c r="P17" i="5"/>
  <c r="Q17" i="5"/>
  <c r="R17" i="5"/>
  <c r="M18" i="5"/>
  <c r="N18" i="5"/>
  <c r="O18" i="5"/>
  <c r="P18" i="5"/>
  <c r="Q18" i="5"/>
  <c r="R18" i="5"/>
  <c r="M19" i="5"/>
  <c r="N19" i="5"/>
  <c r="O19" i="5"/>
  <c r="P19" i="5"/>
  <c r="Q19" i="5"/>
  <c r="R19" i="5"/>
  <c r="M20" i="5"/>
  <c r="N20" i="5"/>
  <c r="O20" i="5"/>
  <c r="P20" i="5"/>
  <c r="Q20" i="5"/>
  <c r="R20" i="5"/>
  <c r="L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" i="5"/>
  <c r="B3" i="2" l="1"/>
  <c r="I3" i="2"/>
  <c r="C20" i="2"/>
  <c r="I20" i="2"/>
  <c r="I15" i="2" l="1"/>
  <c r="I7" i="2"/>
  <c r="I8" i="2"/>
  <c r="I17" i="2"/>
  <c r="I16" i="2"/>
  <c r="I12" i="2"/>
  <c r="I14" i="2"/>
  <c r="I6" i="2"/>
  <c r="I9" i="2"/>
  <c r="I5" i="2"/>
  <c r="I10" i="2"/>
  <c r="I19" i="2"/>
  <c r="I2" i="2"/>
  <c r="I18" i="2"/>
  <c r="I4" i="2"/>
  <c r="I13" i="2"/>
  <c r="I11" i="2"/>
</calcChain>
</file>

<file path=xl/comments1.xml><?xml version="1.0" encoding="utf-8"?>
<comments xmlns="http://schemas.openxmlformats.org/spreadsheetml/2006/main">
  <authors>
    <author>Saleh</author>
  </authors>
  <commentList>
    <comment ref="B1" author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C1" authorId="0">
      <text>
        <r>
          <rPr>
            <b/>
            <sz val="9"/>
            <color indexed="81"/>
            <rFont val="Tahoma"/>
            <charset val="1"/>
          </rPr>
          <t>AK, CA, HI, ID, MT, NV, OR, UT, WA, WY</t>
        </r>
      </text>
    </comment>
    <comment ref="D1" authorId="0">
      <text>
        <r>
          <rPr>
            <b/>
            <sz val="9"/>
            <color indexed="81"/>
            <rFont val="Tahoma"/>
            <charset val="1"/>
          </rPr>
          <t>IL, IN, IA, KS, MI, MN, MO, NE, ND, OH, SD, WI</t>
        </r>
      </text>
    </comment>
    <comment ref="E1" authorId="0">
      <text>
        <r>
          <rPr>
            <b/>
            <sz val="9"/>
            <color indexed="81"/>
            <rFont val="Tahoma"/>
            <charset val="1"/>
          </rPr>
          <t>DC, DE, MD, PA, VA, WV</t>
        </r>
      </text>
    </comment>
    <comment ref="F1" authorId="0">
      <text>
        <r>
          <rPr>
            <b/>
            <sz val="9"/>
            <color indexed="81"/>
            <rFont val="Tahoma"/>
            <charset val="1"/>
          </rPr>
          <t>AL, AR, FL, GA, KY, LA, MS, NC, SC, TN</t>
        </r>
      </text>
    </comment>
    <comment ref="G1" authorId="0">
      <text>
        <r>
          <rPr>
            <b/>
            <sz val="9"/>
            <color indexed="81"/>
            <rFont val="Tahoma"/>
            <charset val="1"/>
          </rPr>
          <t>AZ, CO, NM, OK, TX</t>
        </r>
      </text>
    </comment>
    <comment ref="J2" author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J3" author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J4" author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J5" author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J6" author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J7" authorId="0">
      <text>
        <r>
          <rPr>
            <b/>
            <sz val="9"/>
            <color indexed="81"/>
            <rFont val="Tahoma"/>
            <charset val="1"/>
          </rPr>
          <t xml:space="preserve">CT, ME, MA, NH, NJ, NY, RI, VT
</t>
        </r>
      </text>
    </comment>
    <comment ref="J8" authorId="0">
      <text>
        <r>
          <rPr>
            <b/>
            <sz val="9"/>
            <color indexed="81"/>
            <rFont val="Tahoma"/>
            <charset val="1"/>
          </rPr>
          <t>DC, DE, MD, PA, VA, WV</t>
        </r>
      </text>
    </comment>
    <comment ref="J9" authorId="0">
      <text>
        <r>
          <rPr>
            <b/>
            <sz val="9"/>
            <color indexed="81"/>
            <rFont val="Tahoma"/>
            <charset val="1"/>
          </rPr>
          <t>DC, DE, MD, PA, VA, WV</t>
        </r>
      </text>
    </comment>
    <comment ref="J10" authorId="0">
      <text>
        <r>
          <rPr>
            <b/>
            <sz val="9"/>
            <color indexed="81"/>
            <rFont val="Tahoma"/>
            <charset val="1"/>
          </rPr>
          <t>DC, DE, MD, PA, VA, WV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AL, AR, FL, GA, KY, LA, MS, NC, SC, TN</t>
        </r>
      </text>
    </comment>
    <comment ref="J12" authorId="0">
      <text>
        <r>
          <rPr>
            <b/>
            <sz val="9"/>
            <color indexed="81"/>
            <rFont val="Tahoma"/>
            <charset val="1"/>
          </rPr>
          <t>AL, AR, FL, GA, KY, LA, MS, NC, SC, TN</t>
        </r>
      </text>
    </comment>
    <comment ref="J13" authorId="0">
      <text>
        <r>
          <rPr>
            <b/>
            <sz val="9"/>
            <color indexed="81"/>
            <rFont val="Tahoma"/>
            <charset val="1"/>
          </rPr>
          <t>AL, AR, FL, GA, KY, LA, MS, NC, SC, TN</t>
        </r>
      </text>
    </comment>
    <comment ref="J14" authorId="0">
      <text>
        <r>
          <rPr>
            <b/>
            <sz val="9"/>
            <color indexed="81"/>
            <rFont val="Tahoma"/>
            <charset val="1"/>
          </rPr>
          <t>IL, IN, IA, KS, MI, MN, MO, NE, ND, OH, SD, WI</t>
        </r>
      </text>
    </comment>
    <comment ref="J15" authorId="0">
      <text>
        <r>
          <rPr>
            <b/>
            <sz val="9"/>
            <color indexed="81"/>
            <rFont val="Tahoma"/>
            <charset val="1"/>
          </rPr>
          <t>IL, IN, IA, KS, MI, MN, MO, NE, ND, OH, SD, WI</t>
        </r>
      </text>
    </comment>
    <comment ref="J16" authorId="0">
      <text>
        <r>
          <rPr>
            <b/>
            <sz val="9"/>
            <color indexed="81"/>
            <rFont val="Tahoma"/>
            <charset val="1"/>
          </rPr>
          <t>AK, CA, HI, ID, MT, NV, OR, UT, WA, WY</t>
        </r>
      </text>
    </comment>
    <comment ref="J17" authorId="0">
      <text>
        <r>
          <rPr>
            <b/>
            <sz val="9"/>
            <color indexed="81"/>
            <rFont val="Tahoma"/>
            <charset val="1"/>
          </rPr>
          <t>IL, IN, IA, KS, MI, MN, MO, NE, ND, OH, SD, WI</t>
        </r>
      </text>
    </comment>
    <comment ref="J18" authorId="0">
      <text>
        <r>
          <rPr>
            <b/>
            <sz val="9"/>
            <color indexed="81"/>
            <rFont val="Tahoma"/>
            <charset val="1"/>
          </rPr>
          <t>IL, IN, IA, KS, MI, MN, MO, NE, ND, OH, SD, WI</t>
        </r>
      </text>
    </comment>
    <comment ref="C19" authorId="0">
      <text>
        <r>
          <rPr>
            <b/>
            <sz val="9"/>
            <color indexed="81"/>
            <rFont val="Tahoma"/>
            <charset val="1"/>
          </rPr>
          <t>71.3% is in California</t>
        </r>
      </text>
    </comment>
    <comment ref="J19" authorId="0">
      <text>
        <r>
          <rPr>
            <b/>
            <sz val="9"/>
            <color indexed="81"/>
            <rFont val="Tahoma"/>
            <charset val="1"/>
          </rPr>
          <t>AK, CA, HI, ID, MT, NV, OR, UT, WA, WY</t>
        </r>
      </text>
    </comment>
    <comment ref="J20" authorId="0">
      <text>
        <r>
          <rPr>
            <b/>
            <sz val="9"/>
            <color indexed="81"/>
            <rFont val="Tahoma"/>
            <charset val="1"/>
          </rPr>
          <t>AK, CA, HI, ID, MT, NV, OR, UT, WA, WY</t>
        </r>
      </text>
    </comment>
  </commentList>
</comments>
</file>

<file path=xl/sharedStrings.xml><?xml version="1.0" encoding="utf-8"?>
<sst xmlns="http://schemas.openxmlformats.org/spreadsheetml/2006/main" count="199" uniqueCount="40">
  <si>
    <t>South</t>
  </si>
  <si>
    <t>UNC</t>
  </si>
  <si>
    <t>Goizueta</t>
  </si>
  <si>
    <t>Northeast</t>
  </si>
  <si>
    <t>Yale</t>
  </si>
  <si>
    <t>Midwest</t>
  </si>
  <si>
    <t>Kelley</t>
  </si>
  <si>
    <t>Stern</t>
  </si>
  <si>
    <t>West</t>
  </si>
  <si>
    <t>Anderson</t>
  </si>
  <si>
    <t>Mid-Atlantic</t>
  </si>
  <si>
    <t>Tepper</t>
  </si>
  <si>
    <t>Tuck</t>
  </si>
  <si>
    <t>Darden</t>
  </si>
  <si>
    <t>Sloan</t>
  </si>
  <si>
    <t>Ross</t>
  </si>
  <si>
    <t>Fuqua</t>
  </si>
  <si>
    <t>Stanford</t>
  </si>
  <si>
    <t>Kellogg</t>
  </si>
  <si>
    <t>Wharton</t>
  </si>
  <si>
    <t>Harvard</t>
  </si>
  <si>
    <t>Booth</t>
  </si>
  <si>
    <t>Location</t>
  </si>
  <si>
    <t>Total</t>
  </si>
  <si>
    <t>International</t>
  </si>
  <si>
    <t>Southwest</t>
  </si>
  <si>
    <t>Schools</t>
  </si>
  <si>
    <t>Haas</t>
  </si>
  <si>
    <t>Johnson</t>
  </si>
  <si>
    <t>Class Size</t>
  </si>
  <si>
    <t>Row Labels</t>
  </si>
  <si>
    <t>Grand Total</t>
  </si>
  <si>
    <t>~Midwest</t>
  </si>
  <si>
    <t>~West</t>
  </si>
  <si>
    <t>~Northeast</t>
  </si>
  <si>
    <t>~Mid-Atlantic</t>
  </si>
  <si>
    <t>~South</t>
  </si>
  <si>
    <t>~Southwest</t>
  </si>
  <si>
    <t>~International</t>
  </si>
  <si>
    <t>Sum of Class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</si>
</sst>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164" fontId="2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0" xfId="1" applyNumberFormat="1" applyFont="1" applyAlignment="1">
      <alignment horizontal="center"/>
    </xf>
    <xf numFmtId="0" fontId="0" fillId="0" borderId="0" xfId="0" applyNumberFormat="1"/>
    <xf numFmtId="10" fontId="0" fillId="0" borderId="0" xfId="0" applyNumberFormat="1"/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 applyBorder="1" applyAlignment="1">
      <alignment horizontal="left" indent="1"/>
    </xf>
    <xf numFmtId="0" fontId="4" fillId="0" borderId="0" xfId="0" applyFont="1" applyBorder="1" applyAlignment="1">
      <alignment horizontal="left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164" fontId="1" fillId="0" borderId="0" xfId="1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438"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center" readingOrder="0"/>
    </dxf>
    <dxf>
      <alignment horizontal="center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b/>
      </font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center" readingOrder="0"/>
    </dxf>
    <dxf>
      <alignment horizontal="center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b/>
      </font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center" readingOrder="0"/>
    </dxf>
    <dxf>
      <alignment horizontal="center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b/>
      </font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center" readingOrder="0"/>
    </dxf>
    <dxf>
      <alignment horizontal="center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b/>
      </font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center" readingOrder="0"/>
    </dxf>
    <dxf>
      <alignment horizontal="center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b/>
      </font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center" readingOrder="0"/>
    </dxf>
    <dxf>
      <alignment horizontal="center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b/>
      </font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center" readingOrder="0"/>
    </dxf>
    <dxf>
      <alignment horizontal="center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b/>
      </font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center" readingOrder="0"/>
    </dxf>
    <dxf>
      <alignment horizontal="center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b/>
      </font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center" readingOrder="0"/>
    </dxf>
    <dxf>
      <alignment horizontal="center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b/>
      </font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center" readingOrder="0"/>
    </dxf>
    <dxf>
      <alignment horizontal="center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b/>
      </font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</font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center" readingOrder="0"/>
    </dxf>
    <dxf>
      <alignment horizontal="center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b/>
      </font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font>
        <b/>
      </font>
    </dxf>
    <dxf>
      <font>
        <b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 readingOrder="0"/>
    </dxf>
    <dxf>
      <alignment horizontal="center" readingOrder="0"/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Job</a:t>
            </a:r>
            <a:r>
              <a:rPr lang="en-US" baseline="0"/>
              <a:t> Placement by Region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strRef>
              <c:f>'Placement by Region'!$B$1</c:f>
              <c:strCache>
                <c:ptCount val="1"/>
                <c:pt idx="0">
                  <c:v>Northeast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Stern</c:v>
                </c:pt>
                <c:pt idx="1">
                  <c:v>Johnson</c:v>
                </c:pt>
                <c:pt idx="2">
                  <c:v>Yale</c:v>
                </c:pt>
                <c:pt idx="3">
                  <c:v>Tuck</c:v>
                </c:pt>
                <c:pt idx="4">
                  <c:v>Sloan</c:v>
                </c:pt>
                <c:pt idx="5">
                  <c:v>Harvard</c:v>
                </c:pt>
                <c:pt idx="6">
                  <c:v>Wharton</c:v>
                </c:pt>
                <c:pt idx="7">
                  <c:v>Darden</c:v>
                </c:pt>
                <c:pt idx="8">
                  <c:v>Tepper</c:v>
                </c:pt>
                <c:pt idx="9">
                  <c:v>UNC</c:v>
                </c:pt>
                <c:pt idx="10">
                  <c:v>Fuqua</c:v>
                </c:pt>
                <c:pt idx="11">
                  <c:v>Goizueta</c:v>
                </c:pt>
                <c:pt idx="12">
                  <c:v>Ross</c:v>
                </c:pt>
                <c:pt idx="13">
                  <c:v>Booth</c:v>
                </c:pt>
                <c:pt idx="14">
                  <c:v>Stanford</c:v>
                </c:pt>
                <c:pt idx="15">
                  <c:v>Kellogg</c:v>
                </c:pt>
                <c:pt idx="16">
                  <c:v>Kelley</c:v>
                </c:pt>
                <c:pt idx="17">
                  <c:v>Anderson</c:v>
                </c:pt>
                <c:pt idx="18">
                  <c:v>Haas</c:v>
                </c:pt>
              </c:strCache>
            </c:strRef>
          </c:cat>
          <c:val>
            <c:numRef>
              <c:f>'Placement by Region'!$B$2:$B$20</c:f>
              <c:numCache>
                <c:formatCode>0.0%</c:formatCode>
                <c:ptCount val="19"/>
                <c:pt idx="0">
                  <c:v>0.78320000000000001</c:v>
                </c:pt>
                <c:pt idx="1">
                  <c:v>0.55400000000000005</c:v>
                </c:pt>
                <c:pt idx="2">
                  <c:v>0.52739999999999998</c:v>
                </c:pt>
                <c:pt idx="3">
                  <c:v>0.5</c:v>
                </c:pt>
                <c:pt idx="4">
                  <c:v>0.433</c:v>
                </c:pt>
                <c:pt idx="5">
                  <c:v>0.43</c:v>
                </c:pt>
                <c:pt idx="6">
                  <c:v>0.41499999999999998</c:v>
                </c:pt>
                <c:pt idx="7">
                  <c:v>0.3</c:v>
                </c:pt>
                <c:pt idx="8">
                  <c:v>0.28949999999999998</c:v>
                </c:pt>
                <c:pt idx="9">
                  <c:v>0.26</c:v>
                </c:pt>
                <c:pt idx="10">
                  <c:v>0.24360000000000001</c:v>
                </c:pt>
                <c:pt idx="11">
                  <c:v>0.24</c:v>
                </c:pt>
                <c:pt idx="12">
                  <c:v>0.22</c:v>
                </c:pt>
                <c:pt idx="13">
                  <c:v>0.216</c:v>
                </c:pt>
                <c:pt idx="14">
                  <c:v>0.19</c:v>
                </c:pt>
                <c:pt idx="15">
                  <c:v>0.18</c:v>
                </c:pt>
                <c:pt idx="16">
                  <c:v>0.124</c:v>
                </c:pt>
                <c:pt idx="17">
                  <c:v>6.7000000000000004E-2</c:v>
                </c:pt>
                <c:pt idx="18">
                  <c:v>5.0999999999999997E-2</c:v>
                </c:pt>
              </c:numCache>
            </c:numRef>
          </c:val>
        </c:ser>
        <c:ser>
          <c:idx val="1"/>
          <c:order val="1"/>
          <c:tx>
            <c:strRef>
              <c:f>'Placement by Region'!$C$1</c:f>
              <c:strCache>
                <c:ptCount val="1"/>
                <c:pt idx="0">
                  <c:v>West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Stern</c:v>
                </c:pt>
                <c:pt idx="1">
                  <c:v>Johnson</c:v>
                </c:pt>
                <c:pt idx="2">
                  <c:v>Yale</c:v>
                </c:pt>
                <c:pt idx="3">
                  <c:v>Tuck</c:v>
                </c:pt>
                <c:pt idx="4">
                  <c:v>Sloan</c:v>
                </c:pt>
                <c:pt idx="5">
                  <c:v>Harvard</c:v>
                </c:pt>
                <c:pt idx="6">
                  <c:v>Wharton</c:v>
                </c:pt>
                <c:pt idx="7">
                  <c:v>Darden</c:v>
                </c:pt>
                <c:pt idx="8">
                  <c:v>Tepper</c:v>
                </c:pt>
                <c:pt idx="9">
                  <c:v>UNC</c:v>
                </c:pt>
                <c:pt idx="10">
                  <c:v>Fuqua</c:v>
                </c:pt>
                <c:pt idx="11">
                  <c:v>Goizueta</c:v>
                </c:pt>
                <c:pt idx="12">
                  <c:v>Ross</c:v>
                </c:pt>
                <c:pt idx="13">
                  <c:v>Booth</c:v>
                </c:pt>
                <c:pt idx="14">
                  <c:v>Stanford</c:v>
                </c:pt>
                <c:pt idx="15">
                  <c:v>Kellogg</c:v>
                </c:pt>
                <c:pt idx="16">
                  <c:v>Kelley</c:v>
                </c:pt>
                <c:pt idx="17">
                  <c:v>Anderson</c:v>
                </c:pt>
                <c:pt idx="18">
                  <c:v>Haas</c:v>
                </c:pt>
              </c:strCache>
            </c:strRef>
          </c:cat>
          <c:val>
            <c:numRef>
              <c:f>'Placement by Region'!$C$2:$C$20</c:f>
              <c:numCache>
                <c:formatCode>0.0%</c:formatCode>
                <c:ptCount val="19"/>
                <c:pt idx="0">
                  <c:v>3.56E-2</c:v>
                </c:pt>
                <c:pt idx="1">
                  <c:v>0.15</c:v>
                </c:pt>
                <c:pt idx="2">
                  <c:v>0.15790000000000001</c:v>
                </c:pt>
                <c:pt idx="3">
                  <c:v>0.16</c:v>
                </c:pt>
                <c:pt idx="4">
                  <c:v>0.23</c:v>
                </c:pt>
                <c:pt idx="5">
                  <c:v>0.18</c:v>
                </c:pt>
                <c:pt idx="6">
                  <c:v>0.16300000000000001</c:v>
                </c:pt>
                <c:pt idx="7">
                  <c:v>0.11</c:v>
                </c:pt>
                <c:pt idx="8">
                  <c:v>0.16839999999999999</c:v>
                </c:pt>
                <c:pt idx="9">
                  <c:v>0.08</c:v>
                </c:pt>
                <c:pt idx="10">
                  <c:v>0.14280000000000001</c:v>
                </c:pt>
                <c:pt idx="11">
                  <c:v>0.06</c:v>
                </c:pt>
                <c:pt idx="12">
                  <c:v>0.23599999999999999</c:v>
                </c:pt>
                <c:pt idx="13">
                  <c:v>0.15</c:v>
                </c:pt>
                <c:pt idx="14">
                  <c:v>0.6</c:v>
                </c:pt>
                <c:pt idx="15">
                  <c:v>0.18</c:v>
                </c:pt>
                <c:pt idx="16">
                  <c:v>8.8999999999999996E-2</c:v>
                </c:pt>
                <c:pt idx="17">
                  <c:v>0.76200000000000001</c:v>
                </c:pt>
                <c:pt idx="18">
                  <c:v>0.72600000000000009</c:v>
                </c:pt>
              </c:numCache>
            </c:numRef>
          </c:val>
        </c:ser>
        <c:ser>
          <c:idx val="2"/>
          <c:order val="2"/>
          <c:tx>
            <c:strRef>
              <c:f>'Placement by Region'!$D$1</c:f>
              <c:strCache>
                <c:ptCount val="1"/>
                <c:pt idx="0">
                  <c:v>Midwest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Stern</c:v>
                </c:pt>
                <c:pt idx="1">
                  <c:v>Johnson</c:v>
                </c:pt>
                <c:pt idx="2">
                  <c:v>Yale</c:v>
                </c:pt>
                <c:pt idx="3">
                  <c:v>Tuck</c:v>
                </c:pt>
                <c:pt idx="4">
                  <c:v>Sloan</c:v>
                </c:pt>
                <c:pt idx="5">
                  <c:v>Harvard</c:v>
                </c:pt>
                <c:pt idx="6">
                  <c:v>Wharton</c:v>
                </c:pt>
                <c:pt idx="7">
                  <c:v>Darden</c:v>
                </c:pt>
                <c:pt idx="8">
                  <c:v>Tepper</c:v>
                </c:pt>
                <c:pt idx="9">
                  <c:v>UNC</c:v>
                </c:pt>
                <c:pt idx="10">
                  <c:v>Fuqua</c:v>
                </c:pt>
                <c:pt idx="11">
                  <c:v>Goizueta</c:v>
                </c:pt>
                <c:pt idx="12">
                  <c:v>Ross</c:v>
                </c:pt>
                <c:pt idx="13">
                  <c:v>Booth</c:v>
                </c:pt>
                <c:pt idx="14">
                  <c:v>Stanford</c:v>
                </c:pt>
                <c:pt idx="15">
                  <c:v>Kellogg</c:v>
                </c:pt>
                <c:pt idx="16">
                  <c:v>Kelley</c:v>
                </c:pt>
                <c:pt idx="17">
                  <c:v>Anderson</c:v>
                </c:pt>
                <c:pt idx="18">
                  <c:v>Haas</c:v>
                </c:pt>
              </c:strCache>
            </c:strRef>
          </c:cat>
          <c:val>
            <c:numRef>
              <c:f>'Placement by Region'!$D$2:$D$20</c:f>
              <c:numCache>
                <c:formatCode>0.0%</c:formatCode>
                <c:ptCount val="19"/>
                <c:pt idx="0">
                  <c:v>8.8999999999999999E-3</c:v>
                </c:pt>
                <c:pt idx="1">
                  <c:v>5.8999999999999997E-2</c:v>
                </c:pt>
                <c:pt idx="2">
                  <c:v>4.8399999999999999E-2</c:v>
                </c:pt>
                <c:pt idx="3">
                  <c:v>0.1</c:v>
                </c:pt>
                <c:pt idx="4">
                  <c:v>5.1999999999999998E-2</c:v>
                </c:pt>
                <c:pt idx="5">
                  <c:v>0.06</c:v>
                </c:pt>
                <c:pt idx="6">
                  <c:v>5.1999999999999998E-2</c:v>
                </c:pt>
                <c:pt idx="7">
                  <c:v>0.09</c:v>
                </c:pt>
                <c:pt idx="8">
                  <c:v>0.16320000000000001</c:v>
                </c:pt>
                <c:pt idx="9">
                  <c:v>0.08</c:v>
                </c:pt>
                <c:pt idx="10">
                  <c:v>0.126</c:v>
                </c:pt>
                <c:pt idx="11">
                  <c:v>0.09</c:v>
                </c:pt>
                <c:pt idx="12">
                  <c:v>0.34300000000000003</c:v>
                </c:pt>
                <c:pt idx="13">
                  <c:v>0.373</c:v>
                </c:pt>
                <c:pt idx="14">
                  <c:v>0.01</c:v>
                </c:pt>
                <c:pt idx="15">
                  <c:v>0.35</c:v>
                </c:pt>
                <c:pt idx="16">
                  <c:v>0.53800000000000003</c:v>
                </c:pt>
                <c:pt idx="17">
                  <c:v>3.3000000000000002E-2</c:v>
                </c:pt>
                <c:pt idx="18">
                  <c:v>2.5000000000000001E-2</c:v>
                </c:pt>
              </c:numCache>
            </c:numRef>
          </c:val>
        </c:ser>
        <c:ser>
          <c:idx val="3"/>
          <c:order val="3"/>
          <c:tx>
            <c:strRef>
              <c:f>'Placement by Region'!$E$1</c:f>
              <c:strCache>
                <c:ptCount val="1"/>
                <c:pt idx="0">
                  <c:v>Mid-Atlantic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Stern</c:v>
                </c:pt>
                <c:pt idx="1">
                  <c:v>Johnson</c:v>
                </c:pt>
                <c:pt idx="2">
                  <c:v>Yale</c:v>
                </c:pt>
                <c:pt idx="3">
                  <c:v>Tuck</c:v>
                </c:pt>
                <c:pt idx="4">
                  <c:v>Sloan</c:v>
                </c:pt>
                <c:pt idx="5">
                  <c:v>Harvard</c:v>
                </c:pt>
                <c:pt idx="6">
                  <c:v>Wharton</c:v>
                </c:pt>
                <c:pt idx="7">
                  <c:v>Darden</c:v>
                </c:pt>
                <c:pt idx="8">
                  <c:v>Tepper</c:v>
                </c:pt>
                <c:pt idx="9">
                  <c:v>UNC</c:v>
                </c:pt>
                <c:pt idx="10">
                  <c:v>Fuqua</c:v>
                </c:pt>
                <c:pt idx="11">
                  <c:v>Goizueta</c:v>
                </c:pt>
                <c:pt idx="12">
                  <c:v>Ross</c:v>
                </c:pt>
                <c:pt idx="13">
                  <c:v>Booth</c:v>
                </c:pt>
                <c:pt idx="14">
                  <c:v>Stanford</c:v>
                </c:pt>
                <c:pt idx="15">
                  <c:v>Kellogg</c:v>
                </c:pt>
                <c:pt idx="16">
                  <c:v>Kelley</c:v>
                </c:pt>
                <c:pt idx="17">
                  <c:v>Anderson</c:v>
                </c:pt>
                <c:pt idx="18">
                  <c:v>Haas</c:v>
                </c:pt>
              </c:strCache>
            </c:strRef>
          </c:cat>
          <c:val>
            <c:numRef>
              <c:f>'Placement by Region'!$E$2:$E$20</c:f>
              <c:numCache>
                <c:formatCode>0.0%</c:formatCode>
                <c:ptCount val="19"/>
                <c:pt idx="0">
                  <c:v>2.6700000000000002E-2</c:v>
                </c:pt>
                <c:pt idx="1">
                  <c:v>4.1000000000000002E-2</c:v>
                </c:pt>
                <c:pt idx="2">
                  <c:v>9.06E-2</c:v>
                </c:pt>
                <c:pt idx="3">
                  <c:v>0.06</c:v>
                </c:pt>
                <c:pt idx="4">
                  <c:v>4.9000000000000002E-2</c:v>
                </c:pt>
                <c:pt idx="5">
                  <c:v>0.05</c:v>
                </c:pt>
                <c:pt idx="6">
                  <c:v>7.9000000000000001E-2</c:v>
                </c:pt>
                <c:pt idx="7">
                  <c:v>0.2</c:v>
                </c:pt>
                <c:pt idx="8">
                  <c:v>0.25790000000000002</c:v>
                </c:pt>
                <c:pt idx="9">
                  <c:v>0.1</c:v>
                </c:pt>
                <c:pt idx="10">
                  <c:v>8.4000000000000005E-2</c:v>
                </c:pt>
                <c:pt idx="11">
                  <c:v>0.02</c:v>
                </c:pt>
                <c:pt idx="12">
                  <c:v>3.7999999999999999E-2</c:v>
                </c:pt>
                <c:pt idx="13">
                  <c:v>2.1000000000000001E-2</c:v>
                </c:pt>
                <c:pt idx="14">
                  <c:v>0.01</c:v>
                </c:pt>
                <c:pt idx="15">
                  <c:v>0.04</c:v>
                </c:pt>
                <c:pt idx="16">
                  <c:v>7.6999999999999999E-2</c:v>
                </c:pt>
                <c:pt idx="17">
                  <c:v>0.01</c:v>
                </c:pt>
                <c:pt idx="18">
                  <c:v>5.0000000000000001E-3</c:v>
                </c:pt>
              </c:numCache>
            </c:numRef>
          </c:val>
        </c:ser>
        <c:ser>
          <c:idx val="4"/>
          <c:order val="4"/>
          <c:tx>
            <c:strRef>
              <c:f>'Placement by Region'!$F$1</c:f>
              <c:strCache>
                <c:ptCount val="1"/>
                <c:pt idx="0">
                  <c:v>South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Stern</c:v>
                </c:pt>
                <c:pt idx="1">
                  <c:v>Johnson</c:v>
                </c:pt>
                <c:pt idx="2">
                  <c:v>Yale</c:v>
                </c:pt>
                <c:pt idx="3">
                  <c:v>Tuck</c:v>
                </c:pt>
                <c:pt idx="4">
                  <c:v>Sloan</c:v>
                </c:pt>
                <c:pt idx="5">
                  <c:v>Harvard</c:v>
                </c:pt>
                <c:pt idx="6">
                  <c:v>Wharton</c:v>
                </c:pt>
                <c:pt idx="7">
                  <c:v>Darden</c:v>
                </c:pt>
                <c:pt idx="8">
                  <c:v>Tepper</c:v>
                </c:pt>
                <c:pt idx="9">
                  <c:v>UNC</c:v>
                </c:pt>
                <c:pt idx="10">
                  <c:v>Fuqua</c:v>
                </c:pt>
                <c:pt idx="11">
                  <c:v>Goizueta</c:v>
                </c:pt>
                <c:pt idx="12">
                  <c:v>Ross</c:v>
                </c:pt>
                <c:pt idx="13">
                  <c:v>Booth</c:v>
                </c:pt>
                <c:pt idx="14">
                  <c:v>Stanford</c:v>
                </c:pt>
                <c:pt idx="15">
                  <c:v>Kellogg</c:v>
                </c:pt>
                <c:pt idx="16">
                  <c:v>Kelley</c:v>
                </c:pt>
                <c:pt idx="17">
                  <c:v>Anderson</c:v>
                </c:pt>
                <c:pt idx="18">
                  <c:v>Haas</c:v>
                </c:pt>
              </c:strCache>
            </c:strRef>
          </c:cat>
          <c:val>
            <c:numRef>
              <c:f>'Placement by Region'!$F$2:$F$20</c:f>
              <c:numCache>
                <c:formatCode>0.0%</c:formatCode>
                <c:ptCount val="19"/>
                <c:pt idx="0">
                  <c:v>1.78E-2</c:v>
                </c:pt>
                <c:pt idx="1">
                  <c:v>1.4E-2</c:v>
                </c:pt>
                <c:pt idx="2">
                  <c:v>4.2200000000000001E-2</c:v>
                </c:pt>
                <c:pt idx="3">
                  <c:v>0.02</c:v>
                </c:pt>
                <c:pt idx="4">
                  <c:v>3.5999999999999997E-2</c:v>
                </c:pt>
                <c:pt idx="5">
                  <c:v>0.03</c:v>
                </c:pt>
                <c:pt idx="6">
                  <c:v>3.6999999999999998E-2</c:v>
                </c:pt>
                <c:pt idx="7">
                  <c:v>0.11</c:v>
                </c:pt>
                <c:pt idx="8">
                  <c:v>3.1600000000000003E-2</c:v>
                </c:pt>
                <c:pt idx="9">
                  <c:v>0.37</c:v>
                </c:pt>
                <c:pt idx="10">
                  <c:v>0.1764</c:v>
                </c:pt>
                <c:pt idx="11">
                  <c:v>0.48</c:v>
                </c:pt>
                <c:pt idx="12">
                  <c:v>0.03</c:v>
                </c:pt>
                <c:pt idx="13">
                  <c:v>2.1000000000000001E-2</c:v>
                </c:pt>
                <c:pt idx="14">
                  <c:v>0</c:v>
                </c:pt>
                <c:pt idx="15">
                  <c:v>0.03</c:v>
                </c:pt>
                <c:pt idx="16">
                  <c:v>4.7E-2</c:v>
                </c:pt>
                <c:pt idx="17">
                  <c:v>0.01</c:v>
                </c:pt>
                <c:pt idx="18">
                  <c:v>4.0000000000000001E-3</c:v>
                </c:pt>
              </c:numCache>
            </c:numRef>
          </c:val>
        </c:ser>
        <c:ser>
          <c:idx val="5"/>
          <c:order val="5"/>
          <c:tx>
            <c:strRef>
              <c:f>'Placement by Region'!$G$1</c:f>
              <c:strCache>
                <c:ptCount val="1"/>
                <c:pt idx="0">
                  <c:v>Southwest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Stern</c:v>
                </c:pt>
                <c:pt idx="1">
                  <c:v>Johnson</c:v>
                </c:pt>
                <c:pt idx="2">
                  <c:v>Yale</c:v>
                </c:pt>
                <c:pt idx="3">
                  <c:v>Tuck</c:v>
                </c:pt>
                <c:pt idx="4">
                  <c:v>Sloan</c:v>
                </c:pt>
                <c:pt idx="5">
                  <c:v>Harvard</c:v>
                </c:pt>
                <c:pt idx="6">
                  <c:v>Wharton</c:v>
                </c:pt>
                <c:pt idx="7">
                  <c:v>Darden</c:v>
                </c:pt>
                <c:pt idx="8">
                  <c:v>Tepper</c:v>
                </c:pt>
                <c:pt idx="9">
                  <c:v>UNC</c:v>
                </c:pt>
                <c:pt idx="10">
                  <c:v>Fuqua</c:v>
                </c:pt>
                <c:pt idx="11">
                  <c:v>Goizueta</c:v>
                </c:pt>
                <c:pt idx="12">
                  <c:v>Ross</c:v>
                </c:pt>
                <c:pt idx="13">
                  <c:v>Booth</c:v>
                </c:pt>
                <c:pt idx="14">
                  <c:v>Stanford</c:v>
                </c:pt>
                <c:pt idx="15">
                  <c:v>Kellogg</c:v>
                </c:pt>
                <c:pt idx="16">
                  <c:v>Kelley</c:v>
                </c:pt>
                <c:pt idx="17">
                  <c:v>Anderson</c:v>
                </c:pt>
                <c:pt idx="18">
                  <c:v>Haas</c:v>
                </c:pt>
              </c:strCache>
            </c:strRef>
          </c:cat>
          <c:val>
            <c:numRef>
              <c:f>'Placement by Region'!$G$2:$G$20</c:f>
              <c:numCache>
                <c:formatCode>0.0%</c:formatCode>
                <c:ptCount val="19"/>
                <c:pt idx="0">
                  <c:v>1.78E-2</c:v>
                </c:pt>
                <c:pt idx="1">
                  <c:v>4.1000000000000002E-2</c:v>
                </c:pt>
                <c:pt idx="2">
                  <c:v>3.0499999999999999E-2</c:v>
                </c:pt>
                <c:pt idx="3">
                  <c:v>0.01</c:v>
                </c:pt>
                <c:pt idx="4">
                  <c:v>3.5999999999999997E-2</c:v>
                </c:pt>
                <c:pt idx="5">
                  <c:v>0.03</c:v>
                </c:pt>
                <c:pt idx="6">
                  <c:v>0.03</c:v>
                </c:pt>
                <c:pt idx="7">
                  <c:v>0.08</c:v>
                </c:pt>
                <c:pt idx="8">
                  <c:v>4.2099999999999999E-2</c:v>
                </c:pt>
                <c:pt idx="9">
                  <c:v>0.04</c:v>
                </c:pt>
                <c:pt idx="10">
                  <c:v>6.7199999999999996E-2</c:v>
                </c:pt>
                <c:pt idx="11">
                  <c:v>7.0000000000000007E-2</c:v>
                </c:pt>
                <c:pt idx="12">
                  <c:v>5.1999999999999998E-2</c:v>
                </c:pt>
                <c:pt idx="13">
                  <c:v>4.5999999999999999E-2</c:v>
                </c:pt>
                <c:pt idx="14">
                  <c:v>0.03</c:v>
                </c:pt>
                <c:pt idx="15">
                  <c:v>0.05</c:v>
                </c:pt>
                <c:pt idx="16">
                  <c:v>4.7E-2</c:v>
                </c:pt>
                <c:pt idx="17">
                  <c:v>2E-3</c:v>
                </c:pt>
                <c:pt idx="18">
                  <c:v>1.2999999999999999E-2</c:v>
                </c:pt>
              </c:numCache>
            </c:numRef>
          </c:val>
        </c:ser>
        <c:ser>
          <c:idx val="6"/>
          <c:order val="6"/>
          <c:tx>
            <c:strRef>
              <c:f>'Placement by Region'!$H$1</c:f>
              <c:strCache>
                <c:ptCount val="1"/>
                <c:pt idx="0">
                  <c:v>International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'Placement by Region'!$A$2:$A$20</c:f>
              <c:strCache>
                <c:ptCount val="19"/>
                <c:pt idx="0">
                  <c:v>Stern</c:v>
                </c:pt>
                <c:pt idx="1">
                  <c:v>Johnson</c:v>
                </c:pt>
                <c:pt idx="2">
                  <c:v>Yale</c:v>
                </c:pt>
                <c:pt idx="3">
                  <c:v>Tuck</c:v>
                </c:pt>
                <c:pt idx="4">
                  <c:v>Sloan</c:v>
                </c:pt>
                <c:pt idx="5">
                  <c:v>Harvard</c:v>
                </c:pt>
                <c:pt idx="6">
                  <c:v>Wharton</c:v>
                </c:pt>
                <c:pt idx="7">
                  <c:v>Darden</c:v>
                </c:pt>
                <c:pt idx="8">
                  <c:v>Tepper</c:v>
                </c:pt>
                <c:pt idx="9">
                  <c:v>UNC</c:v>
                </c:pt>
                <c:pt idx="10">
                  <c:v>Fuqua</c:v>
                </c:pt>
                <c:pt idx="11">
                  <c:v>Goizueta</c:v>
                </c:pt>
                <c:pt idx="12">
                  <c:v>Ross</c:v>
                </c:pt>
                <c:pt idx="13">
                  <c:v>Booth</c:v>
                </c:pt>
                <c:pt idx="14">
                  <c:v>Stanford</c:v>
                </c:pt>
                <c:pt idx="15">
                  <c:v>Kellogg</c:v>
                </c:pt>
                <c:pt idx="16">
                  <c:v>Kelley</c:v>
                </c:pt>
                <c:pt idx="17">
                  <c:v>Anderson</c:v>
                </c:pt>
                <c:pt idx="18">
                  <c:v>Haas</c:v>
                </c:pt>
              </c:strCache>
            </c:strRef>
          </c:cat>
          <c:val>
            <c:numRef>
              <c:f>'Placement by Region'!$H$2:$H$20</c:f>
              <c:numCache>
                <c:formatCode>0.0%</c:formatCode>
                <c:ptCount val="19"/>
                <c:pt idx="0">
                  <c:v>0.11</c:v>
                </c:pt>
                <c:pt idx="1">
                  <c:v>0.14099999999999999</c:v>
                </c:pt>
                <c:pt idx="2">
                  <c:v>0.10299999999999999</c:v>
                </c:pt>
                <c:pt idx="3">
                  <c:v>0.15</c:v>
                </c:pt>
                <c:pt idx="4">
                  <c:v>0.16400000000000001</c:v>
                </c:pt>
                <c:pt idx="5">
                  <c:v>0.21</c:v>
                </c:pt>
                <c:pt idx="6">
                  <c:v>0.215</c:v>
                </c:pt>
                <c:pt idx="7">
                  <c:v>0.11</c:v>
                </c:pt>
                <c:pt idx="8">
                  <c:v>4.7399999999999998E-2</c:v>
                </c:pt>
                <c:pt idx="9">
                  <c:v>7.0000000000000007E-2</c:v>
                </c:pt>
                <c:pt idx="10">
                  <c:v>0.16</c:v>
                </c:pt>
                <c:pt idx="11">
                  <c:v>0.04</c:v>
                </c:pt>
                <c:pt idx="12">
                  <c:v>8.1000000000000003E-2</c:v>
                </c:pt>
                <c:pt idx="13">
                  <c:v>0.17199999999999999</c:v>
                </c:pt>
                <c:pt idx="14">
                  <c:v>0.13</c:v>
                </c:pt>
                <c:pt idx="15">
                  <c:v>0.17</c:v>
                </c:pt>
                <c:pt idx="16">
                  <c:v>7.8E-2</c:v>
                </c:pt>
                <c:pt idx="17">
                  <c:v>0.11600000000000001</c:v>
                </c:pt>
                <c:pt idx="18">
                  <c:v>0.17699999999999999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1979776"/>
        <c:axId val="71981312"/>
        <c:axId val="0"/>
      </c:bar3DChart>
      <c:catAx>
        <c:axId val="71979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1312"/>
        <c:crosses val="autoZero"/>
        <c:auto val="1"/>
        <c:lblAlgn val="ctr"/>
        <c:lblOffset val="100"/>
        <c:noMultiLvlLbl val="0"/>
      </c:catAx>
      <c:valAx>
        <c:axId val="7198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79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119063</xdr:colOff>
      <xdr:row>1</xdr:row>
      <xdr:rowOff>59532</xdr:rowOff>
    </xdr:from>
    <xdr:to>
      <xdr:col>23</xdr:col>
      <xdr:colOff>7144</xdr:colOff>
      <xdr:row>29</xdr:row>
      <xdr:rowOff>52388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zzari, Thomas" refreshedDate="41393.604295717596" createdVersion="4" refreshedVersion="4" minRefreshableVersion="3" recordCount="19">
  <cacheSource type="worksheet">
    <worksheetSource ref="J1:T20" sheet="highwyre237 Other Data"/>
  </cacheSource>
  <cacheFields count="11">
    <cacheField name="Location" numFmtId="0">
      <sharedItems/>
    </cacheField>
    <cacheField name="Class Size" numFmtId="1">
      <sharedItems containsSemiMixedTypes="0" containsString="0" containsNumber="1" containsInteger="1" minValue="152" maxValue="919" count="19">
        <n v="389"/>
        <n v="271"/>
        <n v="227"/>
        <n v="260"/>
        <n v="402"/>
        <n v="919"/>
        <n v="837"/>
        <n v="320"/>
        <n v="201"/>
        <n v="290"/>
        <n v="432"/>
        <n v="152"/>
        <n v="502"/>
        <n v="580"/>
        <n v="398"/>
        <n v="477"/>
        <n v="178"/>
        <n v="360"/>
        <n v="240"/>
      </sharedItems>
    </cacheField>
    <cacheField name="Northeast" numFmtId="1">
      <sharedItems containsSemiMixedTypes="0" containsString="0" containsNumber="1" containsInteger="1" minValue="12" maxValue="395"/>
    </cacheField>
    <cacheField name="West" numFmtId="1">
      <sharedItems containsSemiMixedTypes="0" containsString="0" containsNumber="1" containsInteger="1" minValue="9" maxValue="274"/>
    </cacheField>
    <cacheField name="Midwest" numFmtId="1">
      <sharedItems containsSemiMixedTypes="0" containsString="0" containsNumber="1" containsInteger="1" minValue="4" maxValue="216"/>
    </cacheField>
    <cacheField name="Mid-Atlantic" numFmtId="1">
      <sharedItems containsSemiMixedTypes="0" containsString="0" containsNumber="1" containsInteger="1" minValue="1" maxValue="66"/>
    </cacheField>
    <cacheField name="South" numFmtId="1">
      <sharedItems containsSemiMixedTypes="0" containsString="0" containsNumber="1" containsInteger="1" minValue="0" maxValue="107"/>
    </cacheField>
    <cacheField name="Southwest" numFmtId="1">
      <sharedItems containsSemiMixedTypes="0" containsString="0" containsNumber="1" containsInteger="1" minValue="1" maxValue="29"/>
    </cacheField>
    <cacheField name="International" numFmtId="1">
      <sharedItems containsSemiMixedTypes="0" containsString="0" containsNumber="1" containsInteger="1" minValue="6" maxValue="193"/>
    </cacheField>
    <cacheField name="Location2" numFmtId="0">
      <sharedItems count="5">
        <s v="Northeast"/>
        <s v="Mid-Atlantic"/>
        <s v="South"/>
        <s v="Midwest"/>
        <s v="West"/>
      </sharedItems>
    </cacheField>
    <cacheField name="Schools" numFmtId="0">
      <sharedItems count="19">
        <s v="Stern"/>
        <s v="Johnson"/>
        <s v="Yale"/>
        <s v="Tuck"/>
        <s v="Sloan"/>
        <s v="Harvard"/>
        <s v="Wharton"/>
        <s v="Darden"/>
        <s v="Tepper"/>
        <s v="UNC"/>
        <s v="Fuqua"/>
        <s v="Goizueta"/>
        <s v="Ross"/>
        <s v="Booth"/>
        <s v="Stanford"/>
        <s v="Kellogg"/>
        <s v="Kelley"/>
        <s v="Anderson"/>
        <s v="Haa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s v="Northeast"/>
    <x v="0"/>
    <n v="305"/>
    <n v="14"/>
    <n v="4"/>
    <n v="11"/>
    <n v="7"/>
    <n v="7"/>
    <n v="43"/>
    <x v="0"/>
    <x v="0"/>
  </r>
  <r>
    <s v="Northeast"/>
    <x v="1"/>
    <n v="150"/>
    <n v="41"/>
    <n v="16"/>
    <n v="11"/>
    <n v="4"/>
    <n v="11"/>
    <n v="38"/>
    <x v="0"/>
    <x v="1"/>
  </r>
  <r>
    <s v="Northeast"/>
    <x v="2"/>
    <n v="120"/>
    <n v="36"/>
    <n v="11"/>
    <n v="21"/>
    <n v="10"/>
    <n v="7"/>
    <n v="23"/>
    <x v="0"/>
    <x v="2"/>
  </r>
  <r>
    <s v="Northeast"/>
    <x v="3"/>
    <n v="130"/>
    <n v="42"/>
    <n v="26"/>
    <n v="16"/>
    <n v="5"/>
    <n v="3"/>
    <n v="39"/>
    <x v="0"/>
    <x v="3"/>
  </r>
  <r>
    <s v="Northeast"/>
    <x v="4"/>
    <n v="174"/>
    <n v="92"/>
    <n v="21"/>
    <n v="20"/>
    <n v="14"/>
    <n v="14"/>
    <n v="66"/>
    <x v="0"/>
    <x v="4"/>
  </r>
  <r>
    <s v="Northeast"/>
    <x v="5"/>
    <n v="395"/>
    <n v="165"/>
    <n v="55"/>
    <n v="46"/>
    <n v="28"/>
    <n v="28"/>
    <n v="193"/>
    <x v="0"/>
    <x v="5"/>
  </r>
  <r>
    <s v="Mid-Atlantic"/>
    <x v="6"/>
    <n v="347"/>
    <n v="136"/>
    <n v="44"/>
    <n v="66"/>
    <n v="31"/>
    <n v="25"/>
    <n v="180"/>
    <x v="1"/>
    <x v="6"/>
  </r>
  <r>
    <s v="Mid-Atlantic"/>
    <x v="7"/>
    <n v="96"/>
    <n v="35"/>
    <n v="29"/>
    <n v="64"/>
    <n v="35"/>
    <n v="26"/>
    <n v="35"/>
    <x v="1"/>
    <x v="7"/>
  </r>
  <r>
    <s v="Mid-Atlantic"/>
    <x v="8"/>
    <n v="58"/>
    <n v="34"/>
    <n v="33"/>
    <n v="52"/>
    <n v="6"/>
    <n v="8"/>
    <n v="9"/>
    <x v="1"/>
    <x v="8"/>
  </r>
  <r>
    <s v="South"/>
    <x v="9"/>
    <n v="75"/>
    <n v="23"/>
    <n v="23"/>
    <n v="29"/>
    <n v="107"/>
    <n v="12"/>
    <n v="20"/>
    <x v="2"/>
    <x v="9"/>
  </r>
  <r>
    <s v="South"/>
    <x v="10"/>
    <n v="105"/>
    <n v="62"/>
    <n v="54"/>
    <n v="36"/>
    <n v="76"/>
    <n v="29"/>
    <n v="69"/>
    <x v="2"/>
    <x v="10"/>
  </r>
  <r>
    <s v="South"/>
    <x v="11"/>
    <n v="36"/>
    <n v="9"/>
    <n v="14"/>
    <n v="3"/>
    <n v="73"/>
    <n v="11"/>
    <n v="6"/>
    <x v="2"/>
    <x v="11"/>
  </r>
  <r>
    <s v="Midwest"/>
    <x v="12"/>
    <n v="110"/>
    <n v="118"/>
    <n v="172"/>
    <n v="19"/>
    <n v="15"/>
    <n v="26"/>
    <n v="41"/>
    <x v="3"/>
    <x v="12"/>
  </r>
  <r>
    <s v="Midwest"/>
    <x v="13"/>
    <n v="125"/>
    <n v="87"/>
    <n v="216"/>
    <n v="12"/>
    <n v="12"/>
    <n v="27"/>
    <n v="100"/>
    <x v="3"/>
    <x v="13"/>
  </r>
  <r>
    <s v="West"/>
    <x v="14"/>
    <n v="76"/>
    <n v="239"/>
    <n v="4"/>
    <n v="4"/>
    <n v="0"/>
    <n v="12"/>
    <n v="52"/>
    <x v="4"/>
    <x v="14"/>
  </r>
  <r>
    <s v="Midwest"/>
    <x v="15"/>
    <n v="86"/>
    <n v="86"/>
    <n v="167"/>
    <n v="19"/>
    <n v="14"/>
    <n v="24"/>
    <n v="81"/>
    <x v="3"/>
    <x v="15"/>
  </r>
  <r>
    <s v="Midwest"/>
    <x v="16"/>
    <n v="22"/>
    <n v="16"/>
    <n v="96"/>
    <n v="14"/>
    <n v="8"/>
    <n v="8"/>
    <n v="14"/>
    <x v="3"/>
    <x v="16"/>
  </r>
  <r>
    <s v="West"/>
    <x v="17"/>
    <n v="24"/>
    <n v="274"/>
    <n v="12"/>
    <n v="4"/>
    <n v="4"/>
    <n v="1"/>
    <n v="42"/>
    <x v="4"/>
    <x v="17"/>
  </r>
  <r>
    <s v="West"/>
    <x v="18"/>
    <n v="12"/>
    <n v="174"/>
    <n v="6"/>
    <n v="1"/>
    <n v="1"/>
    <n v="3"/>
    <n v="42"/>
    <x v="4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8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B3:I28" firstHeaderRow="0" firstDataRow="1" firstDataCol="1"/>
  <pivotFields count="11">
    <pivotField showAll="0"/>
    <pivotField showAll="0"/>
    <pivotField dataField="1" numFmtId="1" showAll="0"/>
    <pivotField dataField="1" numFmtId="1" showAll="0"/>
    <pivotField dataField="1" numFmtId="1" showAll="0"/>
    <pivotField dataField="1" numFmtId="1" showAll="0"/>
    <pivotField dataField="1" numFmtId="1" showAll="0"/>
    <pivotField dataField="1" numFmtId="1" showAll="0"/>
    <pivotField dataField="1" numFmtId="1" showAll="0"/>
    <pivotField axis="axisRow" showAll="0">
      <items count="6">
        <item x="1"/>
        <item x="3"/>
        <item x="0"/>
        <item x="2"/>
        <item x="4"/>
        <item t="default"/>
      </items>
    </pivotField>
    <pivotField axis="axisRow" showAll="0">
      <items count="20">
        <item x="17"/>
        <item x="13"/>
        <item x="7"/>
        <item x="10"/>
        <item x="11"/>
        <item x="18"/>
        <item x="5"/>
        <item x="1"/>
        <item x="16"/>
        <item x="15"/>
        <item x="12"/>
        <item x="4"/>
        <item x="14"/>
        <item x="0"/>
        <item x="8"/>
        <item x="3"/>
        <item x="9"/>
        <item x="6"/>
        <item x="2"/>
        <item t="default"/>
      </items>
    </pivotField>
  </pivotFields>
  <rowFields count="2">
    <field x="9"/>
    <field x="10"/>
  </rowFields>
  <rowItems count="25">
    <i>
      <x/>
    </i>
    <i r="1">
      <x v="2"/>
    </i>
    <i r="1">
      <x v="14"/>
    </i>
    <i r="1">
      <x v="17"/>
    </i>
    <i>
      <x v="1"/>
    </i>
    <i r="1">
      <x v="1"/>
    </i>
    <i r="1">
      <x v="8"/>
    </i>
    <i r="1">
      <x v="9"/>
    </i>
    <i r="1">
      <x v="10"/>
    </i>
    <i>
      <x v="2"/>
    </i>
    <i r="1">
      <x v="6"/>
    </i>
    <i r="1">
      <x v="7"/>
    </i>
    <i r="1">
      <x v="11"/>
    </i>
    <i r="1">
      <x v="13"/>
    </i>
    <i r="1">
      <x v="15"/>
    </i>
    <i r="1">
      <x v="18"/>
    </i>
    <i>
      <x v="3"/>
    </i>
    <i r="1">
      <x v="3"/>
    </i>
    <i r="1">
      <x v="4"/>
    </i>
    <i r="1">
      <x v="16"/>
    </i>
    <i>
      <x v="4"/>
    </i>
    <i r="1">
      <x/>
    </i>
    <i r="1">
      <x v="5"/>
    </i>
    <i r="1">
      <x v="12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~Northeast" fld="2" showDataAs="percentOfCol" baseField="10" baseItem="2" numFmtId="10"/>
    <dataField name="~West" fld="3" showDataAs="percentOfCol" baseField="9" baseItem="0" numFmtId="10"/>
    <dataField name="~Midwest" fld="4" showDataAs="percentOfCol" baseField="9" baseItem="1" numFmtId="10"/>
    <dataField name="~Mid-Atlantic" fld="5" showDataAs="percentOfCol" baseField="9" baseItem="0" numFmtId="10"/>
    <dataField name="~South" fld="6" showDataAs="percentOfCol" baseField="9" baseItem="1" numFmtId="10"/>
    <dataField name="~Southwest" fld="7" showDataAs="percentOfCol" baseField="9" baseItem="1" numFmtId="10"/>
    <dataField name="~International" fld="8" showDataAs="percentOfCol" baseField="9" baseItem="1" numFmtId="10"/>
  </dataFields>
  <formats count="29">
    <format dxfId="424">
      <pivotArea collapsedLevelsAreSubtotals="1" fieldPosition="0">
        <references count="3">
          <reference field="4294967294" count="1" selected="0">
            <x v="4"/>
          </reference>
          <reference field="9" count="1" selected="0">
            <x v="3"/>
          </reference>
          <reference field="10" count="3">
            <x v="3"/>
            <x v="4"/>
            <x v="16"/>
          </reference>
        </references>
      </pivotArea>
    </format>
    <format dxfId="423">
      <pivotArea dataOnly="0" labelOnly="1" fieldPosition="0">
        <references count="2">
          <reference field="9" count="1" selected="0">
            <x v="0"/>
          </reference>
          <reference field="10" count="0"/>
        </references>
      </pivotArea>
    </format>
    <format dxfId="422">
      <pivotArea collapsedLevelsAreSubtotals="1" fieldPosition="0">
        <references count="2">
          <reference field="9" count="1" selected="0">
            <x v="0"/>
          </reference>
          <reference field="10" count="3">
            <x v="2"/>
            <x v="14"/>
            <x v="17"/>
          </reference>
        </references>
      </pivotArea>
    </format>
    <format dxfId="421">
      <pivotArea dataOnly="0" labelOnly="1" fieldPosition="0">
        <references count="2">
          <reference field="9" count="1" selected="0">
            <x v="0"/>
          </reference>
          <reference field="10" count="3">
            <x v="2"/>
            <x v="14"/>
            <x v="17"/>
          </reference>
        </references>
      </pivotArea>
    </format>
    <format dxfId="420">
      <pivotArea collapsedLevelsAreSubtotals="1" fieldPosition="0">
        <references count="2">
          <reference field="9" count="1" selected="0">
            <x v="1"/>
          </reference>
          <reference field="10" count="4">
            <x v="1"/>
            <x v="8"/>
            <x v="9"/>
            <x v="10"/>
          </reference>
        </references>
      </pivotArea>
    </format>
    <format dxfId="419">
      <pivotArea dataOnly="0" labelOnly="1" fieldPosition="0">
        <references count="2">
          <reference field="9" count="1" selected="0">
            <x v="1"/>
          </reference>
          <reference field="10" count="4">
            <x v="1"/>
            <x v="8"/>
            <x v="9"/>
            <x v="10"/>
          </reference>
        </references>
      </pivotArea>
    </format>
    <format dxfId="418">
      <pivotArea collapsedLevelsAreSubtotals="1" fieldPosition="0">
        <references count="2">
          <reference field="9" count="1" selected="0">
            <x v="2"/>
          </reference>
          <reference field="10" count="6">
            <x v="6"/>
            <x v="7"/>
            <x v="11"/>
            <x v="13"/>
            <x v="15"/>
            <x v="18"/>
          </reference>
        </references>
      </pivotArea>
    </format>
    <format dxfId="417">
      <pivotArea dataOnly="0" labelOnly="1" fieldPosition="0">
        <references count="2">
          <reference field="9" count="1" selected="0">
            <x v="2"/>
          </reference>
          <reference field="10" count="6">
            <x v="6"/>
            <x v="7"/>
            <x v="11"/>
            <x v="13"/>
            <x v="15"/>
            <x v="18"/>
          </reference>
        </references>
      </pivotArea>
    </format>
    <format dxfId="416">
      <pivotArea collapsedLevelsAreSubtotals="1" fieldPosition="0">
        <references count="2">
          <reference field="9" count="1" selected="0">
            <x v="3"/>
          </reference>
          <reference field="10" count="3">
            <x v="3"/>
            <x v="4"/>
            <x v="16"/>
          </reference>
        </references>
      </pivotArea>
    </format>
    <format dxfId="415">
      <pivotArea dataOnly="0" labelOnly="1" fieldPosition="0">
        <references count="2">
          <reference field="9" count="1" selected="0">
            <x v="3"/>
          </reference>
          <reference field="10" count="3">
            <x v="3"/>
            <x v="4"/>
            <x v="16"/>
          </reference>
        </references>
      </pivotArea>
    </format>
    <format dxfId="414">
      <pivotArea collapsedLevelsAreSubtotals="1" fieldPosition="0">
        <references count="2">
          <reference field="9" count="1" selected="0">
            <x v="4"/>
          </reference>
          <reference field="10" count="3">
            <x v="0"/>
            <x v="5"/>
            <x v="12"/>
          </reference>
        </references>
      </pivotArea>
    </format>
    <format dxfId="413">
      <pivotArea dataOnly="0" labelOnly="1" fieldPosition="0">
        <references count="2">
          <reference field="9" count="1" selected="0">
            <x v="4"/>
          </reference>
          <reference field="10" count="3">
            <x v="0"/>
            <x v="5"/>
            <x v="12"/>
          </reference>
        </references>
      </pivotArea>
    </format>
    <format dxfId="412">
      <pivotArea outline="0" collapsedLevelsAreSubtotals="1" fieldPosition="0"/>
    </format>
    <format dxfId="411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410">
      <pivotArea dataOnly="0" labelOnly="1" fieldPosition="0">
        <references count="1">
          <reference field="9" count="0"/>
        </references>
      </pivotArea>
    </format>
    <format dxfId="409">
      <pivotArea dataOnly="0" labelOnly="1" fieldPosition="0">
        <references count="2">
          <reference field="9" count="1" selected="0">
            <x v="0"/>
          </reference>
          <reference field="10" count="0"/>
        </references>
      </pivotArea>
    </format>
    <format dxfId="408">
      <pivotArea dataOnly="0" labelOnly="1" fieldPosition="0">
        <references count="1">
          <reference field="9" count="0"/>
        </references>
      </pivotArea>
    </format>
    <format dxfId="407">
      <pivotArea dataOnly="0" labelOnly="1" fieldPosition="0">
        <references count="2">
          <reference field="9" count="1" selected="0">
            <x v="0"/>
          </reference>
          <reference field="10" count="0"/>
        </references>
      </pivotArea>
    </format>
    <format dxfId="406">
      <pivotArea collapsedLevelsAreSubtotals="1" fieldPosition="0">
        <references count="1">
          <reference field="9" count="1">
            <x v="0"/>
          </reference>
        </references>
      </pivotArea>
    </format>
    <format dxfId="405">
      <pivotArea collapsedLevelsAreSubtotals="1" fieldPosition="0">
        <references count="2">
          <reference field="9" count="1" selected="0">
            <x v="0"/>
          </reference>
          <reference field="10" count="3">
            <x v="2"/>
            <x v="14"/>
            <x v="17"/>
          </reference>
        </references>
      </pivotArea>
    </format>
    <format dxfId="404">
      <pivotArea collapsedLevelsAreSubtotals="1" fieldPosition="0">
        <references count="1">
          <reference field="9" count="1">
            <x v="1"/>
          </reference>
        </references>
      </pivotArea>
    </format>
    <format dxfId="403">
      <pivotArea collapsedLevelsAreSubtotals="1" fieldPosition="0">
        <references count="2">
          <reference field="9" count="1" selected="0">
            <x v="1"/>
          </reference>
          <reference field="10" count="4">
            <x v="1"/>
            <x v="8"/>
            <x v="9"/>
            <x v="10"/>
          </reference>
        </references>
      </pivotArea>
    </format>
    <format dxfId="402">
      <pivotArea collapsedLevelsAreSubtotals="1" fieldPosition="0">
        <references count="1">
          <reference field="9" count="1">
            <x v="2"/>
          </reference>
        </references>
      </pivotArea>
    </format>
    <format dxfId="401">
      <pivotArea collapsedLevelsAreSubtotals="1" fieldPosition="0">
        <references count="2">
          <reference field="9" count="1" selected="0">
            <x v="2"/>
          </reference>
          <reference field="10" count="6">
            <x v="6"/>
            <x v="7"/>
            <x v="11"/>
            <x v="13"/>
            <x v="15"/>
            <x v="18"/>
          </reference>
        </references>
      </pivotArea>
    </format>
    <format dxfId="400">
      <pivotArea collapsedLevelsAreSubtotals="1" fieldPosition="0">
        <references count="1">
          <reference field="9" count="1">
            <x v="3"/>
          </reference>
        </references>
      </pivotArea>
    </format>
    <format dxfId="399">
      <pivotArea collapsedLevelsAreSubtotals="1" fieldPosition="0">
        <references count="2">
          <reference field="9" count="1" selected="0">
            <x v="3"/>
          </reference>
          <reference field="10" count="3">
            <x v="3"/>
            <x v="4"/>
            <x v="16"/>
          </reference>
        </references>
      </pivotArea>
    </format>
    <format dxfId="398">
      <pivotArea collapsedLevelsAreSubtotals="1" fieldPosition="0">
        <references count="1">
          <reference field="9" count="1">
            <x v="4"/>
          </reference>
        </references>
      </pivotArea>
    </format>
    <format dxfId="397">
      <pivotArea collapsedLevelsAreSubtotals="1" fieldPosition="0">
        <references count="2">
          <reference field="9" count="1" selected="0">
            <x v="4"/>
          </reference>
          <reference field="10" count="3">
            <x v="0"/>
            <x v="5"/>
            <x v="12"/>
          </reference>
        </references>
      </pivotArea>
    </format>
    <format dxfId="360">
      <pivotArea dataOnly="0" labelOnly="1" fieldPosition="0">
        <references count="2">
          <reference field="9" count="1" selected="0">
            <x v="0"/>
          </reference>
          <reference field="10" count="3">
            <x v="2"/>
            <x v="14"/>
            <x v="1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8" applyNumberFormats="0" applyBorderFormats="0" applyFontFormats="0" applyPatternFormats="0" applyAlignmentFormats="0" applyWidthHeightFormats="1" dataCaption="Values" updatedVersion="4" minRefreshableVersion="3" useAutoFormatting="1" rowGrandTotals="0" itemPrintTitles="1" createdVersion="4" indent="0" outline="1" outlineData="1" multipleFieldFilters="0">
  <location ref="B3:J8" firstHeaderRow="0" firstDataRow="1" firstDataCol="1"/>
  <pivotFields count="11">
    <pivotField showAll="0"/>
    <pivotField dataField="1" showAll="0">
      <items count="20">
        <item x="11"/>
        <item x="16"/>
        <item x="8"/>
        <item x="2"/>
        <item x="18"/>
        <item x="3"/>
        <item x="1"/>
        <item x="9"/>
        <item x="7"/>
        <item x="17"/>
        <item x="0"/>
        <item x="14"/>
        <item x="4"/>
        <item x="10"/>
        <item x="15"/>
        <item x="12"/>
        <item x="13"/>
        <item x="6"/>
        <item x="5"/>
        <item t="default"/>
      </items>
    </pivotField>
    <pivotField dataField="1" numFmtId="1" showAll="0"/>
    <pivotField dataField="1" numFmtId="1" showAll="0"/>
    <pivotField dataField="1" numFmtId="1" showAll="0"/>
    <pivotField dataField="1" numFmtId="1" showAll="0"/>
    <pivotField dataField="1" numFmtId="1" showAll="0"/>
    <pivotField dataField="1" numFmtId="1" showAll="0"/>
    <pivotField dataField="1" numFmtId="1" showAll="0"/>
    <pivotField axis="axisRow" showAll="0">
      <items count="6">
        <item sd="0" x="1"/>
        <item sd="0" x="3"/>
        <item sd="0" x="0"/>
        <item sd="0" x="2"/>
        <item sd="0" x="4"/>
        <item t="default"/>
      </items>
    </pivotField>
    <pivotField axis="axisRow" showAll="0">
      <items count="20">
        <item x="17"/>
        <item x="13"/>
        <item x="7"/>
        <item x="10"/>
        <item x="11"/>
        <item x="18"/>
        <item x="5"/>
        <item x="1"/>
        <item x="16"/>
        <item x="15"/>
        <item x="12"/>
        <item x="4"/>
        <item x="14"/>
        <item x="0"/>
        <item x="8"/>
        <item x="3"/>
        <item x="9"/>
        <item x="6"/>
        <item x="2"/>
        <item t="default"/>
      </items>
    </pivotField>
  </pivotFields>
  <rowFields count="2">
    <field x="9"/>
    <field x="10"/>
  </rowFields>
  <rowItems count="5">
    <i>
      <x/>
    </i>
    <i>
      <x v="1"/>
    </i>
    <i>
      <x v="2"/>
    </i>
    <i>
      <x v="3"/>
    </i>
    <i>
      <x v="4"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~Northeast" fld="2" baseField="10" baseItem="2"/>
    <dataField name="~West" fld="3" baseField="9" baseItem="0"/>
    <dataField name="~Midwest" fld="4" baseField="9" baseItem="1"/>
    <dataField name="~Mid-Atlantic" fld="5" baseField="9" baseItem="0"/>
    <dataField name="~South" fld="6" baseField="9" baseItem="1"/>
    <dataField name="~Southwest" fld="7" baseField="9" baseItem="1"/>
    <dataField name="~International" fld="8" baseField="9" baseItem="1"/>
    <dataField name="Sum of Class Size" fld="1" baseField="9" baseItem="0" numFmtId="1"/>
  </dataFields>
  <formats count="36">
    <format dxfId="361">
      <pivotArea collapsedLevelsAreSubtotals="1" fieldPosition="0">
        <references count="3">
          <reference field="4294967294" count="1" selected="0">
            <x v="4"/>
          </reference>
          <reference field="9" count="1" selected="0">
            <x v="3"/>
          </reference>
          <reference field="10" count="3">
            <x v="3"/>
            <x v="4"/>
            <x v="16"/>
          </reference>
        </references>
      </pivotArea>
    </format>
    <format dxfId="362">
      <pivotArea dataOnly="0" labelOnly="1" fieldPosition="0">
        <references count="2">
          <reference field="9" count="1" selected="0">
            <x v="0"/>
          </reference>
          <reference field="10" count="0"/>
        </references>
      </pivotArea>
    </format>
    <format dxfId="363">
      <pivotArea collapsedLevelsAreSubtotals="1" fieldPosition="0">
        <references count="2">
          <reference field="9" count="1" selected="0">
            <x v="0"/>
          </reference>
          <reference field="10" count="3">
            <x v="2"/>
            <x v="14"/>
            <x v="17"/>
          </reference>
        </references>
      </pivotArea>
    </format>
    <format dxfId="364">
      <pivotArea dataOnly="0" labelOnly="1" fieldPosition="0">
        <references count="2">
          <reference field="9" count="1" selected="0">
            <x v="0"/>
          </reference>
          <reference field="10" count="3">
            <x v="2"/>
            <x v="14"/>
            <x v="17"/>
          </reference>
        </references>
      </pivotArea>
    </format>
    <format dxfId="365">
      <pivotArea collapsedLevelsAreSubtotals="1" fieldPosition="0">
        <references count="2">
          <reference field="9" count="1" selected="0">
            <x v="1"/>
          </reference>
          <reference field="10" count="4">
            <x v="1"/>
            <x v="8"/>
            <x v="9"/>
            <x v="10"/>
          </reference>
        </references>
      </pivotArea>
    </format>
    <format dxfId="366">
      <pivotArea dataOnly="0" labelOnly="1" fieldPosition="0">
        <references count="2">
          <reference field="9" count="1" selected="0">
            <x v="1"/>
          </reference>
          <reference field="10" count="4">
            <x v="1"/>
            <x v="8"/>
            <x v="9"/>
            <x v="10"/>
          </reference>
        </references>
      </pivotArea>
    </format>
    <format dxfId="367">
      <pivotArea collapsedLevelsAreSubtotals="1" fieldPosition="0">
        <references count="2">
          <reference field="9" count="1" selected="0">
            <x v="2"/>
          </reference>
          <reference field="10" count="6">
            <x v="6"/>
            <x v="7"/>
            <x v="11"/>
            <x v="13"/>
            <x v="15"/>
            <x v="18"/>
          </reference>
        </references>
      </pivotArea>
    </format>
    <format dxfId="368">
      <pivotArea dataOnly="0" labelOnly="1" fieldPosition="0">
        <references count="2">
          <reference field="9" count="1" selected="0">
            <x v="2"/>
          </reference>
          <reference field="10" count="6">
            <x v="6"/>
            <x v="7"/>
            <x v="11"/>
            <x v="13"/>
            <x v="15"/>
            <x v="18"/>
          </reference>
        </references>
      </pivotArea>
    </format>
    <format dxfId="369">
      <pivotArea collapsedLevelsAreSubtotals="1" fieldPosition="0">
        <references count="2">
          <reference field="9" count="1" selected="0">
            <x v="3"/>
          </reference>
          <reference field="10" count="3">
            <x v="3"/>
            <x v="4"/>
            <x v="16"/>
          </reference>
        </references>
      </pivotArea>
    </format>
    <format dxfId="370">
      <pivotArea dataOnly="0" labelOnly="1" fieldPosition="0">
        <references count="2">
          <reference field="9" count="1" selected="0">
            <x v="3"/>
          </reference>
          <reference field="10" count="3">
            <x v="3"/>
            <x v="4"/>
            <x v="16"/>
          </reference>
        </references>
      </pivotArea>
    </format>
    <format dxfId="371">
      <pivotArea collapsedLevelsAreSubtotals="1" fieldPosition="0">
        <references count="2">
          <reference field="9" count="1" selected="0">
            <x v="4"/>
          </reference>
          <reference field="10" count="3">
            <x v="0"/>
            <x v="5"/>
            <x v="12"/>
          </reference>
        </references>
      </pivotArea>
    </format>
    <format dxfId="372">
      <pivotArea dataOnly="0" labelOnly="1" fieldPosition="0">
        <references count="2">
          <reference field="9" count="1" selected="0">
            <x v="4"/>
          </reference>
          <reference field="10" count="3">
            <x v="0"/>
            <x v="5"/>
            <x v="12"/>
          </reference>
        </references>
      </pivotArea>
    </format>
    <format dxfId="373">
      <pivotArea outline="0" collapsedLevelsAreSubtotals="1" fieldPosition="0"/>
    </format>
    <format dxfId="374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375">
      <pivotArea dataOnly="0" labelOnly="1" fieldPosition="0">
        <references count="1">
          <reference field="9" count="0"/>
        </references>
      </pivotArea>
    </format>
    <format dxfId="376">
      <pivotArea dataOnly="0" labelOnly="1" fieldPosition="0">
        <references count="2">
          <reference field="9" count="1" selected="0">
            <x v="0"/>
          </reference>
          <reference field="10" count="0"/>
        </references>
      </pivotArea>
    </format>
    <format dxfId="377">
      <pivotArea dataOnly="0" labelOnly="1" fieldPosition="0">
        <references count="1">
          <reference field="9" count="0"/>
        </references>
      </pivotArea>
    </format>
    <format dxfId="378">
      <pivotArea dataOnly="0" labelOnly="1" fieldPosition="0">
        <references count="2">
          <reference field="9" count="1" selected="0">
            <x v="0"/>
          </reference>
          <reference field="10" count="0"/>
        </references>
      </pivotArea>
    </format>
    <format dxfId="379">
      <pivotArea collapsedLevelsAreSubtotals="1" fieldPosition="0">
        <references count="1">
          <reference field="9" count="1">
            <x v="0"/>
          </reference>
        </references>
      </pivotArea>
    </format>
    <format dxfId="380">
      <pivotArea collapsedLevelsAreSubtotals="1" fieldPosition="0">
        <references count="2">
          <reference field="9" count="1" selected="0">
            <x v="0"/>
          </reference>
          <reference field="10" count="3">
            <x v="2"/>
            <x v="14"/>
            <x v="17"/>
          </reference>
        </references>
      </pivotArea>
    </format>
    <format dxfId="381">
      <pivotArea collapsedLevelsAreSubtotals="1" fieldPosition="0">
        <references count="1">
          <reference field="9" count="1">
            <x v="1"/>
          </reference>
        </references>
      </pivotArea>
    </format>
    <format dxfId="382">
      <pivotArea collapsedLevelsAreSubtotals="1" fieldPosition="0">
        <references count="2">
          <reference field="9" count="1" selected="0">
            <x v="1"/>
          </reference>
          <reference field="10" count="4">
            <x v="1"/>
            <x v="8"/>
            <x v="9"/>
            <x v="10"/>
          </reference>
        </references>
      </pivotArea>
    </format>
    <format dxfId="383">
      <pivotArea collapsedLevelsAreSubtotals="1" fieldPosition="0">
        <references count="1">
          <reference field="9" count="1">
            <x v="2"/>
          </reference>
        </references>
      </pivotArea>
    </format>
    <format dxfId="384">
      <pivotArea collapsedLevelsAreSubtotals="1" fieldPosition="0">
        <references count="2">
          <reference field="9" count="1" selected="0">
            <x v="2"/>
          </reference>
          <reference field="10" count="6">
            <x v="6"/>
            <x v="7"/>
            <x v="11"/>
            <x v="13"/>
            <x v="15"/>
            <x v="18"/>
          </reference>
        </references>
      </pivotArea>
    </format>
    <format dxfId="385">
      <pivotArea collapsedLevelsAreSubtotals="1" fieldPosition="0">
        <references count="1">
          <reference field="9" count="1">
            <x v="3"/>
          </reference>
        </references>
      </pivotArea>
    </format>
    <format dxfId="386">
      <pivotArea collapsedLevelsAreSubtotals="1" fieldPosition="0">
        <references count="2">
          <reference field="9" count="1" selected="0">
            <x v="3"/>
          </reference>
          <reference field="10" count="3">
            <x v="3"/>
            <x v="4"/>
            <x v="16"/>
          </reference>
        </references>
      </pivotArea>
    </format>
    <format dxfId="387">
      <pivotArea collapsedLevelsAreSubtotals="1" fieldPosition="0">
        <references count="1">
          <reference field="9" count="1">
            <x v="4"/>
          </reference>
        </references>
      </pivotArea>
    </format>
    <format dxfId="388">
      <pivotArea collapsedLevelsAreSubtotals="1" fieldPosition="0">
        <references count="2">
          <reference field="9" count="1" selected="0">
            <x v="4"/>
          </reference>
          <reference field="10" count="3">
            <x v="0"/>
            <x v="5"/>
            <x v="12"/>
          </reference>
        </references>
      </pivotArea>
    </format>
    <format dxfId="389">
      <pivotArea outline="0" fieldPosition="0">
        <references count="1">
          <reference field="4294967294" count="1">
            <x v="0"/>
          </reference>
        </references>
      </pivotArea>
    </format>
    <format dxfId="390">
      <pivotArea outline="0" fieldPosition="0">
        <references count="1">
          <reference field="4294967294" count="1">
            <x v="1"/>
          </reference>
        </references>
      </pivotArea>
    </format>
    <format dxfId="391">
      <pivotArea outline="0" fieldPosition="0">
        <references count="1">
          <reference field="4294967294" count="1">
            <x v="2"/>
          </reference>
        </references>
      </pivotArea>
    </format>
    <format dxfId="392">
      <pivotArea outline="0" fieldPosition="0">
        <references count="1">
          <reference field="4294967294" count="1">
            <x v="3"/>
          </reference>
        </references>
      </pivotArea>
    </format>
    <format dxfId="393">
      <pivotArea outline="0" fieldPosition="0">
        <references count="1">
          <reference field="4294967294" count="1">
            <x v="4"/>
          </reference>
        </references>
      </pivotArea>
    </format>
    <format dxfId="394">
      <pivotArea outline="0" fieldPosition="0">
        <references count="1">
          <reference field="4294967294" count="1">
            <x v="5"/>
          </reference>
        </references>
      </pivotArea>
    </format>
    <format dxfId="395">
      <pivotArea outline="0" fieldPosition="0">
        <references count="1">
          <reference field="4294967294" count="1">
            <x v="6"/>
          </reference>
        </references>
      </pivotArea>
    </format>
    <format dxfId="39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K20" totalsRowShown="0" headerRowDxfId="437" dataDxfId="436" dataCellStyle="Percent">
  <autoFilter ref="A1:K20"/>
  <tableColumns count="11">
    <tableColumn id="1" name="Schools" dataDxfId="435"/>
    <tableColumn id="2" name="Northeast" dataDxfId="434" dataCellStyle="Percent"/>
    <tableColumn id="3" name="West" dataDxfId="433" dataCellStyle="Percent"/>
    <tableColumn id="4" name="Midwest" dataDxfId="432" dataCellStyle="Percent"/>
    <tableColumn id="5" name="Mid-Atlantic" dataDxfId="431" dataCellStyle="Percent"/>
    <tableColumn id="6" name="South" dataDxfId="430" dataCellStyle="Percent"/>
    <tableColumn id="7" name="Southwest" dataDxfId="429" dataCellStyle="Percent"/>
    <tableColumn id="8" name="International" dataDxfId="428" dataCellStyle="Percent"/>
    <tableColumn id="9" name="Total" dataDxfId="427" dataCellStyle="Percent">
      <calculatedColumnFormula>SUM(Table1[[#This Row],[Northeast]:[International]])</calculatedColumnFormula>
    </tableColumn>
    <tableColumn id="10" name="Location" dataDxfId="426" dataCellStyle="Percent"/>
    <tableColumn id="11" name="Class Size" dataDxfId="425" dataCellStyle="Perc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8"/>
  <sheetViews>
    <sheetView tabSelected="1" workbookViewId="0">
      <selection activeCell="F36" sqref="F36"/>
    </sheetView>
  </sheetViews>
  <sheetFormatPr defaultRowHeight="15" x14ac:dyDescent="0.25"/>
  <cols>
    <col min="1" max="1" width="2" customWidth="1"/>
    <col min="2" max="2" width="14" bestFit="1" customWidth="1"/>
    <col min="3" max="3" width="10.85546875" style="1" bestFit="1" customWidth="1"/>
    <col min="4" max="4" width="8.140625" style="1" bestFit="1" customWidth="1"/>
    <col min="5" max="5" width="9.85546875" style="1" bestFit="1" customWidth="1"/>
    <col min="6" max="6" width="13.28515625" style="1" bestFit="1" customWidth="1"/>
    <col min="7" max="7" width="8.140625" style="1" bestFit="1" customWidth="1"/>
    <col min="8" max="8" width="11.42578125" style="1" bestFit="1" customWidth="1"/>
    <col min="9" max="9" width="13.7109375" style="1" bestFit="1" customWidth="1"/>
  </cols>
  <sheetData>
    <row r="3" spans="2:10" x14ac:dyDescent="0.25">
      <c r="B3" s="10" t="s">
        <v>30</v>
      </c>
      <c r="C3" s="1" t="s">
        <v>34</v>
      </c>
      <c r="D3" s="1" t="s">
        <v>33</v>
      </c>
      <c r="E3" s="1" t="s">
        <v>32</v>
      </c>
      <c r="F3" s="1" t="s">
        <v>35</v>
      </c>
      <c r="G3" s="1" t="s">
        <v>36</v>
      </c>
      <c r="H3" s="1" t="s">
        <v>37</v>
      </c>
      <c r="I3" s="1" t="s">
        <v>38</v>
      </c>
    </row>
    <row r="4" spans="2:10" x14ac:dyDescent="0.25">
      <c r="B4" s="15" t="s">
        <v>10</v>
      </c>
      <c r="C4" s="4">
        <v>0.20482420278004906</v>
      </c>
      <c r="D4" s="4">
        <v>0.12180629827688651</v>
      </c>
      <c r="E4" s="4">
        <v>0.10568295114656032</v>
      </c>
      <c r="F4" s="4">
        <v>0.40625</v>
      </c>
      <c r="G4" s="4">
        <v>0.16</v>
      </c>
      <c r="H4" s="4">
        <v>0.20921985815602837</v>
      </c>
      <c r="I4" s="4">
        <v>0.20494053064958828</v>
      </c>
    </row>
    <row r="5" spans="2:10" x14ac:dyDescent="0.25">
      <c r="B5" s="14" t="s">
        <v>13</v>
      </c>
      <c r="C5" s="16">
        <v>3.9247751430907606E-2</v>
      </c>
      <c r="D5" s="16">
        <v>2.0796197266785502E-2</v>
      </c>
      <c r="E5" s="16">
        <v>2.8913260219341975E-2</v>
      </c>
      <c r="F5" s="16">
        <v>0.14285714285714285</v>
      </c>
      <c r="G5" s="16">
        <v>7.7777777777777779E-2</v>
      </c>
      <c r="H5" s="16">
        <v>9.2198581560283682E-2</v>
      </c>
      <c r="I5" s="16">
        <v>3.2021957913998172E-2</v>
      </c>
      <c r="J5" s="8"/>
    </row>
    <row r="6" spans="2:10" x14ac:dyDescent="0.25">
      <c r="B6" s="14" t="s">
        <v>11</v>
      </c>
      <c r="C6" s="16">
        <v>2.3712183156173343E-2</v>
      </c>
      <c r="D6" s="16">
        <v>2.0202020202020204E-2</v>
      </c>
      <c r="E6" s="16">
        <v>3.2901296111665007E-2</v>
      </c>
      <c r="F6" s="16">
        <v>0.11607142857142858</v>
      </c>
      <c r="G6" s="16">
        <v>1.3333333333333334E-2</v>
      </c>
      <c r="H6" s="16">
        <v>2.8368794326241134E-2</v>
      </c>
      <c r="I6" s="16">
        <v>8.2342177493138144E-3</v>
      </c>
      <c r="J6" s="8"/>
    </row>
    <row r="7" spans="2:10" x14ac:dyDescent="0.25">
      <c r="B7" s="14" t="s">
        <v>19</v>
      </c>
      <c r="C7" s="16">
        <v>0.1418642681929681</v>
      </c>
      <c r="D7" s="16">
        <v>8.0808080808080815E-2</v>
      </c>
      <c r="E7" s="16">
        <v>4.3868394815553338E-2</v>
      </c>
      <c r="F7" s="16">
        <v>0.14732142857142858</v>
      </c>
      <c r="G7" s="16">
        <v>6.8888888888888888E-2</v>
      </c>
      <c r="H7" s="16">
        <v>8.8652482269503549E-2</v>
      </c>
      <c r="I7" s="16">
        <v>0.16468435498627632</v>
      </c>
      <c r="J7" s="8"/>
    </row>
    <row r="8" spans="2:10" x14ac:dyDescent="0.25">
      <c r="B8" s="15" t="s">
        <v>5</v>
      </c>
      <c r="C8" s="4">
        <v>0.14022894521668031</v>
      </c>
      <c r="D8" s="4">
        <v>0.18241235888294713</v>
      </c>
      <c r="E8" s="4">
        <v>0.64905284147557329</v>
      </c>
      <c r="F8" s="4">
        <v>0.14285714285714285</v>
      </c>
      <c r="G8" s="4">
        <v>0.10888888888888888</v>
      </c>
      <c r="H8" s="4">
        <v>0.30141843971631205</v>
      </c>
      <c r="I8" s="4">
        <v>0.21591948764867339</v>
      </c>
      <c r="J8" s="8"/>
    </row>
    <row r="9" spans="2:10" x14ac:dyDescent="0.25">
      <c r="B9" s="17" t="s">
        <v>21</v>
      </c>
      <c r="C9" s="16">
        <v>5.1103843008994274E-2</v>
      </c>
      <c r="D9" s="16">
        <v>5.1693404634581108E-2</v>
      </c>
      <c r="E9" s="16">
        <v>0.21535393818544366</v>
      </c>
      <c r="F9" s="16">
        <v>2.6785714285714284E-2</v>
      </c>
      <c r="G9" s="16">
        <v>2.6666666666666668E-2</v>
      </c>
      <c r="H9" s="16">
        <v>9.5744680851063829E-2</v>
      </c>
      <c r="I9" s="16">
        <v>9.1491308325709064E-2</v>
      </c>
      <c r="J9" s="8"/>
    </row>
    <row r="10" spans="2:10" x14ac:dyDescent="0.25">
      <c r="B10" s="17" t="s">
        <v>6</v>
      </c>
      <c r="C10" s="16">
        <v>8.9942763695829934E-3</v>
      </c>
      <c r="D10" s="16">
        <v>9.5068330362448016E-3</v>
      </c>
      <c r="E10" s="16">
        <v>9.5712861415752748E-2</v>
      </c>
      <c r="F10" s="16">
        <v>3.125E-2</v>
      </c>
      <c r="G10" s="16">
        <v>1.7777777777777778E-2</v>
      </c>
      <c r="H10" s="16">
        <v>2.8368794326241134E-2</v>
      </c>
      <c r="I10" s="16">
        <v>1.2808783165599268E-2</v>
      </c>
      <c r="J10" s="8"/>
    </row>
    <row r="11" spans="2:10" x14ac:dyDescent="0.25">
      <c r="B11" s="17" t="s">
        <v>18</v>
      </c>
      <c r="C11" s="16">
        <v>3.5159443990188062E-2</v>
      </c>
      <c r="D11" s="16">
        <v>5.1099227569815803E-2</v>
      </c>
      <c r="E11" s="16">
        <v>0.16650049850448653</v>
      </c>
      <c r="F11" s="16">
        <v>4.2410714285714288E-2</v>
      </c>
      <c r="G11" s="16">
        <v>3.111111111111111E-2</v>
      </c>
      <c r="H11" s="16">
        <v>8.5106382978723402E-2</v>
      </c>
      <c r="I11" s="16">
        <v>7.4107959743824336E-2</v>
      </c>
      <c r="J11" s="8"/>
    </row>
    <row r="12" spans="2:10" x14ac:dyDescent="0.25">
      <c r="B12" s="17" t="s">
        <v>15</v>
      </c>
      <c r="C12" s="16">
        <v>4.4971381847914965E-2</v>
      </c>
      <c r="D12" s="16">
        <v>7.0112893642305413E-2</v>
      </c>
      <c r="E12" s="16">
        <v>0.17148554336989033</v>
      </c>
      <c r="F12" s="16">
        <v>4.2410714285714288E-2</v>
      </c>
      <c r="G12" s="16">
        <v>3.3333333333333333E-2</v>
      </c>
      <c r="H12" s="16">
        <v>9.2198581560283682E-2</v>
      </c>
      <c r="I12" s="16">
        <v>3.7511436413540711E-2</v>
      </c>
      <c r="J12" s="8"/>
    </row>
    <row r="13" spans="2:10" x14ac:dyDescent="0.25">
      <c r="B13" s="15" t="s">
        <v>3</v>
      </c>
      <c r="C13" s="4">
        <v>0.5208503679476697</v>
      </c>
      <c r="D13" s="4">
        <v>0.23172905525846701</v>
      </c>
      <c r="E13" s="4">
        <v>0.13260219341974078</v>
      </c>
      <c r="F13" s="4">
        <v>0.27901785714285715</v>
      </c>
      <c r="G13" s="4">
        <v>0.15111111111111111</v>
      </c>
      <c r="H13" s="4">
        <v>0.24822695035460993</v>
      </c>
      <c r="I13" s="4">
        <v>0.36779505946935043</v>
      </c>
      <c r="J13" s="8"/>
    </row>
    <row r="14" spans="2:10" x14ac:dyDescent="0.25">
      <c r="B14" s="17" t="s">
        <v>20</v>
      </c>
      <c r="C14" s="16">
        <v>0.16148814390842192</v>
      </c>
      <c r="D14" s="16">
        <v>9.8039215686274508E-2</v>
      </c>
      <c r="E14" s="16">
        <v>5.4835493519441676E-2</v>
      </c>
      <c r="F14" s="16">
        <v>0.10267857142857142</v>
      </c>
      <c r="G14" s="16">
        <v>6.222222222222222E-2</v>
      </c>
      <c r="H14" s="16">
        <v>9.9290780141843976E-2</v>
      </c>
      <c r="I14" s="16">
        <v>0.17657822506861848</v>
      </c>
      <c r="J14" s="8"/>
    </row>
    <row r="15" spans="2:10" x14ac:dyDescent="0.25">
      <c r="B15" s="17" t="s">
        <v>28</v>
      </c>
      <c r="C15" s="16">
        <v>6.1324611610793132E-2</v>
      </c>
      <c r="D15" s="16">
        <v>2.4361259655377301E-2</v>
      </c>
      <c r="E15" s="16">
        <v>1.5952143569292122E-2</v>
      </c>
      <c r="F15" s="16">
        <v>2.4553571428571428E-2</v>
      </c>
      <c r="G15" s="16">
        <v>8.8888888888888889E-3</v>
      </c>
      <c r="H15" s="16">
        <v>3.9007092198581561E-2</v>
      </c>
      <c r="I15" s="16">
        <v>3.4766697163769442E-2</v>
      </c>
      <c r="J15" s="8"/>
    </row>
    <row r="16" spans="2:10" x14ac:dyDescent="0.25">
      <c r="B16" s="17" t="s">
        <v>14</v>
      </c>
      <c r="C16" s="16">
        <v>7.1136549468520036E-2</v>
      </c>
      <c r="D16" s="16">
        <v>5.4664289958407608E-2</v>
      </c>
      <c r="E16" s="16">
        <v>2.0937188434695914E-2</v>
      </c>
      <c r="F16" s="16">
        <v>4.4642857142857144E-2</v>
      </c>
      <c r="G16" s="16">
        <v>3.111111111111111E-2</v>
      </c>
      <c r="H16" s="16">
        <v>4.9645390070921988E-2</v>
      </c>
      <c r="I16" s="16">
        <v>6.0384263494967977E-2</v>
      </c>
      <c r="J16" s="8"/>
    </row>
    <row r="17" spans="2:10" x14ac:dyDescent="0.25">
      <c r="B17" s="17" t="s">
        <v>7</v>
      </c>
      <c r="C17" s="16">
        <v>0.12469337694194603</v>
      </c>
      <c r="D17" s="16">
        <v>8.3184789067142009E-3</v>
      </c>
      <c r="E17" s="16">
        <v>3.9880358923230306E-3</v>
      </c>
      <c r="F17" s="16">
        <v>2.4553571428571428E-2</v>
      </c>
      <c r="G17" s="16">
        <v>1.5555555555555555E-2</v>
      </c>
      <c r="H17" s="16">
        <v>2.4822695035460994E-2</v>
      </c>
      <c r="I17" s="16">
        <v>3.9341262580054895E-2</v>
      </c>
      <c r="J17" s="8"/>
    </row>
    <row r="18" spans="2:10" x14ac:dyDescent="0.25">
      <c r="B18" s="17" t="s">
        <v>12</v>
      </c>
      <c r="C18" s="16">
        <v>5.3147996729354045E-2</v>
      </c>
      <c r="D18" s="16">
        <v>2.4955436720142603E-2</v>
      </c>
      <c r="E18" s="16">
        <v>2.5922233300099701E-2</v>
      </c>
      <c r="F18" s="16">
        <v>3.5714285714285712E-2</v>
      </c>
      <c r="G18" s="16">
        <v>1.1111111111111112E-2</v>
      </c>
      <c r="H18" s="16">
        <v>1.0638297872340425E-2</v>
      </c>
      <c r="I18" s="16">
        <v>3.5681610247026534E-2</v>
      </c>
      <c r="J18" s="8"/>
    </row>
    <row r="19" spans="2:10" x14ac:dyDescent="0.25">
      <c r="B19" s="17" t="s">
        <v>4</v>
      </c>
      <c r="C19" s="16">
        <v>4.9059689288634509E-2</v>
      </c>
      <c r="D19" s="16">
        <v>2.1390374331550801E-2</v>
      </c>
      <c r="E19" s="16">
        <v>1.0967098703888335E-2</v>
      </c>
      <c r="F19" s="16">
        <v>4.6875E-2</v>
      </c>
      <c r="G19" s="16">
        <v>2.2222222222222223E-2</v>
      </c>
      <c r="H19" s="16">
        <v>2.4822695035460994E-2</v>
      </c>
      <c r="I19" s="16">
        <v>2.1043000914913082E-2</v>
      </c>
      <c r="J19" s="8"/>
    </row>
    <row r="20" spans="2:10" x14ac:dyDescent="0.25">
      <c r="B20" s="15" t="s">
        <v>0</v>
      </c>
      <c r="C20" s="4">
        <v>8.8307440719542107E-2</v>
      </c>
      <c r="D20" s="4">
        <v>5.5852644087938205E-2</v>
      </c>
      <c r="E20" s="4">
        <v>9.072781655034895E-2</v>
      </c>
      <c r="F20" s="4">
        <v>0.15178571428571427</v>
      </c>
      <c r="G20" s="4">
        <v>0.56888888888888889</v>
      </c>
      <c r="H20" s="4">
        <v>0.18439716312056736</v>
      </c>
      <c r="I20" s="4">
        <v>8.6916742909423611E-2</v>
      </c>
      <c r="J20" s="8"/>
    </row>
    <row r="21" spans="2:10" x14ac:dyDescent="0.25">
      <c r="B21" s="17" t="s">
        <v>16</v>
      </c>
      <c r="C21" s="16">
        <v>4.2927228127555193E-2</v>
      </c>
      <c r="D21" s="16">
        <v>3.6838978015448602E-2</v>
      </c>
      <c r="E21" s="16">
        <v>5.3838484546360914E-2</v>
      </c>
      <c r="F21" s="16">
        <v>8.0357142857142863E-2</v>
      </c>
      <c r="G21" s="16">
        <v>0.16888888888888889</v>
      </c>
      <c r="H21" s="16">
        <v>0.10283687943262411</v>
      </c>
      <c r="I21" s="16">
        <v>6.3129002744739246E-2</v>
      </c>
      <c r="J21" s="8"/>
    </row>
    <row r="22" spans="2:10" x14ac:dyDescent="0.25">
      <c r="B22" s="17" t="s">
        <v>2</v>
      </c>
      <c r="C22" s="16">
        <v>1.4717906786590351E-2</v>
      </c>
      <c r="D22" s="16">
        <v>5.3475935828877002E-3</v>
      </c>
      <c r="E22" s="16">
        <v>1.3958125623130608E-2</v>
      </c>
      <c r="F22" s="16">
        <v>6.6964285714285711E-3</v>
      </c>
      <c r="G22" s="16">
        <v>0.16222222222222221</v>
      </c>
      <c r="H22" s="16">
        <v>3.9007092198581561E-2</v>
      </c>
      <c r="I22" s="16">
        <v>5.4894784995425435E-3</v>
      </c>
      <c r="J22" s="8"/>
    </row>
    <row r="23" spans="2:10" x14ac:dyDescent="0.25">
      <c r="B23" s="17" t="s">
        <v>1</v>
      </c>
      <c r="C23" s="16">
        <v>3.0662305805396566E-2</v>
      </c>
      <c r="D23" s="16">
        <v>1.3666072489601902E-2</v>
      </c>
      <c r="E23" s="16">
        <v>2.2931206380857428E-2</v>
      </c>
      <c r="F23" s="16">
        <v>6.4732142857142863E-2</v>
      </c>
      <c r="G23" s="16">
        <v>0.23777777777777778</v>
      </c>
      <c r="H23" s="16">
        <v>4.2553191489361701E-2</v>
      </c>
      <c r="I23" s="16">
        <v>1.8298261665141813E-2</v>
      </c>
      <c r="J23" s="8"/>
    </row>
    <row r="24" spans="2:10" x14ac:dyDescent="0.25">
      <c r="B24" s="15" t="s">
        <v>8</v>
      </c>
      <c r="C24" s="4">
        <v>4.578904333605887E-2</v>
      </c>
      <c r="D24" s="4">
        <v>0.40819964349376114</v>
      </c>
      <c r="E24" s="4">
        <v>2.1934197407776669E-2</v>
      </c>
      <c r="F24" s="4">
        <v>2.0089285714285716E-2</v>
      </c>
      <c r="G24" s="4">
        <v>1.1111111111111112E-2</v>
      </c>
      <c r="H24" s="4">
        <v>5.6737588652482268E-2</v>
      </c>
      <c r="I24" s="4">
        <v>0.12442817932296432</v>
      </c>
      <c r="J24" s="8"/>
    </row>
    <row r="25" spans="2:10" x14ac:dyDescent="0.25">
      <c r="B25" s="17" t="s">
        <v>9</v>
      </c>
      <c r="C25" s="16">
        <v>9.8119378577269014E-3</v>
      </c>
      <c r="D25" s="16">
        <v>0.16280451574569221</v>
      </c>
      <c r="E25" s="16">
        <v>1.1964107676969093E-2</v>
      </c>
      <c r="F25" s="16">
        <v>8.9285714285714281E-3</v>
      </c>
      <c r="G25" s="16">
        <v>8.8888888888888889E-3</v>
      </c>
      <c r="H25" s="16">
        <v>3.5460992907801418E-3</v>
      </c>
      <c r="I25" s="16">
        <v>3.8426349496797803E-2</v>
      </c>
      <c r="J25" s="8"/>
    </row>
    <row r="26" spans="2:10" x14ac:dyDescent="0.25">
      <c r="B26" s="17" t="s">
        <v>27</v>
      </c>
      <c r="C26" s="16">
        <v>4.9059689288634507E-3</v>
      </c>
      <c r="D26" s="16">
        <v>0.10338680926916222</v>
      </c>
      <c r="E26" s="16">
        <v>5.9820538384845467E-3</v>
      </c>
      <c r="F26" s="16">
        <v>2.232142857142857E-3</v>
      </c>
      <c r="G26" s="16">
        <v>2.2222222222222222E-3</v>
      </c>
      <c r="H26" s="16">
        <v>1.0638297872340425E-2</v>
      </c>
      <c r="I26" s="16">
        <v>3.8426349496797803E-2</v>
      </c>
      <c r="J26" s="8"/>
    </row>
    <row r="27" spans="2:10" x14ac:dyDescent="0.25">
      <c r="B27" s="17" t="s">
        <v>17</v>
      </c>
      <c r="C27" s="16">
        <v>3.1071136549468518E-2</v>
      </c>
      <c r="D27" s="16">
        <v>0.14200831847890671</v>
      </c>
      <c r="E27" s="16">
        <v>3.9880358923230306E-3</v>
      </c>
      <c r="F27" s="16">
        <v>8.9285714285714281E-3</v>
      </c>
      <c r="G27" s="16">
        <v>0</v>
      </c>
      <c r="H27" s="16">
        <v>4.2553191489361701E-2</v>
      </c>
      <c r="I27" s="16">
        <v>4.7575480329368709E-2</v>
      </c>
      <c r="J27" s="8"/>
    </row>
    <row r="28" spans="2:10" hidden="1" x14ac:dyDescent="0.25">
      <c r="B28" s="11" t="s">
        <v>31</v>
      </c>
      <c r="C28" s="12">
        <v>1</v>
      </c>
      <c r="D28" s="12">
        <v>1</v>
      </c>
      <c r="E28" s="12">
        <v>1</v>
      </c>
      <c r="F28" s="12">
        <v>1</v>
      </c>
      <c r="G28" s="12">
        <v>1</v>
      </c>
      <c r="H28" s="12">
        <v>1</v>
      </c>
      <c r="I28" s="1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28"/>
  <sheetViews>
    <sheetView workbookViewId="0">
      <selection activeCell="B2" sqref="B2"/>
    </sheetView>
  </sheetViews>
  <sheetFormatPr defaultRowHeight="15" x14ac:dyDescent="0.25"/>
  <cols>
    <col min="1" max="1" width="2" customWidth="1"/>
    <col min="2" max="2" width="14" bestFit="1" customWidth="1"/>
    <col min="3" max="3" width="10.85546875" style="1" hidden="1" customWidth="1"/>
    <col min="4" max="4" width="6.7109375" style="1" hidden="1" customWidth="1"/>
    <col min="5" max="5" width="9.85546875" style="1" hidden="1" customWidth="1"/>
    <col min="6" max="6" width="13.28515625" style="1" hidden="1" customWidth="1"/>
    <col min="7" max="7" width="7.140625" style="1" hidden="1" customWidth="1"/>
    <col min="8" max="8" width="11.42578125" style="1" hidden="1" customWidth="1"/>
    <col min="9" max="9" width="13.7109375" style="1" hidden="1" customWidth="1"/>
    <col min="10" max="10" width="16.140625" hidden="1" customWidth="1"/>
    <col min="11" max="15" width="10.42578125" style="1" customWidth="1"/>
    <col min="16" max="16" width="12" style="1" customWidth="1"/>
    <col min="17" max="17" width="13.7109375" style="1" bestFit="1" customWidth="1"/>
  </cols>
  <sheetData>
    <row r="3" spans="2:17" x14ac:dyDescent="0.25">
      <c r="B3" s="10" t="s">
        <v>30</v>
      </c>
      <c r="C3" s="1" t="s">
        <v>34</v>
      </c>
      <c r="D3" s="1" t="s">
        <v>33</v>
      </c>
      <c r="E3" s="1" t="s">
        <v>32</v>
      </c>
      <c r="F3" s="1" t="s">
        <v>35</v>
      </c>
      <c r="G3" s="1" t="s">
        <v>36</v>
      </c>
      <c r="H3" s="1" t="s">
        <v>37</v>
      </c>
      <c r="I3" s="1" t="s">
        <v>38</v>
      </c>
      <c r="J3" t="s">
        <v>39</v>
      </c>
      <c r="K3" s="13" t="s">
        <v>34</v>
      </c>
      <c r="L3" s="13" t="s">
        <v>33</v>
      </c>
      <c r="M3" s="13" t="s">
        <v>32</v>
      </c>
      <c r="N3" s="13" t="s">
        <v>35</v>
      </c>
      <c r="O3" s="13" t="s">
        <v>36</v>
      </c>
      <c r="P3" s="13" t="s">
        <v>37</v>
      </c>
      <c r="Q3" s="13" t="s">
        <v>38</v>
      </c>
    </row>
    <row r="4" spans="2:17" x14ac:dyDescent="0.25">
      <c r="B4" s="15" t="s">
        <v>10</v>
      </c>
      <c r="C4" s="5">
        <v>501</v>
      </c>
      <c r="D4" s="5">
        <v>205</v>
      </c>
      <c r="E4" s="5">
        <v>106</v>
      </c>
      <c r="F4" s="5">
        <v>182</v>
      </c>
      <c r="G4" s="5">
        <v>72</v>
      </c>
      <c r="H4" s="5">
        <v>59</v>
      </c>
      <c r="I4" s="5">
        <v>224</v>
      </c>
      <c r="J4" s="4">
        <v>1358</v>
      </c>
      <c r="K4" s="18">
        <f>IFERROR(C4/$J4,"")</f>
        <v>0.36892488954344627</v>
      </c>
      <c r="L4" s="18">
        <f t="shared" ref="L4:Q19" si="0">IFERROR(D4/$J4,"")</f>
        <v>0.15095729013254786</v>
      </c>
      <c r="M4" s="18">
        <f t="shared" si="0"/>
        <v>7.8055964653902798E-2</v>
      </c>
      <c r="N4" s="18">
        <f t="shared" si="0"/>
        <v>0.13402061855670103</v>
      </c>
      <c r="O4" s="18">
        <f t="shared" si="0"/>
        <v>5.3019145802650956E-2</v>
      </c>
      <c r="P4" s="18">
        <f t="shared" si="0"/>
        <v>4.3446244477172311E-2</v>
      </c>
      <c r="Q4" s="18">
        <f t="shared" si="0"/>
        <v>0.16494845360824742</v>
      </c>
    </row>
    <row r="5" spans="2:17" x14ac:dyDescent="0.25">
      <c r="B5" s="15" t="s">
        <v>5</v>
      </c>
      <c r="C5" s="5">
        <v>343</v>
      </c>
      <c r="D5" s="5">
        <v>307</v>
      </c>
      <c r="E5" s="5">
        <v>651</v>
      </c>
      <c r="F5" s="5">
        <v>64</v>
      </c>
      <c r="G5" s="5">
        <v>49</v>
      </c>
      <c r="H5" s="5">
        <v>85</v>
      </c>
      <c r="I5" s="5">
        <v>236</v>
      </c>
      <c r="J5" s="4">
        <v>1737</v>
      </c>
      <c r="K5" s="18">
        <f t="shared" ref="K5:K27" si="1">IFERROR(C5/$J5,"")</f>
        <v>0.19746689694876224</v>
      </c>
      <c r="L5" s="18">
        <f t="shared" si="0"/>
        <v>0.17674150834772595</v>
      </c>
      <c r="M5" s="18">
        <f t="shared" si="0"/>
        <v>0.37478411053540589</v>
      </c>
      <c r="N5" s="18">
        <f t="shared" si="0"/>
        <v>3.6845135290731149E-2</v>
      </c>
      <c r="O5" s="18">
        <f t="shared" si="0"/>
        <v>2.8209556706966035E-2</v>
      </c>
      <c r="P5" s="18">
        <f t="shared" si="0"/>
        <v>4.8934945308002305E-2</v>
      </c>
      <c r="Q5" s="18">
        <f t="shared" si="0"/>
        <v>0.1358664363845711</v>
      </c>
    </row>
    <row r="6" spans="2:17" x14ac:dyDescent="0.25">
      <c r="B6" s="15" t="s">
        <v>3</v>
      </c>
      <c r="C6" s="5">
        <v>1274</v>
      </c>
      <c r="D6" s="5">
        <v>390</v>
      </c>
      <c r="E6" s="5">
        <v>133</v>
      </c>
      <c r="F6" s="5">
        <v>125</v>
      </c>
      <c r="G6" s="5">
        <v>68</v>
      </c>
      <c r="H6" s="5">
        <v>70</v>
      </c>
      <c r="I6" s="5">
        <v>402</v>
      </c>
      <c r="J6" s="4">
        <v>2468</v>
      </c>
      <c r="K6" s="18">
        <f t="shared" si="1"/>
        <v>0.51620745542949753</v>
      </c>
      <c r="L6" s="18">
        <f t="shared" si="0"/>
        <v>0.15802269043760131</v>
      </c>
      <c r="M6" s="18">
        <f t="shared" si="0"/>
        <v>5.3889789303079416E-2</v>
      </c>
      <c r="N6" s="18">
        <f t="shared" si="0"/>
        <v>5.06482982171799E-2</v>
      </c>
      <c r="O6" s="18">
        <f t="shared" si="0"/>
        <v>2.7552674230145867E-2</v>
      </c>
      <c r="P6" s="18">
        <f t="shared" si="0"/>
        <v>2.8363047001620744E-2</v>
      </c>
      <c r="Q6" s="18">
        <f t="shared" si="0"/>
        <v>0.16288492706645058</v>
      </c>
    </row>
    <row r="7" spans="2:17" x14ac:dyDescent="0.25">
      <c r="B7" s="15" t="s">
        <v>0</v>
      </c>
      <c r="C7" s="5">
        <v>216</v>
      </c>
      <c r="D7" s="5">
        <v>94</v>
      </c>
      <c r="E7" s="5">
        <v>91</v>
      </c>
      <c r="F7" s="5">
        <v>68</v>
      </c>
      <c r="G7" s="5">
        <v>256</v>
      </c>
      <c r="H7" s="5">
        <v>52</v>
      </c>
      <c r="I7" s="5">
        <v>95</v>
      </c>
      <c r="J7" s="4">
        <v>874</v>
      </c>
      <c r="K7" s="18">
        <f t="shared" si="1"/>
        <v>0.24713958810068651</v>
      </c>
      <c r="L7" s="18">
        <f t="shared" si="0"/>
        <v>0.10755148741418764</v>
      </c>
      <c r="M7" s="18">
        <f t="shared" si="0"/>
        <v>0.10411899313501144</v>
      </c>
      <c r="N7" s="18">
        <f t="shared" si="0"/>
        <v>7.780320366132723E-2</v>
      </c>
      <c r="O7" s="18">
        <f t="shared" si="0"/>
        <v>0.29290617848970252</v>
      </c>
      <c r="P7" s="18">
        <f t="shared" si="0"/>
        <v>5.9496567505720827E-2</v>
      </c>
      <c r="Q7" s="18">
        <f t="shared" si="0"/>
        <v>0.10869565217391304</v>
      </c>
    </row>
    <row r="8" spans="2:17" x14ac:dyDescent="0.25">
      <c r="B8" s="15" t="s">
        <v>8</v>
      </c>
      <c r="C8" s="5">
        <v>112</v>
      </c>
      <c r="D8" s="5">
        <v>687</v>
      </c>
      <c r="E8" s="5">
        <v>22</v>
      </c>
      <c r="F8" s="5">
        <v>9</v>
      </c>
      <c r="G8" s="5">
        <v>5</v>
      </c>
      <c r="H8" s="5">
        <v>16</v>
      </c>
      <c r="I8" s="5">
        <v>136</v>
      </c>
      <c r="J8" s="4">
        <v>998</v>
      </c>
      <c r="K8" s="18">
        <f t="shared" si="1"/>
        <v>0.11222444889779559</v>
      </c>
      <c r="L8" s="18">
        <f t="shared" si="0"/>
        <v>0.68837675350701399</v>
      </c>
      <c r="M8" s="18">
        <f t="shared" si="0"/>
        <v>2.2044088176352707E-2</v>
      </c>
      <c r="N8" s="18">
        <f t="shared" si="0"/>
        <v>9.0180360721442889E-3</v>
      </c>
      <c r="O8" s="18">
        <f t="shared" si="0"/>
        <v>5.0100200400801601E-3</v>
      </c>
      <c r="P8" s="18">
        <f t="shared" si="0"/>
        <v>1.6032064128256512E-2</v>
      </c>
      <c r="Q8" s="18">
        <f t="shared" si="0"/>
        <v>0.13627254509018036</v>
      </c>
    </row>
    <row r="9" spans="2:17" x14ac:dyDescent="0.25">
      <c r="C9"/>
      <c r="D9"/>
      <c r="E9"/>
      <c r="F9"/>
      <c r="G9"/>
      <c r="H9"/>
      <c r="I9"/>
      <c r="K9" s="18" t="str">
        <f t="shared" si="1"/>
        <v/>
      </c>
      <c r="L9" s="18" t="str">
        <f t="shared" si="0"/>
        <v/>
      </c>
      <c r="M9" s="18" t="str">
        <f t="shared" si="0"/>
        <v/>
      </c>
      <c r="N9" s="18" t="str">
        <f t="shared" si="0"/>
        <v/>
      </c>
      <c r="O9" s="18" t="str">
        <f t="shared" si="0"/>
        <v/>
      </c>
      <c r="P9" s="18" t="str">
        <f t="shared" si="0"/>
        <v/>
      </c>
      <c r="Q9" s="18" t="str">
        <f t="shared" si="0"/>
        <v/>
      </c>
    </row>
    <row r="10" spans="2:17" x14ac:dyDescent="0.25">
      <c r="C10"/>
      <c r="D10"/>
      <c r="E10"/>
      <c r="F10"/>
      <c r="G10"/>
      <c r="H10"/>
      <c r="I10"/>
      <c r="K10" s="18" t="str">
        <f t="shared" si="1"/>
        <v/>
      </c>
      <c r="L10" s="18" t="str">
        <f t="shared" si="0"/>
        <v/>
      </c>
      <c r="M10" s="18" t="str">
        <f t="shared" si="0"/>
        <v/>
      </c>
      <c r="N10" s="18" t="str">
        <f t="shared" si="0"/>
        <v/>
      </c>
      <c r="O10" s="18" t="str">
        <f t="shared" si="0"/>
        <v/>
      </c>
      <c r="P10" s="18" t="str">
        <f t="shared" si="0"/>
        <v/>
      </c>
      <c r="Q10" s="18" t="str">
        <f t="shared" si="0"/>
        <v/>
      </c>
    </row>
    <row r="11" spans="2:17" x14ac:dyDescent="0.25">
      <c r="C11"/>
      <c r="D11"/>
      <c r="E11"/>
      <c r="F11"/>
      <c r="G11"/>
      <c r="H11"/>
      <c r="I11"/>
      <c r="K11" s="18" t="str">
        <f t="shared" si="1"/>
        <v/>
      </c>
      <c r="L11" s="18" t="str">
        <f t="shared" si="0"/>
        <v/>
      </c>
      <c r="M11" s="18" t="str">
        <f t="shared" si="0"/>
        <v/>
      </c>
      <c r="N11" s="18" t="str">
        <f t="shared" si="0"/>
        <v/>
      </c>
      <c r="O11" s="18" t="str">
        <f t="shared" si="0"/>
        <v/>
      </c>
      <c r="P11" s="18" t="str">
        <f t="shared" si="0"/>
        <v/>
      </c>
      <c r="Q11" s="18" t="str">
        <f t="shared" si="0"/>
        <v/>
      </c>
    </row>
    <row r="12" spans="2:17" x14ac:dyDescent="0.25">
      <c r="C12"/>
      <c r="D12"/>
      <c r="E12"/>
      <c r="F12"/>
      <c r="G12"/>
      <c r="H12"/>
      <c r="I12"/>
      <c r="K12" s="18" t="str">
        <f t="shared" si="1"/>
        <v/>
      </c>
      <c r="L12" s="18" t="str">
        <f t="shared" si="0"/>
        <v/>
      </c>
      <c r="M12" s="18" t="str">
        <f t="shared" si="0"/>
        <v/>
      </c>
      <c r="N12" s="18" t="str">
        <f t="shared" si="0"/>
        <v/>
      </c>
      <c r="O12" s="18" t="str">
        <f t="shared" si="0"/>
        <v/>
      </c>
      <c r="P12" s="18" t="str">
        <f t="shared" si="0"/>
        <v/>
      </c>
      <c r="Q12" s="18" t="str">
        <f t="shared" si="0"/>
        <v/>
      </c>
    </row>
    <row r="13" spans="2:17" x14ac:dyDescent="0.25">
      <c r="C13"/>
      <c r="D13"/>
      <c r="E13"/>
      <c r="F13"/>
      <c r="G13"/>
      <c r="H13"/>
      <c r="I13"/>
      <c r="K13" s="18" t="str">
        <f t="shared" si="1"/>
        <v/>
      </c>
      <c r="L13" s="18" t="str">
        <f t="shared" si="0"/>
        <v/>
      </c>
      <c r="M13" s="18" t="str">
        <f t="shared" si="0"/>
        <v/>
      </c>
      <c r="N13" s="18" t="str">
        <f t="shared" si="0"/>
        <v/>
      </c>
      <c r="O13" s="18" t="str">
        <f t="shared" si="0"/>
        <v/>
      </c>
      <c r="P13" s="18" t="str">
        <f t="shared" si="0"/>
        <v/>
      </c>
      <c r="Q13" s="18" t="str">
        <f t="shared" si="0"/>
        <v/>
      </c>
    </row>
    <row r="14" spans="2:17" x14ac:dyDescent="0.25">
      <c r="C14"/>
      <c r="D14"/>
      <c r="E14"/>
      <c r="F14"/>
      <c r="G14"/>
      <c r="H14"/>
      <c r="I14"/>
      <c r="K14" s="18" t="str">
        <f t="shared" si="1"/>
        <v/>
      </c>
      <c r="L14" s="18" t="str">
        <f t="shared" si="0"/>
        <v/>
      </c>
      <c r="M14" s="18" t="str">
        <f t="shared" si="0"/>
        <v/>
      </c>
      <c r="N14" s="18" t="str">
        <f t="shared" si="0"/>
        <v/>
      </c>
      <c r="O14" s="18" t="str">
        <f t="shared" si="0"/>
        <v/>
      </c>
      <c r="P14" s="18" t="str">
        <f t="shared" si="0"/>
        <v/>
      </c>
      <c r="Q14" s="18" t="str">
        <f t="shared" si="0"/>
        <v/>
      </c>
    </row>
    <row r="15" spans="2:17" x14ac:dyDescent="0.25">
      <c r="C15"/>
      <c r="D15"/>
      <c r="E15"/>
      <c r="F15"/>
      <c r="G15"/>
      <c r="H15"/>
      <c r="I15"/>
      <c r="K15" s="18" t="str">
        <f t="shared" si="1"/>
        <v/>
      </c>
      <c r="L15" s="18" t="str">
        <f t="shared" si="0"/>
        <v/>
      </c>
      <c r="M15" s="18" t="str">
        <f t="shared" si="0"/>
        <v/>
      </c>
      <c r="N15" s="18" t="str">
        <f t="shared" si="0"/>
        <v/>
      </c>
      <c r="O15" s="18" t="str">
        <f t="shared" si="0"/>
        <v/>
      </c>
      <c r="P15" s="18" t="str">
        <f t="shared" si="0"/>
        <v/>
      </c>
      <c r="Q15" s="18" t="str">
        <f t="shared" si="0"/>
        <v/>
      </c>
    </row>
    <row r="16" spans="2:17" x14ac:dyDescent="0.25">
      <c r="C16"/>
      <c r="D16"/>
      <c r="E16"/>
      <c r="F16"/>
      <c r="G16"/>
      <c r="H16"/>
      <c r="I16"/>
      <c r="K16" s="18" t="str">
        <f t="shared" si="1"/>
        <v/>
      </c>
      <c r="L16" s="18" t="str">
        <f t="shared" si="0"/>
        <v/>
      </c>
      <c r="M16" s="18" t="str">
        <f t="shared" si="0"/>
        <v/>
      </c>
      <c r="N16" s="18" t="str">
        <f t="shared" si="0"/>
        <v/>
      </c>
      <c r="O16" s="18" t="str">
        <f t="shared" si="0"/>
        <v/>
      </c>
      <c r="P16" s="18" t="str">
        <f t="shared" si="0"/>
        <v/>
      </c>
      <c r="Q16" s="18" t="str">
        <f t="shared" si="0"/>
        <v/>
      </c>
    </row>
    <row r="17" spans="3:17" x14ac:dyDescent="0.25">
      <c r="C17"/>
      <c r="D17"/>
      <c r="E17"/>
      <c r="F17"/>
      <c r="G17"/>
      <c r="H17"/>
      <c r="I17"/>
      <c r="K17" s="18" t="str">
        <f t="shared" si="1"/>
        <v/>
      </c>
      <c r="L17" s="18" t="str">
        <f t="shared" si="0"/>
        <v/>
      </c>
      <c r="M17" s="18" t="str">
        <f t="shared" si="0"/>
        <v/>
      </c>
      <c r="N17" s="18" t="str">
        <f t="shared" si="0"/>
        <v/>
      </c>
      <c r="O17" s="18" t="str">
        <f t="shared" si="0"/>
        <v/>
      </c>
      <c r="P17" s="18" t="str">
        <f t="shared" si="0"/>
        <v/>
      </c>
      <c r="Q17" s="18" t="str">
        <f t="shared" si="0"/>
        <v/>
      </c>
    </row>
    <row r="18" spans="3:17" x14ac:dyDescent="0.25">
      <c r="C18"/>
      <c r="D18"/>
      <c r="E18"/>
      <c r="F18"/>
      <c r="G18"/>
      <c r="H18"/>
      <c r="I18"/>
      <c r="K18" s="18" t="str">
        <f t="shared" si="1"/>
        <v/>
      </c>
      <c r="L18" s="18" t="str">
        <f t="shared" si="0"/>
        <v/>
      </c>
      <c r="M18" s="18" t="str">
        <f t="shared" si="0"/>
        <v/>
      </c>
      <c r="N18" s="18" t="str">
        <f t="shared" si="0"/>
        <v/>
      </c>
      <c r="O18" s="18" t="str">
        <f t="shared" si="0"/>
        <v/>
      </c>
      <c r="P18" s="18" t="str">
        <f t="shared" si="0"/>
        <v/>
      </c>
      <c r="Q18" s="18" t="str">
        <f t="shared" si="0"/>
        <v/>
      </c>
    </row>
    <row r="19" spans="3:17" x14ac:dyDescent="0.25">
      <c r="C19"/>
      <c r="D19"/>
      <c r="E19"/>
      <c r="F19"/>
      <c r="G19"/>
      <c r="H19"/>
      <c r="I19"/>
      <c r="K19" s="18" t="str">
        <f t="shared" si="1"/>
        <v/>
      </c>
      <c r="L19" s="18" t="str">
        <f t="shared" si="0"/>
        <v/>
      </c>
      <c r="M19" s="18" t="str">
        <f t="shared" si="0"/>
        <v/>
      </c>
      <c r="N19" s="18" t="str">
        <f t="shared" si="0"/>
        <v/>
      </c>
      <c r="O19" s="18" t="str">
        <f t="shared" si="0"/>
        <v/>
      </c>
      <c r="P19" s="18" t="str">
        <f t="shared" si="0"/>
        <v/>
      </c>
      <c r="Q19" s="18" t="str">
        <f t="shared" si="0"/>
        <v/>
      </c>
    </row>
    <row r="20" spans="3:17" x14ac:dyDescent="0.25">
      <c r="C20"/>
      <c r="D20"/>
      <c r="E20"/>
      <c r="F20"/>
      <c r="G20"/>
      <c r="H20"/>
      <c r="I20"/>
      <c r="K20" s="18" t="str">
        <f t="shared" si="1"/>
        <v/>
      </c>
      <c r="L20" s="18" t="str">
        <f t="shared" ref="L20:L27" si="2">IFERROR(D20/$J20,"")</f>
        <v/>
      </c>
      <c r="M20" s="18" t="str">
        <f t="shared" ref="M20:M27" si="3">IFERROR(E20/$J20,"")</f>
        <v/>
      </c>
      <c r="N20" s="18" t="str">
        <f t="shared" ref="N20:N27" si="4">IFERROR(F20/$J20,"")</f>
        <v/>
      </c>
      <c r="O20" s="18" t="str">
        <f t="shared" ref="O20:O27" si="5">IFERROR(G20/$J20,"")</f>
        <v/>
      </c>
      <c r="P20" s="18" t="str">
        <f t="shared" ref="P20:P27" si="6">IFERROR(H20/$J20,"")</f>
        <v/>
      </c>
      <c r="Q20" s="18" t="str">
        <f t="shared" ref="Q20:Q27" si="7">IFERROR(I20/$J20,"")</f>
        <v/>
      </c>
    </row>
    <row r="21" spans="3:17" x14ac:dyDescent="0.25">
      <c r="C21"/>
      <c r="D21"/>
      <c r="E21"/>
      <c r="F21"/>
      <c r="G21"/>
      <c r="H21"/>
      <c r="I21"/>
      <c r="K21" s="18" t="str">
        <f t="shared" si="1"/>
        <v/>
      </c>
      <c r="L21" s="18" t="str">
        <f t="shared" si="2"/>
        <v/>
      </c>
      <c r="M21" s="18" t="str">
        <f t="shared" si="3"/>
        <v/>
      </c>
      <c r="N21" s="18" t="str">
        <f t="shared" si="4"/>
        <v/>
      </c>
      <c r="O21" s="18" t="str">
        <f t="shared" si="5"/>
        <v/>
      </c>
      <c r="P21" s="18" t="str">
        <f t="shared" si="6"/>
        <v/>
      </c>
      <c r="Q21" s="18" t="str">
        <f t="shared" si="7"/>
        <v/>
      </c>
    </row>
    <row r="22" spans="3:17" x14ac:dyDescent="0.25">
      <c r="C22"/>
      <c r="D22"/>
      <c r="E22"/>
      <c r="F22"/>
      <c r="G22"/>
      <c r="H22"/>
      <c r="I22"/>
      <c r="K22" s="18" t="str">
        <f t="shared" si="1"/>
        <v/>
      </c>
      <c r="L22" s="18" t="str">
        <f t="shared" si="2"/>
        <v/>
      </c>
      <c r="M22" s="18" t="str">
        <f t="shared" si="3"/>
        <v/>
      </c>
      <c r="N22" s="18" t="str">
        <f t="shared" si="4"/>
        <v/>
      </c>
      <c r="O22" s="18" t="str">
        <f t="shared" si="5"/>
        <v/>
      </c>
      <c r="P22" s="18" t="str">
        <f t="shared" si="6"/>
        <v/>
      </c>
      <c r="Q22" s="18" t="str">
        <f t="shared" si="7"/>
        <v/>
      </c>
    </row>
    <row r="23" spans="3:17" x14ac:dyDescent="0.25">
      <c r="C23"/>
      <c r="D23"/>
      <c r="E23"/>
      <c r="F23"/>
      <c r="G23"/>
      <c r="H23"/>
      <c r="I23"/>
      <c r="K23" s="18" t="str">
        <f t="shared" si="1"/>
        <v/>
      </c>
      <c r="L23" s="18" t="str">
        <f t="shared" si="2"/>
        <v/>
      </c>
      <c r="M23" s="18" t="str">
        <f t="shared" si="3"/>
        <v/>
      </c>
      <c r="N23" s="18" t="str">
        <f t="shared" si="4"/>
        <v/>
      </c>
      <c r="O23" s="18" t="str">
        <f t="shared" si="5"/>
        <v/>
      </c>
      <c r="P23" s="18" t="str">
        <f t="shared" si="6"/>
        <v/>
      </c>
      <c r="Q23" s="18" t="str">
        <f t="shared" si="7"/>
        <v/>
      </c>
    </row>
    <row r="24" spans="3:17" x14ac:dyDescent="0.25">
      <c r="C24"/>
      <c r="D24"/>
      <c r="E24"/>
      <c r="F24"/>
      <c r="G24"/>
      <c r="H24"/>
      <c r="I24"/>
      <c r="K24" s="18" t="str">
        <f t="shared" si="1"/>
        <v/>
      </c>
      <c r="L24" s="18" t="str">
        <f t="shared" si="2"/>
        <v/>
      </c>
      <c r="M24" s="18" t="str">
        <f t="shared" si="3"/>
        <v/>
      </c>
      <c r="N24" s="18" t="str">
        <f t="shared" si="4"/>
        <v/>
      </c>
      <c r="O24" s="18" t="str">
        <f t="shared" si="5"/>
        <v/>
      </c>
      <c r="P24" s="18" t="str">
        <f t="shared" si="6"/>
        <v/>
      </c>
      <c r="Q24" s="18" t="str">
        <f t="shared" si="7"/>
        <v/>
      </c>
    </row>
    <row r="25" spans="3:17" x14ac:dyDescent="0.25">
      <c r="C25"/>
      <c r="D25"/>
      <c r="E25"/>
      <c r="F25"/>
      <c r="G25"/>
      <c r="H25"/>
      <c r="I25"/>
      <c r="K25" s="18" t="str">
        <f t="shared" si="1"/>
        <v/>
      </c>
      <c r="L25" s="18" t="str">
        <f t="shared" si="2"/>
        <v/>
      </c>
      <c r="M25" s="18" t="str">
        <f t="shared" si="3"/>
        <v/>
      </c>
      <c r="N25" s="18" t="str">
        <f t="shared" si="4"/>
        <v/>
      </c>
      <c r="O25" s="18" t="str">
        <f t="shared" si="5"/>
        <v/>
      </c>
      <c r="P25" s="18" t="str">
        <f t="shared" si="6"/>
        <v/>
      </c>
      <c r="Q25" s="18" t="str">
        <f t="shared" si="7"/>
        <v/>
      </c>
    </row>
    <row r="26" spans="3:17" x14ac:dyDescent="0.25">
      <c r="C26"/>
      <c r="D26"/>
      <c r="E26"/>
      <c r="F26"/>
      <c r="G26"/>
      <c r="H26"/>
      <c r="I26"/>
      <c r="K26" s="18" t="str">
        <f t="shared" si="1"/>
        <v/>
      </c>
      <c r="L26" s="18" t="str">
        <f t="shared" si="2"/>
        <v/>
      </c>
      <c r="M26" s="18" t="str">
        <f t="shared" si="3"/>
        <v/>
      </c>
      <c r="N26" s="18" t="str">
        <f t="shared" si="4"/>
        <v/>
      </c>
      <c r="O26" s="18" t="str">
        <f t="shared" si="5"/>
        <v/>
      </c>
      <c r="P26" s="18" t="str">
        <f t="shared" si="6"/>
        <v/>
      </c>
      <c r="Q26" s="18" t="str">
        <f t="shared" si="7"/>
        <v/>
      </c>
    </row>
    <row r="27" spans="3:17" x14ac:dyDescent="0.25">
      <c r="C27"/>
      <c r="D27"/>
      <c r="E27"/>
      <c r="F27"/>
      <c r="G27"/>
      <c r="H27"/>
      <c r="I27"/>
      <c r="K27" s="18" t="str">
        <f t="shared" si="1"/>
        <v/>
      </c>
      <c r="L27" s="18" t="str">
        <f t="shared" si="2"/>
        <v/>
      </c>
      <c r="M27" s="18" t="str">
        <f t="shared" si="3"/>
        <v/>
      </c>
      <c r="N27" s="18" t="str">
        <f t="shared" si="4"/>
        <v/>
      </c>
      <c r="O27" s="18" t="str">
        <f t="shared" si="5"/>
        <v/>
      </c>
      <c r="P27" s="18" t="str">
        <f t="shared" si="6"/>
        <v/>
      </c>
      <c r="Q27" s="18" t="str">
        <f t="shared" si="7"/>
        <v/>
      </c>
    </row>
    <row r="28" spans="3:17" hidden="1" x14ac:dyDescent="0.25">
      <c r="C28"/>
      <c r="D28"/>
      <c r="E28"/>
      <c r="F28"/>
      <c r="G28"/>
      <c r="H28"/>
      <c r="I28"/>
    </row>
  </sheetData>
  <conditionalFormatting sqref="K4:Q27">
    <cfRule type="colorScale" priority="1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5"/>
  <sheetViews>
    <sheetView zoomScaleNormal="100" workbookViewId="0">
      <selection activeCell="B40" sqref="B40"/>
    </sheetView>
  </sheetViews>
  <sheetFormatPr defaultRowHeight="15" x14ac:dyDescent="0.25"/>
  <cols>
    <col min="1" max="1" width="10" customWidth="1"/>
    <col min="2" max="2" width="12" customWidth="1"/>
    <col min="4" max="4" width="11" customWidth="1"/>
    <col min="5" max="5" width="14.28515625" customWidth="1"/>
    <col min="7" max="7" width="12.5703125" customWidth="1"/>
    <col min="8" max="8" width="14.7109375" customWidth="1"/>
    <col min="10" max="10" width="14.28515625" bestFit="1" customWidth="1"/>
    <col min="11" max="11" width="14.28515625" style="7" customWidth="1"/>
  </cols>
  <sheetData>
    <row r="1" spans="1:11" x14ac:dyDescent="0.25">
      <c r="A1" s="1" t="s">
        <v>26</v>
      </c>
      <c r="B1" s="1" t="s">
        <v>3</v>
      </c>
      <c r="C1" s="1" t="s">
        <v>8</v>
      </c>
      <c r="D1" s="1" t="s">
        <v>5</v>
      </c>
      <c r="E1" s="1" t="s">
        <v>10</v>
      </c>
      <c r="F1" s="1" t="s">
        <v>0</v>
      </c>
      <c r="G1" s="1" t="s">
        <v>25</v>
      </c>
      <c r="H1" s="1" t="s">
        <v>24</v>
      </c>
      <c r="I1" s="1" t="s">
        <v>23</v>
      </c>
      <c r="J1" s="1" t="s">
        <v>22</v>
      </c>
      <c r="K1" s="5" t="s">
        <v>29</v>
      </c>
    </row>
    <row r="2" spans="1:11" x14ac:dyDescent="0.25">
      <c r="A2" s="1" t="s">
        <v>7</v>
      </c>
      <c r="B2" s="3">
        <v>0.78320000000000001</v>
      </c>
      <c r="C2" s="3">
        <v>3.56E-2</v>
      </c>
      <c r="D2" s="3">
        <v>8.8999999999999999E-3</v>
      </c>
      <c r="E2" s="3">
        <v>2.6700000000000002E-2</v>
      </c>
      <c r="F2" s="3">
        <v>1.78E-2</v>
      </c>
      <c r="G2" s="3">
        <v>1.78E-2</v>
      </c>
      <c r="H2" s="3">
        <v>0.11</v>
      </c>
      <c r="I2" s="2">
        <f>SUM(Table1[[#This Row],[Northeast]:[International]])</f>
        <v>1.0000000000000002</v>
      </c>
      <c r="J2" s="1" t="s">
        <v>3</v>
      </c>
      <c r="K2" s="6">
        <v>389</v>
      </c>
    </row>
    <row r="3" spans="1:11" x14ac:dyDescent="0.25">
      <c r="A3" s="1" t="s">
        <v>28</v>
      </c>
      <c r="B3" s="2">
        <f>37.7%+17.7%</f>
        <v>0.55400000000000005</v>
      </c>
      <c r="C3" s="2">
        <v>0.15</v>
      </c>
      <c r="D3" s="2">
        <v>5.8999999999999997E-2</v>
      </c>
      <c r="E3" s="2">
        <v>4.1000000000000002E-2</v>
      </c>
      <c r="F3" s="2">
        <v>1.4E-2</v>
      </c>
      <c r="G3" s="2">
        <v>4.1000000000000002E-2</v>
      </c>
      <c r="H3" s="2">
        <v>0.14099999999999999</v>
      </c>
      <c r="I3" s="2">
        <f>SUM(Table1[[#This Row],[Northeast]:[International]])</f>
        <v>1.0000000000000002</v>
      </c>
      <c r="J3" s="1" t="s">
        <v>3</v>
      </c>
      <c r="K3" s="6">
        <v>271</v>
      </c>
    </row>
    <row r="4" spans="1:11" x14ac:dyDescent="0.25">
      <c r="A4" s="1" t="s">
        <v>4</v>
      </c>
      <c r="B4" s="3">
        <v>0.52739999999999998</v>
      </c>
      <c r="C4" s="3">
        <v>0.15790000000000001</v>
      </c>
      <c r="D4" s="3">
        <v>4.8399999999999999E-2</v>
      </c>
      <c r="E4" s="3">
        <v>9.06E-2</v>
      </c>
      <c r="F4" s="3">
        <v>4.2200000000000001E-2</v>
      </c>
      <c r="G4" s="3">
        <v>3.0499999999999999E-2</v>
      </c>
      <c r="H4" s="3">
        <v>0.10299999999999999</v>
      </c>
      <c r="I4" s="2">
        <f>SUM(Table1[[#This Row],[Northeast]:[International]])</f>
        <v>1</v>
      </c>
      <c r="J4" s="1" t="s">
        <v>3</v>
      </c>
      <c r="K4" s="6">
        <v>227</v>
      </c>
    </row>
    <row r="5" spans="1:11" x14ac:dyDescent="0.25">
      <c r="A5" s="1" t="s">
        <v>12</v>
      </c>
      <c r="B5" s="3">
        <v>0.5</v>
      </c>
      <c r="C5" s="3">
        <v>0.16</v>
      </c>
      <c r="D5" s="3">
        <v>0.1</v>
      </c>
      <c r="E5" s="3">
        <v>0.06</v>
      </c>
      <c r="F5" s="3">
        <v>0.02</v>
      </c>
      <c r="G5" s="3">
        <v>0.01</v>
      </c>
      <c r="H5" s="3">
        <v>0.15</v>
      </c>
      <c r="I5" s="2">
        <f>SUM(Table1[[#This Row],[Northeast]:[International]])</f>
        <v>1</v>
      </c>
      <c r="J5" s="1" t="s">
        <v>3</v>
      </c>
      <c r="K5" s="6">
        <v>260</v>
      </c>
    </row>
    <row r="6" spans="1:11" x14ac:dyDescent="0.25">
      <c r="A6" s="1" t="s">
        <v>14</v>
      </c>
      <c r="B6" s="3">
        <v>0.433</v>
      </c>
      <c r="C6" s="3">
        <v>0.23</v>
      </c>
      <c r="D6" s="3">
        <v>5.1999999999999998E-2</v>
      </c>
      <c r="E6" s="3">
        <v>4.9000000000000002E-2</v>
      </c>
      <c r="F6" s="3">
        <v>3.5999999999999997E-2</v>
      </c>
      <c r="G6" s="3">
        <v>3.5999999999999997E-2</v>
      </c>
      <c r="H6" s="3">
        <v>0.16400000000000001</v>
      </c>
      <c r="I6" s="2">
        <f>SUM(Table1[[#This Row],[Northeast]:[International]])</f>
        <v>1.0000000000000002</v>
      </c>
      <c r="J6" s="1" t="s">
        <v>3</v>
      </c>
      <c r="K6" s="6">
        <v>402</v>
      </c>
    </row>
    <row r="7" spans="1:11" x14ac:dyDescent="0.25">
      <c r="A7" s="1" t="s">
        <v>20</v>
      </c>
      <c r="B7" s="3">
        <v>0.43</v>
      </c>
      <c r="C7" s="3">
        <v>0.18</v>
      </c>
      <c r="D7" s="3">
        <v>0.06</v>
      </c>
      <c r="E7" s="3">
        <v>0.05</v>
      </c>
      <c r="F7" s="3">
        <v>0.03</v>
      </c>
      <c r="G7" s="3">
        <v>0.03</v>
      </c>
      <c r="H7" s="3">
        <v>0.21</v>
      </c>
      <c r="I7" s="2">
        <f>SUM(Table1[[#This Row],[Northeast]:[International]])</f>
        <v>0.99</v>
      </c>
      <c r="J7" s="1" t="s">
        <v>3</v>
      </c>
      <c r="K7" s="6">
        <v>919</v>
      </c>
    </row>
    <row r="8" spans="1:11" x14ac:dyDescent="0.25">
      <c r="A8" s="1" t="s">
        <v>19</v>
      </c>
      <c r="B8" s="3">
        <v>0.41499999999999998</v>
      </c>
      <c r="C8" s="3">
        <v>0.16300000000000001</v>
      </c>
      <c r="D8" s="3">
        <v>5.1999999999999998E-2</v>
      </c>
      <c r="E8" s="3">
        <v>7.9000000000000001E-2</v>
      </c>
      <c r="F8" s="3">
        <v>3.6999999999999998E-2</v>
      </c>
      <c r="G8" s="3">
        <v>0.03</v>
      </c>
      <c r="H8" s="3">
        <v>0.215</v>
      </c>
      <c r="I8" s="2">
        <f>SUM(Table1[[#This Row],[Northeast]:[International]])</f>
        <v>0.99099999999999999</v>
      </c>
      <c r="J8" s="1" t="s">
        <v>10</v>
      </c>
      <c r="K8" s="6">
        <v>837</v>
      </c>
    </row>
    <row r="9" spans="1:11" x14ac:dyDescent="0.25">
      <c r="A9" s="1" t="s">
        <v>13</v>
      </c>
      <c r="B9" s="3">
        <v>0.3</v>
      </c>
      <c r="C9" s="3">
        <v>0.11</v>
      </c>
      <c r="D9" s="3">
        <v>0.09</v>
      </c>
      <c r="E9" s="3">
        <v>0.2</v>
      </c>
      <c r="F9" s="3">
        <v>0.11</v>
      </c>
      <c r="G9" s="3">
        <v>0.08</v>
      </c>
      <c r="H9" s="3">
        <v>0.11</v>
      </c>
      <c r="I9" s="2">
        <f>SUM(Table1[[#This Row],[Northeast]:[International]])</f>
        <v>0.99999999999999989</v>
      </c>
      <c r="J9" s="1" t="s">
        <v>10</v>
      </c>
      <c r="K9" s="6">
        <v>320</v>
      </c>
    </row>
    <row r="10" spans="1:11" x14ac:dyDescent="0.25">
      <c r="A10" s="1" t="s">
        <v>11</v>
      </c>
      <c r="B10" s="3">
        <v>0.28949999999999998</v>
      </c>
      <c r="C10" s="3">
        <v>0.16839999999999999</v>
      </c>
      <c r="D10" s="3">
        <v>0.16320000000000001</v>
      </c>
      <c r="E10" s="3">
        <v>0.25790000000000002</v>
      </c>
      <c r="F10" s="3">
        <v>3.1600000000000003E-2</v>
      </c>
      <c r="G10" s="3">
        <v>4.2099999999999999E-2</v>
      </c>
      <c r="H10" s="3">
        <v>4.7399999999999998E-2</v>
      </c>
      <c r="I10" s="2">
        <f>SUM(Table1[[#This Row],[Northeast]:[International]])</f>
        <v>1.0001</v>
      </c>
      <c r="J10" s="1" t="s">
        <v>10</v>
      </c>
      <c r="K10" s="6">
        <v>201</v>
      </c>
    </row>
    <row r="11" spans="1:11" x14ac:dyDescent="0.25">
      <c r="A11" s="1" t="s">
        <v>1</v>
      </c>
      <c r="B11" s="3">
        <v>0.26</v>
      </c>
      <c r="C11" s="3">
        <v>0.08</v>
      </c>
      <c r="D11" s="3">
        <v>0.08</v>
      </c>
      <c r="E11" s="3">
        <v>0.1</v>
      </c>
      <c r="F11" s="3">
        <v>0.37</v>
      </c>
      <c r="G11" s="3">
        <v>0.04</v>
      </c>
      <c r="H11" s="3">
        <v>7.0000000000000007E-2</v>
      </c>
      <c r="I11" s="2">
        <f>SUM(Table1[[#This Row],[Northeast]:[International]])</f>
        <v>1</v>
      </c>
      <c r="J11" s="1" t="s">
        <v>0</v>
      </c>
      <c r="K11" s="6">
        <v>290</v>
      </c>
    </row>
    <row r="12" spans="1:11" x14ac:dyDescent="0.25">
      <c r="A12" s="1" t="s">
        <v>16</v>
      </c>
      <c r="B12" s="3">
        <v>0.24360000000000001</v>
      </c>
      <c r="C12" s="3">
        <v>0.14280000000000001</v>
      </c>
      <c r="D12" s="3">
        <v>0.126</v>
      </c>
      <c r="E12" s="3">
        <v>8.4000000000000005E-2</v>
      </c>
      <c r="F12" s="3">
        <v>0.1764</v>
      </c>
      <c r="G12" s="3">
        <v>6.7199999999999996E-2</v>
      </c>
      <c r="H12" s="3">
        <v>0.16</v>
      </c>
      <c r="I12" s="2">
        <f>SUM(Table1[[#This Row],[Northeast]:[International]])</f>
        <v>1</v>
      </c>
      <c r="J12" s="1" t="s">
        <v>0</v>
      </c>
      <c r="K12" s="6">
        <v>432</v>
      </c>
    </row>
    <row r="13" spans="1:11" x14ac:dyDescent="0.25">
      <c r="A13" s="1" t="s">
        <v>2</v>
      </c>
      <c r="B13" s="3">
        <v>0.24</v>
      </c>
      <c r="C13" s="3">
        <v>0.06</v>
      </c>
      <c r="D13" s="3">
        <v>0.09</v>
      </c>
      <c r="E13" s="3">
        <v>0.02</v>
      </c>
      <c r="F13" s="3">
        <v>0.48</v>
      </c>
      <c r="G13" s="3">
        <v>7.0000000000000007E-2</v>
      </c>
      <c r="H13" s="3">
        <v>0.04</v>
      </c>
      <c r="I13" s="2">
        <f>SUM(Table1[[#This Row],[Northeast]:[International]])</f>
        <v>1</v>
      </c>
      <c r="J13" s="1" t="s">
        <v>0</v>
      </c>
      <c r="K13" s="6">
        <v>152</v>
      </c>
    </row>
    <row r="14" spans="1:11" x14ac:dyDescent="0.25">
      <c r="A14" s="1" t="s">
        <v>15</v>
      </c>
      <c r="B14" s="3">
        <v>0.22</v>
      </c>
      <c r="C14" s="3">
        <v>0.23599999999999999</v>
      </c>
      <c r="D14" s="3">
        <v>0.34300000000000003</v>
      </c>
      <c r="E14" s="3">
        <v>3.7999999999999999E-2</v>
      </c>
      <c r="F14" s="3">
        <v>0.03</v>
      </c>
      <c r="G14" s="3">
        <v>5.1999999999999998E-2</v>
      </c>
      <c r="H14" s="3">
        <v>8.1000000000000003E-2</v>
      </c>
      <c r="I14" s="2">
        <f>SUM(Table1[[#This Row],[Northeast]:[International]])</f>
        <v>1</v>
      </c>
      <c r="J14" s="1" t="s">
        <v>5</v>
      </c>
      <c r="K14" s="6">
        <v>502</v>
      </c>
    </row>
    <row r="15" spans="1:11" x14ac:dyDescent="0.25">
      <c r="A15" s="1" t="s">
        <v>21</v>
      </c>
      <c r="B15" s="3">
        <v>0.216</v>
      </c>
      <c r="C15" s="3">
        <v>0.15</v>
      </c>
      <c r="D15" s="3">
        <v>0.373</v>
      </c>
      <c r="E15" s="3">
        <v>2.1000000000000001E-2</v>
      </c>
      <c r="F15" s="3">
        <v>2.1000000000000001E-2</v>
      </c>
      <c r="G15" s="3">
        <v>4.5999999999999999E-2</v>
      </c>
      <c r="H15" s="3">
        <v>0.17199999999999999</v>
      </c>
      <c r="I15" s="2">
        <f>SUM(Table1[[#This Row],[Northeast]:[International]])</f>
        <v>0.99900000000000011</v>
      </c>
      <c r="J15" s="1" t="s">
        <v>5</v>
      </c>
      <c r="K15" s="6">
        <v>580</v>
      </c>
    </row>
    <row r="16" spans="1:11" x14ac:dyDescent="0.25">
      <c r="A16" s="1" t="s">
        <v>17</v>
      </c>
      <c r="B16" s="3">
        <v>0.19</v>
      </c>
      <c r="C16" s="3">
        <v>0.6</v>
      </c>
      <c r="D16" s="3">
        <v>0.01</v>
      </c>
      <c r="E16" s="3">
        <v>0.01</v>
      </c>
      <c r="F16" s="3">
        <v>0</v>
      </c>
      <c r="G16" s="3">
        <v>0.03</v>
      </c>
      <c r="H16" s="3">
        <v>0.13</v>
      </c>
      <c r="I16" s="2">
        <f>SUM(Table1[[#This Row],[Northeast]:[International]])</f>
        <v>0.97000000000000008</v>
      </c>
      <c r="J16" s="1" t="s">
        <v>8</v>
      </c>
      <c r="K16" s="6">
        <v>398</v>
      </c>
    </row>
    <row r="17" spans="1:11" x14ac:dyDescent="0.25">
      <c r="A17" s="1" t="s">
        <v>18</v>
      </c>
      <c r="B17" s="3">
        <v>0.18</v>
      </c>
      <c r="C17" s="3">
        <v>0.18</v>
      </c>
      <c r="D17" s="3">
        <v>0.35</v>
      </c>
      <c r="E17" s="3">
        <v>0.04</v>
      </c>
      <c r="F17" s="3">
        <v>0.03</v>
      </c>
      <c r="G17" s="3">
        <v>0.05</v>
      </c>
      <c r="H17" s="3">
        <v>0.17</v>
      </c>
      <c r="I17" s="2">
        <f>SUM(Table1[[#This Row],[Northeast]:[International]])</f>
        <v>1</v>
      </c>
      <c r="J17" s="1" t="s">
        <v>5</v>
      </c>
      <c r="K17" s="6">
        <v>477</v>
      </c>
    </row>
    <row r="18" spans="1:11" x14ac:dyDescent="0.25">
      <c r="A18" s="1" t="s">
        <v>6</v>
      </c>
      <c r="B18" s="3">
        <v>0.124</v>
      </c>
      <c r="C18" s="3">
        <v>8.8999999999999996E-2</v>
      </c>
      <c r="D18" s="3">
        <v>0.53800000000000003</v>
      </c>
      <c r="E18" s="3">
        <v>7.6999999999999999E-2</v>
      </c>
      <c r="F18" s="3">
        <v>4.7E-2</v>
      </c>
      <c r="G18" s="3">
        <v>4.7E-2</v>
      </c>
      <c r="H18" s="3">
        <v>7.8E-2</v>
      </c>
      <c r="I18" s="2">
        <f>SUM(Table1[[#This Row],[Northeast]:[International]])</f>
        <v>1</v>
      </c>
      <c r="J18" s="1" t="s">
        <v>5</v>
      </c>
      <c r="K18" s="6">
        <v>178</v>
      </c>
    </row>
    <row r="19" spans="1:11" x14ac:dyDescent="0.25">
      <c r="A19" s="1" t="s">
        <v>9</v>
      </c>
      <c r="B19" s="3">
        <v>6.7000000000000004E-2</v>
      </c>
      <c r="C19" s="3">
        <v>0.76200000000000001</v>
      </c>
      <c r="D19" s="3">
        <v>3.3000000000000002E-2</v>
      </c>
      <c r="E19" s="3">
        <v>0.01</v>
      </c>
      <c r="F19" s="3">
        <v>0.01</v>
      </c>
      <c r="G19" s="3">
        <v>2E-3</v>
      </c>
      <c r="H19" s="3">
        <v>0.11600000000000001</v>
      </c>
      <c r="I19" s="2">
        <f>SUM(Table1[[#This Row],[Northeast]:[International]])</f>
        <v>1</v>
      </c>
      <c r="J19" s="1" t="s">
        <v>8</v>
      </c>
      <c r="K19" s="6">
        <v>360</v>
      </c>
    </row>
    <row r="20" spans="1:11" x14ac:dyDescent="0.25">
      <c r="A20" s="1" t="s">
        <v>27</v>
      </c>
      <c r="B20" s="2">
        <v>5.0999999999999997E-2</v>
      </c>
      <c r="C20" s="2">
        <f>61.6%+5.9%+0.5%+4.6%</f>
        <v>0.72600000000000009</v>
      </c>
      <c r="D20" s="2">
        <v>2.5000000000000001E-2</v>
      </c>
      <c r="E20" s="2">
        <v>5.0000000000000001E-3</v>
      </c>
      <c r="F20" s="2">
        <v>4.0000000000000001E-3</v>
      </c>
      <c r="G20" s="2">
        <v>1.2999999999999999E-2</v>
      </c>
      <c r="H20" s="2">
        <v>0.17699999999999999</v>
      </c>
      <c r="I20" s="2">
        <f>SUM(Table1[[#This Row],[Northeast]:[International]])</f>
        <v>1.0010000000000001</v>
      </c>
      <c r="J20" s="1" t="s">
        <v>8</v>
      </c>
      <c r="K20" s="6">
        <v>240</v>
      </c>
    </row>
    <row r="25" spans="1:11" x14ac:dyDescent="0.25">
      <c r="G25" s="7"/>
      <c r="K25"/>
    </row>
    <row r="26" spans="1:11" x14ac:dyDescent="0.25">
      <c r="G26" s="7"/>
      <c r="K26"/>
    </row>
    <row r="27" spans="1:11" x14ac:dyDescent="0.25">
      <c r="G27" s="7"/>
      <c r="K27"/>
    </row>
    <row r="28" spans="1:11" x14ac:dyDescent="0.25">
      <c r="G28" s="7"/>
      <c r="K28"/>
    </row>
    <row r="29" spans="1:11" x14ac:dyDescent="0.25">
      <c r="G29" s="7"/>
      <c r="K29"/>
    </row>
    <row r="30" spans="1:11" x14ac:dyDescent="0.25">
      <c r="G30" s="7"/>
      <c r="K30"/>
    </row>
    <row r="31" spans="1:11" x14ac:dyDescent="0.25">
      <c r="G31" s="7"/>
      <c r="K31"/>
    </row>
    <row r="32" spans="1:11" x14ac:dyDescent="0.25">
      <c r="G32" s="7"/>
      <c r="K32"/>
    </row>
    <row r="33" spans="7:11" x14ac:dyDescent="0.25">
      <c r="G33" s="7"/>
      <c r="K33"/>
    </row>
    <row r="34" spans="7:11" x14ac:dyDescent="0.25">
      <c r="G34" s="7"/>
      <c r="K34"/>
    </row>
    <row r="35" spans="7:11" x14ac:dyDescent="0.25">
      <c r="G35" s="7"/>
      <c r="K35"/>
    </row>
  </sheetData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activeCell="T34" sqref="T34"/>
    </sheetView>
  </sheetViews>
  <sheetFormatPr defaultRowHeight="15" x14ac:dyDescent="0.25"/>
  <cols>
    <col min="1" max="1" width="9.5703125" bestFit="1" customWidth="1"/>
    <col min="2" max="2" width="9.85546875" hidden="1" customWidth="1"/>
    <col min="3" max="3" width="7.140625" hidden="1" customWidth="1"/>
    <col min="4" max="4" width="8.7109375" hidden="1" customWidth="1"/>
    <col min="5" max="5" width="12" hidden="1" customWidth="1"/>
    <col min="6" max="6" width="7.140625" hidden="1" customWidth="1"/>
    <col min="7" max="7" width="10.42578125" hidden="1" customWidth="1"/>
    <col min="8" max="8" width="12.5703125" hidden="1" customWidth="1"/>
    <col min="9" max="9" width="8.140625" hidden="1" customWidth="1"/>
    <col min="10" max="10" width="12" bestFit="1" customWidth="1"/>
    <col min="11" max="11" width="9.42578125" bestFit="1" customWidth="1"/>
  </cols>
  <sheetData>
    <row r="1" spans="1:20" x14ac:dyDescent="0.25">
      <c r="A1" t="s">
        <v>26</v>
      </c>
      <c r="B1" t="s">
        <v>3</v>
      </c>
      <c r="C1" t="s">
        <v>8</v>
      </c>
      <c r="D1" t="s">
        <v>5</v>
      </c>
      <c r="E1" t="s">
        <v>10</v>
      </c>
      <c r="F1" t="s">
        <v>0</v>
      </c>
      <c r="G1" t="s">
        <v>25</v>
      </c>
      <c r="H1" t="s">
        <v>24</v>
      </c>
      <c r="I1" t="s">
        <v>23</v>
      </c>
      <c r="J1" t="s">
        <v>22</v>
      </c>
      <c r="K1" t="s">
        <v>29</v>
      </c>
      <c r="L1" t="s">
        <v>3</v>
      </c>
      <c r="M1" t="s">
        <v>8</v>
      </c>
      <c r="N1" t="s">
        <v>5</v>
      </c>
      <c r="O1" t="s">
        <v>10</v>
      </c>
      <c r="P1" t="s">
        <v>0</v>
      </c>
      <c r="Q1" t="s">
        <v>25</v>
      </c>
      <c r="R1" t="s">
        <v>24</v>
      </c>
      <c r="S1" t="s">
        <v>22</v>
      </c>
      <c r="T1" t="s">
        <v>26</v>
      </c>
    </row>
    <row r="2" spans="1:20" x14ac:dyDescent="0.25">
      <c r="A2" t="s">
        <v>7</v>
      </c>
      <c r="B2" s="8">
        <v>0.78300000000000003</v>
      </c>
      <c r="C2" s="8">
        <v>3.5999999999999997E-2</v>
      </c>
      <c r="D2" s="8">
        <v>8.9999999999999993E-3</v>
      </c>
      <c r="E2" s="8">
        <v>2.7E-2</v>
      </c>
      <c r="F2" s="8">
        <v>1.7999999999999999E-2</v>
      </c>
      <c r="G2" s="8">
        <v>1.7999999999999999E-2</v>
      </c>
      <c r="H2" s="8">
        <v>0.11</v>
      </c>
      <c r="I2" s="8">
        <v>1</v>
      </c>
      <c r="J2" t="s">
        <v>3</v>
      </c>
      <c r="K2" s="9">
        <v>389</v>
      </c>
      <c r="L2" s="9">
        <f>ROUND($K2*B2,0)</f>
        <v>305</v>
      </c>
      <c r="M2" s="9">
        <f t="shared" ref="M2:R17" si="0">ROUND($K2*C2,0)</f>
        <v>14</v>
      </c>
      <c r="N2" s="9">
        <f t="shared" si="0"/>
        <v>4</v>
      </c>
      <c r="O2" s="9">
        <f t="shared" si="0"/>
        <v>11</v>
      </c>
      <c r="P2" s="9">
        <f t="shared" si="0"/>
        <v>7</v>
      </c>
      <c r="Q2" s="9">
        <f t="shared" si="0"/>
        <v>7</v>
      </c>
      <c r="R2" s="9">
        <f t="shared" si="0"/>
        <v>43</v>
      </c>
      <c r="S2" t="s">
        <v>3</v>
      </c>
      <c r="T2" t="s">
        <v>7</v>
      </c>
    </row>
    <row r="3" spans="1:20" x14ac:dyDescent="0.25">
      <c r="A3" t="s">
        <v>28</v>
      </c>
      <c r="B3" s="8">
        <v>0.55400000000000005</v>
      </c>
      <c r="C3" s="8">
        <v>0.15</v>
      </c>
      <c r="D3" s="8">
        <v>5.8999999999999997E-2</v>
      </c>
      <c r="E3" s="8">
        <v>4.1000000000000002E-2</v>
      </c>
      <c r="F3" s="8">
        <v>1.4E-2</v>
      </c>
      <c r="G3" s="8">
        <v>4.1000000000000002E-2</v>
      </c>
      <c r="H3" s="8">
        <v>0.14099999999999999</v>
      </c>
      <c r="I3" s="8">
        <v>1</v>
      </c>
      <c r="J3" t="s">
        <v>3</v>
      </c>
      <c r="K3" s="9">
        <v>271</v>
      </c>
      <c r="L3" s="9">
        <f t="shared" ref="L3:L20" si="1">ROUND($K3*B3,0)</f>
        <v>150</v>
      </c>
      <c r="M3" s="9">
        <f t="shared" si="0"/>
        <v>41</v>
      </c>
      <c r="N3" s="9">
        <f t="shared" si="0"/>
        <v>16</v>
      </c>
      <c r="O3" s="9">
        <f t="shared" si="0"/>
        <v>11</v>
      </c>
      <c r="P3" s="9">
        <f t="shared" si="0"/>
        <v>4</v>
      </c>
      <c r="Q3" s="9">
        <f t="shared" si="0"/>
        <v>11</v>
      </c>
      <c r="R3" s="9">
        <f t="shared" si="0"/>
        <v>38</v>
      </c>
      <c r="S3" t="s">
        <v>3</v>
      </c>
      <c r="T3" t="s">
        <v>28</v>
      </c>
    </row>
    <row r="4" spans="1:20" x14ac:dyDescent="0.25">
      <c r="A4" t="s">
        <v>4</v>
      </c>
      <c r="B4" s="8">
        <v>0.52700000000000002</v>
      </c>
      <c r="C4" s="8">
        <v>0.158</v>
      </c>
      <c r="D4" s="8">
        <v>4.8000000000000001E-2</v>
      </c>
      <c r="E4" s="8">
        <v>9.0999999999999998E-2</v>
      </c>
      <c r="F4" s="8">
        <v>4.2000000000000003E-2</v>
      </c>
      <c r="G4" s="8">
        <v>3.1E-2</v>
      </c>
      <c r="H4" s="8">
        <v>0.10299999999999999</v>
      </c>
      <c r="I4" s="8">
        <v>1</v>
      </c>
      <c r="J4" t="s">
        <v>3</v>
      </c>
      <c r="K4" s="9">
        <v>227</v>
      </c>
      <c r="L4" s="9">
        <f t="shared" si="1"/>
        <v>120</v>
      </c>
      <c r="M4" s="9">
        <f t="shared" si="0"/>
        <v>36</v>
      </c>
      <c r="N4" s="9">
        <f t="shared" si="0"/>
        <v>11</v>
      </c>
      <c r="O4" s="9">
        <f t="shared" si="0"/>
        <v>21</v>
      </c>
      <c r="P4" s="9">
        <f t="shared" si="0"/>
        <v>10</v>
      </c>
      <c r="Q4" s="9">
        <f t="shared" si="0"/>
        <v>7</v>
      </c>
      <c r="R4" s="9">
        <f t="shared" si="0"/>
        <v>23</v>
      </c>
      <c r="S4" t="s">
        <v>3</v>
      </c>
      <c r="T4" t="s">
        <v>4</v>
      </c>
    </row>
    <row r="5" spans="1:20" x14ac:dyDescent="0.25">
      <c r="A5" t="s">
        <v>12</v>
      </c>
      <c r="B5" s="8">
        <v>0.5</v>
      </c>
      <c r="C5" s="8">
        <v>0.16</v>
      </c>
      <c r="D5" s="8">
        <v>0.1</v>
      </c>
      <c r="E5" s="8">
        <v>0.06</v>
      </c>
      <c r="F5" s="8">
        <v>0.02</v>
      </c>
      <c r="G5" s="8">
        <v>0.01</v>
      </c>
      <c r="H5" s="8">
        <v>0.15</v>
      </c>
      <c r="I5" s="8">
        <v>1</v>
      </c>
      <c r="J5" t="s">
        <v>3</v>
      </c>
      <c r="K5" s="9">
        <v>260</v>
      </c>
      <c r="L5" s="9">
        <f t="shared" si="1"/>
        <v>130</v>
      </c>
      <c r="M5" s="9">
        <f t="shared" si="0"/>
        <v>42</v>
      </c>
      <c r="N5" s="9">
        <f t="shared" si="0"/>
        <v>26</v>
      </c>
      <c r="O5" s="9">
        <f t="shared" si="0"/>
        <v>16</v>
      </c>
      <c r="P5" s="9">
        <f t="shared" si="0"/>
        <v>5</v>
      </c>
      <c r="Q5" s="9">
        <f t="shared" si="0"/>
        <v>3</v>
      </c>
      <c r="R5" s="9">
        <f t="shared" si="0"/>
        <v>39</v>
      </c>
      <c r="S5" t="s">
        <v>3</v>
      </c>
      <c r="T5" t="s">
        <v>12</v>
      </c>
    </row>
    <row r="6" spans="1:20" x14ac:dyDescent="0.25">
      <c r="A6" t="s">
        <v>14</v>
      </c>
      <c r="B6" s="8">
        <v>0.433</v>
      </c>
      <c r="C6" s="8">
        <v>0.23</v>
      </c>
      <c r="D6" s="8">
        <v>5.1999999999999998E-2</v>
      </c>
      <c r="E6" s="8">
        <v>4.9000000000000002E-2</v>
      </c>
      <c r="F6" s="8">
        <v>3.5999999999999997E-2</v>
      </c>
      <c r="G6" s="8">
        <v>3.5999999999999997E-2</v>
      </c>
      <c r="H6" s="8">
        <v>0.16400000000000001</v>
      </c>
      <c r="I6" s="8">
        <v>1</v>
      </c>
      <c r="J6" t="s">
        <v>3</v>
      </c>
      <c r="K6" s="9">
        <v>402</v>
      </c>
      <c r="L6" s="9">
        <f t="shared" si="1"/>
        <v>174</v>
      </c>
      <c r="M6" s="9">
        <f t="shared" si="0"/>
        <v>92</v>
      </c>
      <c r="N6" s="9">
        <f t="shared" si="0"/>
        <v>21</v>
      </c>
      <c r="O6" s="9">
        <f t="shared" si="0"/>
        <v>20</v>
      </c>
      <c r="P6" s="9">
        <f t="shared" si="0"/>
        <v>14</v>
      </c>
      <c r="Q6" s="9">
        <f t="shared" si="0"/>
        <v>14</v>
      </c>
      <c r="R6" s="9">
        <f t="shared" si="0"/>
        <v>66</v>
      </c>
      <c r="S6" t="s">
        <v>3</v>
      </c>
      <c r="T6" t="s">
        <v>14</v>
      </c>
    </row>
    <row r="7" spans="1:20" x14ac:dyDescent="0.25">
      <c r="A7" t="s">
        <v>20</v>
      </c>
      <c r="B7" s="8">
        <v>0.43</v>
      </c>
      <c r="C7" s="8">
        <v>0.18</v>
      </c>
      <c r="D7" s="8">
        <v>0.06</v>
      </c>
      <c r="E7" s="8">
        <v>0.05</v>
      </c>
      <c r="F7" s="8">
        <v>0.03</v>
      </c>
      <c r="G7" s="8">
        <v>0.03</v>
      </c>
      <c r="H7" s="8">
        <v>0.21</v>
      </c>
      <c r="I7" s="8">
        <v>0.99</v>
      </c>
      <c r="J7" t="s">
        <v>3</v>
      </c>
      <c r="K7" s="9">
        <v>919</v>
      </c>
      <c r="L7" s="9">
        <f t="shared" si="1"/>
        <v>395</v>
      </c>
      <c r="M7" s="9">
        <f t="shared" si="0"/>
        <v>165</v>
      </c>
      <c r="N7" s="9">
        <f t="shared" si="0"/>
        <v>55</v>
      </c>
      <c r="O7" s="9">
        <f t="shared" si="0"/>
        <v>46</v>
      </c>
      <c r="P7" s="9">
        <f t="shared" si="0"/>
        <v>28</v>
      </c>
      <c r="Q7" s="9">
        <f t="shared" si="0"/>
        <v>28</v>
      </c>
      <c r="R7" s="9">
        <f t="shared" si="0"/>
        <v>193</v>
      </c>
      <c r="S7" t="s">
        <v>3</v>
      </c>
      <c r="T7" t="s">
        <v>20</v>
      </c>
    </row>
    <row r="8" spans="1:20" x14ac:dyDescent="0.25">
      <c r="A8" t="s">
        <v>19</v>
      </c>
      <c r="B8" s="8">
        <v>0.41499999999999998</v>
      </c>
      <c r="C8" s="8">
        <v>0.16300000000000001</v>
      </c>
      <c r="D8" s="8">
        <v>5.1999999999999998E-2</v>
      </c>
      <c r="E8" s="8">
        <v>7.9000000000000001E-2</v>
      </c>
      <c r="F8" s="8">
        <v>3.6999999999999998E-2</v>
      </c>
      <c r="G8" s="8">
        <v>0.03</v>
      </c>
      <c r="H8" s="8">
        <v>0.215</v>
      </c>
      <c r="I8" s="8">
        <v>0.99099999999999999</v>
      </c>
      <c r="J8" t="s">
        <v>10</v>
      </c>
      <c r="K8" s="9">
        <v>837</v>
      </c>
      <c r="L8" s="9">
        <f t="shared" si="1"/>
        <v>347</v>
      </c>
      <c r="M8" s="9">
        <f t="shared" si="0"/>
        <v>136</v>
      </c>
      <c r="N8" s="9">
        <f t="shared" si="0"/>
        <v>44</v>
      </c>
      <c r="O8" s="9">
        <f t="shared" si="0"/>
        <v>66</v>
      </c>
      <c r="P8" s="9">
        <f t="shared" si="0"/>
        <v>31</v>
      </c>
      <c r="Q8" s="9">
        <f t="shared" si="0"/>
        <v>25</v>
      </c>
      <c r="R8" s="9">
        <f t="shared" si="0"/>
        <v>180</v>
      </c>
      <c r="S8" t="s">
        <v>10</v>
      </c>
      <c r="T8" t="s">
        <v>19</v>
      </c>
    </row>
    <row r="9" spans="1:20" x14ac:dyDescent="0.25">
      <c r="A9" t="s">
        <v>13</v>
      </c>
      <c r="B9" s="8">
        <v>0.3</v>
      </c>
      <c r="C9" s="8">
        <v>0.11</v>
      </c>
      <c r="D9" s="8">
        <v>0.09</v>
      </c>
      <c r="E9" s="8">
        <v>0.2</v>
      </c>
      <c r="F9" s="8">
        <v>0.11</v>
      </c>
      <c r="G9" s="8">
        <v>0.08</v>
      </c>
      <c r="H9" s="8">
        <v>0.11</v>
      </c>
      <c r="I9" s="8">
        <v>1</v>
      </c>
      <c r="J9" t="s">
        <v>10</v>
      </c>
      <c r="K9" s="9">
        <v>320</v>
      </c>
      <c r="L9" s="9">
        <f t="shared" si="1"/>
        <v>96</v>
      </c>
      <c r="M9" s="9">
        <f t="shared" si="0"/>
        <v>35</v>
      </c>
      <c r="N9" s="9">
        <f t="shared" si="0"/>
        <v>29</v>
      </c>
      <c r="O9" s="9">
        <f t="shared" si="0"/>
        <v>64</v>
      </c>
      <c r="P9" s="9">
        <f t="shared" si="0"/>
        <v>35</v>
      </c>
      <c r="Q9" s="9">
        <f t="shared" si="0"/>
        <v>26</v>
      </c>
      <c r="R9" s="9">
        <f t="shared" si="0"/>
        <v>35</v>
      </c>
      <c r="S9" t="s">
        <v>10</v>
      </c>
      <c r="T9" t="s">
        <v>13</v>
      </c>
    </row>
    <row r="10" spans="1:20" x14ac:dyDescent="0.25">
      <c r="A10" t="s">
        <v>11</v>
      </c>
      <c r="B10" s="8">
        <v>0.28999999999999998</v>
      </c>
      <c r="C10" s="8">
        <v>0.16800000000000001</v>
      </c>
      <c r="D10" s="8">
        <v>0.16300000000000001</v>
      </c>
      <c r="E10" s="8">
        <v>0.25800000000000001</v>
      </c>
      <c r="F10" s="8">
        <v>3.2000000000000001E-2</v>
      </c>
      <c r="G10" s="8">
        <v>4.2000000000000003E-2</v>
      </c>
      <c r="H10" s="8">
        <v>4.7E-2</v>
      </c>
      <c r="I10" s="8">
        <v>1</v>
      </c>
      <c r="J10" t="s">
        <v>10</v>
      </c>
      <c r="K10" s="9">
        <v>201</v>
      </c>
      <c r="L10" s="9">
        <f t="shared" si="1"/>
        <v>58</v>
      </c>
      <c r="M10" s="9">
        <f t="shared" si="0"/>
        <v>34</v>
      </c>
      <c r="N10" s="9">
        <f t="shared" si="0"/>
        <v>33</v>
      </c>
      <c r="O10" s="9">
        <f t="shared" si="0"/>
        <v>52</v>
      </c>
      <c r="P10" s="9">
        <f t="shared" si="0"/>
        <v>6</v>
      </c>
      <c r="Q10" s="9">
        <f t="shared" si="0"/>
        <v>8</v>
      </c>
      <c r="R10" s="9">
        <f t="shared" si="0"/>
        <v>9</v>
      </c>
      <c r="S10" t="s">
        <v>10</v>
      </c>
      <c r="T10" t="s">
        <v>11</v>
      </c>
    </row>
    <row r="11" spans="1:20" x14ac:dyDescent="0.25">
      <c r="A11" t="s">
        <v>1</v>
      </c>
      <c r="B11" s="8">
        <v>0.26</v>
      </c>
      <c r="C11" s="8">
        <v>0.08</v>
      </c>
      <c r="D11" s="8">
        <v>0.08</v>
      </c>
      <c r="E11" s="8">
        <v>0.1</v>
      </c>
      <c r="F11" s="8">
        <v>0.37</v>
      </c>
      <c r="G11" s="8">
        <v>0.04</v>
      </c>
      <c r="H11" s="8">
        <v>7.0000000000000007E-2</v>
      </c>
      <c r="I11" s="8">
        <v>1</v>
      </c>
      <c r="J11" t="s">
        <v>0</v>
      </c>
      <c r="K11" s="9">
        <v>290</v>
      </c>
      <c r="L11" s="9">
        <f t="shared" si="1"/>
        <v>75</v>
      </c>
      <c r="M11" s="9">
        <f t="shared" si="0"/>
        <v>23</v>
      </c>
      <c r="N11" s="9">
        <f t="shared" si="0"/>
        <v>23</v>
      </c>
      <c r="O11" s="9">
        <f t="shared" si="0"/>
        <v>29</v>
      </c>
      <c r="P11" s="9">
        <f t="shared" si="0"/>
        <v>107</v>
      </c>
      <c r="Q11" s="9">
        <f t="shared" si="0"/>
        <v>12</v>
      </c>
      <c r="R11" s="9">
        <f t="shared" si="0"/>
        <v>20</v>
      </c>
      <c r="S11" t="s">
        <v>0</v>
      </c>
      <c r="T11" t="s">
        <v>1</v>
      </c>
    </row>
    <row r="12" spans="1:20" x14ac:dyDescent="0.25">
      <c r="A12" t="s">
        <v>16</v>
      </c>
      <c r="B12" s="8">
        <v>0.24399999999999999</v>
      </c>
      <c r="C12" s="8">
        <v>0.14299999999999999</v>
      </c>
      <c r="D12" s="8">
        <v>0.126</v>
      </c>
      <c r="E12" s="8">
        <v>8.4000000000000005E-2</v>
      </c>
      <c r="F12" s="8">
        <v>0.17599999999999999</v>
      </c>
      <c r="G12" s="8">
        <v>6.7000000000000004E-2</v>
      </c>
      <c r="H12" s="8">
        <v>0.16</v>
      </c>
      <c r="I12" s="8">
        <v>1</v>
      </c>
      <c r="J12" t="s">
        <v>0</v>
      </c>
      <c r="K12" s="9">
        <v>432</v>
      </c>
      <c r="L12" s="9">
        <f t="shared" si="1"/>
        <v>105</v>
      </c>
      <c r="M12" s="9">
        <f t="shared" si="0"/>
        <v>62</v>
      </c>
      <c r="N12" s="9">
        <f t="shared" si="0"/>
        <v>54</v>
      </c>
      <c r="O12" s="9">
        <f t="shared" si="0"/>
        <v>36</v>
      </c>
      <c r="P12" s="9">
        <f t="shared" si="0"/>
        <v>76</v>
      </c>
      <c r="Q12" s="9">
        <f t="shared" si="0"/>
        <v>29</v>
      </c>
      <c r="R12" s="9">
        <f t="shared" si="0"/>
        <v>69</v>
      </c>
      <c r="S12" t="s">
        <v>0</v>
      </c>
      <c r="T12" t="s">
        <v>16</v>
      </c>
    </row>
    <row r="13" spans="1:20" x14ac:dyDescent="0.25">
      <c r="A13" t="s">
        <v>2</v>
      </c>
      <c r="B13" s="8">
        <v>0.24</v>
      </c>
      <c r="C13" s="8">
        <v>0.06</v>
      </c>
      <c r="D13" s="8">
        <v>0.09</v>
      </c>
      <c r="E13" s="8">
        <v>0.02</v>
      </c>
      <c r="F13" s="8">
        <v>0.48</v>
      </c>
      <c r="G13" s="8">
        <v>7.0000000000000007E-2</v>
      </c>
      <c r="H13" s="8">
        <v>0.04</v>
      </c>
      <c r="I13" s="8">
        <v>1</v>
      </c>
      <c r="J13" t="s">
        <v>0</v>
      </c>
      <c r="K13" s="9">
        <v>152</v>
      </c>
      <c r="L13" s="9">
        <f t="shared" si="1"/>
        <v>36</v>
      </c>
      <c r="M13" s="9">
        <f t="shared" si="0"/>
        <v>9</v>
      </c>
      <c r="N13" s="9">
        <f t="shared" si="0"/>
        <v>14</v>
      </c>
      <c r="O13" s="9">
        <f t="shared" si="0"/>
        <v>3</v>
      </c>
      <c r="P13" s="9">
        <f t="shared" si="0"/>
        <v>73</v>
      </c>
      <c r="Q13" s="9">
        <f t="shared" si="0"/>
        <v>11</v>
      </c>
      <c r="R13" s="9">
        <f t="shared" si="0"/>
        <v>6</v>
      </c>
      <c r="S13" t="s">
        <v>0</v>
      </c>
      <c r="T13" t="s">
        <v>2</v>
      </c>
    </row>
    <row r="14" spans="1:20" x14ac:dyDescent="0.25">
      <c r="A14" t="s">
        <v>15</v>
      </c>
      <c r="B14" s="8">
        <v>0.22</v>
      </c>
      <c r="C14" s="8">
        <v>0.23599999999999999</v>
      </c>
      <c r="D14" s="8">
        <v>0.34300000000000003</v>
      </c>
      <c r="E14" s="8">
        <v>3.7999999999999999E-2</v>
      </c>
      <c r="F14" s="8">
        <v>0.03</v>
      </c>
      <c r="G14" s="8">
        <v>5.1999999999999998E-2</v>
      </c>
      <c r="H14" s="8">
        <v>8.1000000000000003E-2</v>
      </c>
      <c r="I14" s="8">
        <v>1</v>
      </c>
      <c r="J14" t="s">
        <v>5</v>
      </c>
      <c r="K14" s="9">
        <v>502</v>
      </c>
      <c r="L14" s="9">
        <f t="shared" si="1"/>
        <v>110</v>
      </c>
      <c r="M14" s="9">
        <f t="shared" si="0"/>
        <v>118</v>
      </c>
      <c r="N14" s="9">
        <f t="shared" si="0"/>
        <v>172</v>
      </c>
      <c r="O14" s="9">
        <f t="shared" si="0"/>
        <v>19</v>
      </c>
      <c r="P14" s="9">
        <f t="shared" si="0"/>
        <v>15</v>
      </c>
      <c r="Q14" s="9">
        <f t="shared" si="0"/>
        <v>26</v>
      </c>
      <c r="R14" s="9">
        <f t="shared" si="0"/>
        <v>41</v>
      </c>
      <c r="S14" t="s">
        <v>5</v>
      </c>
      <c r="T14" t="s">
        <v>15</v>
      </c>
    </row>
    <row r="15" spans="1:20" x14ac:dyDescent="0.25">
      <c r="A15" t="s">
        <v>21</v>
      </c>
      <c r="B15" s="8">
        <v>0.216</v>
      </c>
      <c r="C15" s="8">
        <v>0.15</v>
      </c>
      <c r="D15" s="8">
        <v>0.373</v>
      </c>
      <c r="E15" s="8">
        <v>2.1000000000000001E-2</v>
      </c>
      <c r="F15" s="8">
        <v>2.1000000000000001E-2</v>
      </c>
      <c r="G15" s="8">
        <v>4.5999999999999999E-2</v>
      </c>
      <c r="H15" s="8">
        <v>0.17199999999999999</v>
      </c>
      <c r="I15" s="8">
        <v>0.999</v>
      </c>
      <c r="J15" t="s">
        <v>5</v>
      </c>
      <c r="K15" s="9">
        <v>580</v>
      </c>
      <c r="L15" s="9">
        <f t="shared" si="1"/>
        <v>125</v>
      </c>
      <c r="M15" s="9">
        <f t="shared" si="0"/>
        <v>87</v>
      </c>
      <c r="N15" s="9">
        <f t="shared" si="0"/>
        <v>216</v>
      </c>
      <c r="O15" s="9">
        <f t="shared" si="0"/>
        <v>12</v>
      </c>
      <c r="P15" s="9">
        <f t="shared" si="0"/>
        <v>12</v>
      </c>
      <c r="Q15" s="9">
        <f t="shared" si="0"/>
        <v>27</v>
      </c>
      <c r="R15" s="9">
        <f t="shared" si="0"/>
        <v>100</v>
      </c>
      <c r="S15" t="s">
        <v>5</v>
      </c>
      <c r="T15" t="s">
        <v>21</v>
      </c>
    </row>
    <row r="16" spans="1:20" x14ac:dyDescent="0.25">
      <c r="A16" t="s">
        <v>17</v>
      </c>
      <c r="B16" s="8">
        <v>0.19</v>
      </c>
      <c r="C16" s="8">
        <v>0.6</v>
      </c>
      <c r="D16" s="8">
        <v>0.01</v>
      </c>
      <c r="E16" s="8">
        <v>0.01</v>
      </c>
      <c r="F16" s="8">
        <v>0</v>
      </c>
      <c r="G16" s="8">
        <v>0.03</v>
      </c>
      <c r="H16" s="8">
        <v>0.13</v>
      </c>
      <c r="I16" s="8">
        <v>0.97</v>
      </c>
      <c r="J16" t="s">
        <v>8</v>
      </c>
      <c r="K16" s="9">
        <v>398</v>
      </c>
      <c r="L16" s="9">
        <f t="shared" si="1"/>
        <v>76</v>
      </c>
      <c r="M16" s="9">
        <f t="shared" si="0"/>
        <v>239</v>
      </c>
      <c r="N16" s="9">
        <f t="shared" si="0"/>
        <v>4</v>
      </c>
      <c r="O16" s="9">
        <f t="shared" si="0"/>
        <v>4</v>
      </c>
      <c r="P16" s="9">
        <f t="shared" si="0"/>
        <v>0</v>
      </c>
      <c r="Q16" s="9">
        <f t="shared" si="0"/>
        <v>12</v>
      </c>
      <c r="R16" s="9">
        <f t="shared" si="0"/>
        <v>52</v>
      </c>
      <c r="S16" t="s">
        <v>8</v>
      </c>
      <c r="T16" t="s">
        <v>17</v>
      </c>
    </row>
    <row r="17" spans="1:20" x14ac:dyDescent="0.25">
      <c r="A17" t="s">
        <v>18</v>
      </c>
      <c r="B17" s="8">
        <v>0.18</v>
      </c>
      <c r="C17" s="8">
        <v>0.18</v>
      </c>
      <c r="D17" s="8">
        <v>0.35</v>
      </c>
      <c r="E17" s="8">
        <v>0.04</v>
      </c>
      <c r="F17" s="8">
        <v>0.03</v>
      </c>
      <c r="G17" s="8">
        <v>0.05</v>
      </c>
      <c r="H17" s="8">
        <v>0.17</v>
      </c>
      <c r="I17" s="8">
        <v>1</v>
      </c>
      <c r="J17" t="s">
        <v>5</v>
      </c>
      <c r="K17" s="9">
        <v>477</v>
      </c>
      <c r="L17" s="9">
        <f t="shared" si="1"/>
        <v>86</v>
      </c>
      <c r="M17" s="9">
        <f t="shared" si="0"/>
        <v>86</v>
      </c>
      <c r="N17" s="9">
        <f t="shared" si="0"/>
        <v>167</v>
      </c>
      <c r="O17" s="9">
        <f t="shared" si="0"/>
        <v>19</v>
      </c>
      <c r="P17" s="9">
        <f t="shared" si="0"/>
        <v>14</v>
      </c>
      <c r="Q17" s="9">
        <f t="shared" si="0"/>
        <v>24</v>
      </c>
      <c r="R17" s="9">
        <f t="shared" si="0"/>
        <v>81</v>
      </c>
      <c r="S17" t="s">
        <v>5</v>
      </c>
      <c r="T17" t="s">
        <v>18</v>
      </c>
    </row>
    <row r="18" spans="1:20" x14ac:dyDescent="0.25">
      <c r="A18" t="s">
        <v>6</v>
      </c>
      <c r="B18" s="8">
        <v>0.124</v>
      </c>
      <c r="C18" s="8">
        <v>8.8999999999999996E-2</v>
      </c>
      <c r="D18" s="8">
        <v>0.53800000000000003</v>
      </c>
      <c r="E18" s="8">
        <v>7.6999999999999999E-2</v>
      </c>
      <c r="F18" s="8">
        <v>4.7E-2</v>
      </c>
      <c r="G18" s="8">
        <v>4.7E-2</v>
      </c>
      <c r="H18" s="8">
        <v>7.8E-2</v>
      </c>
      <c r="I18" s="8">
        <v>1</v>
      </c>
      <c r="J18" t="s">
        <v>5</v>
      </c>
      <c r="K18" s="9">
        <v>178</v>
      </c>
      <c r="L18" s="9">
        <f t="shared" si="1"/>
        <v>22</v>
      </c>
      <c r="M18" s="9">
        <f t="shared" ref="M18:M20" si="2">ROUND($K18*C18,0)</f>
        <v>16</v>
      </c>
      <c r="N18" s="9">
        <f t="shared" ref="N18:N20" si="3">ROUND($K18*D18,0)</f>
        <v>96</v>
      </c>
      <c r="O18" s="9">
        <f t="shared" ref="O18:O20" si="4">ROUND($K18*E18,0)</f>
        <v>14</v>
      </c>
      <c r="P18" s="9">
        <f t="shared" ref="P18:P20" si="5">ROUND($K18*F18,0)</f>
        <v>8</v>
      </c>
      <c r="Q18" s="9">
        <f t="shared" ref="Q18:Q20" si="6">ROUND($K18*G18,0)</f>
        <v>8</v>
      </c>
      <c r="R18" s="9">
        <f t="shared" ref="R18:R20" si="7">ROUND($K18*H18,0)</f>
        <v>14</v>
      </c>
      <c r="S18" t="s">
        <v>5</v>
      </c>
      <c r="T18" t="s">
        <v>6</v>
      </c>
    </row>
    <row r="19" spans="1:20" x14ac:dyDescent="0.25">
      <c r="A19" t="s">
        <v>9</v>
      </c>
      <c r="B19" s="8">
        <v>6.7000000000000004E-2</v>
      </c>
      <c r="C19" s="8">
        <v>0.76200000000000001</v>
      </c>
      <c r="D19" s="8">
        <v>3.3000000000000002E-2</v>
      </c>
      <c r="E19" s="8">
        <v>0.01</v>
      </c>
      <c r="F19" s="8">
        <v>0.01</v>
      </c>
      <c r="G19" s="8">
        <v>2E-3</v>
      </c>
      <c r="H19" s="8">
        <v>0.11600000000000001</v>
      </c>
      <c r="I19" s="8">
        <v>1</v>
      </c>
      <c r="J19" t="s">
        <v>8</v>
      </c>
      <c r="K19" s="9">
        <v>360</v>
      </c>
      <c r="L19" s="9">
        <f t="shared" si="1"/>
        <v>24</v>
      </c>
      <c r="M19" s="9">
        <f t="shared" si="2"/>
        <v>274</v>
      </c>
      <c r="N19" s="9">
        <f t="shared" si="3"/>
        <v>12</v>
      </c>
      <c r="O19" s="9">
        <f t="shared" si="4"/>
        <v>4</v>
      </c>
      <c r="P19" s="9">
        <f t="shared" si="5"/>
        <v>4</v>
      </c>
      <c r="Q19" s="9">
        <f t="shared" si="6"/>
        <v>1</v>
      </c>
      <c r="R19" s="9">
        <f t="shared" si="7"/>
        <v>42</v>
      </c>
      <c r="S19" t="s">
        <v>8</v>
      </c>
      <c r="T19" t="s">
        <v>9</v>
      </c>
    </row>
    <row r="20" spans="1:20" x14ac:dyDescent="0.25">
      <c r="A20" t="s">
        <v>27</v>
      </c>
      <c r="B20" s="8">
        <v>5.0999999999999997E-2</v>
      </c>
      <c r="C20" s="8">
        <v>0.72599999999999998</v>
      </c>
      <c r="D20" s="8">
        <v>2.5000000000000001E-2</v>
      </c>
      <c r="E20" s="8">
        <v>5.0000000000000001E-3</v>
      </c>
      <c r="F20" s="8">
        <v>4.0000000000000001E-3</v>
      </c>
      <c r="G20" s="8">
        <v>1.2999999999999999E-2</v>
      </c>
      <c r="H20" s="8">
        <v>0.17699999999999999</v>
      </c>
      <c r="I20" s="8">
        <v>1.0009999999999999</v>
      </c>
      <c r="J20" t="s">
        <v>8</v>
      </c>
      <c r="K20" s="9">
        <v>240</v>
      </c>
      <c r="L20" s="9">
        <f t="shared" si="1"/>
        <v>12</v>
      </c>
      <c r="M20" s="9">
        <f t="shared" si="2"/>
        <v>174</v>
      </c>
      <c r="N20" s="9">
        <f t="shared" si="3"/>
        <v>6</v>
      </c>
      <c r="O20" s="9">
        <f t="shared" si="4"/>
        <v>1</v>
      </c>
      <c r="P20" s="9">
        <f t="shared" si="5"/>
        <v>1</v>
      </c>
      <c r="Q20" s="9">
        <f t="shared" si="6"/>
        <v>3</v>
      </c>
      <c r="R20" s="9">
        <f t="shared" si="7"/>
        <v>42</v>
      </c>
      <c r="S20" t="s">
        <v>8</v>
      </c>
      <c r="T20" t="s">
        <v>27</v>
      </c>
    </row>
    <row r="21" spans="1:20" x14ac:dyDescent="0.25">
      <c r="L21" s="9"/>
      <c r="M21" s="9"/>
      <c r="N21" s="9"/>
      <c r="O21" s="9"/>
      <c r="P21" s="9"/>
      <c r="Q21" s="9"/>
      <c r="R2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Highwyre237 Super Cool Pivot</vt:lpstr>
      <vt:lpstr>Highwyre237 not as cool Pivot</vt:lpstr>
      <vt:lpstr>Placement by Region</vt:lpstr>
      <vt:lpstr>highwyre237 Other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Lazzari, Thomas</dc:creator>
  <cp:lastModifiedBy>Lazzari, Thomas</cp:lastModifiedBy>
  <dcterms:created xsi:type="dcterms:W3CDTF">2013-04-28T18:31:24Z</dcterms:created>
  <dcterms:modified xsi:type="dcterms:W3CDTF">2013-04-29T18:55:57Z</dcterms:modified>
</cp:coreProperties>
</file>