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ate1904="1" defaultThemeVersion="124226"/>
  <bookViews>
    <workbookView xWindow="240" yWindow="252" windowWidth="16536" windowHeight="4872"/>
  </bookViews>
  <sheets>
    <sheet name="Quant" sheetId="1" r:id="rId1"/>
    <sheet name="Verbal" sheetId="2" r:id="rId2"/>
    <sheet name="Advice Verbal" sheetId="4" r:id="rId3"/>
    <sheet name="Advice" sheetId="3" r:id="rId4"/>
  </sheets>
  <definedNames>
    <definedName name="_xlnm._FilterDatabase" localSheetId="0" hidden="1">Quant!$A$1:$Q$155</definedName>
  </definedNames>
  <calcPr calcId="145621"/>
</workbook>
</file>

<file path=xl/calcChain.xml><?xml version="1.0" encoding="utf-8"?>
<calcChain xmlns="http://schemas.openxmlformats.org/spreadsheetml/2006/main">
  <c r="H165" i="1" l="1"/>
  <c r="H166" i="1"/>
  <c r="H167" i="1"/>
  <c r="H168" i="1"/>
  <c r="H169" i="1"/>
  <c r="H170" i="1"/>
  <c r="H171" i="1"/>
  <c r="H172" i="1"/>
  <c r="H173" i="1"/>
  <c r="H174" i="1"/>
  <c r="H175" i="1"/>
  <c r="H176" i="1"/>
  <c r="H156" i="1" l="1"/>
  <c r="H157" i="1"/>
  <c r="H158" i="1"/>
  <c r="H159" i="1"/>
  <c r="H160" i="1"/>
  <c r="H161" i="1"/>
  <c r="H162" i="1"/>
  <c r="H163" i="1"/>
  <c r="H164" i="1"/>
  <c r="H141" i="1"/>
  <c r="H142" i="1"/>
  <c r="H143" i="1"/>
  <c r="H144" i="1"/>
  <c r="H145" i="1"/>
  <c r="H146" i="1"/>
  <c r="H147" i="1"/>
  <c r="H148" i="1"/>
  <c r="H149" i="1"/>
  <c r="H150" i="1"/>
  <c r="H151" i="1"/>
  <c r="H152" i="1"/>
  <c r="H153" i="1"/>
  <c r="H154" i="1"/>
  <c r="H155" i="1"/>
  <c r="H140" i="1"/>
  <c r="H139" i="1"/>
  <c r="H129" i="1" l="1"/>
  <c r="H130" i="1"/>
  <c r="H131" i="1"/>
  <c r="H132" i="1"/>
  <c r="H133" i="1"/>
  <c r="H134" i="1"/>
  <c r="H135" i="1"/>
  <c r="H136" i="1"/>
  <c r="H137" i="1"/>
  <c r="H138" i="1"/>
  <c r="H126" i="1" l="1"/>
  <c r="H127" i="1"/>
  <c r="H128" i="1"/>
  <c r="G108" i="1"/>
  <c r="G109" i="1" s="1"/>
  <c r="G110" i="1" l="1"/>
  <c r="H109" i="1"/>
  <c r="H108" i="1"/>
  <c r="G111" i="1" l="1"/>
  <c r="H110" i="1"/>
  <c r="G112" i="1" l="1"/>
  <c r="H111" i="1"/>
  <c r="G113" i="1" l="1"/>
  <c r="H112" i="1"/>
  <c r="G114" i="1" l="1"/>
  <c r="H113" i="1"/>
  <c r="H114" i="1" l="1"/>
  <c r="G115" i="1"/>
  <c r="G116" i="1" l="1"/>
  <c r="H115" i="1"/>
  <c r="H116" i="1" l="1"/>
  <c r="G117" i="1"/>
  <c r="G118" i="1" l="1"/>
  <c r="H117" i="1"/>
  <c r="G119" i="1" l="1"/>
  <c r="H118" i="1"/>
  <c r="G120" i="1" l="1"/>
  <c r="H119" i="1"/>
  <c r="G121" i="1" l="1"/>
  <c r="H120" i="1"/>
  <c r="G122" i="1" l="1"/>
  <c r="H121" i="1"/>
  <c r="G123" i="1" l="1"/>
  <c r="H122" i="1"/>
  <c r="H123" i="1" l="1"/>
  <c r="G124" i="1"/>
  <c r="H106" i="1"/>
  <c r="H107" i="1"/>
  <c r="H97" i="1"/>
  <c r="H105" i="1"/>
  <c r="H89" i="1"/>
  <c r="H90" i="1"/>
  <c r="H91" i="1"/>
  <c r="H92" i="1"/>
  <c r="H53" i="1"/>
  <c r="H59" i="1"/>
  <c r="H70" i="1"/>
  <c r="H78" i="1"/>
  <c r="H79" i="1"/>
  <c r="H80" i="1"/>
  <c r="H81" i="1"/>
  <c r="H82" i="1"/>
  <c r="H83" i="1"/>
  <c r="H54" i="1"/>
  <c r="H84" i="1"/>
  <c r="H85" i="1"/>
  <c r="H86" i="1"/>
  <c r="H87" i="1"/>
  <c r="H88" i="1"/>
  <c r="H55" i="1"/>
  <c r="H56" i="1"/>
  <c r="H57" i="1"/>
  <c r="H58" i="1"/>
  <c r="H60" i="1"/>
  <c r="H61" i="1"/>
  <c r="H62" i="1"/>
  <c r="H63" i="1"/>
  <c r="H64" i="1"/>
  <c r="H65" i="1"/>
  <c r="H66" i="1"/>
  <c r="H67" i="1"/>
  <c r="H68" i="1"/>
  <c r="H69" i="1"/>
  <c r="H71" i="1"/>
  <c r="H72" i="1"/>
  <c r="H73" i="1"/>
  <c r="H74" i="1"/>
  <c r="H75" i="1"/>
  <c r="H76" i="1"/>
  <c r="H77" i="1"/>
  <c r="H93" i="1"/>
  <c r="H94" i="1"/>
  <c r="H95" i="1"/>
  <c r="H98" i="1"/>
  <c r="H99" i="1"/>
  <c r="H100" i="1"/>
  <c r="H101" i="1"/>
  <c r="H102" i="1"/>
  <c r="H103" i="1"/>
  <c r="H104" i="1"/>
  <c r="A88" i="1"/>
  <c r="A87" i="1"/>
  <c r="A86" i="1"/>
  <c r="A84" i="1"/>
  <c r="A54" i="1"/>
  <c r="A85" i="1"/>
  <c r="A81" i="1"/>
  <c r="A83" i="1"/>
  <c r="A82" i="1"/>
  <c r="A80" i="1"/>
  <c r="H23" i="1"/>
  <c r="H8" i="1"/>
  <c r="H10" i="1"/>
  <c r="H9" i="1"/>
  <c r="H12" i="1"/>
  <c r="H4" i="1"/>
  <c r="H3" i="1"/>
  <c r="H2" i="1"/>
  <c r="H6" i="1"/>
  <c r="H14" i="1"/>
  <c r="H22" i="1"/>
  <c r="H13" i="1"/>
  <c r="H7" i="1"/>
  <c r="H11" i="1"/>
  <c r="H5" i="1"/>
  <c r="H15" i="1"/>
  <c r="H16" i="1"/>
  <c r="H17" i="1"/>
  <c r="H18" i="1"/>
  <c r="H19" i="1"/>
  <c r="H20" i="1"/>
  <c r="H21" i="1"/>
  <c r="H45" i="1"/>
  <c r="H42" i="1"/>
  <c r="H44" i="1"/>
  <c r="H46" i="1"/>
  <c r="H49" i="1"/>
  <c r="H52" i="1"/>
  <c r="H24" i="1"/>
  <c r="H31" i="1"/>
  <c r="H32" i="1"/>
  <c r="H33" i="1"/>
  <c r="H34" i="1"/>
  <c r="H35" i="1"/>
  <c r="H36" i="1"/>
  <c r="H37" i="1"/>
  <c r="H38" i="1"/>
  <c r="H25" i="1"/>
  <c r="H26" i="1"/>
  <c r="H27" i="1"/>
  <c r="H28" i="1"/>
  <c r="H29" i="1"/>
  <c r="H30" i="1"/>
  <c r="H39" i="1"/>
  <c r="H40" i="1"/>
  <c r="H41" i="1"/>
  <c r="H43" i="1"/>
  <c r="H47" i="1"/>
  <c r="H48" i="1"/>
  <c r="H50" i="1"/>
  <c r="H51" i="1"/>
  <c r="G125" i="1" l="1"/>
  <c r="H125" i="1" s="1"/>
  <c r="H124" i="1"/>
</calcChain>
</file>

<file path=xl/sharedStrings.xml><?xml version="1.0" encoding="utf-8"?>
<sst xmlns="http://schemas.openxmlformats.org/spreadsheetml/2006/main" count="1436" uniqueCount="622">
  <si>
    <t>Location</t>
  </si>
  <si>
    <t>Type of Problem</t>
  </si>
  <si>
    <t>Time</t>
  </si>
  <si>
    <t>Expected Time</t>
  </si>
  <si>
    <t>Time Margin</t>
  </si>
  <si>
    <t>Correct ?</t>
  </si>
  <si>
    <t>Testing?</t>
  </si>
  <si>
    <t>Error/Improvements</t>
  </si>
  <si>
    <t>DS/PS</t>
  </si>
  <si>
    <t>Est. Difficulty</t>
  </si>
  <si>
    <t>DS</t>
  </si>
  <si>
    <t>PS</t>
  </si>
  <si>
    <t>Interest</t>
  </si>
  <si>
    <t>Yes</t>
  </si>
  <si>
    <t>Interest, even payments</t>
  </si>
  <si>
    <t>Good</t>
  </si>
  <si>
    <t>Problem</t>
  </si>
  <si>
    <t>Repeating Decimal</t>
  </si>
  <si>
    <t>5's, 2's in denominator</t>
  </si>
  <si>
    <t>positive / negative</t>
  </si>
  <si>
    <t>positive negative numbers</t>
  </si>
  <si>
    <t>good</t>
  </si>
  <si>
    <t>Review rating</t>
  </si>
  <si>
    <t>Primes/Factors</t>
  </si>
  <si>
    <t>Wording " how many different prime numbers"</t>
  </si>
  <si>
    <t>Factors</t>
  </si>
  <si>
    <t>yes</t>
  </si>
  <si>
    <t>Factors with constraints even/odd</t>
  </si>
  <si>
    <t>Improve on timing</t>
  </si>
  <si>
    <t xml:space="preserve">LCM/GCM </t>
  </si>
  <si>
    <t>No</t>
  </si>
  <si>
    <t>LCM, GCm and factors</t>
  </si>
  <si>
    <t>the two numbers can share a factor. i.e. x and y LCM is 30, then x =3*5, and y= 3*2, both can have the 3</t>
  </si>
  <si>
    <t>problem</t>
  </si>
  <si>
    <t>inequalities</t>
  </si>
  <si>
    <t>Ratio/Weighted average</t>
  </si>
  <si>
    <t>two ratios, with two pieces each, focus on 1 to turn into weighted average</t>
  </si>
  <si>
    <t>Should get right</t>
  </si>
  <si>
    <t>Rate*Time = D</t>
  </si>
  <si>
    <t>Guess?</t>
  </si>
  <si>
    <t>% change, R*T</t>
  </si>
  <si>
    <t xml:space="preserve">problem </t>
  </si>
  <si>
    <t>Statistics</t>
  </si>
  <si>
    <t xml:space="preserve">Standard deviation, </t>
  </si>
  <si>
    <t>Good,easy</t>
  </si>
  <si>
    <t>Percents</t>
  </si>
  <si>
    <t>% of a %</t>
  </si>
  <si>
    <t>Must improve timing. Should be able to plan to solve this very quickly. I didn't, got lost in calculations, and took too long</t>
  </si>
  <si>
    <t>Divisibility</t>
  </si>
  <si>
    <t>no</t>
  </si>
  <si>
    <t>consecutive integers divisibility</t>
  </si>
  <si>
    <t>Good, x cons. Int / x</t>
  </si>
  <si>
    <t xml:space="preserve">exponential </t>
  </si>
  <si>
    <t>exponential sequence</t>
  </si>
  <si>
    <t>logical improvement</t>
  </si>
  <si>
    <t>algebra</t>
  </si>
  <si>
    <t>alg. Manipulation with exponents</t>
  </si>
  <si>
    <t>Didn't solve math, thought it was a cubed factor… must solve this via math</t>
  </si>
  <si>
    <t>percents</t>
  </si>
  <si>
    <t>percent reduction, in terms of a variable</t>
  </si>
  <si>
    <t>Good, confirm that reduction (1-x)/100</t>
  </si>
  <si>
    <t>Date</t>
  </si>
  <si>
    <t>QDS01138 - GM prep</t>
  </si>
  <si>
    <t>Exponents</t>
  </si>
  <si>
    <t>did not put x^m = 81, into equation with x^-m. needed to flip equation in x^-m into denominator</t>
  </si>
  <si>
    <t>QDS02579</t>
  </si>
  <si>
    <t>Geometry</t>
  </si>
  <si>
    <t>squares - all sides equal, all angles right</t>
  </si>
  <si>
    <t>QDS03980</t>
  </si>
  <si>
    <t>size of #'s: when x is fraction, 1/x moves further from 0, x^#  closer to 0</t>
  </si>
  <si>
    <t>Qps00243</t>
  </si>
  <si>
    <t>divisibility</t>
  </si>
  <si>
    <t>divisility of 8, numbers is 2,3,4 / 8? Yes</t>
  </si>
  <si>
    <t>I counted 4/8, when I had written down 5/8</t>
  </si>
  <si>
    <t>QPS02353</t>
  </si>
  <si>
    <t>median of #'s</t>
  </si>
  <si>
    <t>QPS03508</t>
  </si>
  <si>
    <t>Probability</t>
  </si>
  <si>
    <t>Educated</t>
  </si>
  <si>
    <t>% failure of multiple items, 1 item fails, everyone fails, must do 1 - success^#; where success if (1-Failure). If you do failure^#, then the % failure decreases for an incresed likelihood of failure (higher # things, failure % should increase, not decrese.)</t>
  </si>
  <si>
    <t>QPS04475</t>
  </si>
  <si>
    <t>Logic</t>
  </si>
  <si>
    <t>Logic/Algebra</t>
  </si>
  <si>
    <t>work backwards - give you number and a process for how they got to the #. No reason to try and solve algebraically, just work backwards</t>
  </si>
  <si>
    <t>divisibility, not only by the #, but other #'s with same prime factors</t>
  </si>
  <si>
    <t>logic games/algebra</t>
  </si>
  <si>
    <t>QDS13932</t>
  </si>
  <si>
    <t>Algebra</t>
  </si>
  <si>
    <t>Algebra, x&gt;0</t>
  </si>
  <si>
    <t>QDS02808</t>
  </si>
  <si>
    <t>Improve by realizing that z-x = 10, means that z is 10 greater than x, REGARDLESS if z and x are positive or negative</t>
  </si>
  <si>
    <t>Adding exponents when multiplying</t>
  </si>
  <si>
    <t>QPS00542</t>
  </si>
  <si>
    <t>Arithmetic</t>
  </si>
  <si>
    <t>arithmetic, converting ratios</t>
  </si>
  <si>
    <t>Be more diligent in your math! One missing 3 cost you ~ 50 seconds!!!</t>
  </si>
  <si>
    <t>QPS07486</t>
  </si>
  <si>
    <t>Mean</t>
  </si>
  <si>
    <t>mean and median equivalence</t>
  </si>
  <si>
    <t>QPS13021</t>
  </si>
  <si>
    <t>Ratios</t>
  </si>
  <si>
    <t>Give a total, then the ratio of 2 people with 1 missing</t>
  </si>
  <si>
    <t xml:space="preserve">QDS11953 </t>
  </si>
  <si>
    <t>Did not attempt to rephrase question. Cost me. Did not realize  comine exponents when multiplying ( my example on scratch paper was addition.) Same exponent, different bases, you can add them. (2^3)*(3^3) = 6^6</t>
  </si>
  <si>
    <t>MGMAT new cat2 #1</t>
  </si>
  <si>
    <t>Consecutive Integer</t>
  </si>
  <si>
    <t>consecutive integer mean = median</t>
  </si>
  <si>
    <t>MGMAT new cat2 #2</t>
  </si>
  <si>
    <t>number theory</t>
  </si>
  <si>
    <t>Number theory, perfect square distinct factors and sum of factors</t>
  </si>
  <si>
    <t>MGMAT new cat2 #3</t>
  </si>
  <si>
    <t xml:space="preserve">Parrallegram is a figure with 4 sides parrallel, </t>
  </si>
  <si>
    <t>MGMAT new cat2 #4</t>
  </si>
  <si>
    <t>Fractions</t>
  </si>
  <si>
    <t>Know that, if a and b are positive, then 1/(a+b) is less than 1/a, and is less than 1/b, hence, if you sum 1/a and 1/b, 1/(a+b) is definitely less than those. Because 1/a + 1/b is &gt; than 1/a or 1/b (all if they're both positive)</t>
  </si>
  <si>
    <t>MGMAT new cat2 #5</t>
  </si>
  <si>
    <t>Coordinate Plane</t>
  </si>
  <si>
    <t>Coordinate plane, x coordiante</t>
  </si>
  <si>
    <t>I found the 3 potential points for the slope, and then DID NOT RELATE BACK TO THE QUESTION STEM, which asked what's the x intercept. I saw multiple slopes, and said insufficient</t>
  </si>
  <si>
    <t>MGMAT new cat2 #6</t>
  </si>
  <si>
    <t xml:space="preserve">% manipulation, </t>
  </si>
  <si>
    <t>MGMAT new cat2 #7</t>
  </si>
  <si>
    <t>Word Problem/Algebra</t>
  </si>
  <si>
    <t xml:space="preserve">marginal gain, function, </t>
  </si>
  <si>
    <t xml:space="preserve">Think about when y would be smallest in comparison to x for the profit to still be the greatest. It would be when x is on the margin of the level for higher $ per, so therefore, Y would only have to go up a few more to increase a lot more over x. </t>
  </si>
  <si>
    <t>MGMAT new cat2 #8</t>
  </si>
  <si>
    <t>Combinatorics</t>
  </si>
  <si>
    <t>combinatorics, with restrictions</t>
  </si>
  <si>
    <t>logically think through it, this has restrictions, so can't really use !</t>
  </si>
  <si>
    <t>MGMAT new cat2 #9</t>
  </si>
  <si>
    <t>exponents, "possible solution", tested answer choices</t>
  </si>
  <si>
    <t>MGMAT new cat2 #10</t>
  </si>
  <si>
    <t>Word Problem/Logic</t>
  </si>
  <si>
    <t>MGMAT new cat2 #11</t>
  </si>
  <si>
    <t>Inequalities</t>
  </si>
  <si>
    <t>Inequaltiies and absolute value</t>
  </si>
  <si>
    <t>inequalities and absolute value, watch out for 0, less/greater vs less/greater equals, negative integers, negative fractsion, positive fractions, positive integers</t>
  </si>
  <si>
    <t>MGMAT new cat2 #12</t>
  </si>
  <si>
    <t>cancelling fractions</t>
  </si>
  <si>
    <t>you cannot just flip fractions, only in equations can you cross multiply. You must multiply top/bottom by the same,</t>
  </si>
  <si>
    <t>MGMAT new cat2 #13</t>
  </si>
  <si>
    <t>manipulating exponents, exponent w/same base are equal</t>
  </si>
  <si>
    <t>MGMAT new cat2 #14</t>
  </si>
  <si>
    <t>Coordinate plane</t>
  </si>
  <si>
    <t>test x&lt;0, y&lt;0, x&gt;0 y&lt;0, etc. rather than absolute #'s</t>
  </si>
  <si>
    <t>variables +/- for x,y, what quadrant they lie in</t>
  </si>
  <si>
    <t>MGMAT new cat2 #15</t>
  </si>
  <si>
    <t>ratio</t>
  </si>
  <si>
    <t>ratios between 3 things, gives delta and a second ratio, so you have to calculate them</t>
  </si>
  <si>
    <t>You cannot link the same multiplier between ratios, rather, you have to use different multipliers for EACH ratio</t>
  </si>
  <si>
    <t>exponents (squares) and addition</t>
  </si>
  <si>
    <t>QDS00763</t>
  </si>
  <si>
    <t>combinations</t>
  </si>
  <si>
    <t>Combinations, easy</t>
  </si>
  <si>
    <t>QDS01927</t>
  </si>
  <si>
    <t>Word problem</t>
  </si>
  <si>
    <t>logic, percents and whole numbers</t>
  </si>
  <si>
    <t>Understand logic quicker, need whole number of each part, etc. Really an easy question, if you can work through the relative %'s, can solve within a min, min 30 most</t>
  </si>
  <si>
    <t>QDs02444</t>
  </si>
  <si>
    <t>Word Problem</t>
  </si>
  <si>
    <t xml:space="preserve">Ratios, </t>
  </si>
  <si>
    <t>MUCh easier to convert the seconds per page in to total minutes for the whole thing. Bc, the (1), (2), can EASILy be converted into a whole #. If you do convert into indidividual, you'll have to do fractions. If you do, keep track of what you're doing. Remember, rephrase the question</t>
  </si>
  <si>
    <t>QDS10738</t>
  </si>
  <si>
    <t>Cominations</t>
  </si>
  <si>
    <t>QPS00580</t>
  </si>
  <si>
    <t>Restricted #'s, possibile a.c.s</t>
  </si>
  <si>
    <t>QPS04867</t>
  </si>
  <si>
    <t>Number theory</t>
  </si>
  <si>
    <t>reciprocals, # must have two factors that are consecutive</t>
  </si>
  <si>
    <t>Good job using fake #'s to determine a trend/pattern, you found that the denominator must be two recipricols, obviously, a prime in numerator is debunked, as they can't be recripicol integers with 1 prime in numerator if flipped</t>
  </si>
  <si>
    <t>QPS08138</t>
  </si>
  <si>
    <t xml:space="preserve">Gives range of digits, asks for smallest possible #. </t>
  </si>
  <si>
    <t>Similar Problems</t>
  </si>
  <si>
    <t>Gives digits, asks for largest possible number, largest possible product (both of these you just maximize the number)</t>
  </si>
  <si>
    <t>QPs09341</t>
  </si>
  <si>
    <t>Remainder</t>
  </si>
  <si>
    <t>restricts even integer, then tests remainder of a number</t>
  </si>
  <si>
    <t xml:space="preserve">bc n = even, and the remaind is even, you know that the 9x is even, and hence, x is even. Therefore, think x = 2, 4, 6, etc. Then, go through the answer choices. </t>
  </si>
  <si>
    <r>
      <t xml:space="preserve">For the hundreds digit, MUST be difference of 1, but could be 2/1, 3/2, 8/7, etc. For the tens digit, if the 100's digit is &gt; than other hundreds digit, you want to make the top tens the smallest possible, and the bottom the largest possible ---&gt; the closest #. </t>
    </r>
    <r>
      <rPr>
        <b/>
        <sz val="11"/>
        <rFont val="Calibri"/>
        <family val="2"/>
        <scheme val="minor"/>
      </rPr>
      <t>PURELY LOGIC. If the problem cannot be solved by algebra, pause, logically critique!</t>
    </r>
  </si>
  <si>
    <t>word problem, points for a win, so calculate total # games, total # possible wins, total possible points for a draw is 1 per team, so 2 totla, etc</t>
  </si>
  <si>
    <t>GPrep2 - 1</t>
  </si>
  <si>
    <t>GPrep2 - 2</t>
  </si>
  <si>
    <t>exponents</t>
  </si>
  <si>
    <t>exponents, can pull out common factor of (2^x - 2^(x-2)) the 2^x, leaves 2^-2</t>
  </si>
  <si>
    <t>GPrep2 - 3</t>
  </si>
  <si>
    <t>Word Problems</t>
  </si>
  <si>
    <t>w.p. with two equations, if x&gt; 30 and if x&lt; 30, either algebra of logic here</t>
  </si>
  <si>
    <t>Think about the margin here; for (1) (2) combined (clearly, neither are sufficient themselves), bob produced 2 items and got an extra $30. But, if the production was &lt;30, then the 2 ---&gt; of $15 each, if production &gt;30, then 2 --&gt; $10 each, since 2x = 30, x is 3/2 in 2nd equation. hence, price per unit is 10 or 15, we can't determine answer</t>
  </si>
  <si>
    <t>factors</t>
  </si>
  <si>
    <t>3 options, which ones are integers, with factorials. Cancel factorials to determine integer value</t>
  </si>
  <si>
    <t xml:space="preserve">comparing 3 expressions, 1/x, 2x, x^2. </t>
  </si>
  <si>
    <t>set them equal to each other to determine value where the results diverge. X^2 = 1/x, 1. 1/x = 2x @ .7. So 1/x &gt;2x less than .7, but can x^2 &gt; 2x less than .7? No. 2x&gt;x^2 less than 2(set equal to each other)</t>
  </si>
  <si>
    <t>GPrep2 - 4</t>
  </si>
  <si>
    <t>GPrep2 - 5</t>
  </si>
  <si>
    <t>Absolute value, squares</t>
  </si>
  <si>
    <t>square root of an integer = absolute value</t>
  </si>
  <si>
    <t>this is a regular D.S. problem ,but as a P.S., so the answer is |x| / x, not 1 or -1</t>
  </si>
  <si>
    <t>educated</t>
  </si>
  <si>
    <t>median of chart given</t>
  </si>
  <si>
    <t>inequalities of two numbers,</t>
  </si>
  <si>
    <t>you can add them together, and that shows you that the question is unanswerable. But, once you get that result, quickly check with #'s to confirm</t>
  </si>
  <si>
    <t>prime factors</t>
  </si>
  <si>
    <t>the prime factors of a number, and the total number of factors</t>
  </si>
  <si>
    <t>You know that the factors are 1, k, 3, 7 and 3*7(21) from the stem. You did not identify this. Must UNDERSTAND THE QUESTION STEM, before moving to a.c.'s. If given two prime factors, 3 and 7, then you know there's only one additional factor (must be 3 or 7, bc no other prime factors). An additional non-prime factor, would lead to more factors than 6, bc it can be broken into primes, and also, other prime factors</t>
  </si>
  <si>
    <t>range</t>
  </si>
  <si>
    <t>median of set</t>
  </si>
  <si>
    <t>not a bad review for wording - given 5 categories of the number of shares, and asks for range of # of shares, so highest value of # share - lowerst val # share is new</t>
  </si>
  <si>
    <t>Gives x + Y = 77, asks for xy. Gives x, y have same tens digit, so only two possible #'s of x, y, which regardless since question is xy</t>
  </si>
  <si>
    <t>good job making sure the question stem, xy = #, so x = a y = b, or x = b y = a is sufficient</t>
  </si>
  <si>
    <t>Growth</t>
  </si>
  <si>
    <t>Linear Growth</t>
  </si>
  <si>
    <t>Growth problems, must make sure to correctly identify linear vs. exponential. Exponential = RATIO are the same or constant RATIO, linear = constant amount each yaer</t>
  </si>
  <si>
    <t xml:space="preserve">Must accurately UNDERSTAND THE QUESTION, got lucky to avoid mistakes here. I misinterpretated </t>
  </si>
  <si>
    <t>proportions</t>
  </si>
  <si>
    <t>directly proportional is num. ind is denominator. % increase/%of</t>
  </si>
  <si>
    <t>Ratio</t>
  </si>
  <si>
    <t>ratios, asks for a ratio in a different metric (12 ounces to 6 ounces)</t>
  </si>
  <si>
    <t>Can easily adjust the metric before, so you need 200 6 ounces, you only need 100 12 ounces. From there, you know the ration is 1x to 3x, so 4x = 100, and x = 25</t>
  </si>
  <si>
    <t>Equations relate 3 people together, asks for mean</t>
  </si>
  <si>
    <t xml:space="preserve">Must DO THE PROBLEM ALGEBRAICALLY, even though two equations with 3 unkowns, the unkowns may cancel (true for algebra, for mean questions, etc.) so set the equations, add them, divide by 3, </t>
  </si>
  <si>
    <t>GPrep2 - 16</t>
  </si>
  <si>
    <t>Number of points of interesction, a tangent is intersection!</t>
  </si>
  <si>
    <t>when a circle intersects a triangle on a tangent, it is considered intersection - see Bunuel's graph</t>
  </si>
  <si>
    <t>GPrep2 - 17</t>
  </si>
  <si>
    <t>must read question slower, and catch the "different positive integers", so different numbers!</t>
  </si>
  <si>
    <t>mean, different numbers</t>
  </si>
  <si>
    <t>GPrep2 - 18</t>
  </si>
  <si>
    <t>Implied integer constraint (people), and ratios, give a max # people, so you can determine everyones #. Bc only 1 integer is true for the max</t>
  </si>
  <si>
    <t>Good, the implied integer constraint allows you to determine # so that every piece of ratio is in integer</t>
  </si>
  <si>
    <t>GPrep2 - 19</t>
  </si>
  <si>
    <t>Sequence</t>
  </si>
  <si>
    <t>a sequence, can you determine patter, and the eventual value</t>
  </si>
  <si>
    <t>Determine pattern of sequence, 1/2, -1/4, 1/8, -1/16, 1/32. Every pair of values after 2nd, is 1/8 -1/16, which is 1/8. Then 1/32 - 1/64 = 1/32, so on. So the sum of the rest is definitely positive, until -1/1024, which is way to small, bc 1/64 &gt;&gt;&gt;&gt;&gt;&gt; that #. so &gt; 1/4. Establish a pattern</t>
  </si>
  <si>
    <t>GPrep2 - 20</t>
  </si>
  <si>
    <t>triangle angles</t>
  </si>
  <si>
    <t>label sides</t>
  </si>
  <si>
    <t>GPrep2 - 21</t>
  </si>
  <si>
    <t>odd/even</t>
  </si>
  <si>
    <t xml:space="preserve">Positive/odd sequence, </t>
  </si>
  <si>
    <t>GPrep2 - 22</t>
  </si>
  <si>
    <t>Percent, P/L</t>
  </si>
  <si>
    <t>Setting up equations correctly,</t>
  </si>
  <si>
    <t>Go thorugh logically, set up equation, 25% of cost, is .25C, so R-C = .25c, if R = 20,000… etc.</t>
  </si>
  <si>
    <t>GPrep2 - 23</t>
  </si>
  <si>
    <t>Functions</t>
  </si>
  <si>
    <t>f(x) = f(1-x)</t>
  </si>
  <si>
    <t>Just takes going through methodically, NO STUPID MISTAKES ON ARITHMETIC. Make sure to try and factor at the end!</t>
  </si>
  <si>
    <t>GPrep2 - 24</t>
  </si>
  <si>
    <t>Limited triangle sides</t>
  </si>
  <si>
    <t>side of triangle limits</t>
  </si>
  <si>
    <t>MAKE SURE TO READ QUESTION SLOWLY. They're asking about potential perimeter, not the potential side length</t>
  </si>
  <si>
    <t>GPrep2 - 25</t>
  </si>
  <si>
    <t>percent change</t>
  </si>
  <si>
    <t>% change, two years in a ratio</t>
  </si>
  <si>
    <t>You can calculate % change if you have two years in a ratio, you CANNOT calculate % change if you have two years relative to + or - . i.e. 1979 = 3x, 1989 = 100x then yes, but not 3x +5 and 10x. No cus then 7x +5 / 10x type</t>
  </si>
  <si>
    <t>GPrep2 - 26</t>
  </si>
  <si>
    <t>Cannot divide by variable in algebraic equation (ignores pos. of 0)</t>
  </si>
  <si>
    <t>Make sure to subtract, not divide. You cannot divide by unkown variable in algebraic equation!!</t>
  </si>
  <si>
    <t>GPrep2 - 27</t>
  </si>
  <si>
    <t>Logic, step through possible answers. Try and prove question yes and no</t>
  </si>
  <si>
    <t>GPrep2 - 28</t>
  </si>
  <si>
    <t>Give rate per machine, and give # days</t>
  </si>
  <si>
    <t>remainder of an equation, when the variable in the equation is given</t>
  </si>
  <si>
    <t>DUMB MISTAKE = I tested #'s, yet said 5^2 - 1 / 24 has remainder of 1. Be methodical, be neater, SLOW DOWN!!! Test #'s accurately</t>
  </si>
  <si>
    <t>GPrep2 - 29</t>
  </si>
  <si>
    <t>GPrep2 - 30</t>
  </si>
  <si>
    <t>Percent change</t>
  </si>
  <si>
    <t>two numbers increased, % change between the difference</t>
  </si>
  <si>
    <t>GPrep2 - 32</t>
  </si>
  <si>
    <t>GPrep2 - 31</t>
  </si>
  <si>
    <t>Number Line</t>
  </si>
  <si>
    <t>Number line, with restrictions on positive negative</t>
  </si>
  <si>
    <t>Write out any potential differences, know that the DIFFERENCE is absolute value, either to left or to right</t>
  </si>
  <si>
    <t>Sets</t>
  </si>
  <si>
    <t>Any two numbers, #'s in a set</t>
  </si>
  <si>
    <t>GPrep2 - 33</t>
  </si>
  <si>
    <t>(r,s)</t>
  </si>
  <si>
    <t>Given equation of line, and  possible equations for (r,s)</t>
  </si>
  <si>
    <t>Given two equations for (r,s), one of them is exact same as y=…, other different (but crosses). "does the line contain the point"  means that when plugging in r = y, and s = x, does the equation of the line hold true. Basically, does (r,s) have the same equation, for all values r,s (not just 1, which would be any two w/ different slopes!) bc, if the other is true, we are UNSURE whether x = r and y = s)</t>
  </si>
  <si>
    <t>GPrep2 - 34</t>
  </si>
  <si>
    <t>GPrep2 - 35</t>
  </si>
  <si>
    <t>selection of at least 1 x from pool of x and y</t>
  </si>
  <si>
    <t xml:space="preserve">You CANNOT have 4 * 2C9. think about it, 2C9 = 36, so there are 36 with B, but the 4 * double counts those. Because if 2C9, the 2 is B, the 4 can also be a B. Double counted, rather, just do total number of cominations, - the combinations without any of the 4 </t>
  </si>
  <si>
    <t>GPrep2 - 36</t>
  </si>
  <si>
    <t>Integer</t>
  </si>
  <si>
    <t>gave a cube, with potential factors, asked for other factors that must make (fractions given) an integer</t>
  </si>
  <si>
    <t>You know that anything that is a ^3, must have every prime # to a *3, so 3 of each prime, 6 of each prime, 9 of each prime, etc. Find the # of primes, then find the ones that must make fraction integer. METHODICAL CHECKING INTEGER VALUES</t>
  </si>
  <si>
    <t>Angles/Coordinate Plane</t>
  </si>
  <si>
    <t>angles, 30-60-90 triangle, do NOT ASSUME picture drawn correctly</t>
  </si>
  <si>
    <t>QDS03627</t>
  </si>
  <si>
    <t>Overlapping Set</t>
  </si>
  <si>
    <t>2 way</t>
  </si>
  <si>
    <t>Overlapping set 2 way, give %'s and one difference, cannot find #</t>
  </si>
  <si>
    <t>QDS04846</t>
  </si>
  <si>
    <t>asked for total # cars, gave mean # of customers, and total # of customers</t>
  </si>
  <si>
    <t>for some reason I thought that because it was mean, it could flucuate. But total = mean * #. If they ask about a specific subset, THEN it could flucuate. But total is good</t>
  </si>
  <si>
    <t>QPS02836</t>
  </si>
  <si>
    <t>Sum of sequence</t>
  </si>
  <si>
    <t>Sum of 1 to 100, omitting even's between 25-63</t>
  </si>
  <si>
    <t xml:space="preserve">they gave equation of arithmetic sequence, UNNECESSARY. You know the sum of 1-100 is 100-1 + 1, = 100*50. Minus the evens between 63 and 25. </t>
  </si>
  <si>
    <t>QPS05499</t>
  </si>
  <si>
    <t>VRC098-03</t>
  </si>
  <si>
    <t>Type</t>
  </si>
  <si>
    <t>RC</t>
  </si>
  <si>
    <r>
      <t xml:space="preserve">Read question as "the zoo does this", but it was "these people </t>
    </r>
    <r>
      <rPr>
        <i/>
        <sz val="11"/>
        <color theme="1"/>
        <rFont val="Calibri"/>
        <family val="2"/>
        <scheme val="minor"/>
      </rPr>
      <t xml:space="preserve">advocated </t>
    </r>
    <r>
      <rPr>
        <sz val="11"/>
        <color theme="1"/>
        <rFont val="Calibri"/>
        <family val="2"/>
        <scheme val="minor"/>
      </rPr>
      <t>that the zoo do this. SLOW DOWN on RC questions</t>
    </r>
  </si>
  <si>
    <t>P Test2 - 8</t>
  </si>
  <si>
    <t>Correct?</t>
  </si>
  <si>
    <t>"who" is unnecessary. Just as an archeologist needs… so a __- needs… who restricts it to an archaeologist WHO needs a background</t>
  </si>
  <si>
    <t>P Test2 - 15</t>
  </si>
  <si>
    <t>Was checking for specific MANTRA's, I found one, and I read it, and kind of just checked it off the list, DID NOT COMPREHEND. The A.C. was correct (not listed in passage), but I just saw it in passage and checked. COMPREHEND. If something's wrong, awesome!</t>
  </si>
  <si>
    <t>SC</t>
  </si>
  <si>
    <t>listed</t>
  </si>
  <si>
    <t>P Test2 - 24</t>
  </si>
  <si>
    <t>parrallel/Idiom</t>
  </si>
  <si>
    <t>Should get right?</t>
  </si>
  <si>
    <t>That/Those</t>
  </si>
  <si>
    <r>
      <t xml:space="preserve">in comparison, "that" may not appear parallel, but refers to the singular noun!!  "… between the semantic organization of N.A. laungauges and that of European…" </t>
    </r>
    <r>
      <rPr>
        <b/>
        <sz val="11"/>
        <color theme="1"/>
        <rFont val="Calibri"/>
        <family val="2"/>
        <scheme val="minor"/>
      </rPr>
      <t>DO NOT x A.C. TOO QUICKLY IF YOU AREN"T SURE!!!</t>
    </r>
    <r>
      <rPr>
        <sz val="11"/>
        <color theme="1"/>
        <rFont val="Calibri"/>
        <family val="2"/>
        <scheme val="minor"/>
      </rPr>
      <t xml:space="preserve"> Clearly, there's no "that' before the and, but it's not parallel, it's a comparison!</t>
    </r>
  </si>
  <si>
    <t>P Test2 - 26</t>
  </si>
  <si>
    <t>General</t>
  </si>
  <si>
    <t>I thought one was correct, and didn't actively comprehend the others</t>
  </si>
  <si>
    <t>P Test2 - 33</t>
  </si>
  <si>
    <t>. Notice the -ing modifying the noun! "Many financial experts believe that policy makers at the Federal Reserve will be almost certain to leave interest rates unchanged for the foreseeable future." -"will be" is not perfect, but NOT wrong. DO NOT x it!!! Rather, xx to be yy is wrong. And balanced between that of moderate growth and low inflation" that of refers to some mystery noun, which makes no sense!</t>
  </si>
  <si>
    <t>P Test2 - 36</t>
  </si>
  <si>
    <t>DO NOT IGNORE THE VERY END OF THE underline! Compare all the way until the last word, last letter. Especially if you can't find other splits, CHECK THE END!</t>
  </si>
  <si>
    <t>P Test2 - 39</t>
  </si>
  <si>
    <t>Comparison</t>
  </si>
  <si>
    <t>e- redundant, today's and now. C vs. D. in D, "more fuel-efficient small cars than those (more fuel-efficient small cars) at any other time in their…" When using "those" you cannot separate the adjective from the noun it refers to. Also, " Sprinters in texas can run faster than they can in North Dakota." They refers to the "sprinters in Texas" vs. Sprinters in Texas can run faster than those in North Dakota" - GOOD! those refers to sprinters. VS. "Texan sprinters can run faster than those can in North Dakota." Those refers to "Texan Sprinters", bc Texan is an adjective!</t>
  </si>
  <si>
    <t>P Test2 - 40</t>
  </si>
  <si>
    <t>"media" and "data" are BOTH PLURAL. Very rare plural forms of collective nouns</t>
  </si>
  <si>
    <t>P Test2 - 41</t>
  </si>
  <si>
    <t>Meaning</t>
  </si>
  <si>
    <r>
      <t xml:space="preserve">"x results in y", ONLY IF x is an action! X has to literally, result in y. Can the stinger result in stinging causing the bee to die? NO. The stinger can't result in anything. </t>
    </r>
    <r>
      <rPr>
        <b/>
        <sz val="11"/>
        <color theme="1"/>
        <rFont val="Calibri"/>
        <family val="2"/>
        <scheme val="minor"/>
      </rPr>
      <t xml:space="preserve">Objects can never </t>
    </r>
    <r>
      <rPr>
        <b/>
        <i/>
        <sz val="11"/>
        <color theme="1"/>
        <rFont val="Calibri"/>
        <family val="2"/>
        <scheme val="minor"/>
      </rPr>
      <t>result</t>
    </r>
    <r>
      <rPr>
        <b/>
        <sz val="11"/>
        <color theme="1"/>
        <rFont val="Calibri"/>
        <family val="2"/>
        <scheme val="minor"/>
      </rPr>
      <t xml:space="preserve"> in anything!!!</t>
    </r>
  </si>
  <si>
    <t>OG Quant DS 96</t>
  </si>
  <si>
    <t>Rule</t>
  </si>
  <si>
    <t>Rule of [ x ] to round integers</t>
  </si>
  <si>
    <t>OG Quant DS 103</t>
  </si>
  <si>
    <t xml:space="preserve">Two numbers, asked if another number is closer to one of them than the other - mean logic, </t>
  </si>
  <si>
    <t>OG Quant DS 116</t>
  </si>
  <si>
    <t>two, double</t>
  </si>
  <si>
    <t>Overlapping set, %'s, use 100 as smart #</t>
  </si>
  <si>
    <t>OG Quant DS 121</t>
  </si>
  <si>
    <t>Inequalities and exponents, with two variables</t>
  </si>
  <si>
    <t>For #1, you can either directly say x = y^2, so if y = 1, x = 1, then check the question, OR, plug x into questions, then reduce y^y^2, which is y^(2y), and y^(y^2), which just that. Good practice for exponent reduce</t>
  </si>
  <si>
    <t>OG Quant PS 167</t>
  </si>
  <si>
    <t>Change, % -ish</t>
  </si>
  <si>
    <t>1/3 more than, 1/4 less than, etc. Kind of like %, be very methodical/double check that you set up correctly</t>
  </si>
  <si>
    <t>OG Quant PS 168</t>
  </si>
  <si>
    <t>Scheduling</t>
  </si>
  <si>
    <t>scheduling, minimzing a layover time</t>
  </si>
  <si>
    <t>OG Quant PS 169</t>
  </si>
  <si>
    <t>Squares</t>
  </si>
  <si>
    <t>Square of a number, must have multiples of primes in factors of 2, cubes must be in multiples of 3's, etc</t>
  </si>
  <si>
    <t xml:space="preserve">Review this problem, this should be able to be done like palm of your hand </t>
  </si>
  <si>
    <t>OG Quant PS 170</t>
  </si>
  <si>
    <t>Equation, which could be possible value of a variable with an integer constraint</t>
  </si>
  <si>
    <t>OG Quant PS 171</t>
  </si>
  <si>
    <t>OG Quant PS 172</t>
  </si>
  <si>
    <t>OG Quant PS 173</t>
  </si>
  <si>
    <t>OG Quant PS 174</t>
  </si>
  <si>
    <t>OG Quant PS 175</t>
  </si>
  <si>
    <t>P&amp;L</t>
  </si>
  <si>
    <t>Profit &amp; loss, with attrition, all in variables</t>
  </si>
  <si>
    <t>integer test</t>
  </si>
  <si>
    <t xml:space="preserve">Factors, and gave expressions asked for non integer. Multiple of x * #/ x is integer. Mult. X + mult x /x is integer. Any factor is a multiple of the larger #. </t>
  </si>
  <si>
    <t xml:space="preserve">Good job plugging &amp; testing #'s, but this can easily be done to with a little theory. </t>
  </si>
  <si>
    <t>Give work and time, so express rates in terms of those. NEATLY solve quadratic to find time</t>
  </si>
  <si>
    <t>Symbols</t>
  </si>
  <si>
    <t>Symbols and constraints with the symbols. BACKSOLVE</t>
  </si>
  <si>
    <t xml:space="preserve">be very methodical to make sure all the constraints hold, and that the symbols match up to the end result. i.e. the end result if A = 1, B = 2, and end result is ABA, make sure it's 121, not 212. </t>
  </si>
  <si>
    <t xml:space="preserve">Gives geometric shape, asks for what number a certain ratio is possible. </t>
  </si>
  <si>
    <t>IT DOES NOT CLARIFY INTEGER CONSTAINT, so all of the widths of the door are possible. Integer constrain would restrict the area of the ratio to specific #'s, but not without an integer constraint. Infintesimal # of decimals</t>
  </si>
  <si>
    <t>OG Quant PS 176</t>
  </si>
  <si>
    <t>Fractions, cancelling, common den.</t>
  </si>
  <si>
    <t>BE METHODICAL ON ARITHMETIC!</t>
  </si>
  <si>
    <t>OG Quant PS 162</t>
  </si>
  <si>
    <t>Triangle inscribed in circle (so you know two sides = bc radius)</t>
  </si>
  <si>
    <t>label angles, you can relate all the angles, exteriorer angle of triangle is = to two opposite sides , y = 2x. You know &lt; A = &lt; B, and can relate x = x with this information</t>
  </si>
  <si>
    <t>VSC001578</t>
  </si>
  <si>
    <r>
      <t xml:space="preserve">I x an a.c. because something sounded weird… </t>
    </r>
    <r>
      <rPr>
        <b/>
        <sz val="11"/>
        <color theme="1"/>
        <rFont val="Calibri"/>
        <family val="2"/>
        <scheme val="minor"/>
      </rPr>
      <t>only x an a.c. if you know there's an error</t>
    </r>
    <r>
      <rPr>
        <sz val="11"/>
        <color theme="1"/>
        <rFont val="Calibri"/>
        <family val="2"/>
        <scheme val="minor"/>
      </rPr>
      <t>. "new ones that are harder and harder for consumers to avoid." DO NOT x IT! I picked an a.c. that had 'their' refer to banks, and 'them' refer to fees. Same type of pronoun, they must refer to the same thing</t>
    </r>
  </si>
  <si>
    <t>Pronoun</t>
  </si>
  <si>
    <t>100 SC - 94</t>
  </si>
  <si>
    <r>
      <t xml:space="preserve">(a), a greater proportion than it was in any previous year. "it" must refer to a proportion, in the sentence, it refers to spending, which is wrong ffrom a logic standpoint. A greater proportion than the spending was… is spending a proportion? NO! In [C], "they" refers to "soaring television costs", which is illogical. </t>
    </r>
    <r>
      <rPr>
        <b/>
        <sz val="11"/>
        <color theme="1"/>
        <rFont val="Calibri"/>
        <family val="2"/>
        <scheme val="minor"/>
      </rPr>
      <t>The adjective always MUST come with the pronoun</t>
    </r>
    <r>
      <rPr>
        <sz val="11"/>
        <color theme="1"/>
        <rFont val="Calibri"/>
        <family val="2"/>
        <scheme val="minor"/>
      </rPr>
      <t>. So in comparison, you're comparing the soaring television costs to the other years non [soaring television costs]</t>
    </r>
  </si>
  <si>
    <t>100 SC - 96</t>
  </si>
  <si>
    <t>"To Josephine Baker, …, and she…" is redundant. To Josephine Baker, and Josephine Baker …. "Long before it was fashionable to be an expatriate…" is correct!</t>
  </si>
  <si>
    <t>100 SC - 97</t>
  </si>
  <si>
    <r>
      <t>Must recognize idioms</t>
    </r>
    <r>
      <rPr>
        <sz val="11"/>
        <color theme="1"/>
        <rFont val="Calibri"/>
        <family val="2"/>
        <scheme val="minor"/>
      </rPr>
      <t xml:space="preserve"> - distinction between x and y. NOT distinctions of x from y. Distinguishes x from y, not must use between with distinctions. Distinctions of x to y. NO. "lay"  must take an object, i.e. must be lay x (object) ____. The -___ layed the </t>
    </r>
    <r>
      <rPr>
        <i/>
        <sz val="11"/>
        <color theme="1"/>
        <rFont val="Calibri"/>
        <family val="2"/>
        <scheme val="minor"/>
      </rPr>
      <t xml:space="preserve">baby </t>
    </r>
    <r>
      <rPr>
        <sz val="11"/>
        <color theme="1"/>
        <rFont val="Calibri"/>
        <family val="2"/>
        <scheme val="minor"/>
      </rPr>
      <t xml:space="preserve">down.         </t>
    </r>
    <r>
      <rPr>
        <b/>
        <sz val="11"/>
        <color theme="1"/>
        <rFont val="Calibri"/>
        <family val="2"/>
        <scheme val="minor"/>
      </rPr>
      <t xml:space="preserve">x lies not so much in a, as in b. === x lies not so much in a, but in b. </t>
    </r>
    <r>
      <rPr>
        <sz val="11"/>
        <color theme="1"/>
        <rFont val="Calibri"/>
        <family val="2"/>
        <scheme val="minor"/>
      </rPr>
      <t xml:space="preserve"> Same meaning. " One of the primary distinctions between our intelligence and that of other primates may lie not so much in any specific skill as in our ability to extend knowledge gained in one context to new and different ones. - distinction is not in one skill, but rather in our ability to extend knowledge... the as shows this contrast!</t>
    </r>
  </si>
  <si>
    <t>must plug in #'s, think decimals, since the more you square, the lower they get</t>
  </si>
  <si>
    <t>Make sure you're considerate, metehodical in your math and set up equations right in geometry. Lots of 180 - (  …) , parenthesis, must extrapolate the sign, etc. Really good lesson to label angles! Label sides of triangles! (try to make equal variables if they're related!)</t>
  </si>
  <si>
    <t>Sub Type</t>
  </si>
  <si>
    <r>
      <t xml:space="preserve">MAKE SURE TO ADD TAX to the price, DO NOT SUBTACT. - </t>
    </r>
    <r>
      <rPr>
        <b/>
        <sz val="11"/>
        <rFont val="Calibri"/>
        <family val="2"/>
        <scheme val="minor"/>
      </rPr>
      <t xml:space="preserve">Methodical with percents and word problems! </t>
    </r>
    <r>
      <rPr>
        <sz val="11"/>
        <rFont val="Calibri"/>
        <family val="2"/>
        <scheme val="minor"/>
      </rPr>
      <t>Price reduction, subtract that from total, then ADD BACK the tax!</t>
    </r>
  </si>
  <si>
    <r>
      <rPr>
        <b/>
        <sz val="11"/>
        <rFont val="Calibri"/>
        <family val="2"/>
        <scheme val="minor"/>
      </rPr>
      <t>Double check your %'s (increase by 100% of a variable = 200% of the variable, so in equation, it's 2*B)</t>
    </r>
    <r>
      <rPr>
        <sz val="11"/>
        <rFont val="Calibri"/>
        <family val="2"/>
        <scheme val="minor"/>
      </rPr>
      <t>, 100% increase of B is equal to 200% of B, or 200/100 B, or 2B. It's definitely not equal to 100B! Then for the answer, it'll be (1.4A - A)/A, bc it's % increase, not percent of! (140% of)</t>
    </r>
  </si>
  <si>
    <r>
      <t xml:space="preserve">Whatever info they give you , try and test both a yes and a no to the question. </t>
    </r>
    <r>
      <rPr>
        <b/>
        <sz val="11"/>
        <rFont val="Calibri"/>
        <family val="2"/>
        <scheme val="minor"/>
      </rPr>
      <t>Use LOGIC! Go the second step</t>
    </r>
  </si>
  <si>
    <r>
      <t xml:space="preserve">Do NOT </t>
    </r>
    <r>
      <rPr>
        <sz val="11"/>
        <rFont val="Calibri"/>
        <family val="2"/>
        <scheme val="minor"/>
      </rPr>
      <t xml:space="preserve">irrationally set work = 1. Rather, find 6* 12 = 72 work, so 8 days * r = 72. OR, know that 1/72 is the rate per machine, so x/72 is rate of group, * 8 days = 1. X must equal 9. </t>
    </r>
  </si>
  <si>
    <r>
      <t xml:space="preserve">because they ask for % change of </t>
    </r>
    <r>
      <rPr>
        <b/>
        <sz val="11"/>
        <rFont val="Calibri"/>
        <family val="2"/>
        <scheme val="minor"/>
      </rPr>
      <t>the difference, and</t>
    </r>
    <r>
      <rPr>
        <sz val="11"/>
        <rFont val="Calibri"/>
        <family val="2"/>
        <scheme val="minor"/>
      </rPr>
      <t xml:space="preserve"> they give the </t>
    </r>
    <r>
      <rPr>
        <b/>
        <sz val="11"/>
        <rFont val="Calibri"/>
        <family val="2"/>
        <scheme val="minor"/>
      </rPr>
      <t>value of the difference</t>
    </r>
    <r>
      <rPr>
        <sz val="11"/>
        <rFont val="Calibri"/>
        <family val="2"/>
        <scheme val="minor"/>
      </rPr>
      <t>, then the % change is the % growth of the difference. So x - 5 = y. x and y increase by z%, then the difference between x and y = 5*z%. You cannot determine either absolute #, but you CAN determine the difference after, as the difference just changes the the % of the original difference. Now, if the two %'s were different between x and y, can not tell (need absolute values). Do the math! (2), just given ratios and % change, you cannot answer the question, bc 100 - 75, vs. 4 - 3, the change in difference is enormously differe</t>
    </r>
  </si>
  <si>
    <r>
      <t xml:space="preserve">Any two numbers in a set * by each other = 0, One number may not be equal to zero!!!! Then, </t>
    </r>
    <r>
      <rPr>
        <i/>
        <sz val="11"/>
        <rFont val="Calibri"/>
        <family val="2"/>
        <scheme val="minor"/>
      </rPr>
      <t>any two numbers still = 0</t>
    </r>
    <r>
      <rPr>
        <sz val="11"/>
        <rFont val="Calibri"/>
        <family val="2"/>
        <scheme val="minor"/>
      </rPr>
      <t xml:space="preserve"> (product). Addition, then </t>
    </r>
    <r>
      <rPr>
        <b/>
        <sz val="11"/>
        <rFont val="Calibri"/>
        <family val="2"/>
        <scheme val="minor"/>
      </rPr>
      <t>each</t>
    </r>
    <r>
      <rPr>
        <sz val="11"/>
        <rFont val="Calibri"/>
        <family val="2"/>
        <scheme val="minor"/>
      </rPr>
      <t xml:space="preserve"> number = 0. Because, </t>
    </r>
    <r>
      <rPr>
        <b/>
        <sz val="11"/>
        <rFont val="Calibri"/>
        <family val="2"/>
        <scheme val="minor"/>
      </rPr>
      <t>any two numbers, so</t>
    </r>
    <r>
      <rPr>
        <sz val="11"/>
        <rFont val="Calibri"/>
        <family val="2"/>
        <scheme val="minor"/>
      </rPr>
      <t xml:space="preserve"> if one of the numbers =! 0, lets say 3,3,3,-3,-3,-3, then any two numbers, could be 0, -6, 6</t>
    </r>
  </si>
  <si>
    <r>
      <rPr>
        <b/>
        <sz val="11"/>
        <rFont val="Calibri"/>
        <family val="2"/>
        <scheme val="minor"/>
      </rPr>
      <t xml:space="preserve">DO NOT </t>
    </r>
    <r>
      <rPr>
        <sz val="11"/>
        <rFont val="Calibri"/>
        <family val="2"/>
        <scheme val="minor"/>
      </rPr>
      <t>assume that the picture is drawn to scale. You see the 1, (3)^(1/2), and should instantly recognize the 30-60-90 triangle. DO NOT assume that O is the origin, as the question never states so. You know that OQ = 2, bc, that's what the hypotenuse of hte 30-60-90 is. IT's NOT (10)^(1/2)! bc you do'nt know it's origin</t>
    </r>
  </si>
  <si>
    <r>
      <t xml:space="preserve">Rather than write out tons of depature times for each trip (assuming it's a super difficult problem), go through 1 by 1. </t>
    </r>
    <r>
      <rPr>
        <b/>
        <sz val="11"/>
        <rFont val="Calibri"/>
        <family val="2"/>
        <scheme val="minor"/>
      </rPr>
      <t>logically</t>
    </r>
    <r>
      <rPr>
        <sz val="11"/>
        <rFont val="Calibri"/>
        <family val="2"/>
        <scheme val="minor"/>
      </rPr>
      <t xml:space="preserve"> approach, do maybe two times, and you can easily see a pattern that it MUST be ____ minutes. Do NOT write out all possible times, without going through at least one first</t>
    </r>
  </si>
  <si>
    <r>
      <rPr>
        <b/>
        <i/>
        <sz val="11"/>
        <rFont val="Calibri"/>
        <family val="2"/>
        <scheme val="minor"/>
      </rPr>
      <t>MUST MAKE AN EDUCATED GUESS ~ 1:30, pause, take 10 sec. to make educated guess</t>
    </r>
    <r>
      <rPr>
        <sz val="11"/>
        <rFont val="Calibri"/>
        <family val="2"/>
        <scheme val="minor"/>
      </rPr>
      <t>. Also, must be able neatly/cleanly solve quadratics like this</t>
    </r>
  </si>
  <si>
    <t>GMAT P QDS03756</t>
  </si>
  <si>
    <t>Average Time</t>
  </si>
  <si>
    <t>Asked for average time of two trips and gave average speed, (1) gave the ratio of distances, and (2) the ratio of times. Both are sufficient, since in D1 + D2/T1 + T2, since they can be written in terms of each other</t>
  </si>
  <si>
    <t>GMAT P QDS05386</t>
  </si>
  <si>
    <t>GMAT P QdS131128</t>
  </si>
  <si>
    <t>exponents and algebra, just rewrite the equation. Given positive integers, so you CAN multiply the values</t>
  </si>
  <si>
    <t>good job identifying that they cannot be = 1 or = 0 here, since they're positive different integers (or else would be false, inequalities, think 0!</t>
  </si>
  <si>
    <t>GMAT P QDS14816</t>
  </si>
  <si>
    <t>Word problem inequality</t>
  </si>
  <si>
    <t>Gave two variables =, and two others, asked for lowest, gave two others equal to the equal onces, but which is lower between the two unkowns!?</t>
  </si>
  <si>
    <t>GMAT P QPS02713</t>
  </si>
  <si>
    <t>"which of the following must be true.Word problem inequality"</t>
  </si>
  <si>
    <t>Gave |x|&gt;3, so x&gt;3 OR x&lt;-3. One answer was x&gt;3, NO, that not must be true, since x could be &lt;-3. Also, |x-1| &gt; 2, so x&gt;3, or x&lt;-1. YES, this must be true. If x&lt; -1, then x is definitely &lt;-3!</t>
  </si>
  <si>
    <t>GMAT P QPS06108</t>
  </si>
  <si>
    <t>Gave a frequency chart, asked for prob. X is within aboslute value of 3/2</t>
  </si>
  <si>
    <t>GMAT P QPS06303</t>
  </si>
  <si>
    <t>Scientific notation</t>
  </si>
  <si>
    <t>Converting #'s into scientific notation, and then factoring!</t>
  </si>
  <si>
    <t>Improve on confidence with converting to scientific notation. Importantly, when you see (1 + 10^5) (1 - 10^5) , notice that if you multiply this out, the middle term cancels!!! You got all the way there, then gave up bc you were pressed for time. MULTIPLY IT OUT! spend an extra 20 seconds ! Especially if you glimpse a.c.s and see the ^10, that's key. 10^5 * 10^5 = 10^10!</t>
  </si>
  <si>
    <t>GMAT p QPS09052</t>
  </si>
  <si>
    <t>w.p. asked for profit</t>
  </si>
  <si>
    <t>100 SC - 100</t>
  </si>
  <si>
    <r>
      <t xml:space="preserve">split between "began in AD 69, and…", vs. "began in AD 69,…" I didn't check the rest of the sentence. YOU MUST check to see if this is in a list, and if the "and" is repeated after. It wasn't, so I was correct. But </t>
    </r>
    <r>
      <rPr>
        <b/>
        <sz val="11"/>
        <color theme="1"/>
        <rFont val="Calibri"/>
        <family val="2"/>
        <scheme val="minor"/>
      </rPr>
      <t>DO NOT</t>
    </r>
    <r>
      <rPr>
        <sz val="11"/>
        <color theme="1"/>
        <rFont val="Calibri"/>
        <family val="2"/>
        <scheme val="minor"/>
      </rPr>
      <t xml:space="preserve"> just choose "and" because it makes sense for the _____, verify AFTER the underline!</t>
    </r>
  </si>
  <si>
    <t>"the boulders include" vs "the test includes".  ---- "…, including" can refer to the noun directly before it, or a standing -ing modifier. Weird word, so here, the (B) has NOTHING wrong with it, go for it. Clearer</t>
  </si>
  <si>
    <t>idiom</t>
  </si>
  <si>
    <t>VSC00144</t>
  </si>
  <si>
    <t>Review</t>
  </si>
  <si>
    <t>VC001708</t>
  </si>
  <si>
    <r>
      <t>MUST RECOGNIZE IDIOM - EACH</t>
    </r>
    <r>
      <rPr>
        <sz val="11"/>
        <color theme="1"/>
        <rFont val="Calibri"/>
        <family val="2"/>
        <scheme val="minor"/>
      </rPr>
      <t xml:space="preserve">… singular!   Again, I </t>
    </r>
    <r>
      <rPr>
        <b/>
        <sz val="11"/>
        <color theme="1"/>
        <rFont val="Calibri"/>
        <family val="2"/>
        <scheme val="minor"/>
      </rPr>
      <t>x an answer choice that was correct</t>
    </r>
    <r>
      <rPr>
        <sz val="11"/>
        <color theme="1"/>
        <rFont val="Calibri"/>
        <family val="2"/>
        <scheme val="minor"/>
      </rPr>
      <t>. "results from the combined gravitational pull of the Sun and all the other planets…" is PARALLEL!</t>
    </r>
  </si>
  <si>
    <t>GMAT p QDS00490</t>
  </si>
  <si>
    <t xml:space="preserve">averages, two overlapping sets, average of each, </t>
  </si>
  <si>
    <t xml:space="preserve">You're given average of the first 15 rows of amovie theater, and the last 20 rows, and there are only 25 rows (10 overlapping), this is insufficient to determine the number of empty seats. Think about it, if there are tons of people in the middle overlapping section, then not many people on the outside; these people in the middle, are essentially counted twice. As in both averages. IF they're ZERO people in the middle, than NO ONE's counted twice, and there are the most amount of people. So least amount, put in overlapping, counted twice, least amt. outside, </t>
  </si>
  <si>
    <t>GMAT P QDS01197</t>
  </si>
  <si>
    <t>Set</t>
  </si>
  <si>
    <t>Consecutive integers</t>
  </si>
  <si>
    <t>only know answer because we know it's increase</t>
  </si>
  <si>
    <t>given an increasing cons. Int. set, given the 4th #, and and that the range is 100, asked the sum. IF it wasn't increasing, we wouldn't know, as it could be 0  to -100 or 0 to 100</t>
  </si>
  <si>
    <t>GMAT p QDS15995</t>
  </si>
  <si>
    <t>Rounding</t>
  </si>
  <si>
    <t>Gives hundreds digit of = 4, asks for # rounded to tenth, so sufficient</t>
  </si>
  <si>
    <t>GMAT P QPS01457</t>
  </si>
  <si>
    <t>Cordinate Plane</t>
  </si>
  <si>
    <t>GMAT P QPS02421</t>
  </si>
  <si>
    <t>Rectangular Prism</t>
  </si>
  <si>
    <t>GMAT p QPS07318</t>
  </si>
  <si>
    <t>Gives a total/3, then gives a hard value ($15) difference between T/4</t>
  </si>
  <si>
    <t>VSC002625</t>
  </si>
  <si>
    <t>comparison</t>
  </si>
  <si>
    <t>GMAT P VSC002339</t>
  </si>
  <si>
    <t xml:space="preserve">Do not choose one a.c. over another one that's worse bc of pronoun ambiguouity. GMAT DOES NOT TEST FOR PRONOUN AMBiGUOUITY! You must choose A over B here. B is soooo wordy, </t>
  </si>
  <si>
    <t>GMAT p VSC001641</t>
  </si>
  <si>
    <t>Sentence</t>
  </si>
  <si>
    <t>MGMAT new cat3 #1</t>
  </si>
  <si>
    <t>MGMAT new cat3 #2</t>
  </si>
  <si>
    <t>MGMAT new cat3 #3</t>
  </si>
  <si>
    <t>MGMAT new cat3 #5</t>
  </si>
  <si>
    <t>MGMAT new cat3 #6</t>
  </si>
  <si>
    <t>MGMAT new cat3 #7</t>
  </si>
  <si>
    <t>MGMAT new cat3 #8</t>
  </si>
  <si>
    <t>Absolute Value</t>
  </si>
  <si>
    <t>Adding absolute values, distance on # line</t>
  </si>
  <si>
    <t>Circles</t>
  </si>
  <si>
    <t xml:space="preserve">Asked is circle &gt; 1/2 area of rectangle, </t>
  </si>
  <si>
    <t>and said rectangle side = twice its width. So Radius of circle = 1/2 side (maximized), calculate area of circle (*3 for pie) and you can determine answer. (2), is rectangle's widte/length both reduced by 25%, so set them equal to 3/4 then continue to solve and compare the areas</t>
  </si>
  <si>
    <t>Rate*time; gives 3 trips with equal distances, asks for average speed in terms of variables. Can calculatte time as 1/r, and D cancels</t>
  </si>
  <si>
    <t>Triangles</t>
  </si>
  <si>
    <t>Given height of two right triangles, and one of the angles for one triangle</t>
  </si>
  <si>
    <t>We don't know anything about the opposite triangle, so we can't answer!</t>
  </si>
  <si>
    <t>Given two variables, and asked for potential GCF</t>
  </si>
  <si>
    <t>added 6 + 48 = 64</t>
  </si>
  <si>
    <t>Error</t>
  </si>
  <si>
    <t>process</t>
  </si>
  <si>
    <t>knowledge</t>
  </si>
  <si>
    <t>dumb</t>
  </si>
  <si>
    <t>kind of dumb</t>
  </si>
  <si>
    <t>missed constraint</t>
  </si>
  <si>
    <t>application</t>
  </si>
  <si>
    <t>Reviewed?</t>
  </si>
  <si>
    <t>GMAT P QPS14001</t>
  </si>
  <si>
    <t>GMAT P QDS00926</t>
  </si>
  <si>
    <t>GMAT P WDS04306</t>
  </si>
  <si>
    <t>parabola ( y  = x^2)</t>
  </si>
  <si>
    <t>GMAT P QDS07845</t>
  </si>
  <si>
    <t xml:space="preserve">Gave n / 9 with R = 3, then asked if /5 remainder. (1) gave # /45 and R = 30, so of course /5 </t>
  </si>
  <si>
    <t>GMAT P QDS10621</t>
  </si>
  <si>
    <t>Even/Odd</t>
  </si>
  <si>
    <t>Gives two objects, 1 gives 2, the other 1. Asks if odd? If we know the total value of giving 1's, then we know even/odd, since the 2 is always even. So odd + even = odd, even + even = odd</t>
  </si>
  <si>
    <t>GMAT P QDS13511</t>
  </si>
  <si>
    <t>N defects in 10 objects, asks for the number of n. "simultaneously and at random draws", even though simultaneous, you must treat as sequential!</t>
  </si>
  <si>
    <r>
      <t xml:space="preserve">(1), probability of pulling two is 1/15, so n/10 * n-1 /9 = 1/15. Must treat as pulling seperately, even though they say at the same time! Only don't if you're replacing. (2), probability of 1 defect and 1 not, so it's going to be (n/10 * 10-n/10)*2! </t>
    </r>
    <r>
      <rPr>
        <b/>
        <sz val="11"/>
        <color theme="1"/>
        <rFont val="Calibri"/>
        <family val="2"/>
        <scheme val="minor"/>
      </rPr>
      <t>You must multiply by two, because they'res two ways, either defect first or other first. Note</t>
    </r>
    <r>
      <rPr>
        <sz val="11"/>
        <color theme="1"/>
        <rFont val="Calibri"/>
        <family val="2"/>
        <scheme val="minor"/>
      </rPr>
      <t xml:space="preserve"> the probability is symetric, so there's two ways to do this, either n = 7 or n = 3 (7,3) or (3,7), but </t>
    </r>
    <r>
      <rPr>
        <b/>
        <sz val="11"/>
        <color theme="1"/>
        <rFont val="Calibri"/>
        <family val="2"/>
        <scheme val="minor"/>
      </rPr>
      <t>you know n &lt; 5, so you konw the answer</t>
    </r>
    <r>
      <rPr>
        <sz val="11"/>
        <color theme="1"/>
        <rFont val="Calibri"/>
        <family val="2"/>
        <scheme val="minor"/>
      </rPr>
      <t>. The n &lt; 5 is KEY.</t>
    </r>
  </si>
  <si>
    <t>GMAT P QPS07498</t>
  </si>
  <si>
    <t>double</t>
  </si>
  <si>
    <t>overlapping sets, give variables and a total value</t>
  </si>
  <si>
    <t xml:space="preserve">Takes a long time as they're many calculations. You can improve on speed by doing divison faster, i.e. 4/540 = 135 and 3/540 = 180 in your head. Good job spendinng the extra 30 seconds from (2:30 to 3:00) to get this correct. RARELY DO THIS, IF EVER. But if you're right there, on the cusp of solving it 100%, go for it. </t>
  </si>
  <si>
    <t>GMAT P QPS07920</t>
  </si>
  <si>
    <t>exponential growth</t>
  </si>
  <si>
    <t>Gives two variables in the exponential growth, and gives a variable for the growth. Then asks to find the value of the original two variables, one year outside of the last variable</t>
  </si>
  <si>
    <t>Tough problem, the growth is (1 + c/100) per year, so you can find that value in terms of M and K (the '93 and '95 values), then to get the '96 value, you plug m*the value solved for prior, which is = (1 + c/100). Good guess, you know that it's within the ()^1/2!</t>
  </si>
  <si>
    <t>GMAT P QPS09703</t>
  </si>
  <si>
    <t xml:space="preserve">yes </t>
  </si>
  <si>
    <t>conversions</t>
  </si>
  <si>
    <t>GMAT P QPS11427</t>
  </si>
  <si>
    <t>%</t>
  </si>
  <si>
    <t>%'s, 2 overlapping set</t>
  </si>
  <si>
    <t>must do quicker - notice it's a 2 overlapping set and not a 3! Also, they give you the set in %'s, so do the overlapping in %'s, and THEN convert to whole #. Since they gave you a fixed # for the total. You can do this</t>
  </si>
  <si>
    <t>GMAT p VSC002795</t>
  </si>
  <si>
    <t>pronoun</t>
  </si>
  <si>
    <t>M New CAT4 #1</t>
  </si>
  <si>
    <t>M New CAT4 #2</t>
  </si>
  <si>
    <t>M New CAT4 #3</t>
  </si>
  <si>
    <t>M New CAT4 #4</t>
  </si>
  <si>
    <t>M New CAT4 #5</t>
  </si>
  <si>
    <t>even</t>
  </si>
  <si>
    <t>Question asked, is the median of set S an odd number, when the set is full of even integers. Hence, are there an EVEN number of integers in the set</t>
  </si>
  <si>
    <t>Remember, even # of integers, means the median/mean is the average of the middle two, ODD number of integers in the set, means it's the middle # (and ALWAYS an integer)</t>
  </si>
  <si>
    <t>Divisbility by 12, asks if x(x+2)(x+4) is divisible by 12</t>
  </si>
  <si>
    <t xml:space="preserve">True if x is even, since, 12 needs a 2 and a 3. give x^2 + x / by 3, so x(x+2) divisible by 3. Well, if x=3, then yes it is, but it is not even! 3x multiple of 2 means that x is a multiple of 2, and even, </t>
  </si>
  <si>
    <t>Rectangle/Circle</t>
  </si>
  <si>
    <t>Rectangle inscribed in a circle, the radius of the circle is the rectangle diameter.</t>
  </si>
  <si>
    <t>M New CAT4 #6</t>
  </si>
  <si>
    <t>M New CAT4 #7</t>
  </si>
  <si>
    <t>M New CAT4 #8</t>
  </si>
  <si>
    <t>M New CAT4 #9</t>
  </si>
  <si>
    <t>geometry</t>
  </si>
  <si>
    <t>area</t>
  </si>
  <si>
    <t>quadratic</t>
  </si>
  <si>
    <r>
      <t xml:space="preserve">solve quadratic, </t>
    </r>
    <r>
      <rPr>
        <b/>
        <sz val="11"/>
        <color theme="1"/>
        <rFont val="Calibri"/>
        <family val="2"/>
        <scheme val="minor"/>
      </rPr>
      <t>do not divide by variable unless you know it's !=0</t>
    </r>
    <r>
      <rPr>
        <sz val="11"/>
        <color theme="1"/>
        <rFont val="Calibri"/>
        <family val="2"/>
        <scheme val="minor"/>
      </rPr>
      <t>, you get x = 3 or y = 0</t>
    </r>
  </si>
  <si>
    <t>Therefore, knowing x &lt; 0, you know that y =0 and xy= 0</t>
  </si>
  <si>
    <t>Square</t>
  </si>
  <si>
    <t>Must solve by using diaganol</t>
  </si>
  <si>
    <t>even/odd</t>
  </si>
  <si>
    <t>must connect to notecard - pause. Any problem consecutive integer, pause (even set of #'s, then odd mean/middle/median -- odd, then it's middle #)</t>
  </si>
  <si>
    <t xml:space="preserve">Asking for could be true/wrong, and gives equiation for one of the integers of the sets. Y = 2z, where y is # of integers. Hence, total/y CANNOT be an integer, since y must have an even number of integers. </t>
  </si>
  <si>
    <t>GMAPT P QDS01153</t>
  </si>
  <si>
    <t>Range</t>
  </si>
  <si>
    <t>profit/cost/revenue, breaks down into is cost &gt; 42, and (1), (2) break down into C &lt; 45 and c&gt;40, insufficient</t>
  </si>
  <si>
    <t>GMAT P QDS02716</t>
  </si>
  <si>
    <t>slightly confusing as you have to assign variables for the #'s</t>
  </si>
  <si>
    <t>GMAT P QDS04459</t>
  </si>
  <si>
    <t>Graph</t>
  </si>
  <si>
    <r>
      <t xml:space="preserve">At first the (2) looks like not enough info, but break down graph, </t>
    </r>
    <r>
      <rPr>
        <b/>
        <sz val="11"/>
        <color theme="1"/>
        <rFont val="Calibri"/>
        <family val="2"/>
        <scheme val="minor"/>
      </rPr>
      <t xml:space="preserve">the picture lists "graph drawn to scale," </t>
    </r>
    <r>
      <rPr>
        <sz val="11"/>
        <color theme="1"/>
        <rFont val="Calibri"/>
        <family val="2"/>
        <scheme val="minor"/>
      </rPr>
      <t xml:space="preserve">so you can slightly make a few assumptions off of the graph. 1/5 is what you'r elooking for, and clearly, only 1 is 1/5. </t>
    </r>
  </si>
  <si>
    <t>GMAT P QDS07998</t>
  </si>
  <si>
    <t>GMAT P QPS02429</t>
  </si>
  <si>
    <t>Area</t>
  </si>
  <si>
    <t>GMAT P QPS03893</t>
  </si>
  <si>
    <t>Triangle</t>
  </si>
  <si>
    <t>GMAT P QPS04085</t>
  </si>
  <si>
    <t xml:space="preserve">gave f(x) = # and f(x) = 2^x - 1, asked for a range of x. </t>
  </si>
  <si>
    <t>GMAT P QPS15992</t>
  </si>
  <si>
    <t>Word problem - first 10 shirts are at a different price than 10 shirts sold after - check to see if total price is less than or greater than 10. It was greater, so then check to see how many additional from Total price - 10*$ per 10</t>
  </si>
  <si>
    <r>
      <t xml:space="preserve">Idiom, x is equally important as y NOT CORRECT. X and y are equally important. Yes. Is at least as important as… yes. </t>
    </r>
    <r>
      <rPr>
        <b/>
        <sz val="11"/>
        <color theme="1"/>
        <rFont val="Calibri"/>
        <family val="2"/>
        <scheme val="minor"/>
      </rPr>
      <t xml:space="preserve">Parallelism, </t>
    </r>
    <r>
      <rPr>
        <sz val="11"/>
        <color theme="1"/>
        <rFont val="Calibri"/>
        <family val="2"/>
        <scheme val="minor"/>
      </rPr>
      <t xml:space="preserve">between an understanding / grasphing is OK, but not perfect, better is an understanding and a grasp … same with "the" , a the and not a 'the" is OK, but when down to it, pick the </t>
    </r>
    <r>
      <rPr>
        <i/>
        <sz val="11"/>
        <color theme="1"/>
        <rFont val="Calibri"/>
        <family val="2"/>
        <scheme val="minor"/>
      </rPr>
      <t>more</t>
    </r>
    <r>
      <rPr>
        <sz val="11"/>
        <color theme="1"/>
        <rFont val="Calibri"/>
        <family val="2"/>
        <scheme val="minor"/>
      </rPr>
      <t xml:space="preserve"> parrallel. Answer, (C)</t>
    </r>
  </si>
  <si>
    <t>each, one, … Some, any, none, all, more, most - WATCH OUT FOR THESE AS SUBJECTS!</t>
  </si>
  <si>
    <r>
      <t xml:space="preserve">"their (beavers) numbers have declined in comparison to those of the eighteenth century…" Comparing beavers numbers to those, which only refers to numbers. Beavers to numbers, wrong. Cannot compare people to numbers, or Televisions to numbers, etc. </t>
    </r>
    <r>
      <rPr>
        <b/>
        <sz val="11"/>
        <color theme="1"/>
        <rFont val="Calibri"/>
        <family val="2"/>
        <scheme val="minor"/>
      </rPr>
      <t>those only refers to numbers. double check this</t>
    </r>
  </si>
  <si>
    <r>
      <t xml:space="preserve">all x, each y….  - each is contrast between group, so each seeking to meet consumer needs and wants more succesffully than </t>
    </r>
    <r>
      <rPr>
        <b/>
        <sz val="11"/>
        <color theme="1"/>
        <rFont val="Calibri"/>
        <family val="2"/>
        <scheme val="minor"/>
      </rPr>
      <t xml:space="preserve">the others. </t>
    </r>
    <r>
      <rPr>
        <sz val="11"/>
        <color theme="1"/>
        <rFont val="Calibri"/>
        <family val="2"/>
        <scheme val="minor"/>
      </rPr>
      <t xml:space="preserve">Not each seeking to meet consumer demands more succesfully than one another. No. </t>
    </r>
  </si>
  <si>
    <r>
      <t xml:space="preserve">Nineteenth-century doctors….; recent studies, however, have let them (nineteenth century doctors) to believe…." Makes no logical sense. </t>
    </r>
    <r>
      <rPr>
        <b/>
        <sz val="11"/>
        <color theme="1"/>
        <rFont val="Calibri"/>
        <family val="2"/>
        <scheme val="minor"/>
      </rPr>
      <t>The pronoun refers to the adjective also!</t>
    </r>
  </si>
  <si>
    <t>M New CAT5 #1</t>
  </si>
  <si>
    <t>M New CAT5 #2</t>
  </si>
  <si>
    <t>M New CAT5 #3</t>
  </si>
  <si>
    <t>M New CAT5 #4</t>
  </si>
  <si>
    <t>M New CAT5 #5</t>
  </si>
  <si>
    <t>M New CAT5 #6</t>
  </si>
  <si>
    <t>M New CAT5 #8</t>
  </si>
  <si>
    <t>median</t>
  </si>
  <si>
    <t>Combining two sets, unkown #'s, comparing the combined set median to a specific set median</t>
  </si>
  <si>
    <t>You can't be sure if the combined is greater, unless you know the # of items between the sets! Since set A { 0,0,0,0,0,0,0,1} and set B {2}, then combined, median is still 0!</t>
  </si>
  <si>
    <t>Similar triangles</t>
  </si>
  <si>
    <t>triangles, geometry</t>
  </si>
  <si>
    <r>
      <t xml:space="preserve">triangles, always check to put the smaller triangle and compare it with the larger triangle. They </t>
    </r>
    <r>
      <rPr>
        <b/>
        <sz val="11"/>
        <color theme="1"/>
        <rFont val="Calibri"/>
        <family val="2"/>
        <scheme val="minor"/>
      </rPr>
      <t>share an angle</t>
    </r>
    <r>
      <rPr>
        <sz val="11"/>
        <color theme="1"/>
        <rFont val="Calibri"/>
        <family val="2"/>
        <scheme val="minor"/>
      </rPr>
      <t xml:space="preserve"> and a </t>
    </r>
    <r>
      <rPr>
        <b/>
        <sz val="11"/>
        <color theme="1"/>
        <rFont val="Calibri"/>
        <family val="2"/>
        <scheme val="minor"/>
      </rPr>
      <t>side</t>
    </r>
    <r>
      <rPr>
        <sz val="11"/>
        <color theme="1"/>
        <rFont val="Calibri"/>
        <family val="2"/>
        <scheme val="minor"/>
      </rPr>
      <t>!!! Huge, subset triangles are usually similar to larger ones. CHECK THOSE!</t>
    </r>
  </si>
  <si>
    <t>4 different options, two sub-options within each. Choosing 4, so you choose 3 out of 4, then multiply by 2*2*2, 1 for each selection</t>
  </si>
  <si>
    <t>GCF</t>
  </si>
  <si>
    <t>review, look at MGMAT's method for (1)</t>
  </si>
  <si>
    <r>
      <t>MUST GO ALL THE WAY ON D.S.</t>
    </r>
    <r>
      <rPr>
        <sz val="11"/>
        <color theme="1"/>
        <rFont val="Calibri"/>
        <family val="2"/>
        <scheme val="minor"/>
      </rPr>
      <t xml:space="preserve"> The ONLY reason you got this wrong is bc you gave up, thought something was insufficient. </t>
    </r>
    <r>
      <rPr>
        <b/>
        <sz val="11"/>
        <color theme="1"/>
        <rFont val="Calibri"/>
        <family val="2"/>
        <scheme val="minor"/>
      </rPr>
      <t>TAKE YOUR TIME, PROVE IT TILL THE END!</t>
    </r>
  </si>
  <si>
    <t>add/subtract inequalities w/ variables</t>
  </si>
  <si>
    <t>Quant</t>
  </si>
  <si>
    <t>Read problem slowly, slowly, understand EVERYTHING IN THE PROBLEM. Every modifying word, etc.</t>
  </si>
  <si>
    <t xml:space="preserve">go to the very end! DS go all the way and prove it! You have time, so don't just give up on the problem and ASSUME. MAKES AN ass out of you and me. </t>
  </si>
  <si>
    <t>Against/With</t>
  </si>
  <si>
    <t>with / against current. So with, is r + k, and against is r - k</t>
  </si>
  <si>
    <t>M New CAT5 #10</t>
  </si>
  <si>
    <t>statistics</t>
  </si>
  <si>
    <t>to calculate what sets of even cons. Integers add up to 45, calculate the mean/median. You know that it will either be a whole # (odd set) or integer (even set). So create a table, n = 1, n =2, 45/2 = 22.5, so {22, 23}, 45/3 = 15, so {14,15,16}, etc. Good strategy</t>
  </si>
  <si>
    <t>M New CAT5 #11</t>
  </si>
  <si>
    <t xml:space="preserve">(1), (2), have 1 equation each, with a set of absolute value on one side, and non on the other. So the other side must be &gt; 0, </t>
  </si>
  <si>
    <t>RC /CR</t>
  </si>
  <si>
    <t>Comprehend, actively, answer choice A first word to the last word of answer choice E</t>
  </si>
  <si>
    <t>Understand the question, 100%</t>
  </si>
  <si>
    <r>
      <t xml:space="preserve">Similar to RC, if you're debating between 2, and you've already checked word by word until the last </t>
    </r>
    <r>
      <rPr>
        <b/>
        <sz val="11"/>
        <color theme="1"/>
        <rFont val="Calibri"/>
        <family val="2"/>
        <scheme val="minor"/>
      </rPr>
      <t>lettter (s!)</t>
    </r>
    <r>
      <rPr>
        <sz val="11"/>
        <color theme="1"/>
        <rFont val="Calibri"/>
        <family val="2"/>
        <scheme val="minor"/>
      </rPr>
      <t>, then stop, clear your head, and reread</t>
    </r>
  </si>
  <si>
    <t>IR</t>
  </si>
  <si>
    <t>very, very, very methodical when it comes to the question (what is it asking), and solving (i.e. new-old/old. Not reverse!)</t>
  </si>
  <si>
    <t>Go fast!, but UNDERSTAND EVERYTHING!</t>
  </si>
  <si>
    <t>GMAT P QDS12028</t>
  </si>
  <si>
    <t>GMAT p QDS12555</t>
  </si>
  <si>
    <t>Integer Contraint</t>
  </si>
  <si>
    <t>combined statement 1 and statement 2  - tired</t>
  </si>
  <si>
    <t>GMAT P QPS07553</t>
  </si>
  <si>
    <t>GMAT P QPS09375</t>
  </si>
  <si>
    <t>Gave a sum of a sequence for first n terms, and asked what is the 3rd term. You can find the 1st term by plugging in n = 1, second term by plugging in n = 2, third term n = 3. sum of sequence 1, is term 1, term of sequence 2 is that - sum 1. Term of sequence 3 is the sum of 3 - term 1 and term 2</t>
  </si>
  <si>
    <r>
      <t xml:space="preserve">I was tired, didn't think through it. Give formula for the sum, so you can find individual values by subtracting previous values. Do </t>
    </r>
    <r>
      <rPr>
        <b/>
        <sz val="11"/>
        <color theme="1"/>
        <rFont val="Calibri"/>
        <family val="2"/>
        <scheme val="minor"/>
      </rPr>
      <t>not</t>
    </r>
    <r>
      <rPr>
        <sz val="11"/>
        <color theme="1"/>
        <rFont val="Calibri"/>
        <family val="2"/>
        <scheme val="minor"/>
      </rPr>
      <t xml:space="preserve"> subtract previous sums, but the values!</t>
    </r>
  </si>
  <si>
    <t>modifier</t>
  </si>
  <si>
    <t>OG #115</t>
  </si>
  <si>
    <r>
      <t xml:space="preserve">ing modifier review. The -ing takes on the subject of the previous sentence, since it modifies the action. For - ing to work, </t>
    </r>
    <r>
      <rPr>
        <b/>
        <i/>
        <sz val="11"/>
        <color theme="1"/>
        <rFont val="Calibri"/>
        <family val="2"/>
        <scheme val="minor"/>
      </rPr>
      <t>you need a subject!!</t>
    </r>
    <r>
      <rPr>
        <sz val="11"/>
        <color theme="1"/>
        <rFont val="Calibri"/>
        <family val="2"/>
        <scheme val="minor"/>
      </rPr>
      <t xml:space="preserve"> "Using a siphon, gasoline can be transferreed from a car's tank to a gas can." - Incorrect. Using a siphon correctly modifes the action, but </t>
    </r>
    <r>
      <rPr>
        <b/>
        <i/>
        <sz val="11"/>
        <color theme="1"/>
        <rFont val="Calibri"/>
        <family val="2"/>
        <scheme val="minor"/>
      </rPr>
      <t xml:space="preserve">who is doing </t>
    </r>
    <r>
      <rPr>
        <sz val="11"/>
        <color theme="1"/>
        <rFont val="Calibri"/>
        <family val="2"/>
        <scheme val="minor"/>
      </rPr>
      <t xml:space="preserve">the action? incorrect! "using a siphon, a stranded driver can transfer gasoline from a car's tank to a gas can." Correct! ing need to satisfy two things </t>
    </r>
    <r>
      <rPr>
        <b/>
        <sz val="11"/>
        <color theme="1"/>
        <rFont val="Calibri"/>
        <family val="2"/>
        <scheme val="minor"/>
      </rPr>
      <t>(1)</t>
    </r>
    <r>
      <rPr>
        <sz val="11"/>
        <color theme="1"/>
        <rFont val="Calibri"/>
        <family val="2"/>
        <scheme val="minor"/>
      </rPr>
      <t xml:space="preserve"> modify the action of the proceeding clause </t>
    </r>
    <r>
      <rPr>
        <b/>
        <sz val="11"/>
        <color theme="1"/>
        <rFont val="Calibri"/>
        <family val="2"/>
        <scheme val="minor"/>
      </rPr>
      <t>(2)</t>
    </r>
    <r>
      <rPr>
        <sz val="11"/>
        <color theme="1"/>
        <rFont val="Calibri"/>
        <family val="2"/>
        <scheme val="minor"/>
      </rPr>
      <t xml:space="preserve"> work with the </t>
    </r>
    <r>
      <rPr>
        <b/>
        <sz val="11"/>
        <color theme="1"/>
        <rFont val="Calibri"/>
        <family val="2"/>
        <scheme val="minor"/>
      </rPr>
      <t>subject</t>
    </r>
    <r>
      <rPr>
        <sz val="11"/>
        <color theme="1"/>
        <rFont val="Calibri"/>
        <family val="2"/>
        <scheme val="minor"/>
      </rPr>
      <t xml:space="preserve"> of the proceeding clause. In (C), the subject with the -ing makes not sense.  Not that (D) and (E), the because, they and because, which are both gramatically inorrect, but (A), (B) are correct.... ---- "Even tiny islets can be the basis, already stimulated...." -lawl no</t>
    </r>
  </si>
  <si>
    <t>QDS01189</t>
  </si>
  <si>
    <t>QDS01630</t>
  </si>
  <si>
    <t>s = 1? St =1 , NO, DON’T FORGET ABOUT NEGATIVES!</t>
  </si>
  <si>
    <t>QDS02776</t>
  </si>
  <si>
    <t>QDS06654</t>
  </si>
  <si>
    <t>angles</t>
  </si>
  <si>
    <t>An altered circle, with 3 "roads" that are parallel coming out of the circle. Since the roads are parallel, the interior angles are equal to the exterior, and hence, the parallel lines can be ingored, and the cirlce is only 360 degrees</t>
  </si>
  <si>
    <t>qps00703</t>
  </si>
  <si>
    <t>fractions</t>
  </si>
  <si>
    <t>make sure you fully 100% GRASP THE question! Is it # of seconds per snowflake, or snowflakes per second!!</t>
  </si>
  <si>
    <t>QPS04808</t>
  </si>
  <si>
    <t>min/max</t>
  </si>
  <si>
    <t>min/max distance, given two separate distances</t>
  </si>
  <si>
    <t>QPS11702</t>
  </si>
  <si>
    <t xml:space="preserve">every 20 days, a guy visits, every 30 days, guy y visits. Over 2 years, what % does guy x visit over guy y? </t>
  </si>
  <si>
    <t>so LCm is 60, which is y /x = 3/2. Since 360*2 /60, then you can just use the fraction of 3/2. which is 50% more.</t>
  </si>
  <si>
    <t>QPS15727</t>
  </si>
  <si>
    <t>equation</t>
  </si>
  <si>
    <t>Equation, confusingly long, but just go slow and make a variable grid if necessary.</t>
  </si>
  <si>
    <t>OG #139</t>
  </si>
  <si>
    <t>Ambiguouity</t>
  </si>
  <si>
    <r>
      <t xml:space="preserve">if you have two a.c.'s that differ ONLY in presence/absence of one little word, chances are you need the word. Differ by 1 word, </t>
    </r>
    <r>
      <rPr>
        <b/>
        <sz val="11"/>
        <color theme="1"/>
        <rFont val="Calibri"/>
        <family val="2"/>
        <scheme val="minor"/>
      </rPr>
      <t>check for ambiguouity!!! Double check the meaning!!! "little word" here is "in"!</t>
    </r>
  </si>
  <si>
    <t>Is ambiguous. "…as [did] its return in 1910." OR "…as in its return in 1910". In…. As in….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</si>
</sst>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00"/>
    <numFmt numFmtId="165" formatCode="[h]:mm:ss;@"/>
    <numFmt numFmtId="166" formatCode="h:mm:ss;@"/>
  </numFmts>
  <fonts count="13" x14ac:knownFonts="1">
    <font>
      <sz val="11"/>
      <color theme="1"/>
      <name val="Calibri"/>
      <family val="2"/>
      <scheme val="minor"/>
    </font>
    <font>
      <b/>
      <sz val="11"/>
      <color theme="1"/>
      <name val="Calibri"/>
      <family val="2"/>
      <scheme val="minor"/>
    </font>
    <font>
      <u/>
      <sz val="11"/>
      <color theme="10"/>
      <name val="Calibri"/>
      <family val="2"/>
      <scheme val="minor"/>
    </font>
    <font>
      <sz val="11"/>
      <color theme="5"/>
      <name val="Calibri"/>
      <family val="2"/>
      <scheme val="minor"/>
    </font>
    <font>
      <u/>
      <sz val="11"/>
      <name val="Calibri"/>
      <family val="2"/>
      <scheme val="minor"/>
    </font>
    <font>
      <sz val="11"/>
      <name val="Calibri"/>
      <family val="2"/>
      <scheme val="minor"/>
    </font>
    <font>
      <b/>
      <sz val="11"/>
      <name val="Calibri"/>
      <family val="2"/>
      <scheme val="minor"/>
    </font>
    <font>
      <i/>
      <sz val="11"/>
      <color theme="1"/>
      <name val="Calibri"/>
      <family val="2"/>
      <scheme val="minor"/>
    </font>
    <font>
      <b/>
      <i/>
      <sz val="11"/>
      <color theme="1"/>
      <name val="Calibri"/>
      <family val="2"/>
      <scheme val="minor"/>
    </font>
    <font>
      <i/>
      <sz val="11"/>
      <name val="Calibri"/>
      <family val="2"/>
      <scheme val="minor"/>
    </font>
    <font>
      <b/>
      <i/>
      <sz val="11"/>
      <name val="Calibri"/>
      <family val="2"/>
      <scheme val="minor"/>
    </font>
    <font>
      <u/>
      <sz val="11"/>
      <color theme="5"/>
      <name val="Calibri"/>
      <family val="2"/>
      <scheme val="minor"/>
    </font>
    <font>
      <u/>
      <sz val="11"/>
      <color rgb="FF00B0F0"/>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
    <border>
      <left/>
      <right/>
      <top/>
      <bottom/>
      <diagonal/>
    </border>
  </borders>
  <cellStyleXfs count="2">
    <xf numFmtId="0" fontId="0" fillId="0" borderId="0"/>
    <xf numFmtId="0" fontId="2" fillId="0" borderId="0" applyNumberFormat="0" applyFill="0" applyBorder="0" applyAlignment="0" applyProtection="0"/>
  </cellStyleXfs>
  <cellXfs count="34">
    <xf numFmtId="0" fontId="0" fillId="0" borderId="0" xfId="0"/>
    <xf numFmtId="0" fontId="2" fillId="0" borderId="0" xfId="1"/>
    <xf numFmtId="14" fontId="0" fillId="0" borderId="0" xfId="0" applyNumberFormat="1"/>
    <xf numFmtId="0" fontId="3" fillId="0" borderId="0" xfId="0" applyFont="1"/>
    <xf numFmtId="0" fontId="5" fillId="0" borderId="0" xfId="0" applyFont="1"/>
    <xf numFmtId="0" fontId="1" fillId="0" borderId="0" xfId="0" applyFont="1"/>
    <xf numFmtId="0" fontId="5" fillId="2" borderId="0" xfId="0" applyFont="1" applyFill="1"/>
    <xf numFmtId="0" fontId="5" fillId="2" borderId="0" xfId="0" applyFont="1" applyFill="1" applyAlignment="1"/>
    <xf numFmtId="164" fontId="5" fillId="2" borderId="0" xfId="0" applyNumberFormat="1" applyFont="1" applyFill="1" applyAlignment="1"/>
    <xf numFmtId="0" fontId="5" fillId="0" borderId="0" xfId="0" applyFont="1" applyFill="1" applyBorder="1"/>
    <xf numFmtId="0" fontId="5" fillId="0" borderId="0" xfId="0" applyNumberFormat="1" applyFont="1" applyFill="1" applyBorder="1"/>
    <xf numFmtId="0" fontId="2" fillId="0" borderId="0" xfId="1" applyFill="1"/>
    <xf numFmtId="21" fontId="0" fillId="0" borderId="0" xfId="0" applyNumberFormat="1"/>
    <xf numFmtId="166" fontId="0" fillId="0" borderId="0" xfId="0" applyNumberFormat="1"/>
    <xf numFmtId="0" fontId="5" fillId="0" borderId="0" xfId="0" applyFont="1" applyFill="1"/>
    <xf numFmtId="0" fontId="5" fillId="0" borderId="0" xfId="0" applyFont="1" applyFill="1" applyAlignment="1"/>
    <xf numFmtId="166" fontId="5" fillId="0" borderId="0" xfId="0" applyNumberFormat="1" applyFont="1" applyFill="1" applyAlignment="1"/>
    <xf numFmtId="14" fontId="5" fillId="0" borderId="0" xfId="0" applyNumberFormat="1" applyFont="1" applyFill="1"/>
    <xf numFmtId="165" fontId="5" fillId="0" borderId="0" xfId="0" applyNumberFormat="1" applyFont="1" applyFill="1"/>
    <xf numFmtId="166" fontId="5" fillId="0" borderId="0" xfId="0" applyNumberFormat="1" applyFont="1" applyFill="1"/>
    <xf numFmtId="0" fontId="4" fillId="0" borderId="0" xfId="1" applyFont="1" applyFill="1"/>
    <xf numFmtId="0" fontId="6" fillId="0" borderId="0" xfId="0" applyFont="1" applyFill="1"/>
    <xf numFmtId="0" fontId="4" fillId="0" borderId="0" xfId="1" applyFont="1" applyFill="1" applyBorder="1"/>
    <xf numFmtId="0" fontId="4" fillId="0" borderId="0" xfId="1" applyNumberFormat="1" applyFont="1" applyFill="1" applyBorder="1"/>
    <xf numFmtId="21" fontId="5" fillId="0" borderId="0" xfId="0" applyNumberFormat="1" applyFont="1" applyFill="1"/>
    <xf numFmtId="20" fontId="5" fillId="0" borderId="0" xfId="0" applyNumberFormat="1" applyFont="1" applyFill="1"/>
    <xf numFmtId="0" fontId="0" fillId="0" borderId="0" xfId="0" applyFont="1"/>
    <xf numFmtId="0" fontId="3" fillId="0" borderId="0" xfId="0" applyFont="1" applyFill="1"/>
    <xf numFmtId="14" fontId="3" fillId="0" borderId="0" xfId="0" applyNumberFormat="1" applyFont="1" applyFill="1"/>
    <xf numFmtId="165" fontId="3" fillId="0" borderId="0" xfId="0" applyNumberFormat="1" applyFont="1" applyFill="1"/>
    <xf numFmtId="166" fontId="3" fillId="0" borderId="0" xfId="0" applyNumberFormat="1" applyFont="1" applyFill="1"/>
    <xf numFmtId="0" fontId="11" fillId="0" borderId="0" xfId="1" applyFont="1" applyFill="1"/>
    <xf numFmtId="0" fontId="0" fillId="3" borderId="0" xfId="0" applyFill="1"/>
    <xf numFmtId="0" fontId="12" fillId="0" borderId="0" xfId="1" applyFont="1" applyFill="1"/>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gmatclub.com/forum/it-takes-30-days-to-fill-a-laboratory-dish-with-bacteria-140269.html" TargetMode="External"/><Relationship Id="rId18" Type="http://schemas.openxmlformats.org/officeDocument/2006/relationships/hyperlink" Target="http://gmatclub.com/forum/is-the-standard-deviation-of-the-numbers-x-y-and-z-equal-to-145906.html" TargetMode="External"/><Relationship Id="rId26" Type="http://schemas.openxmlformats.org/officeDocument/2006/relationships/hyperlink" Target="http://gmatclub.com/forum/the-sum-of-positive-integers-x-and-y-is-77-what-is-value-of-38099.html" TargetMode="External"/><Relationship Id="rId39" Type="http://schemas.openxmlformats.org/officeDocument/2006/relationships/hyperlink" Target="http://www.manhattangmat.com/forums/a-certain-law-firm-consists-of-4-senior-partners-t4110.html" TargetMode="External"/><Relationship Id="rId3" Type="http://schemas.openxmlformats.org/officeDocument/2006/relationships/hyperlink" Target="http://gmatclub.com/forum/for-non-zero-integers-a-b-c-and-d-is-ab-cd-positive-40270.html" TargetMode="External"/><Relationship Id="rId21" Type="http://schemas.openxmlformats.org/officeDocument/2006/relationships/hyperlink" Target="http://gmatclub.com/forum/an-actor-read-alound-and-recorded-a-certain-420-page-book-on-145857.html" TargetMode="External"/><Relationship Id="rId34" Type="http://schemas.openxmlformats.org/officeDocument/2006/relationships/hyperlink" Target="http://gmatclub.com/forum/six-countries-in-a-certain-region-sent-a-total-of-93368.html" TargetMode="External"/><Relationship Id="rId42" Type="http://schemas.openxmlformats.org/officeDocument/2006/relationships/hyperlink" Target="http://www.beatthegmat.com/circle-and-rectangle-s-areas-t269556.html" TargetMode="External"/><Relationship Id="rId47" Type="http://schemas.openxmlformats.org/officeDocument/2006/relationships/hyperlink" Target="http://gmatclub.com/forum/at-the-end-of-each-year-the-value-of-a-certain-antique-27342.html" TargetMode="External"/><Relationship Id="rId50" Type="http://schemas.openxmlformats.org/officeDocument/2006/relationships/hyperlink" Target="http://www.manhattangmat.com/forums/x-is-the-sum-of-y-consecutive-integers-t3094.html" TargetMode="External"/><Relationship Id="rId7" Type="http://schemas.openxmlformats.org/officeDocument/2006/relationships/hyperlink" Target="http://gmatclub.com/forum/is-x-4-y-4-z-61549.html" TargetMode="External"/><Relationship Id="rId12" Type="http://schemas.openxmlformats.org/officeDocument/2006/relationships/hyperlink" Target="http://gmatclub.com/forum/if-n-is-an-integer-greater-than-6-which-of-the-following-mu-139279.html" TargetMode="External"/><Relationship Id="rId17" Type="http://schemas.openxmlformats.org/officeDocument/2006/relationships/hyperlink" Target="http://gmatclub.com/forum/if-x-2-y-2-is-true-that-x-132919.html" TargetMode="External"/><Relationship Id="rId25" Type="http://schemas.openxmlformats.org/officeDocument/2006/relationships/hyperlink" Target="http://gmatclub.com/forum/if-x-is-positive-which-of-the-following-could-be-correct-71070.html" TargetMode="External"/><Relationship Id="rId33" Type="http://schemas.openxmlformats.org/officeDocument/2006/relationships/hyperlink" Target="http://gmatclub.com/forum/a-used-car-dealer-sold-one-car-at-a-profit-of-25-percent-of-67748.html" TargetMode="External"/><Relationship Id="rId38" Type="http://schemas.openxmlformats.org/officeDocument/2006/relationships/hyperlink" Target="http://gmatclub.com/forum/in-the-figure-above-points-p-and-q-lie-on-the-circle-with-85154.html" TargetMode="External"/><Relationship Id="rId46" Type="http://schemas.openxmlformats.org/officeDocument/2006/relationships/hyperlink" Target="http://gmatclub.com/forum/all-of-the-540-people-who-attended-an-education-convention-150018.html" TargetMode="External"/><Relationship Id="rId2" Type="http://schemas.openxmlformats.org/officeDocument/2006/relationships/hyperlink" Target="http://gmatclub.com/forum/a-terminating-decimal-is-defined-as-a-decimal-that-has-a-94641.html" TargetMode="External"/><Relationship Id="rId16" Type="http://schemas.openxmlformats.org/officeDocument/2006/relationships/hyperlink" Target="http://gmatclub.com/forum/kay-began-a-certain-game-with-x-chips-on-each-of-the-next-145373.html" TargetMode="External"/><Relationship Id="rId20" Type="http://schemas.openxmlformats.org/officeDocument/2006/relationships/hyperlink" Target="http://gmatclub.com/forum/a-certain-cake-has-two-layers-with-pieces-of-fruit-on-top-of-143397.html" TargetMode="External"/><Relationship Id="rId29" Type="http://schemas.openxmlformats.org/officeDocument/2006/relationships/hyperlink" Target="http://gmatclub.com/forum/in-a-certain-year-the-difference-between-mary-s-and-jim-s-56187.html" TargetMode="External"/><Relationship Id="rId41" Type="http://schemas.openxmlformats.org/officeDocument/2006/relationships/hyperlink" Target="http://gmatclub.com/forum/if-ad-is-6-and-adc-is-a-right-angle-what-is-the-area-of-101200.html" TargetMode="External"/><Relationship Id="rId54" Type="http://schemas.openxmlformats.org/officeDocument/2006/relationships/printerSettings" Target="../printerSettings/printerSettings1.bin"/><Relationship Id="rId1" Type="http://schemas.openxmlformats.org/officeDocument/2006/relationships/hyperlink" Target="http://gmatclub.com/forum/louie-takes-out-a-three-month-loan-of-1000-the-lender-40293.html" TargetMode="External"/><Relationship Id="rId6" Type="http://schemas.openxmlformats.org/officeDocument/2006/relationships/hyperlink" Target="http://gmatclub.com/forum/the-integers-m-and-p-are-such-that-2-m-p-and-m-is-not-a-101360.html" TargetMode="External"/><Relationship Id="rId11" Type="http://schemas.openxmlformats.org/officeDocument/2006/relationships/hyperlink" Target="http://gmatclub.com/forum/in-a-certain-candy-store-22-of-the-customers-are-caught-sa-161399.html" TargetMode="External"/><Relationship Id="rId24" Type="http://schemas.openxmlformats.org/officeDocument/2006/relationships/hyperlink" Target="http://gmatclub.com/forum/if-bob-produces-36-or-fewer-in-a-week-he-is-paid-x-dollars-88217.html" TargetMode="External"/><Relationship Id="rId32" Type="http://schemas.openxmlformats.org/officeDocument/2006/relationships/hyperlink" Target="http://gmatclub.com/forum/in-the-figure-attached-measure-of-angle-prs-is-how-many-102829.html" TargetMode="External"/><Relationship Id="rId37" Type="http://schemas.openxmlformats.org/officeDocument/2006/relationships/hyperlink" Target="http://gmatclub.com/forum/jack-and-mark-both-received-hourly-wage-increases-of-6-perce-126612.html" TargetMode="External"/><Relationship Id="rId40" Type="http://schemas.openxmlformats.org/officeDocument/2006/relationships/hyperlink" Target="http://gmatclub.com/forum/theater-m-has-25-rows-with-27-seats-in-each-row-how-many-of-65833.html" TargetMode="External"/><Relationship Id="rId45" Type="http://schemas.openxmlformats.org/officeDocument/2006/relationships/hyperlink" Target="http://gmatclub.com/forum/a-box-contains-10-light-bulbs-fewer-than-half-of-which-are-58350.html" TargetMode="External"/><Relationship Id="rId53" Type="http://schemas.openxmlformats.org/officeDocument/2006/relationships/hyperlink" Target="http://gmatclub.com/forum/the-figure-above-shows-a-construction-plan-for-the-intersect-145908.html" TargetMode="External"/><Relationship Id="rId5" Type="http://schemas.openxmlformats.org/officeDocument/2006/relationships/hyperlink" Target="http://gmatclub.com/forum/if-n-is-an-integer-and-100-n-200-what-is-the-value-of-n-126659.html" TargetMode="External"/><Relationship Id="rId15" Type="http://schemas.openxmlformats.org/officeDocument/2006/relationships/hyperlink" Target="http://gmatclub.com/forum/a-certain-research-group-plans-to-create-computer-models-of-159428.html" TargetMode="External"/><Relationship Id="rId23" Type="http://schemas.openxmlformats.org/officeDocument/2006/relationships/hyperlink" Target="http://gmatclub.com/forum/when-the-even-integer-n-is-divided-by-9-the-remainder-is-151663.html" TargetMode="External"/><Relationship Id="rId28" Type="http://schemas.openxmlformats.org/officeDocument/2006/relationships/hyperlink" Target="http://gmatclub.com/forum/according-to-the-directions-on-a-can-of-frozen-orange-juice-101577.html" TargetMode="External"/><Relationship Id="rId36" Type="http://schemas.openxmlformats.org/officeDocument/2006/relationships/hyperlink" Target="http://gmatclub.com/forum/if-n-is-a-positive-integer-and-r-is-the-remainder-when-n-126393.html" TargetMode="External"/><Relationship Id="rId49" Type="http://schemas.openxmlformats.org/officeDocument/2006/relationships/hyperlink" Target="http://gmatclub.com/forum/of-the-n-candies-in-a-bag-some-are-peppermint-and-the-rest-149856.html" TargetMode="External"/><Relationship Id="rId10" Type="http://schemas.openxmlformats.org/officeDocument/2006/relationships/hyperlink" Target="http://gmatclub.com/forum/a-zoologist-recorded-the-number-of-cubs-161389.html" TargetMode="External"/><Relationship Id="rId19" Type="http://schemas.openxmlformats.org/officeDocument/2006/relationships/hyperlink" Target="http://gmatclub.com/forum/a-car-traveling-at-a-certain-constant-speed-takes-2-seconds-126658.html" TargetMode="External"/><Relationship Id="rId31" Type="http://schemas.openxmlformats.org/officeDocument/2006/relationships/hyperlink" Target="http://gmatclub.com/forum/for-every-integer-k-from-1-to-10-inclusive-the-kth-term-of-88874.html" TargetMode="External"/><Relationship Id="rId44" Type="http://schemas.openxmlformats.org/officeDocument/2006/relationships/hyperlink" Target="http://gmatclub.com/forum/for-positive-integer-k-is-the-expression-k-2-k2-4k-84196.html" TargetMode="External"/><Relationship Id="rId52" Type="http://schemas.openxmlformats.org/officeDocument/2006/relationships/hyperlink" Target="http://gmatclub.com/forum/if-r-s-2t-is-r-t-1-t-s-2-r-s-87080.html" TargetMode="External"/><Relationship Id="rId4" Type="http://schemas.openxmlformats.org/officeDocument/2006/relationships/hyperlink" Target="http://gmatclub.com/forum/if-n-is-the-product-of-the-integers-from-1-to-8-inclusive-135542.html" TargetMode="External"/><Relationship Id="rId9" Type="http://schemas.openxmlformats.org/officeDocument/2006/relationships/hyperlink" Target="http://gmatclub.com/forum/machine-a-currently-takes-x-hours-to-complete-a-certain-job-142886.html" TargetMode="External"/><Relationship Id="rId14" Type="http://schemas.openxmlformats.org/officeDocument/2006/relationships/hyperlink" Target="http://gmatclub.com/forum/what-is-the-value-of-t-3-m-161392.html" TargetMode="External"/><Relationship Id="rId22" Type="http://schemas.openxmlformats.org/officeDocument/2006/relationships/hyperlink" Target="http://gmatclub.com/forum/n-and-m-are-each-3-digit-integers-each-of-the-numbers-135452.html" TargetMode="External"/><Relationship Id="rId27" Type="http://schemas.openxmlformats.org/officeDocument/2006/relationships/hyperlink" Target="http://gmatclub.com/forum/the-rate-of-a-certain-chemical-reaction-is-directly-90119.html" TargetMode="External"/><Relationship Id="rId30" Type="http://schemas.openxmlformats.org/officeDocument/2006/relationships/hyperlink" Target="http://gmatclub.com/forum/which-of-the-following-lists-the-number-of-points-at-which-a-92274.html" TargetMode="External"/><Relationship Id="rId35" Type="http://schemas.openxmlformats.org/officeDocument/2006/relationships/hyperlink" Target="http://gmatclub.com/forum/six-machines-each-working-at-the-same-constant-rate-127112.html" TargetMode="External"/><Relationship Id="rId43" Type="http://schemas.openxmlformats.org/officeDocument/2006/relationships/hyperlink" Target="http://gmatclub.com/forum/if-x-and-y-are-positive-integers-which-of-the-following-74924.html" TargetMode="External"/><Relationship Id="rId48" Type="http://schemas.openxmlformats.org/officeDocument/2006/relationships/hyperlink" Target="http://gmatclub.com/forum/of-the-500-business-people-surveyed-78-percent-said-that-143390.html" TargetMode="External"/><Relationship Id="rId8" Type="http://schemas.openxmlformats.org/officeDocument/2006/relationships/hyperlink" Target="http://gmatclub.com/forum/jug-contains-water-and-orange-juice-in-the-ratio-5-7-anoth-111775.html" TargetMode="External"/><Relationship Id="rId51" Type="http://schemas.openxmlformats.org/officeDocument/2006/relationships/hyperlink" Target="http://www.beatthegmat.com/property-of-a-triangle-within-a-triangle-t249571.html"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ww.manhattangmat.com/forums/because-there-are-provisions-t7381.html" TargetMode="External"/><Relationship Id="rId3" Type="http://schemas.openxmlformats.org/officeDocument/2006/relationships/hyperlink" Target="http://www.manhattangmat.com/forums/striking-differences-t7729.html" TargetMode="External"/><Relationship Id="rId7" Type="http://schemas.openxmlformats.org/officeDocument/2006/relationships/hyperlink" Target="http://gmatclub.com/forum/in-a-state-of-pure-commercial-competition-there-would-be-a-130957.html" TargetMode="External"/><Relationship Id="rId2" Type="http://schemas.openxmlformats.org/officeDocument/2006/relationships/hyperlink" Target="http://www.manhattangmat.com/forums/when-working-with-overseas-clients-t10785.html" TargetMode="External"/><Relationship Id="rId1" Type="http://schemas.openxmlformats.org/officeDocument/2006/relationships/hyperlink" Target="http://gmatclub.com/forum/just-like-the-background-in-art-history-need-by-an-79021.html" TargetMode="External"/><Relationship Id="rId6" Type="http://schemas.openxmlformats.org/officeDocument/2006/relationships/hyperlink" Target="http://gmatclub.com/forum/theater-m-has-25-rows-with-27-seats-in-each-row-how-many-of-65833.html" TargetMode="External"/><Relationship Id="rId5" Type="http://schemas.openxmlformats.org/officeDocument/2006/relationships/hyperlink" Target="http://gmatclub.com/forum/sculpted-boulders-found-at-lepenski-vir-an-example-of-the-130954.html" TargetMode="External"/><Relationship Id="rId10" Type="http://schemas.openxmlformats.org/officeDocument/2006/relationships/printerSettings" Target="../printerSettings/printerSettings2.bin"/><Relationship Id="rId4" Type="http://schemas.openxmlformats.org/officeDocument/2006/relationships/hyperlink" Target="http://gmatclub.com/forum/sculpted-boulders-found-at-lepenski-vir-an-example-of-the-130954.html" TargetMode="External"/><Relationship Id="rId9" Type="http://schemas.openxmlformats.org/officeDocument/2006/relationships/hyperlink" Target="http://www.manhattangmat.com/forums/in-no-other-historical-sighting-t5814.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76"/>
  <sheetViews>
    <sheetView tabSelected="1" workbookViewId="0">
      <pane ySplit="1" topLeftCell="A2" activePane="bottomLeft" state="frozen"/>
      <selection activeCell="G1" sqref="G1"/>
      <selection pane="bottomLeft" activeCell="A4" sqref="A4"/>
    </sheetView>
  </sheetViews>
  <sheetFormatPr defaultRowHeight="14.4" x14ac:dyDescent="0.3"/>
  <cols>
    <col min="1" max="1" width="21.44140625" customWidth="1"/>
    <col min="2" max="2" width="10.44140625" customWidth="1"/>
    <col min="3" max="3" width="4.44140625" customWidth="1"/>
    <col min="4" max="4" width="21.44140625" customWidth="1"/>
    <col min="5" max="5" width="4.88671875" customWidth="1"/>
    <col min="6" max="6" width="12" customWidth="1"/>
    <col min="7" max="7" width="15.6640625" customWidth="1"/>
    <col min="8" max="8" width="13.88671875" style="13" customWidth="1"/>
    <col min="9" max="9" width="13.5546875" customWidth="1"/>
    <col min="10" max="10" width="10" customWidth="1"/>
    <col min="11" max="11" width="14.33203125" customWidth="1"/>
    <col min="12" max="12" width="5.6640625" customWidth="1"/>
    <col min="13" max="13" width="15.44140625" customWidth="1"/>
    <col min="14" max="14" width="14.44140625" customWidth="1"/>
    <col min="15" max="15" width="13.88671875" customWidth="1"/>
    <col min="16" max="16" width="31.6640625" customWidth="1"/>
    <col min="17" max="17" width="30.88671875" customWidth="1"/>
  </cols>
  <sheetData>
    <row r="1" spans="1:18" ht="15" x14ac:dyDescent="0.25">
      <c r="A1" s="14" t="s">
        <v>0</v>
      </c>
      <c r="B1" s="14" t="s">
        <v>61</v>
      </c>
      <c r="C1" s="14" t="s">
        <v>8</v>
      </c>
      <c r="D1" s="15" t="s">
        <v>1</v>
      </c>
      <c r="E1" s="15" t="s">
        <v>388</v>
      </c>
      <c r="F1" s="15" t="s">
        <v>2</v>
      </c>
      <c r="G1" s="15" t="s">
        <v>3</v>
      </c>
      <c r="H1" s="16" t="s">
        <v>4</v>
      </c>
      <c r="I1" s="15" t="s">
        <v>5</v>
      </c>
      <c r="J1" s="15" t="s">
        <v>39</v>
      </c>
      <c r="K1" s="15" t="s">
        <v>468</v>
      </c>
      <c r="L1" s="15" t="s">
        <v>9</v>
      </c>
      <c r="M1" s="15" t="s">
        <v>37</v>
      </c>
      <c r="N1" s="15" t="s">
        <v>22</v>
      </c>
      <c r="O1" s="15" t="s">
        <v>475</v>
      </c>
      <c r="P1" s="15" t="s">
        <v>6</v>
      </c>
      <c r="Q1" s="15" t="s">
        <v>7</v>
      </c>
      <c r="R1" s="15" t="s">
        <v>172</v>
      </c>
    </row>
    <row r="2" spans="1:18" x14ac:dyDescent="0.3">
      <c r="A2" s="33" t="s">
        <v>16</v>
      </c>
      <c r="B2" s="17">
        <v>40095</v>
      </c>
      <c r="C2" s="14" t="s">
        <v>11</v>
      </c>
      <c r="D2" s="14" t="s">
        <v>35</v>
      </c>
      <c r="E2" s="14"/>
      <c r="F2" s="18">
        <v>1.3888888888888887E-3</v>
      </c>
      <c r="G2" s="18">
        <v>1.3888888888888889E-3</v>
      </c>
      <c r="H2" s="19">
        <f t="shared" ref="H2:H33" si="0">IF(G2-F2&gt;0, G2-F2, -(F2-G2))</f>
        <v>2.1684043449710089E-19</v>
      </c>
      <c r="I2" s="14" t="s">
        <v>30</v>
      </c>
      <c r="J2" s="14"/>
      <c r="K2" s="14" t="s">
        <v>469</v>
      </c>
      <c r="L2" s="14">
        <v>700</v>
      </c>
      <c r="M2" s="14">
        <v>9</v>
      </c>
      <c r="N2" s="14">
        <v>9</v>
      </c>
      <c r="O2" s="14">
        <v>1</v>
      </c>
      <c r="P2" s="14" t="s">
        <v>36</v>
      </c>
      <c r="Q2" s="14"/>
      <c r="R2" s="14"/>
    </row>
    <row r="3" spans="1:18" x14ac:dyDescent="0.3">
      <c r="A3" s="33" t="s">
        <v>33</v>
      </c>
      <c r="B3" s="17">
        <v>40095</v>
      </c>
      <c r="C3" s="14" t="s">
        <v>10</v>
      </c>
      <c r="D3" s="14" t="s">
        <v>34</v>
      </c>
      <c r="E3" s="14"/>
      <c r="F3" s="18">
        <v>1.3773148148148147E-3</v>
      </c>
      <c r="G3" s="18">
        <v>1.3888888888888889E-3</v>
      </c>
      <c r="H3" s="19">
        <f t="shared" si="0"/>
        <v>1.1574074074074221E-5</v>
      </c>
      <c r="I3" s="14" t="s">
        <v>49</v>
      </c>
      <c r="J3" s="14"/>
      <c r="K3" s="14" t="s">
        <v>469</v>
      </c>
      <c r="L3" s="14">
        <v>700</v>
      </c>
      <c r="M3" s="14"/>
      <c r="N3" s="14">
        <v>7</v>
      </c>
      <c r="O3" s="14">
        <v>1</v>
      </c>
      <c r="P3" s="14" t="s">
        <v>150</v>
      </c>
      <c r="Q3" s="14" t="s">
        <v>386</v>
      </c>
      <c r="R3" s="14"/>
    </row>
    <row r="4" spans="1:18" x14ac:dyDescent="0.3">
      <c r="A4" s="33" t="s">
        <v>16</v>
      </c>
      <c r="B4" s="17">
        <v>40095</v>
      </c>
      <c r="C4" s="14" t="s">
        <v>10</v>
      </c>
      <c r="D4" s="14" t="s">
        <v>25</v>
      </c>
      <c r="E4" s="14"/>
      <c r="F4" s="18">
        <v>1.3310185185185185E-3</v>
      </c>
      <c r="G4" s="18">
        <v>1.3888888888888887E-3</v>
      </c>
      <c r="H4" s="19">
        <f t="shared" si="0"/>
        <v>5.7870370370370237E-5</v>
      </c>
      <c r="I4" s="14" t="s">
        <v>26</v>
      </c>
      <c r="J4" s="14"/>
      <c r="K4" s="14"/>
      <c r="L4" s="14">
        <v>600</v>
      </c>
      <c r="M4" s="14"/>
      <c r="N4" s="14">
        <v>5</v>
      </c>
      <c r="O4" s="14"/>
      <c r="P4" s="14" t="s">
        <v>27</v>
      </c>
      <c r="Q4" s="14" t="s">
        <v>28</v>
      </c>
      <c r="R4" s="14"/>
    </row>
    <row r="5" spans="1:18" x14ac:dyDescent="0.3">
      <c r="A5" s="33" t="s">
        <v>33</v>
      </c>
      <c r="B5" s="17">
        <v>40095</v>
      </c>
      <c r="C5" s="14" t="s">
        <v>11</v>
      </c>
      <c r="D5" s="14" t="s">
        <v>58</v>
      </c>
      <c r="E5" s="14"/>
      <c r="F5" s="18">
        <v>1.2962962962962963E-3</v>
      </c>
      <c r="G5" s="18">
        <v>1.3888888888888887E-3</v>
      </c>
      <c r="H5" s="19">
        <f t="shared" si="0"/>
        <v>9.2592592592592466E-5</v>
      </c>
      <c r="I5" s="14" t="s">
        <v>13</v>
      </c>
      <c r="J5" s="14" t="s">
        <v>30</v>
      </c>
      <c r="K5" s="14"/>
      <c r="L5" s="14">
        <v>650</v>
      </c>
      <c r="M5" s="14">
        <v>10</v>
      </c>
      <c r="N5" s="14">
        <v>6</v>
      </c>
      <c r="O5" s="14"/>
      <c r="P5" s="14" t="s">
        <v>59</v>
      </c>
      <c r="Q5" s="14" t="s">
        <v>60</v>
      </c>
      <c r="R5" s="14"/>
    </row>
    <row r="6" spans="1:18" x14ac:dyDescent="0.3">
      <c r="A6" s="33" t="s">
        <v>16</v>
      </c>
      <c r="B6" s="17">
        <v>40095</v>
      </c>
      <c r="C6" s="14" t="s">
        <v>11</v>
      </c>
      <c r="D6" s="14" t="s">
        <v>38</v>
      </c>
      <c r="E6" s="14"/>
      <c r="F6" s="18">
        <v>1.1574074074074071E-3</v>
      </c>
      <c r="G6" s="18">
        <v>1.3888888888888887E-3</v>
      </c>
      <c r="H6" s="19">
        <f t="shared" si="0"/>
        <v>2.314814814814816E-4</v>
      </c>
      <c r="I6" s="14" t="s">
        <v>49</v>
      </c>
      <c r="J6" s="14" t="s">
        <v>13</v>
      </c>
      <c r="K6" s="14"/>
      <c r="L6" s="14">
        <v>750</v>
      </c>
      <c r="M6" s="14">
        <v>4</v>
      </c>
      <c r="N6" s="14">
        <v>6</v>
      </c>
      <c r="O6" s="14"/>
      <c r="P6" s="14" t="s">
        <v>40</v>
      </c>
      <c r="Q6" s="14"/>
      <c r="R6" s="14"/>
    </row>
    <row r="7" spans="1:18" s="3" customFormat="1" x14ac:dyDescent="0.3">
      <c r="A7" s="33" t="s">
        <v>33</v>
      </c>
      <c r="B7" s="17">
        <v>40095</v>
      </c>
      <c r="C7" s="14" t="s">
        <v>11</v>
      </c>
      <c r="D7" s="14" t="s">
        <v>52</v>
      </c>
      <c r="E7" s="14"/>
      <c r="F7" s="18">
        <v>1.1342592592592591E-3</v>
      </c>
      <c r="G7" s="18">
        <v>1.3888888888888887E-3</v>
      </c>
      <c r="H7" s="19">
        <f t="shared" si="0"/>
        <v>2.5462962962962961E-4</v>
      </c>
      <c r="I7" s="14" t="s">
        <v>13</v>
      </c>
      <c r="J7" s="14" t="s">
        <v>49</v>
      </c>
      <c r="K7" s="14"/>
      <c r="L7" s="14">
        <v>650</v>
      </c>
      <c r="M7" s="14">
        <v>10</v>
      </c>
      <c r="N7" s="14">
        <v>4</v>
      </c>
      <c r="O7" s="14"/>
      <c r="P7" s="14" t="s">
        <v>53</v>
      </c>
      <c r="Q7" s="14" t="s">
        <v>54</v>
      </c>
      <c r="R7" s="14"/>
    </row>
    <row r="8" spans="1:18" s="3" customFormat="1" x14ac:dyDescent="0.3">
      <c r="A8" s="33" t="s">
        <v>16</v>
      </c>
      <c r="B8" s="17">
        <v>40095</v>
      </c>
      <c r="C8" s="14" t="s">
        <v>11</v>
      </c>
      <c r="D8" s="14" t="s">
        <v>12</v>
      </c>
      <c r="E8" s="14"/>
      <c r="F8" s="18">
        <v>1.0879629629629631E-3</v>
      </c>
      <c r="G8" s="18">
        <v>1.3888888888888887E-3</v>
      </c>
      <c r="H8" s="19">
        <f t="shared" si="0"/>
        <v>3.0092592592592562E-4</v>
      </c>
      <c r="I8" s="14" t="s">
        <v>13</v>
      </c>
      <c r="J8" s="14"/>
      <c r="K8" s="14"/>
      <c r="L8" s="14">
        <v>600</v>
      </c>
      <c r="M8" s="14"/>
      <c r="N8" s="14"/>
      <c r="O8" s="14"/>
      <c r="P8" s="14" t="s">
        <v>14</v>
      </c>
      <c r="Q8" s="14" t="s">
        <v>15</v>
      </c>
      <c r="R8" s="14"/>
    </row>
    <row r="9" spans="1:18" s="3" customFormat="1" x14ac:dyDescent="0.3">
      <c r="A9" s="33" t="s">
        <v>16</v>
      </c>
      <c r="B9" s="17">
        <v>40095</v>
      </c>
      <c r="C9" s="14" t="s">
        <v>10</v>
      </c>
      <c r="D9" s="14" t="s">
        <v>19</v>
      </c>
      <c r="E9" s="14"/>
      <c r="F9" s="18">
        <v>9.0277777777777784E-4</v>
      </c>
      <c r="G9" s="18">
        <v>1.3888888888888887E-3</v>
      </c>
      <c r="H9" s="19">
        <f t="shared" si="0"/>
        <v>4.8611111111111088E-4</v>
      </c>
      <c r="I9" s="14" t="s">
        <v>13</v>
      </c>
      <c r="J9" s="14"/>
      <c r="K9" s="14"/>
      <c r="L9" s="14">
        <v>600</v>
      </c>
      <c r="M9" s="14"/>
      <c r="N9" s="14">
        <v>3</v>
      </c>
      <c r="O9" s="14"/>
      <c r="P9" s="14" t="s">
        <v>20</v>
      </c>
      <c r="Q9" s="14" t="s">
        <v>21</v>
      </c>
      <c r="R9" s="14"/>
    </row>
    <row r="10" spans="1:18" s="3" customFormat="1" x14ac:dyDescent="0.3">
      <c r="A10" s="33" t="s">
        <v>16</v>
      </c>
      <c r="B10" s="17">
        <v>40095</v>
      </c>
      <c r="C10" s="14" t="s">
        <v>10</v>
      </c>
      <c r="D10" s="14" t="s">
        <v>17</v>
      </c>
      <c r="E10" s="14"/>
      <c r="F10" s="18">
        <v>8.1018518518518516E-4</v>
      </c>
      <c r="G10" s="18">
        <v>1.3888888888888887E-3</v>
      </c>
      <c r="H10" s="19">
        <f t="shared" si="0"/>
        <v>5.7870370370370356E-4</v>
      </c>
      <c r="I10" s="14" t="s">
        <v>13</v>
      </c>
      <c r="J10" s="14"/>
      <c r="K10" s="14"/>
      <c r="L10" s="14">
        <v>600</v>
      </c>
      <c r="M10" s="14"/>
      <c r="N10" s="14"/>
      <c r="O10" s="14"/>
      <c r="P10" s="14" t="s">
        <v>18</v>
      </c>
      <c r="Q10" s="14" t="s">
        <v>15</v>
      </c>
      <c r="R10" s="14"/>
    </row>
    <row r="11" spans="1:18" x14ac:dyDescent="0.3">
      <c r="A11" s="33" t="s">
        <v>33</v>
      </c>
      <c r="B11" s="17">
        <v>40095</v>
      </c>
      <c r="C11" s="14" t="s">
        <v>10</v>
      </c>
      <c r="D11" s="14" t="s">
        <v>55</v>
      </c>
      <c r="E11" s="14"/>
      <c r="F11" s="18">
        <v>5.7870370370370378E-4</v>
      </c>
      <c r="G11" s="18">
        <v>1.3888888888888887E-3</v>
      </c>
      <c r="H11" s="19">
        <f t="shared" si="0"/>
        <v>8.1018518518518495E-4</v>
      </c>
      <c r="I11" s="14" t="s">
        <v>13</v>
      </c>
      <c r="J11" s="14" t="s">
        <v>30</v>
      </c>
      <c r="K11" s="14"/>
      <c r="L11" s="14">
        <v>650</v>
      </c>
      <c r="M11" s="14">
        <v>9</v>
      </c>
      <c r="N11" s="14">
        <v>6</v>
      </c>
      <c r="O11" s="14">
        <v>1</v>
      </c>
      <c r="P11" s="14" t="s">
        <v>56</v>
      </c>
      <c r="Q11" s="14" t="s">
        <v>57</v>
      </c>
      <c r="R11" s="14"/>
    </row>
    <row r="12" spans="1:18" x14ac:dyDescent="0.3">
      <c r="A12" s="33" t="s">
        <v>16</v>
      </c>
      <c r="B12" s="17">
        <v>40095</v>
      </c>
      <c r="C12" s="14" t="s">
        <v>11</v>
      </c>
      <c r="D12" s="14" t="s">
        <v>23</v>
      </c>
      <c r="E12" s="14"/>
      <c r="F12" s="18">
        <v>5.2083333333333333E-4</v>
      </c>
      <c r="G12" s="18">
        <v>1.3888888888888887E-3</v>
      </c>
      <c r="H12" s="19">
        <f t="shared" si="0"/>
        <v>8.680555555555554E-4</v>
      </c>
      <c r="I12" s="14" t="s">
        <v>13</v>
      </c>
      <c r="J12" s="14"/>
      <c r="K12" s="14"/>
      <c r="L12" s="14">
        <v>500</v>
      </c>
      <c r="M12" s="14"/>
      <c r="N12" s="14">
        <v>4</v>
      </c>
      <c r="O12" s="14"/>
      <c r="P12" s="14" t="s">
        <v>24</v>
      </c>
      <c r="Q12" s="14" t="s">
        <v>15</v>
      </c>
      <c r="R12" s="14"/>
    </row>
    <row r="13" spans="1:18" x14ac:dyDescent="0.3">
      <c r="A13" s="33" t="s">
        <v>33</v>
      </c>
      <c r="B13" s="17">
        <v>40095</v>
      </c>
      <c r="C13" s="14" t="s">
        <v>11</v>
      </c>
      <c r="D13" s="14" t="s">
        <v>48</v>
      </c>
      <c r="E13" s="14"/>
      <c r="F13" s="18">
        <v>4.8611111111111104E-4</v>
      </c>
      <c r="G13" s="18">
        <v>1.3888888888888887E-3</v>
      </c>
      <c r="H13" s="19">
        <f t="shared" si="0"/>
        <v>9.0277777777777774E-4</v>
      </c>
      <c r="I13" s="14" t="s">
        <v>26</v>
      </c>
      <c r="J13" s="14" t="s">
        <v>49</v>
      </c>
      <c r="K13" s="14"/>
      <c r="L13" s="14">
        <v>650</v>
      </c>
      <c r="M13" s="14">
        <v>10</v>
      </c>
      <c r="N13" s="14">
        <v>5</v>
      </c>
      <c r="O13" s="14"/>
      <c r="P13" s="14" t="s">
        <v>50</v>
      </c>
      <c r="Q13" s="14" t="s">
        <v>51</v>
      </c>
      <c r="R13" s="14"/>
    </row>
    <row r="14" spans="1:18" x14ac:dyDescent="0.3">
      <c r="A14" s="33" t="s">
        <v>41</v>
      </c>
      <c r="B14" s="17">
        <v>40095</v>
      </c>
      <c r="C14" s="14" t="s">
        <v>10</v>
      </c>
      <c r="D14" s="14" t="s">
        <v>42</v>
      </c>
      <c r="E14" s="14"/>
      <c r="F14" s="18">
        <v>8.5648148148148161E-4</v>
      </c>
      <c r="G14" s="18">
        <v>1.3888888888888887E-3</v>
      </c>
      <c r="H14" s="19">
        <f t="shared" si="0"/>
        <v>5.3240740740740711E-4</v>
      </c>
      <c r="I14" s="14" t="s">
        <v>26</v>
      </c>
      <c r="J14" s="14" t="s">
        <v>49</v>
      </c>
      <c r="K14" s="14"/>
      <c r="L14" s="14">
        <v>700</v>
      </c>
      <c r="M14" s="14">
        <v>10</v>
      </c>
      <c r="N14" s="14">
        <v>5</v>
      </c>
      <c r="O14" s="14"/>
      <c r="P14" s="14" t="s">
        <v>43</v>
      </c>
      <c r="Q14" s="14" t="s">
        <v>44</v>
      </c>
      <c r="R14" s="14"/>
    </row>
    <row r="15" spans="1:18" ht="15" x14ac:dyDescent="0.25">
      <c r="A15" s="14" t="s">
        <v>62</v>
      </c>
      <c r="B15" s="17">
        <v>40095</v>
      </c>
      <c r="C15" s="14" t="s">
        <v>10</v>
      </c>
      <c r="D15" s="14" t="s">
        <v>63</v>
      </c>
      <c r="E15" s="14"/>
      <c r="F15" s="18">
        <v>1.7361111111111112E-3</v>
      </c>
      <c r="G15" s="18">
        <v>1.3888888888888887E-3</v>
      </c>
      <c r="H15" s="19">
        <f t="shared" si="0"/>
        <v>-3.4722222222222251E-4</v>
      </c>
      <c r="I15" s="14" t="s">
        <v>30</v>
      </c>
      <c r="J15" s="14" t="s">
        <v>30</v>
      </c>
      <c r="K15" s="14" t="s">
        <v>474</v>
      </c>
      <c r="L15" s="14">
        <v>650</v>
      </c>
      <c r="M15" s="14">
        <v>10</v>
      </c>
      <c r="N15" s="14">
        <v>9</v>
      </c>
      <c r="O15" s="14"/>
      <c r="P15" s="14"/>
      <c r="Q15" s="14" t="s">
        <v>64</v>
      </c>
      <c r="R15" s="14"/>
    </row>
    <row r="16" spans="1:18" ht="15" x14ac:dyDescent="0.25">
      <c r="A16" s="14" t="s">
        <v>65</v>
      </c>
      <c r="B16" s="17">
        <v>40095</v>
      </c>
      <c r="C16" s="14" t="s">
        <v>10</v>
      </c>
      <c r="D16" s="14" t="s">
        <v>66</v>
      </c>
      <c r="E16" s="14"/>
      <c r="F16" s="18">
        <v>8.449074074074075E-4</v>
      </c>
      <c r="G16" s="18">
        <v>1.3888888888888887E-3</v>
      </c>
      <c r="H16" s="19">
        <f t="shared" si="0"/>
        <v>5.4398148148148123E-4</v>
      </c>
      <c r="I16" s="14" t="s">
        <v>13</v>
      </c>
      <c r="J16" s="14" t="s">
        <v>30</v>
      </c>
      <c r="K16" s="14"/>
      <c r="L16" s="14">
        <v>600</v>
      </c>
      <c r="M16" s="14">
        <v>10</v>
      </c>
      <c r="N16" s="14">
        <v>1</v>
      </c>
      <c r="O16" s="14"/>
      <c r="P16" s="14" t="s">
        <v>67</v>
      </c>
      <c r="Q16" s="14"/>
      <c r="R16" s="14"/>
    </row>
    <row r="17" spans="1:18" s="3" customFormat="1" ht="15" x14ac:dyDescent="0.25">
      <c r="A17" s="14" t="s">
        <v>68</v>
      </c>
      <c r="B17" s="17">
        <v>40095</v>
      </c>
      <c r="C17" s="14" t="s">
        <v>10</v>
      </c>
      <c r="D17" s="14" t="s">
        <v>55</v>
      </c>
      <c r="E17" s="14"/>
      <c r="F17" s="18">
        <v>1.1574074074074071E-3</v>
      </c>
      <c r="G17" s="18">
        <v>1.3888888888888887E-3</v>
      </c>
      <c r="H17" s="19">
        <f t="shared" si="0"/>
        <v>2.314814814814816E-4</v>
      </c>
      <c r="I17" s="14" t="s">
        <v>13</v>
      </c>
      <c r="J17" s="14" t="s">
        <v>30</v>
      </c>
      <c r="K17" s="14"/>
      <c r="L17" s="14">
        <v>700</v>
      </c>
      <c r="M17" s="14">
        <v>9</v>
      </c>
      <c r="N17" s="14">
        <v>6</v>
      </c>
      <c r="O17" s="14"/>
      <c r="P17" s="14" t="s">
        <v>69</v>
      </c>
      <c r="Q17" s="14"/>
      <c r="R17" s="14"/>
    </row>
    <row r="18" spans="1:18" ht="15" x14ac:dyDescent="0.25">
      <c r="A18" s="14" t="s">
        <v>70</v>
      </c>
      <c r="B18" s="17">
        <v>40095</v>
      </c>
      <c r="C18" s="14" t="s">
        <v>11</v>
      </c>
      <c r="D18" s="14" t="s">
        <v>71</v>
      </c>
      <c r="E18" s="14"/>
      <c r="F18" s="18">
        <v>1.4583333333333334E-3</v>
      </c>
      <c r="G18" s="18">
        <v>1.3888888888888887E-3</v>
      </c>
      <c r="H18" s="19">
        <f t="shared" si="0"/>
        <v>-6.9444444444444675E-5</v>
      </c>
      <c r="I18" s="14" t="s">
        <v>30</v>
      </c>
      <c r="J18" s="14" t="s">
        <v>30</v>
      </c>
      <c r="K18" s="14" t="s">
        <v>471</v>
      </c>
      <c r="L18" s="14">
        <v>650</v>
      </c>
      <c r="M18" s="14">
        <v>9</v>
      </c>
      <c r="N18" s="14">
        <v>6</v>
      </c>
      <c r="O18" s="14"/>
      <c r="P18" s="14" t="s">
        <v>72</v>
      </c>
      <c r="Q18" s="14" t="s">
        <v>73</v>
      </c>
      <c r="R18" s="14"/>
    </row>
    <row r="19" spans="1:18" ht="15" x14ac:dyDescent="0.25">
      <c r="A19" s="14" t="s">
        <v>74</v>
      </c>
      <c r="B19" s="17">
        <v>40095</v>
      </c>
      <c r="C19" s="14" t="s">
        <v>11</v>
      </c>
      <c r="D19" s="14" t="s">
        <v>42</v>
      </c>
      <c r="E19" s="14"/>
      <c r="F19" s="18">
        <v>7.175925925925927E-4</v>
      </c>
      <c r="G19" s="18">
        <v>1.3888888888888887E-3</v>
      </c>
      <c r="H19" s="19">
        <f t="shared" si="0"/>
        <v>6.7129629629629603E-4</v>
      </c>
      <c r="I19" s="14" t="s">
        <v>26</v>
      </c>
      <c r="J19" s="14" t="s">
        <v>30</v>
      </c>
      <c r="K19" s="14"/>
      <c r="L19" s="14">
        <v>650</v>
      </c>
      <c r="M19" s="14">
        <v>10</v>
      </c>
      <c r="N19" s="14">
        <v>4</v>
      </c>
      <c r="O19" s="14"/>
      <c r="P19" s="14" t="s">
        <v>75</v>
      </c>
      <c r="Q19" s="14"/>
      <c r="R19" s="14"/>
    </row>
    <row r="20" spans="1:18" s="3" customFormat="1" ht="15" x14ac:dyDescent="0.25">
      <c r="A20" s="14" t="s">
        <v>76</v>
      </c>
      <c r="B20" s="17">
        <v>40095</v>
      </c>
      <c r="C20" s="14" t="s">
        <v>11</v>
      </c>
      <c r="D20" s="14" t="s">
        <v>77</v>
      </c>
      <c r="E20" s="14"/>
      <c r="F20" s="18">
        <v>1.4351851851851854E-3</v>
      </c>
      <c r="G20" s="18">
        <v>1.3888888888888887E-3</v>
      </c>
      <c r="H20" s="19">
        <f t="shared" si="0"/>
        <v>-4.6296296296296667E-5</v>
      </c>
      <c r="I20" s="14" t="s">
        <v>13</v>
      </c>
      <c r="J20" s="14" t="s">
        <v>78</v>
      </c>
      <c r="K20" s="14"/>
      <c r="L20" s="14">
        <v>700</v>
      </c>
      <c r="M20" s="14">
        <v>9</v>
      </c>
      <c r="N20" s="14">
        <v>9</v>
      </c>
      <c r="O20" s="14"/>
      <c r="P20" s="14" t="s">
        <v>84</v>
      </c>
      <c r="Q20" s="14" t="s">
        <v>79</v>
      </c>
      <c r="R20" s="14"/>
    </row>
    <row r="21" spans="1:18" x14ac:dyDescent="0.3">
      <c r="A21" s="33" t="s">
        <v>80</v>
      </c>
      <c r="B21" s="17">
        <v>40095</v>
      </c>
      <c r="C21" s="14" t="s">
        <v>11</v>
      </c>
      <c r="D21" s="14" t="s">
        <v>82</v>
      </c>
      <c r="E21" s="14"/>
      <c r="F21" s="18">
        <v>1.4930555555555556E-3</v>
      </c>
      <c r="G21" s="18">
        <v>1.3888888888888887E-3</v>
      </c>
      <c r="H21" s="19">
        <f t="shared" si="0"/>
        <v>-1.041666666666669E-4</v>
      </c>
      <c r="I21" s="14" t="s">
        <v>30</v>
      </c>
      <c r="J21" s="14" t="s">
        <v>30</v>
      </c>
      <c r="K21" s="14" t="s">
        <v>474</v>
      </c>
      <c r="L21" s="14">
        <v>700</v>
      </c>
      <c r="M21" s="14">
        <v>9</v>
      </c>
      <c r="N21" s="14">
        <v>10</v>
      </c>
      <c r="O21" s="14">
        <v>1</v>
      </c>
      <c r="P21" s="14" t="s">
        <v>85</v>
      </c>
      <c r="Q21" s="14" t="s">
        <v>83</v>
      </c>
      <c r="R21" s="14"/>
    </row>
    <row r="22" spans="1:18" s="3" customFormat="1" x14ac:dyDescent="0.3">
      <c r="A22" s="33" t="s">
        <v>33</v>
      </c>
      <c r="B22" s="17">
        <v>40095</v>
      </c>
      <c r="C22" s="14" t="s">
        <v>10</v>
      </c>
      <c r="D22" s="14" t="s">
        <v>45</v>
      </c>
      <c r="E22" s="14"/>
      <c r="F22" s="18">
        <v>1.8518518518518517E-3</v>
      </c>
      <c r="G22" s="18">
        <v>1.3888888888888887E-3</v>
      </c>
      <c r="H22" s="19">
        <f t="shared" si="0"/>
        <v>-4.6296296296296298E-4</v>
      </c>
      <c r="I22" s="14" t="s">
        <v>26</v>
      </c>
      <c r="J22" s="14" t="s">
        <v>49</v>
      </c>
      <c r="K22" s="14"/>
      <c r="L22" s="14">
        <v>650</v>
      </c>
      <c r="M22" s="14">
        <v>10</v>
      </c>
      <c r="N22" s="14">
        <v>9</v>
      </c>
      <c r="O22" s="14">
        <v>1</v>
      </c>
      <c r="P22" s="14" t="s">
        <v>46</v>
      </c>
      <c r="Q22" s="14" t="s">
        <v>47</v>
      </c>
      <c r="R22" s="14"/>
    </row>
    <row r="23" spans="1:18" s="3" customFormat="1" x14ac:dyDescent="0.3">
      <c r="A23" s="33" t="s">
        <v>16</v>
      </c>
      <c r="B23" s="17">
        <v>40095</v>
      </c>
      <c r="C23" s="14" t="s">
        <v>10</v>
      </c>
      <c r="D23" s="14" t="s">
        <v>29</v>
      </c>
      <c r="E23" s="14"/>
      <c r="F23" s="18">
        <v>1.6203703703703703E-3</v>
      </c>
      <c r="G23" s="18">
        <v>1.3888888888888887E-3</v>
      </c>
      <c r="H23" s="19">
        <f t="shared" si="0"/>
        <v>-2.314814814814816E-4</v>
      </c>
      <c r="I23" s="14" t="s">
        <v>30</v>
      </c>
      <c r="J23" s="14"/>
      <c r="K23" s="14" t="s">
        <v>470</v>
      </c>
      <c r="L23" s="14">
        <v>700</v>
      </c>
      <c r="M23" s="14">
        <v>8</v>
      </c>
      <c r="N23" s="14">
        <v>10</v>
      </c>
      <c r="O23" s="14">
        <v>1</v>
      </c>
      <c r="P23" s="14" t="s">
        <v>31</v>
      </c>
      <c r="Q23" s="14" t="s">
        <v>32</v>
      </c>
      <c r="R23" s="14"/>
    </row>
    <row r="24" spans="1:18" s="4" customFormat="1" ht="15" x14ac:dyDescent="0.25">
      <c r="A24" s="14" t="s">
        <v>104</v>
      </c>
      <c r="B24" s="17">
        <v>40096</v>
      </c>
      <c r="C24" s="14" t="s">
        <v>10</v>
      </c>
      <c r="D24" s="14" t="s">
        <v>105</v>
      </c>
      <c r="E24" s="14"/>
      <c r="F24" s="18">
        <v>4.7453703703703704E-4</v>
      </c>
      <c r="G24" s="18">
        <v>1.3888888888888887E-3</v>
      </c>
      <c r="H24" s="19">
        <f t="shared" si="0"/>
        <v>9.1435185185185174E-4</v>
      </c>
      <c r="I24" s="14" t="s">
        <v>13</v>
      </c>
      <c r="J24" s="14" t="s">
        <v>30</v>
      </c>
      <c r="K24" s="14"/>
      <c r="L24" s="14">
        <v>650</v>
      </c>
      <c r="M24" s="14">
        <v>10</v>
      </c>
      <c r="N24" s="14">
        <v>3</v>
      </c>
      <c r="O24" s="14"/>
      <c r="P24" s="14" t="s">
        <v>106</v>
      </c>
      <c r="Q24" s="14"/>
      <c r="R24" s="14"/>
    </row>
    <row r="25" spans="1:18" s="4" customFormat="1" ht="15" x14ac:dyDescent="0.25">
      <c r="A25" s="14" t="s">
        <v>131</v>
      </c>
      <c r="B25" s="17">
        <v>40096</v>
      </c>
      <c r="C25" s="14" t="s">
        <v>10</v>
      </c>
      <c r="D25" s="14" t="s">
        <v>132</v>
      </c>
      <c r="E25" s="14"/>
      <c r="F25" s="18">
        <v>1.9097222222222222E-3</v>
      </c>
      <c r="G25" s="18">
        <v>1.3888888888888887E-3</v>
      </c>
      <c r="H25" s="19">
        <f t="shared" si="0"/>
        <v>-5.2083333333333343E-4</v>
      </c>
      <c r="I25" s="14" t="s">
        <v>30</v>
      </c>
      <c r="J25" s="14"/>
      <c r="K25" s="14" t="s">
        <v>469</v>
      </c>
      <c r="L25" s="14">
        <v>750</v>
      </c>
      <c r="M25" s="14">
        <v>7</v>
      </c>
      <c r="N25" s="14">
        <v>7</v>
      </c>
      <c r="O25" s="14"/>
      <c r="P25" s="14" t="s">
        <v>179</v>
      </c>
      <c r="Q25" s="14"/>
      <c r="R25" s="14"/>
    </row>
    <row r="26" spans="1:18" s="3" customFormat="1" ht="15" x14ac:dyDescent="0.25">
      <c r="A26" s="14" t="s">
        <v>133</v>
      </c>
      <c r="B26" s="17">
        <v>40096</v>
      </c>
      <c r="C26" s="14" t="s">
        <v>10</v>
      </c>
      <c r="D26" s="14" t="s">
        <v>134</v>
      </c>
      <c r="E26" s="14"/>
      <c r="F26" s="18">
        <v>1.0416666666666667E-3</v>
      </c>
      <c r="G26" s="18">
        <v>1.3888888888888887E-3</v>
      </c>
      <c r="H26" s="19">
        <f t="shared" si="0"/>
        <v>3.4722222222222207E-4</v>
      </c>
      <c r="I26" s="14" t="s">
        <v>30</v>
      </c>
      <c r="J26" s="14" t="s">
        <v>30</v>
      </c>
      <c r="K26" s="14"/>
      <c r="L26" s="14">
        <v>700</v>
      </c>
      <c r="M26" s="14">
        <v>9</v>
      </c>
      <c r="N26" s="14">
        <v>10</v>
      </c>
      <c r="O26" s="14"/>
      <c r="P26" s="14" t="s">
        <v>135</v>
      </c>
      <c r="Q26" s="14" t="s">
        <v>136</v>
      </c>
      <c r="R26" s="14"/>
    </row>
    <row r="27" spans="1:18" s="3" customFormat="1" ht="15" x14ac:dyDescent="0.25">
      <c r="A27" s="27" t="s">
        <v>137</v>
      </c>
      <c r="B27" s="28">
        <v>40096</v>
      </c>
      <c r="C27" s="27" t="s">
        <v>11</v>
      </c>
      <c r="D27" s="27" t="s">
        <v>93</v>
      </c>
      <c r="E27" s="27"/>
      <c r="F27" s="29">
        <v>1.4351851851851854E-3</v>
      </c>
      <c r="G27" s="29">
        <v>1.3888888888888887E-3</v>
      </c>
      <c r="H27" s="30">
        <f t="shared" si="0"/>
        <v>-4.6296296296296667E-5</v>
      </c>
      <c r="I27" s="27" t="s">
        <v>30</v>
      </c>
      <c r="J27" s="27" t="s">
        <v>30</v>
      </c>
      <c r="K27" s="27" t="s">
        <v>469</v>
      </c>
      <c r="L27" s="27">
        <v>650</v>
      </c>
      <c r="M27" s="27">
        <v>9</v>
      </c>
      <c r="N27" s="27">
        <v>9</v>
      </c>
      <c r="O27" s="27"/>
      <c r="P27" s="27" t="s">
        <v>138</v>
      </c>
      <c r="Q27" s="27" t="s">
        <v>139</v>
      </c>
      <c r="R27" s="27"/>
    </row>
    <row r="28" spans="1:18" ht="15" x14ac:dyDescent="0.25">
      <c r="A28" s="14" t="s">
        <v>140</v>
      </c>
      <c r="B28" s="17">
        <v>40096</v>
      </c>
      <c r="C28" s="14" t="s">
        <v>11</v>
      </c>
      <c r="D28" s="14" t="s">
        <v>63</v>
      </c>
      <c r="E28" s="14"/>
      <c r="F28" s="18">
        <v>7.8703703703703705E-4</v>
      </c>
      <c r="G28" s="18">
        <v>1.3888888888888887E-3</v>
      </c>
      <c r="H28" s="19">
        <f t="shared" si="0"/>
        <v>6.0185185185185168E-4</v>
      </c>
      <c r="I28" s="14" t="s">
        <v>26</v>
      </c>
      <c r="J28" s="14" t="s">
        <v>49</v>
      </c>
      <c r="K28" s="14"/>
      <c r="L28" s="14">
        <v>650</v>
      </c>
      <c r="M28" s="14">
        <v>9</v>
      </c>
      <c r="N28" s="14">
        <v>1</v>
      </c>
      <c r="O28" s="14"/>
      <c r="P28" s="14" t="s">
        <v>141</v>
      </c>
      <c r="Q28" s="14"/>
      <c r="R28" s="14"/>
    </row>
    <row r="29" spans="1:18" ht="15" x14ac:dyDescent="0.25">
      <c r="A29" s="14" t="s">
        <v>142</v>
      </c>
      <c r="B29" s="17">
        <v>40096</v>
      </c>
      <c r="C29" s="14" t="s">
        <v>10</v>
      </c>
      <c r="D29" s="14" t="s">
        <v>143</v>
      </c>
      <c r="E29" s="14"/>
      <c r="F29" s="18">
        <v>1.1921296296296298E-3</v>
      </c>
      <c r="G29" s="18">
        <v>1.3888888888888887E-3</v>
      </c>
      <c r="H29" s="19">
        <f t="shared" si="0"/>
        <v>1.9675925925925894E-4</v>
      </c>
      <c r="I29" s="14" t="s">
        <v>26</v>
      </c>
      <c r="J29" s="14" t="s">
        <v>30</v>
      </c>
      <c r="K29" s="14"/>
      <c r="L29" s="14">
        <v>700</v>
      </c>
      <c r="M29" s="14">
        <v>7</v>
      </c>
      <c r="N29" s="14">
        <v>6</v>
      </c>
      <c r="O29" s="14"/>
      <c r="P29" s="14" t="s">
        <v>145</v>
      </c>
      <c r="Q29" s="14" t="s">
        <v>144</v>
      </c>
      <c r="R29" s="14"/>
    </row>
    <row r="30" spans="1:18" ht="15" x14ac:dyDescent="0.25">
      <c r="A30" s="14" t="s">
        <v>146</v>
      </c>
      <c r="B30" s="17">
        <v>40096</v>
      </c>
      <c r="C30" s="14" t="s">
        <v>11</v>
      </c>
      <c r="D30" s="14" t="s">
        <v>147</v>
      </c>
      <c r="E30" s="14"/>
      <c r="F30" s="18">
        <v>1.2152777777777778E-3</v>
      </c>
      <c r="G30" s="18">
        <v>1.3888888888888887E-3</v>
      </c>
      <c r="H30" s="19">
        <f t="shared" si="0"/>
        <v>1.7361111111111093E-4</v>
      </c>
      <c r="I30" s="14" t="s">
        <v>13</v>
      </c>
      <c r="J30" s="14" t="s">
        <v>49</v>
      </c>
      <c r="K30" s="14"/>
      <c r="L30" s="14">
        <v>700</v>
      </c>
      <c r="M30" s="14">
        <v>9</v>
      </c>
      <c r="N30" s="14">
        <v>7</v>
      </c>
      <c r="O30" s="14"/>
      <c r="P30" s="14" t="s">
        <v>148</v>
      </c>
      <c r="Q30" s="14" t="s">
        <v>149</v>
      </c>
      <c r="R30" s="14"/>
    </row>
    <row r="31" spans="1:18" ht="15" x14ac:dyDescent="0.25">
      <c r="A31" s="14" t="s">
        <v>107</v>
      </c>
      <c r="B31" s="17">
        <v>40096</v>
      </c>
      <c r="C31" s="14" t="s">
        <v>10</v>
      </c>
      <c r="D31" s="14" t="s">
        <v>108</v>
      </c>
      <c r="E31" s="14"/>
      <c r="F31" s="18">
        <v>6.2500000000000001E-4</v>
      </c>
      <c r="G31" s="18">
        <v>1.3888888888888887E-3</v>
      </c>
      <c r="H31" s="19">
        <f t="shared" si="0"/>
        <v>7.6388888888888871E-4</v>
      </c>
      <c r="I31" s="14" t="s">
        <v>26</v>
      </c>
      <c r="J31" s="14"/>
      <c r="K31" s="14"/>
      <c r="L31" s="14">
        <v>650</v>
      </c>
      <c r="M31" s="14">
        <v>9</v>
      </c>
      <c r="N31" s="14">
        <v>1</v>
      </c>
      <c r="O31" s="14"/>
      <c r="P31" s="14" t="s">
        <v>109</v>
      </c>
      <c r="Q31" s="14"/>
      <c r="R31" s="14"/>
    </row>
    <row r="32" spans="1:18" ht="15" x14ac:dyDescent="0.25">
      <c r="A32" s="14" t="s">
        <v>110</v>
      </c>
      <c r="B32" s="17">
        <v>40096</v>
      </c>
      <c r="C32" s="14" t="s">
        <v>10</v>
      </c>
      <c r="D32" s="14" t="s">
        <v>66</v>
      </c>
      <c r="E32" s="14"/>
      <c r="F32" s="18">
        <v>9.0277777777777784E-4</v>
      </c>
      <c r="G32" s="18">
        <v>1.3888888888888887E-3</v>
      </c>
      <c r="H32" s="19">
        <f t="shared" si="0"/>
        <v>4.8611111111111088E-4</v>
      </c>
      <c r="I32" s="14" t="s">
        <v>26</v>
      </c>
      <c r="J32" s="14" t="s">
        <v>30</v>
      </c>
      <c r="K32" s="14"/>
      <c r="L32" s="14">
        <v>650</v>
      </c>
      <c r="M32" s="14">
        <v>10</v>
      </c>
      <c r="N32" s="14">
        <v>1</v>
      </c>
      <c r="O32" s="14"/>
      <c r="P32" s="14" t="s">
        <v>111</v>
      </c>
      <c r="Q32" s="14"/>
      <c r="R32" s="14"/>
    </row>
    <row r="33" spans="1:18" s="4" customFormat="1" ht="15" x14ac:dyDescent="0.25">
      <c r="A33" s="14" t="s">
        <v>112</v>
      </c>
      <c r="B33" s="17">
        <v>40096</v>
      </c>
      <c r="C33" s="14" t="s">
        <v>10</v>
      </c>
      <c r="D33" s="14" t="s">
        <v>113</v>
      </c>
      <c r="E33" s="14"/>
      <c r="F33" s="18">
        <v>1.4351851851851854E-3</v>
      </c>
      <c r="G33" s="18">
        <v>1.3888888888888887E-3</v>
      </c>
      <c r="H33" s="19">
        <f t="shared" si="0"/>
        <v>-4.6296296296296667E-5</v>
      </c>
      <c r="I33" s="14" t="s">
        <v>26</v>
      </c>
      <c r="J33" s="14"/>
      <c r="K33" s="14"/>
      <c r="L33" s="14">
        <v>750</v>
      </c>
      <c r="M33" s="14">
        <v>8</v>
      </c>
      <c r="N33" s="14">
        <v>8</v>
      </c>
      <c r="O33" s="14"/>
      <c r="P33" s="14" t="s">
        <v>114</v>
      </c>
      <c r="Q33" s="14"/>
      <c r="R33" s="14"/>
    </row>
    <row r="34" spans="1:18" s="3" customFormat="1" ht="15" x14ac:dyDescent="0.25">
      <c r="A34" s="27" t="s">
        <v>115</v>
      </c>
      <c r="B34" s="28">
        <v>40096</v>
      </c>
      <c r="C34" s="27" t="s">
        <v>10</v>
      </c>
      <c r="D34" s="27" t="s">
        <v>116</v>
      </c>
      <c r="E34" s="27"/>
      <c r="F34" s="29">
        <v>1.3310185185185185E-3</v>
      </c>
      <c r="G34" s="29">
        <v>1.3888888888888887E-3</v>
      </c>
      <c r="H34" s="30">
        <f t="shared" ref="H34:H65" si="1">IF(G34-F34&gt;0, G34-F34, -(F34-G34))</f>
        <v>5.7870370370370237E-5</v>
      </c>
      <c r="I34" s="27" t="s">
        <v>30</v>
      </c>
      <c r="J34" s="27" t="s">
        <v>30</v>
      </c>
      <c r="K34" s="27" t="s">
        <v>472</v>
      </c>
      <c r="L34" s="27">
        <v>750</v>
      </c>
      <c r="M34" s="27">
        <v>7</v>
      </c>
      <c r="N34" s="27">
        <v>9</v>
      </c>
      <c r="O34" s="27"/>
      <c r="P34" s="27" t="s">
        <v>117</v>
      </c>
      <c r="Q34" s="27" t="s">
        <v>118</v>
      </c>
      <c r="R34" s="27"/>
    </row>
    <row r="35" spans="1:18" s="3" customFormat="1" ht="15" x14ac:dyDescent="0.25">
      <c r="A35" s="14" t="s">
        <v>119</v>
      </c>
      <c r="B35" s="17">
        <v>40096</v>
      </c>
      <c r="C35" s="14" t="s">
        <v>11</v>
      </c>
      <c r="D35" s="14" t="s">
        <v>58</v>
      </c>
      <c r="E35" s="14"/>
      <c r="F35" s="18">
        <v>1.9791666666666668E-3</v>
      </c>
      <c r="G35" s="18">
        <v>1.3888888888888887E-3</v>
      </c>
      <c r="H35" s="19">
        <f t="shared" si="1"/>
        <v>-5.9027777777777811E-4</v>
      </c>
      <c r="I35" s="14" t="s">
        <v>30</v>
      </c>
      <c r="J35" s="14" t="s">
        <v>30</v>
      </c>
      <c r="K35" s="14" t="s">
        <v>471</v>
      </c>
      <c r="L35" s="14">
        <v>700</v>
      </c>
      <c r="M35" s="14">
        <v>9</v>
      </c>
      <c r="N35" s="14">
        <v>10</v>
      </c>
      <c r="O35" s="14"/>
      <c r="P35" s="14" t="s">
        <v>120</v>
      </c>
      <c r="Q35" s="14" t="s">
        <v>389</v>
      </c>
      <c r="R35" s="14"/>
    </row>
    <row r="36" spans="1:18" s="3" customFormat="1" ht="15" x14ac:dyDescent="0.25">
      <c r="A36" s="27" t="s">
        <v>121</v>
      </c>
      <c r="B36" s="28">
        <v>40096</v>
      </c>
      <c r="C36" s="27" t="s">
        <v>11</v>
      </c>
      <c r="D36" s="27" t="s">
        <v>122</v>
      </c>
      <c r="E36" s="27"/>
      <c r="F36" s="29">
        <v>1.6203703703703703E-3</v>
      </c>
      <c r="G36" s="29">
        <v>1.3888888888888887E-3</v>
      </c>
      <c r="H36" s="30">
        <f t="shared" si="1"/>
        <v>-2.314814814814816E-4</v>
      </c>
      <c r="I36" s="27" t="s">
        <v>49</v>
      </c>
      <c r="J36" s="27" t="s">
        <v>30</v>
      </c>
      <c r="K36" s="27" t="s">
        <v>474</v>
      </c>
      <c r="L36" s="27">
        <v>750</v>
      </c>
      <c r="M36" s="27">
        <v>7</v>
      </c>
      <c r="N36" s="27">
        <v>9</v>
      </c>
      <c r="O36" s="27"/>
      <c r="P36" s="27" t="s">
        <v>123</v>
      </c>
      <c r="Q36" s="27" t="s">
        <v>124</v>
      </c>
      <c r="R36" s="27"/>
    </row>
    <row r="37" spans="1:18" s="3" customFormat="1" ht="15" x14ac:dyDescent="0.25">
      <c r="A37" s="27" t="s">
        <v>125</v>
      </c>
      <c r="B37" s="28">
        <v>40096</v>
      </c>
      <c r="C37" s="27" t="s">
        <v>11</v>
      </c>
      <c r="D37" s="27" t="s">
        <v>126</v>
      </c>
      <c r="E37" s="27"/>
      <c r="F37" s="29">
        <v>1.4004629629629629E-3</v>
      </c>
      <c r="G37" s="29">
        <v>1.3888888888888887E-3</v>
      </c>
      <c r="H37" s="30">
        <f t="shared" si="1"/>
        <v>-1.1574074074074221E-5</v>
      </c>
      <c r="I37" s="27" t="s">
        <v>30</v>
      </c>
      <c r="J37" s="27" t="s">
        <v>49</v>
      </c>
      <c r="K37" s="27" t="s">
        <v>474</v>
      </c>
      <c r="L37" s="27">
        <v>700</v>
      </c>
      <c r="M37" s="27">
        <v>8</v>
      </c>
      <c r="N37" s="27">
        <v>7</v>
      </c>
      <c r="O37" s="27"/>
      <c r="P37" s="27" t="s">
        <v>127</v>
      </c>
      <c r="Q37" s="27" t="s">
        <v>128</v>
      </c>
      <c r="R37" s="27"/>
    </row>
    <row r="38" spans="1:18" ht="15" x14ac:dyDescent="0.25">
      <c r="A38" s="14" t="s">
        <v>129</v>
      </c>
      <c r="B38" s="17">
        <v>40096</v>
      </c>
      <c r="C38" s="14" t="s">
        <v>11</v>
      </c>
      <c r="D38" s="14" t="s">
        <v>63</v>
      </c>
      <c r="E38" s="14"/>
      <c r="F38" s="18">
        <v>1.2152777777777778E-3</v>
      </c>
      <c r="G38" s="18">
        <v>1.3888888888888887E-3</v>
      </c>
      <c r="H38" s="19">
        <f t="shared" si="1"/>
        <v>1.7361111111111093E-4</v>
      </c>
      <c r="I38" s="14" t="s">
        <v>13</v>
      </c>
      <c r="J38" s="14" t="s">
        <v>30</v>
      </c>
      <c r="K38" s="14"/>
      <c r="L38" s="14">
        <v>700</v>
      </c>
      <c r="M38" s="14">
        <v>8</v>
      </c>
      <c r="N38" s="14">
        <v>5</v>
      </c>
      <c r="O38" s="14"/>
      <c r="P38" s="14" t="s">
        <v>130</v>
      </c>
      <c r="Q38" s="14"/>
      <c r="R38" s="14"/>
    </row>
    <row r="39" spans="1:18" s="3" customFormat="1" ht="15" x14ac:dyDescent="0.25">
      <c r="A39" s="14" t="s">
        <v>151</v>
      </c>
      <c r="B39" s="17">
        <v>40096</v>
      </c>
      <c r="C39" s="14" t="s">
        <v>10</v>
      </c>
      <c r="D39" s="14" t="s">
        <v>152</v>
      </c>
      <c r="E39" s="14"/>
      <c r="F39" s="18">
        <v>1.0648148148148147E-3</v>
      </c>
      <c r="G39" s="18">
        <v>1.3888888888888887E-3</v>
      </c>
      <c r="H39" s="19">
        <f t="shared" si="1"/>
        <v>3.2407407407407406E-4</v>
      </c>
      <c r="I39" s="14" t="s">
        <v>13</v>
      </c>
      <c r="J39" s="14" t="s">
        <v>30</v>
      </c>
      <c r="K39" s="14"/>
      <c r="L39" s="14">
        <v>550</v>
      </c>
      <c r="M39" s="14">
        <v>10</v>
      </c>
      <c r="N39" s="14">
        <v>1</v>
      </c>
      <c r="O39" s="14"/>
      <c r="P39" s="14" t="s">
        <v>153</v>
      </c>
      <c r="Q39" s="14"/>
      <c r="R39" s="14"/>
    </row>
    <row r="40" spans="1:18" s="3" customFormat="1" ht="15" x14ac:dyDescent="0.25">
      <c r="A40" s="31" t="s">
        <v>154</v>
      </c>
      <c r="B40" s="28">
        <v>40096</v>
      </c>
      <c r="C40" s="27" t="s">
        <v>10</v>
      </c>
      <c r="D40" s="27" t="s">
        <v>155</v>
      </c>
      <c r="E40" s="27"/>
      <c r="F40" s="29">
        <v>1.6319444444444443E-3</v>
      </c>
      <c r="G40" s="29">
        <v>1.3888888888888887E-3</v>
      </c>
      <c r="H40" s="30">
        <f t="shared" si="1"/>
        <v>-2.430555555555556E-4</v>
      </c>
      <c r="I40" s="27" t="s">
        <v>13</v>
      </c>
      <c r="J40" s="27" t="s">
        <v>49</v>
      </c>
      <c r="K40" s="27"/>
      <c r="L40" s="27">
        <v>700</v>
      </c>
      <c r="M40" s="27">
        <v>9</v>
      </c>
      <c r="N40" s="27">
        <v>7</v>
      </c>
      <c r="O40" s="27">
        <v>1</v>
      </c>
      <c r="P40" s="27" t="s">
        <v>156</v>
      </c>
      <c r="Q40" s="27" t="s">
        <v>157</v>
      </c>
      <c r="R40" s="27"/>
    </row>
    <row r="41" spans="1:18" s="3" customFormat="1" ht="15" x14ac:dyDescent="0.25">
      <c r="A41" s="31" t="s">
        <v>158</v>
      </c>
      <c r="B41" s="28">
        <v>40096</v>
      </c>
      <c r="C41" s="27" t="s">
        <v>10</v>
      </c>
      <c r="D41" s="27" t="s">
        <v>159</v>
      </c>
      <c r="E41" s="27"/>
      <c r="F41" s="29">
        <v>1.8518518518518517E-3</v>
      </c>
      <c r="G41" s="29">
        <v>1.3888888888888887E-3</v>
      </c>
      <c r="H41" s="30">
        <f t="shared" si="1"/>
        <v>-4.6296296296296298E-4</v>
      </c>
      <c r="I41" s="27" t="s">
        <v>13</v>
      </c>
      <c r="J41" s="27"/>
      <c r="K41" s="27"/>
      <c r="L41" s="27">
        <v>600</v>
      </c>
      <c r="M41" s="27">
        <v>10</v>
      </c>
      <c r="N41" s="27">
        <v>8</v>
      </c>
      <c r="O41" s="27">
        <v>1</v>
      </c>
      <c r="P41" s="27" t="s">
        <v>160</v>
      </c>
      <c r="Q41" s="27" t="s">
        <v>161</v>
      </c>
      <c r="R41" s="27"/>
    </row>
    <row r="42" spans="1:18" ht="15" x14ac:dyDescent="0.25">
      <c r="A42" s="20" t="s">
        <v>89</v>
      </c>
      <c r="B42" s="17">
        <v>40096</v>
      </c>
      <c r="C42" s="14" t="s">
        <v>10</v>
      </c>
      <c r="D42" s="14" t="s">
        <v>42</v>
      </c>
      <c r="E42" s="14"/>
      <c r="F42" s="18">
        <v>1.2847222222222223E-3</v>
      </c>
      <c r="G42" s="18">
        <v>1.3888888888888887E-3</v>
      </c>
      <c r="H42" s="19">
        <f t="shared" si="1"/>
        <v>1.0416666666666647E-4</v>
      </c>
      <c r="I42" s="14" t="s">
        <v>13</v>
      </c>
      <c r="J42" s="14" t="s">
        <v>49</v>
      </c>
      <c r="K42" s="14"/>
      <c r="L42" s="14">
        <v>650</v>
      </c>
      <c r="M42" s="14">
        <v>10</v>
      </c>
      <c r="N42" s="14">
        <v>4</v>
      </c>
      <c r="O42" s="14"/>
      <c r="P42" s="14" t="s">
        <v>43</v>
      </c>
      <c r="Q42" s="14" t="s">
        <v>90</v>
      </c>
      <c r="R42" s="14"/>
    </row>
    <row r="43" spans="1:18" s="4" customFormat="1" ht="15" x14ac:dyDescent="0.25">
      <c r="A43" s="14" t="s">
        <v>162</v>
      </c>
      <c r="B43" s="17">
        <v>40096</v>
      </c>
      <c r="C43" s="14" t="s">
        <v>10</v>
      </c>
      <c r="D43" s="14" t="s">
        <v>163</v>
      </c>
      <c r="E43" s="14"/>
      <c r="F43" s="18">
        <v>5.9027777777777778E-4</v>
      </c>
      <c r="G43" s="18">
        <v>1.3888888888888887E-3</v>
      </c>
      <c r="H43" s="19">
        <f t="shared" si="1"/>
        <v>7.9861111111111094E-4</v>
      </c>
      <c r="I43" s="14" t="s">
        <v>13</v>
      </c>
      <c r="J43" s="14" t="s">
        <v>49</v>
      </c>
      <c r="K43" s="14" t="s">
        <v>49</v>
      </c>
      <c r="L43" s="14">
        <v>550</v>
      </c>
      <c r="M43" s="14">
        <v>10</v>
      </c>
      <c r="N43" s="14">
        <v>1</v>
      </c>
      <c r="O43" s="14"/>
      <c r="P43" s="14" t="s">
        <v>153</v>
      </c>
      <c r="Q43" s="14"/>
      <c r="R43" s="14"/>
    </row>
    <row r="44" spans="1:18" s="3" customFormat="1" ht="15" x14ac:dyDescent="0.25">
      <c r="A44" s="27" t="s">
        <v>102</v>
      </c>
      <c r="B44" s="28">
        <v>40096</v>
      </c>
      <c r="C44" s="27" t="s">
        <v>10</v>
      </c>
      <c r="D44" s="27" t="s">
        <v>63</v>
      </c>
      <c r="E44" s="27"/>
      <c r="F44" s="29">
        <v>8.449074074074075E-4</v>
      </c>
      <c r="G44" s="29">
        <v>1.3888888888888887E-3</v>
      </c>
      <c r="H44" s="30">
        <f t="shared" si="1"/>
        <v>5.4398148148148123E-4</v>
      </c>
      <c r="I44" s="27" t="s">
        <v>30</v>
      </c>
      <c r="J44" s="27" t="s">
        <v>30</v>
      </c>
      <c r="K44" s="27" t="s">
        <v>471</v>
      </c>
      <c r="L44" s="27">
        <v>650</v>
      </c>
      <c r="M44" s="27">
        <v>10</v>
      </c>
      <c r="N44" s="27">
        <v>9</v>
      </c>
      <c r="O44" s="27"/>
      <c r="P44" s="27" t="s">
        <v>91</v>
      </c>
      <c r="Q44" s="27" t="s">
        <v>103</v>
      </c>
      <c r="R44" s="27"/>
    </row>
    <row r="45" spans="1:18" ht="15" x14ac:dyDescent="0.25">
      <c r="A45" s="20" t="s">
        <v>86</v>
      </c>
      <c r="B45" s="17">
        <v>40096</v>
      </c>
      <c r="C45" s="14" t="s">
        <v>10</v>
      </c>
      <c r="D45" s="14" t="s">
        <v>87</v>
      </c>
      <c r="E45" s="14"/>
      <c r="F45" s="18">
        <v>1.0300925925925926E-3</v>
      </c>
      <c r="G45" s="18">
        <v>1.3888888888888887E-3</v>
      </c>
      <c r="H45" s="19">
        <f t="shared" si="1"/>
        <v>3.5879629629629608E-4</v>
      </c>
      <c r="I45" s="14" t="s">
        <v>26</v>
      </c>
      <c r="J45" s="14" t="s">
        <v>30</v>
      </c>
      <c r="K45" s="14"/>
      <c r="L45" s="14">
        <v>700</v>
      </c>
      <c r="M45" s="14">
        <v>9</v>
      </c>
      <c r="N45" s="14">
        <v>5</v>
      </c>
      <c r="O45" s="14"/>
      <c r="P45" s="14" t="s">
        <v>88</v>
      </c>
      <c r="Q45" s="14" t="s">
        <v>15</v>
      </c>
      <c r="R45" s="14"/>
    </row>
    <row r="46" spans="1:18" s="3" customFormat="1" ht="15" x14ac:dyDescent="0.25">
      <c r="A46" s="31" t="s">
        <v>92</v>
      </c>
      <c r="B46" s="28">
        <v>40096</v>
      </c>
      <c r="C46" s="27" t="s">
        <v>11</v>
      </c>
      <c r="D46" s="27" t="s">
        <v>93</v>
      </c>
      <c r="E46" s="27"/>
      <c r="F46" s="29">
        <v>1.9097222222222222E-3</v>
      </c>
      <c r="G46" s="29">
        <v>1.3888888888888887E-3</v>
      </c>
      <c r="H46" s="30">
        <f t="shared" si="1"/>
        <v>-5.2083333333333343E-4</v>
      </c>
      <c r="I46" s="27" t="s">
        <v>26</v>
      </c>
      <c r="J46" s="27" t="s">
        <v>49</v>
      </c>
      <c r="K46" s="27"/>
      <c r="L46" s="27">
        <v>600</v>
      </c>
      <c r="M46" s="27">
        <v>10</v>
      </c>
      <c r="N46" s="27">
        <v>7</v>
      </c>
      <c r="O46" s="27"/>
      <c r="P46" s="27" t="s">
        <v>94</v>
      </c>
      <c r="Q46" s="27" t="s">
        <v>95</v>
      </c>
      <c r="R46" s="27"/>
    </row>
    <row r="47" spans="1:18" ht="15" x14ac:dyDescent="0.25">
      <c r="A47" s="14" t="s">
        <v>164</v>
      </c>
      <c r="B47" s="17">
        <v>40096</v>
      </c>
      <c r="C47" s="14" t="s">
        <v>11</v>
      </c>
      <c r="D47" s="14" t="s">
        <v>134</v>
      </c>
      <c r="E47" s="14"/>
      <c r="F47" s="18">
        <v>9.3750000000000007E-4</v>
      </c>
      <c r="G47" s="18">
        <v>1.3888888888888887E-3</v>
      </c>
      <c r="H47" s="19">
        <f t="shared" si="1"/>
        <v>4.5138888888888865E-4</v>
      </c>
      <c r="I47" s="14" t="s">
        <v>13</v>
      </c>
      <c r="J47" s="14" t="s">
        <v>30</v>
      </c>
      <c r="K47" s="14"/>
      <c r="L47" s="14">
        <v>600</v>
      </c>
      <c r="M47" s="14">
        <v>10</v>
      </c>
      <c r="N47" s="14">
        <v>1</v>
      </c>
      <c r="O47" s="14"/>
      <c r="P47" s="14" t="s">
        <v>165</v>
      </c>
      <c r="Q47" s="14"/>
      <c r="R47" s="14"/>
    </row>
    <row r="48" spans="1:18" ht="15" x14ac:dyDescent="0.25">
      <c r="A48" s="14" t="s">
        <v>166</v>
      </c>
      <c r="B48" s="17">
        <v>40096</v>
      </c>
      <c r="C48" s="14" t="s">
        <v>11</v>
      </c>
      <c r="D48" s="14" t="s">
        <v>167</v>
      </c>
      <c r="E48" s="14"/>
      <c r="F48" s="18">
        <v>1.0763888888888891E-3</v>
      </c>
      <c r="G48" s="18">
        <v>1.3888888888888887E-3</v>
      </c>
      <c r="H48" s="19">
        <f t="shared" si="1"/>
        <v>3.1249999999999963E-4</v>
      </c>
      <c r="I48" s="14" t="s">
        <v>26</v>
      </c>
      <c r="J48" s="14"/>
      <c r="K48" s="14"/>
      <c r="L48" s="14">
        <v>650</v>
      </c>
      <c r="M48" s="14">
        <v>10</v>
      </c>
      <c r="N48" s="14">
        <v>5</v>
      </c>
      <c r="O48" s="14"/>
      <c r="P48" s="14" t="s">
        <v>168</v>
      </c>
      <c r="Q48" s="14" t="s">
        <v>169</v>
      </c>
      <c r="R48" s="14"/>
    </row>
    <row r="49" spans="1:18" ht="15" x14ac:dyDescent="0.25">
      <c r="A49" s="14" t="s">
        <v>96</v>
      </c>
      <c r="B49" s="17">
        <v>40096</v>
      </c>
      <c r="C49" s="14" t="s">
        <v>11</v>
      </c>
      <c r="D49" s="14" t="s">
        <v>97</v>
      </c>
      <c r="E49" s="14"/>
      <c r="F49" s="18">
        <v>1.3078703703703703E-3</v>
      </c>
      <c r="G49" s="18">
        <v>1.3888888888888887E-3</v>
      </c>
      <c r="H49" s="19">
        <f t="shared" si="1"/>
        <v>8.1018518518518462E-5</v>
      </c>
      <c r="I49" s="14" t="s">
        <v>26</v>
      </c>
      <c r="J49" s="14" t="s">
        <v>49</v>
      </c>
      <c r="K49" s="14"/>
      <c r="L49" s="14">
        <v>650</v>
      </c>
      <c r="M49" s="14">
        <v>10</v>
      </c>
      <c r="N49" s="14">
        <v>4</v>
      </c>
      <c r="O49" s="14"/>
      <c r="P49" s="14" t="s">
        <v>98</v>
      </c>
      <c r="Q49" s="14"/>
      <c r="R49" s="14"/>
    </row>
    <row r="50" spans="1:18" ht="15" x14ac:dyDescent="0.25">
      <c r="A50" s="20" t="s">
        <v>170</v>
      </c>
      <c r="B50" s="17">
        <v>40096</v>
      </c>
      <c r="C50" s="14" t="s">
        <v>11</v>
      </c>
      <c r="D50" s="14" t="s">
        <v>81</v>
      </c>
      <c r="E50" s="14"/>
      <c r="F50" s="18">
        <v>9.4907407407407408E-4</v>
      </c>
      <c r="G50" s="18">
        <v>1.3888888888888887E-3</v>
      </c>
      <c r="H50" s="19">
        <f t="shared" si="1"/>
        <v>4.3981481481481465E-4</v>
      </c>
      <c r="I50" s="14" t="s">
        <v>30</v>
      </c>
      <c r="J50" s="14"/>
      <c r="K50" s="14" t="s">
        <v>474</v>
      </c>
      <c r="L50" s="14">
        <v>750</v>
      </c>
      <c r="M50" s="14">
        <v>8</v>
      </c>
      <c r="N50" s="14">
        <v>9</v>
      </c>
      <c r="O50" s="14">
        <v>1</v>
      </c>
      <c r="P50" s="14" t="s">
        <v>171</v>
      </c>
      <c r="Q50" s="14" t="s">
        <v>178</v>
      </c>
      <c r="R50" s="14"/>
    </row>
    <row r="51" spans="1:18" ht="15" x14ac:dyDescent="0.25">
      <c r="A51" s="20" t="s">
        <v>174</v>
      </c>
      <c r="B51" s="17">
        <v>40096</v>
      </c>
      <c r="C51" s="14" t="s">
        <v>11</v>
      </c>
      <c r="D51" s="14" t="s">
        <v>175</v>
      </c>
      <c r="E51" s="14"/>
      <c r="F51" s="18">
        <v>1.0763888888888891E-3</v>
      </c>
      <c r="G51" s="18">
        <v>1.3888888888888887E-3</v>
      </c>
      <c r="H51" s="19">
        <f t="shared" si="1"/>
        <v>3.1249999999999963E-4</v>
      </c>
      <c r="I51" s="14" t="s">
        <v>49</v>
      </c>
      <c r="J51" s="14" t="s">
        <v>30</v>
      </c>
      <c r="K51" s="14" t="s">
        <v>473</v>
      </c>
      <c r="L51" s="14">
        <v>650</v>
      </c>
      <c r="M51" s="14">
        <v>10</v>
      </c>
      <c r="N51" s="14">
        <v>9</v>
      </c>
      <c r="O51" s="14">
        <v>1</v>
      </c>
      <c r="P51" s="14" t="s">
        <v>176</v>
      </c>
      <c r="Q51" s="14" t="s">
        <v>177</v>
      </c>
      <c r="R51" s="14" t="s">
        <v>173</v>
      </c>
    </row>
    <row r="52" spans="1:18" ht="15" x14ac:dyDescent="0.25">
      <c r="A52" s="14" t="s">
        <v>99</v>
      </c>
      <c r="B52" s="17">
        <v>40096</v>
      </c>
      <c r="C52" s="14" t="s">
        <v>11</v>
      </c>
      <c r="D52" s="14" t="s">
        <v>100</v>
      </c>
      <c r="E52" s="14"/>
      <c r="F52" s="18">
        <v>7.4074074074074081E-4</v>
      </c>
      <c r="G52" s="18">
        <v>1.3888888888888887E-3</v>
      </c>
      <c r="H52" s="19">
        <f t="shared" si="1"/>
        <v>6.4814814814814791E-4</v>
      </c>
      <c r="I52" s="14" t="s">
        <v>26</v>
      </c>
      <c r="J52" s="14" t="s">
        <v>49</v>
      </c>
      <c r="K52" s="14"/>
      <c r="L52" s="14">
        <v>600</v>
      </c>
      <c r="M52" s="14">
        <v>10</v>
      </c>
      <c r="N52" s="14">
        <v>1</v>
      </c>
      <c r="O52" s="14"/>
      <c r="P52" s="14" t="s">
        <v>101</v>
      </c>
      <c r="Q52" s="14"/>
      <c r="R52" s="14"/>
    </row>
    <row r="53" spans="1:18" ht="15" x14ac:dyDescent="0.25">
      <c r="A53" s="9" t="s">
        <v>180</v>
      </c>
      <c r="B53" s="17">
        <v>40097</v>
      </c>
      <c r="C53" s="14" t="s">
        <v>10</v>
      </c>
      <c r="D53" s="14" t="s">
        <v>34</v>
      </c>
      <c r="E53" s="14"/>
      <c r="F53" s="14"/>
      <c r="G53" s="14"/>
      <c r="H53" s="19">
        <f t="shared" si="1"/>
        <v>0</v>
      </c>
      <c r="I53" s="14" t="s">
        <v>26</v>
      </c>
      <c r="J53" s="14"/>
      <c r="K53" s="14"/>
      <c r="L53" s="14">
        <v>550</v>
      </c>
      <c r="M53" s="14">
        <v>10</v>
      </c>
      <c r="N53" s="14">
        <v>1</v>
      </c>
      <c r="O53" s="14"/>
      <c r="P53" s="14"/>
      <c r="Q53" s="14"/>
      <c r="R53" s="14"/>
    </row>
    <row r="54" spans="1:18" ht="15" x14ac:dyDescent="0.25">
      <c r="A54" s="10" t="str">
        <f>"GPrep2 - " &amp; 10</f>
        <v>GPrep2 - 10</v>
      </c>
      <c r="B54" s="17">
        <v>40097</v>
      </c>
      <c r="C54" s="14" t="s">
        <v>11</v>
      </c>
      <c r="D54" s="14" t="s">
        <v>42</v>
      </c>
      <c r="E54" s="14" t="s">
        <v>205</v>
      </c>
      <c r="F54" s="14"/>
      <c r="G54" s="14"/>
      <c r="H54" s="19">
        <f t="shared" si="1"/>
        <v>0</v>
      </c>
      <c r="I54" s="14" t="s">
        <v>26</v>
      </c>
      <c r="J54" s="14" t="s">
        <v>30</v>
      </c>
      <c r="K54" s="14"/>
      <c r="L54" s="14">
        <v>600</v>
      </c>
      <c r="M54" s="14">
        <v>10</v>
      </c>
      <c r="N54" s="14">
        <v>1</v>
      </c>
      <c r="O54" s="14"/>
      <c r="P54" s="14" t="s">
        <v>198</v>
      </c>
      <c r="Q54" s="14"/>
      <c r="R54" s="14"/>
    </row>
    <row r="55" spans="1:18" ht="15" x14ac:dyDescent="0.25">
      <c r="A55" s="20" t="s">
        <v>220</v>
      </c>
      <c r="B55" s="17">
        <v>40097</v>
      </c>
      <c r="C55" s="14" t="s">
        <v>11</v>
      </c>
      <c r="D55" s="14" t="s">
        <v>66</v>
      </c>
      <c r="E55" s="14"/>
      <c r="F55" s="14"/>
      <c r="G55" s="14"/>
      <c r="H55" s="19">
        <f t="shared" si="1"/>
        <v>0</v>
      </c>
      <c r="I55" s="14" t="s">
        <v>49</v>
      </c>
      <c r="J55" s="14" t="s">
        <v>197</v>
      </c>
      <c r="K55" s="14" t="s">
        <v>474</v>
      </c>
      <c r="L55" s="14">
        <v>750</v>
      </c>
      <c r="M55" s="14">
        <v>6</v>
      </c>
      <c r="N55" s="14">
        <v>7</v>
      </c>
      <c r="O55" s="14"/>
      <c r="P55" s="14" t="s">
        <v>221</v>
      </c>
      <c r="Q55" s="14" t="s">
        <v>222</v>
      </c>
      <c r="R55" s="14"/>
    </row>
    <row r="56" spans="1:18" ht="15" x14ac:dyDescent="0.25">
      <c r="A56" s="14" t="s">
        <v>223</v>
      </c>
      <c r="B56" s="17">
        <v>40097</v>
      </c>
      <c r="C56" s="14" t="s">
        <v>10</v>
      </c>
      <c r="D56" s="14" t="s">
        <v>97</v>
      </c>
      <c r="E56" s="14"/>
      <c r="F56" s="14"/>
      <c r="G56" s="14"/>
      <c r="H56" s="19">
        <f t="shared" si="1"/>
        <v>0</v>
      </c>
      <c r="I56" s="14" t="s">
        <v>13</v>
      </c>
      <c r="J56" s="14" t="s">
        <v>49</v>
      </c>
      <c r="K56" s="14"/>
      <c r="L56" s="14">
        <v>650</v>
      </c>
      <c r="M56" s="14">
        <v>10</v>
      </c>
      <c r="N56" s="14">
        <v>1</v>
      </c>
      <c r="O56" s="14"/>
      <c r="P56" s="14" t="s">
        <v>225</v>
      </c>
      <c r="Q56" s="14" t="s">
        <v>224</v>
      </c>
      <c r="R56" s="14"/>
    </row>
    <row r="57" spans="1:18" ht="15" x14ac:dyDescent="0.25">
      <c r="A57" s="14" t="s">
        <v>226</v>
      </c>
      <c r="B57" s="17">
        <v>40097</v>
      </c>
      <c r="C57" s="14" t="s">
        <v>10</v>
      </c>
      <c r="D57" s="14" t="s">
        <v>215</v>
      </c>
      <c r="E57" s="14"/>
      <c r="F57" s="14"/>
      <c r="G57" s="14"/>
      <c r="H57" s="19">
        <f t="shared" si="1"/>
        <v>0</v>
      </c>
      <c r="I57" s="14" t="s">
        <v>26</v>
      </c>
      <c r="J57" s="14" t="s">
        <v>49</v>
      </c>
      <c r="K57" s="14"/>
      <c r="L57" s="14">
        <v>650</v>
      </c>
      <c r="M57" s="14">
        <v>10</v>
      </c>
      <c r="N57" s="14">
        <v>3</v>
      </c>
      <c r="O57" s="14"/>
      <c r="P57" s="14" t="s">
        <v>227</v>
      </c>
      <c r="Q57" s="14" t="s">
        <v>228</v>
      </c>
      <c r="R57" s="14"/>
    </row>
    <row r="58" spans="1:18" ht="15" x14ac:dyDescent="0.25">
      <c r="A58" s="20" t="s">
        <v>229</v>
      </c>
      <c r="B58" s="17">
        <v>40097</v>
      </c>
      <c r="C58" s="14" t="s">
        <v>11</v>
      </c>
      <c r="D58" s="14" t="s">
        <v>230</v>
      </c>
      <c r="E58" s="14"/>
      <c r="F58" s="14"/>
      <c r="G58" s="14"/>
      <c r="H58" s="19">
        <f t="shared" si="1"/>
        <v>0</v>
      </c>
      <c r="I58" s="14" t="s">
        <v>26</v>
      </c>
      <c r="J58" s="14" t="s">
        <v>197</v>
      </c>
      <c r="K58" s="14"/>
      <c r="L58" s="14">
        <v>700</v>
      </c>
      <c r="M58" s="14">
        <v>8</v>
      </c>
      <c r="N58" s="14">
        <v>7</v>
      </c>
      <c r="O58" s="14"/>
      <c r="P58" s="14" t="s">
        <v>231</v>
      </c>
      <c r="Q58" s="14" t="s">
        <v>232</v>
      </c>
      <c r="R58" s="14"/>
    </row>
    <row r="59" spans="1:18" ht="15" x14ac:dyDescent="0.25">
      <c r="A59" s="9" t="s">
        <v>181</v>
      </c>
      <c r="B59" s="17">
        <v>40097</v>
      </c>
      <c r="C59" s="14" t="s">
        <v>11</v>
      </c>
      <c r="D59" s="14" t="s">
        <v>182</v>
      </c>
      <c r="E59" s="14"/>
      <c r="F59" s="14"/>
      <c r="G59" s="18"/>
      <c r="H59" s="19">
        <f t="shared" si="1"/>
        <v>0</v>
      </c>
      <c r="I59" s="14" t="s">
        <v>26</v>
      </c>
      <c r="J59" s="14"/>
      <c r="K59" s="14"/>
      <c r="L59" s="14">
        <v>650</v>
      </c>
      <c r="M59" s="14">
        <v>10</v>
      </c>
      <c r="N59" s="14">
        <v>1</v>
      </c>
      <c r="O59" s="14"/>
      <c r="P59" s="14" t="s">
        <v>183</v>
      </c>
      <c r="Q59" s="14"/>
      <c r="R59" s="14"/>
    </row>
    <row r="60" spans="1:18" x14ac:dyDescent="0.3">
      <c r="A60" s="20" t="s">
        <v>233</v>
      </c>
      <c r="B60" s="17">
        <v>40097</v>
      </c>
      <c r="C60" s="14" t="s">
        <v>10</v>
      </c>
      <c r="D60" s="14" t="s">
        <v>66</v>
      </c>
      <c r="E60" s="14" t="s">
        <v>234</v>
      </c>
      <c r="F60" s="14"/>
      <c r="G60" s="14"/>
      <c r="H60" s="19">
        <f t="shared" si="1"/>
        <v>0</v>
      </c>
      <c r="I60" s="14" t="s">
        <v>30</v>
      </c>
      <c r="J60" s="14" t="s">
        <v>30</v>
      </c>
      <c r="K60" s="14" t="s">
        <v>469</v>
      </c>
      <c r="L60" s="14">
        <v>700</v>
      </c>
      <c r="M60" s="14">
        <v>9</v>
      </c>
      <c r="N60" s="14">
        <v>9</v>
      </c>
      <c r="O60" s="14"/>
      <c r="P60" s="14" t="s">
        <v>235</v>
      </c>
      <c r="Q60" s="14" t="s">
        <v>387</v>
      </c>
      <c r="R60" s="14"/>
    </row>
    <row r="61" spans="1:18" ht="15" x14ac:dyDescent="0.25">
      <c r="A61" s="14" t="s">
        <v>236</v>
      </c>
      <c r="B61" s="17">
        <v>40097</v>
      </c>
      <c r="C61" s="14" t="s">
        <v>10</v>
      </c>
      <c r="D61" s="14" t="s">
        <v>230</v>
      </c>
      <c r="E61" s="14" t="s">
        <v>237</v>
      </c>
      <c r="F61" s="14"/>
      <c r="G61" s="14"/>
      <c r="H61" s="19">
        <f t="shared" si="1"/>
        <v>0</v>
      </c>
      <c r="I61" s="14" t="s">
        <v>13</v>
      </c>
      <c r="J61" s="14" t="s">
        <v>49</v>
      </c>
      <c r="K61" s="14"/>
      <c r="L61" s="14">
        <v>650</v>
      </c>
      <c r="M61" s="14">
        <v>9</v>
      </c>
      <c r="N61" s="14">
        <v>3</v>
      </c>
      <c r="O61" s="14"/>
      <c r="P61" s="14" t="s">
        <v>238</v>
      </c>
      <c r="Q61" s="14"/>
      <c r="R61" s="14"/>
    </row>
    <row r="62" spans="1:18" x14ac:dyDescent="0.3">
      <c r="A62" s="20" t="s">
        <v>239</v>
      </c>
      <c r="B62" s="17">
        <v>40097</v>
      </c>
      <c r="C62" s="14" t="s">
        <v>11</v>
      </c>
      <c r="D62" s="14" t="s">
        <v>159</v>
      </c>
      <c r="E62" s="14" t="s">
        <v>240</v>
      </c>
      <c r="F62" s="14"/>
      <c r="G62" s="14"/>
      <c r="H62" s="19">
        <f t="shared" si="1"/>
        <v>0</v>
      </c>
      <c r="I62" s="14" t="s">
        <v>26</v>
      </c>
      <c r="J62" s="14" t="s">
        <v>49</v>
      </c>
      <c r="K62" s="14"/>
      <c r="L62" s="14">
        <v>700</v>
      </c>
      <c r="M62" s="14">
        <v>9</v>
      </c>
      <c r="N62" s="14">
        <v>6</v>
      </c>
      <c r="O62" s="14"/>
      <c r="P62" s="14" t="s">
        <v>241</v>
      </c>
      <c r="Q62" s="14" t="s">
        <v>242</v>
      </c>
      <c r="R62" s="14"/>
    </row>
    <row r="63" spans="1:18" ht="15" x14ac:dyDescent="0.25">
      <c r="A63" s="14" t="s">
        <v>243</v>
      </c>
      <c r="B63" s="17">
        <v>40097</v>
      </c>
      <c r="C63" s="14" t="s">
        <v>11</v>
      </c>
      <c r="D63" s="14" t="s">
        <v>244</v>
      </c>
      <c r="E63" s="14"/>
      <c r="F63" s="14"/>
      <c r="G63" s="14"/>
      <c r="H63" s="19">
        <f t="shared" si="1"/>
        <v>0</v>
      </c>
      <c r="I63" s="14" t="s">
        <v>26</v>
      </c>
      <c r="J63" s="14" t="s">
        <v>49</v>
      </c>
      <c r="K63" s="14"/>
      <c r="L63" s="14">
        <v>700</v>
      </c>
      <c r="M63" s="14">
        <v>9</v>
      </c>
      <c r="N63" s="14">
        <v>3</v>
      </c>
      <c r="O63" s="14"/>
      <c r="P63" s="14" t="s">
        <v>245</v>
      </c>
      <c r="Q63" s="14" t="s">
        <v>246</v>
      </c>
      <c r="R63" s="14"/>
    </row>
    <row r="64" spans="1:18" ht="15" x14ac:dyDescent="0.25">
      <c r="A64" s="14" t="s">
        <v>247</v>
      </c>
      <c r="B64" s="17">
        <v>40097</v>
      </c>
      <c r="C64" s="14" t="s">
        <v>11</v>
      </c>
      <c r="D64" s="14" t="s">
        <v>66</v>
      </c>
      <c r="E64" s="14" t="s">
        <v>248</v>
      </c>
      <c r="F64" s="14"/>
      <c r="G64" s="14"/>
      <c r="H64" s="19">
        <f t="shared" si="1"/>
        <v>0</v>
      </c>
      <c r="I64" s="14" t="s">
        <v>13</v>
      </c>
      <c r="J64" s="14" t="s">
        <v>49</v>
      </c>
      <c r="K64" s="14"/>
      <c r="L64" s="14">
        <v>650</v>
      </c>
      <c r="M64" s="14">
        <v>10</v>
      </c>
      <c r="N64" s="14">
        <v>5</v>
      </c>
      <c r="O64" s="14"/>
      <c r="P64" s="14" t="s">
        <v>249</v>
      </c>
      <c r="Q64" s="14" t="s">
        <v>250</v>
      </c>
      <c r="R64" s="14"/>
    </row>
    <row r="65" spans="1:18" ht="15" x14ac:dyDescent="0.25">
      <c r="A65" s="14" t="s">
        <v>251</v>
      </c>
      <c r="B65" s="17">
        <v>40097</v>
      </c>
      <c r="C65" s="14" t="s">
        <v>11</v>
      </c>
      <c r="D65" s="14" t="s">
        <v>45</v>
      </c>
      <c r="E65" s="14" t="s">
        <v>252</v>
      </c>
      <c r="F65" s="14"/>
      <c r="G65" s="14"/>
      <c r="H65" s="19">
        <f t="shared" si="1"/>
        <v>0</v>
      </c>
      <c r="I65" s="14" t="s">
        <v>13</v>
      </c>
      <c r="J65" s="14" t="s">
        <v>49</v>
      </c>
      <c r="K65" s="14"/>
      <c r="L65" s="14">
        <v>650</v>
      </c>
      <c r="M65" s="14">
        <v>9</v>
      </c>
      <c r="N65" s="14">
        <v>4</v>
      </c>
      <c r="O65" s="14"/>
      <c r="P65" s="14" t="s">
        <v>253</v>
      </c>
      <c r="Q65" s="14" t="s">
        <v>254</v>
      </c>
      <c r="R65" s="14"/>
    </row>
    <row r="66" spans="1:18" ht="15" x14ac:dyDescent="0.25">
      <c r="A66" s="14" t="s">
        <v>255</v>
      </c>
      <c r="B66" s="17">
        <v>40097</v>
      </c>
      <c r="C66" s="14" t="s">
        <v>11</v>
      </c>
      <c r="D66" s="14" t="s">
        <v>87</v>
      </c>
      <c r="E66" s="14"/>
      <c r="F66" s="14"/>
      <c r="G66" s="14"/>
      <c r="H66" s="19">
        <f t="shared" ref="H66:H95" si="2">IF(G66-F66&gt;0, G66-F66, -(F66-G66))</f>
        <v>0</v>
      </c>
      <c r="I66" s="14" t="s">
        <v>26</v>
      </c>
      <c r="J66" s="14" t="s">
        <v>49</v>
      </c>
      <c r="K66" s="14"/>
      <c r="L66" s="14">
        <v>650</v>
      </c>
      <c r="M66" s="14">
        <v>10</v>
      </c>
      <c r="N66" s="14">
        <v>6</v>
      </c>
      <c r="O66" s="14"/>
      <c r="P66" s="14" t="s">
        <v>256</v>
      </c>
      <c r="Q66" s="14" t="s">
        <v>257</v>
      </c>
      <c r="R66" s="14"/>
    </row>
    <row r="67" spans="1:18" ht="15" x14ac:dyDescent="0.25">
      <c r="A67" s="20" t="s">
        <v>258</v>
      </c>
      <c r="B67" s="17">
        <v>40097</v>
      </c>
      <c r="C67" s="14" t="s">
        <v>10</v>
      </c>
      <c r="D67" s="14" t="s">
        <v>159</v>
      </c>
      <c r="E67" s="14" t="s">
        <v>81</v>
      </c>
      <c r="F67" s="14"/>
      <c r="G67" s="14"/>
      <c r="H67" s="19">
        <f t="shared" si="2"/>
        <v>0</v>
      </c>
      <c r="I67" s="14" t="s">
        <v>13</v>
      </c>
      <c r="J67" s="14" t="s">
        <v>49</v>
      </c>
      <c r="K67" s="14"/>
      <c r="L67" s="14">
        <v>700</v>
      </c>
      <c r="M67" s="14">
        <v>9</v>
      </c>
      <c r="N67" s="14">
        <v>5</v>
      </c>
      <c r="O67" s="14"/>
      <c r="P67" s="14" t="s">
        <v>259</v>
      </c>
      <c r="Q67" s="14" t="s">
        <v>391</v>
      </c>
      <c r="R67" s="14"/>
    </row>
    <row r="68" spans="1:18" ht="15" x14ac:dyDescent="0.25">
      <c r="A68" s="20" t="s">
        <v>260</v>
      </c>
      <c r="B68" s="17">
        <v>40097</v>
      </c>
      <c r="C68" s="14" t="s">
        <v>11</v>
      </c>
      <c r="D68" s="14" t="s">
        <v>38</v>
      </c>
      <c r="E68" s="14"/>
      <c r="F68" s="14"/>
      <c r="G68" s="14"/>
      <c r="H68" s="19">
        <f t="shared" si="2"/>
        <v>0</v>
      </c>
      <c r="I68" s="14" t="s">
        <v>26</v>
      </c>
      <c r="J68" s="14"/>
      <c r="K68" s="14"/>
      <c r="L68" s="14">
        <v>650</v>
      </c>
      <c r="M68" s="14">
        <v>9</v>
      </c>
      <c r="N68" s="14">
        <v>9</v>
      </c>
      <c r="O68" s="14"/>
      <c r="P68" s="14" t="s">
        <v>261</v>
      </c>
      <c r="Q68" s="21" t="s">
        <v>392</v>
      </c>
      <c r="R68" s="14"/>
    </row>
    <row r="69" spans="1:18" ht="15" x14ac:dyDescent="0.25">
      <c r="A69" s="20" t="s">
        <v>264</v>
      </c>
      <c r="B69" s="17">
        <v>40097</v>
      </c>
      <c r="C69" s="14" t="s">
        <v>10</v>
      </c>
      <c r="D69" s="14" t="s">
        <v>175</v>
      </c>
      <c r="E69" s="14"/>
      <c r="F69" s="14"/>
      <c r="G69" s="14"/>
      <c r="H69" s="19">
        <f t="shared" si="2"/>
        <v>0</v>
      </c>
      <c r="I69" s="14" t="s">
        <v>49</v>
      </c>
      <c r="J69" s="14" t="s">
        <v>49</v>
      </c>
      <c r="K69" s="14" t="s">
        <v>471</v>
      </c>
      <c r="L69" s="14">
        <v>650</v>
      </c>
      <c r="M69" s="14">
        <v>9</v>
      </c>
      <c r="N69" s="14">
        <v>9</v>
      </c>
      <c r="O69" s="14"/>
      <c r="P69" s="14" t="s">
        <v>262</v>
      </c>
      <c r="Q69" s="14" t="s">
        <v>263</v>
      </c>
      <c r="R69" s="14"/>
    </row>
    <row r="70" spans="1:18" ht="15" x14ac:dyDescent="0.25">
      <c r="A70" s="22" t="s">
        <v>184</v>
      </c>
      <c r="B70" s="17">
        <v>40097</v>
      </c>
      <c r="C70" s="14" t="s">
        <v>10</v>
      </c>
      <c r="D70" s="14" t="s">
        <v>185</v>
      </c>
      <c r="E70" s="14"/>
      <c r="F70" s="14"/>
      <c r="G70" s="14"/>
      <c r="H70" s="19">
        <f t="shared" si="2"/>
        <v>0</v>
      </c>
      <c r="I70" s="14" t="s">
        <v>13</v>
      </c>
      <c r="J70" s="14" t="s">
        <v>197</v>
      </c>
      <c r="K70" s="14"/>
      <c r="L70" s="14">
        <v>700</v>
      </c>
      <c r="M70" s="14">
        <v>8</v>
      </c>
      <c r="N70" s="14">
        <v>8</v>
      </c>
      <c r="O70" s="14"/>
      <c r="P70" s="14" t="s">
        <v>186</v>
      </c>
      <c r="Q70" s="14" t="s">
        <v>187</v>
      </c>
      <c r="R70" s="14"/>
    </row>
    <row r="71" spans="1:18" ht="15" x14ac:dyDescent="0.25">
      <c r="A71" s="20" t="s">
        <v>265</v>
      </c>
      <c r="B71" s="17">
        <v>40097</v>
      </c>
      <c r="C71" s="14" t="s">
        <v>10</v>
      </c>
      <c r="D71" s="14" t="s">
        <v>58</v>
      </c>
      <c r="E71" s="14" t="s">
        <v>266</v>
      </c>
      <c r="F71" s="14"/>
      <c r="G71" s="14"/>
      <c r="H71" s="19">
        <f t="shared" si="2"/>
        <v>0</v>
      </c>
      <c r="I71" s="14" t="s">
        <v>49</v>
      </c>
      <c r="J71" s="14" t="s">
        <v>49</v>
      </c>
      <c r="K71" s="14" t="s">
        <v>474</v>
      </c>
      <c r="L71" s="14">
        <v>700</v>
      </c>
      <c r="M71" s="14">
        <v>8</v>
      </c>
      <c r="N71" s="14">
        <v>10</v>
      </c>
      <c r="O71" s="14"/>
      <c r="P71" s="14" t="s">
        <v>267</v>
      </c>
      <c r="Q71" s="14" t="s">
        <v>393</v>
      </c>
      <c r="R71" s="14"/>
    </row>
    <row r="72" spans="1:18" ht="15" x14ac:dyDescent="0.25">
      <c r="A72" s="14" t="s">
        <v>269</v>
      </c>
      <c r="B72" s="17">
        <v>40097</v>
      </c>
      <c r="C72" s="14" t="s">
        <v>10</v>
      </c>
      <c r="D72" s="14" t="s">
        <v>270</v>
      </c>
      <c r="E72" s="14"/>
      <c r="F72" s="14"/>
      <c r="G72" s="14"/>
      <c r="H72" s="19">
        <f t="shared" si="2"/>
        <v>0</v>
      </c>
      <c r="I72" s="14" t="s">
        <v>13</v>
      </c>
      <c r="J72" s="14" t="s">
        <v>30</v>
      </c>
      <c r="K72" s="14" t="s">
        <v>49</v>
      </c>
      <c r="L72" s="14">
        <v>650</v>
      </c>
      <c r="M72" s="14">
        <v>10</v>
      </c>
      <c r="N72" s="14">
        <v>3</v>
      </c>
      <c r="O72" s="14"/>
      <c r="P72" s="14" t="s">
        <v>271</v>
      </c>
      <c r="Q72" s="14" t="s">
        <v>272</v>
      </c>
      <c r="R72" s="14"/>
    </row>
    <row r="73" spans="1:18" ht="15" x14ac:dyDescent="0.25">
      <c r="A73" s="14" t="s">
        <v>268</v>
      </c>
      <c r="B73" s="17">
        <v>40097</v>
      </c>
      <c r="C73" s="14" t="s">
        <v>10</v>
      </c>
      <c r="D73" s="14" t="s">
        <v>273</v>
      </c>
      <c r="E73" s="14" t="s">
        <v>81</v>
      </c>
      <c r="F73" s="14"/>
      <c r="G73" s="14"/>
      <c r="H73" s="19">
        <f t="shared" si="2"/>
        <v>0</v>
      </c>
      <c r="I73" s="14" t="s">
        <v>26</v>
      </c>
      <c r="J73" s="14" t="s">
        <v>49</v>
      </c>
      <c r="K73" s="14" t="s">
        <v>49</v>
      </c>
      <c r="L73" s="14">
        <v>700</v>
      </c>
      <c r="M73" s="14">
        <v>9</v>
      </c>
      <c r="N73" s="14">
        <v>5</v>
      </c>
      <c r="O73" s="14"/>
      <c r="P73" s="14" t="s">
        <v>274</v>
      </c>
      <c r="Q73" s="14" t="s">
        <v>394</v>
      </c>
      <c r="R73" s="14"/>
    </row>
    <row r="74" spans="1:18" x14ac:dyDescent="0.3">
      <c r="A74" s="14" t="s">
        <v>275</v>
      </c>
      <c r="B74" s="17">
        <v>40097</v>
      </c>
      <c r="C74" s="14" t="s">
        <v>10</v>
      </c>
      <c r="D74" s="14" t="s">
        <v>116</v>
      </c>
      <c r="E74" s="14" t="s">
        <v>276</v>
      </c>
      <c r="F74" s="14"/>
      <c r="G74" s="14"/>
      <c r="H74" s="19">
        <f t="shared" si="2"/>
        <v>0</v>
      </c>
      <c r="I74" s="14" t="s">
        <v>13</v>
      </c>
      <c r="J74" s="14" t="s">
        <v>49</v>
      </c>
      <c r="K74" s="14" t="s">
        <v>49</v>
      </c>
      <c r="L74" s="14">
        <v>700</v>
      </c>
      <c r="M74" s="14">
        <v>9</v>
      </c>
      <c r="N74" s="14">
        <v>4</v>
      </c>
      <c r="O74" s="14"/>
      <c r="P74" s="14" t="s">
        <v>277</v>
      </c>
      <c r="Q74" s="14" t="s">
        <v>278</v>
      </c>
      <c r="R74" s="14"/>
    </row>
    <row r="75" spans="1:18" ht="15" x14ac:dyDescent="0.25">
      <c r="A75" s="20" t="s">
        <v>279</v>
      </c>
      <c r="B75" s="17">
        <v>40097</v>
      </c>
      <c r="C75" s="14" t="s">
        <v>11</v>
      </c>
      <c r="D75" s="14" t="s">
        <v>126</v>
      </c>
      <c r="E75" s="14"/>
      <c r="F75" s="14"/>
      <c r="G75" s="14"/>
      <c r="H75" s="19">
        <f t="shared" si="2"/>
        <v>0</v>
      </c>
      <c r="I75" s="14" t="s">
        <v>26</v>
      </c>
      <c r="J75" s="14" t="s">
        <v>49</v>
      </c>
      <c r="K75" s="14" t="s">
        <v>49</v>
      </c>
      <c r="L75" s="14">
        <v>650</v>
      </c>
      <c r="M75" s="14">
        <v>10</v>
      </c>
      <c r="N75" s="14">
        <v>9</v>
      </c>
      <c r="O75" s="14"/>
      <c r="P75" s="14" t="s">
        <v>281</v>
      </c>
      <c r="Q75" s="14" t="s">
        <v>282</v>
      </c>
      <c r="R75" s="14"/>
    </row>
    <row r="76" spans="1:18" ht="15" x14ac:dyDescent="0.25">
      <c r="A76" s="14" t="s">
        <v>280</v>
      </c>
      <c r="B76" s="17">
        <v>40097</v>
      </c>
      <c r="C76" s="14" t="s">
        <v>11</v>
      </c>
      <c r="D76" s="14" t="s">
        <v>25</v>
      </c>
      <c r="E76" s="14" t="s">
        <v>284</v>
      </c>
      <c r="F76" s="14"/>
      <c r="G76" s="14"/>
      <c r="H76" s="19">
        <f t="shared" si="2"/>
        <v>0</v>
      </c>
      <c r="I76" s="14" t="s">
        <v>26</v>
      </c>
      <c r="J76" s="14" t="s">
        <v>49</v>
      </c>
      <c r="K76" s="14" t="s">
        <v>49</v>
      </c>
      <c r="L76" s="14">
        <v>650</v>
      </c>
      <c r="M76" s="14">
        <v>10</v>
      </c>
      <c r="N76" s="14">
        <v>4</v>
      </c>
      <c r="O76" s="14"/>
      <c r="P76" s="14" t="s">
        <v>285</v>
      </c>
      <c r="Q76" s="14" t="s">
        <v>286</v>
      </c>
      <c r="R76" s="14"/>
    </row>
    <row r="77" spans="1:18" ht="15" x14ac:dyDescent="0.25">
      <c r="A77" s="20" t="s">
        <v>283</v>
      </c>
      <c r="B77" s="17">
        <v>40097</v>
      </c>
      <c r="C77" s="14" t="s">
        <v>11</v>
      </c>
      <c r="D77" s="14" t="s">
        <v>66</v>
      </c>
      <c r="E77" s="14" t="s">
        <v>287</v>
      </c>
      <c r="F77" s="14"/>
      <c r="G77" s="14"/>
      <c r="H77" s="19">
        <f t="shared" si="2"/>
        <v>0</v>
      </c>
      <c r="I77" s="14" t="s">
        <v>30</v>
      </c>
      <c r="J77" s="14" t="s">
        <v>13</v>
      </c>
      <c r="K77" s="14" t="s">
        <v>471</v>
      </c>
      <c r="L77" s="14">
        <v>750</v>
      </c>
      <c r="M77" s="14">
        <v>6</v>
      </c>
      <c r="N77" s="14">
        <v>8</v>
      </c>
      <c r="O77" s="14"/>
      <c r="P77" s="14" t="s">
        <v>288</v>
      </c>
      <c r="Q77" s="14" t="s">
        <v>395</v>
      </c>
      <c r="R77" s="14"/>
    </row>
    <row r="78" spans="1:18" ht="15" x14ac:dyDescent="0.25">
      <c r="A78" s="9" t="s">
        <v>192</v>
      </c>
      <c r="B78" s="17">
        <v>40097</v>
      </c>
      <c r="C78" s="14" t="s">
        <v>11</v>
      </c>
      <c r="D78" s="14" t="s">
        <v>188</v>
      </c>
      <c r="E78" s="14"/>
      <c r="F78" s="14"/>
      <c r="G78" s="14"/>
      <c r="H78" s="19">
        <f t="shared" si="2"/>
        <v>0</v>
      </c>
      <c r="I78" s="14" t="s">
        <v>13</v>
      </c>
      <c r="J78" s="14" t="s">
        <v>49</v>
      </c>
      <c r="K78" s="14"/>
      <c r="L78" s="14">
        <v>600</v>
      </c>
      <c r="M78" s="14">
        <v>10</v>
      </c>
      <c r="N78" s="14">
        <v>1</v>
      </c>
      <c r="O78" s="14"/>
      <c r="P78" s="14" t="s">
        <v>189</v>
      </c>
      <c r="Q78" s="14"/>
      <c r="R78" s="14"/>
    </row>
    <row r="79" spans="1:18" ht="15" x14ac:dyDescent="0.25">
      <c r="A79" s="22" t="s">
        <v>193</v>
      </c>
      <c r="B79" s="17">
        <v>40097</v>
      </c>
      <c r="C79" s="14" t="s">
        <v>11</v>
      </c>
      <c r="D79" s="14" t="s">
        <v>34</v>
      </c>
      <c r="E79" s="14"/>
      <c r="F79" s="14"/>
      <c r="G79" s="14"/>
      <c r="H79" s="19">
        <f t="shared" si="2"/>
        <v>0</v>
      </c>
      <c r="I79" s="14" t="s">
        <v>26</v>
      </c>
      <c r="J79" s="14" t="s">
        <v>49</v>
      </c>
      <c r="K79" s="14"/>
      <c r="L79" s="14">
        <v>750</v>
      </c>
      <c r="M79" s="14">
        <v>8</v>
      </c>
      <c r="N79" s="14">
        <v>7</v>
      </c>
      <c r="O79" s="14"/>
      <c r="P79" s="14" t="s">
        <v>190</v>
      </c>
      <c r="Q79" s="14" t="s">
        <v>191</v>
      </c>
      <c r="R79" s="14"/>
    </row>
    <row r="80" spans="1:18" ht="15" x14ac:dyDescent="0.25">
      <c r="A80" s="10" t="str">
        <f>"GPrep2 - " &amp; "6"</f>
        <v>GPrep2 - 6</v>
      </c>
      <c r="B80" s="17">
        <v>40097</v>
      </c>
      <c r="C80" s="14" t="s">
        <v>11</v>
      </c>
      <c r="D80" s="14" t="s">
        <v>87</v>
      </c>
      <c r="E80" s="14" t="s">
        <v>194</v>
      </c>
      <c r="F80" s="14"/>
      <c r="G80" s="14"/>
      <c r="H80" s="19">
        <f t="shared" si="2"/>
        <v>0</v>
      </c>
      <c r="I80" s="14" t="s">
        <v>13</v>
      </c>
      <c r="J80" s="14" t="s">
        <v>49</v>
      </c>
      <c r="K80" s="14"/>
      <c r="L80" s="14">
        <v>650</v>
      </c>
      <c r="M80" s="14">
        <v>10</v>
      </c>
      <c r="N80" s="14">
        <v>3</v>
      </c>
      <c r="O80" s="14"/>
      <c r="P80" s="14" t="s">
        <v>195</v>
      </c>
      <c r="Q80" s="14" t="s">
        <v>196</v>
      </c>
      <c r="R80" s="14"/>
    </row>
    <row r="81" spans="1:18" ht="15" x14ac:dyDescent="0.25">
      <c r="A81" s="10" t="str">
        <f>"GPrep2 - "&amp;"7"</f>
        <v>GPrep2 - 7</v>
      </c>
      <c r="B81" s="17">
        <v>40097</v>
      </c>
      <c r="C81" s="14" t="s">
        <v>11</v>
      </c>
      <c r="D81" s="14" t="s">
        <v>42</v>
      </c>
      <c r="E81" s="14" t="s">
        <v>204</v>
      </c>
      <c r="F81" s="14"/>
      <c r="G81" s="14"/>
      <c r="H81" s="19">
        <f t="shared" si="2"/>
        <v>0</v>
      </c>
      <c r="I81" s="14" t="s">
        <v>26</v>
      </c>
      <c r="J81" s="14" t="s">
        <v>49</v>
      </c>
      <c r="K81" s="14"/>
      <c r="L81" s="14">
        <v>650</v>
      </c>
      <c r="M81" s="14">
        <v>10</v>
      </c>
      <c r="N81" s="14">
        <v>5</v>
      </c>
      <c r="O81" s="14"/>
      <c r="P81" s="14" t="s">
        <v>206</v>
      </c>
      <c r="Q81" s="14"/>
      <c r="R81" s="14"/>
    </row>
    <row r="82" spans="1:18" ht="15" x14ac:dyDescent="0.25">
      <c r="A82" s="10" t="str">
        <f>"GPrep2 - " &amp; 8</f>
        <v>GPrep2 - 8</v>
      </c>
      <c r="B82" s="17">
        <v>40097</v>
      </c>
      <c r="C82" s="14" t="s">
        <v>10</v>
      </c>
      <c r="D82" s="14" t="s">
        <v>34</v>
      </c>
      <c r="E82" s="14"/>
      <c r="F82" s="14"/>
      <c r="G82" s="14"/>
      <c r="H82" s="19">
        <f t="shared" si="2"/>
        <v>0</v>
      </c>
      <c r="I82" s="14" t="s">
        <v>13</v>
      </c>
      <c r="J82" s="14" t="s">
        <v>30</v>
      </c>
      <c r="K82" s="14"/>
      <c r="L82" s="14">
        <v>650</v>
      </c>
      <c r="M82" s="14">
        <v>10</v>
      </c>
      <c r="N82" s="14">
        <v>1</v>
      </c>
      <c r="O82" s="14"/>
      <c r="P82" s="14" t="s">
        <v>199</v>
      </c>
      <c r="Q82" s="14" t="s">
        <v>200</v>
      </c>
      <c r="R82" s="14"/>
    </row>
    <row r="83" spans="1:18" ht="15" x14ac:dyDescent="0.25">
      <c r="A83" s="10" t="str">
        <f>"GPrep2 - " &amp; 9</f>
        <v>GPrep2 - 9</v>
      </c>
      <c r="B83" s="17">
        <v>40097</v>
      </c>
      <c r="C83" s="14" t="s">
        <v>10</v>
      </c>
      <c r="D83" s="14" t="s">
        <v>188</v>
      </c>
      <c r="E83" s="14" t="s">
        <v>201</v>
      </c>
      <c r="F83" s="14"/>
      <c r="G83" s="14"/>
      <c r="H83" s="19">
        <f t="shared" si="2"/>
        <v>0</v>
      </c>
      <c r="I83" s="14" t="s">
        <v>30</v>
      </c>
      <c r="J83" s="14" t="s">
        <v>26</v>
      </c>
      <c r="K83" s="14" t="s">
        <v>474</v>
      </c>
      <c r="L83" s="14">
        <v>750</v>
      </c>
      <c r="M83" s="14">
        <v>8</v>
      </c>
      <c r="N83" s="14">
        <v>9</v>
      </c>
      <c r="O83" s="14"/>
      <c r="P83" s="14" t="s">
        <v>202</v>
      </c>
      <c r="Q83" s="14" t="s">
        <v>203</v>
      </c>
      <c r="R83" s="14"/>
    </row>
    <row r="84" spans="1:18" ht="15" x14ac:dyDescent="0.25">
      <c r="A84" s="23" t="str">
        <f>"GPrep2 -" &amp; 11</f>
        <v>GPrep2 -11</v>
      </c>
      <c r="B84" s="17">
        <v>40097</v>
      </c>
      <c r="C84" s="14" t="s">
        <v>10</v>
      </c>
      <c r="D84" s="14" t="s">
        <v>87</v>
      </c>
      <c r="E84" s="14"/>
      <c r="F84" s="14"/>
      <c r="G84" s="14"/>
      <c r="H84" s="19">
        <f t="shared" si="2"/>
        <v>0</v>
      </c>
      <c r="I84" s="14" t="s">
        <v>26</v>
      </c>
      <c r="J84" s="14" t="s">
        <v>49</v>
      </c>
      <c r="K84" s="14"/>
      <c r="L84" s="14">
        <v>650</v>
      </c>
      <c r="M84" s="14">
        <v>10</v>
      </c>
      <c r="N84" s="14">
        <v>6</v>
      </c>
      <c r="O84" s="14"/>
      <c r="P84" s="14" t="s">
        <v>207</v>
      </c>
      <c r="Q84" s="14" t="s">
        <v>208</v>
      </c>
      <c r="R84" s="14"/>
    </row>
    <row r="85" spans="1:18" ht="15" x14ac:dyDescent="0.25">
      <c r="A85" s="10" t="str">
        <f>"GPrep2 -" &amp; 12</f>
        <v>GPrep2 -12</v>
      </c>
      <c r="B85" s="17">
        <v>40097</v>
      </c>
      <c r="C85" s="14" t="s">
        <v>11</v>
      </c>
      <c r="D85" s="14" t="s">
        <v>209</v>
      </c>
      <c r="E85" s="14" t="s">
        <v>210</v>
      </c>
      <c r="F85" s="14"/>
      <c r="G85" s="14"/>
      <c r="H85" s="19">
        <f t="shared" si="2"/>
        <v>0</v>
      </c>
      <c r="I85" s="14" t="s">
        <v>13</v>
      </c>
      <c r="J85" s="14" t="s">
        <v>30</v>
      </c>
      <c r="K85" s="14"/>
      <c r="L85" s="14">
        <v>650</v>
      </c>
      <c r="M85" s="14">
        <v>10</v>
      </c>
      <c r="N85" s="14">
        <v>5</v>
      </c>
      <c r="O85" s="14"/>
      <c r="P85" s="14" t="s">
        <v>211</v>
      </c>
      <c r="Q85" s="14" t="s">
        <v>212</v>
      </c>
      <c r="R85" s="14"/>
    </row>
    <row r="86" spans="1:18" ht="15" x14ac:dyDescent="0.25">
      <c r="A86" s="23" t="str">
        <f>"GPrep2 -" &amp; 13</f>
        <v>GPrep2 -13</v>
      </c>
      <c r="B86" s="17">
        <v>40097</v>
      </c>
      <c r="C86" s="14" t="s">
        <v>11</v>
      </c>
      <c r="D86" s="14" t="s">
        <v>45</v>
      </c>
      <c r="E86" s="14" t="s">
        <v>213</v>
      </c>
      <c r="F86" s="14"/>
      <c r="G86" s="14"/>
      <c r="H86" s="19">
        <f t="shared" si="2"/>
        <v>0</v>
      </c>
      <c r="I86" s="14" t="s">
        <v>30</v>
      </c>
      <c r="J86" s="14" t="s">
        <v>13</v>
      </c>
      <c r="K86" s="14" t="s">
        <v>474</v>
      </c>
      <c r="L86" s="14">
        <v>700</v>
      </c>
      <c r="M86" s="14">
        <v>9</v>
      </c>
      <c r="N86" s="14">
        <v>9</v>
      </c>
      <c r="O86" s="14">
        <v>1</v>
      </c>
      <c r="P86" s="14" t="s">
        <v>214</v>
      </c>
      <c r="Q86" s="14" t="s">
        <v>390</v>
      </c>
      <c r="R86" s="14"/>
    </row>
    <row r="87" spans="1:18" ht="15" x14ac:dyDescent="0.25">
      <c r="A87" s="23" t="str">
        <f>"GPrep2 -" &amp; 14</f>
        <v>GPrep2 -14</v>
      </c>
      <c r="B87" s="17">
        <v>40097</v>
      </c>
      <c r="C87" s="14" t="s">
        <v>11</v>
      </c>
      <c r="D87" s="14" t="s">
        <v>215</v>
      </c>
      <c r="E87" s="14"/>
      <c r="F87" s="14"/>
      <c r="G87" s="14"/>
      <c r="H87" s="19">
        <f t="shared" si="2"/>
        <v>0</v>
      </c>
      <c r="I87" s="14" t="s">
        <v>26</v>
      </c>
      <c r="J87" s="14" t="s">
        <v>49</v>
      </c>
      <c r="K87" s="14"/>
      <c r="L87" s="14">
        <v>650</v>
      </c>
      <c r="M87" s="14">
        <v>10</v>
      </c>
      <c r="N87" s="14">
        <v>7</v>
      </c>
      <c r="O87" s="14"/>
      <c r="P87" s="14" t="s">
        <v>216</v>
      </c>
      <c r="Q87" s="14" t="s">
        <v>217</v>
      </c>
      <c r="R87" s="14"/>
    </row>
    <row r="88" spans="1:18" ht="15" x14ac:dyDescent="0.25">
      <c r="A88" s="23" t="str">
        <f>"GPrep2 -" &amp; 15</f>
        <v>GPrep2 -15</v>
      </c>
      <c r="B88" s="17">
        <v>40097</v>
      </c>
      <c r="C88" s="14" t="s">
        <v>10</v>
      </c>
      <c r="D88" s="14" t="s">
        <v>87</v>
      </c>
      <c r="E88" s="14" t="s">
        <v>97</v>
      </c>
      <c r="F88" s="14"/>
      <c r="G88" s="14"/>
      <c r="H88" s="19">
        <f t="shared" si="2"/>
        <v>0</v>
      </c>
      <c r="I88" s="14" t="s">
        <v>13</v>
      </c>
      <c r="J88" s="14" t="s">
        <v>49</v>
      </c>
      <c r="K88" s="14"/>
      <c r="L88" s="14">
        <v>700</v>
      </c>
      <c r="M88" s="14">
        <v>9</v>
      </c>
      <c r="N88" s="14">
        <v>9</v>
      </c>
      <c r="O88" s="14"/>
      <c r="P88" s="14" t="s">
        <v>218</v>
      </c>
      <c r="Q88" s="14" t="s">
        <v>219</v>
      </c>
      <c r="R88" s="14"/>
    </row>
    <row r="89" spans="1:18" ht="15" x14ac:dyDescent="0.25">
      <c r="A89" s="20" t="s">
        <v>289</v>
      </c>
      <c r="B89" s="17">
        <v>40097</v>
      </c>
      <c r="C89" s="14" t="s">
        <v>10</v>
      </c>
      <c r="D89" s="14" t="s">
        <v>290</v>
      </c>
      <c r="E89" s="14" t="s">
        <v>291</v>
      </c>
      <c r="F89" s="18">
        <v>1.3310185185185185E-3</v>
      </c>
      <c r="G89" s="18">
        <v>1.3888888888888887E-3</v>
      </c>
      <c r="H89" s="19">
        <f t="shared" si="2"/>
        <v>5.7870370370370237E-5</v>
      </c>
      <c r="I89" s="14" t="s">
        <v>13</v>
      </c>
      <c r="J89" s="14" t="s">
        <v>49</v>
      </c>
      <c r="K89" s="14" t="s">
        <v>49</v>
      </c>
      <c r="L89" s="14">
        <v>650</v>
      </c>
      <c r="M89" s="14">
        <v>10</v>
      </c>
      <c r="N89" s="14">
        <v>5</v>
      </c>
      <c r="O89" s="14"/>
      <c r="P89" s="14" t="s">
        <v>292</v>
      </c>
      <c r="Q89" s="14"/>
      <c r="R89" s="14"/>
    </row>
    <row r="90" spans="1:18" ht="15" x14ac:dyDescent="0.25">
      <c r="A90" s="20" t="s">
        <v>293</v>
      </c>
      <c r="B90" s="17">
        <v>40097</v>
      </c>
      <c r="C90" s="14" t="s">
        <v>10</v>
      </c>
      <c r="D90" s="14" t="s">
        <v>97</v>
      </c>
      <c r="E90" s="14"/>
      <c r="F90" s="18">
        <v>7.5231481481481471E-4</v>
      </c>
      <c r="G90" s="18">
        <v>1.3888888888888887E-3</v>
      </c>
      <c r="H90" s="19">
        <f t="shared" si="2"/>
        <v>6.3657407407407402E-4</v>
      </c>
      <c r="I90" s="14" t="s">
        <v>30</v>
      </c>
      <c r="J90" s="14" t="s">
        <v>49</v>
      </c>
      <c r="K90" s="14" t="s">
        <v>474</v>
      </c>
      <c r="L90" s="14">
        <v>650</v>
      </c>
      <c r="M90" s="14">
        <v>10</v>
      </c>
      <c r="N90" s="14">
        <v>5</v>
      </c>
      <c r="O90" s="14"/>
      <c r="P90" s="14" t="s">
        <v>294</v>
      </c>
      <c r="Q90" s="14" t="s">
        <v>295</v>
      </c>
      <c r="R90" s="14"/>
    </row>
    <row r="91" spans="1:18" ht="15" x14ac:dyDescent="0.25">
      <c r="A91" s="20" t="s">
        <v>296</v>
      </c>
      <c r="B91" s="17">
        <v>40097</v>
      </c>
      <c r="C91" s="14" t="s">
        <v>11</v>
      </c>
      <c r="D91" s="14" t="s">
        <v>230</v>
      </c>
      <c r="E91" s="14" t="s">
        <v>297</v>
      </c>
      <c r="F91" s="18"/>
      <c r="G91" s="18"/>
      <c r="H91" s="19">
        <f t="shared" si="2"/>
        <v>0</v>
      </c>
      <c r="I91" s="14" t="s">
        <v>30</v>
      </c>
      <c r="J91" s="14" t="s">
        <v>49</v>
      </c>
      <c r="K91" s="14" t="s">
        <v>474</v>
      </c>
      <c r="L91" s="14">
        <v>700</v>
      </c>
      <c r="M91" s="14">
        <v>8</v>
      </c>
      <c r="N91" s="14">
        <v>9</v>
      </c>
      <c r="O91" s="14"/>
      <c r="P91" s="14" t="s">
        <v>298</v>
      </c>
      <c r="Q91" s="14" t="s">
        <v>299</v>
      </c>
      <c r="R91" s="14"/>
    </row>
    <row r="92" spans="1:18" ht="15" x14ac:dyDescent="0.25">
      <c r="A92" s="20" t="s">
        <v>300</v>
      </c>
      <c r="B92" s="17">
        <v>40097</v>
      </c>
      <c r="C92" s="14" t="s">
        <v>11</v>
      </c>
      <c r="D92" s="14" t="s">
        <v>116</v>
      </c>
      <c r="E92" s="14"/>
      <c r="F92" s="18">
        <v>6.9444444444444447E-4</v>
      </c>
      <c r="G92" s="18">
        <v>1.3888888888888887E-3</v>
      </c>
      <c r="H92" s="19">
        <f t="shared" si="2"/>
        <v>6.9444444444444425E-4</v>
      </c>
      <c r="I92" s="14" t="s">
        <v>13</v>
      </c>
      <c r="J92" s="14" t="s">
        <v>30</v>
      </c>
      <c r="K92" s="14" t="s">
        <v>49</v>
      </c>
      <c r="L92" s="14">
        <v>550</v>
      </c>
      <c r="M92" s="14">
        <v>10</v>
      </c>
      <c r="N92" s="14">
        <v>1</v>
      </c>
      <c r="O92" s="14"/>
      <c r="P92" s="14"/>
      <c r="Q92" s="14"/>
      <c r="R92" s="14"/>
    </row>
    <row r="93" spans="1:18" ht="15" x14ac:dyDescent="0.25">
      <c r="A93" s="14" t="s">
        <v>335</v>
      </c>
      <c r="B93" s="17">
        <v>40098</v>
      </c>
      <c r="C93" s="14" t="s">
        <v>10</v>
      </c>
      <c r="D93" s="14" t="s">
        <v>97</v>
      </c>
      <c r="E93" s="14" t="s">
        <v>81</v>
      </c>
      <c r="F93" s="24">
        <v>1.5393518518518519E-3</v>
      </c>
      <c r="G93" s="24">
        <v>1.3888888888888889E-3</v>
      </c>
      <c r="H93" s="19">
        <f t="shared" si="2"/>
        <v>-1.5046296296296292E-4</v>
      </c>
      <c r="I93" s="14" t="s">
        <v>13</v>
      </c>
      <c r="J93" s="14" t="s">
        <v>49</v>
      </c>
      <c r="K93" s="14" t="s">
        <v>49</v>
      </c>
      <c r="L93" s="14">
        <v>650</v>
      </c>
      <c r="M93" s="14">
        <v>10</v>
      </c>
      <c r="N93" s="14">
        <v>4</v>
      </c>
      <c r="O93" s="14"/>
      <c r="P93" s="14" t="s">
        <v>336</v>
      </c>
      <c r="Q93" s="14"/>
      <c r="R93" s="14"/>
    </row>
    <row r="94" spans="1:18" ht="15" x14ac:dyDescent="0.25">
      <c r="A94" s="14" t="s">
        <v>337</v>
      </c>
      <c r="B94" s="17">
        <v>40098</v>
      </c>
      <c r="C94" s="14" t="s">
        <v>10</v>
      </c>
      <c r="D94" s="14" t="s">
        <v>290</v>
      </c>
      <c r="E94" s="14" t="s">
        <v>338</v>
      </c>
      <c r="F94" s="24">
        <v>1.2384259259259258E-3</v>
      </c>
      <c r="G94" s="24">
        <v>1.3888888888888889E-3</v>
      </c>
      <c r="H94" s="19">
        <f t="shared" si="2"/>
        <v>1.5046296296296314E-4</v>
      </c>
      <c r="I94" s="14" t="s">
        <v>13</v>
      </c>
      <c r="J94" s="14" t="s">
        <v>30</v>
      </c>
      <c r="K94" s="14" t="s">
        <v>30</v>
      </c>
      <c r="L94" s="14">
        <v>650</v>
      </c>
      <c r="M94" s="14">
        <v>10</v>
      </c>
      <c r="N94" s="14">
        <v>3</v>
      </c>
      <c r="O94" s="14"/>
      <c r="P94" s="14" t="s">
        <v>339</v>
      </c>
      <c r="Q94" s="14"/>
      <c r="R94" s="14"/>
    </row>
    <row r="95" spans="1:18" ht="15" x14ac:dyDescent="0.25">
      <c r="A95" s="14" t="s">
        <v>340</v>
      </c>
      <c r="B95" s="17">
        <v>40098</v>
      </c>
      <c r="C95" s="14" t="s">
        <v>10</v>
      </c>
      <c r="D95" s="14" t="s">
        <v>63</v>
      </c>
      <c r="E95" s="14" t="s">
        <v>134</v>
      </c>
      <c r="F95" s="24">
        <v>1.736111111111111E-3</v>
      </c>
      <c r="G95" s="24">
        <v>1.3888888888888889E-3</v>
      </c>
      <c r="H95" s="19">
        <f t="shared" si="2"/>
        <v>-3.4722222222222207E-4</v>
      </c>
      <c r="I95" s="14" t="s">
        <v>13</v>
      </c>
      <c r="J95" s="14" t="s">
        <v>49</v>
      </c>
      <c r="K95" s="14" t="s">
        <v>49</v>
      </c>
      <c r="L95" s="14">
        <v>700</v>
      </c>
      <c r="M95" s="14">
        <v>9</v>
      </c>
      <c r="N95" s="14">
        <v>6</v>
      </c>
      <c r="O95" s="14"/>
      <c r="P95" s="14" t="s">
        <v>341</v>
      </c>
      <c r="Q95" s="14" t="s">
        <v>342</v>
      </c>
      <c r="R95" s="14"/>
    </row>
    <row r="96" spans="1:18" ht="15" x14ac:dyDescent="0.25">
      <c r="A96" s="14" t="s">
        <v>332</v>
      </c>
      <c r="B96" s="17">
        <v>40098</v>
      </c>
      <c r="C96" s="14" t="s">
        <v>10</v>
      </c>
      <c r="D96" s="14" t="s">
        <v>87</v>
      </c>
      <c r="E96" s="14" t="s">
        <v>333</v>
      </c>
      <c r="F96" s="25"/>
      <c r="G96" s="24"/>
      <c r="H96" s="19"/>
      <c r="I96" s="14" t="s">
        <v>13</v>
      </c>
      <c r="J96" s="14" t="s">
        <v>30</v>
      </c>
      <c r="K96" s="14" t="s">
        <v>49</v>
      </c>
      <c r="L96" s="14">
        <v>650</v>
      </c>
      <c r="M96" s="14">
        <v>10</v>
      </c>
      <c r="N96" s="14">
        <v>1</v>
      </c>
      <c r="O96" s="14"/>
      <c r="P96" s="14" t="s">
        <v>334</v>
      </c>
      <c r="Q96" s="14"/>
      <c r="R96" s="14"/>
    </row>
    <row r="97" spans="1:18" ht="15" x14ac:dyDescent="0.25">
      <c r="A97" s="14" t="s">
        <v>374</v>
      </c>
      <c r="B97" s="17">
        <v>40098</v>
      </c>
      <c r="C97" s="14" t="s">
        <v>11</v>
      </c>
      <c r="D97" s="14" t="s">
        <v>66</v>
      </c>
      <c r="E97" s="14" t="s">
        <v>234</v>
      </c>
      <c r="F97" s="24">
        <v>1.736111111111111E-3</v>
      </c>
      <c r="G97" s="24">
        <v>1.3888888888888889E-3</v>
      </c>
      <c r="H97" s="19">
        <f t="shared" ref="H97:H107" si="3">IF(G97-F97&gt;0, G97-F97, -(F97-G97))</f>
        <v>-3.4722222222222207E-4</v>
      </c>
      <c r="I97" s="14" t="s">
        <v>30</v>
      </c>
      <c r="J97" s="14" t="s">
        <v>13</v>
      </c>
      <c r="K97" s="14" t="s">
        <v>474</v>
      </c>
      <c r="L97" s="14">
        <v>700</v>
      </c>
      <c r="M97" s="14">
        <v>7</v>
      </c>
      <c r="N97" s="14">
        <v>7</v>
      </c>
      <c r="O97" s="14"/>
      <c r="P97" s="14" t="s">
        <v>375</v>
      </c>
      <c r="Q97" s="14" t="s">
        <v>376</v>
      </c>
      <c r="R97" s="14"/>
    </row>
    <row r="98" spans="1:18" ht="15" x14ac:dyDescent="0.25">
      <c r="A98" s="14" t="s">
        <v>343</v>
      </c>
      <c r="B98" s="17">
        <v>40098</v>
      </c>
      <c r="C98" s="14" t="s">
        <v>11</v>
      </c>
      <c r="D98" s="14" t="s">
        <v>215</v>
      </c>
      <c r="E98" s="14" t="s">
        <v>344</v>
      </c>
      <c r="F98" s="24">
        <v>5.7870370370370378E-4</v>
      </c>
      <c r="G98" s="24">
        <v>1.3888888888888889E-3</v>
      </c>
      <c r="H98" s="19">
        <f t="shared" si="3"/>
        <v>8.1018518518518516E-4</v>
      </c>
      <c r="I98" s="14" t="s">
        <v>13</v>
      </c>
      <c r="J98" s="14" t="s">
        <v>49</v>
      </c>
      <c r="K98" s="14" t="s">
        <v>49</v>
      </c>
      <c r="L98" s="14">
        <v>600</v>
      </c>
      <c r="M98" s="14">
        <v>10</v>
      </c>
      <c r="N98" s="14">
        <v>1</v>
      </c>
      <c r="O98" s="14"/>
      <c r="P98" s="14" t="s">
        <v>345</v>
      </c>
      <c r="Q98" s="14"/>
      <c r="R98" s="14"/>
    </row>
    <row r="99" spans="1:18" ht="15" x14ac:dyDescent="0.25">
      <c r="A99" s="14" t="s">
        <v>346</v>
      </c>
      <c r="B99" s="17">
        <v>40098</v>
      </c>
      <c r="C99" s="14" t="s">
        <v>11</v>
      </c>
      <c r="D99" s="14" t="s">
        <v>347</v>
      </c>
      <c r="E99" s="14"/>
      <c r="F99" s="24">
        <v>2.6620370370370374E-3</v>
      </c>
      <c r="G99" s="24">
        <v>1.3888888888888889E-3</v>
      </c>
      <c r="H99" s="19">
        <f t="shared" si="3"/>
        <v>-1.2731481481481485E-3</v>
      </c>
      <c r="I99" s="14" t="s">
        <v>49</v>
      </c>
      <c r="J99" s="14" t="s">
        <v>13</v>
      </c>
      <c r="K99" s="14" t="s">
        <v>469</v>
      </c>
      <c r="L99" s="14">
        <v>650</v>
      </c>
      <c r="M99" s="14">
        <v>10</v>
      </c>
      <c r="N99" s="14">
        <v>7</v>
      </c>
      <c r="O99" s="14"/>
      <c r="P99" s="14" t="s">
        <v>348</v>
      </c>
      <c r="Q99" s="14" t="s">
        <v>396</v>
      </c>
      <c r="R99" s="14"/>
    </row>
    <row r="100" spans="1:18" ht="15" x14ac:dyDescent="0.25">
      <c r="A100" s="14" t="s">
        <v>349</v>
      </c>
      <c r="B100" s="17">
        <v>40098</v>
      </c>
      <c r="C100" s="14" t="s">
        <v>11</v>
      </c>
      <c r="D100" s="14" t="s">
        <v>25</v>
      </c>
      <c r="E100" s="14" t="s">
        <v>350</v>
      </c>
      <c r="F100" s="24">
        <v>1.2962962962962963E-3</v>
      </c>
      <c r="G100" s="24">
        <v>1.3888888888888889E-3</v>
      </c>
      <c r="H100" s="19">
        <f t="shared" si="3"/>
        <v>9.2592592592592683E-5</v>
      </c>
      <c r="I100" s="14" t="s">
        <v>13</v>
      </c>
      <c r="J100" s="14" t="s">
        <v>49</v>
      </c>
      <c r="K100" s="14" t="s">
        <v>49</v>
      </c>
      <c r="L100" s="14">
        <v>650</v>
      </c>
      <c r="M100" s="14">
        <v>10</v>
      </c>
      <c r="N100" s="14">
        <v>7</v>
      </c>
      <c r="O100" s="14"/>
      <c r="P100" s="14" t="s">
        <v>351</v>
      </c>
      <c r="Q100" s="14" t="s">
        <v>352</v>
      </c>
      <c r="R100" s="14"/>
    </row>
    <row r="101" spans="1:18" ht="15" x14ac:dyDescent="0.25">
      <c r="A101" s="14" t="s">
        <v>353</v>
      </c>
      <c r="B101" s="17">
        <v>40098</v>
      </c>
      <c r="C101" s="14" t="s">
        <v>11</v>
      </c>
      <c r="D101" s="14" t="s">
        <v>87</v>
      </c>
      <c r="E101" s="14" t="s">
        <v>81</v>
      </c>
      <c r="F101" s="24">
        <v>5.6712962962962956E-4</v>
      </c>
      <c r="G101" s="24">
        <v>1.3888888888888889E-3</v>
      </c>
      <c r="H101" s="19">
        <f t="shared" si="3"/>
        <v>8.2175925925925938E-4</v>
      </c>
      <c r="I101" s="14" t="s">
        <v>13</v>
      </c>
      <c r="J101" s="14" t="s">
        <v>49</v>
      </c>
      <c r="K101" s="14" t="s">
        <v>49</v>
      </c>
      <c r="L101" s="14">
        <v>650</v>
      </c>
      <c r="M101" s="14">
        <v>10</v>
      </c>
      <c r="N101" s="14">
        <v>1</v>
      </c>
      <c r="O101" s="14"/>
      <c r="P101" s="14" t="s">
        <v>354</v>
      </c>
      <c r="Q101" s="14"/>
      <c r="R101" s="14"/>
    </row>
    <row r="102" spans="1:18" ht="15" x14ac:dyDescent="0.25">
      <c r="A102" s="14" t="s">
        <v>355</v>
      </c>
      <c r="B102" s="17">
        <v>40098</v>
      </c>
      <c r="C102" s="14" t="s">
        <v>11</v>
      </c>
      <c r="D102" s="14" t="s">
        <v>159</v>
      </c>
      <c r="E102" s="14" t="s">
        <v>360</v>
      </c>
      <c r="F102" s="24">
        <v>9.4907407407407408E-4</v>
      </c>
      <c r="G102" s="24">
        <v>1.3888888888888889E-3</v>
      </c>
      <c r="H102" s="19">
        <f t="shared" si="3"/>
        <v>4.3981481481481486E-4</v>
      </c>
      <c r="I102" s="14" t="s">
        <v>13</v>
      </c>
      <c r="J102" s="14" t="s">
        <v>49</v>
      </c>
      <c r="K102" s="14" t="s">
        <v>49</v>
      </c>
      <c r="L102" s="14">
        <v>650</v>
      </c>
      <c r="M102" s="14">
        <v>10</v>
      </c>
      <c r="N102" s="14">
        <v>1</v>
      </c>
      <c r="O102" s="14"/>
      <c r="P102" s="14" t="s">
        <v>361</v>
      </c>
      <c r="Q102" s="14"/>
      <c r="R102" s="14"/>
    </row>
    <row r="103" spans="1:18" ht="15" x14ac:dyDescent="0.25">
      <c r="A103" s="14" t="s">
        <v>356</v>
      </c>
      <c r="B103" s="17">
        <v>40098</v>
      </c>
      <c r="C103" s="14" t="s">
        <v>11</v>
      </c>
      <c r="D103" s="14" t="s">
        <v>48</v>
      </c>
      <c r="E103" s="14" t="s">
        <v>362</v>
      </c>
      <c r="F103" s="24">
        <v>8.7962962962962962E-4</v>
      </c>
      <c r="G103" s="24">
        <v>1.3888888888888889E-3</v>
      </c>
      <c r="H103" s="19">
        <f t="shared" si="3"/>
        <v>5.0925925925925932E-4</v>
      </c>
      <c r="I103" s="14" t="s">
        <v>13</v>
      </c>
      <c r="J103" s="14" t="s">
        <v>49</v>
      </c>
      <c r="K103" s="14" t="s">
        <v>49</v>
      </c>
      <c r="L103" s="14">
        <v>650</v>
      </c>
      <c r="M103" s="14">
        <v>10</v>
      </c>
      <c r="N103" s="14">
        <v>2</v>
      </c>
      <c r="O103" s="14"/>
      <c r="P103" s="14" t="s">
        <v>363</v>
      </c>
      <c r="Q103" s="14" t="s">
        <v>364</v>
      </c>
      <c r="R103" s="14"/>
    </row>
    <row r="104" spans="1:18" ht="15" x14ac:dyDescent="0.25">
      <c r="A104" s="14" t="s">
        <v>357</v>
      </c>
      <c r="B104" s="17">
        <v>40098</v>
      </c>
      <c r="C104" s="14" t="s">
        <v>11</v>
      </c>
      <c r="D104" s="14" t="s">
        <v>38</v>
      </c>
      <c r="E104" s="14"/>
      <c r="F104" s="24">
        <v>1.736111111111111E-3</v>
      </c>
      <c r="G104" s="24">
        <v>1.3888888888888889E-3</v>
      </c>
      <c r="H104" s="19">
        <f t="shared" si="3"/>
        <v>-3.4722222222222207E-4</v>
      </c>
      <c r="I104" s="14" t="s">
        <v>30</v>
      </c>
      <c r="J104" s="14" t="s">
        <v>13</v>
      </c>
      <c r="K104" s="14" t="s">
        <v>474</v>
      </c>
      <c r="L104" s="14">
        <v>700</v>
      </c>
      <c r="M104" s="14">
        <v>8</v>
      </c>
      <c r="N104" s="14">
        <v>8</v>
      </c>
      <c r="O104" s="14"/>
      <c r="P104" s="14" t="s">
        <v>365</v>
      </c>
      <c r="Q104" s="14" t="s">
        <v>397</v>
      </c>
      <c r="R104" s="14"/>
    </row>
    <row r="105" spans="1:18" ht="15" x14ac:dyDescent="0.25">
      <c r="A105" s="14" t="s">
        <v>358</v>
      </c>
      <c r="B105" s="17">
        <v>40098</v>
      </c>
      <c r="C105" s="14" t="s">
        <v>11</v>
      </c>
      <c r="D105" s="14" t="s">
        <v>87</v>
      </c>
      <c r="E105" s="14" t="s">
        <v>366</v>
      </c>
      <c r="F105" s="24">
        <v>1.4004629629629629E-3</v>
      </c>
      <c r="G105" s="24">
        <v>1.3888888888888889E-3</v>
      </c>
      <c r="H105" s="19">
        <f t="shared" si="3"/>
        <v>-1.1574074074074004E-5</v>
      </c>
      <c r="I105" s="14" t="s">
        <v>13</v>
      </c>
      <c r="J105" s="14" t="s">
        <v>30</v>
      </c>
      <c r="K105" s="14" t="s">
        <v>30</v>
      </c>
      <c r="L105" s="14">
        <v>700</v>
      </c>
      <c r="M105" s="14">
        <v>8</v>
      </c>
      <c r="N105" s="14">
        <v>5</v>
      </c>
      <c r="O105" s="14"/>
      <c r="P105" s="14" t="s">
        <v>367</v>
      </c>
      <c r="Q105" s="14" t="s">
        <v>368</v>
      </c>
      <c r="R105" s="14"/>
    </row>
    <row r="106" spans="1:18" ht="15" x14ac:dyDescent="0.25">
      <c r="A106" s="14" t="s">
        <v>359</v>
      </c>
      <c r="B106" s="17">
        <v>40098</v>
      </c>
      <c r="C106" s="14" t="s">
        <v>11</v>
      </c>
      <c r="D106" s="14" t="s">
        <v>87</v>
      </c>
      <c r="E106" s="14"/>
      <c r="F106" s="24">
        <v>1.0416666666666667E-3</v>
      </c>
      <c r="G106" s="24">
        <v>1.3888888888888889E-3</v>
      </c>
      <c r="H106" s="19">
        <f t="shared" si="3"/>
        <v>3.4722222222222229E-4</v>
      </c>
      <c r="I106" s="14" t="s">
        <v>26</v>
      </c>
      <c r="J106" s="14" t="s">
        <v>49</v>
      </c>
      <c r="K106" s="14" t="s">
        <v>49</v>
      </c>
      <c r="L106" s="14">
        <v>700</v>
      </c>
      <c r="M106" s="14">
        <v>7</v>
      </c>
      <c r="N106" s="14">
        <v>5</v>
      </c>
      <c r="O106" s="14"/>
      <c r="P106" s="14" t="s">
        <v>369</v>
      </c>
      <c r="Q106" s="14" t="s">
        <v>370</v>
      </c>
      <c r="R106" s="14"/>
    </row>
    <row r="107" spans="1:18" ht="15" x14ac:dyDescent="0.25">
      <c r="A107" s="14" t="s">
        <v>371</v>
      </c>
      <c r="B107" s="17">
        <v>40098</v>
      </c>
      <c r="C107" s="14" t="s">
        <v>11</v>
      </c>
      <c r="D107" s="14" t="s">
        <v>93</v>
      </c>
      <c r="E107" s="14" t="s">
        <v>113</v>
      </c>
      <c r="F107" s="24">
        <v>1.4583333333333334E-3</v>
      </c>
      <c r="G107" s="24">
        <v>1.3888888888888889E-3</v>
      </c>
      <c r="H107" s="19">
        <f t="shared" si="3"/>
        <v>-6.9444444444444458E-5</v>
      </c>
      <c r="I107" s="14" t="s">
        <v>30</v>
      </c>
      <c r="J107" s="14" t="s">
        <v>13</v>
      </c>
      <c r="K107" s="14" t="s">
        <v>471</v>
      </c>
      <c r="L107" s="14">
        <v>700</v>
      </c>
      <c r="M107" s="14">
        <v>10</v>
      </c>
      <c r="N107" s="14">
        <v>7</v>
      </c>
      <c r="O107" s="14"/>
      <c r="P107" s="14" t="s">
        <v>372</v>
      </c>
      <c r="Q107" s="14" t="s">
        <v>373</v>
      </c>
      <c r="R107" s="14"/>
    </row>
    <row r="108" spans="1:18" ht="15" x14ac:dyDescent="0.25">
      <c r="A108" s="14" t="s">
        <v>398</v>
      </c>
      <c r="B108" s="17">
        <v>40099</v>
      </c>
      <c r="C108" s="14" t="s">
        <v>10</v>
      </c>
      <c r="D108" s="14" t="s">
        <v>38</v>
      </c>
      <c r="E108" s="14" t="s">
        <v>399</v>
      </c>
      <c r="F108" s="24">
        <v>1.4467592592592594E-3</v>
      </c>
      <c r="G108" s="24">
        <f>G107</f>
        <v>1.3888888888888889E-3</v>
      </c>
      <c r="H108" s="19">
        <f t="shared" ref="H108:H171" si="4">IF(G108-F108&gt;0, G108-F108, -(F108-G108))</f>
        <v>-5.7870370370370454E-5</v>
      </c>
      <c r="I108" s="14" t="s">
        <v>13</v>
      </c>
      <c r="J108" s="14" t="s">
        <v>49</v>
      </c>
      <c r="K108" s="14" t="s">
        <v>49</v>
      </c>
      <c r="L108" s="14">
        <v>700</v>
      </c>
      <c r="M108" s="14">
        <v>9</v>
      </c>
      <c r="N108" s="14">
        <v>6</v>
      </c>
      <c r="O108" s="14"/>
      <c r="P108" s="14" t="s">
        <v>400</v>
      </c>
      <c r="Q108" s="14"/>
      <c r="R108" s="14"/>
    </row>
    <row r="109" spans="1:18" ht="15" x14ac:dyDescent="0.25">
      <c r="A109" s="14" t="s">
        <v>401</v>
      </c>
      <c r="B109" s="14"/>
      <c r="C109" s="14" t="s">
        <v>10</v>
      </c>
      <c r="D109" s="14" t="s">
        <v>87</v>
      </c>
      <c r="E109" s="14"/>
      <c r="F109" s="24">
        <v>7.175925925925927E-4</v>
      </c>
      <c r="G109" s="24">
        <f t="shared" ref="G109:G125" si="5">G108</f>
        <v>1.3888888888888889E-3</v>
      </c>
      <c r="H109" s="19">
        <f t="shared" si="4"/>
        <v>6.7129629629629625E-4</v>
      </c>
      <c r="I109" s="19" t="s">
        <v>13</v>
      </c>
      <c r="J109" s="14" t="s">
        <v>49</v>
      </c>
      <c r="K109" s="14" t="s">
        <v>49</v>
      </c>
      <c r="L109" s="14">
        <v>600</v>
      </c>
      <c r="M109" s="14">
        <v>10</v>
      </c>
      <c r="N109" s="14">
        <v>1</v>
      </c>
      <c r="O109" s="14"/>
      <c r="P109" s="14"/>
      <c r="Q109" s="14"/>
      <c r="R109" s="14"/>
    </row>
    <row r="110" spans="1:18" ht="15" x14ac:dyDescent="0.25">
      <c r="A110" s="14" t="s">
        <v>402</v>
      </c>
      <c r="B110" s="14"/>
      <c r="C110" s="14" t="s">
        <v>10</v>
      </c>
      <c r="D110" s="14" t="s">
        <v>63</v>
      </c>
      <c r="E110" s="14"/>
      <c r="F110" s="24">
        <v>1.1458333333333333E-3</v>
      </c>
      <c r="G110" s="24">
        <f t="shared" si="5"/>
        <v>1.3888888888888889E-3</v>
      </c>
      <c r="H110" s="19">
        <f t="shared" si="4"/>
        <v>2.430555555555556E-4</v>
      </c>
      <c r="I110" s="14" t="s">
        <v>13</v>
      </c>
      <c r="J110" s="14" t="s">
        <v>49</v>
      </c>
      <c r="K110" s="14" t="s">
        <v>49</v>
      </c>
      <c r="L110" s="14">
        <v>650</v>
      </c>
      <c r="M110" s="14">
        <v>10</v>
      </c>
      <c r="N110" s="14">
        <v>2</v>
      </c>
      <c r="O110" s="14"/>
      <c r="P110" s="14" t="s">
        <v>403</v>
      </c>
      <c r="Q110" s="14" t="s">
        <v>404</v>
      </c>
      <c r="R110" s="14"/>
    </row>
    <row r="111" spans="1:18" ht="15" x14ac:dyDescent="0.25">
      <c r="A111" s="14" t="s">
        <v>405</v>
      </c>
      <c r="B111" s="14"/>
      <c r="C111" s="14" t="s">
        <v>10</v>
      </c>
      <c r="D111" s="14" t="s">
        <v>134</v>
      </c>
      <c r="E111" s="14" t="s">
        <v>159</v>
      </c>
      <c r="F111" s="24">
        <v>1.0069444444444444E-3</v>
      </c>
      <c r="G111" s="24">
        <f t="shared" si="5"/>
        <v>1.3888888888888889E-3</v>
      </c>
      <c r="H111" s="19">
        <f t="shared" si="4"/>
        <v>3.8194444444444452E-4</v>
      </c>
      <c r="I111" s="14" t="s">
        <v>13</v>
      </c>
      <c r="J111" s="14" t="s">
        <v>49</v>
      </c>
      <c r="K111" s="14" t="s">
        <v>49</v>
      </c>
      <c r="L111" s="14">
        <v>600</v>
      </c>
      <c r="M111" s="14">
        <v>10</v>
      </c>
      <c r="N111" s="14">
        <v>1</v>
      </c>
      <c r="O111" s="14"/>
      <c r="P111" s="14" t="s">
        <v>406</v>
      </c>
      <c r="Q111" s="14" t="s">
        <v>407</v>
      </c>
      <c r="R111" s="14"/>
    </row>
    <row r="112" spans="1:18" ht="15" x14ac:dyDescent="0.25">
      <c r="A112" s="14" t="s">
        <v>408</v>
      </c>
      <c r="C112" s="14" t="s">
        <v>11</v>
      </c>
      <c r="D112" s="14" t="s">
        <v>134</v>
      </c>
      <c r="E112" s="14" t="s">
        <v>194</v>
      </c>
      <c r="F112" s="12">
        <v>1.3773148148148147E-3</v>
      </c>
      <c r="G112" s="24">
        <f t="shared" si="5"/>
        <v>1.3888888888888889E-3</v>
      </c>
      <c r="H112" s="19">
        <f t="shared" si="4"/>
        <v>1.1574074074074221E-5</v>
      </c>
      <c r="I112" s="14" t="s">
        <v>13</v>
      </c>
      <c r="J112" s="14" t="s">
        <v>49</v>
      </c>
      <c r="K112" s="14" t="s">
        <v>49</v>
      </c>
      <c r="L112" s="14">
        <v>700</v>
      </c>
      <c r="M112" s="14">
        <v>10</v>
      </c>
      <c r="N112" s="14">
        <v>7</v>
      </c>
      <c r="P112" s="14" t="s">
        <v>409</v>
      </c>
      <c r="Q112" s="14" t="s">
        <v>410</v>
      </c>
    </row>
    <row r="113" spans="1:17" ht="15" x14ac:dyDescent="0.25">
      <c r="A113" s="14" t="s">
        <v>411</v>
      </c>
      <c r="C113" s="14" t="s">
        <v>11</v>
      </c>
      <c r="D113" s="14" t="s">
        <v>77</v>
      </c>
      <c r="F113" s="12">
        <v>1.0300925925925926E-3</v>
      </c>
      <c r="G113" s="24">
        <f t="shared" si="5"/>
        <v>1.3888888888888889E-3</v>
      </c>
      <c r="H113" s="19">
        <f t="shared" si="4"/>
        <v>3.5879629629629629E-4</v>
      </c>
      <c r="I113" s="14" t="s">
        <v>26</v>
      </c>
      <c r="J113" s="14" t="s">
        <v>49</v>
      </c>
      <c r="K113" s="14" t="s">
        <v>49</v>
      </c>
      <c r="L113" s="14">
        <v>650</v>
      </c>
      <c r="M113" s="14">
        <v>10</v>
      </c>
      <c r="N113" s="14">
        <v>3</v>
      </c>
      <c r="P113" s="14" t="s">
        <v>412</v>
      </c>
    </row>
    <row r="114" spans="1:17" ht="15" x14ac:dyDescent="0.25">
      <c r="A114" s="14" t="s">
        <v>413</v>
      </c>
      <c r="B114" s="2">
        <v>40100</v>
      </c>
      <c r="C114" s="14" t="s">
        <v>11</v>
      </c>
      <c r="D114" s="14" t="s">
        <v>414</v>
      </c>
      <c r="F114" s="24">
        <v>1.7245370370370372E-3</v>
      </c>
      <c r="G114" s="24">
        <f t="shared" si="5"/>
        <v>1.3888888888888889E-3</v>
      </c>
      <c r="H114" s="19">
        <f t="shared" si="4"/>
        <v>-3.3564814814814829E-4</v>
      </c>
      <c r="I114" s="14" t="s">
        <v>30</v>
      </c>
      <c r="J114" s="14" t="s">
        <v>13</v>
      </c>
      <c r="K114" s="14" t="s">
        <v>474</v>
      </c>
      <c r="L114" s="14">
        <v>700</v>
      </c>
      <c r="M114" s="14">
        <v>9</v>
      </c>
      <c r="N114" s="14">
        <v>9</v>
      </c>
      <c r="P114" s="14" t="s">
        <v>415</v>
      </c>
      <c r="Q114" s="14" t="s">
        <v>416</v>
      </c>
    </row>
    <row r="115" spans="1:17" ht="15" x14ac:dyDescent="0.25">
      <c r="A115" s="14" t="s">
        <v>417</v>
      </c>
      <c r="C115" s="14" t="s">
        <v>11</v>
      </c>
      <c r="D115" s="14" t="s">
        <v>155</v>
      </c>
      <c r="F115" s="12">
        <v>9.3750000000000007E-4</v>
      </c>
      <c r="G115" s="24">
        <f t="shared" si="5"/>
        <v>1.3888888888888889E-3</v>
      </c>
      <c r="H115" s="19">
        <f t="shared" si="4"/>
        <v>4.5138888888888887E-4</v>
      </c>
      <c r="I115" s="14" t="s">
        <v>26</v>
      </c>
      <c r="J115" s="14" t="s">
        <v>49</v>
      </c>
      <c r="K115" s="14" t="s">
        <v>49</v>
      </c>
      <c r="L115" s="14">
        <v>600</v>
      </c>
      <c r="M115" s="14">
        <v>10</v>
      </c>
      <c r="N115" s="14">
        <v>1</v>
      </c>
      <c r="P115" s="14" t="s">
        <v>418</v>
      </c>
    </row>
    <row r="116" spans="1:17" ht="15" x14ac:dyDescent="0.25">
      <c r="A116" s="11" t="s">
        <v>427</v>
      </c>
      <c r="B116" s="2">
        <v>40100</v>
      </c>
      <c r="C116" s="14" t="s">
        <v>10</v>
      </c>
      <c r="D116" s="14" t="s">
        <v>97</v>
      </c>
      <c r="E116" s="14" t="s">
        <v>155</v>
      </c>
      <c r="F116" s="12">
        <v>1.3541666666666667E-3</v>
      </c>
      <c r="G116" s="24">
        <f t="shared" si="5"/>
        <v>1.3888888888888889E-3</v>
      </c>
      <c r="H116" s="19">
        <f t="shared" si="4"/>
        <v>3.4722222222222229E-5</v>
      </c>
      <c r="I116" s="14" t="s">
        <v>49</v>
      </c>
      <c r="J116" s="14" t="s">
        <v>49</v>
      </c>
      <c r="K116" s="14" t="s">
        <v>474</v>
      </c>
      <c r="L116" s="14">
        <v>750</v>
      </c>
      <c r="M116" s="14">
        <v>8</v>
      </c>
      <c r="N116" s="14">
        <v>10</v>
      </c>
      <c r="P116" s="14" t="s">
        <v>428</v>
      </c>
      <c r="Q116" s="14" t="s">
        <v>429</v>
      </c>
    </row>
    <row r="117" spans="1:17" ht="15" x14ac:dyDescent="0.25">
      <c r="A117" s="14" t="s">
        <v>430</v>
      </c>
      <c r="C117" s="14" t="s">
        <v>10</v>
      </c>
      <c r="D117" s="14" t="s">
        <v>431</v>
      </c>
      <c r="E117" s="14" t="s">
        <v>432</v>
      </c>
      <c r="F117" s="12">
        <v>8.449074074074075E-4</v>
      </c>
      <c r="G117" s="24">
        <f t="shared" si="5"/>
        <v>1.3888888888888889E-3</v>
      </c>
      <c r="H117" s="19">
        <f t="shared" si="4"/>
        <v>5.4398148148148144E-4</v>
      </c>
      <c r="I117" s="14" t="s">
        <v>13</v>
      </c>
      <c r="J117" s="14" t="s">
        <v>49</v>
      </c>
      <c r="K117" s="14" t="s">
        <v>49</v>
      </c>
      <c r="L117" s="14">
        <v>650</v>
      </c>
      <c r="M117" s="14">
        <v>10</v>
      </c>
      <c r="N117" s="14">
        <v>2</v>
      </c>
      <c r="P117" s="14" t="s">
        <v>434</v>
      </c>
      <c r="Q117" t="s">
        <v>433</v>
      </c>
    </row>
    <row r="118" spans="1:17" ht="15" x14ac:dyDescent="0.25">
      <c r="A118" s="14" t="s">
        <v>435</v>
      </c>
      <c r="C118" s="14" t="s">
        <v>10</v>
      </c>
      <c r="D118" s="14" t="s">
        <v>436</v>
      </c>
      <c r="F118" s="12">
        <v>6.5972222222222213E-4</v>
      </c>
      <c r="G118" s="24">
        <f t="shared" si="5"/>
        <v>1.3888888888888889E-3</v>
      </c>
      <c r="H118" s="19">
        <f t="shared" si="4"/>
        <v>7.2916666666666681E-4</v>
      </c>
      <c r="I118" s="14" t="s">
        <v>26</v>
      </c>
      <c r="J118" s="14" t="s">
        <v>49</v>
      </c>
      <c r="K118" s="14" t="s">
        <v>49</v>
      </c>
      <c r="L118" s="14">
        <v>650</v>
      </c>
      <c r="M118" s="14">
        <v>10</v>
      </c>
      <c r="N118" s="14">
        <v>1</v>
      </c>
      <c r="P118" s="14" t="s">
        <v>437</v>
      </c>
    </row>
    <row r="119" spans="1:17" ht="15" x14ac:dyDescent="0.25">
      <c r="A119" s="14" t="s">
        <v>438</v>
      </c>
      <c r="C119" s="14" t="s">
        <v>11</v>
      </c>
      <c r="D119" s="14" t="s">
        <v>439</v>
      </c>
      <c r="F119" s="12">
        <v>1.4351851851851854E-3</v>
      </c>
      <c r="G119" s="24">
        <f t="shared" si="5"/>
        <v>1.3888888888888889E-3</v>
      </c>
      <c r="H119" s="19">
        <f t="shared" si="4"/>
        <v>-4.629629629629645E-5</v>
      </c>
      <c r="I119" s="14" t="s">
        <v>13</v>
      </c>
      <c r="J119" s="14" t="s">
        <v>49</v>
      </c>
      <c r="K119" s="14" t="s">
        <v>49</v>
      </c>
      <c r="L119" s="14">
        <v>600</v>
      </c>
      <c r="M119" s="14">
        <v>10</v>
      </c>
      <c r="N119" s="14">
        <v>1</v>
      </c>
    </row>
    <row r="120" spans="1:17" ht="15" x14ac:dyDescent="0.25">
      <c r="A120" s="14" t="s">
        <v>440</v>
      </c>
      <c r="C120" s="14" t="s">
        <v>11</v>
      </c>
      <c r="D120" s="14" t="s">
        <v>66</v>
      </c>
      <c r="E120" s="14" t="s">
        <v>441</v>
      </c>
      <c r="F120" s="12">
        <v>7.9861111111111105E-4</v>
      </c>
      <c r="G120" s="24">
        <f t="shared" si="5"/>
        <v>1.3888888888888889E-3</v>
      </c>
      <c r="H120" s="19">
        <f t="shared" si="4"/>
        <v>5.9027777777777789E-4</v>
      </c>
      <c r="I120" s="14" t="s">
        <v>26</v>
      </c>
      <c r="J120" s="14" t="s">
        <v>49</v>
      </c>
      <c r="K120" s="14" t="s">
        <v>49</v>
      </c>
      <c r="L120" s="14">
        <v>600</v>
      </c>
      <c r="M120" s="14">
        <v>10</v>
      </c>
      <c r="N120" s="14">
        <v>1</v>
      </c>
    </row>
    <row r="121" spans="1:17" ht="15" x14ac:dyDescent="0.25">
      <c r="A121" s="14" t="s">
        <v>442</v>
      </c>
      <c r="C121" s="14" t="s">
        <v>11</v>
      </c>
      <c r="D121" s="14" t="s">
        <v>159</v>
      </c>
      <c r="E121" s="14" t="s">
        <v>87</v>
      </c>
      <c r="F121" s="12">
        <v>9.1435185185185185E-4</v>
      </c>
      <c r="G121" s="24">
        <f t="shared" si="5"/>
        <v>1.3888888888888889E-3</v>
      </c>
      <c r="H121" s="19">
        <f t="shared" si="4"/>
        <v>4.7453703703703709E-4</v>
      </c>
      <c r="I121" s="14" t="s">
        <v>26</v>
      </c>
      <c r="J121" s="14" t="s">
        <v>49</v>
      </c>
      <c r="K121" s="14" t="s">
        <v>49</v>
      </c>
      <c r="L121" s="14">
        <v>650</v>
      </c>
      <c r="M121" s="14">
        <v>10</v>
      </c>
      <c r="N121" s="14">
        <v>1</v>
      </c>
      <c r="P121" s="14" t="s">
        <v>443</v>
      </c>
    </row>
    <row r="122" spans="1:17" ht="15" x14ac:dyDescent="0.25">
      <c r="A122" s="14" t="s">
        <v>450</v>
      </c>
      <c r="C122" s="14" t="s">
        <v>11</v>
      </c>
      <c r="D122" s="14" t="s">
        <v>87</v>
      </c>
      <c r="F122" s="12">
        <v>5.7870370370370378E-4</v>
      </c>
      <c r="G122" s="24">
        <f t="shared" si="5"/>
        <v>1.3888888888888889E-3</v>
      </c>
      <c r="H122" s="19">
        <f t="shared" si="4"/>
        <v>8.1018518518518516E-4</v>
      </c>
      <c r="I122" s="14" t="s">
        <v>13</v>
      </c>
      <c r="J122" s="14" t="s">
        <v>49</v>
      </c>
      <c r="K122" s="14" t="s">
        <v>49</v>
      </c>
      <c r="L122" s="14">
        <v>500</v>
      </c>
      <c r="M122" s="14">
        <v>10</v>
      </c>
      <c r="N122" s="14">
        <v>1</v>
      </c>
    </row>
    <row r="123" spans="1:17" ht="15" x14ac:dyDescent="0.25">
      <c r="A123" s="14" t="s">
        <v>451</v>
      </c>
      <c r="C123" s="14" t="s">
        <v>10</v>
      </c>
      <c r="D123" s="14" t="s">
        <v>457</v>
      </c>
      <c r="F123" s="12">
        <v>8.449074074074075E-4</v>
      </c>
      <c r="G123" s="24">
        <f t="shared" si="5"/>
        <v>1.3888888888888889E-3</v>
      </c>
      <c r="H123" s="19">
        <f t="shared" si="4"/>
        <v>5.4398148148148144E-4</v>
      </c>
      <c r="I123" s="14" t="s">
        <v>13</v>
      </c>
      <c r="J123" s="14" t="s">
        <v>49</v>
      </c>
      <c r="K123" s="14" t="s">
        <v>49</v>
      </c>
      <c r="L123" s="14">
        <v>650</v>
      </c>
      <c r="M123" s="14">
        <v>10</v>
      </c>
      <c r="N123" s="14">
        <v>5</v>
      </c>
      <c r="P123" t="s">
        <v>458</v>
      </c>
    </row>
    <row r="124" spans="1:17" ht="15" x14ac:dyDescent="0.25">
      <c r="A124" s="11" t="s">
        <v>452</v>
      </c>
      <c r="B124" s="2">
        <v>40100</v>
      </c>
      <c r="C124" s="14" t="s">
        <v>10</v>
      </c>
      <c r="D124" s="14" t="s">
        <v>66</v>
      </c>
      <c r="E124" s="14" t="s">
        <v>459</v>
      </c>
      <c r="F124" s="12">
        <v>1.5046296296296294E-3</v>
      </c>
      <c r="G124" s="24">
        <f>G123</f>
        <v>1.3888888888888889E-3</v>
      </c>
      <c r="H124" s="19">
        <f t="shared" si="4"/>
        <v>-1.1574074074074047E-4</v>
      </c>
      <c r="I124" s="14" t="s">
        <v>30</v>
      </c>
      <c r="J124" s="14" t="s">
        <v>49</v>
      </c>
      <c r="K124" s="14" t="s">
        <v>474</v>
      </c>
      <c r="L124" s="14">
        <v>750</v>
      </c>
      <c r="M124" s="14">
        <v>8</v>
      </c>
      <c r="N124" s="14">
        <v>7</v>
      </c>
      <c r="P124" t="s">
        <v>460</v>
      </c>
      <c r="Q124" t="s">
        <v>461</v>
      </c>
    </row>
    <row r="125" spans="1:17" ht="15" x14ac:dyDescent="0.25">
      <c r="A125" s="14" t="s">
        <v>453</v>
      </c>
      <c r="C125" s="14" t="s">
        <v>11</v>
      </c>
      <c r="D125" s="14" t="s">
        <v>38</v>
      </c>
      <c r="F125" s="12">
        <v>9.2592592592592585E-4</v>
      </c>
      <c r="G125" s="24">
        <f t="shared" si="5"/>
        <v>1.3888888888888889E-3</v>
      </c>
      <c r="H125" s="19">
        <f t="shared" si="4"/>
        <v>4.6296296296296309E-4</v>
      </c>
      <c r="I125" s="14" t="s">
        <v>13</v>
      </c>
      <c r="J125" s="14" t="s">
        <v>49</v>
      </c>
      <c r="K125" s="14" t="s">
        <v>49</v>
      </c>
      <c r="L125" s="14">
        <v>700</v>
      </c>
      <c r="M125" s="14">
        <v>8</v>
      </c>
      <c r="N125" s="14">
        <v>5</v>
      </c>
      <c r="P125" t="s">
        <v>462</v>
      </c>
    </row>
    <row r="126" spans="1:17" ht="15" x14ac:dyDescent="0.25">
      <c r="A126" s="11" t="s">
        <v>454</v>
      </c>
      <c r="B126" s="2">
        <v>40100</v>
      </c>
      <c r="C126" s="14" t="s">
        <v>10</v>
      </c>
      <c r="D126" s="14" t="s">
        <v>66</v>
      </c>
      <c r="E126" s="14" t="s">
        <v>463</v>
      </c>
      <c r="F126" s="12">
        <v>9.1435185185185185E-4</v>
      </c>
      <c r="G126" s="24">
        <v>1.3888888888888889E-3</v>
      </c>
      <c r="H126" s="19">
        <f t="shared" si="4"/>
        <v>4.7453703703703709E-4</v>
      </c>
      <c r="I126" s="14" t="s">
        <v>49</v>
      </c>
      <c r="J126" s="14" t="s">
        <v>49</v>
      </c>
      <c r="K126" s="14" t="s">
        <v>471</v>
      </c>
      <c r="L126" s="14">
        <v>700</v>
      </c>
      <c r="M126" s="14">
        <v>9</v>
      </c>
      <c r="N126" s="14">
        <v>6</v>
      </c>
      <c r="P126" t="s">
        <v>464</v>
      </c>
      <c r="Q126" t="s">
        <v>465</v>
      </c>
    </row>
    <row r="127" spans="1:17" ht="15" x14ac:dyDescent="0.25">
      <c r="A127" s="11" t="s">
        <v>455</v>
      </c>
      <c r="B127" s="2">
        <v>40100</v>
      </c>
      <c r="C127" s="14" t="s">
        <v>11</v>
      </c>
      <c r="D127" s="14" t="s">
        <v>48</v>
      </c>
      <c r="F127" s="12">
        <v>1.3657407407407409E-3</v>
      </c>
      <c r="G127" s="24">
        <v>1.3888888888888889E-3</v>
      </c>
      <c r="H127" s="19">
        <f t="shared" si="4"/>
        <v>2.3148148148148008E-5</v>
      </c>
      <c r="I127" s="14" t="s">
        <v>49</v>
      </c>
      <c r="J127" s="14" t="s">
        <v>49</v>
      </c>
      <c r="K127" s="14" t="s">
        <v>474</v>
      </c>
      <c r="L127" s="14">
        <v>700</v>
      </c>
      <c r="M127" s="14">
        <v>10</v>
      </c>
      <c r="N127" s="14">
        <v>7</v>
      </c>
      <c r="P127" t="s">
        <v>466</v>
      </c>
    </row>
    <row r="128" spans="1:17" ht="15" x14ac:dyDescent="0.25">
      <c r="A128" s="11" t="s">
        <v>456</v>
      </c>
      <c r="B128" s="2">
        <v>40100</v>
      </c>
      <c r="C128" s="14" t="s">
        <v>10</v>
      </c>
      <c r="D128" s="14" t="s">
        <v>175</v>
      </c>
      <c r="F128" s="12">
        <v>1.423611111111111E-3</v>
      </c>
      <c r="G128" s="24">
        <v>1.3888888888888889E-3</v>
      </c>
      <c r="H128" s="19">
        <f t="shared" si="4"/>
        <v>-3.4722222222222012E-5</v>
      </c>
      <c r="I128" s="14" t="s">
        <v>30</v>
      </c>
      <c r="J128" s="14" t="s">
        <v>49</v>
      </c>
      <c r="K128" s="14" t="s">
        <v>471</v>
      </c>
      <c r="L128" s="14">
        <v>700</v>
      </c>
      <c r="M128" s="14">
        <v>9</v>
      </c>
      <c r="N128" s="14">
        <v>6</v>
      </c>
      <c r="P128" t="s">
        <v>467</v>
      </c>
    </row>
    <row r="129" spans="1:17" ht="15" x14ac:dyDescent="0.25">
      <c r="A129" t="s">
        <v>476</v>
      </c>
      <c r="B129" s="2">
        <v>40100</v>
      </c>
      <c r="C129" s="14" t="s">
        <v>11</v>
      </c>
      <c r="D129" s="14" t="s">
        <v>113</v>
      </c>
      <c r="F129" s="12">
        <v>1.0069444444444444E-3</v>
      </c>
      <c r="G129" s="24">
        <v>1.3888888888888889E-3</v>
      </c>
      <c r="H129" s="19">
        <f t="shared" si="4"/>
        <v>3.8194444444444452E-4</v>
      </c>
      <c r="I129" s="14" t="s">
        <v>26</v>
      </c>
      <c r="J129" s="14" t="s">
        <v>49</v>
      </c>
      <c r="K129" s="14" t="s">
        <v>49</v>
      </c>
      <c r="L129" s="14">
        <v>550</v>
      </c>
      <c r="M129" s="14">
        <v>10</v>
      </c>
      <c r="N129" s="14">
        <v>1</v>
      </c>
    </row>
    <row r="130" spans="1:17" ht="15" x14ac:dyDescent="0.25">
      <c r="A130" t="s">
        <v>477</v>
      </c>
      <c r="B130" s="2">
        <v>40100</v>
      </c>
      <c r="C130" s="14" t="s">
        <v>10</v>
      </c>
      <c r="F130" s="12">
        <v>6.9444444444444447E-4</v>
      </c>
      <c r="G130" s="24">
        <v>1.3888888888888889E-3</v>
      </c>
      <c r="H130" s="19">
        <f t="shared" si="4"/>
        <v>6.9444444444444447E-4</v>
      </c>
      <c r="I130" s="14" t="s">
        <v>26</v>
      </c>
      <c r="J130" s="14" t="s">
        <v>49</v>
      </c>
      <c r="K130" s="14" t="s">
        <v>49</v>
      </c>
      <c r="L130" s="14">
        <v>550</v>
      </c>
      <c r="M130" s="14">
        <v>10</v>
      </c>
      <c r="N130" s="14">
        <v>1</v>
      </c>
    </row>
    <row r="131" spans="1:17" ht="15" x14ac:dyDescent="0.25">
      <c r="A131" t="s">
        <v>478</v>
      </c>
      <c r="B131" s="2">
        <v>40100</v>
      </c>
      <c r="C131" s="14" t="s">
        <v>10</v>
      </c>
      <c r="D131" s="14" t="s">
        <v>116</v>
      </c>
      <c r="F131" s="12">
        <v>8.449074074074075E-4</v>
      </c>
      <c r="G131" s="24">
        <v>1.3888888888888889E-3</v>
      </c>
      <c r="H131" s="19">
        <f t="shared" si="4"/>
        <v>5.4398148148148144E-4</v>
      </c>
      <c r="I131" s="14" t="s">
        <v>13</v>
      </c>
      <c r="J131" s="14" t="s">
        <v>49</v>
      </c>
      <c r="K131" s="14" t="s">
        <v>49</v>
      </c>
      <c r="L131" s="14">
        <v>600</v>
      </c>
      <c r="M131" s="14">
        <v>10</v>
      </c>
      <c r="N131" s="14">
        <v>1</v>
      </c>
      <c r="P131" t="s">
        <v>479</v>
      </c>
    </row>
    <row r="132" spans="1:17" ht="15" x14ac:dyDescent="0.25">
      <c r="A132" t="s">
        <v>480</v>
      </c>
      <c r="B132" s="2">
        <v>40100</v>
      </c>
      <c r="C132" s="14" t="s">
        <v>10</v>
      </c>
      <c r="D132" s="14" t="s">
        <v>175</v>
      </c>
      <c r="F132" s="12">
        <v>1.3194444444444443E-3</v>
      </c>
      <c r="G132" s="24">
        <v>1.3888888888888889E-3</v>
      </c>
      <c r="H132" s="19">
        <f t="shared" si="4"/>
        <v>6.9444444444444675E-5</v>
      </c>
      <c r="I132" s="14" t="s">
        <v>26</v>
      </c>
      <c r="J132" s="14" t="s">
        <v>49</v>
      </c>
      <c r="K132" s="14" t="s">
        <v>49</v>
      </c>
      <c r="L132" s="14">
        <v>650</v>
      </c>
      <c r="M132" s="14">
        <v>10</v>
      </c>
      <c r="N132" s="14">
        <v>5</v>
      </c>
      <c r="P132" t="s">
        <v>481</v>
      </c>
    </row>
    <row r="133" spans="1:17" ht="15" x14ac:dyDescent="0.25">
      <c r="A133" t="s">
        <v>482</v>
      </c>
      <c r="B133" s="2">
        <v>40100</v>
      </c>
      <c r="C133" s="14" t="s">
        <v>10</v>
      </c>
      <c r="D133" s="14" t="s">
        <v>159</v>
      </c>
      <c r="E133" t="s">
        <v>483</v>
      </c>
      <c r="F133" s="12">
        <v>7.6388888888888893E-4</v>
      </c>
      <c r="G133" s="24">
        <v>1.3888888888888889E-3</v>
      </c>
      <c r="H133" s="19">
        <f t="shared" si="4"/>
        <v>6.2500000000000001E-4</v>
      </c>
      <c r="I133" s="14" t="s">
        <v>26</v>
      </c>
      <c r="J133" s="14" t="s">
        <v>49</v>
      </c>
      <c r="K133" s="14" t="s">
        <v>49</v>
      </c>
      <c r="L133" s="14">
        <v>650</v>
      </c>
      <c r="M133" s="14">
        <v>10</v>
      </c>
      <c r="N133" s="14">
        <v>3</v>
      </c>
      <c r="P133" t="s">
        <v>484</v>
      </c>
    </row>
    <row r="134" spans="1:17" ht="15" x14ac:dyDescent="0.25">
      <c r="A134" s="1" t="s">
        <v>485</v>
      </c>
      <c r="B134" s="2">
        <v>40100</v>
      </c>
      <c r="C134" s="14" t="s">
        <v>10</v>
      </c>
      <c r="D134" s="14" t="s">
        <v>77</v>
      </c>
      <c r="F134" s="12">
        <v>1.423611111111111E-3</v>
      </c>
      <c r="G134" s="24">
        <v>1.3888888888888889E-3</v>
      </c>
      <c r="H134" s="19">
        <f t="shared" si="4"/>
        <v>-3.4722222222222012E-5</v>
      </c>
      <c r="I134" s="14" t="s">
        <v>26</v>
      </c>
      <c r="J134" s="14" t="s">
        <v>197</v>
      </c>
      <c r="K134" s="14" t="s">
        <v>49</v>
      </c>
      <c r="L134" s="14">
        <v>700</v>
      </c>
      <c r="M134" s="14">
        <v>9</v>
      </c>
      <c r="N134" s="14">
        <v>10</v>
      </c>
      <c r="P134" t="s">
        <v>486</v>
      </c>
      <c r="Q134" t="s">
        <v>487</v>
      </c>
    </row>
    <row r="135" spans="1:17" ht="15" x14ac:dyDescent="0.25">
      <c r="A135" s="1" t="s">
        <v>488</v>
      </c>
      <c r="B135" s="2">
        <v>40100</v>
      </c>
      <c r="C135" s="14" t="s">
        <v>11</v>
      </c>
      <c r="D135" s="14" t="s">
        <v>290</v>
      </c>
      <c r="E135" t="s">
        <v>489</v>
      </c>
      <c r="F135" s="12">
        <v>2.0949074074074073E-3</v>
      </c>
      <c r="G135" s="24">
        <v>1.3888888888888889E-3</v>
      </c>
      <c r="H135" s="19">
        <f t="shared" si="4"/>
        <v>-7.0601851851851837E-4</v>
      </c>
      <c r="I135" s="14" t="s">
        <v>26</v>
      </c>
      <c r="J135" s="14" t="s">
        <v>49</v>
      </c>
      <c r="K135" s="14" t="s">
        <v>49</v>
      </c>
      <c r="L135" s="14">
        <v>700</v>
      </c>
      <c r="M135" s="14">
        <v>10</v>
      </c>
      <c r="N135" s="14">
        <v>7</v>
      </c>
      <c r="P135" t="s">
        <v>490</v>
      </c>
      <c r="Q135" t="s">
        <v>491</v>
      </c>
    </row>
    <row r="136" spans="1:17" ht="15" x14ac:dyDescent="0.25">
      <c r="A136" s="1" t="s">
        <v>492</v>
      </c>
      <c r="B136" s="2">
        <v>40100</v>
      </c>
      <c r="C136" s="14" t="s">
        <v>11</v>
      </c>
      <c r="D136" s="14" t="s">
        <v>58</v>
      </c>
      <c r="E136" t="s">
        <v>493</v>
      </c>
      <c r="F136" s="12">
        <v>1.5046296296296294E-3</v>
      </c>
      <c r="G136" s="24">
        <v>1.3888888888888889E-3</v>
      </c>
      <c r="H136" s="19">
        <f t="shared" si="4"/>
        <v>-1.1574074074074047E-4</v>
      </c>
      <c r="I136" s="14" t="s">
        <v>26</v>
      </c>
      <c r="J136" s="14" t="s">
        <v>49</v>
      </c>
      <c r="K136" s="14" t="s">
        <v>49</v>
      </c>
      <c r="L136" s="14">
        <v>750</v>
      </c>
      <c r="M136" s="14">
        <v>7</v>
      </c>
      <c r="N136" s="14">
        <v>7</v>
      </c>
      <c r="P136" t="s">
        <v>494</v>
      </c>
      <c r="Q136" t="s">
        <v>495</v>
      </c>
    </row>
    <row r="137" spans="1:17" ht="15" x14ac:dyDescent="0.25">
      <c r="A137" t="s">
        <v>496</v>
      </c>
      <c r="B137" s="2">
        <v>40100</v>
      </c>
      <c r="C137" s="14" t="s">
        <v>11</v>
      </c>
      <c r="D137" s="14" t="s">
        <v>100</v>
      </c>
      <c r="E137" t="s">
        <v>498</v>
      </c>
      <c r="F137" s="12">
        <v>1.1805555555555556E-3</v>
      </c>
      <c r="G137" s="24">
        <v>1.3888888888888889E-3</v>
      </c>
      <c r="H137" s="19">
        <f t="shared" si="4"/>
        <v>2.0833333333333337E-4</v>
      </c>
      <c r="I137" s="14" t="s">
        <v>497</v>
      </c>
      <c r="J137" s="14" t="s">
        <v>49</v>
      </c>
      <c r="K137" s="14" t="s">
        <v>49</v>
      </c>
      <c r="L137" s="14">
        <v>650</v>
      </c>
      <c r="M137" s="14">
        <v>10</v>
      </c>
      <c r="N137" s="14">
        <v>1</v>
      </c>
      <c r="P137" t="s">
        <v>498</v>
      </c>
    </row>
    <row r="138" spans="1:17" ht="15" x14ac:dyDescent="0.25">
      <c r="A138" s="1" t="s">
        <v>499</v>
      </c>
      <c r="B138" s="2">
        <v>40100</v>
      </c>
      <c r="C138" s="14" t="s">
        <v>11</v>
      </c>
      <c r="D138" s="14" t="s">
        <v>290</v>
      </c>
      <c r="E138" t="s">
        <v>500</v>
      </c>
      <c r="F138" s="12">
        <v>1.4351851851851854E-3</v>
      </c>
      <c r="G138" s="24">
        <v>1.3888888888888889E-3</v>
      </c>
      <c r="H138" s="19">
        <f t="shared" si="4"/>
        <v>-4.629629629629645E-5</v>
      </c>
      <c r="I138" s="14" t="s">
        <v>26</v>
      </c>
      <c r="J138" s="14" t="s">
        <v>49</v>
      </c>
      <c r="K138" s="14" t="s">
        <v>49</v>
      </c>
      <c r="L138" s="14">
        <v>650</v>
      </c>
      <c r="M138" s="14">
        <v>10</v>
      </c>
      <c r="N138" s="14">
        <v>4</v>
      </c>
      <c r="P138" t="s">
        <v>501</v>
      </c>
      <c r="Q138" t="s">
        <v>502</v>
      </c>
    </row>
    <row r="139" spans="1:17" ht="15" x14ac:dyDescent="0.25">
      <c r="A139" t="s">
        <v>505</v>
      </c>
      <c r="B139" s="2">
        <v>40101</v>
      </c>
      <c r="C139" s="14" t="s">
        <v>10</v>
      </c>
      <c r="D139" s="14" t="s">
        <v>45</v>
      </c>
      <c r="F139" s="12">
        <v>9.1435185185185185E-4</v>
      </c>
      <c r="G139" s="24">
        <v>1.3888888888888889E-3</v>
      </c>
      <c r="H139" s="13">
        <f t="shared" si="4"/>
        <v>4.7453703703703709E-4</v>
      </c>
      <c r="I139" s="14" t="s">
        <v>26</v>
      </c>
      <c r="J139" s="14" t="s">
        <v>49</v>
      </c>
      <c r="K139" s="14" t="s">
        <v>49</v>
      </c>
      <c r="L139" s="14">
        <v>600</v>
      </c>
      <c r="M139" s="14">
        <v>10</v>
      </c>
      <c r="N139" s="14">
        <v>1</v>
      </c>
    </row>
    <row r="140" spans="1:17" ht="15" x14ac:dyDescent="0.25">
      <c r="A140" t="s">
        <v>506</v>
      </c>
      <c r="B140" s="2">
        <v>40101</v>
      </c>
      <c r="C140" s="14" t="s">
        <v>10</v>
      </c>
      <c r="D140" s="14" t="s">
        <v>105</v>
      </c>
      <c r="E140" t="s">
        <v>510</v>
      </c>
      <c r="F140" s="12">
        <v>1.1805555555555556E-3</v>
      </c>
      <c r="G140" s="24">
        <v>1.3888888888888889E-3</v>
      </c>
      <c r="H140" s="13">
        <f t="shared" si="4"/>
        <v>2.0833333333333337E-4</v>
      </c>
      <c r="I140" s="14" t="s">
        <v>26</v>
      </c>
      <c r="J140" s="14" t="s">
        <v>49</v>
      </c>
      <c r="K140" s="14" t="s">
        <v>49</v>
      </c>
      <c r="L140" s="14">
        <v>700</v>
      </c>
      <c r="M140" s="14">
        <v>10</v>
      </c>
      <c r="N140" s="14">
        <v>5</v>
      </c>
      <c r="P140" t="s">
        <v>511</v>
      </c>
      <c r="Q140" t="s">
        <v>512</v>
      </c>
    </row>
    <row r="141" spans="1:17" ht="15" x14ac:dyDescent="0.25">
      <c r="A141" t="s">
        <v>507</v>
      </c>
      <c r="B141" s="2">
        <v>40101</v>
      </c>
      <c r="C141" s="14" t="s">
        <v>10</v>
      </c>
      <c r="D141" s="14" t="s">
        <v>152</v>
      </c>
      <c r="F141" s="12">
        <v>8.449074074074075E-4</v>
      </c>
      <c r="G141" s="24">
        <v>1.3888888888888889E-3</v>
      </c>
      <c r="H141" s="13">
        <f t="shared" si="4"/>
        <v>5.4398148148148144E-4</v>
      </c>
      <c r="I141" s="14" t="s">
        <v>26</v>
      </c>
      <c r="J141" s="14" t="s">
        <v>49</v>
      </c>
      <c r="K141" s="14" t="s">
        <v>49</v>
      </c>
      <c r="L141" s="14">
        <v>650</v>
      </c>
      <c r="M141" s="14">
        <v>10</v>
      </c>
      <c r="N141" s="14">
        <v>1</v>
      </c>
    </row>
    <row r="142" spans="1:17" ht="15" x14ac:dyDescent="0.25">
      <c r="A142" t="s">
        <v>508</v>
      </c>
      <c r="B142" s="2">
        <v>40101</v>
      </c>
      <c r="C142" s="14" t="s">
        <v>10</v>
      </c>
      <c r="D142" s="14" t="s">
        <v>48</v>
      </c>
      <c r="F142" s="12">
        <v>1.3194444444444443E-3</v>
      </c>
      <c r="G142" s="24">
        <v>1.3888888888888889E-3</v>
      </c>
      <c r="H142" s="13">
        <f t="shared" si="4"/>
        <v>6.9444444444444675E-5</v>
      </c>
      <c r="I142" s="14" t="s">
        <v>26</v>
      </c>
      <c r="J142" s="14" t="s">
        <v>49</v>
      </c>
      <c r="K142" s="14" t="s">
        <v>49</v>
      </c>
      <c r="L142" s="14">
        <v>700</v>
      </c>
      <c r="M142" s="14">
        <v>9</v>
      </c>
      <c r="N142" s="14">
        <v>6</v>
      </c>
      <c r="P142" t="s">
        <v>513</v>
      </c>
      <c r="Q142" t="s">
        <v>514</v>
      </c>
    </row>
    <row r="143" spans="1:17" ht="15" x14ac:dyDescent="0.25">
      <c r="A143" t="s">
        <v>509</v>
      </c>
      <c r="B143" s="2">
        <v>40101</v>
      </c>
      <c r="C143" s="14" t="s">
        <v>11</v>
      </c>
      <c r="D143" s="14" t="s">
        <v>66</v>
      </c>
      <c r="E143" t="s">
        <v>515</v>
      </c>
      <c r="F143" s="12">
        <v>8.449074074074075E-4</v>
      </c>
      <c r="G143" s="24">
        <v>1.3888888888888889E-3</v>
      </c>
      <c r="H143" s="13">
        <f t="shared" si="4"/>
        <v>5.4398148148148144E-4</v>
      </c>
      <c r="I143" s="14" t="s">
        <v>26</v>
      </c>
      <c r="J143" s="14" t="s">
        <v>49</v>
      </c>
      <c r="K143" s="14" t="s">
        <v>49</v>
      </c>
      <c r="L143" s="14">
        <v>650</v>
      </c>
      <c r="M143" s="14">
        <v>10</v>
      </c>
      <c r="N143" s="14">
        <v>1</v>
      </c>
      <c r="P143" t="s">
        <v>516</v>
      </c>
    </row>
    <row r="144" spans="1:17" ht="15" x14ac:dyDescent="0.25">
      <c r="A144" t="s">
        <v>517</v>
      </c>
      <c r="B144" s="2">
        <v>40101</v>
      </c>
      <c r="C144" s="14" t="s">
        <v>10</v>
      </c>
      <c r="D144" s="14" t="s">
        <v>521</v>
      </c>
      <c r="E144" t="s">
        <v>522</v>
      </c>
      <c r="F144" s="12">
        <v>1.3888888888888889E-3</v>
      </c>
      <c r="G144" s="24">
        <v>1.3888888888888889E-3</v>
      </c>
      <c r="H144" s="13">
        <f t="shared" si="4"/>
        <v>0</v>
      </c>
      <c r="I144" s="14" t="s">
        <v>26</v>
      </c>
      <c r="J144" s="14" t="s">
        <v>49</v>
      </c>
      <c r="K144" s="14" t="s">
        <v>49</v>
      </c>
      <c r="L144" s="14">
        <v>750</v>
      </c>
      <c r="M144" s="14">
        <v>8</v>
      </c>
      <c r="N144" s="14">
        <v>7</v>
      </c>
    </row>
    <row r="145" spans="1:17" ht="15" x14ac:dyDescent="0.25">
      <c r="A145" t="s">
        <v>518</v>
      </c>
      <c r="B145" s="2">
        <v>40101</v>
      </c>
      <c r="C145" s="14" t="s">
        <v>11</v>
      </c>
      <c r="D145" s="14" t="s">
        <v>87</v>
      </c>
      <c r="E145" t="s">
        <v>523</v>
      </c>
      <c r="F145" s="12">
        <v>1.3541666666666667E-3</v>
      </c>
      <c r="G145" s="24">
        <v>1.3888888888888889E-3</v>
      </c>
      <c r="H145" s="13">
        <f t="shared" si="4"/>
        <v>3.4722222222222229E-5</v>
      </c>
      <c r="I145" s="14" t="s">
        <v>26</v>
      </c>
      <c r="J145" s="14" t="s">
        <v>49</v>
      </c>
      <c r="K145" s="14" t="s">
        <v>49</v>
      </c>
      <c r="L145" s="14">
        <v>650</v>
      </c>
      <c r="M145" s="14">
        <v>10</v>
      </c>
      <c r="N145" s="14">
        <v>1</v>
      </c>
      <c r="P145" t="s">
        <v>524</v>
      </c>
      <c r="Q145" t="s">
        <v>525</v>
      </c>
    </row>
    <row r="146" spans="1:17" ht="15" x14ac:dyDescent="0.25">
      <c r="A146" t="s">
        <v>519</v>
      </c>
      <c r="B146" s="2">
        <v>40101</v>
      </c>
      <c r="C146" s="14" t="s">
        <v>11</v>
      </c>
      <c r="D146" s="14" t="s">
        <v>66</v>
      </c>
      <c r="E146" t="s">
        <v>526</v>
      </c>
      <c r="F146" s="12">
        <v>1.2384259259259258E-3</v>
      </c>
      <c r="G146" s="24">
        <v>1.3888888888888889E-3</v>
      </c>
      <c r="H146" s="13">
        <f t="shared" si="4"/>
        <v>1.5046296296296314E-4</v>
      </c>
      <c r="I146" s="14" t="s">
        <v>49</v>
      </c>
      <c r="J146" s="14" t="s">
        <v>49</v>
      </c>
      <c r="K146" s="14" t="s">
        <v>474</v>
      </c>
      <c r="L146" s="14">
        <v>750</v>
      </c>
      <c r="M146" s="14">
        <v>6</v>
      </c>
      <c r="N146" s="14">
        <v>5</v>
      </c>
      <c r="P146" t="s">
        <v>527</v>
      </c>
    </row>
    <row r="147" spans="1:17" ht="15" x14ac:dyDescent="0.25">
      <c r="A147" s="1" t="s">
        <v>520</v>
      </c>
      <c r="B147" s="2">
        <v>40101</v>
      </c>
      <c r="C147" s="14" t="s">
        <v>11</v>
      </c>
      <c r="D147" s="14" t="s">
        <v>105</v>
      </c>
      <c r="E147" t="s">
        <v>528</v>
      </c>
      <c r="F147" s="12">
        <v>1.5393518518518519E-3</v>
      </c>
      <c r="G147" s="24">
        <v>1.3888888888888889E-3</v>
      </c>
      <c r="H147" s="13">
        <f t="shared" si="4"/>
        <v>-1.5046296296296292E-4</v>
      </c>
      <c r="I147" s="14" t="s">
        <v>49</v>
      </c>
      <c r="J147" s="14" t="s">
        <v>49</v>
      </c>
      <c r="K147" s="14" t="s">
        <v>474</v>
      </c>
      <c r="L147" s="14">
        <v>700</v>
      </c>
      <c r="M147" s="14">
        <v>9</v>
      </c>
      <c r="N147" s="14">
        <v>9</v>
      </c>
      <c r="P147" s="26" t="s">
        <v>530</v>
      </c>
      <c r="Q147" s="5" t="s">
        <v>529</v>
      </c>
    </row>
    <row r="148" spans="1:17" ht="15" x14ac:dyDescent="0.25">
      <c r="A148" t="s">
        <v>531</v>
      </c>
      <c r="B148" s="2">
        <v>40101</v>
      </c>
      <c r="C148" s="14" t="s">
        <v>10</v>
      </c>
      <c r="D148" s="14" t="s">
        <v>134</v>
      </c>
      <c r="E148" t="s">
        <v>532</v>
      </c>
      <c r="F148" s="12">
        <v>1.6319444444444445E-3</v>
      </c>
      <c r="G148" s="24">
        <v>1.3888888888888889E-3</v>
      </c>
      <c r="H148" s="13">
        <f t="shared" si="4"/>
        <v>-2.430555555555556E-4</v>
      </c>
      <c r="I148" s="14" t="s">
        <v>26</v>
      </c>
      <c r="J148" s="14" t="s">
        <v>49</v>
      </c>
      <c r="K148" s="14" t="s">
        <v>49</v>
      </c>
      <c r="L148" s="14">
        <v>650</v>
      </c>
      <c r="M148" s="14">
        <v>9</v>
      </c>
      <c r="N148" s="14">
        <v>3</v>
      </c>
      <c r="P148" s="26" t="s">
        <v>533</v>
      </c>
    </row>
    <row r="149" spans="1:17" ht="15" x14ac:dyDescent="0.25">
      <c r="A149" s="1" t="s">
        <v>534</v>
      </c>
      <c r="B149" s="2">
        <v>40101</v>
      </c>
      <c r="C149" s="14" t="s">
        <v>10</v>
      </c>
      <c r="D149" s="14" t="s">
        <v>215</v>
      </c>
      <c r="F149" s="12">
        <v>1.5624999999999999E-3</v>
      </c>
      <c r="G149" s="24">
        <v>1.3888888888888889E-3</v>
      </c>
      <c r="H149" s="13">
        <f t="shared" si="4"/>
        <v>-1.7361111111111093E-4</v>
      </c>
      <c r="I149" s="14" t="s">
        <v>26</v>
      </c>
      <c r="J149" s="14" t="s">
        <v>197</v>
      </c>
      <c r="K149" s="14" t="s">
        <v>49</v>
      </c>
      <c r="L149" s="14">
        <v>650</v>
      </c>
      <c r="M149" s="14">
        <v>9</v>
      </c>
      <c r="N149" s="14">
        <v>7</v>
      </c>
      <c r="P149" s="26" t="s">
        <v>535</v>
      </c>
    </row>
    <row r="150" spans="1:17" ht="15" x14ac:dyDescent="0.25">
      <c r="A150" t="s">
        <v>536</v>
      </c>
      <c r="B150" s="2">
        <v>40101</v>
      </c>
      <c r="C150" s="14" t="s">
        <v>10</v>
      </c>
      <c r="D150" s="14" t="s">
        <v>537</v>
      </c>
      <c r="F150" s="12">
        <v>8.449074074074075E-4</v>
      </c>
      <c r="G150" s="24">
        <v>1.3888888888888889E-3</v>
      </c>
      <c r="H150" s="13">
        <f t="shared" si="4"/>
        <v>5.4398148148148144E-4</v>
      </c>
      <c r="I150" s="14" t="s">
        <v>26</v>
      </c>
      <c r="J150" s="14" t="s">
        <v>49</v>
      </c>
      <c r="K150" s="14" t="s">
        <v>49</v>
      </c>
      <c r="L150" s="14">
        <v>700</v>
      </c>
      <c r="M150" s="14">
        <v>10</v>
      </c>
      <c r="N150" s="14">
        <v>5</v>
      </c>
      <c r="P150" s="26" t="s">
        <v>538</v>
      </c>
    </row>
    <row r="151" spans="1:17" ht="15" x14ac:dyDescent="0.25">
      <c r="A151" t="s">
        <v>539</v>
      </c>
      <c r="B151" s="2">
        <v>40101</v>
      </c>
      <c r="C151" s="14" t="s">
        <v>10</v>
      </c>
      <c r="D151" s="14" t="s">
        <v>270</v>
      </c>
      <c r="F151" s="12">
        <v>6.8287037037037025E-4</v>
      </c>
      <c r="G151" s="24">
        <v>1.3888888888888889E-3</v>
      </c>
      <c r="H151" s="13">
        <f t="shared" si="4"/>
        <v>7.0601851851851869E-4</v>
      </c>
      <c r="I151" s="14" t="s">
        <v>26</v>
      </c>
      <c r="J151" s="14" t="s">
        <v>49</v>
      </c>
      <c r="K151" s="14" t="s">
        <v>49</v>
      </c>
      <c r="L151" s="14">
        <v>600</v>
      </c>
      <c r="M151" s="14">
        <v>10</v>
      </c>
      <c r="N151" s="14">
        <v>1</v>
      </c>
    </row>
    <row r="152" spans="1:17" ht="15" x14ac:dyDescent="0.25">
      <c r="A152" t="s">
        <v>540</v>
      </c>
      <c r="B152" s="2">
        <v>40101</v>
      </c>
      <c r="C152" s="14" t="s">
        <v>11</v>
      </c>
      <c r="D152" s="14" t="s">
        <v>66</v>
      </c>
      <c r="E152" t="s">
        <v>541</v>
      </c>
      <c r="F152" s="12">
        <v>1.1458333333333333E-3</v>
      </c>
      <c r="G152" s="24">
        <v>1.3888888888888889E-3</v>
      </c>
      <c r="H152" s="13">
        <f t="shared" si="4"/>
        <v>2.430555555555556E-4</v>
      </c>
      <c r="I152" s="14" t="s">
        <v>26</v>
      </c>
      <c r="J152" s="14" t="s">
        <v>49</v>
      </c>
      <c r="K152" s="14" t="s">
        <v>49</v>
      </c>
      <c r="L152" s="14">
        <v>500</v>
      </c>
      <c r="M152" s="14">
        <v>10</v>
      </c>
      <c r="N152" s="14">
        <v>1</v>
      </c>
    </row>
    <row r="153" spans="1:17" ht="15" x14ac:dyDescent="0.25">
      <c r="A153" t="s">
        <v>542</v>
      </c>
      <c r="B153" s="2">
        <v>40101</v>
      </c>
      <c r="C153" s="14" t="s">
        <v>11</v>
      </c>
      <c r="D153" s="14" t="s">
        <v>66</v>
      </c>
      <c r="E153" t="s">
        <v>543</v>
      </c>
      <c r="F153" s="12">
        <v>9.6064814814814808E-4</v>
      </c>
      <c r="G153" s="24">
        <v>1.3888888888888889E-3</v>
      </c>
      <c r="H153" s="13">
        <f t="shared" si="4"/>
        <v>4.2824074074074086E-4</v>
      </c>
      <c r="I153" s="14" t="s">
        <v>26</v>
      </c>
      <c r="J153" s="14" t="s">
        <v>49</v>
      </c>
      <c r="K153" s="14" t="s">
        <v>49</v>
      </c>
      <c r="L153" s="14">
        <v>500</v>
      </c>
      <c r="M153" s="14">
        <v>10</v>
      </c>
      <c r="N153" s="14">
        <v>1</v>
      </c>
    </row>
    <row r="154" spans="1:17" ht="15" x14ac:dyDescent="0.25">
      <c r="A154" t="s">
        <v>544</v>
      </c>
      <c r="B154" s="2">
        <v>40101</v>
      </c>
      <c r="C154" s="14" t="s">
        <v>11</v>
      </c>
      <c r="D154" s="14" t="s">
        <v>244</v>
      </c>
      <c r="F154" s="12">
        <v>5.0925925925925921E-4</v>
      </c>
      <c r="G154" s="24">
        <v>1.3888888888888889E-3</v>
      </c>
      <c r="H154" s="13">
        <f t="shared" si="4"/>
        <v>8.7962962962962973E-4</v>
      </c>
      <c r="I154" s="14" t="s">
        <v>26</v>
      </c>
      <c r="J154" s="14" t="s">
        <v>49</v>
      </c>
      <c r="K154" s="14" t="s">
        <v>49</v>
      </c>
      <c r="L154" s="14">
        <v>650</v>
      </c>
      <c r="M154" s="14">
        <v>10</v>
      </c>
      <c r="N154" s="14">
        <v>1</v>
      </c>
      <c r="P154" t="s">
        <v>545</v>
      </c>
    </row>
    <row r="155" spans="1:17" ht="15" x14ac:dyDescent="0.25">
      <c r="A155" t="s">
        <v>546</v>
      </c>
      <c r="B155" s="2">
        <v>40101</v>
      </c>
      <c r="C155" s="14" t="s">
        <v>11</v>
      </c>
      <c r="D155" s="14" t="s">
        <v>159</v>
      </c>
      <c r="E155" t="s">
        <v>87</v>
      </c>
      <c r="F155" s="12">
        <v>7.6388888888888893E-4</v>
      </c>
      <c r="G155" s="24">
        <v>1.3888888888888889E-3</v>
      </c>
      <c r="H155" s="13">
        <f t="shared" si="4"/>
        <v>6.2500000000000001E-4</v>
      </c>
      <c r="I155" s="14" t="s">
        <v>26</v>
      </c>
      <c r="J155" s="14" t="s">
        <v>49</v>
      </c>
      <c r="K155" s="14" t="s">
        <v>49</v>
      </c>
      <c r="L155" s="14">
        <v>600</v>
      </c>
      <c r="M155" s="14">
        <v>10</v>
      </c>
      <c r="N155" s="14">
        <v>1</v>
      </c>
      <c r="P155" t="s">
        <v>547</v>
      </c>
    </row>
    <row r="156" spans="1:17" ht="15" x14ac:dyDescent="0.25">
      <c r="A156" t="s">
        <v>553</v>
      </c>
      <c r="B156" s="2">
        <v>40102</v>
      </c>
      <c r="C156" s="14" t="s">
        <v>11</v>
      </c>
      <c r="D156" s="14" t="s">
        <v>45</v>
      </c>
      <c r="E156" t="s">
        <v>159</v>
      </c>
      <c r="F156" s="12">
        <v>6.7129629629629625E-4</v>
      </c>
      <c r="G156" s="24">
        <v>1.3888888888888889E-3</v>
      </c>
      <c r="H156" s="13">
        <f t="shared" si="4"/>
        <v>7.175925925925927E-4</v>
      </c>
      <c r="I156" s="14" t="s">
        <v>26</v>
      </c>
      <c r="J156" s="14" t="s">
        <v>49</v>
      </c>
      <c r="K156" s="14" t="s">
        <v>49</v>
      </c>
      <c r="L156" s="14">
        <v>600</v>
      </c>
      <c r="M156" s="14">
        <v>10</v>
      </c>
      <c r="N156" s="14">
        <v>1</v>
      </c>
    </row>
    <row r="157" spans="1:17" ht="15" x14ac:dyDescent="0.25">
      <c r="A157" t="s">
        <v>554</v>
      </c>
      <c r="B157" s="2">
        <v>40102</v>
      </c>
      <c r="C157" s="14" t="s">
        <v>10</v>
      </c>
      <c r="D157" s="14" t="s">
        <v>42</v>
      </c>
      <c r="E157" t="s">
        <v>560</v>
      </c>
      <c r="F157" s="12">
        <v>1.4814814814814814E-3</v>
      </c>
      <c r="G157" s="24">
        <v>1.3888888888888889E-3</v>
      </c>
      <c r="H157" s="13">
        <f t="shared" si="4"/>
        <v>-9.2592592592592466E-5</v>
      </c>
      <c r="I157" s="14" t="s">
        <v>26</v>
      </c>
      <c r="J157" s="14" t="s">
        <v>49</v>
      </c>
      <c r="K157" s="14" t="s">
        <v>49</v>
      </c>
      <c r="L157" s="14">
        <v>650</v>
      </c>
      <c r="M157" s="14">
        <v>10</v>
      </c>
      <c r="N157" s="14">
        <v>8</v>
      </c>
      <c r="P157" t="s">
        <v>561</v>
      </c>
      <c r="Q157" t="s">
        <v>562</v>
      </c>
    </row>
    <row r="158" spans="1:17" ht="15" x14ac:dyDescent="0.25">
      <c r="A158" s="1" t="s">
        <v>555</v>
      </c>
      <c r="B158" s="2">
        <v>40102</v>
      </c>
      <c r="C158" s="14" t="s">
        <v>10</v>
      </c>
      <c r="D158" s="14" t="s">
        <v>66</v>
      </c>
      <c r="E158" t="s">
        <v>563</v>
      </c>
      <c r="F158" s="12">
        <v>1.8287037037037037E-3</v>
      </c>
      <c r="G158" s="24">
        <v>1.3888888888888889E-3</v>
      </c>
      <c r="H158" s="13">
        <f t="shared" si="4"/>
        <v>-4.3981481481481476E-4</v>
      </c>
      <c r="I158" s="14" t="s">
        <v>49</v>
      </c>
      <c r="J158" s="14" t="s">
        <v>26</v>
      </c>
      <c r="K158" s="14" t="s">
        <v>474</v>
      </c>
      <c r="L158" s="14">
        <v>700</v>
      </c>
      <c r="M158" s="14">
        <v>8</v>
      </c>
      <c r="N158" s="14">
        <v>10</v>
      </c>
      <c r="P158" t="s">
        <v>564</v>
      </c>
      <c r="Q158" t="s">
        <v>565</v>
      </c>
    </row>
    <row r="159" spans="1:17" ht="15" x14ac:dyDescent="0.25">
      <c r="A159" t="s">
        <v>556</v>
      </c>
      <c r="B159" s="2">
        <v>40102</v>
      </c>
      <c r="C159" s="14" t="s">
        <v>11</v>
      </c>
      <c r="D159" s="14" t="s">
        <v>126</v>
      </c>
      <c r="F159" s="12">
        <v>7.0601851851851847E-4</v>
      </c>
      <c r="G159" s="24">
        <v>1.3888888888888889E-3</v>
      </c>
      <c r="H159" s="13">
        <f t="shared" si="4"/>
        <v>6.8287037037037047E-4</v>
      </c>
      <c r="I159" s="14" t="s">
        <v>26</v>
      </c>
      <c r="J159" s="14" t="s">
        <v>49</v>
      </c>
      <c r="K159" s="14" t="s">
        <v>49</v>
      </c>
      <c r="L159" s="14">
        <v>700</v>
      </c>
      <c r="M159" s="14">
        <v>9</v>
      </c>
      <c r="N159" s="14">
        <v>4</v>
      </c>
      <c r="P159" t="s">
        <v>566</v>
      </c>
    </row>
    <row r="160" spans="1:17" ht="15" x14ac:dyDescent="0.25">
      <c r="A160" t="s">
        <v>557</v>
      </c>
      <c r="B160" s="2">
        <v>40102</v>
      </c>
      <c r="C160" s="14" t="s">
        <v>10</v>
      </c>
      <c r="D160" s="14" t="s">
        <v>48</v>
      </c>
      <c r="E160" t="s">
        <v>567</v>
      </c>
      <c r="F160" s="12">
        <v>1.1458333333333333E-3</v>
      </c>
      <c r="G160" s="24">
        <v>1.3888888888888889E-3</v>
      </c>
      <c r="H160" s="13">
        <f t="shared" si="4"/>
        <v>2.430555555555556E-4</v>
      </c>
      <c r="I160" s="14" t="s">
        <v>26</v>
      </c>
      <c r="J160" s="14" t="s">
        <v>49</v>
      </c>
      <c r="K160" s="14" t="s">
        <v>49</v>
      </c>
      <c r="L160" s="14">
        <v>700</v>
      </c>
      <c r="M160" s="14">
        <v>10</v>
      </c>
      <c r="N160" s="14">
        <v>6</v>
      </c>
      <c r="P160" t="s">
        <v>568</v>
      </c>
    </row>
    <row r="161" spans="1:17" ht="15" x14ac:dyDescent="0.25">
      <c r="A161" s="1" t="s">
        <v>558</v>
      </c>
      <c r="B161" s="2">
        <v>40102</v>
      </c>
      <c r="C161" s="14" t="s">
        <v>10</v>
      </c>
      <c r="D161" s="14" t="s">
        <v>34</v>
      </c>
      <c r="F161" s="12">
        <v>9.0277777777777784E-4</v>
      </c>
      <c r="G161" s="24">
        <v>1.3888888888888889E-3</v>
      </c>
      <c r="H161" s="13">
        <f t="shared" si="4"/>
        <v>4.861111111111111E-4</v>
      </c>
      <c r="I161" s="14" t="s">
        <v>49</v>
      </c>
      <c r="J161" s="14" t="s">
        <v>49</v>
      </c>
      <c r="K161" s="14" t="s">
        <v>49</v>
      </c>
      <c r="L161" s="14">
        <v>700</v>
      </c>
      <c r="M161" s="14">
        <v>10</v>
      </c>
      <c r="N161" s="14">
        <v>9</v>
      </c>
      <c r="P161" t="s">
        <v>570</v>
      </c>
      <c r="Q161" s="5" t="s">
        <v>569</v>
      </c>
    </row>
    <row r="162" spans="1:17" ht="15" x14ac:dyDescent="0.25">
      <c r="A162" t="s">
        <v>559</v>
      </c>
      <c r="B162" s="2">
        <v>40102</v>
      </c>
      <c r="C162" s="14" t="s">
        <v>11</v>
      </c>
      <c r="D162" s="14" t="s">
        <v>38</v>
      </c>
      <c r="E162" t="s">
        <v>574</v>
      </c>
      <c r="F162" s="12">
        <v>1.3194444444444443E-3</v>
      </c>
      <c r="G162" s="24">
        <v>1.3888888888888889E-3</v>
      </c>
      <c r="H162" s="13">
        <f t="shared" si="4"/>
        <v>6.9444444444444675E-5</v>
      </c>
      <c r="I162" s="14" t="s">
        <v>26</v>
      </c>
      <c r="J162" s="14" t="s">
        <v>49</v>
      </c>
      <c r="K162" s="14" t="s">
        <v>49</v>
      </c>
      <c r="L162" s="14">
        <v>700</v>
      </c>
      <c r="M162" s="14">
        <v>9</v>
      </c>
      <c r="N162" s="14">
        <v>4</v>
      </c>
      <c r="P162" t="s">
        <v>575</v>
      </c>
    </row>
    <row r="163" spans="1:17" ht="15" x14ac:dyDescent="0.25">
      <c r="A163" t="s">
        <v>576</v>
      </c>
      <c r="B163" s="2">
        <v>40102</v>
      </c>
      <c r="C163" s="14" t="s">
        <v>10</v>
      </c>
      <c r="D163" s="14" t="s">
        <v>105</v>
      </c>
      <c r="E163" t="s">
        <v>577</v>
      </c>
      <c r="F163" s="12">
        <v>1.5046296296296294E-3</v>
      </c>
      <c r="G163" s="24">
        <v>1.3888888888888889E-3</v>
      </c>
      <c r="H163" s="13">
        <f t="shared" si="4"/>
        <v>-1.1574074074074047E-4</v>
      </c>
      <c r="I163" s="14" t="s">
        <v>26</v>
      </c>
      <c r="J163" s="14" t="s">
        <v>49</v>
      </c>
      <c r="K163" s="14" t="s">
        <v>49</v>
      </c>
      <c r="L163" s="14">
        <v>700</v>
      </c>
      <c r="M163" s="14">
        <v>9</v>
      </c>
      <c r="N163" s="14">
        <v>7</v>
      </c>
      <c r="P163" t="s">
        <v>578</v>
      </c>
    </row>
    <row r="164" spans="1:17" ht="15" x14ac:dyDescent="0.25">
      <c r="A164" t="s">
        <v>579</v>
      </c>
      <c r="B164" s="2">
        <v>40102</v>
      </c>
      <c r="C164" s="14" t="s">
        <v>10</v>
      </c>
      <c r="D164" s="14" t="s">
        <v>457</v>
      </c>
      <c r="E164" t="s">
        <v>87</v>
      </c>
      <c r="F164" s="12">
        <v>5.4398148148148144E-4</v>
      </c>
      <c r="G164" s="24">
        <v>1.3888888888888889E-3</v>
      </c>
      <c r="H164" s="13">
        <f t="shared" si="4"/>
        <v>8.449074074074075E-4</v>
      </c>
      <c r="I164" s="14" t="s">
        <v>26</v>
      </c>
      <c r="J164" s="14" t="s">
        <v>49</v>
      </c>
      <c r="K164" s="14" t="s">
        <v>49</v>
      </c>
      <c r="L164" s="14">
        <v>650</v>
      </c>
      <c r="M164" s="14">
        <v>10</v>
      </c>
      <c r="N164" s="14">
        <v>4</v>
      </c>
      <c r="P164" t="s">
        <v>580</v>
      </c>
    </row>
    <row r="165" spans="1:17" ht="15" x14ac:dyDescent="0.25">
      <c r="A165" t="s">
        <v>588</v>
      </c>
      <c r="B165" s="2">
        <v>40102</v>
      </c>
      <c r="C165" s="14" t="s">
        <v>10</v>
      </c>
      <c r="D165" s="14" t="s">
        <v>38</v>
      </c>
      <c r="F165" s="12">
        <v>6.5972222222222213E-4</v>
      </c>
      <c r="G165" s="24">
        <v>1.3888888888888889E-3</v>
      </c>
      <c r="H165" s="13">
        <f t="shared" si="4"/>
        <v>7.2916666666666681E-4</v>
      </c>
      <c r="I165" s="14" t="s">
        <v>26</v>
      </c>
      <c r="J165" s="14" t="s">
        <v>49</v>
      </c>
      <c r="K165" s="14" t="s">
        <v>49</v>
      </c>
      <c r="L165" s="14">
        <v>500</v>
      </c>
      <c r="M165" s="14">
        <v>10</v>
      </c>
      <c r="N165" s="14">
        <v>1</v>
      </c>
    </row>
    <row r="166" spans="1:17" ht="15" x14ac:dyDescent="0.25">
      <c r="A166" t="s">
        <v>589</v>
      </c>
      <c r="C166" s="14" t="s">
        <v>10</v>
      </c>
      <c r="D166" s="14" t="s">
        <v>159</v>
      </c>
      <c r="E166" t="s">
        <v>590</v>
      </c>
      <c r="F166" s="12">
        <v>1.6782407407407406E-3</v>
      </c>
      <c r="G166" s="24">
        <v>1.3888888888888889E-3</v>
      </c>
      <c r="H166" s="13">
        <f t="shared" si="4"/>
        <v>-2.8935185185185162E-4</v>
      </c>
      <c r="I166" s="14" t="s">
        <v>49</v>
      </c>
      <c r="J166" s="14" t="s">
        <v>49</v>
      </c>
      <c r="K166" s="14" t="s">
        <v>471</v>
      </c>
      <c r="L166" s="14">
        <v>600</v>
      </c>
      <c r="M166" s="14">
        <v>10</v>
      </c>
      <c r="N166" s="14">
        <v>1</v>
      </c>
      <c r="O166" s="14">
        <v>5</v>
      </c>
      <c r="Q166" t="s">
        <v>591</v>
      </c>
    </row>
    <row r="167" spans="1:17" ht="15" x14ac:dyDescent="0.25">
      <c r="A167" t="s">
        <v>592</v>
      </c>
      <c r="C167" s="14" t="s">
        <v>11</v>
      </c>
      <c r="D167" s="14" t="s">
        <v>290</v>
      </c>
      <c r="E167" t="s">
        <v>45</v>
      </c>
      <c r="F167" s="12">
        <v>1.1111111111111111E-3</v>
      </c>
      <c r="G167" s="24">
        <v>1.3888888888888889E-3</v>
      </c>
      <c r="H167" s="13">
        <f t="shared" si="4"/>
        <v>2.7777777777777783E-4</v>
      </c>
      <c r="I167" s="14" t="s">
        <v>26</v>
      </c>
      <c r="J167" s="14" t="s">
        <v>49</v>
      </c>
      <c r="K167" s="14" t="s">
        <v>49</v>
      </c>
      <c r="L167" s="14">
        <v>650</v>
      </c>
      <c r="M167" s="14">
        <v>10</v>
      </c>
      <c r="N167" s="14">
        <v>4</v>
      </c>
    </row>
    <row r="168" spans="1:17" ht="15" x14ac:dyDescent="0.25">
      <c r="A168" t="s">
        <v>593</v>
      </c>
      <c r="C168" s="14" t="s">
        <v>11</v>
      </c>
      <c r="D168" s="14" t="s">
        <v>230</v>
      </c>
      <c r="E168" t="s">
        <v>297</v>
      </c>
      <c r="F168" s="12">
        <v>1.5856481481481479E-3</v>
      </c>
      <c r="G168" s="24">
        <v>1.3888888888888889E-3</v>
      </c>
      <c r="H168" s="13">
        <f t="shared" si="4"/>
        <v>-1.9675925925925894E-4</v>
      </c>
      <c r="I168" s="14" t="s">
        <v>49</v>
      </c>
      <c r="J168" s="14" t="s">
        <v>49</v>
      </c>
      <c r="K168" s="14" t="s">
        <v>474</v>
      </c>
      <c r="L168" s="14">
        <v>700</v>
      </c>
      <c r="M168" s="14">
        <v>8</v>
      </c>
      <c r="N168" s="14">
        <v>9</v>
      </c>
      <c r="P168" t="s">
        <v>594</v>
      </c>
      <c r="Q168" t="s">
        <v>595</v>
      </c>
    </row>
    <row r="169" spans="1:17" ht="15" x14ac:dyDescent="0.25">
      <c r="A169" t="s">
        <v>599</v>
      </c>
      <c r="C169" s="14" t="s">
        <v>10</v>
      </c>
      <c r="D169" s="14" t="s">
        <v>87</v>
      </c>
      <c r="F169" s="12">
        <v>1.8750000000000001E-3</v>
      </c>
      <c r="G169" s="24">
        <v>1.3888888888888889E-3</v>
      </c>
      <c r="H169" s="13">
        <f t="shared" si="4"/>
        <v>-4.8611111111111121E-4</v>
      </c>
      <c r="I169" s="14" t="s">
        <v>26</v>
      </c>
      <c r="J169" s="14" t="s">
        <v>49</v>
      </c>
      <c r="K169" s="14" t="s">
        <v>49</v>
      </c>
      <c r="L169" s="14">
        <v>700</v>
      </c>
      <c r="M169" s="14">
        <v>10</v>
      </c>
      <c r="N169" s="14">
        <v>1</v>
      </c>
    </row>
    <row r="170" spans="1:17" x14ac:dyDescent="0.3">
      <c r="A170" t="s">
        <v>600</v>
      </c>
      <c r="C170" s="14" t="s">
        <v>10</v>
      </c>
      <c r="D170" s="14" t="s">
        <v>87</v>
      </c>
      <c r="F170" s="12">
        <v>7.8703703703703705E-4</v>
      </c>
      <c r="G170" s="24">
        <v>1.3888888888888889E-3</v>
      </c>
      <c r="H170" s="13">
        <f t="shared" si="4"/>
        <v>6.018518518518519E-4</v>
      </c>
      <c r="I170" s="14" t="s">
        <v>26</v>
      </c>
      <c r="J170" s="14" t="s">
        <v>49</v>
      </c>
      <c r="K170" s="14" t="s">
        <v>49</v>
      </c>
      <c r="L170" s="14">
        <v>700</v>
      </c>
      <c r="M170" s="14">
        <v>10</v>
      </c>
      <c r="N170" s="14">
        <v>6</v>
      </c>
      <c r="P170" t="s">
        <v>601</v>
      </c>
    </row>
    <row r="171" spans="1:17" ht="15" x14ac:dyDescent="0.25">
      <c r="A171" t="s">
        <v>602</v>
      </c>
      <c r="C171" s="14" t="s">
        <v>10</v>
      </c>
      <c r="D171" s="14" t="s">
        <v>63</v>
      </c>
      <c r="F171" s="12">
        <v>1.0185185185185186E-3</v>
      </c>
      <c r="G171" s="24">
        <v>1.3888888888888889E-3</v>
      </c>
      <c r="H171" s="13">
        <f t="shared" si="4"/>
        <v>3.703703703703703E-4</v>
      </c>
      <c r="I171" s="14" t="s">
        <v>26</v>
      </c>
      <c r="J171" s="14" t="s">
        <v>49</v>
      </c>
      <c r="K171" s="14" t="s">
        <v>49</v>
      </c>
      <c r="L171" s="14">
        <v>650</v>
      </c>
      <c r="M171" s="14">
        <v>10</v>
      </c>
      <c r="N171" s="14">
        <v>1</v>
      </c>
    </row>
    <row r="172" spans="1:17" ht="15" x14ac:dyDescent="0.25">
      <c r="A172" s="1" t="s">
        <v>603</v>
      </c>
      <c r="C172" s="14" t="s">
        <v>10</v>
      </c>
      <c r="D172" s="14" t="s">
        <v>66</v>
      </c>
      <c r="E172" t="s">
        <v>604</v>
      </c>
      <c r="F172" s="12">
        <v>1.3541666666666667E-3</v>
      </c>
      <c r="G172" s="24">
        <v>1.3888888888888889E-3</v>
      </c>
      <c r="H172" s="13">
        <f t="shared" ref="H172:H176" si="6">IF(G172-F172&gt;0, G172-F172, -(F172-G172))</f>
        <v>3.4722222222222229E-5</v>
      </c>
      <c r="I172" s="14" t="s">
        <v>49</v>
      </c>
      <c r="J172" s="14" t="s">
        <v>49</v>
      </c>
      <c r="K172" s="14" t="s">
        <v>470</v>
      </c>
      <c r="L172" s="14">
        <v>700</v>
      </c>
      <c r="M172" s="14">
        <v>8</v>
      </c>
      <c r="N172" s="14">
        <v>8</v>
      </c>
      <c r="P172" t="s">
        <v>605</v>
      </c>
    </row>
    <row r="173" spans="1:17" ht="15" x14ac:dyDescent="0.25">
      <c r="A173" t="s">
        <v>606</v>
      </c>
      <c r="C173" s="14" t="s">
        <v>11</v>
      </c>
      <c r="D173" s="14" t="s">
        <v>607</v>
      </c>
      <c r="E173" t="s">
        <v>498</v>
      </c>
      <c r="F173" s="12">
        <v>1.5972222222222221E-3</v>
      </c>
      <c r="G173" s="24">
        <v>1.3888888888888889E-3</v>
      </c>
      <c r="H173" s="13">
        <f t="shared" si="6"/>
        <v>-2.0833333333333316E-4</v>
      </c>
      <c r="I173" s="14" t="s">
        <v>26</v>
      </c>
      <c r="J173" s="14" t="s">
        <v>49</v>
      </c>
      <c r="K173" s="14" t="s">
        <v>49</v>
      </c>
      <c r="L173" s="14">
        <v>650</v>
      </c>
      <c r="M173" s="14">
        <v>9</v>
      </c>
      <c r="N173" s="14">
        <v>5</v>
      </c>
      <c r="P173" t="s">
        <v>608</v>
      </c>
    </row>
    <row r="174" spans="1:17" ht="15" x14ac:dyDescent="0.25">
      <c r="A174" t="s">
        <v>609</v>
      </c>
      <c r="C174" s="14" t="s">
        <v>11</v>
      </c>
      <c r="D174" s="14" t="s">
        <v>38</v>
      </c>
      <c r="E174" t="s">
        <v>610</v>
      </c>
      <c r="F174" s="12">
        <v>9.6064814814814808E-4</v>
      </c>
      <c r="G174" s="24">
        <v>1.3888888888888889E-3</v>
      </c>
      <c r="H174" s="13">
        <f t="shared" si="6"/>
        <v>4.2824074074074086E-4</v>
      </c>
      <c r="I174" s="14" t="s">
        <v>26</v>
      </c>
      <c r="J174" s="14" t="s">
        <v>49</v>
      </c>
      <c r="K174" s="14" t="s">
        <v>49</v>
      </c>
      <c r="L174" s="14">
        <v>650</v>
      </c>
      <c r="M174" s="14">
        <v>10</v>
      </c>
      <c r="N174" s="14">
        <v>1</v>
      </c>
      <c r="P174" t="s">
        <v>611</v>
      </c>
    </row>
    <row r="175" spans="1:17" x14ac:dyDescent="0.3">
      <c r="A175" t="s">
        <v>612</v>
      </c>
      <c r="C175" s="14" t="s">
        <v>11</v>
      </c>
      <c r="D175" s="14" t="s">
        <v>147</v>
      </c>
      <c r="E175" t="s">
        <v>58</v>
      </c>
      <c r="F175" s="12">
        <v>7.6388888888888893E-4</v>
      </c>
      <c r="G175" s="24">
        <v>1.3888888888888889E-3</v>
      </c>
      <c r="H175" s="13">
        <f t="shared" si="6"/>
        <v>6.2500000000000001E-4</v>
      </c>
      <c r="I175" s="14" t="s">
        <v>26</v>
      </c>
      <c r="J175" s="14" t="s">
        <v>49</v>
      </c>
      <c r="K175" s="14" t="s">
        <v>49</v>
      </c>
      <c r="L175" s="14">
        <v>650</v>
      </c>
      <c r="M175" s="14">
        <v>10</v>
      </c>
      <c r="N175" s="14">
        <v>5</v>
      </c>
      <c r="P175" t="s">
        <v>613</v>
      </c>
      <c r="Q175" t="s">
        <v>614</v>
      </c>
    </row>
    <row r="176" spans="1:17" x14ac:dyDescent="0.3">
      <c r="A176" t="s">
        <v>615</v>
      </c>
      <c r="C176" s="14" t="s">
        <v>11</v>
      </c>
      <c r="D176" s="14" t="s">
        <v>159</v>
      </c>
      <c r="E176" t="s">
        <v>616</v>
      </c>
      <c r="F176" s="12">
        <v>1.4814814814814814E-3</v>
      </c>
      <c r="G176" s="24">
        <v>1.3888888888888889E-3</v>
      </c>
      <c r="H176" s="13">
        <f t="shared" si="6"/>
        <v>-9.2592592592592466E-5</v>
      </c>
      <c r="I176" s="14" t="s">
        <v>26</v>
      </c>
      <c r="J176" s="14" t="s">
        <v>49</v>
      </c>
      <c r="K176" s="14" t="s">
        <v>49</v>
      </c>
      <c r="L176" s="14">
        <v>650</v>
      </c>
      <c r="M176" s="14">
        <v>9</v>
      </c>
      <c r="N176" s="14">
        <v>4</v>
      </c>
      <c r="P176" t="s">
        <v>617</v>
      </c>
    </row>
  </sheetData>
  <autoFilter ref="A1:Q155">
    <sortState ref="A2:Q111">
      <sortCondition ref="B1:B111"/>
    </sortState>
  </autoFilter>
  <hyperlinks>
    <hyperlink ref="A8" r:id="rId1"/>
    <hyperlink ref="A10" r:id="rId2"/>
    <hyperlink ref="A9" r:id="rId3"/>
    <hyperlink ref="A12" r:id="rId4"/>
    <hyperlink ref="A4" r:id="rId5"/>
    <hyperlink ref="A23" r:id="rId6"/>
    <hyperlink ref="A3" r:id="rId7"/>
    <hyperlink ref="A2" r:id="rId8"/>
    <hyperlink ref="A6" r:id="rId9"/>
    <hyperlink ref="A14" r:id="rId10"/>
    <hyperlink ref="A22" r:id="rId11"/>
    <hyperlink ref="A13" r:id="rId12"/>
    <hyperlink ref="A7" r:id="rId13"/>
    <hyperlink ref="A11" r:id="rId14"/>
    <hyperlink ref="A5" r:id="rId15"/>
    <hyperlink ref="A21" r:id="rId16"/>
    <hyperlink ref="A45" r:id="rId17"/>
    <hyperlink ref="A42" r:id="rId18"/>
    <hyperlink ref="A46" r:id="rId19"/>
    <hyperlink ref="A40" r:id="rId20"/>
    <hyperlink ref="A41" r:id="rId21"/>
    <hyperlink ref="A50" r:id="rId22"/>
    <hyperlink ref="A51" r:id="rId23"/>
    <hyperlink ref="A70" r:id="rId24"/>
    <hyperlink ref="A79" r:id="rId25" display="GPrep2 - 1"/>
    <hyperlink ref="A84" r:id="rId26" display="http://gmatclub.com/forum/the-sum-of-positive-integers-x-and-y-is-77-what-is-value-of-38099.html"/>
    <hyperlink ref="A86" r:id="rId27" display="http://gmatclub.com/forum/the-rate-of-a-certain-chemical-reaction-is-directly-90119.html"/>
    <hyperlink ref="A87" r:id="rId28" display="http://gmatclub.com/forum/according-to-the-directions-on-a-can-of-frozen-orange-juice-101577.html"/>
    <hyperlink ref="A88" r:id="rId29" display="http://gmatclub.com/forum/in-a-certain-year-the-difference-between-mary-s-and-jim-s-56187.html"/>
    <hyperlink ref="A55" r:id="rId30"/>
    <hyperlink ref="A58" r:id="rId31"/>
    <hyperlink ref="A60" r:id="rId32"/>
    <hyperlink ref="A62" r:id="rId33"/>
    <hyperlink ref="A67" r:id="rId34"/>
    <hyperlink ref="A68" r:id="rId35"/>
    <hyperlink ref="A69" r:id="rId36"/>
    <hyperlink ref="A71" r:id="rId37"/>
    <hyperlink ref="A77" r:id="rId38" display="GPrep2 - 37"/>
    <hyperlink ref="A75" r:id="rId39"/>
    <hyperlink ref="A116" r:id="rId40"/>
    <hyperlink ref="A126" r:id="rId41" display="MGMAT new cat3 #7"/>
    <hyperlink ref="A124" r:id="rId42"/>
    <hyperlink ref="A127" r:id="rId43"/>
    <hyperlink ref="A128" r:id="rId44"/>
    <hyperlink ref="A134" r:id="rId45"/>
    <hyperlink ref="A135" r:id="rId46"/>
    <hyperlink ref="A136" r:id="rId47"/>
    <hyperlink ref="A138" r:id="rId48"/>
    <hyperlink ref="A149" r:id="rId49"/>
    <hyperlink ref="A147" r:id="rId50"/>
    <hyperlink ref="A158" r:id="rId51"/>
    <hyperlink ref="A161" r:id="rId52"/>
    <hyperlink ref="A172" r:id="rId53"/>
  </hyperlinks>
  <pageMargins left="0.7" right="0.7" top="0.75" bottom="0.75" header="0.3" footer="0.3"/>
  <pageSetup orientation="portrait" horizontalDpi="4294967294" verticalDpi="4294967294" r:id="rId5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6"/>
  <sheetViews>
    <sheetView topLeftCell="B1" workbookViewId="0">
      <selection activeCell="H34" sqref="H34"/>
    </sheetView>
  </sheetViews>
  <sheetFormatPr defaultRowHeight="14.4" x14ac:dyDescent="0.3"/>
  <cols>
    <col min="1" max="1" width="13.5546875" customWidth="1"/>
    <col min="2" max="2" width="10.6640625" bestFit="1" customWidth="1"/>
    <col min="6" max="8" width="19.33203125" customWidth="1"/>
    <col min="9" max="9" width="8" customWidth="1"/>
    <col min="10" max="10" width="17" customWidth="1"/>
    <col min="11" max="11" width="11.5546875" customWidth="1"/>
  </cols>
  <sheetData>
    <row r="1" spans="1:17" ht="15" x14ac:dyDescent="0.25">
      <c r="A1" s="6" t="s">
        <v>0</v>
      </c>
      <c r="B1" s="6" t="s">
        <v>61</v>
      </c>
      <c r="C1" s="6" t="s">
        <v>302</v>
      </c>
      <c r="D1" s="7" t="s">
        <v>1</v>
      </c>
      <c r="E1" s="7" t="s">
        <v>2</v>
      </c>
      <c r="F1" s="7" t="s">
        <v>3</v>
      </c>
      <c r="G1" s="7" t="s">
        <v>306</v>
      </c>
      <c r="H1" s="7" t="s">
        <v>314</v>
      </c>
      <c r="I1" s="7" t="s">
        <v>424</v>
      </c>
      <c r="J1" s="8" t="s">
        <v>4</v>
      </c>
      <c r="K1" s="7"/>
      <c r="L1" s="7"/>
      <c r="M1" s="7"/>
      <c r="N1" s="7"/>
      <c r="O1" s="7"/>
      <c r="P1" s="7"/>
      <c r="Q1" s="7"/>
    </row>
    <row r="2" spans="1:17" ht="15" x14ac:dyDescent="0.25">
      <c r="A2" t="s">
        <v>301</v>
      </c>
      <c r="B2" s="2">
        <v>40096</v>
      </c>
      <c r="C2" t="s">
        <v>303</v>
      </c>
      <c r="D2" t="s">
        <v>311</v>
      </c>
      <c r="E2" s="12">
        <v>1.5740740740740741E-3</v>
      </c>
      <c r="G2" t="s">
        <v>30</v>
      </c>
      <c r="K2" t="s">
        <v>304</v>
      </c>
    </row>
    <row r="3" spans="1:17" x14ac:dyDescent="0.3">
      <c r="A3" s="1" t="s">
        <v>305</v>
      </c>
      <c r="B3" s="2">
        <v>40097</v>
      </c>
      <c r="G3" t="s">
        <v>13</v>
      </c>
      <c r="K3" t="s">
        <v>307</v>
      </c>
    </row>
    <row r="4" spans="1:17" ht="15" x14ac:dyDescent="0.25">
      <c r="A4" t="s">
        <v>308</v>
      </c>
      <c r="B4" s="2">
        <v>40097</v>
      </c>
      <c r="C4" t="s">
        <v>303</v>
      </c>
      <c r="D4" t="s">
        <v>311</v>
      </c>
      <c r="G4" t="s">
        <v>30</v>
      </c>
      <c r="K4" t="s">
        <v>309</v>
      </c>
    </row>
    <row r="5" spans="1:17" x14ac:dyDescent="0.3">
      <c r="A5" s="1" t="s">
        <v>312</v>
      </c>
      <c r="B5" s="2">
        <v>40097</v>
      </c>
      <c r="C5" t="s">
        <v>310</v>
      </c>
      <c r="D5" t="s">
        <v>313</v>
      </c>
      <c r="G5" t="s">
        <v>26</v>
      </c>
      <c r="H5">
        <v>8</v>
      </c>
      <c r="K5" t="s">
        <v>548</v>
      </c>
    </row>
    <row r="6" spans="1:17" x14ac:dyDescent="0.3">
      <c r="A6" s="1" t="s">
        <v>312</v>
      </c>
      <c r="B6" s="2">
        <v>40097</v>
      </c>
      <c r="C6" t="s">
        <v>310</v>
      </c>
      <c r="D6" t="s">
        <v>315</v>
      </c>
      <c r="G6" t="s">
        <v>30</v>
      </c>
      <c r="H6">
        <v>10</v>
      </c>
      <c r="K6" t="s">
        <v>316</v>
      </c>
    </row>
    <row r="7" spans="1:17" ht="15" x14ac:dyDescent="0.25">
      <c r="A7" t="s">
        <v>317</v>
      </c>
      <c r="B7" s="2">
        <v>40097</v>
      </c>
      <c r="C7" t="s">
        <v>303</v>
      </c>
      <c r="D7" t="s">
        <v>318</v>
      </c>
      <c r="G7" t="s">
        <v>30</v>
      </c>
      <c r="H7">
        <v>8</v>
      </c>
      <c r="K7" t="s">
        <v>319</v>
      </c>
    </row>
    <row r="8" spans="1:17" ht="15" x14ac:dyDescent="0.25">
      <c r="A8" t="s">
        <v>320</v>
      </c>
      <c r="B8" s="2">
        <v>40097</v>
      </c>
      <c r="C8" t="s">
        <v>310</v>
      </c>
      <c r="G8" t="s">
        <v>13</v>
      </c>
      <c r="K8" t="s">
        <v>321</v>
      </c>
    </row>
    <row r="9" spans="1:17" ht="15" x14ac:dyDescent="0.25">
      <c r="A9" t="s">
        <v>322</v>
      </c>
      <c r="B9" s="2">
        <v>40097</v>
      </c>
      <c r="C9" t="s">
        <v>310</v>
      </c>
      <c r="G9" t="s">
        <v>30</v>
      </c>
      <c r="H9">
        <v>9</v>
      </c>
      <c r="K9" t="s">
        <v>323</v>
      </c>
    </row>
    <row r="10" spans="1:17" x14ac:dyDescent="0.3">
      <c r="A10" t="s">
        <v>324</v>
      </c>
      <c r="B10" s="2">
        <v>40097</v>
      </c>
      <c r="C10" t="s">
        <v>310</v>
      </c>
      <c r="D10" t="s">
        <v>325</v>
      </c>
      <c r="G10" t="s">
        <v>49</v>
      </c>
      <c r="H10">
        <v>6</v>
      </c>
      <c r="K10" t="s">
        <v>326</v>
      </c>
    </row>
    <row r="11" spans="1:17" ht="15" x14ac:dyDescent="0.25">
      <c r="A11" t="s">
        <v>327</v>
      </c>
      <c r="B11" s="2">
        <v>40097</v>
      </c>
      <c r="C11" t="s">
        <v>310</v>
      </c>
      <c r="H11">
        <v>4</v>
      </c>
      <c r="K11" s="5" t="s">
        <v>328</v>
      </c>
    </row>
    <row r="12" spans="1:17" ht="15" x14ac:dyDescent="0.25">
      <c r="A12" t="s">
        <v>329</v>
      </c>
      <c r="B12" s="2">
        <v>40097</v>
      </c>
      <c r="C12" t="s">
        <v>310</v>
      </c>
      <c r="D12" t="s">
        <v>330</v>
      </c>
      <c r="K12" t="s">
        <v>331</v>
      </c>
    </row>
    <row r="13" spans="1:17" x14ac:dyDescent="0.3">
      <c r="A13" t="s">
        <v>377</v>
      </c>
      <c r="B13" s="2">
        <v>40098</v>
      </c>
      <c r="C13" t="s">
        <v>310</v>
      </c>
      <c r="D13" t="s">
        <v>379</v>
      </c>
      <c r="G13" t="s">
        <v>49</v>
      </c>
      <c r="H13">
        <v>8</v>
      </c>
      <c r="K13" t="s">
        <v>378</v>
      </c>
    </row>
    <row r="14" spans="1:17" x14ac:dyDescent="0.3">
      <c r="A14" t="s">
        <v>380</v>
      </c>
      <c r="B14" s="2">
        <v>40098</v>
      </c>
      <c r="C14" t="s">
        <v>310</v>
      </c>
      <c r="D14" t="s">
        <v>325</v>
      </c>
      <c r="G14" t="s">
        <v>26</v>
      </c>
      <c r="H14">
        <v>8</v>
      </c>
      <c r="K14" t="s">
        <v>381</v>
      </c>
    </row>
    <row r="15" spans="1:17" x14ac:dyDescent="0.3">
      <c r="A15" t="s">
        <v>382</v>
      </c>
      <c r="B15" s="2">
        <v>40098</v>
      </c>
      <c r="C15" t="s">
        <v>310</v>
      </c>
      <c r="G15" t="s">
        <v>49</v>
      </c>
      <c r="H15">
        <v>6</v>
      </c>
      <c r="K15" t="s">
        <v>383</v>
      </c>
    </row>
    <row r="16" spans="1:17" ht="15" x14ac:dyDescent="0.25">
      <c r="A16" t="s">
        <v>384</v>
      </c>
      <c r="B16" s="2">
        <v>40098</v>
      </c>
      <c r="C16" t="s">
        <v>310</v>
      </c>
      <c r="G16" t="s">
        <v>49</v>
      </c>
      <c r="H16">
        <v>8</v>
      </c>
      <c r="K16" s="5" t="s">
        <v>385</v>
      </c>
    </row>
    <row r="17" spans="1:12" x14ac:dyDescent="0.3">
      <c r="A17" s="1" t="s">
        <v>419</v>
      </c>
      <c r="B17" s="2">
        <v>40099</v>
      </c>
      <c r="C17" t="s">
        <v>310</v>
      </c>
      <c r="G17" t="s">
        <v>13</v>
      </c>
      <c r="H17">
        <v>10</v>
      </c>
      <c r="I17">
        <v>10</v>
      </c>
      <c r="K17" t="s">
        <v>420</v>
      </c>
    </row>
    <row r="18" spans="1:12" x14ac:dyDescent="0.3">
      <c r="A18" s="1" t="s">
        <v>423</v>
      </c>
      <c r="B18" s="2">
        <v>40099</v>
      </c>
      <c r="C18" t="s">
        <v>310</v>
      </c>
      <c r="G18" t="s">
        <v>30</v>
      </c>
      <c r="H18">
        <v>7</v>
      </c>
      <c r="I18">
        <v>10</v>
      </c>
      <c r="K18" t="s">
        <v>421</v>
      </c>
    </row>
    <row r="19" spans="1:12" x14ac:dyDescent="0.3">
      <c r="A19" t="s">
        <v>425</v>
      </c>
      <c r="B19" s="2">
        <v>40099</v>
      </c>
      <c r="C19" t="s">
        <v>310</v>
      </c>
      <c r="D19" t="s">
        <v>422</v>
      </c>
      <c r="G19" t="s">
        <v>30</v>
      </c>
      <c r="H19">
        <v>10</v>
      </c>
      <c r="I19">
        <v>10</v>
      </c>
      <c r="K19" s="5" t="s">
        <v>426</v>
      </c>
    </row>
    <row r="20" spans="1:12" x14ac:dyDescent="0.3">
      <c r="A20" t="s">
        <v>444</v>
      </c>
      <c r="B20" s="2">
        <v>40099</v>
      </c>
      <c r="C20" t="s">
        <v>310</v>
      </c>
      <c r="D20" t="s">
        <v>445</v>
      </c>
      <c r="G20" t="s">
        <v>30</v>
      </c>
      <c r="H20">
        <v>10</v>
      </c>
      <c r="I20">
        <v>6</v>
      </c>
      <c r="K20" t="s">
        <v>550</v>
      </c>
    </row>
    <row r="21" spans="1:12" ht="15" x14ac:dyDescent="0.25">
      <c r="A21" s="1" t="s">
        <v>446</v>
      </c>
      <c r="B21" s="2">
        <v>40099</v>
      </c>
      <c r="C21" t="s">
        <v>310</v>
      </c>
      <c r="D21" t="s">
        <v>379</v>
      </c>
      <c r="G21" t="s">
        <v>49</v>
      </c>
      <c r="H21">
        <v>9</v>
      </c>
      <c r="I21">
        <v>9</v>
      </c>
      <c r="K21" t="s">
        <v>447</v>
      </c>
    </row>
    <row r="22" spans="1:12" x14ac:dyDescent="0.3">
      <c r="A22" s="1" t="s">
        <v>448</v>
      </c>
      <c r="B22" s="2">
        <v>40100</v>
      </c>
      <c r="C22" t="s">
        <v>310</v>
      </c>
      <c r="D22" t="s">
        <v>449</v>
      </c>
      <c r="G22" t="s">
        <v>30</v>
      </c>
      <c r="H22">
        <v>10</v>
      </c>
      <c r="I22">
        <v>10</v>
      </c>
      <c r="K22" t="s">
        <v>551</v>
      </c>
    </row>
    <row r="23" spans="1:12" x14ac:dyDescent="0.3">
      <c r="A23" t="s">
        <v>503</v>
      </c>
      <c r="B23" s="2">
        <v>40100</v>
      </c>
      <c r="C23" t="s">
        <v>310</v>
      </c>
      <c r="D23" t="s">
        <v>504</v>
      </c>
      <c r="G23" t="s">
        <v>26</v>
      </c>
      <c r="H23">
        <v>10</v>
      </c>
      <c r="I23">
        <v>5</v>
      </c>
      <c r="K23" t="s">
        <v>552</v>
      </c>
    </row>
    <row r="24" spans="1:12" x14ac:dyDescent="0.3">
      <c r="K24" s="5" t="s">
        <v>549</v>
      </c>
    </row>
    <row r="25" spans="1:12" ht="15" x14ac:dyDescent="0.25">
      <c r="A25" s="1" t="s">
        <v>597</v>
      </c>
      <c r="C25" t="s">
        <v>310</v>
      </c>
      <c r="D25" t="s">
        <v>596</v>
      </c>
      <c r="G25" t="s">
        <v>49</v>
      </c>
      <c r="H25">
        <v>7</v>
      </c>
      <c r="I25">
        <v>10</v>
      </c>
      <c r="K25" t="s">
        <v>598</v>
      </c>
    </row>
    <row r="26" spans="1:12" x14ac:dyDescent="0.3">
      <c r="A26" s="1" t="s">
        <v>618</v>
      </c>
      <c r="C26" t="s">
        <v>310</v>
      </c>
      <c r="D26" t="s">
        <v>619</v>
      </c>
      <c r="G26" t="s">
        <v>49</v>
      </c>
      <c r="H26">
        <v>8</v>
      </c>
      <c r="I26">
        <v>9</v>
      </c>
      <c r="K26" t="s">
        <v>621</v>
      </c>
      <c r="L26" t="s">
        <v>620</v>
      </c>
    </row>
  </sheetData>
  <hyperlinks>
    <hyperlink ref="A3" r:id="rId1"/>
    <hyperlink ref="A5" r:id="rId2"/>
    <hyperlink ref="A6" r:id="rId3"/>
    <hyperlink ref="A17" r:id="rId4"/>
    <hyperlink ref="A18" r:id="rId5" display="VSC001448"/>
    <hyperlink ref="A21" r:id="rId6"/>
    <hyperlink ref="A22" r:id="rId7"/>
    <hyperlink ref="A25" r:id="rId8"/>
    <hyperlink ref="A26" r:id="rId9"/>
  </hyperlinks>
  <pageMargins left="0.7" right="0.7" top="0.75" bottom="0.75" header="0.3" footer="0.3"/>
  <pageSetup orientation="portrait" horizontalDpi="4294967294" verticalDpi="4294967294"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9"/>
  <sheetViews>
    <sheetView workbookViewId="0">
      <selection activeCell="C5" sqref="C5"/>
    </sheetView>
  </sheetViews>
  <sheetFormatPr defaultRowHeight="14.4" x14ac:dyDescent="0.3"/>
  <sheetData>
    <row r="2" spans="1:2" x14ac:dyDescent="0.25">
      <c r="A2" s="32" t="s">
        <v>581</v>
      </c>
    </row>
    <row r="3" spans="1:2" x14ac:dyDescent="0.25">
      <c r="B3" t="s">
        <v>582</v>
      </c>
    </row>
    <row r="4" spans="1:2" x14ac:dyDescent="0.25">
      <c r="B4" t="s">
        <v>583</v>
      </c>
    </row>
    <row r="8" spans="1:2" x14ac:dyDescent="0.25">
      <c r="A8" s="32" t="s">
        <v>310</v>
      </c>
    </row>
    <row r="9" spans="1:2" x14ac:dyDescent="0.25">
      <c r="B9" t="s">
        <v>584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workbookViewId="0">
      <selection activeCell="A17" sqref="A17"/>
    </sheetView>
  </sheetViews>
  <sheetFormatPr defaultRowHeight="14.4" x14ac:dyDescent="0.3"/>
  <sheetData>
    <row r="1" spans="1:2" ht="15" x14ac:dyDescent="0.25">
      <c r="A1" t="s">
        <v>571</v>
      </c>
    </row>
    <row r="4" spans="1:2" ht="15" x14ac:dyDescent="0.25">
      <c r="A4" t="s">
        <v>572</v>
      </c>
    </row>
    <row r="9" spans="1:2" ht="15" x14ac:dyDescent="0.25">
      <c r="A9" t="s">
        <v>573</v>
      </c>
    </row>
    <row r="14" spans="1:2" ht="15" x14ac:dyDescent="0.25">
      <c r="A14" s="32" t="s">
        <v>585</v>
      </c>
    </row>
    <row r="15" spans="1:2" x14ac:dyDescent="0.3">
      <c r="B15" t="s">
        <v>586</v>
      </c>
    </row>
    <row r="16" spans="1:2" x14ac:dyDescent="0.3">
      <c r="B16" t="s">
        <v>587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Quant</vt:lpstr>
      <vt:lpstr>Verbal</vt:lpstr>
      <vt:lpstr>Advice Verbal</vt:lpstr>
      <vt:lpstr>Advice</vt:lpstr>
    </vt:vector>
  </TitlesOfParts>
  <Company>First Annapolis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Saunders, Grant</dc:creator>
  <cp:lastModifiedBy>Saunders, Grant</cp:lastModifiedBy>
  <dcterms:created xsi:type="dcterms:W3CDTF">2013-10-11T01:10:11Z</dcterms:created>
  <dcterms:modified xsi:type="dcterms:W3CDTF">2013-11-13T16:53:07Z</dcterms:modified>
</cp:coreProperties>
</file>