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35" windowHeight="122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200" i="1" l="1"/>
  <c r="I184" i="1"/>
  <c r="I169" i="1"/>
  <c r="G3" i="1"/>
  <c r="G32" i="1"/>
  <c r="G14" i="1"/>
  <c r="G138" i="1"/>
  <c r="I125" i="1"/>
  <c r="I110" i="1"/>
  <c r="I95" i="1"/>
  <c r="I79" i="1"/>
  <c r="I34" i="1"/>
  <c r="I155" i="1" l="1"/>
  <c r="I140" i="1"/>
  <c r="I64" i="1"/>
  <c r="I49" i="1"/>
  <c r="I19" i="1"/>
  <c r="I6" i="1"/>
  <c r="E206" i="1"/>
  <c r="F206" i="1" s="1"/>
  <c r="H206" i="1" s="1"/>
  <c r="D206" i="1"/>
  <c r="E205" i="1"/>
  <c r="D205" i="1"/>
  <c r="E204" i="1"/>
  <c r="F204" i="1" s="1"/>
  <c r="H204" i="1" s="1"/>
  <c r="D204" i="1"/>
  <c r="E203" i="1"/>
  <c r="D203" i="1"/>
  <c r="E202" i="1"/>
  <c r="D202" i="1"/>
  <c r="E201" i="1"/>
  <c r="D201" i="1"/>
  <c r="E200" i="1"/>
  <c r="G207" i="1" s="1"/>
  <c r="D200" i="1"/>
  <c r="B197" i="1"/>
  <c r="E191" i="1"/>
  <c r="F191" i="1" s="1"/>
  <c r="H191" i="1" s="1"/>
  <c r="D191" i="1"/>
  <c r="E190" i="1"/>
  <c r="F190" i="1" s="1"/>
  <c r="H190" i="1" s="1"/>
  <c r="D190" i="1"/>
  <c r="E189" i="1"/>
  <c r="D189" i="1"/>
  <c r="E188" i="1"/>
  <c r="D188" i="1"/>
  <c r="E187" i="1"/>
  <c r="D187" i="1"/>
  <c r="E186" i="1"/>
  <c r="D186" i="1"/>
  <c r="E185" i="1"/>
  <c r="G192" i="1" s="1"/>
  <c r="D185" i="1"/>
  <c r="B182" i="1"/>
  <c r="E176" i="1"/>
  <c r="D176" i="1"/>
  <c r="E175" i="1"/>
  <c r="D175" i="1"/>
  <c r="E174" i="1"/>
  <c r="D174" i="1"/>
  <c r="E173" i="1"/>
  <c r="D173" i="1"/>
  <c r="E172" i="1"/>
  <c r="D172" i="1"/>
  <c r="E171" i="1"/>
  <c r="D171" i="1"/>
  <c r="E170" i="1"/>
  <c r="G177" i="1" s="1"/>
  <c r="D170" i="1"/>
  <c r="B167" i="1"/>
  <c r="H12" i="1"/>
  <c r="H11" i="1"/>
  <c r="H10" i="1"/>
  <c r="H9" i="1"/>
  <c r="H8" i="1"/>
  <c r="H7" i="1"/>
  <c r="H26" i="1"/>
  <c r="H25" i="1"/>
  <c r="H24" i="1"/>
  <c r="H23" i="1"/>
  <c r="H22" i="1"/>
  <c r="H21" i="1"/>
  <c r="H20" i="1"/>
  <c r="H41" i="1"/>
  <c r="H40" i="1"/>
  <c r="H39" i="1"/>
  <c r="H38" i="1"/>
  <c r="H37" i="1"/>
  <c r="H36" i="1"/>
  <c r="H35" i="1"/>
  <c r="H56" i="1"/>
  <c r="H55" i="1"/>
  <c r="H54" i="1"/>
  <c r="H53" i="1"/>
  <c r="H52" i="1"/>
  <c r="H51" i="1"/>
  <c r="H50" i="1"/>
  <c r="H71" i="1"/>
  <c r="H70" i="1"/>
  <c r="H69" i="1"/>
  <c r="H68" i="1"/>
  <c r="H67" i="1"/>
  <c r="H66" i="1"/>
  <c r="H65" i="1"/>
  <c r="H86" i="1"/>
  <c r="H85" i="1"/>
  <c r="H84" i="1"/>
  <c r="H83" i="1"/>
  <c r="H82" i="1"/>
  <c r="H81" i="1"/>
  <c r="H80" i="1"/>
  <c r="H101" i="1"/>
  <c r="H100" i="1"/>
  <c r="H99" i="1"/>
  <c r="H98" i="1"/>
  <c r="H97" i="1"/>
  <c r="H96" i="1"/>
  <c r="H95" i="1"/>
  <c r="H116" i="1"/>
  <c r="H115" i="1"/>
  <c r="H114" i="1"/>
  <c r="H113" i="1"/>
  <c r="H112" i="1"/>
  <c r="H111" i="1"/>
  <c r="H110" i="1"/>
  <c r="H131" i="1"/>
  <c r="H130" i="1"/>
  <c r="H129" i="1"/>
  <c r="H128" i="1"/>
  <c r="H127" i="1"/>
  <c r="H126" i="1"/>
  <c r="H125" i="1"/>
  <c r="H147" i="1"/>
  <c r="H146" i="1"/>
  <c r="H145" i="1"/>
  <c r="H144" i="1"/>
  <c r="H143" i="1"/>
  <c r="H142" i="1"/>
  <c r="H141" i="1"/>
  <c r="H157" i="1"/>
  <c r="H158" i="1"/>
  <c r="H159" i="1"/>
  <c r="H160" i="1"/>
  <c r="H161" i="1"/>
  <c r="H162" i="1"/>
  <c r="H156" i="1"/>
  <c r="E162" i="1"/>
  <c r="F162" i="1" s="1"/>
  <c r="D162" i="1"/>
  <c r="E161" i="1"/>
  <c r="D161" i="1"/>
  <c r="F161" i="1" s="1"/>
  <c r="E160" i="1"/>
  <c r="D160" i="1"/>
  <c r="E159" i="1"/>
  <c r="D159" i="1"/>
  <c r="E158" i="1"/>
  <c r="D158" i="1"/>
  <c r="E157" i="1"/>
  <c r="D157" i="1"/>
  <c r="E156" i="1"/>
  <c r="G163" i="1" s="1"/>
  <c r="D156" i="1"/>
  <c r="B153" i="1"/>
  <c r="E147" i="1"/>
  <c r="D147" i="1"/>
  <c r="E146" i="1"/>
  <c r="D146" i="1"/>
  <c r="E145" i="1"/>
  <c r="F145" i="1" s="1"/>
  <c r="D145" i="1"/>
  <c r="E144" i="1"/>
  <c r="D144" i="1"/>
  <c r="E143" i="1"/>
  <c r="D143" i="1"/>
  <c r="E142" i="1"/>
  <c r="D142" i="1"/>
  <c r="E141" i="1"/>
  <c r="G148" i="1" s="1"/>
  <c r="D141" i="1"/>
  <c r="B138" i="1"/>
  <c r="E131" i="1"/>
  <c r="D131" i="1"/>
  <c r="E130" i="1"/>
  <c r="D130" i="1"/>
  <c r="E129" i="1"/>
  <c r="D129" i="1"/>
  <c r="E128" i="1"/>
  <c r="D128" i="1"/>
  <c r="E127" i="1"/>
  <c r="D127" i="1"/>
  <c r="E126" i="1"/>
  <c r="D126" i="1"/>
  <c r="E125" i="1"/>
  <c r="G132" i="1" s="1"/>
  <c r="D125" i="1"/>
  <c r="B122" i="1"/>
  <c r="E116" i="1"/>
  <c r="F116" i="1" s="1"/>
  <c r="D116" i="1"/>
  <c r="E115" i="1"/>
  <c r="D115" i="1"/>
  <c r="E114" i="1"/>
  <c r="F114" i="1" s="1"/>
  <c r="D114" i="1"/>
  <c r="E113" i="1"/>
  <c r="D113" i="1"/>
  <c r="E112" i="1"/>
  <c r="D112" i="1"/>
  <c r="E111" i="1"/>
  <c r="D111" i="1"/>
  <c r="E110" i="1"/>
  <c r="G117" i="1" s="1"/>
  <c r="D110" i="1"/>
  <c r="B107" i="1"/>
  <c r="E101" i="1"/>
  <c r="D101" i="1"/>
  <c r="E100" i="1"/>
  <c r="D100" i="1"/>
  <c r="E99" i="1"/>
  <c r="D99" i="1"/>
  <c r="E98" i="1"/>
  <c r="D98" i="1"/>
  <c r="E97" i="1"/>
  <c r="D97" i="1"/>
  <c r="E96" i="1"/>
  <c r="D96" i="1"/>
  <c r="E95" i="1"/>
  <c r="F95" i="1" s="1"/>
  <c r="D95" i="1"/>
  <c r="B92" i="1"/>
  <c r="G62" i="1"/>
  <c r="E86" i="1"/>
  <c r="D86" i="1"/>
  <c r="E85" i="1"/>
  <c r="D85" i="1"/>
  <c r="E84" i="1"/>
  <c r="D84" i="1"/>
  <c r="E83" i="1"/>
  <c r="D83" i="1"/>
  <c r="E82" i="1"/>
  <c r="D82" i="1"/>
  <c r="E81" i="1"/>
  <c r="D81" i="1"/>
  <c r="E80" i="1"/>
  <c r="G87" i="1" s="1"/>
  <c r="D80" i="1"/>
  <c r="B77" i="1"/>
  <c r="G47" i="1"/>
  <c r="E71" i="1"/>
  <c r="D71" i="1"/>
  <c r="E70" i="1"/>
  <c r="D70" i="1"/>
  <c r="E69" i="1"/>
  <c r="D69" i="1"/>
  <c r="E68" i="1"/>
  <c r="D68" i="1"/>
  <c r="E67" i="1"/>
  <c r="D67" i="1"/>
  <c r="E66" i="1"/>
  <c r="D66" i="1"/>
  <c r="E65" i="1"/>
  <c r="G72" i="1" s="1"/>
  <c r="D65" i="1"/>
  <c r="B62" i="1"/>
  <c r="G57" i="1"/>
  <c r="E56" i="1"/>
  <c r="D56" i="1"/>
  <c r="E55" i="1"/>
  <c r="D55" i="1"/>
  <c r="F55" i="1" s="1"/>
  <c r="E54" i="1"/>
  <c r="D54" i="1"/>
  <c r="E53" i="1"/>
  <c r="D53" i="1"/>
  <c r="E52" i="1"/>
  <c r="D52" i="1"/>
  <c r="E51" i="1"/>
  <c r="D51" i="1"/>
  <c r="E50" i="1"/>
  <c r="D50" i="1"/>
  <c r="B47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B32" i="1"/>
  <c r="E13" i="1"/>
  <c r="G27" i="1"/>
  <c r="D26" i="1"/>
  <c r="E26" i="1"/>
  <c r="F12" i="1"/>
  <c r="B17" i="1"/>
  <c r="E25" i="1"/>
  <c r="F25" i="1" s="1"/>
  <c r="D25" i="1"/>
  <c r="E24" i="1"/>
  <c r="D24" i="1"/>
  <c r="E23" i="1"/>
  <c r="D23" i="1"/>
  <c r="E22" i="1"/>
  <c r="D22" i="1"/>
  <c r="E21" i="1"/>
  <c r="D21" i="1"/>
  <c r="E20" i="1"/>
  <c r="D20" i="1"/>
  <c r="F8" i="1"/>
  <c r="F9" i="1"/>
  <c r="F10" i="1"/>
  <c r="F11" i="1"/>
  <c r="F7" i="1"/>
  <c r="E8" i="1"/>
  <c r="E9" i="1"/>
  <c r="E10" i="1"/>
  <c r="E11" i="1"/>
  <c r="E12" i="1"/>
  <c r="E7" i="1"/>
  <c r="D8" i="1"/>
  <c r="D9" i="1"/>
  <c r="D10" i="1"/>
  <c r="D11" i="1"/>
  <c r="D12" i="1"/>
  <c r="D7" i="1"/>
  <c r="B4" i="1"/>
  <c r="F205" i="1" l="1"/>
  <c r="H205" i="1" s="1"/>
  <c r="F203" i="1"/>
  <c r="H203" i="1" s="1"/>
  <c r="F202" i="1"/>
  <c r="H202" i="1" s="1"/>
  <c r="F201" i="1"/>
  <c r="H201" i="1" s="1"/>
  <c r="F200" i="1"/>
  <c r="F189" i="1"/>
  <c r="H189" i="1" s="1"/>
  <c r="F188" i="1"/>
  <c r="H188" i="1" s="1"/>
  <c r="F187" i="1"/>
  <c r="H187" i="1" s="1"/>
  <c r="F186" i="1"/>
  <c r="H186" i="1" s="1"/>
  <c r="F185" i="1"/>
  <c r="F176" i="1"/>
  <c r="H176" i="1" s="1"/>
  <c r="F175" i="1"/>
  <c r="H175" i="1" s="1"/>
  <c r="F174" i="1"/>
  <c r="H174" i="1" s="1"/>
  <c r="F173" i="1"/>
  <c r="H173" i="1" s="1"/>
  <c r="F172" i="1"/>
  <c r="H172" i="1" s="1"/>
  <c r="F171" i="1"/>
  <c r="H171" i="1" s="1"/>
  <c r="F170" i="1"/>
  <c r="F160" i="1"/>
  <c r="F159" i="1"/>
  <c r="F158" i="1"/>
  <c r="F157" i="1"/>
  <c r="F156" i="1"/>
  <c r="G153" i="1" s="1"/>
  <c r="F147" i="1"/>
  <c r="F146" i="1"/>
  <c r="F144" i="1"/>
  <c r="F143" i="1"/>
  <c r="F142" i="1"/>
  <c r="F141" i="1"/>
  <c r="F131" i="1"/>
  <c r="F130" i="1"/>
  <c r="F129" i="1"/>
  <c r="F128" i="1"/>
  <c r="F127" i="1"/>
  <c r="F126" i="1"/>
  <c r="F125" i="1"/>
  <c r="G122" i="1" s="1"/>
  <c r="F115" i="1"/>
  <c r="F113" i="1"/>
  <c r="F112" i="1"/>
  <c r="F111" i="1"/>
  <c r="F110" i="1"/>
  <c r="G107" i="1" s="1"/>
  <c r="F101" i="1"/>
  <c r="F100" i="1"/>
  <c r="F99" i="1"/>
  <c r="F98" i="1"/>
  <c r="F97" i="1"/>
  <c r="F96" i="1"/>
  <c r="G102" i="1"/>
  <c r="G92" i="1" s="1"/>
  <c r="F86" i="1"/>
  <c r="F85" i="1"/>
  <c r="F84" i="1"/>
  <c r="F83" i="1"/>
  <c r="F82" i="1"/>
  <c r="F81" i="1"/>
  <c r="F80" i="1"/>
  <c r="G77" i="1" s="1"/>
  <c r="F71" i="1"/>
  <c r="F70" i="1"/>
  <c r="F69" i="1"/>
  <c r="F68" i="1"/>
  <c r="F67" i="1"/>
  <c r="F66" i="1"/>
  <c r="F65" i="1"/>
  <c r="F56" i="1"/>
  <c r="F54" i="1"/>
  <c r="F53" i="1"/>
  <c r="F52" i="1"/>
  <c r="F51" i="1"/>
  <c r="F50" i="1"/>
  <c r="F40" i="1"/>
  <c r="F38" i="1"/>
  <c r="F36" i="1"/>
  <c r="F35" i="1"/>
  <c r="F37" i="1"/>
  <c r="F39" i="1"/>
  <c r="F41" i="1"/>
  <c r="G42" i="1"/>
  <c r="F13" i="1"/>
  <c r="H13" i="1" s="1"/>
  <c r="F26" i="1"/>
  <c r="F24" i="1"/>
  <c r="F22" i="1"/>
  <c r="F20" i="1"/>
  <c r="F21" i="1"/>
  <c r="F23" i="1"/>
  <c r="H200" i="1" l="1"/>
  <c r="G197" i="1"/>
  <c r="H185" i="1"/>
  <c r="G182" i="1"/>
  <c r="H170" i="1"/>
  <c r="G167" i="1"/>
</calcChain>
</file>

<file path=xl/sharedStrings.xml><?xml version="1.0" encoding="utf-8"?>
<sst xmlns="http://schemas.openxmlformats.org/spreadsheetml/2006/main" count="170" uniqueCount="27">
  <si>
    <t>adt</t>
  </si>
  <si>
    <t>acc</t>
  </si>
  <si>
    <t>avg G_T</t>
  </si>
  <si>
    <t>Rank</t>
  </si>
  <si>
    <t>Mich -Ross</t>
  </si>
  <si>
    <t>Carnegie</t>
  </si>
  <si>
    <t>UCLA</t>
  </si>
  <si>
    <t>Yale</t>
  </si>
  <si>
    <t>Cornell</t>
  </si>
  <si>
    <t>Emory</t>
  </si>
  <si>
    <t>Indiana</t>
  </si>
  <si>
    <t>BYU</t>
  </si>
  <si>
    <t>U of Wash</t>
  </si>
  <si>
    <t>Vanderbuilt</t>
  </si>
  <si>
    <t>Tx austin</t>
  </si>
  <si>
    <t>Georgia Tech</t>
  </si>
  <si>
    <t>Rochester</t>
  </si>
  <si>
    <t>Fisher</t>
  </si>
  <si>
    <t>choose</t>
  </si>
  <si>
    <t>% of applicants</t>
  </si>
  <si>
    <t>% of admitted</t>
  </si>
  <si>
    <t>admission rate</t>
  </si>
  <si>
    <t># of applicants</t>
  </si>
  <si>
    <t># of admitted</t>
  </si>
  <si>
    <t>to be admitted probablity</t>
  </si>
  <si>
    <t>GMAT score</t>
  </si>
  <si>
    <r>
      <rPr>
        <sz val="12"/>
        <color theme="1"/>
        <rFont val="Tw Cen MT Condensed"/>
        <family val="2"/>
      </rPr>
      <t>* data source:</t>
    </r>
    <r>
      <rPr>
        <i/>
        <sz val="12"/>
        <color theme="1"/>
        <rFont val="Tw Cen MT Condensed"/>
        <family val="2"/>
      </rPr>
      <t xml:space="preserve">  from Businessweek / Full time MBA Ranking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</si>
</sst>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w Cen MT Condensed"/>
      <family val="2"/>
    </font>
    <font>
      <sz val="12"/>
      <color rgb="FFFF0000"/>
      <name val="Tw Cen MT Condensed"/>
      <family val="2"/>
    </font>
    <font>
      <sz val="12"/>
      <color rgb="FF00B050"/>
      <name val="Tw Cen MT Condensed"/>
      <family val="2"/>
    </font>
    <font>
      <sz val="12"/>
      <color theme="0"/>
      <name val="Tw Cen MT Condensed"/>
      <family val="2"/>
    </font>
    <font>
      <i/>
      <sz val="12"/>
      <color theme="1"/>
      <name val="Tw Cen MT Condensed"/>
      <family val="2"/>
    </font>
    <font>
      <sz val="12"/>
      <name val="Tw Cen MT Condensed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9" fontId="0" fillId="0" borderId="0" xfId="1" applyFont="1"/>
    <xf numFmtId="0" fontId="2" fillId="2" borderId="1" xfId="0" applyFont="1" applyFill="1" applyBorder="1"/>
    <xf numFmtId="0" fontId="2" fillId="0" borderId="0" xfId="0" applyFont="1"/>
    <xf numFmtId="1" fontId="2" fillId="0" borderId="1" xfId="0" applyNumberFormat="1" applyFont="1" applyBorder="1"/>
    <xf numFmtId="0" fontId="3" fillId="3" borderId="0" xfId="0" applyFont="1" applyFill="1"/>
    <xf numFmtId="0" fontId="2" fillId="5" borderId="0" xfId="0" applyFont="1" applyFill="1"/>
    <xf numFmtId="0" fontId="2" fillId="0" borderId="1" xfId="0" applyFont="1" applyBorder="1"/>
    <xf numFmtId="0" fontId="4" fillId="6" borderId="0" xfId="0" applyFont="1" applyFill="1"/>
    <xf numFmtId="9" fontId="2" fillId="0" borderId="1" xfId="0" applyNumberFormat="1" applyFont="1" applyBorder="1"/>
    <xf numFmtId="0" fontId="4" fillId="7" borderId="0" xfId="0" applyFont="1" applyFill="1"/>
    <xf numFmtId="9" fontId="2" fillId="4" borderId="0" xfId="1" applyFont="1" applyFill="1"/>
    <xf numFmtId="9" fontId="5" fillId="0" borderId="0" xfId="0" applyNumberFormat="1" applyFont="1"/>
    <xf numFmtId="1" fontId="2" fillId="3" borderId="0" xfId="0" applyNumberFormat="1" applyFont="1" applyFill="1"/>
    <xf numFmtId="2" fontId="2" fillId="0" borderId="0" xfId="0" applyNumberFormat="1" applyFont="1"/>
    <xf numFmtId="1" fontId="2" fillId="4" borderId="0" xfId="0" applyNumberFormat="1" applyFont="1" applyFill="1"/>
    <xf numFmtId="0" fontId="7" fillId="8" borderId="0" xfId="0" applyFont="1" applyFill="1"/>
    <xf numFmtId="0" fontId="2" fillId="8" borderId="0" xfId="0" applyFont="1" applyFill="1"/>
    <xf numFmtId="0" fontId="2" fillId="2" borderId="0" xfId="0" applyFont="1" applyFill="1"/>
    <xf numFmtId="0" fontId="2" fillId="9" borderId="0" xfId="0" applyFont="1" applyFill="1"/>
    <xf numFmtId="0" fontId="6" fillId="0" borderId="2" xfId="0" applyFont="1" applyBorder="1"/>
    <xf numFmtId="0" fontId="5" fillId="10" borderId="0" xfId="0" applyFont="1" applyFill="1"/>
    <xf numFmtId="0" fontId="2" fillId="11" borderId="0" xfId="0" applyFont="1" applyFill="1"/>
    <xf numFmtId="0" fontId="2" fillId="12" borderId="0" xfId="0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9"/>
  <sheetViews>
    <sheetView tabSelected="1" zoomScaleNormal="100" workbookViewId="0">
      <selection activeCell="L9" sqref="L9"/>
    </sheetView>
  </sheetViews>
  <sheetFormatPr defaultRowHeight="15.75" x14ac:dyDescent="0.25"/>
  <cols>
    <col min="1" max="1" width="9.140625" style="3"/>
    <col min="2" max="2" width="14.42578125" style="3" bestFit="1" customWidth="1"/>
    <col min="3" max="3" width="13.5703125" style="3" bestFit="1" customWidth="1"/>
    <col min="4" max="4" width="13.85546875" style="3" bestFit="1" customWidth="1"/>
    <col min="5" max="5" width="12.85546875" style="3" bestFit="1" customWidth="1"/>
    <col min="6" max="6" width="24.140625" style="3" bestFit="1" customWidth="1"/>
    <col min="7" max="7" width="9.140625" style="3"/>
    <col min="8" max="8" width="11.42578125" style="3" customWidth="1"/>
    <col min="9" max="9" width="9.140625" style="3"/>
  </cols>
  <sheetData>
    <row r="2" spans="1:10" x14ac:dyDescent="0.25">
      <c r="A2" s="2" t="s">
        <v>13</v>
      </c>
      <c r="C2" s="3" t="s">
        <v>3</v>
      </c>
      <c r="D2" s="4">
        <v>30</v>
      </c>
      <c r="I2" s="5" t="s">
        <v>18</v>
      </c>
    </row>
    <row r="3" spans="1:10" x14ac:dyDescent="0.25">
      <c r="A3" s="6" t="s">
        <v>0</v>
      </c>
      <c r="B3" s="7">
        <v>888</v>
      </c>
      <c r="C3" s="21" t="s">
        <v>21</v>
      </c>
      <c r="E3" s="8" t="s">
        <v>2</v>
      </c>
      <c r="F3" s="3">
        <v>676</v>
      </c>
      <c r="G3" s="3">
        <f>IF(F6&gt;75%,G14+10,IF(F6&gt;60%,G14+6,IF(F6&gt;50%,G14+3,G14)))</f>
        <v>684.63157894736844</v>
      </c>
    </row>
    <row r="4" spans="1:10" x14ac:dyDescent="0.25">
      <c r="A4" s="6" t="s">
        <v>1</v>
      </c>
      <c r="B4" s="6">
        <f>B3*C4</f>
        <v>364.08</v>
      </c>
      <c r="C4" s="9">
        <v>0.41</v>
      </c>
    </row>
    <row r="6" spans="1:10" x14ac:dyDescent="0.25">
      <c r="A6" s="10" t="s">
        <v>25</v>
      </c>
      <c r="B6" s="10" t="s">
        <v>19</v>
      </c>
      <c r="C6" s="10" t="s">
        <v>20</v>
      </c>
      <c r="D6" s="10" t="s">
        <v>22</v>
      </c>
      <c r="E6" s="10" t="s">
        <v>23</v>
      </c>
      <c r="F6" s="10" t="s">
        <v>24</v>
      </c>
      <c r="I6" s="18" t="str">
        <f>A2</f>
        <v>Vanderbuilt</v>
      </c>
    </row>
    <row r="7" spans="1:10" x14ac:dyDescent="0.25">
      <c r="A7" s="6">
        <v>770</v>
      </c>
      <c r="B7" s="7">
        <v>0.01</v>
      </c>
      <c r="C7" s="7">
        <v>0.02</v>
      </c>
      <c r="D7" s="15">
        <f>B7*$B$3</f>
        <v>8.8800000000000008</v>
      </c>
      <c r="E7" s="15">
        <f>C7*$B$4</f>
        <v>7.2816000000000001</v>
      </c>
      <c r="F7" s="11">
        <f>E7/D7</f>
        <v>0.82</v>
      </c>
      <c r="H7" s="12">
        <f>F7</f>
        <v>0.82</v>
      </c>
      <c r="J7" s="1"/>
    </row>
    <row r="8" spans="1:10" x14ac:dyDescent="0.25">
      <c r="A8" s="6">
        <v>740</v>
      </c>
      <c r="B8" s="7">
        <v>0.04</v>
      </c>
      <c r="C8" s="7">
        <v>0.05</v>
      </c>
      <c r="D8" s="15">
        <f t="shared" ref="D8:D12" si="0">B8*$B$3</f>
        <v>35.520000000000003</v>
      </c>
      <c r="E8" s="15">
        <f t="shared" ref="E8:E13" si="1">C8*$B$4</f>
        <v>18.204000000000001</v>
      </c>
      <c r="F8" s="11">
        <f t="shared" ref="F8:F11" si="2">E8/D8</f>
        <v>0.51249999999999996</v>
      </c>
      <c r="H8" s="12">
        <f t="shared" ref="H8:H13" si="3">F8</f>
        <v>0.51249999999999996</v>
      </c>
      <c r="J8" s="1"/>
    </row>
    <row r="9" spans="1:10" x14ac:dyDescent="0.25">
      <c r="A9" s="6">
        <v>710</v>
      </c>
      <c r="B9" s="7">
        <v>0.2</v>
      </c>
      <c r="C9" s="7">
        <v>0.25</v>
      </c>
      <c r="D9" s="15">
        <f t="shared" si="0"/>
        <v>177.60000000000002</v>
      </c>
      <c r="E9" s="15">
        <f t="shared" si="1"/>
        <v>91.02</v>
      </c>
      <c r="F9" s="11">
        <f t="shared" si="2"/>
        <v>0.51249999999999996</v>
      </c>
      <c r="H9" s="12">
        <f t="shared" si="3"/>
        <v>0.51249999999999996</v>
      </c>
      <c r="J9" s="1"/>
    </row>
    <row r="10" spans="1:10" x14ac:dyDescent="0.25">
      <c r="A10" s="6">
        <v>680</v>
      </c>
      <c r="B10" s="7">
        <v>0.21</v>
      </c>
      <c r="C10" s="7">
        <v>0.22</v>
      </c>
      <c r="D10" s="15">
        <f t="shared" si="0"/>
        <v>186.48</v>
      </c>
      <c r="E10" s="15">
        <f t="shared" si="1"/>
        <v>80.0976</v>
      </c>
      <c r="F10" s="11">
        <f t="shared" si="2"/>
        <v>0.42952380952380953</v>
      </c>
      <c r="H10" s="12">
        <f t="shared" si="3"/>
        <v>0.42952380952380953</v>
      </c>
      <c r="J10" s="1"/>
    </row>
    <row r="11" spans="1:10" x14ac:dyDescent="0.25">
      <c r="A11" s="6">
        <v>650</v>
      </c>
      <c r="B11" s="7">
        <v>0.17</v>
      </c>
      <c r="C11" s="7">
        <v>0.25</v>
      </c>
      <c r="D11" s="15">
        <f t="shared" si="0"/>
        <v>150.96</v>
      </c>
      <c r="E11" s="15">
        <f t="shared" si="1"/>
        <v>91.02</v>
      </c>
      <c r="F11" s="11">
        <f t="shared" si="2"/>
        <v>0.6029411764705882</v>
      </c>
      <c r="H11" s="12">
        <f t="shared" si="3"/>
        <v>0.6029411764705882</v>
      </c>
      <c r="J11" s="1"/>
    </row>
    <row r="12" spans="1:10" x14ac:dyDescent="0.25">
      <c r="A12" s="6">
        <v>620</v>
      </c>
      <c r="B12" s="7">
        <v>0.14000000000000001</v>
      </c>
      <c r="C12" s="7">
        <v>0.15</v>
      </c>
      <c r="D12" s="15">
        <f t="shared" si="0"/>
        <v>124.32000000000001</v>
      </c>
      <c r="E12" s="15">
        <f t="shared" si="1"/>
        <v>54.611999999999995</v>
      </c>
      <c r="F12" s="11">
        <f>E12/D12</f>
        <v>0.43928571428571422</v>
      </c>
      <c r="H12" s="12">
        <f t="shared" si="3"/>
        <v>0.43928571428571422</v>
      </c>
      <c r="J12" s="1"/>
    </row>
    <row r="13" spans="1:10" x14ac:dyDescent="0.25">
      <c r="A13" s="6">
        <v>590</v>
      </c>
      <c r="B13" s="7">
        <v>0</v>
      </c>
      <c r="C13" s="7">
        <v>0.01</v>
      </c>
      <c r="D13" s="15">
        <v>0</v>
      </c>
      <c r="E13" s="15">
        <f t="shared" si="1"/>
        <v>3.6408</v>
      </c>
      <c r="F13" s="11" t="e">
        <f t="shared" ref="F13" si="4">E13/D13</f>
        <v>#DIV/0!</v>
      </c>
      <c r="H13" s="12" t="e">
        <f t="shared" si="3"/>
        <v>#DIV/0!</v>
      </c>
    </row>
    <row r="14" spans="1:10" x14ac:dyDescent="0.25">
      <c r="G14" s="13">
        <f>(E7*A7+E8*A8+E9*A9+E10*A10+E11*A11+E12*A12+E13*A13)/(E7+E8+E9+E10+E11+E12+E13)</f>
        <v>674.63157894736844</v>
      </c>
    </row>
    <row r="15" spans="1:10" x14ac:dyDescent="0.25">
      <c r="A15" s="2" t="s">
        <v>4</v>
      </c>
      <c r="C15" s="3" t="s">
        <v>3</v>
      </c>
      <c r="D15" s="4">
        <v>9</v>
      </c>
    </row>
    <row r="16" spans="1:10" x14ac:dyDescent="0.25">
      <c r="A16" s="6" t="s">
        <v>0</v>
      </c>
      <c r="B16" s="7">
        <v>2443</v>
      </c>
      <c r="C16" s="21" t="s">
        <v>21</v>
      </c>
    </row>
    <row r="17" spans="1:9" x14ac:dyDescent="0.25">
      <c r="A17" s="6" t="s">
        <v>1</v>
      </c>
      <c r="B17" s="6">
        <f>B16*C17</f>
        <v>855.05</v>
      </c>
      <c r="C17" s="9">
        <v>0.35</v>
      </c>
      <c r="E17" s="8" t="s">
        <v>2</v>
      </c>
      <c r="F17" s="3">
        <v>706</v>
      </c>
    </row>
    <row r="19" spans="1:9" x14ac:dyDescent="0.25">
      <c r="A19" s="10" t="s">
        <v>25</v>
      </c>
      <c r="B19" s="10" t="s">
        <v>19</v>
      </c>
      <c r="C19" s="10" t="s">
        <v>20</v>
      </c>
      <c r="D19" s="10" t="s">
        <v>22</v>
      </c>
      <c r="E19" s="10" t="s">
        <v>23</v>
      </c>
      <c r="F19" s="10" t="s">
        <v>24</v>
      </c>
      <c r="I19" s="16" t="str">
        <f>A15</f>
        <v>Mich -Ross</v>
      </c>
    </row>
    <row r="20" spans="1:9" x14ac:dyDescent="0.25">
      <c r="A20" s="6">
        <v>770</v>
      </c>
      <c r="B20" s="7">
        <v>0.02</v>
      </c>
      <c r="C20" s="7">
        <v>0.03</v>
      </c>
      <c r="D20" s="15">
        <f>B20*$B$3</f>
        <v>17.760000000000002</v>
      </c>
      <c r="E20" s="15">
        <f>C20*$B$4</f>
        <v>10.9224</v>
      </c>
      <c r="F20" s="11">
        <f>E20/D20</f>
        <v>0.61499999999999988</v>
      </c>
      <c r="H20" s="12">
        <f>F20</f>
        <v>0.61499999999999988</v>
      </c>
    </row>
    <row r="21" spans="1:9" x14ac:dyDescent="0.25">
      <c r="A21" s="6">
        <v>740</v>
      </c>
      <c r="B21" s="7">
        <v>0.14000000000000001</v>
      </c>
      <c r="C21" s="7">
        <v>0.19</v>
      </c>
      <c r="D21" s="15">
        <f t="shared" ref="D21:D25" si="5">B21*$B$3</f>
        <v>124.32000000000001</v>
      </c>
      <c r="E21" s="15">
        <f t="shared" ref="E21:E25" si="6">C21*$B$4</f>
        <v>69.175200000000004</v>
      </c>
      <c r="F21" s="11">
        <f t="shared" ref="F21:F26" si="7">E21/D21</f>
        <v>0.55642857142857138</v>
      </c>
      <c r="H21" s="12">
        <f t="shared" ref="H21:H26" si="8">F21</f>
        <v>0.55642857142857138</v>
      </c>
    </row>
    <row r="22" spans="1:9" x14ac:dyDescent="0.25">
      <c r="A22" s="6">
        <v>710</v>
      </c>
      <c r="B22" s="7">
        <v>0.35</v>
      </c>
      <c r="C22" s="7">
        <v>0.38</v>
      </c>
      <c r="D22" s="15">
        <f t="shared" si="5"/>
        <v>310.79999999999995</v>
      </c>
      <c r="E22" s="15">
        <f t="shared" si="6"/>
        <v>138.35040000000001</v>
      </c>
      <c r="F22" s="11">
        <f t="shared" si="7"/>
        <v>0.44514285714285723</v>
      </c>
      <c r="H22" s="12">
        <f t="shared" si="8"/>
        <v>0.44514285714285723</v>
      </c>
    </row>
    <row r="23" spans="1:9" x14ac:dyDescent="0.25">
      <c r="A23" s="6">
        <v>680</v>
      </c>
      <c r="B23" s="7">
        <v>0.23</v>
      </c>
      <c r="C23" s="7">
        <v>0.23</v>
      </c>
      <c r="D23" s="15">
        <f t="shared" si="5"/>
        <v>204.24</v>
      </c>
      <c r="E23" s="15">
        <f t="shared" si="6"/>
        <v>83.738399999999999</v>
      </c>
      <c r="F23" s="11">
        <f t="shared" si="7"/>
        <v>0.41</v>
      </c>
      <c r="H23" s="12">
        <f t="shared" si="8"/>
        <v>0.41</v>
      </c>
    </row>
    <row r="24" spans="1:9" x14ac:dyDescent="0.25">
      <c r="A24" s="6">
        <v>650</v>
      </c>
      <c r="B24" s="7">
        <v>0.11</v>
      </c>
      <c r="C24" s="7">
        <v>0.11</v>
      </c>
      <c r="D24" s="15">
        <f t="shared" si="5"/>
        <v>97.68</v>
      </c>
      <c r="E24" s="15">
        <f t="shared" si="6"/>
        <v>40.0488</v>
      </c>
      <c r="F24" s="11">
        <f t="shared" si="7"/>
        <v>0.41</v>
      </c>
      <c r="H24" s="12">
        <f t="shared" si="8"/>
        <v>0.41</v>
      </c>
    </row>
    <row r="25" spans="1:9" x14ac:dyDescent="0.25">
      <c r="A25" s="6">
        <v>620</v>
      </c>
      <c r="B25" s="7">
        <v>0.08</v>
      </c>
      <c r="C25" s="7">
        <v>0.05</v>
      </c>
      <c r="D25" s="15">
        <f t="shared" si="5"/>
        <v>71.040000000000006</v>
      </c>
      <c r="E25" s="15">
        <f t="shared" si="6"/>
        <v>18.204000000000001</v>
      </c>
      <c r="F25" s="11">
        <f t="shared" si="7"/>
        <v>0.25624999999999998</v>
      </c>
      <c r="H25" s="12">
        <f t="shared" si="8"/>
        <v>0.25624999999999998</v>
      </c>
    </row>
    <row r="26" spans="1:9" x14ac:dyDescent="0.25">
      <c r="A26" s="6">
        <v>590</v>
      </c>
      <c r="B26" s="7">
        <v>0.03</v>
      </c>
      <c r="C26" s="7">
        <v>0.01</v>
      </c>
      <c r="D26" s="15">
        <f t="shared" ref="D26" si="9">B26*$B$3</f>
        <v>26.64</v>
      </c>
      <c r="E26" s="15">
        <f t="shared" ref="E26" si="10">C26*$B$4</f>
        <v>3.6408</v>
      </c>
      <c r="F26" s="11">
        <f t="shared" si="7"/>
        <v>0.13666666666666666</v>
      </c>
      <c r="H26" s="12">
        <f t="shared" si="8"/>
        <v>0.13666666666666666</v>
      </c>
    </row>
    <row r="27" spans="1:9" x14ac:dyDescent="0.25">
      <c r="G27" s="13">
        <f>(E20*A20+E21*A21+E22*A22+E23*A23+E24*A24+E25*A25+E26*A26)/(E20+E21+E22+E23+E24+E25+E26)</f>
        <v>698.30000000000007</v>
      </c>
    </row>
    <row r="30" spans="1:9" x14ac:dyDescent="0.25">
      <c r="A30" s="2" t="s">
        <v>5</v>
      </c>
      <c r="C30" s="3" t="s">
        <v>3</v>
      </c>
      <c r="D30" s="4">
        <v>10</v>
      </c>
    </row>
    <row r="31" spans="1:9" x14ac:dyDescent="0.25">
      <c r="A31" s="6" t="s">
        <v>0</v>
      </c>
      <c r="B31" s="7">
        <v>1411</v>
      </c>
      <c r="C31" s="21" t="s">
        <v>21</v>
      </c>
    </row>
    <row r="32" spans="1:9" x14ac:dyDescent="0.25">
      <c r="A32" s="6" t="s">
        <v>1</v>
      </c>
      <c r="B32" s="6">
        <f>B31*C32</f>
        <v>437.41</v>
      </c>
      <c r="C32" s="9">
        <v>0.31</v>
      </c>
      <c r="E32" s="8" t="s">
        <v>2</v>
      </c>
      <c r="F32" s="3">
        <v>706</v>
      </c>
      <c r="G32" s="3">
        <f>IF(F35&gt;75%,G42+10,IF(F35&gt;60%,G42+6,IF(F35&gt;50%,G42+3,G42)))</f>
        <v>706.03030303030312</v>
      </c>
    </row>
    <row r="34" spans="1:9" x14ac:dyDescent="0.25">
      <c r="A34" s="10" t="s">
        <v>25</v>
      </c>
      <c r="B34" s="10" t="s">
        <v>19</v>
      </c>
      <c r="C34" s="10" t="s">
        <v>20</v>
      </c>
      <c r="D34" s="10" t="s">
        <v>22</v>
      </c>
      <c r="E34" s="10" t="s">
        <v>23</v>
      </c>
      <c r="F34" s="10" t="s">
        <v>24</v>
      </c>
      <c r="I34" s="18" t="str">
        <f>A30</f>
        <v>Carnegie</v>
      </c>
    </row>
    <row r="35" spans="1:9" x14ac:dyDescent="0.25">
      <c r="A35" s="6">
        <v>770</v>
      </c>
      <c r="B35" s="7">
        <v>0.08</v>
      </c>
      <c r="C35" s="7">
        <v>0.11</v>
      </c>
      <c r="D35" s="15">
        <f>B35*$B$3</f>
        <v>71.040000000000006</v>
      </c>
      <c r="E35" s="15">
        <f>C35*$B$4</f>
        <v>40.0488</v>
      </c>
      <c r="F35" s="11">
        <f>E35/D35</f>
        <v>0.56374999999999997</v>
      </c>
      <c r="H35" s="12">
        <f>F35</f>
        <v>0.56374999999999997</v>
      </c>
    </row>
    <row r="36" spans="1:9" x14ac:dyDescent="0.25">
      <c r="A36" s="6">
        <v>740</v>
      </c>
      <c r="B36" s="7">
        <v>0.2</v>
      </c>
      <c r="C36" s="7">
        <v>0.21</v>
      </c>
      <c r="D36" s="15">
        <f t="shared" ref="D36:D41" si="11">B36*$B$3</f>
        <v>177.60000000000002</v>
      </c>
      <c r="E36" s="15">
        <f t="shared" ref="E36:E41" si="12">C36*$B$4</f>
        <v>76.456799999999987</v>
      </c>
      <c r="F36" s="11">
        <f t="shared" ref="F36:F41" si="13">E36/D36</f>
        <v>0.43049999999999988</v>
      </c>
      <c r="H36" s="12">
        <f t="shared" ref="H36:H41" si="14">F36</f>
        <v>0.43049999999999988</v>
      </c>
    </row>
    <row r="37" spans="1:9" x14ac:dyDescent="0.25">
      <c r="A37" s="6">
        <v>710</v>
      </c>
      <c r="B37" s="7">
        <v>0.33</v>
      </c>
      <c r="C37" s="7">
        <v>0.28999999999999998</v>
      </c>
      <c r="D37" s="15">
        <f t="shared" si="11"/>
        <v>293.04000000000002</v>
      </c>
      <c r="E37" s="15">
        <f t="shared" si="12"/>
        <v>105.58319999999999</v>
      </c>
      <c r="F37" s="11">
        <f t="shared" si="13"/>
        <v>0.36030303030303024</v>
      </c>
      <c r="H37" s="12">
        <f t="shared" si="14"/>
        <v>0.36030303030303024</v>
      </c>
    </row>
    <row r="38" spans="1:9" x14ac:dyDescent="0.25">
      <c r="A38" s="6">
        <v>680</v>
      </c>
      <c r="B38" s="7">
        <v>0.16</v>
      </c>
      <c r="C38" s="7">
        <v>0.16</v>
      </c>
      <c r="D38" s="15">
        <f t="shared" si="11"/>
        <v>142.08000000000001</v>
      </c>
      <c r="E38" s="15">
        <f t="shared" si="12"/>
        <v>58.252800000000001</v>
      </c>
      <c r="F38" s="11">
        <f t="shared" si="13"/>
        <v>0.41</v>
      </c>
      <c r="H38" s="12">
        <f t="shared" si="14"/>
        <v>0.41</v>
      </c>
    </row>
    <row r="39" spans="1:9" x14ac:dyDescent="0.25">
      <c r="A39" s="6">
        <v>650</v>
      </c>
      <c r="B39" s="7">
        <v>0.12</v>
      </c>
      <c r="C39" s="7">
        <v>0.16</v>
      </c>
      <c r="D39" s="15">
        <f t="shared" si="11"/>
        <v>106.56</v>
      </c>
      <c r="E39" s="15">
        <f t="shared" si="12"/>
        <v>58.252800000000001</v>
      </c>
      <c r="F39" s="11">
        <f t="shared" si="13"/>
        <v>0.54666666666666663</v>
      </c>
      <c r="H39" s="12">
        <f t="shared" si="14"/>
        <v>0.54666666666666663</v>
      </c>
    </row>
    <row r="40" spans="1:9" x14ac:dyDescent="0.25">
      <c r="A40" s="6">
        <v>620</v>
      </c>
      <c r="B40" s="7">
        <v>0.06</v>
      </c>
      <c r="C40" s="7">
        <v>0.06</v>
      </c>
      <c r="D40" s="15">
        <f t="shared" si="11"/>
        <v>53.28</v>
      </c>
      <c r="E40" s="15">
        <f t="shared" si="12"/>
        <v>21.844799999999999</v>
      </c>
      <c r="F40" s="11">
        <f t="shared" si="13"/>
        <v>0.41</v>
      </c>
      <c r="H40" s="12">
        <f t="shared" si="14"/>
        <v>0.41</v>
      </c>
    </row>
    <row r="41" spans="1:9" x14ac:dyDescent="0.25">
      <c r="A41" s="6">
        <v>590</v>
      </c>
      <c r="B41" s="7">
        <v>0.03</v>
      </c>
      <c r="C41" s="7">
        <v>0</v>
      </c>
      <c r="D41" s="15">
        <f t="shared" si="11"/>
        <v>26.64</v>
      </c>
      <c r="E41" s="15">
        <f t="shared" si="12"/>
        <v>0</v>
      </c>
      <c r="F41" s="11">
        <f t="shared" si="13"/>
        <v>0</v>
      </c>
      <c r="H41" s="12">
        <f t="shared" si="14"/>
        <v>0</v>
      </c>
    </row>
    <row r="42" spans="1:9" x14ac:dyDescent="0.25">
      <c r="G42" s="13">
        <f>(E35*A35+E36*A36+E37*A37+E38*A38+E39*A39+E40*A40+E41*A41)/(E35+E36+E37+E38+E39+E40+E41)</f>
        <v>703.03030303030312</v>
      </c>
    </row>
    <row r="45" spans="1:9" x14ac:dyDescent="0.25">
      <c r="A45" s="2" t="s">
        <v>6</v>
      </c>
      <c r="C45" s="3" t="s">
        <v>3</v>
      </c>
      <c r="D45" s="4">
        <v>11</v>
      </c>
    </row>
    <row r="46" spans="1:9" x14ac:dyDescent="0.25">
      <c r="A46" s="6" t="s">
        <v>0</v>
      </c>
      <c r="B46" s="7">
        <v>4129</v>
      </c>
      <c r="C46" s="21" t="s">
        <v>21</v>
      </c>
    </row>
    <row r="47" spans="1:9" x14ac:dyDescent="0.25">
      <c r="A47" s="6" t="s">
        <v>1</v>
      </c>
      <c r="B47" s="6">
        <f>B46*C47</f>
        <v>743.22</v>
      </c>
      <c r="C47" s="9">
        <v>0.18</v>
      </c>
      <c r="E47" s="8" t="s">
        <v>2</v>
      </c>
      <c r="F47" s="3">
        <v>716</v>
      </c>
      <c r="G47" s="3">
        <f>IF(F50&gt;75%,G57+10,IF(F50&gt;60%,G57+6,IF(F50&gt;50%,G57+3,G57)))</f>
        <v>716.1</v>
      </c>
    </row>
    <row r="49" spans="1:9" x14ac:dyDescent="0.25">
      <c r="A49" s="10" t="s">
        <v>25</v>
      </c>
      <c r="B49" s="10" t="s">
        <v>19</v>
      </c>
      <c r="C49" s="10" t="s">
        <v>20</v>
      </c>
      <c r="D49" s="10" t="s">
        <v>22</v>
      </c>
      <c r="E49" s="10" t="s">
        <v>23</v>
      </c>
      <c r="F49" s="10" t="s">
        <v>24</v>
      </c>
      <c r="I49" s="17" t="str">
        <f>A45</f>
        <v>UCLA</v>
      </c>
    </row>
    <row r="50" spans="1:9" x14ac:dyDescent="0.25">
      <c r="A50" s="6">
        <v>770</v>
      </c>
      <c r="B50" s="7">
        <v>0.02</v>
      </c>
      <c r="C50" s="7">
        <v>0.04</v>
      </c>
      <c r="D50" s="15">
        <f>B50*$B$3</f>
        <v>17.760000000000002</v>
      </c>
      <c r="E50" s="15">
        <f>C50*$B$4</f>
        <v>14.5632</v>
      </c>
      <c r="F50" s="11">
        <f>E50/D50</f>
        <v>0.82</v>
      </c>
      <c r="H50" s="12">
        <f>F50</f>
        <v>0.82</v>
      </c>
    </row>
    <row r="51" spans="1:9" x14ac:dyDescent="0.25">
      <c r="A51" s="6">
        <v>740</v>
      </c>
      <c r="B51" s="7">
        <v>0.12</v>
      </c>
      <c r="C51" s="7">
        <v>0.22</v>
      </c>
      <c r="D51" s="15">
        <f t="shared" ref="D51:D56" si="15">B51*$B$3</f>
        <v>106.56</v>
      </c>
      <c r="E51" s="15">
        <f t="shared" ref="E51:E56" si="16">C51*$B$4</f>
        <v>80.0976</v>
      </c>
      <c r="F51" s="11">
        <f t="shared" ref="F51:F56" si="17">E51/D51</f>
        <v>0.75166666666666671</v>
      </c>
      <c r="H51" s="12">
        <f t="shared" ref="H51:H56" si="18">F51</f>
        <v>0.75166666666666671</v>
      </c>
    </row>
    <row r="52" spans="1:9" x14ac:dyDescent="0.25">
      <c r="A52" s="6">
        <v>710</v>
      </c>
      <c r="B52" s="7">
        <v>0.32</v>
      </c>
      <c r="C52" s="7">
        <v>0.42</v>
      </c>
      <c r="D52" s="15">
        <f t="shared" si="15"/>
        <v>284.16000000000003</v>
      </c>
      <c r="E52" s="15">
        <f t="shared" si="16"/>
        <v>152.91359999999997</v>
      </c>
      <c r="F52" s="11">
        <f t="shared" si="17"/>
        <v>0.53812499999999985</v>
      </c>
      <c r="H52" s="12">
        <f t="shared" si="18"/>
        <v>0.53812499999999985</v>
      </c>
    </row>
    <row r="53" spans="1:9" x14ac:dyDescent="0.25">
      <c r="A53" s="6">
        <v>680</v>
      </c>
      <c r="B53" s="7">
        <v>0.23</v>
      </c>
      <c r="C53" s="7">
        <v>0.24</v>
      </c>
      <c r="D53" s="15">
        <f t="shared" si="15"/>
        <v>204.24</v>
      </c>
      <c r="E53" s="15">
        <f t="shared" si="16"/>
        <v>87.379199999999997</v>
      </c>
      <c r="F53" s="11">
        <f t="shared" si="17"/>
        <v>0.42782608695652169</v>
      </c>
      <c r="H53" s="12">
        <f t="shared" si="18"/>
        <v>0.42782608695652169</v>
      </c>
    </row>
    <row r="54" spans="1:9" x14ac:dyDescent="0.25">
      <c r="A54" s="6">
        <v>650</v>
      </c>
      <c r="B54" s="7">
        <v>0.11</v>
      </c>
      <c r="C54" s="7">
        <v>0.06</v>
      </c>
      <c r="D54" s="15">
        <f t="shared" si="15"/>
        <v>97.68</v>
      </c>
      <c r="E54" s="15">
        <f t="shared" si="16"/>
        <v>21.844799999999999</v>
      </c>
      <c r="F54" s="11">
        <f t="shared" si="17"/>
        <v>0.22363636363636361</v>
      </c>
      <c r="H54" s="12">
        <f t="shared" si="18"/>
        <v>0.22363636363636361</v>
      </c>
    </row>
    <row r="55" spans="1:9" x14ac:dyDescent="0.25">
      <c r="A55" s="6">
        <v>620</v>
      </c>
      <c r="B55" s="7">
        <v>0.08</v>
      </c>
      <c r="C55" s="7">
        <v>0.01</v>
      </c>
      <c r="D55" s="15">
        <f t="shared" si="15"/>
        <v>71.040000000000006</v>
      </c>
      <c r="E55" s="15">
        <f t="shared" si="16"/>
        <v>3.6408</v>
      </c>
      <c r="F55" s="11">
        <f t="shared" si="17"/>
        <v>5.1249999999999997E-2</v>
      </c>
      <c r="H55" s="12">
        <f t="shared" si="18"/>
        <v>5.1249999999999997E-2</v>
      </c>
    </row>
    <row r="56" spans="1:9" x14ac:dyDescent="0.25">
      <c r="A56" s="6">
        <v>590</v>
      </c>
      <c r="B56" s="7">
        <v>0.04</v>
      </c>
      <c r="C56" s="7">
        <v>0.01</v>
      </c>
      <c r="D56" s="15">
        <f t="shared" si="15"/>
        <v>35.520000000000003</v>
      </c>
      <c r="E56" s="15">
        <f t="shared" si="16"/>
        <v>3.6408</v>
      </c>
      <c r="F56" s="11">
        <f t="shared" si="17"/>
        <v>0.10249999999999999</v>
      </c>
      <c r="H56" s="12">
        <f t="shared" si="18"/>
        <v>0.10249999999999999</v>
      </c>
    </row>
    <row r="57" spans="1:9" x14ac:dyDescent="0.25">
      <c r="G57" s="13">
        <f>(E50*A50+E51*A51+E52*A52+E53*A53+E54*A54+E55*A55+E56*A56)/(E50+E51+E52+E53+E54+E55+E56)</f>
        <v>706.1</v>
      </c>
    </row>
    <row r="60" spans="1:9" x14ac:dyDescent="0.25">
      <c r="A60" s="2" t="s">
        <v>7</v>
      </c>
      <c r="C60" s="3" t="s">
        <v>3</v>
      </c>
      <c r="D60" s="4">
        <v>6</v>
      </c>
    </row>
    <row r="61" spans="1:9" x14ac:dyDescent="0.25">
      <c r="A61" s="6" t="s">
        <v>0</v>
      </c>
      <c r="B61" s="7">
        <v>2756</v>
      </c>
      <c r="C61" s="21" t="s">
        <v>21</v>
      </c>
    </row>
    <row r="62" spans="1:9" x14ac:dyDescent="0.25">
      <c r="A62" s="6" t="s">
        <v>1</v>
      </c>
      <c r="B62" s="6">
        <f>B61*C62</f>
        <v>661.43999999999994</v>
      </c>
      <c r="C62" s="9">
        <v>0.24</v>
      </c>
      <c r="E62" s="8" t="s">
        <v>2</v>
      </c>
      <c r="F62" s="3">
        <v>722</v>
      </c>
      <c r="G62" s="14">
        <f>IF(F65&gt;75%,G72+10,IF(F65&gt;60%,G72+6,IF(F65&gt;50%,G72+3,G72)))</f>
        <v>721.18811881188117</v>
      </c>
    </row>
    <row r="64" spans="1:9" x14ac:dyDescent="0.25">
      <c r="A64" s="10" t="s">
        <v>25</v>
      </c>
      <c r="B64" s="10" t="s">
        <v>19</v>
      </c>
      <c r="C64" s="10" t="s">
        <v>20</v>
      </c>
      <c r="D64" s="10" t="s">
        <v>22</v>
      </c>
      <c r="E64" s="10" t="s">
        <v>23</v>
      </c>
      <c r="F64" s="10" t="s">
        <v>24</v>
      </c>
      <c r="I64" s="17" t="str">
        <f>A60</f>
        <v>Yale</v>
      </c>
    </row>
    <row r="65" spans="1:9" x14ac:dyDescent="0.25">
      <c r="A65" s="6">
        <v>770</v>
      </c>
      <c r="B65" s="7">
        <v>0.03</v>
      </c>
      <c r="C65" s="7">
        <v>0.06</v>
      </c>
      <c r="D65" s="15">
        <f>B65*$B$3</f>
        <v>26.64</v>
      </c>
      <c r="E65" s="15">
        <f>C65*$B$4</f>
        <v>21.844799999999999</v>
      </c>
      <c r="F65" s="11">
        <f>E65/D65</f>
        <v>0.82</v>
      </c>
      <c r="H65" s="12">
        <f>F65</f>
        <v>0.82</v>
      </c>
    </row>
    <row r="66" spans="1:9" x14ac:dyDescent="0.25">
      <c r="A66" s="6">
        <v>740</v>
      </c>
      <c r="B66" s="7">
        <v>0.16</v>
      </c>
      <c r="C66" s="7">
        <v>0.28000000000000003</v>
      </c>
      <c r="D66" s="15">
        <f t="shared" ref="D66:D71" si="19">B66*$B$3</f>
        <v>142.08000000000001</v>
      </c>
      <c r="E66" s="15">
        <f t="shared" ref="E66:E71" si="20">C66*$B$4</f>
        <v>101.94240000000001</v>
      </c>
      <c r="F66" s="11">
        <f t="shared" ref="F66:F71" si="21">E66/D66</f>
        <v>0.71750000000000003</v>
      </c>
      <c r="H66" s="12">
        <f t="shared" ref="H66:H71" si="22">F66</f>
        <v>0.71750000000000003</v>
      </c>
    </row>
    <row r="67" spans="1:9" x14ac:dyDescent="0.25">
      <c r="A67" s="6">
        <v>710</v>
      </c>
      <c r="B67" s="7">
        <v>0.33</v>
      </c>
      <c r="C67" s="7">
        <v>0.43</v>
      </c>
      <c r="D67" s="15">
        <f t="shared" si="19"/>
        <v>293.04000000000002</v>
      </c>
      <c r="E67" s="15">
        <f t="shared" si="20"/>
        <v>156.55439999999999</v>
      </c>
      <c r="F67" s="11">
        <f t="shared" si="21"/>
        <v>0.53424242424242419</v>
      </c>
      <c r="H67" s="12">
        <f t="shared" si="22"/>
        <v>0.53424242424242419</v>
      </c>
    </row>
    <row r="68" spans="1:9" x14ac:dyDescent="0.25">
      <c r="A68" s="6">
        <v>680</v>
      </c>
      <c r="B68" s="7">
        <v>0.21</v>
      </c>
      <c r="C68" s="7">
        <v>0.16</v>
      </c>
      <c r="D68" s="15">
        <f t="shared" si="19"/>
        <v>186.48</v>
      </c>
      <c r="E68" s="15">
        <f t="shared" si="20"/>
        <v>58.252800000000001</v>
      </c>
      <c r="F68" s="11">
        <f t="shared" si="21"/>
        <v>0.31238095238095243</v>
      </c>
      <c r="H68" s="12">
        <f t="shared" si="22"/>
        <v>0.31238095238095243</v>
      </c>
    </row>
    <row r="69" spans="1:9" x14ac:dyDescent="0.25">
      <c r="A69" s="6">
        <v>650</v>
      </c>
      <c r="B69" s="7">
        <v>0.1</v>
      </c>
      <c r="C69" s="7">
        <v>0.05</v>
      </c>
      <c r="D69" s="15">
        <f t="shared" si="19"/>
        <v>88.800000000000011</v>
      </c>
      <c r="E69" s="15">
        <f t="shared" si="20"/>
        <v>18.204000000000001</v>
      </c>
      <c r="F69" s="11">
        <f t="shared" si="21"/>
        <v>0.20499999999999999</v>
      </c>
      <c r="H69" s="12">
        <f t="shared" si="22"/>
        <v>0.20499999999999999</v>
      </c>
    </row>
    <row r="70" spans="1:9" x14ac:dyDescent="0.25">
      <c r="A70" s="6">
        <v>620</v>
      </c>
      <c r="B70" s="7">
        <v>7.0000000000000007E-2</v>
      </c>
      <c r="C70" s="7">
        <v>0.02</v>
      </c>
      <c r="D70" s="15">
        <f t="shared" si="19"/>
        <v>62.160000000000004</v>
      </c>
      <c r="E70" s="15">
        <f t="shared" si="20"/>
        <v>7.2816000000000001</v>
      </c>
      <c r="F70" s="11">
        <f t="shared" si="21"/>
        <v>0.11714285714285713</v>
      </c>
      <c r="H70" s="12">
        <f t="shared" si="22"/>
        <v>0.11714285714285713</v>
      </c>
    </row>
    <row r="71" spans="1:9" x14ac:dyDescent="0.25">
      <c r="A71" s="6">
        <v>590</v>
      </c>
      <c r="B71" s="7">
        <v>0.03</v>
      </c>
      <c r="C71" s="7">
        <v>0.01</v>
      </c>
      <c r="D71" s="15">
        <f t="shared" si="19"/>
        <v>26.64</v>
      </c>
      <c r="E71" s="15">
        <f t="shared" si="20"/>
        <v>3.6408</v>
      </c>
      <c r="F71" s="11">
        <f t="shared" si="21"/>
        <v>0.13666666666666666</v>
      </c>
      <c r="H71" s="12">
        <f t="shared" si="22"/>
        <v>0.13666666666666666</v>
      </c>
    </row>
    <row r="72" spans="1:9" x14ac:dyDescent="0.25">
      <c r="G72" s="13">
        <f>(E65*A65+E66*A66+E67*A67+E68*A68+E69*A69+E70*A70+E71*A71)/(E65+E66+E67+E68+E69+E70+E71)</f>
        <v>711.18811881188117</v>
      </c>
    </row>
    <row r="75" spans="1:9" x14ac:dyDescent="0.25">
      <c r="A75" s="2" t="s">
        <v>8</v>
      </c>
      <c r="C75" s="3" t="s">
        <v>3</v>
      </c>
      <c r="D75" s="4">
        <v>13</v>
      </c>
    </row>
    <row r="76" spans="1:9" x14ac:dyDescent="0.25">
      <c r="A76" s="6" t="s">
        <v>0</v>
      </c>
      <c r="B76" s="7">
        <v>1833</v>
      </c>
      <c r="C76" s="21" t="s">
        <v>21</v>
      </c>
    </row>
    <row r="77" spans="1:9" x14ac:dyDescent="0.25">
      <c r="A77" s="6" t="s">
        <v>1</v>
      </c>
      <c r="B77" s="6">
        <f>B76*C77</f>
        <v>549.9</v>
      </c>
      <c r="C77" s="9">
        <v>0.3</v>
      </c>
      <c r="E77" s="8" t="s">
        <v>2</v>
      </c>
      <c r="F77" s="3">
        <v>692</v>
      </c>
      <c r="G77" s="14">
        <f>IF(F80&gt;75%,G87+10,IF(F80&gt;60%,G87+6,IF(F80&gt;50%,G87+3,G87)))</f>
        <v>683.63636363636351</v>
      </c>
    </row>
    <row r="79" spans="1:9" x14ac:dyDescent="0.25">
      <c r="A79" s="10" t="s">
        <v>25</v>
      </c>
      <c r="B79" s="10" t="s">
        <v>19</v>
      </c>
      <c r="C79" s="10" t="s">
        <v>20</v>
      </c>
      <c r="D79" s="10" t="s">
        <v>22</v>
      </c>
      <c r="E79" s="10" t="s">
        <v>23</v>
      </c>
      <c r="F79" s="10" t="s">
        <v>24</v>
      </c>
      <c r="I79" s="18" t="str">
        <f>A75</f>
        <v>Cornell</v>
      </c>
    </row>
    <row r="80" spans="1:9" x14ac:dyDescent="0.25">
      <c r="A80" s="6">
        <v>770</v>
      </c>
      <c r="B80" s="7">
        <v>0.01</v>
      </c>
      <c r="C80" s="7">
        <v>0.01</v>
      </c>
      <c r="D80" s="15">
        <f>B80*$B$3</f>
        <v>8.8800000000000008</v>
      </c>
      <c r="E80" s="15">
        <f>C80*$B$4</f>
        <v>3.6408</v>
      </c>
      <c r="F80" s="11">
        <f>E80/D80</f>
        <v>0.41</v>
      </c>
      <c r="H80" s="12">
        <f>F80</f>
        <v>0.41</v>
      </c>
    </row>
    <row r="81" spans="1:9" x14ac:dyDescent="0.25">
      <c r="A81" s="6">
        <v>740</v>
      </c>
      <c r="B81" s="7">
        <v>0.12</v>
      </c>
      <c r="C81" s="7">
        <v>0.12</v>
      </c>
      <c r="D81" s="15">
        <f t="shared" ref="D81:D86" si="23">B81*$B$3</f>
        <v>106.56</v>
      </c>
      <c r="E81" s="15">
        <f t="shared" ref="E81:E86" si="24">C81*$B$4</f>
        <v>43.689599999999999</v>
      </c>
      <c r="F81" s="11">
        <f t="shared" ref="F81:F86" si="25">E81/D81</f>
        <v>0.41</v>
      </c>
      <c r="H81" s="12">
        <f t="shared" ref="H81:H86" si="26">F81</f>
        <v>0.41</v>
      </c>
    </row>
    <row r="82" spans="1:9" x14ac:dyDescent="0.25">
      <c r="A82" s="6">
        <v>710</v>
      </c>
      <c r="B82" s="7">
        <v>0.31</v>
      </c>
      <c r="C82" s="7">
        <v>0.28000000000000003</v>
      </c>
      <c r="D82" s="15">
        <f t="shared" si="23"/>
        <v>275.27999999999997</v>
      </c>
      <c r="E82" s="15">
        <f t="shared" si="24"/>
        <v>101.94240000000001</v>
      </c>
      <c r="F82" s="11">
        <f t="shared" si="25"/>
        <v>0.37032258064516133</v>
      </c>
      <c r="H82" s="12">
        <f t="shared" si="26"/>
        <v>0.37032258064516133</v>
      </c>
    </row>
    <row r="83" spans="1:9" x14ac:dyDescent="0.25">
      <c r="A83" s="6">
        <v>680</v>
      </c>
      <c r="B83" s="7">
        <v>0.25</v>
      </c>
      <c r="C83" s="7">
        <v>0.31</v>
      </c>
      <c r="D83" s="15">
        <f t="shared" si="23"/>
        <v>222</v>
      </c>
      <c r="E83" s="15">
        <f t="shared" si="24"/>
        <v>112.86479999999999</v>
      </c>
      <c r="F83" s="11">
        <f t="shared" si="25"/>
        <v>0.50839999999999996</v>
      </c>
      <c r="H83" s="12">
        <f t="shared" si="26"/>
        <v>0.50839999999999996</v>
      </c>
    </row>
    <row r="84" spans="1:9" x14ac:dyDescent="0.25">
      <c r="A84" s="6">
        <v>650</v>
      </c>
      <c r="B84" s="7">
        <v>0.12</v>
      </c>
      <c r="C84" s="7">
        <v>0.14000000000000001</v>
      </c>
      <c r="D84" s="15">
        <f t="shared" si="23"/>
        <v>106.56</v>
      </c>
      <c r="E84" s="15">
        <f t="shared" si="24"/>
        <v>50.971200000000003</v>
      </c>
      <c r="F84" s="11">
        <f t="shared" si="25"/>
        <v>0.47833333333333333</v>
      </c>
      <c r="H84" s="12">
        <f t="shared" si="26"/>
        <v>0.47833333333333333</v>
      </c>
    </row>
    <row r="85" spans="1:9" x14ac:dyDescent="0.25">
      <c r="A85" s="6">
        <v>620</v>
      </c>
      <c r="B85" s="7">
        <v>0.08</v>
      </c>
      <c r="C85" s="7">
        <v>0.1</v>
      </c>
      <c r="D85" s="15">
        <f t="shared" si="23"/>
        <v>71.040000000000006</v>
      </c>
      <c r="E85" s="15">
        <f t="shared" si="24"/>
        <v>36.408000000000001</v>
      </c>
      <c r="F85" s="11">
        <f t="shared" si="25"/>
        <v>0.51249999999999996</v>
      </c>
      <c r="H85" s="12">
        <f t="shared" si="26"/>
        <v>0.51249999999999996</v>
      </c>
    </row>
    <row r="86" spans="1:9" x14ac:dyDescent="0.25">
      <c r="A86" s="6">
        <v>590</v>
      </c>
      <c r="B86" s="7">
        <v>0.04</v>
      </c>
      <c r="C86" s="7">
        <v>0.03</v>
      </c>
      <c r="D86" s="15">
        <f t="shared" si="23"/>
        <v>35.520000000000003</v>
      </c>
      <c r="E86" s="15">
        <f t="shared" si="24"/>
        <v>10.9224</v>
      </c>
      <c r="F86" s="11">
        <f t="shared" si="25"/>
        <v>0.30749999999999994</v>
      </c>
      <c r="H86" s="12">
        <f t="shared" si="26"/>
        <v>0.30749999999999994</v>
      </c>
    </row>
    <row r="87" spans="1:9" x14ac:dyDescent="0.25">
      <c r="G87" s="13">
        <f>(E80*A80+E81*A81+E82*A82+E83*A83+E84*A84+E85*A85+E86*A86)/(E80+E81+E82+E83+E84+E85+E86)</f>
        <v>683.63636363636351</v>
      </c>
    </row>
    <row r="90" spans="1:9" x14ac:dyDescent="0.25">
      <c r="A90" s="2" t="s">
        <v>9</v>
      </c>
      <c r="C90" s="3" t="s">
        <v>3</v>
      </c>
      <c r="D90" s="4">
        <v>18</v>
      </c>
    </row>
    <row r="91" spans="1:9" x14ac:dyDescent="0.25">
      <c r="A91" s="6" t="s">
        <v>0</v>
      </c>
      <c r="B91" s="7">
        <v>1334</v>
      </c>
      <c r="C91" s="21" t="s">
        <v>21</v>
      </c>
    </row>
    <row r="92" spans="1:9" x14ac:dyDescent="0.25">
      <c r="A92" s="6" t="s">
        <v>1</v>
      </c>
      <c r="B92" s="6">
        <f>B91*C92</f>
        <v>413.54</v>
      </c>
      <c r="C92" s="9">
        <v>0.31</v>
      </c>
      <c r="E92" s="8" t="s">
        <v>2</v>
      </c>
      <c r="F92" s="3">
        <v>678</v>
      </c>
      <c r="G92" s="14">
        <f>IF(F95&gt;75%,G102+10,IF(F95&gt;60%,G102+6,IF(F95&gt;50%,G102+3,G102)))</f>
        <v>670.60606060606074</v>
      </c>
    </row>
    <row r="94" spans="1:9" x14ac:dyDescent="0.25">
      <c r="A94" s="10" t="s">
        <v>25</v>
      </c>
      <c r="B94" s="10" t="s">
        <v>19</v>
      </c>
      <c r="C94" s="10" t="s">
        <v>20</v>
      </c>
      <c r="D94" s="10" t="s">
        <v>22</v>
      </c>
      <c r="E94" s="10" t="s">
        <v>23</v>
      </c>
      <c r="F94" s="10" t="s">
        <v>24</v>
      </c>
    </row>
    <row r="95" spans="1:9" x14ac:dyDescent="0.25">
      <c r="A95" s="6">
        <v>770</v>
      </c>
      <c r="B95" s="7">
        <v>0.01</v>
      </c>
      <c r="C95" s="7">
        <v>0</v>
      </c>
      <c r="D95" s="15">
        <f>B95*$B$3</f>
        <v>8.8800000000000008</v>
      </c>
      <c r="E95" s="15">
        <f>C95*$B$4</f>
        <v>0</v>
      </c>
      <c r="F95" s="11">
        <f>E95/D95</f>
        <v>0</v>
      </c>
      <c r="H95" s="12">
        <f>F95</f>
        <v>0</v>
      </c>
      <c r="I95" s="18" t="str">
        <f>A90</f>
        <v>Emory</v>
      </c>
    </row>
    <row r="96" spans="1:9" x14ac:dyDescent="0.25">
      <c r="A96" s="6">
        <v>740</v>
      </c>
      <c r="B96" s="7">
        <v>0.09</v>
      </c>
      <c r="C96" s="7">
        <v>0.09</v>
      </c>
      <c r="D96" s="15">
        <f t="shared" ref="D96:D101" si="27">B96*$B$3</f>
        <v>79.92</v>
      </c>
      <c r="E96" s="15">
        <f t="shared" ref="E96:E101" si="28">C96*$B$4</f>
        <v>32.767199999999995</v>
      </c>
      <c r="F96" s="11">
        <f t="shared" ref="F96:F101" si="29">E96/D96</f>
        <v>0.40999999999999992</v>
      </c>
      <c r="H96" s="12">
        <f t="shared" ref="H96:H101" si="30">F96</f>
        <v>0.40999999999999992</v>
      </c>
    </row>
    <row r="97" spans="1:9" x14ac:dyDescent="0.25">
      <c r="A97" s="6">
        <v>710</v>
      </c>
      <c r="B97" s="7">
        <v>0.24</v>
      </c>
      <c r="C97" s="7">
        <v>0.21</v>
      </c>
      <c r="D97" s="15">
        <f t="shared" si="27"/>
        <v>213.12</v>
      </c>
      <c r="E97" s="15">
        <f t="shared" si="28"/>
        <v>76.456799999999987</v>
      </c>
      <c r="F97" s="11">
        <f t="shared" si="29"/>
        <v>0.35874999999999996</v>
      </c>
      <c r="H97" s="12">
        <f t="shared" si="30"/>
        <v>0.35874999999999996</v>
      </c>
    </row>
    <row r="98" spans="1:9" x14ac:dyDescent="0.25">
      <c r="A98" s="6">
        <v>680</v>
      </c>
      <c r="B98" s="7">
        <v>0.22</v>
      </c>
      <c r="C98" s="7">
        <v>0.25</v>
      </c>
      <c r="D98" s="15">
        <f t="shared" si="27"/>
        <v>195.36</v>
      </c>
      <c r="E98" s="15">
        <f t="shared" si="28"/>
        <v>91.02</v>
      </c>
      <c r="F98" s="11">
        <f t="shared" si="29"/>
        <v>0.46590909090909088</v>
      </c>
      <c r="H98" s="12">
        <f t="shared" si="30"/>
        <v>0.46590909090909088</v>
      </c>
    </row>
    <row r="99" spans="1:9" x14ac:dyDescent="0.25">
      <c r="A99" s="6">
        <v>650</v>
      </c>
      <c r="B99" s="7">
        <v>0.15</v>
      </c>
      <c r="C99" s="7">
        <v>0.25</v>
      </c>
      <c r="D99" s="15">
        <f t="shared" si="27"/>
        <v>133.19999999999999</v>
      </c>
      <c r="E99" s="15">
        <f t="shared" si="28"/>
        <v>91.02</v>
      </c>
      <c r="F99" s="11">
        <f t="shared" si="29"/>
        <v>0.68333333333333335</v>
      </c>
      <c r="H99" s="12">
        <f t="shared" si="30"/>
        <v>0.68333333333333335</v>
      </c>
    </row>
    <row r="100" spans="1:9" x14ac:dyDescent="0.25">
      <c r="A100" s="6">
        <v>620</v>
      </c>
      <c r="B100" s="7">
        <v>0.13</v>
      </c>
      <c r="C100" s="7">
        <v>0.12</v>
      </c>
      <c r="D100" s="15">
        <f t="shared" si="27"/>
        <v>115.44</v>
      </c>
      <c r="E100" s="15">
        <f t="shared" si="28"/>
        <v>43.689599999999999</v>
      </c>
      <c r="F100" s="11">
        <f t="shared" si="29"/>
        <v>0.37846153846153846</v>
      </c>
      <c r="H100" s="12">
        <f t="shared" si="30"/>
        <v>0.37846153846153846</v>
      </c>
    </row>
    <row r="101" spans="1:9" x14ac:dyDescent="0.25">
      <c r="A101" s="6">
        <v>590</v>
      </c>
      <c r="B101" s="7">
        <v>7.0000000000000007E-2</v>
      </c>
      <c r="C101" s="7">
        <v>7.0000000000000007E-2</v>
      </c>
      <c r="D101" s="15">
        <f t="shared" si="27"/>
        <v>62.160000000000004</v>
      </c>
      <c r="E101" s="15">
        <f t="shared" si="28"/>
        <v>25.485600000000002</v>
      </c>
      <c r="F101" s="11">
        <f t="shared" si="29"/>
        <v>0.41</v>
      </c>
      <c r="H101" s="12">
        <f t="shared" si="30"/>
        <v>0.41</v>
      </c>
    </row>
    <row r="102" spans="1:9" x14ac:dyDescent="0.25">
      <c r="G102" s="13">
        <f>(E95*A95+E96*A96+E97*A97+E98*A98+E99*A99+E100*A100+E101*A101)/(E95+E96+E97+E98+E99+E100+E101)</f>
        <v>670.60606060606074</v>
      </c>
    </row>
    <row r="105" spans="1:9" x14ac:dyDescent="0.25">
      <c r="A105" s="2" t="s">
        <v>10</v>
      </c>
      <c r="C105" s="3" t="s">
        <v>3</v>
      </c>
      <c r="D105" s="4">
        <v>16</v>
      </c>
    </row>
    <row r="106" spans="1:9" x14ac:dyDescent="0.25">
      <c r="A106" s="6" t="s">
        <v>0</v>
      </c>
      <c r="B106" s="7">
        <v>1232</v>
      </c>
      <c r="C106" s="21" t="s">
        <v>21</v>
      </c>
    </row>
    <row r="107" spans="1:9" x14ac:dyDescent="0.25">
      <c r="A107" s="6" t="s">
        <v>1</v>
      </c>
      <c r="B107" s="6">
        <f>B106*C107</f>
        <v>406.56</v>
      </c>
      <c r="C107" s="9">
        <v>0.33</v>
      </c>
      <c r="E107" s="8" t="s">
        <v>2</v>
      </c>
      <c r="F107" s="3">
        <v>669</v>
      </c>
      <c r="G107" s="14">
        <f>IF(F110&gt;75%,G117+10,IF(F110&gt;60%,G117+6,IF(F110&gt;50%,G117+3,G117)))</f>
        <v>664.52631578947376</v>
      </c>
    </row>
    <row r="109" spans="1:9" x14ac:dyDescent="0.25">
      <c r="A109" s="10" t="s">
        <v>25</v>
      </c>
      <c r="B109" s="10" t="s">
        <v>19</v>
      </c>
      <c r="C109" s="10" t="s">
        <v>20</v>
      </c>
      <c r="D109" s="10" t="s">
        <v>22</v>
      </c>
      <c r="E109" s="10" t="s">
        <v>23</v>
      </c>
      <c r="F109" s="10" t="s">
        <v>24</v>
      </c>
    </row>
    <row r="110" spans="1:9" x14ac:dyDescent="0.25">
      <c r="A110" s="6">
        <v>770</v>
      </c>
      <c r="B110" s="7">
        <v>0.01</v>
      </c>
      <c r="C110" s="7">
        <v>0</v>
      </c>
      <c r="D110" s="15">
        <f>B110*$B$3</f>
        <v>8.8800000000000008</v>
      </c>
      <c r="E110" s="15">
        <f>C110*$B$4</f>
        <v>0</v>
      </c>
      <c r="F110" s="11">
        <f>E110/D110</f>
        <v>0</v>
      </c>
      <c r="H110" s="12">
        <f>F110</f>
        <v>0</v>
      </c>
      <c r="I110" s="19" t="str">
        <f>A105</f>
        <v>Indiana</v>
      </c>
    </row>
    <row r="111" spans="1:9" x14ac:dyDescent="0.25">
      <c r="A111" s="6">
        <v>740</v>
      </c>
      <c r="B111" s="7">
        <v>0.05</v>
      </c>
      <c r="C111" s="7">
        <v>0.06</v>
      </c>
      <c r="D111" s="15">
        <f t="shared" ref="D111:D116" si="31">B111*$B$3</f>
        <v>44.400000000000006</v>
      </c>
      <c r="E111" s="15">
        <f t="shared" ref="E111:E116" si="32">C111*$B$4</f>
        <v>21.844799999999999</v>
      </c>
      <c r="F111" s="11">
        <f t="shared" ref="F111:F116" si="33">E111/D111</f>
        <v>0.49199999999999994</v>
      </c>
      <c r="H111" s="12">
        <f t="shared" ref="H111:H116" si="34">F111</f>
        <v>0.49199999999999994</v>
      </c>
    </row>
    <row r="112" spans="1:9" x14ac:dyDescent="0.25">
      <c r="A112" s="6">
        <v>710</v>
      </c>
      <c r="B112" s="7">
        <v>0.23</v>
      </c>
      <c r="C112" s="7">
        <v>0.23</v>
      </c>
      <c r="D112" s="15">
        <f t="shared" si="31"/>
        <v>204.24</v>
      </c>
      <c r="E112" s="15">
        <f t="shared" si="32"/>
        <v>83.738399999999999</v>
      </c>
      <c r="F112" s="11">
        <f t="shared" si="33"/>
        <v>0.41</v>
      </c>
      <c r="H112" s="12">
        <f t="shared" si="34"/>
        <v>0.41</v>
      </c>
    </row>
    <row r="113" spans="1:9" x14ac:dyDescent="0.25">
      <c r="A113" s="6">
        <v>680</v>
      </c>
      <c r="B113" s="7">
        <v>0.25</v>
      </c>
      <c r="C113" s="7">
        <v>0.23</v>
      </c>
      <c r="D113" s="15">
        <f t="shared" si="31"/>
        <v>222</v>
      </c>
      <c r="E113" s="15">
        <f t="shared" si="32"/>
        <v>83.738399999999999</v>
      </c>
      <c r="F113" s="11">
        <f t="shared" si="33"/>
        <v>0.37719999999999998</v>
      </c>
      <c r="H113" s="12">
        <f t="shared" si="34"/>
        <v>0.37719999999999998</v>
      </c>
    </row>
    <row r="114" spans="1:9" x14ac:dyDescent="0.25">
      <c r="A114" s="6">
        <v>650</v>
      </c>
      <c r="B114" s="7">
        <v>0.15</v>
      </c>
      <c r="C114" s="7">
        <v>0.13</v>
      </c>
      <c r="D114" s="15">
        <f t="shared" si="31"/>
        <v>133.19999999999999</v>
      </c>
      <c r="E114" s="15">
        <f t="shared" si="32"/>
        <v>47.330399999999997</v>
      </c>
      <c r="F114" s="11">
        <f t="shared" si="33"/>
        <v>0.35533333333333333</v>
      </c>
      <c r="H114" s="12">
        <f t="shared" si="34"/>
        <v>0.35533333333333333</v>
      </c>
    </row>
    <row r="115" spans="1:9" x14ac:dyDescent="0.25">
      <c r="A115" s="6">
        <v>620</v>
      </c>
      <c r="B115" s="7">
        <v>0.15</v>
      </c>
      <c r="C115" s="7">
        <v>0.19</v>
      </c>
      <c r="D115" s="15">
        <f t="shared" si="31"/>
        <v>133.19999999999999</v>
      </c>
      <c r="E115" s="15">
        <f t="shared" si="32"/>
        <v>69.175200000000004</v>
      </c>
      <c r="F115" s="11">
        <f t="shared" si="33"/>
        <v>0.51933333333333342</v>
      </c>
      <c r="H115" s="12">
        <f t="shared" si="34"/>
        <v>0.51933333333333342</v>
      </c>
    </row>
    <row r="116" spans="1:9" x14ac:dyDescent="0.25">
      <c r="A116" s="6">
        <v>590</v>
      </c>
      <c r="B116" s="7">
        <v>7.0000000000000007E-2</v>
      </c>
      <c r="C116" s="7">
        <v>0.11</v>
      </c>
      <c r="D116" s="15">
        <f t="shared" si="31"/>
        <v>62.160000000000004</v>
      </c>
      <c r="E116" s="15">
        <f t="shared" si="32"/>
        <v>40.0488</v>
      </c>
      <c r="F116" s="11">
        <f t="shared" si="33"/>
        <v>0.64428571428571424</v>
      </c>
      <c r="H116" s="12">
        <f t="shared" si="34"/>
        <v>0.64428571428571424</v>
      </c>
    </row>
    <row r="117" spans="1:9" x14ac:dyDescent="0.25">
      <c r="G117" s="13">
        <f>(E110*A110+E111*A111+E112*A112+E113*A113+E114*A114+E115*A115+E116*A116)/(E110+E111+E112+E113+E114+E115+E116)</f>
        <v>664.52631578947376</v>
      </c>
    </row>
    <row r="120" spans="1:9" x14ac:dyDescent="0.25">
      <c r="A120" s="2" t="s">
        <v>11</v>
      </c>
      <c r="C120" s="3" t="s">
        <v>3</v>
      </c>
      <c r="D120" s="4">
        <v>27</v>
      </c>
    </row>
    <row r="121" spans="1:9" x14ac:dyDescent="0.25">
      <c r="A121" s="6" t="s">
        <v>0</v>
      </c>
      <c r="B121" s="7">
        <v>394</v>
      </c>
      <c r="C121" s="21" t="s">
        <v>21</v>
      </c>
    </row>
    <row r="122" spans="1:9" x14ac:dyDescent="0.25">
      <c r="A122" s="6" t="s">
        <v>1</v>
      </c>
      <c r="B122" s="6">
        <f>B121*C122</f>
        <v>212.76000000000002</v>
      </c>
      <c r="C122" s="9">
        <v>0.54</v>
      </c>
      <c r="E122" s="8" t="s">
        <v>2</v>
      </c>
      <c r="F122" s="3">
        <v>667</v>
      </c>
      <c r="G122" s="14">
        <f>IF(F125&gt;75%,G132+10,IF(F125&gt;60%,G132+6,IF(F125&gt;50%,G132+3,G132)))</f>
        <v>658.04123711340208</v>
      </c>
    </row>
    <row r="124" spans="1:9" x14ac:dyDescent="0.25">
      <c r="A124" s="10" t="s">
        <v>25</v>
      </c>
      <c r="B124" s="10" t="s">
        <v>19</v>
      </c>
      <c r="C124" s="10" t="s">
        <v>20</v>
      </c>
      <c r="D124" s="10" t="s">
        <v>22</v>
      </c>
      <c r="E124" s="10" t="s">
        <v>23</v>
      </c>
      <c r="F124" s="10" t="s">
        <v>24</v>
      </c>
    </row>
    <row r="125" spans="1:9" x14ac:dyDescent="0.25">
      <c r="A125" s="6">
        <v>770</v>
      </c>
      <c r="B125" s="7">
        <v>0.01</v>
      </c>
      <c r="C125" s="7">
        <v>0</v>
      </c>
      <c r="D125" s="15">
        <f>B125*$B$3</f>
        <v>8.8800000000000008</v>
      </c>
      <c r="E125" s="15">
        <f>C125*$B$4</f>
        <v>0</v>
      </c>
      <c r="F125" s="11">
        <f>E125/D125</f>
        <v>0</v>
      </c>
      <c r="H125" s="12">
        <f>F125</f>
        <v>0</v>
      </c>
      <c r="I125" s="19" t="str">
        <f>A120</f>
        <v>BYU</v>
      </c>
    </row>
    <row r="126" spans="1:9" x14ac:dyDescent="0.25">
      <c r="A126" s="6">
        <v>740</v>
      </c>
      <c r="B126" s="7">
        <v>0.02</v>
      </c>
      <c r="C126" s="7">
        <v>0.02</v>
      </c>
      <c r="D126" s="15">
        <f t="shared" ref="D126:D131" si="35">B126*$B$3</f>
        <v>17.760000000000002</v>
      </c>
      <c r="E126" s="15">
        <f t="shared" ref="E126:E131" si="36">C126*$B$4</f>
        <v>7.2816000000000001</v>
      </c>
      <c r="F126" s="11">
        <f t="shared" ref="F126:F131" si="37">E126/D126</f>
        <v>0.41</v>
      </c>
      <c r="H126" s="12">
        <f t="shared" ref="H126:H131" si="38">F126</f>
        <v>0.41</v>
      </c>
    </row>
    <row r="127" spans="1:9" x14ac:dyDescent="0.25">
      <c r="A127" s="6">
        <v>710</v>
      </c>
      <c r="B127" s="7">
        <v>0.14000000000000001</v>
      </c>
      <c r="C127" s="7">
        <v>0.17</v>
      </c>
      <c r="D127" s="15">
        <f t="shared" si="35"/>
        <v>124.32000000000001</v>
      </c>
      <c r="E127" s="15">
        <f t="shared" si="36"/>
        <v>61.893599999999999</v>
      </c>
      <c r="F127" s="11">
        <f t="shared" si="37"/>
        <v>0.49785714285714283</v>
      </c>
      <c r="H127" s="12">
        <f t="shared" si="38"/>
        <v>0.49785714285714283</v>
      </c>
    </row>
    <row r="128" spans="1:9" x14ac:dyDescent="0.25">
      <c r="A128" s="6">
        <v>680</v>
      </c>
      <c r="B128" s="7">
        <v>0.2</v>
      </c>
      <c r="C128" s="7">
        <v>0.25</v>
      </c>
      <c r="D128" s="15">
        <f t="shared" si="35"/>
        <v>177.60000000000002</v>
      </c>
      <c r="E128" s="15">
        <f t="shared" si="36"/>
        <v>91.02</v>
      </c>
      <c r="F128" s="11">
        <f t="shared" si="37"/>
        <v>0.51249999999999996</v>
      </c>
      <c r="H128" s="12">
        <f t="shared" si="38"/>
        <v>0.51249999999999996</v>
      </c>
    </row>
    <row r="129" spans="1:9" x14ac:dyDescent="0.25">
      <c r="A129" s="6">
        <v>650</v>
      </c>
      <c r="B129" s="7">
        <v>0.14000000000000001</v>
      </c>
      <c r="C129" s="7">
        <v>0.22</v>
      </c>
      <c r="D129" s="15">
        <f t="shared" si="35"/>
        <v>124.32000000000001</v>
      </c>
      <c r="E129" s="15">
        <f t="shared" si="36"/>
        <v>80.0976</v>
      </c>
      <c r="F129" s="11">
        <f t="shared" si="37"/>
        <v>0.64428571428571424</v>
      </c>
      <c r="H129" s="12">
        <f t="shared" si="38"/>
        <v>0.64428571428571424</v>
      </c>
    </row>
    <row r="130" spans="1:9" x14ac:dyDescent="0.25">
      <c r="A130" s="6">
        <v>620</v>
      </c>
      <c r="B130" s="7">
        <v>0.16</v>
      </c>
      <c r="C130" s="7">
        <v>0.23</v>
      </c>
      <c r="D130" s="15">
        <f t="shared" si="35"/>
        <v>142.08000000000001</v>
      </c>
      <c r="E130" s="15">
        <f t="shared" si="36"/>
        <v>83.738399999999999</v>
      </c>
      <c r="F130" s="11">
        <f t="shared" si="37"/>
        <v>0.58937499999999998</v>
      </c>
      <c r="H130" s="12">
        <f t="shared" si="38"/>
        <v>0.58937499999999998</v>
      </c>
    </row>
    <row r="131" spans="1:9" x14ac:dyDescent="0.25">
      <c r="A131" s="6">
        <v>590</v>
      </c>
      <c r="B131" s="7">
        <v>0.1</v>
      </c>
      <c r="C131" s="7">
        <v>0.08</v>
      </c>
      <c r="D131" s="15">
        <f t="shared" si="35"/>
        <v>88.800000000000011</v>
      </c>
      <c r="E131" s="15">
        <f t="shared" si="36"/>
        <v>29.1264</v>
      </c>
      <c r="F131" s="11">
        <f t="shared" si="37"/>
        <v>0.32799999999999996</v>
      </c>
      <c r="H131" s="12">
        <f t="shared" si="38"/>
        <v>0.32799999999999996</v>
      </c>
    </row>
    <row r="132" spans="1:9" x14ac:dyDescent="0.25">
      <c r="G132" s="13">
        <f>(E125*A125+E126*A126+E127*A127+E128*A128+E129*A129+E130*A130+E131*A131)/(E125+E126+E127+E128+E129+E130+E131)</f>
        <v>658.04123711340208</v>
      </c>
    </row>
    <row r="136" spans="1:9" x14ac:dyDescent="0.25">
      <c r="A136" s="2" t="s">
        <v>12</v>
      </c>
      <c r="C136" s="3" t="s">
        <v>3</v>
      </c>
      <c r="D136" s="4">
        <v>26</v>
      </c>
    </row>
    <row r="137" spans="1:9" x14ac:dyDescent="0.25">
      <c r="A137" s="6" t="s">
        <v>0</v>
      </c>
      <c r="B137" s="7">
        <v>1685</v>
      </c>
      <c r="C137" s="21" t="s">
        <v>21</v>
      </c>
    </row>
    <row r="138" spans="1:9" x14ac:dyDescent="0.25">
      <c r="A138" s="6" t="s">
        <v>1</v>
      </c>
      <c r="B138" s="6">
        <f>B137*C138</f>
        <v>454.95000000000005</v>
      </c>
      <c r="C138" s="9">
        <v>0.27</v>
      </c>
      <c r="E138" s="8" t="s">
        <v>2</v>
      </c>
      <c r="F138" s="3">
        <v>699</v>
      </c>
      <c r="G138" s="14">
        <f>IF(F141&gt;75%,G148+10,IF(F141&gt;60%,G148+6,IF(F141&gt;50%,G148+3,G148)))</f>
        <v>702.55102040816337</v>
      </c>
    </row>
    <row r="140" spans="1:9" x14ac:dyDescent="0.25">
      <c r="A140" s="10" t="s">
        <v>25</v>
      </c>
      <c r="B140" s="10" t="s">
        <v>19</v>
      </c>
      <c r="C140" s="10" t="s">
        <v>20</v>
      </c>
      <c r="D140" s="10" t="s">
        <v>22</v>
      </c>
      <c r="E140" s="10" t="s">
        <v>23</v>
      </c>
      <c r="F140" s="10" t="s">
        <v>24</v>
      </c>
      <c r="I140" s="17" t="str">
        <f>A136</f>
        <v>U of Wash</v>
      </c>
    </row>
    <row r="141" spans="1:9" x14ac:dyDescent="0.25">
      <c r="A141" s="6">
        <v>770</v>
      </c>
      <c r="B141" s="7">
        <v>0.01</v>
      </c>
      <c r="C141" s="7">
        <v>0.02</v>
      </c>
      <c r="D141" s="15">
        <f>B141*$B$3</f>
        <v>8.8800000000000008</v>
      </c>
      <c r="E141" s="15">
        <f>C141*$B$4</f>
        <v>7.2816000000000001</v>
      </c>
      <c r="F141" s="11">
        <f>E141/D141</f>
        <v>0.82</v>
      </c>
      <c r="H141" s="12">
        <f>F141</f>
        <v>0.82</v>
      </c>
    </row>
    <row r="142" spans="1:9" x14ac:dyDescent="0.25">
      <c r="A142" s="6">
        <v>740</v>
      </c>
      <c r="B142" s="7">
        <v>0.09</v>
      </c>
      <c r="C142" s="7">
        <v>0.16</v>
      </c>
      <c r="D142" s="15">
        <f t="shared" ref="D142:D147" si="39">B142*$B$3</f>
        <v>79.92</v>
      </c>
      <c r="E142" s="15">
        <f t="shared" ref="E142:E147" si="40">C142*$B$4</f>
        <v>58.252800000000001</v>
      </c>
      <c r="F142" s="11">
        <f t="shared" ref="F142:F147" si="41">E142/D142</f>
        <v>0.72888888888888892</v>
      </c>
      <c r="H142" s="12">
        <f t="shared" ref="H142:H147" si="42">F142</f>
        <v>0.72888888888888892</v>
      </c>
    </row>
    <row r="143" spans="1:9" x14ac:dyDescent="0.25">
      <c r="A143" s="6">
        <v>710</v>
      </c>
      <c r="B143" s="7">
        <v>0.28000000000000003</v>
      </c>
      <c r="C143" s="7">
        <v>0.36</v>
      </c>
      <c r="D143" s="15">
        <f t="shared" si="39"/>
        <v>248.64000000000001</v>
      </c>
      <c r="E143" s="15">
        <f t="shared" si="40"/>
        <v>131.06879999999998</v>
      </c>
      <c r="F143" s="11">
        <f t="shared" si="41"/>
        <v>0.52714285714285702</v>
      </c>
      <c r="H143" s="12">
        <f t="shared" si="42"/>
        <v>0.52714285714285702</v>
      </c>
    </row>
    <row r="144" spans="1:9" x14ac:dyDescent="0.25">
      <c r="A144" s="6">
        <v>680</v>
      </c>
      <c r="B144" s="7">
        <v>0.25</v>
      </c>
      <c r="C144" s="7">
        <v>0.24</v>
      </c>
      <c r="D144" s="15">
        <f t="shared" si="39"/>
        <v>222</v>
      </c>
      <c r="E144" s="15">
        <f t="shared" si="40"/>
        <v>87.379199999999997</v>
      </c>
      <c r="F144" s="11">
        <f t="shared" si="41"/>
        <v>0.39360000000000001</v>
      </c>
      <c r="H144" s="12">
        <f t="shared" si="42"/>
        <v>0.39360000000000001</v>
      </c>
    </row>
    <row r="145" spans="1:9" x14ac:dyDescent="0.25">
      <c r="A145" s="6">
        <v>650</v>
      </c>
      <c r="B145" s="7">
        <v>0.14000000000000001</v>
      </c>
      <c r="C145" s="7">
        <v>0.1</v>
      </c>
      <c r="D145" s="15">
        <f t="shared" si="39"/>
        <v>124.32000000000001</v>
      </c>
      <c r="E145" s="15">
        <f t="shared" si="40"/>
        <v>36.408000000000001</v>
      </c>
      <c r="F145" s="11">
        <f t="shared" si="41"/>
        <v>0.29285714285714287</v>
      </c>
      <c r="H145" s="12">
        <f t="shared" si="42"/>
        <v>0.29285714285714287</v>
      </c>
    </row>
    <row r="146" spans="1:9" x14ac:dyDescent="0.25">
      <c r="A146" s="6">
        <v>620</v>
      </c>
      <c r="B146" s="7">
        <v>0.1</v>
      </c>
      <c r="C146" s="7">
        <v>7.0000000000000007E-2</v>
      </c>
      <c r="D146" s="15">
        <f t="shared" si="39"/>
        <v>88.800000000000011</v>
      </c>
      <c r="E146" s="15">
        <f t="shared" si="40"/>
        <v>25.485600000000002</v>
      </c>
      <c r="F146" s="11">
        <f t="shared" si="41"/>
        <v>0.28699999999999998</v>
      </c>
      <c r="H146" s="12">
        <f t="shared" si="42"/>
        <v>0.28699999999999998</v>
      </c>
    </row>
    <row r="147" spans="1:9" x14ac:dyDescent="0.25">
      <c r="A147" s="6">
        <v>590</v>
      </c>
      <c r="B147" s="7">
        <v>0.05</v>
      </c>
      <c r="C147" s="7">
        <v>0.03</v>
      </c>
      <c r="D147" s="15">
        <f t="shared" si="39"/>
        <v>44.400000000000006</v>
      </c>
      <c r="E147" s="15">
        <f t="shared" si="40"/>
        <v>10.9224</v>
      </c>
      <c r="F147" s="11">
        <f t="shared" si="41"/>
        <v>0.24599999999999997</v>
      </c>
      <c r="H147" s="12">
        <f t="shared" si="42"/>
        <v>0.24599999999999997</v>
      </c>
    </row>
    <row r="148" spans="1:9" x14ac:dyDescent="0.25">
      <c r="G148" s="13">
        <f>(E141*A141+E142*A142+E143*A143+E144*A144+E145*A145+E146*A146+E147*A147)/(E141+E142+E143+E144+E145+E146+E147)</f>
        <v>692.55102040816337</v>
      </c>
    </row>
    <row r="151" spans="1:9" x14ac:dyDescent="0.25">
      <c r="A151" s="2" t="s">
        <v>14</v>
      </c>
      <c r="C151" s="3" t="s">
        <v>3</v>
      </c>
      <c r="D151" s="4">
        <v>23</v>
      </c>
    </row>
    <row r="152" spans="1:9" x14ac:dyDescent="0.25">
      <c r="A152" s="6" t="s">
        <v>0</v>
      </c>
      <c r="B152" s="7">
        <v>2130</v>
      </c>
      <c r="C152" s="21" t="s">
        <v>21</v>
      </c>
    </row>
    <row r="153" spans="1:9" x14ac:dyDescent="0.25">
      <c r="A153" s="6" t="s">
        <v>1</v>
      </c>
      <c r="B153" s="6">
        <f>B152*C153</f>
        <v>617.69999999999993</v>
      </c>
      <c r="C153" s="9">
        <v>0.28999999999999998</v>
      </c>
      <c r="E153" s="8" t="s">
        <v>2</v>
      </c>
      <c r="F153" s="3">
        <v>700</v>
      </c>
      <c r="G153" s="14">
        <f>IF(F156&gt;75%,G163+10,IF(F156&gt;60%,G163+6,IF(F156&gt;50%,G163+3,G163)))</f>
        <v>701.87182095625633</v>
      </c>
    </row>
    <row r="155" spans="1:9" x14ac:dyDescent="0.25">
      <c r="A155" s="10" t="s">
        <v>25</v>
      </c>
      <c r="B155" s="10" t="s">
        <v>19</v>
      </c>
      <c r="C155" s="10" t="s">
        <v>20</v>
      </c>
      <c r="D155" s="10" t="s">
        <v>22</v>
      </c>
      <c r="E155" s="10" t="s">
        <v>23</v>
      </c>
      <c r="F155" s="10" t="s">
        <v>24</v>
      </c>
      <c r="I155" s="17" t="str">
        <f>A151</f>
        <v>Tx austin</v>
      </c>
    </row>
    <row r="156" spans="1:9" x14ac:dyDescent="0.25">
      <c r="A156" s="6">
        <v>770</v>
      </c>
      <c r="B156" s="7">
        <v>0.01</v>
      </c>
      <c r="C156" s="7">
        <v>2.3E-2</v>
      </c>
      <c r="D156" s="15">
        <f>B156*$B$3</f>
        <v>8.8800000000000008</v>
      </c>
      <c r="E156" s="15">
        <f>C156*$B$4</f>
        <v>8.3738399999999995</v>
      </c>
      <c r="F156" s="11">
        <f>E156/D156</f>
        <v>0.94299999999999984</v>
      </c>
      <c r="H156" s="12">
        <f>F156</f>
        <v>0.94299999999999984</v>
      </c>
    </row>
    <row r="157" spans="1:9" x14ac:dyDescent="0.25">
      <c r="A157" s="6">
        <v>740</v>
      </c>
      <c r="B157" s="7">
        <v>0.08</v>
      </c>
      <c r="C157" s="7">
        <v>0.12</v>
      </c>
      <c r="D157" s="15">
        <f t="shared" ref="D157:D162" si="43">B157*$B$3</f>
        <v>71.040000000000006</v>
      </c>
      <c r="E157" s="15">
        <f t="shared" ref="E157:E162" si="44">C157*$B$4</f>
        <v>43.689599999999999</v>
      </c>
      <c r="F157" s="11">
        <f t="shared" ref="F157:F162" si="45">E157/D157</f>
        <v>0.61499999999999988</v>
      </c>
      <c r="H157" s="12">
        <f t="shared" ref="H157:H162" si="46">F157</f>
        <v>0.61499999999999988</v>
      </c>
    </row>
    <row r="158" spans="1:9" x14ac:dyDescent="0.25">
      <c r="A158" s="6">
        <v>710</v>
      </c>
      <c r="B158" s="7">
        <v>0.26</v>
      </c>
      <c r="C158" s="7">
        <v>0.36</v>
      </c>
      <c r="D158" s="15">
        <f t="shared" si="43"/>
        <v>230.88</v>
      </c>
      <c r="E158" s="15">
        <f t="shared" si="44"/>
        <v>131.06879999999998</v>
      </c>
      <c r="F158" s="11">
        <f t="shared" si="45"/>
        <v>0.56769230769230761</v>
      </c>
      <c r="H158" s="12">
        <f t="shared" si="46"/>
        <v>0.56769230769230761</v>
      </c>
    </row>
    <row r="159" spans="1:9" x14ac:dyDescent="0.25">
      <c r="A159" s="6">
        <v>680</v>
      </c>
      <c r="B159" s="7">
        <v>0.25</v>
      </c>
      <c r="C159" s="7">
        <v>0.28999999999999998</v>
      </c>
      <c r="D159" s="15">
        <f t="shared" si="43"/>
        <v>222</v>
      </c>
      <c r="E159" s="15">
        <f t="shared" si="44"/>
        <v>105.58319999999999</v>
      </c>
      <c r="F159" s="11">
        <f t="shared" si="45"/>
        <v>0.47559999999999997</v>
      </c>
      <c r="H159" s="12">
        <f t="shared" si="46"/>
        <v>0.47559999999999997</v>
      </c>
    </row>
    <row r="160" spans="1:9" x14ac:dyDescent="0.25">
      <c r="A160" s="6">
        <v>650</v>
      </c>
      <c r="B160" s="7">
        <v>0.15</v>
      </c>
      <c r="C160" s="7">
        <v>0.11</v>
      </c>
      <c r="D160" s="15">
        <f t="shared" si="43"/>
        <v>133.19999999999999</v>
      </c>
      <c r="E160" s="15">
        <f t="shared" si="44"/>
        <v>40.0488</v>
      </c>
      <c r="F160" s="11">
        <f t="shared" si="45"/>
        <v>0.30066666666666669</v>
      </c>
      <c r="H160" s="12">
        <f t="shared" si="46"/>
        <v>0.30066666666666669</v>
      </c>
    </row>
    <row r="161" spans="1:9" x14ac:dyDescent="0.25">
      <c r="A161" s="6">
        <v>620</v>
      </c>
      <c r="B161" s="7">
        <v>0.11</v>
      </c>
      <c r="C161" s="7">
        <v>7.0000000000000007E-2</v>
      </c>
      <c r="D161" s="15">
        <f t="shared" si="43"/>
        <v>97.68</v>
      </c>
      <c r="E161" s="15">
        <f t="shared" si="44"/>
        <v>25.485600000000002</v>
      </c>
      <c r="F161" s="11">
        <f t="shared" si="45"/>
        <v>0.26090909090909092</v>
      </c>
      <c r="H161" s="12">
        <f t="shared" si="46"/>
        <v>0.26090909090909092</v>
      </c>
    </row>
    <row r="162" spans="1:9" x14ac:dyDescent="0.25">
      <c r="A162" s="6">
        <v>590</v>
      </c>
      <c r="B162" s="7">
        <v>0.05</v>
      </c>
      <c r="C162" s="7">
        <v>0.01</v>
      </c>
      <c r="D162" s="15">
        <f t="shared" si="43"/>
        <v>44.400000000000006</v>
      </c>
      <c r="E162" s="15">
        <f t="shared" si="44"/>
        <v>3.6408</v>
      </c>
      <c r="F162" s="11">
        <f t="shared" si="45"/>
        <v>8.199999999999999E-2</v>
      </c>
      <c r="H162" s="12">
        <f t="shared" si="46"/>
        <v>8.199999999999999E-2</v>
      </c>
    </row>
    <row r="163" spans="1:9" x14ac:dyDescent="0.25">
      <c r="G163" s="13">
        <f>(E156*A156+E157*A157+E158*A158+E159*A159+E160*A160+E161*A161+E162*A162)/(E156+E157+E158+E159+E160+E161+E162)</f>
        <v>691.87182095625633</v>
      </c>
    </row>
    <row r="165" spans="1:9" x14ac:dyDescent="0.25">
      <c r="A165" s="2" t="s">
        <v>15</v>
      </c>
      <c r="C165" s="3" t="s">
        <v>3</v>
      </c>
      <c r="D165" s="4">
        <v>23</v>
      </c>
    </row>
    <row r="166" spans="1:9" x14ac:dyDescent="0.25">
      <c r="A166" s="6" t="s">
        <v>0</v>
      </c>
      <c r="B166" s="7">
        <v>426</v>
      </c>
      <c r="C166" s="21" t="s">
        <v>21</v>
      </c>
    </row>
    <row r="167" spans="1:9" x14ac:dyDescent="0.25">
      <c r="A167" s="6" t="s">
        <v>1</v>
      </c>
      <c r="B167" s="6">
        <f>B166*C167</f>
        <v>97.98</v>
      </c>
      <c r="C167" s="9">
        <v>0.23</v>
      </c>
      <c r="E167" s="8" t="s">
        <v>2</v>
      </c>
      <c r="F167" s="3">
        <v>675</v>
      </c>
      <c r="G167" s="14">
        <f>IF(F170&gt;75%,G177+10,IF(F170&gt;60%,G177+6,IF(F170&gt;50%,G177+3,G177)))</f>
        <v>666.36363636363637</v>
      </c>
    </row>
    <row r="169" spans="1:9" x14ac:dyDescent="0.25">
      <c r="A169" s="10" t="s">
        <v>25</v>
      </c>
      <c r="B169" s="10" t="s">
        <v>19</v>
      </c>
      <c r="C169" s="10" t="s">
        <v>20</v>
      </c>
      <c r="D169" s="10" t="s">
        <v>22</v>
      </c>
      <c r="E169" s="10" t="s">
        <v>23</v>
      </c>
      <c r="F169" s="10" t="s">
        <v>24</v>
      </c>
      <c r="I169" s="22" t="str">
        <f>A165</f>
        <v>Georgia Tech</v>
      </c>
    </row>
    <row r="170" spans="1:9" x14ac:dyDescent="0.25">
      <c r="A170" s="6">
        <v>770</v>
      </c>
      <c r="B170" s="7">
        <v>0.01</v>
      </c>
      <c r="C170" s="7">
        <v>0.01</v>
      </c>
      <c r="D170" s="15">
        <f>B170*$B$3</f>
        <v>8.8800000000000008</v>
      </c>
      <c r="E170" s="15">
        <f>C170*$B$4</f>
        <v>3.6408</v>
      </c>
      <c r="F170" s="11">
        <f>E170/D170</f>
        <v>0.41</v>
      </c>
      <c r="H170" s="12">
        <f>F170</f>
        <v>0.41</v>
      </c>
    </row>
    <row r="171" spans="1:9" x14ac:dyDescent="0.25">
      <c r="A171" s="6">
        <v>740</v>
      </c>
      <c r="B171" s="7">
        <v>0.05</v>
      </c>
      <c r="C171" s="7">
        <v>0.05</v>
      </c>
      <c r="D171" s="15">
        <f t="shared" ref="D171:D176" si="47">B171*$B$3</f>
        <v>44.400000000000006</v>
      </c>
      <c r="E171" s="15">
        <f t="shared" ref="E171:E176" si="48">C171*$B$4</f>
        <v>18.204000000000001</v>
      </c>
      <c r="F171" s="11">
        <f t="shared" ref="F171:F176" si="49">E171/D171</f>
        <v>0.41</v>
      </c>
      <c r="H171" s="12">
        <f t="shared" ref="H171:H176" si="50">F171</f>
        <v>0.41</v>
      </c>
    </row>
    <row r="172" spans="1:9" x14ac:dyDescent="0.25">
      <c r="A172" s="6">
        <v>710</v>
      </c>
      <c r="B172" s="7">
        <v>0.19</v>
      </c>
      <c r="C172" s="7">
        <v>0.2</v>
      </c>
      <c r="D172" s="15">
        <f t="shared" si="47"/>
        <v>168.72</v>
      </c>
      <c r="E172" s="15">
        <f t="shared" si="48"/>
        <v>72.816000000000003</v>
      </c>
      <c r="F172" s="11">
        <f t="shared" si="49"/>
        <v>0.43157894736842106</v>
      </c>
      <c r="H172" s="12">
        <f t="shared" si="50"/>
        <v>0.43157894736842106</v>
      </c>
    </row>
    <row r="173" spans="1:9" x14ac:dyDescent="0.25">
      <c r="A173" s="6">
        <v>680</v>
      </c>
      <c r="B173" s="7">
        <v>0.23</v>
      </c>
      <c r="C173" s="7">
        <v>0.28999999999999998</v>
      </c>
      <c r="D173" s="15">
        <f t="shared" si="47"/>
        <v>204.24</v>
      </c>
      <c r="E173" s="15">
        <f t="shared" si="48"/>
        <v>105.58319999999999</v>
      </c>
      <c r="F173" s="11">
        <f t="shared" si="49"/>
        <v>0.51695652173913031</v>
      </c>
      <c r="H173" s="12">
        <f t="shared" si="50"/>
        <v>0.51695652173913031</v>
      </c>
    </row>
    <row r="174" spans="1:9" x14ac:dyDescent="0.25">
      <c r="A174" s="6">
        <v>650</v>
      </c>
      <c r="B174" s="7">
        <v>0.19</v>
      </c>
      <c r="C174" s="7">
        <v>0.2</v>
      </c>
      <c r="D174" s="15">
        <f t="shared" si="47"/>
        <v>168.72</v>
      </c>
      <c r="E174" s="15">
        <f t="shared" si="48"/>
        <v>72.816000000000003</v>
      </c>
      <c r="F174" s="11">
        <f t="shared" si="49"/>
        <v>0.43157894736842106</v>
      </c>
      <c r="H174" s="12">
        <f t="shared" si="50"/>
        <v>0.43157894736842106</v>
      </c>
    </row>
    <row r="175" spans="1:9" x14ac:dyDescent="0.25">
      <c r="A175" s="6">
        <v>620</v>
      </c>
      <c r="B175" s="7">
        <v>0.13</v>
      </c>
      <c r="C175" s="7">
        <v>0.14000000000000001</v>
      </c>
      <c r="D175" s="15">
        <f t="shared" si="47"/>
        <v>115.44</v>
      </c>
      <c r="E175" s="15">
        <f t="shared" si="48"/>
        <v>50.971200000000003</v>
      </c>
      <c r="F175" s="11">
        <f t="shared" si="49"/>
        <v>0.4415384615384616</v>
      </c>
      <c r="H175" s="12">
        <f t="shared" si="50"/>
        <v>0.4415384615384616</v>
      </c>
    </row>
    <row r="176" spans="1:9" x14ac:dyDescent="0.25">
      <c r="A176" s="6">
        <v>590</v>
      </c>
      <c r="B176" s="7">
        <v>7.0000000000000007E-2</v>
      </c>
      <c r="C176" s="7">
        <v>0.1</v>
      </c>
      <c r="D176" s="15">
        <f t="shared" si="47"/>
        <v>62.160000000000004</v>
      </c>
      <c r="E176" s="15">
        <f t="shared" si="48"/>
        <v>36.408000000000001</v>
      </c>
      <c r="F176" s="11">
        <f t="shared" si="49"/>
        <v>0.58571428571428574</v>
      </c>
      <c r="H176" s="12">
        <f t="shared" si="50"/>
        <v>0.58571428571428574</v>
      </c>
    </row>
    <row r="177" spans="1:9" x14ac:dyDescent="0.25">
      <c r="G177" s="13">
        <f>(E170*A170+E171*A171+E172*A172+E173*A173+E174*A174+E175*A175+E176*A176)/(E170+E171+E172+E173+E174+E175+E176)</f>
        <v>666.36363636363637</v>
      </c>
    </row>
    <row r="180" spans="1:9" x14ac:dyDescent="0.25">
      <c r="A180" s="2" t="s">
        <v>16</v>
      </c>
      <c r="C180" s="3" t="s">
        <v>3</v>
      </c>
      <c r="D180" s="4">
        <v>38</v>
      </c>
    </row>
    <row r="181" spans="1:9" x14ac:dyDescent="0.25">
      <c r="A181" s="6" t="s">
        <v>0</v>
      </c>
      <c r="B181" s="7">
        <v>661</v>
      </c>
      <c r="C181" s="21" t="s">
        <v>21</v>
      </c>
    </row>
    <row r="182" spans="1:9" x14ac:dyDescent="0.25">
      <c r="A182" s="6" t="s">
        <v>1</v>
      </c>
      <c r="B182" s="6">
        <f>B181*C182</f>
        <v>211.52</v>
      </c>
      <c r="C182" s="9">
        <v>0.32</v>
      </c>
      <c r="E182" s="8" t="s">
        <v>2</v>
      </c>
      <c r="F182" s="3">
        <v>690</v>
      </c>
      <c r="G182" s="14">
        <f>IF(F185&gt;75%,G192+10,IF(F185&gt;60%,G192+6,IF(F185&gt;50%,G192+3,G192)))</f>
        <v>684.99999999999989</v>
      </c>
    </row>
    <row r="184" spans="1:9" x14ac:dyDescent="0.25">
      <c r="A184" s="10" t="s">
        <v>25</v>
      </c>
      <c r="B184" s="10" t="s">
        <v>19</v>
      </c>
      <c r="C184" s="10" t="s">
        <v>20</v>
      </c>
      <c r="D184" s="10" t="s">
        <v>22</v>
      </c>
      <c r="E184" s="10" t="s">
        <v>23</v>
      </c>
      <c r="F184" s="10" t="s">
        <v>24</v>
      </c>
      <c r="I184" s="18" t="str">
        <f>A180</f>
        <v>Rochester</v>
      </c>
    </row>
    <row r="185" spans="1:9" x14ac:dyDescent="0.25">
      <c r="A185" s="6">
        <v>770</v>
      </c>
      <c r="B185" s="7">
        <v>0.01</v>
      </c>
      <c r="C185" s="7">
        <v>0.01</v>
      </c>
      <c r="D185" s="15">
        <f>B185*$B$3</f>
        <v>8.8800000000000008</v>
      </c>
      <c r="E185" s="15">
        <f>C185*$B$4</f>
        <v>3.6408</v>
      </c>
      <c r="F185" s="11">
        <f>E185/D185</f>
        <v>0.41</v>
      </c>
      <c r="H185" s="12">
        <f>F185</f>
        <v>0.41</v>
      </c>
    </row>
    <row r="186" spans="1:9" x14ac:dyDescent="0.25">
      <c r="A186" s="6">
        <v>740</v>
      </c>
      <c r="B186" s="7">
        <v>0.06</v>
      </c>
      <c r="C186" s="7">
        <v>0.1</v>
      </c>
      <c r="D186" s="15">
        <f t="shared" ref="D186:D191" si="51">B186*$B$3</f>
        <v>53.28</v>
      </c>
      <c r="E186" s="15">
        <f t="shared" ref="E186:E191" si="52">C186*$B$4</f>
        <v>36.408000000000001</v>
      </c>
      <c r="F186" s="11">
        <f t="shared" ref="F186:F191" si="53">E186/D186</f>
        <v>0.68333333333333335</v>
      </c>
      <c r="H186" s="12">
        <f t="shared" ref="H186:H191" si="54">F186</f>
        <v>0.68333333333333335</v>
      </c>
    </row>
    <row r="187" spans="1:9" x14ac:dyDescent="0.25">
      <c r="A187" s="6">
        <v>710</v>
      </c>
      <c r="B187" s="7">
        <v>0.2</v>
      </c>
      <c r="C187" s="7">
        <v>0.34</v>
      </c>
      <c r="D187" s="15">
        <f t="shared" si="51"/>
        <v>177.60000000000002</v>
      </c>
      <c r="E187" s="15">
        <f t="shared" si="52"/>
        <v>123.7872</v>
      </c>
      <c r="F187" s="11">
        <f t="shared" si="53"/>
        <v>0.69699999999999995</v>
      </c>
      <c r="H187" s="12">
        <f t="shared" si="54"/>
        <v>0.69699999999999995</v>
      </c>
    </row>
    <row r="188" spans="1:9" x14ac:dyDescent="0.25">
      <c r="A188" s="6">
        <v>680</v>
      </c>
      <c r="B188" s="7">
        <v>0.26</v>
      </c>
      <c r="C188" s="7">
        <v>0.28000000000000003</v>
      </c>
      <c r="D188" s="15">
        <f t="shared" si="51"/>
        <v>230.88</v>
      </c>
      <c r="E188" s="15">
        <f t="shared" si="52"/>
        <v>101.94240000000001</v>
      </c>
      <c r="F188" s="11">
        <f t="shared" si="53"/>
        <v>0.4415384615384616</v>
      </c>
      <c r="H188" s="12">
        <f t="shared" si="54"/>
        <v>0.4415384615384616</v>
      </c>
    </row>
    <row r="189" spans="1:9" x14ac:dyDescent="0.25">
      <c r="A189" s="6">
        <v>650</v>
      </c>
      <c r="B189" s="7">
        <v>0.15</v>
      </c>
      <c r="C189" s="7">
        <v>0.09</v>
      </c>
      <c r="D189" s="15">
        <f t="shared" si="51"/>
        <v>133.19999999999999</v>
      </c>
      <c r="E189" s="15">
        <f t="shared" si="52"/>
        <v>32.767199999999995</v>
      </c>
      <c r="F189" s="11">
        <f t="shared" si="53"/>
        <v>0.246</v>
      </c>
      <c r="H189" s="12">
        <f t="shared" si="54"/>
        <v>0.246</v>
      </c>
    </row>
    <row r="190" spans="1:9" x14ac:dyDescent="0.25">
      <c r="A190" s="6">
        <v>620</v>
      </c>
      <c r="B190" s="7">
        <v>0.13</v>
      </c>
      <c r="C190" s="7">
        <v>0.1</v>
      </c>
      <c r="D190" s="15">
        <f t="shared" si="51"/>
        <v>115.44</v>
      </c>
      <c r="E190" s="15">
        <f t="shared" si="52"/>
        <v>36.408000000000001</v>
      </c>
      <c r="F190" s="11">
        <f t="shared" si="53"/>
        <v>0.31538461538461537</v>
      </c>
      <c r="H190" s="12">
        <f t="shared" si="54"/>
        <v>0.31538461538461537</v>
      </c>
    </row>
    <row r="191" spans="1:9" x14ac:dyDescent="0.25">
      <c r="A191" s="6">
        <v>590</v>
      </c>
      <c r="B191" s="7">
        <v>7.0000000000000007E-2</v>
      </c>
      <c r="C191" s="7">
        <v>0.04</v>
      </c>
      <c r="D191" s="15">
        <f t="shared" si="51"/>
        <v>62.160000000000004</v>
      </c>
      <c r="E191" s="15">
        <f t="shared" si="52"/>
        <v>14.5632</v>
      </c>
      <c r="F191" s="11">
        <f t="shared" si="53"/>
        <v>0.23428571428571426</v>
      </c>
      <c r="H191" s="12">
        <f t="shared" si="54"/>
        <v>0.23428571428571426</v>
      </c>
    </row>
    <row r="192" spans="1:9" x14ac:dyDescent="0.25">
      <c r="G192" s="13">
        <f>(E185*A185+E186*A186+E187*A187+E188*A188+E189*A189+E190*A190+E191*A191)/(E185+E186+E187+E188+E189+E190+E191)</f>
        <v>684.99999999999989</v>
      </c>
    </row>
    <row r="195" spans="1:9" x14ac:dyDescent="0.25">
      <c r="A195" s="2" t="s">
        <v>17</v>
      </c>
      <c r="C195" s="3" t="s">
        <v>3</v>
      </c>
      <c r="D195" s="4">
        <v>38</v>
      </c>
    </row>
    <row r="196" spans="1:9" x14ac:dyDescent="0.25">
      <c r="A196" s="6" t="s">
        <v>0</v>
      </c>
      <c r="B196" s="7">
        <v>658</v>
      </c>
      <c r="C196" s="21" t="s">
        <v>21</v>
      </c>
    </row>
    <row r="197" spans="1:9" x14ac:dyDescent="0.25">
      <c r="A197" s="6" t="s">
        <v>1</v>
      </c>
      <c r="B197" s="6">
        <f>B196*C197</f>
        <v>203.98</v>
      </c>
      <c r="C197" s="9">
        <v>0.31</v>
      </c>
      <c r="E197" s="8" t="s">
        <v>2</v>
      </c>
      <c r="F197" s="3">
        <v>690</v>
      </c>
      <c r="G197" s="14">
        <f>IF(F200&gt;75%,G207+10,IF(F200&gt;60%,G207+6,IF(F200&gt;50%,G207+3,G207)))</f>
        <v>663.84615384615392</v>
      </c>
    </row>
    <row r="199" spans="1:9" x14ac:dyDescent="0.25">
      <c r="A199" s="10" t="s">
        <v>25</v>
      </c>
      <c r="B199" s="10" t="s">
        <v>19</v>
      </c>
      <c r="C199" s="10" t="s">
        <v>20</v>
      </c>
      <c r="D199" s="10" t="s">
        <v>22</v>
      </c>
      <c r="E199" s="10" t="s">
        <v>23</v>
      </c>
      <c r="F199" s="10" t="s">
        <v>24</v>
      </c>
    </row>
    <row r="200" spans="1:9" x14ac:dyDescent="0.25">
      <c r="A200" s="6">
        <v>770</v>
      </c>
      <c r="B200" s="7">
        <v>0.01</v>
      </c>
      <c r="C200" s="7">
        <v>0</v>
      </c>
      <c r="D200" s="15">
        <f>B200*$B$3</f>
        <v>8.8800000000000008</v>
      </c>
      <c r="E200" s="15">
        <f>C200*$B$4</f>
        <v>0</v>
      </c>
      <c r="F200" s="11">
        <f>E200/D200</f>
        <v>0</v>
      </c>
      <c r="H200" s="12">
        <f>F200</f>
        <v>0</v>
      </c>
      <c r="I200" s="23" t="str">
        <f>A195</f>
        <v>Fisher</v>
      </c>
    </row>
    <row r="201" spans="1:9" x14ac:dyDescent="0.25">
      <c r="A201" s="6">
        <v>740</v>
      </c>
      <c r="B201" s="7">
        <v>0.05</v>
      </c>
      <c r="C201" s="7">
        <v>0.08</v>
      </c>
      <c r="D201" s="15">
        <f t="shared" ref="D201:D206" si="55">B201*$B$3</f>
        <v>44.400000000000006</v>
      </c>
      <c r="E201" s="15">
        <f t="shared" ref="E201:E206" si="56">C201*$B$4</f>
        <v>29.1264</v>
      </c>
      <c r="F201" s="11">
        <f t="shared" ref="F201:F206" si="57">E201/D201</f>
        <v>0.65599999999999992</v>
      </c>
      <c r="H201" s="12">
        <f t="shared" ref="H201:H206" si="58">F201</f>
        <v>0.65599999999999992</v>
      </c>
    </row>
    <row r="202" spans="1:9" x14ac:dyDescent="0.25">
      <c r="A202" s="6">
        <v>710</v>
      </c>
      <c r="B202" s="7">
        <v>0.16</v>
      </c>
      <c r="C202" s="7">
        <v>0.16</v>
      </c>
      <c r="D202" s="15">
        <f t="shared" si="55"/>
        <v>142.08000000000001</v>
      </c>
      <c r="E202" s="15">
        <f t="shared" si="56"/>
        <v>58.252800000000001</v>
      </c>
      <c r="F202" s="11">
        <f t="shared" si="57"/>
        <v>0.41</v>
      </c>
      <c r="H202" s="12">
        <f t="shared" si="58"/>
        <v>0.41</v>
      </c>
    </row>
    <row r="203" spans="1:9" x14ac:dyDescent="0.25">
      <c r="A203" s="6">
        <v>680</v>
      </c>
      <c r="B203" s="7">
        <v>0.23</v>
      </c>
      <c r="C203" s="7">
        <v>0.23</v>
      </c>
      <c r="D203" s="15">
        <f t="shared" si="55"/>
        <v>204.24</v>
      </c>
      <c r="E203" s="15">
        <f t="shared" si="56"/>
        <v>83.738399999999999</v>
      </c>
      <c r="F203" s="11">
        <f t="shared" si="57"/>
        <v>0.41</v>
      </c>
      <c r="H203" s="12">
        <f t="shared" si="58"/>
        <v>0.41</v>
      </c>
    </row>
    <row r="204" spans="1:9" x14ac:dyDescent="0.25">
      <c r="A204" s="6">
        <v>650</v>
      </c>
      <c r="B204" s="7">
        <v>0.15</v>
      </c>
      <c r="C204" s="7">
        <v>0.16</v>
      </c>
      <c r="D204" s="15">
        <f t="shared" si="55"/>
        <v>133.19999999999999</v>
      </c>
      <c r="E204" s="15">
        <f t="shared" si="56"/>
        <v>58.252800000000001</v>
      </c>
      <c r="F204" s="11">
        <f t="shared" si="57"/>
        <v>0.43733333333333335</v>
      </c>
      <c r="H204" s="12">
        <f t="shared" si="58"/>
        <v>0.43733333333333335</v>
      </c>
    </row>
    <row r="205" spans="1:9" x14ac:dyDescent="0.25">
      <c r="A205" s="6">
        <v>620</v>
      </c>
      <c r="B205" s="7">
        <v>0.16</v>
      </c>
      <c r="C205" s="7">
        <v>0.19</v>
      </c>
      <c r="D205" s="15">
        <f t="shared" si="55"/>
        <v>142.08000000000001</v>
      </c>
      <c r="E205" s="15">
        <f t="shared" si="56"/>
        <v>69.175200000000004</v>
      </c>
      <c r="F205" s="11">
        <f t="shared" si="57"/>
        <v>0.486875</v>
      </c>
      <c r="H205" s="12">
        <f t="shared" si="58"/>
        <v>0.486875</v>
      </c>
    </row>
    <row r="206" spans="1:9" x14ac:dyDescent="0.25">
      <c r="A206" s="6">
        <v>590</v>
      </c>
      <c r="B206" s="7">
        <v>7.0000000000000007E-2</v>
      </c>
      <c r="C206" s="7">
        <v>0.09</v>
      </c>
      <c r="D206" s="15">
        <f t="shared" si="55"/>
        <v>62.160000000000004</v>
      </c>
      <c r="E206" s="15">
        <f t="shared" si="56"/>
        <v>32.767199999999995</v>
      </c>
      <c r="F206" s="11">
        <f t="shared" si="57"/>
        <v>0.52714285714285702</v>
      </c>
      <c r="H206" s="12">
        <f t="shared" si="58"/>
        <v>0.52714285714285702</v>
      </c>
    </row>
    <row r="207" spans="1:9" x14ac:dyDescent="0.25">
      <c r="G207" s="13">
        <f>(E200*A200+E201*A201+E202*A202+E203*A203+E204*A204+E205*A205+E206*A206)/(E200+E201+E202+E203+E204+E205+E206)</f>
        <v>663.84615384615392</v>
      </c>
    </row>
    <row r="209" spans="1:1" x14ac:dyDescent="0.25">
      <c r="A209" s="20" t="s">
        <v>26</v>
      </c>
    </row>
  </sheetData>
  <conditionalFormatting sqref="H156:H162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{C62219B3-B428-4DAF-ABEE-6B5AE39A2F21}</x14:id>
        </ext>
      </extLst>
    </cfRule>
  </conditionalFormatting>
  <conditionalFormatting sqref="H141:H147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{D63A881C-7B25-471A-B3A4-EEA0489DAB1E}</x14:id>
        </ext>
      </extLst>
    </cfRule>
  </conditionalFormatting>
  <conditionalFormatting sqref="H125:H131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{E0BE8181-47D0-4CDA-B6F1-B13F8825EC44}</x14:id>
        </ext>
      </extLst>
    </cfRule>
  </conditionalFormatting>
  <conditionalFormatting sqref="H110:H116">
    <cfRule type="dataBar" priority="1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{9BE1B089-75F8-4F1C-9E5C-8D4202E90150}</x14:id>
        </ext>
      </extLst>
    </cfRule>
  </conditionalFormatting>
  <conditionalFormatting sqref="H95:H101">
    <cfRule type="dataBar" priority="1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{C91C9682-4113-44A7-ACB3-C1C20B5EB78B}</x14:id>
        </ext>
      </extLst>
    </cfRule>
  </conditionalFormatting>
  <conditionalFormatting sqref="H80:H86"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{0CEBB00B-D14E-482C-AD4F-05EEAF671D07}</x14:id>
        </ext>
      </extLst>
    </cfRule>
  </conditionalFormatting>
  <conditionalFormatting sqref="H65:H71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{8E912925-4C24-4557-8AFB-C139AF573E17}</x14:id>
        </ext>
      </extLst>
    </cfRule>
  </conditionalFormatting>
  <conditionalFormatting sqref="H50:H56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{024DF9C7-5F56-4122-ACDD-9ED15755C128}</x14:id>
        </ext>
      </extLst>
    </cfRule>
  </conditionalFormatting>
  <conditionalFormatting sqref="H35:H41">
    <cfRule type="dataBar" priority="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{FC8206A0-8508-4B97-A000-6CC34542C5B7}</x14:id>
        </ext>
      </extLst>
    </cfRule>
  </conditionalFormatting>
  <conditionalFormatting sqref="H20:H26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{E7E67822-4FF6-4A48-A182-8A253D387DDE}</x14:id>
        </ext>
      </extLst>
    </cfRule>
  </conditionalFormatting>
  <conditionalFormatting sqref="H7:H13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{7D7983F7-6D6E-4F52-A02C-9C8751447418}</x14:id>
        </ext>
      </extLst>
    </cfRule>
  </conditionalFormatting>
  <conditionalFormatting sqref="H170:H176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{9DBC711E-205C-495D-B7A2-21E0EE433D93}</x14:id>
        </ext>
      </extLst>
    </cfRule>
  </conditionalFormatting>
  <conditionalFormatting sqref="H185:H191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{EDD1A4C5-9749-4BDE-A0CA-B1099FEE46FB}</x14:id>
        </ext>
      </extLst>
    </cfRule>
  </conditionalFormatting>
  <conditionalFormatting sqref="H200:H206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{DA4F63F6-66CC-48EC-B11B-35B1DFDE1ED9}</x14:id>
        </ext>
      </extLst>
    </cfRule>
  </conditionalFormatting>
  <pageMargins left="0.7" right="0.7" top="0.75" bottom="0.75" header="0.3" footer="0.3"/>
  <pageSetup paperSize="9" scale="74" orientation="portrait" r:id="rId1"/>
  <rowBreaks count="3" manualBreakCount="3">
    <brk id="59" max="16383" man="1"/>
    <brk id="119" max="16383" man="1"/>
    <brk id="178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62219B3-B428-4DAF-ABEE-6B5AE39A2F2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H156:H162</xm:sqref>
        </x14:conditionalFormatting>
        <x14:conditionalFormatting xmlns:xm="http://schemas.microsoft.com/office/excel/2006/main">
          <x14:cfRule type="dataBar" id="{D63A881C-7B25-471A-B3A4-EEA0489DAB1E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H141:H147</xm:sqref>
        </x14:conditionalFormatting>
        <x14:conditionalFormatting xmlns:xm="http://schemas.microsoft.com/office/excel/2006/main">
          <x14:cfRule type="dataBar" id="{E0BE8181-47D0-4CDA-B6F1-B13F8825EC4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H125:H131</xm:sqref>
        </x14:conditionalFormatting>
        <x14:conditionalFormatting xmlns:xm="http://schemas.microsoft.com/office/excel/2006/main">
          <x14:cfRule type="dataBar" id="{9BE1B089-75F8-4F1C-9E5C-8D4202E9015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H110:H116</xm:sqref>
        </x14:conditionalFormatting>
        <x14:conditionalFormatting xmlns:xm="http://schemas.microsoft.com/office/excel/2006/main">
          <x14:cfRule type="dataBar" id="{C91C9682-4113-44A7-ACB3-C1C20B5EB78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H95:H101</xm:sqref>
        </x14:conditionalFormatting>
        <x14:conditionalFormatting xmlns:xm="http://schemas.microsoft.com/office/excel/2006/main">
          <x14:cfRule type="dataBar" id="{0CEBB00B-D14E-482C-AD4F-05EEAF671D0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H80:H86</xm:sqref>
        </x14:conditionalFormatting>
        <x14:conditionalFormatting xmlns:xm="http://schemas.microsoft.com/office/excel/2006/main">
          <x14:cfRule type="dataBar" id="{8E912925-4C24-4557-8AFB-C139AF573E1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H65:H71</xm:sqref>
        </x14:conditionalFormatting>
        <x14:conditionalFormatting xmlns:xm="http://schemas.microsoft.com/office/excel/2006/main">
          <x14:cfRule type="dataBar" id="{024DF9C7-5F56-4122-ACDD-9ED15755C12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H50:H56</xm:sqref>
        </x14:conditionalFormatting>
        <x14:conditionalFormatting xmlns:xm="http://schemas.microsoft.com/office/excel/2006/main">
          <x14:cfRule type="dataBar" id="{FC8206A0-8508-4B97-A000-6CC34542C5B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H35:H41</xm:sqref>
        </x14:conditionalFormatting>
        <x14:conditionalFormatting xmlns:xm="http://schemas.microsoft.com/office/excel/2006/main">
          <x14:cfRule type="dataBar" id="{E7E67822-4FF6-4A48-A182-8A253D387DDE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H20:H26</xm:sqref>
        </x14:conditionalFormatting>
        <x14:conditionalFormatting xmlns:xm="http://schemas.microsoft.com/office/excel/2006/main">
          <x14:cfRule type="dataBar" id="{7D7983F7-6D6E-4F52-A02C-9C875144741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H7:H13</xm:sqref>
        </x14:conditionalFormatting>
        <x14:conditionalFormatting xmlns:xm="http://schemas.microsoft.com/office/excel/2006/main">
          <x14:cfRule type="dataBar" id="{9DBC711E-205C-495D-B7A2-21E0EE433D93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H170:H176</xm:sqref>
        </x14:conditionalFormatting>
        <x14:conditionalFormatting xmlns:xm="http://schemas.microsoft.com/office/excel/2006/main">
          <x14:cfRule type="dataBar" id="{EDD1A4C5-9749-4BDE-A0CA-B1099FEE46F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H185:H191</xm:sqref>
        </x14:conditionalFormatting>
        <x14:conditionalFormatting xmlns:xm="http://schemas.microsoft.com/office/excel/2006/main">
          <x14:cfRule type="dataBar" id="{DA4F63F6-66CC-48EC-B11B-35B1DFDE1ED9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H200:H206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Sherali Soatov</dc:creator>
  <cp:lastModifiedBy>Sherali Soatov</cp:lastModifiedBy>
  <cp:lastPrinted>2015-03-05T09:11:03Z</cp:lastPrinted>
  <dcterms:created xsi:type="dcterms:W3CDTF">2015-02-27T06:33:07Z</dcterms:created>
  <dcterms:modified xsi:type="dcterms:W3CDTF">2015-03-05T09:11:54Z</dcterms:modified>
</cp:coreProperties>
</file>